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xml" ContentType="application/vnd.openxmlformats-officedocument.drawing+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biedu-my.sharepoint.com/personal/sissel_m_mikkelsen_bi_no/Documents/Desktop/"/>
    </mc:Choice>
  </mc:AlternateContent>
  <xr:revisionPtr revIDLastSave="0" documentId="8_{2D3600B0-BC99-4CD2-B7DD-0A6ED2AAD6F1}" xr6:coauthVersionLast="47" xr6:coauthVersionMax="47" xr10:uidLastSave="{00000000-0000-0000-0000-000000000000}"/>
  <bookViews>
    <workbookView xWindow="-108" yWindow="-108" windowWidth="30936" windowHeight="16896" xr2:uid="{C2C347EE-AADD-4E43-B51E-7022154EA34C}"/>
  </bookViews>
  <sheets>
    <sheet name="Vekstregnskap" sheetId="1" r:id="rId1"/>
    <sheet name="Solow 2" sheetId="16" r:id="rId2"/>
    <sheet name="Formeloversikt" sheetId="20" r:id="rId3"/>
    <sheet name="FDI" sheetId="22" r:id="rId4"/>
    <sheet name="Arbeidskraft" sheetId="3" r:id="rId5"/>
    <sheet name="BNP" sheetId="12" r:id="rId6"/>
    <sheet name="Handel" sheetId="6" r:id="rId7"/>
    <sheet name="Befolkningspyramide" sheetId="5" r:id="rId8"/>
    <sheet name="Sektorbidrag" sheetId="4" r:id="rId9"/>
    <sheet name="Tabeller" sheetId="7" r:id="rId10"/>
    <sheet name="Figurer" sheetId="21" r:id="rId11"/>
  </sheets>
  <definedNames>
    <definedName name="API_BX.KLT.DINV.WD.GD.ZS_DS2_en_csv_v2_5454977" localSheetId="3">FDI!$G$6:$BV$276</definedName>
    <definedName name="Beta">Vekstregnskap!$AU$4</definedName>
    <definedName name="China_1950" localSheetId="7">Befolkningspyramide!$B$3:$D$24</definedName>
    <definedName name="China_2019__1" localSheetId="7">Befolkningspyramide!$B$34:$D$55</definedName>
    <definedName name="China_2023" localSheetId="7">Befolkningspyramide!$B$65:$D$86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22" l="1"/>
  <c r="G10" i="22"/>
  <c r="G13" i="22"/>
  <c r="G14" i="22"/>
  <c r="G17" i="22"/>
  <c r="G18" i="22"/>
  <c r="G21" i="22"/>
  <c r="G22" i="22"/>
  <c r="G25" i="22"/>
  <c r="G26" i="22"/>
  <c r="G29" i="22"/>
  <c r="G30" i="22"/>
  <c r="G33" i="22"/>
  <c r="G34" i="22"/>
  <c r="G37" i="22"/>
  <c r="G38" i="22"/>
  <c r="G41" i="22"/>
  <c r="G42" i="22"/>
  <c r="G45" i="22"/>
  <c r="G46" i="22"/>
  <c r="C7" i="22"/>
  <c r="E7" i="22" s="1"/>
  <c r="C8" i="22"/>
  <c r="E8" i="22" s="1"/>
  <c r="C9" i="22"/>
  <c r="E9" i="22" s="1"/>
  <c r="C10" i="22"/>
  <c r="E10" i="22" s="1"/>
  <c r="C11" i="22"/>
  <c r="E11" i="22" s="1"/>
  <c r="C12" i="22"/>
  <c r="E12" i="22" s="1"/>
  <c r="C13" i="22"/>
  <c r="E13" i="22" s="1"/>
  <c r="C14" i="22"/>
  <c r="E14" i="22" s="1"/>
  <c r="C15" i="22"/>
  <c r="E15" i="22" s="1"/>
  <c r="C16" i="22"/>
  <c r="E16" i="22" s="1"/>
  <c r="C17" i="22"/>
  <c r="E17" i="22" s="1"/>
  <c r="C18" i="22"/>
  <c r="E18" i="22" s="1"/>
  <c r="C19" i="22"/>
  <c r="E19" i="22" s="1"/>
  <c r="C20" i="22"/>
  <c r="E20" i="22" s="1"/>
  <c r="C21" i="22"/>
  <c r="E21" i="22" s="1"/>
  <c r="C22" i="22"/>
  <c r="E22" i="22" s="1"/>
  <c r="C23" i="22"/>
  <c r="E23" i="22" s="1"/>
  <c r="C24" i="22"/>
  <c r="E24" i="22" s="1"/>
  <c r="C25" i="22"/>
  <c r="E25" i="22" s="1"/>
  <c r="C26" i="22"/>
  <c r="E26" i="22" s="1"/>
  <c r="C27" i="22"/>
  <c r="E27" i="22" s="1"/>
  <c r="C28" i="22"/>
  <c r="E28" i="22" s="1"/>
  <c r="C29" i="22"/>
  <c r="E29" i="22" s="1"/>
  <c r="C30" i="22"/>
  <c r="E30" i="22" s="1"/>
  <c r="C31" i="22"/>
  <c r="E31" i="22" s="1"/>
  <c r="C32" i="22"/>
  <c r="E32" i="22" s="1"/>
  <c r="C33" i="22"/>
  <c r="E33" i="22" s="1"/>
  <c r="C34" i="22"/>
  <c r="E34" i="22" s="1"/>
  <c r="C35" i="22"/>
  <c r="E35" i="22" s="1"/>
  <c r="C36" i="22"/>
  <c r="E36" i="22" s="1"/>
  <c r="C37" i="22"/>
  <c r="E37" i="22" s="1"/>
  <c r="C38" i="22"/>
  <c r="E38" i="22" s="1"/>
  <c r="C39" i="22"/>
  <c r="E39" i="22" s="1"/>
  <c r="C40" i="22"/>
  <c r="E40" i="22" s="1"/>
  <c r="C41" i="22"/>
  <c r="E41" i="22" s="1"/>
  <c r="C42" i="22"/>
  <c r="E42" i="22" s="1"/>
  <c r="C43" i="22"/>
  <c r="E43" i="22" s="1"/>
  <c r="C44" i="22"/>
  <c r="E44" i="22" s="1"/>
  <c r="C45" i="22"/>
  <c r="E45" i="22" s="1"/>
  <c r="C46" i="22"/>
  <c r="E46" i="22" s="1"/>
  <c r="C6" i="22"/>
  <c r="G7" i="22" s="1"/>
  <c r="E6" i="22" l="1"/>
  <c r="G44" i="22"/>
  <c r="G40" i="22"/>
  <c r="G36" i="22"/>
  <c r="G32" i="22"/>
  <c r="G28" i="22"/>
  <c r="G24" i="22"/>
  <c r="G20" i="22"/>
  <c r="G16" i="22"/>
  <c r="G12" i="22"/>
  <c r="G8" i="22"/>
  <c r="G6" i="22"/>
  <c r="G43" i="22"/>
  <c r="G39" i="22"/>
  <c r="G35" i="22"/>
  <c r="G31" i="22"/>
  <c r="G27" i="22"/>
  <c r="G23" i="22"/>
  <c r="G19" i="22"/>
  <c r="G15" i="22"/>
  <c r="G11" i="22"/>
  <c r="AT4" i="3" l="1"/>
  <c r="AX4" i="3" s="1"/>
  <c r="AW4" i="3"/>
  <c r="AT5" i="3"/>
  <c r="AX5" i="3" s="1"/>
  <c r="AZ5" i="3" s="1"/>
  <c r="AW5" i="3"/>
  <c r="AY5" i="3"/>
  <c r="AT6" i="3"/>
  <c r="AW6" i="3"/>
  <c r="AX6" i="3"/>
  <c r="AZ6" i="3" s="1"/>
  <c r="AY6" i="3"/>
  <c r="AT7" i="3"/>
  <c r="AY7" i="3" s="1"/>
  <c r="AW7" i="3"/>
  <c r="AX7" i="3"/>
  <c r="AZ7" i="3" s="1"/>
  <c r="AT8" i="3"/>
  <c r="AX8" i="3" s="1"/>
  <c r="AW8" i="3"/>
  <c r="AT9" i="3"/>
  <c r="AX9" i="3" s="1"/>
  <c r="AW9" i="3"/>
  <c r="AT10" i="3"/>
  <c r="AW10" i="3"/>
  <c r="AX10" i="3"/>
  <c r="AZ10" i="3" s="1"/>
  <c r="AY10" i="3"/>
  <c r="AT11" i="3"/>
  <c r="AY11" i="3" s="1"/>
  <c r="AW11" i="3"/>
  <c r="AX11" i="3"/>
  <c r="AT12" i="3"/>
  <c r="AX12" i="3" s="1"/>
  <c r="AW12" i="3"/>
  <c r="AT13" i="3"/>
  <c r="AX13" i="3" s="1"/>
  <c r="AW13" i="3"/>
  <c r="AT14" i="3"/>
  <c r="AW14" i="3"/>
  <c r="AX14" i="3"/>
  <c r="AZ14" i="3" s="1"/>
  <c r="AY14" i="3"/>
  <c r="AT15" i="3"/>
  <c r="AY15" i="3" s="1"/>
  <c r="AW15" i="3"/>
  <c r="AX15" i="3"/>
  <c r="AZ15" i="3" s="1"/>
  <c r="AT16" i="3"/>
  <c r="AX16" i="3" s="1"/>
  <c r="AW16" i="3"/>
  <c r="AT17" i="3"/>
  <c r="AX17" i="3" s="1"/>
  <c r="AZ17" i="3" s="1"/>
  <c r="AW17" i="3"/>
  <c r="AY17" i="3"/>
  <c r="AT18" i="3"/>
  <c r="AW18" i="3"/>
  <c r="AX18" i="3"/>
  <c r="AZ18" i="3" s="1"/>
  <c r="AY18" i="3"/>
  <c r="AT19" i="3"/>
  <c r="AY19" i="3" s="1"/>
  <c r="AW19" i="3"/>
  <c r="AX19" i="3"/>
  <c r="AZ19" i="3" s="1"/>
  <c r="AT20" i="3"/>
  <c r="AX20" i="3" s="1"/>
  <c r="AW20" i="3"/>
  <c r="AT21" i="3"/>
  <c r="AX21" i="3" s="1"/>
  <c r="AZ21" i="3" s="1"/>
  <c r="AW21" i="3"/>
  <c r="AY21" i="3"/>
  <c r="AT22" i="3"/>
  <c r="AW22" i="3"/>
  <c r="AX22" i="3"/>
  <c r="AZ22" i="3" s="1"/>
  <c r="AY22" i="3"/>
  <c r="AT23" i="3"/>
  <c r="AY23" i="3" s="1"/>
  <c r="AW23" i="3"/>
  <c r="AX23" i="3"/>
  <c r="AZ23" i="3" s="1"/>
  <c r="AT24" i="3"/>
  <c r="AX24" i="3" s="1"/>
  <c r="AW24" i="3"/>
  <c r="AT25" i="3"/>
  <c r="AX25" i="3" s="1"/>
  <c r="AZ25" i="3" s="1"/>
  <c r="AW25" i="3"/>
  <c r="AY25" i="3"/>
  <c r="AT26" i="3"/>
  <c r="AW26" i="3"/>
  <c r="AX26" i="3"/>
  <c r="AZ26" i="3" s="1"/>
  <c r="AY26" i="3"/>
  <c r="AT27" i="3"/>
  <c r="AY27" i="3" s="1"/>
  <c r="AW27" i="3"/>
  <c r="AX27" i="3"/>
  <c r="AZ27" i="3" s="1"/>
  <c r="AT28" i="3"/>
  <c r="AX28" i="3" s="1"/>
  <c r="AW28" i="3"/>
  <c r="AT29" i="3"/>
  <c r="AX29" i="3" s="1"/>
  <c r="AZ29" i="3" s="1"/>
  <c r="AW29" i="3"/>
  <c r="AY29" i="3"/>
  <c r="AT30" i="3"/>
  <c r="AW30" i="3"/>
  <c r="AX30" i="3"/>
  <c r="AZ30" i="3" s="1"/>
  <c r="AY30" i="3"/>
  <c r="AT31" i="3"/>
  <c r="AY31" i="3" s="1"/>
  <c r="AW31" i="3"/>
  <c r="AX31" i="3"/>
  <c r="AZ31" i="3" s="1"/>
  <c r="AT32" i="3"/>
  <c r="AX32" i="3" s="1"/>
  <c r="AW32" i="3"/>
  <c r="AT33" i="3"/>
  <c r="AX33" i="3" s="1"/>
  <c r="AZ33" i="3" s="1"/>
  <c r="AW33" i="3"/>
  <c r="AY33" i="3"/>
  <c r="AT34" i="3"/>
  <c r="AW34" i="3"/>
  <c r="AX34" i="3"/>
  <c r="AZ34" i="3" s="1"/>
  <c r="AY34" i="3"/>
  <c r="AT35" i="3"/>
  <c r="AY35" i="3" s="1"/>
  <c r="AW35" i="3"/>
  <c r="AX35" i="3"/>
  <c r="AZ35" i="3" s="1"/>
  <c r="AT36" i="3"/>
  <c r="AX36" i="3" s="1"/>
  <c r="AW36" i="3"/>
  <c r="AT37" i="3"/>
  <c r="AX37" i="3" s="1"/>
  <c r="AZ37" i="3" s="1"/>
  <c r="AW37" i="3"/>
  <c r="AY37" i="3"/>
  <c r="AT38" i="3"/>
  <c r="AW38" i="3"/>
  <c r="AX38" i="3"/>
  <c r="AZ38" i="3" s="1"/>
  <c r="AY38" i="3"/>
  <c r="AT39" i="3"/>
  <c r="AY39" i="3" s="1"/>
  <c r="AW39" i="3"/>
  <c r="AX39" i="3"/>
  <c r="AZ39" i="3" s="1"/>
  <c r="AT40" i="3"/>
  <c r="AX40" i="3" s="1"/>
  <c r="AW40" i="3"/>
  <c r="AT41" i="3"/>
  <c r="AX41" i="3" s="1"/>
  <c r="AZ41" i="3" s="1"/>
  <c r="AW41" i="3"/>
  <c r="AY41" i="3"/>
  <c r="AT42" i="3"/>
  <c r="AW42" i="3"/>
  <c r="AX42" i="3"/>
  <c r="AZ42" i="3" s="1"/>
  <c r="AY42" i="3"/>
  <c r="AT43" i="3"/>
  <c r="AY43" i="3" s="1"/>
  <c r="AW43" i="3"/>
  <c r="AX43" i="3"/>
  <c r="AZ43" i="3" s="1"/>
  <c r="AT44" i="3"/>
  <c r="AX44" i="3" s="1"/>
  <c r="AW44" i="3"/>
  <c r="AT45" i="3"/>
  <c r="AX45" i="3" s="1"/>
  <c r="AZ45" i="3" s="1"/>
  <c r="AW45" i="3"/>
  <c r="AY45" i="3"/>
  <c r="AT46" i="3"/>
  <c r="AW46" i="3"/>
  <c r="AX46" i="3"/>
  <c r="AZ46" i="3" s="1"/>
  <c r="AY46" i="3"/>
  <c r="AT47" i="3"/>
  <c r="AY47" i="3" s="1"/>
  <c r="AW47" i="3"/>
  <c r="AX47" i="3"/>
  <c r="AZ47" i="3" s="1"/>
  <c r="AT48" i="3"/>
  <c r="AX48" i="3" s="1"/>
  <c r="AW48" i="3"/>
  <c r="AT49" i="3"/>
  <c r="AX49" i="3" s="1"/>
  <c r="AZ49" i="3" s="1"/>
  <c r="AW49" i="3"/>
  <c r="AY49" i="3"/>
  <c r="AT50" i="3"/>
  <c r="AW50" i="3"/>
  <c r="AX50" i="3"/>
  <c r="AZ50" i="3" s="1"/>
  <c r="AY50" i="3"/>
  <c r="AT51" i="3"/>
  <c r="AY51" i="3" s="1"/>
  <c r="AW51" i="3"/>
  <c r="AX51" i="3"/>
  <c r="AZ51" i="3" s="1"/>
  <c r="AT52" i="3"/>
  <c r="AX52" i="3" s="1"/>
  <c r="AW52" i="3"/>
  <c r="AT53" i="3"/>
  <c r="AX53" i="3" s="1"/>
  <c r="AZ53" i="3" s="1"/>
  <c r="AW53" i="3"/>
  <c r="AY53" i="3"/>
  <c r="AT54" i="3"/>
  <c r="AW54" i="3"/>
  <c r="AX54" i="3"/>
  <c r="AZ54" i="3" s="1"/>
  <c r="AY54" i="3"/>
  <c r="AT55" i="3"/>
  <c r="AY55" i="3" s="1"/>
  <c r="AW55" i="3"/>
  <c r="AX55" i="3"/>
  <c r="AZ55" i="3" s="1"/>
  <c r="AT56" i="3"/>
  <c r="AX56" i="3" s="1"/>
  <c r="AW56" i="3"/>
  <c r="AT57" i="3"/>
  <c r="AX57" i="3" s="1"/>
  <c r="AZ57" i="3" s="1"/>
  <c r="AW57" i="3"/>
  <c r="AY57" i="3"/>
  <c r="AT58" i="3"/>
  <c r="AW58" i="3"/>
  <c r="AX58" i="3"/>
  <c r="AZ58" i="3" s="1"/>
  <c r="AY58" i="3"/>
  <c r="AT59" i="3"/>
  <c r="AY59" i="3" s="1"/>
  <c r="AW59" i="3"/>
  <c r="AX59" i="3"/>
  <c r="AZ59" i="3" s="1"/>
  <c r="AT60" i="3"/>
  <c r="AX60" i="3" s="1"/>
  <c r="AW60" i="3"/>
  <c r="AT61" i="3"/>
  <c r="AX61" i="3" s="1"/>
  <c r="AZ61" i="3" s="1"/>
  <c r="AW61" i="3"/>
  <c r="AY61" i="3"/>
  <c r="AT62" i="3"/>
  <c r="AW62" i="3"/>
  <c r="AX62" i="3"/>
  <c r="AZ62" i="3" s="1"/>
  <c r="AY62" i="3"/>
  <c r="AT63" i="3"/>
  <c r="AY63" i="3" s="1"/>
  <c r="AW63" i="3"/>
  <c r="AX63" i="3"/>
  <c r="AZ63" i="3" s="1"/>
  <c r="AT64" i="3"/>
  <c r="AX64" i="3" s="1"/>
  <c r="AW64" i="3"/>
  <c r="AT65" i="3"/>
  <c r="AX65" i="3" s="1"/>
  <c r="AZ65" i="3" s="1"/>
  <c r="AW65" i="3"/>
  <c r="AY65" i="3"/>
  <c r="C13" i="16"/>
  <c r="C12" i="16"/>
  <c r="C7" i="16"/>
  <c r="C8" i="16"/>
  <c r="C9" i="16"/>
  <c r="L30" i="16"/>
  <c r="K30" i="16"/>
  <c r="X602" i="16"/>
  <c r="X618" i="16"/>
  <c r="X634" i="16"/>
  <c r="X650" i="16"/>
  <c r="X666" i="16"/>
  <c r="X682" i="16"/>
  <c r="X698" i="16"/>
  <c r="X714" i="16"/>
  <c r="X730" i="16"/>
  <c r="X746" i="16"/>
  <c r="X762" i="16"/>
  <c r="X778" i="16"/>
  <c r="X794" i="16"/>
  <c r="X810" i="16"/>
  <c r="X826" i="16"/>
  <c r="X842" i="16"/>
  <c r="X858" i="16"/>
  <c r="X868" i="16"/>
  <c r="X876" i="16"/>
  <c r="X884" i="16"/>
  <c r="X892" i="16"/>
  <c r="X900" i="16"/>
  <c r="X908" i="16"/>
  <c r="X916" i="16"/>
  <c r="X924" i="16"/>
  <c r="X932" i="16"/>
  <c r="X940" i="16"/>
  <c r="X948" i="16"/>
  <c r="X956" i="16"/>
  <c r="X964" i="16"/>
  <c r="X972" i="16"/>
  <c r="X980" i="16"/>
  <c r="X988" i="16"/>
  <c r="X996" i="16"/>
  <c r="X1004" i="16"/>
  <c r="X1012" i="16"/>
  <c r="X1020" i="16"/>
  <c r="X1028" i="16"/>
  <c r="X1036" i="16"/>
  <c r="X1044" i="16"/>
  <c r="X1052" i="16"/>
  <c r="X1060" i="16"/>
  <c r="X1068" i="16"/>
  <c r="X1076" i="16"/>
  <c r="X1084" i="16"/>
  <c r="X1092" i="16"/>
  <c r="X1100" i="16"/>
  <c r="X1105" i="16"/>
  <c r="X1107" i="16"/>
  <c r="X1109" i="16"/>
  <c r="X1111" i="16"/>
  <c r="X1113" i="16"/>
  <c r="X1115" i="16"/>
  <c r="X1117" i="16"/>
  <c r="X1119" i="16"/>
  <c r="X1121" i="16"/>
  <c r="X1123" i="16"/>
  <c r="X1125" i="16"/>
  <c r="X1127" i="16"/>
  <c r="X1129" i="16"/>
  <c r="X1131" i="16"/>
  <c r="X1133" i="16"/>
  <c r="X1135" i="16"/>
  <c r="X1137" i="16"/>
  <c r="X1139" i="16"/>
  <c r="X1141" i="16"/>
  <c r="X1143" i="16"/>
  <c r="X1145" i="16"/>
  <c r="X1147" i="16"/>
  <c r="X1149" i="16"/>
  <c r="X1151" i="16"/>
  <c r="X1153" i="16"/>
  <c r="X1155" i="16"/>
  <c r="X1157" i="16"/>
  <c r="X1159" i="16"/>
  <c r="X1161" i="16"/>
  <c r="X1163" i="16"/>
  <c r="X1165" i="16"/>
  <c r="X1167" i="16"/>
  <c r="X1169" i="16"/>
  <c r="X1171" i="16"/>
  <c r="X1173" i="16"/>
  <c r="X1175" i="16"/>
  <c r="X1177" i="16"/>
  <c r="X1179" i="16"/>
  <c r="X1181" i="16"/>
  <c r="X1183" i="16"/>
  <c r="X1185" i="16"/>
  <c r="X1187" i="16"/>
  <c r="X1189" i="16"/>
  <c r="X1191" i="16"/>
  <c r="X1193" i="16"/>
  <c r="X1195" i="16"/>
  <c r="X1197" i="16"/>
  <c r="X1199" i="16"/>
  <c r="X1201" i="16"/>
  <c r="X1203" i="16"/>
  <c r="X1205" i="16"/>
  <c r="X1207" i="16"/>
  <c r="X1209" i="16"/>
  <c r="X1211" i="16"/>
  <c r="X1213" i="16"/>
  <c r="X1215" i="16"/>
  <c r="X1217" i="16"/>
  <c r="X1219" i="16"/>
  <c r="X1221" i="16"/>
  <c r="X1223" i="16"/>
  <c r="X1225" i="16"/>
  <c r="X1227" i="16"/>
  <c r="X1229" i="16"/>
  <c r="X1231" i="16"/>
  <c r="X1233" i="16"/>
  <c r="X1235" i="16"/>
  <c r="X1237" i="16"/>
  <c r="X1239" i="16"/>
  <c r="X1241" i="16"/>
  <c r="X1243" i="16"/>
  <c r="X1245" i="16"/>
  <c r="X1247" i="16"/>
  <c r="X33" i="16"/>
  <c r="X37" i="16"/>
  <c r="D13" i="16"/>
  <c r="D12" i="16"/>
  <c r="D11" i="16"/>
  <c r="C11" i="16" s="1"/>
  <c r="X612" i="16" s="1"/>
  <c r="D10" i="16"/>
  <c r="D9" i="16"/>
  <c r="D8" i="16"/>
  <c r="U6" i="1"/>
  <c r="AZ4" i="3" l="1"/>
  <c r="AZ52" i="3"/>
  <c r="AZ36" i="3"/>
  <c r="AZ11" i="3"/>
  <c r="AY13" i="3"/>
  <c r="AZ13" i="3" s="1"/>
  <c r="AY9" i="3"/>
  <c r="AZ9" i="3" s="1"/>
  <c r="AY64" i="3"/>
  <c r="AZ64" i="3" s="1"/>
  <c r="AY60" i="3"/>
  <c r="AZ60" i="3" s="1"/>
  <c r="AY56" i="3"/>
  <c r="AZ56" i="3" s="1"/>
  <c r="AY52" i="3"/>
  <c r="AY48" i="3"/>
  <c r="AZ48" i="3" s="1"/>
  <c r="AY4" i="3"/>
  <c r="AY44" i="3"/>
  <c r="AZ44" i="3" s="1"/>
  <c r="AY40" i="3"/>
  <c r="AZ40" i="3" s="1"/>
  <c r="AY36" i="3"/>
  <c r="AY32" i="3"/>
  <c r="AZ32" i="3" s="1"/>
  <c r="AY28" i="3"/>
  <c r="AZ28" i="3" s="1"/>
  <c r="AY24" i="3"/>
  <c r="AZ24" i="3" s="1"/>
  <c r="AY20" i="3"/>
  <c r="AZ20" i="3" s="1"/>
  <c r="AY16" i="3"/>
  <c r="AZ16" i="3" s="1"/>
  <c r="AY12" i="3"/>
  <c r="AZ12" i="3" s="1"/>
  <c r="AY8" i="3"/>
  <c r="AZ8" i="3" s="1"/>
  <c r="X32" i="16"/>
  <c r="X1102" i="16"/>
  <c r="X1094" i="16"/>
  <c r="X1086" i="16"/>
  <c r="X1078" i="16"/>
  <c r="X1070" i="16"/>
  <c r="X1062" i="16"/>
  <c r="X1054" i="16"/>
  <c r="X1046" i="16"/>
  <c r="X1038" i="16"/>
  <c r="X1030" i="16"/>
  <c r="X1022" i="16"/>
  <c r="X1014" i="16"/>
  <c r="X1006" i="16"/>
  <c r="X998" i="16"/>
  <c r="X990" i="16"/>
  <c r="X982" i="16"/>
  <c r="X974" i="16"/>
  <c r="X966" i="16"/>
  <c r="X958" i="16"/>
  <c r="X950" i="16"/>
  <c r="X942" i="16"/>
  <c r="X934" i="16"/>
  <c r="X926" i="16"/>
  <c r="X918" i="16"/>
  <c r="X910" i="16"/>
  <c r="X902" i="16"/>
  <c r="X894" i="16"/>
  <c r="X886" i="16"/>
  <c r="X878" i="16"/>
  <c r="X870" i="16"/>
  <c r="X852" i="16"/>
  <c r="X836" i="16"/>
  <c r="X820" i="16"/>
  <c r="X804" i="16"/>
  <c r="X788" i="16"/>
  <c r="X772" i="16"/>
  <c r="X756" i="16"/>
  <c r="X740" i="16"/>
  <c r="X724" i="16"/>
  <c r="X708" i="16"/>
  <c r="X692" i="16"/>
  <c r="X676" i="16"/>
  <c r="X660" i="16"/>
  <c r="X644" i="16"/>
  <c r="X628" i="16"/>
  <c r="X1248" i="16"/>
  <c r="X1252" i="16"/>
  <c r="X1258" i="16"/>
  <c r="X1261" i="16"/>
  <c r="X1264" i="16"/>
  <c r="X1267" i="16"/>
  <c r="X1272" i="16"/>
  <c r="X1275" i="16"/>
  <c r="X1283" i="16"/>
  <c r="X1286" i="16"/>
  <c r="X1289" i="16"/>
  <c r="X1292" i="16"/>
  <c r="X1297" i="16"/>
  <c r="X1300" i="16"/>
  <c r="X1305" i="16"/>
  <c r="X1308" i="16"/>
  <c r="X1249" i="16"/>
  <c r="X1253" i="16"/>
  <c r="X1256" i="16"/>
  <c r="X1259" i="16"/>
  <c r="X1262" i="16"/>
  <c r="X1265" i="16"/>
  <c r="X1268" i="16"/>
  <c r="X1270" i="16"/>
  <c r="X1273" i="16"/>
  <c r="X1278" i="16"/>
  <c r="X1281" i="16"/>
  <c r="X1284" i="16"/>
  <c r="X1287" i="16"/>
  <c r="X1295" i="16"/>
  <c r="X1298" i="16"/>
  <c r="X1303" i="16"/>
  <c r="X1306" i="16"/>
  <c r="X1311" i="16"/>
  <c r="X1314" i="16"/>
  <c r="X1316" i="16"/>
  <c r="X1318" i="16"/>
  <c r="X1320" i="16"/>
  <c r="X1322" i="16"/>
  <c r="X1324" i="16"/>
  <c r="X1326" i="16"/>
  <c r="X1328" i="16"/>
  <c r="X1330" i="16"/>
  <c r="X1332" i="16"/>
  <c r="X1334" i="16"/>
  <c r="X1336" i="16"/>
  <c r="X1338" i="16"/>
  <c r="X1340" i="16"/>
  <c r="X1342" i="16"/>
  <c r="X1344" i="16"/>
  <c r="X1346" i="16"/>
  <c r="X1348" i="16"/>
  <c r="X1350" i="16"/>
  <c r="X1352" i="16"/>
  <c r="X1354" i="16"/>
  <c r="X1356" i="16"/>
  <c r="X1358" i="16"/>
  <c r="X1360" i="16"/>
  <c r="X1362" i="16"/>
  <c r="X1364" i="16"/>
  <c r="X1366" i="16"/>
  <c r="X1368" i="16"/>
  <c r="X1370" i="16"/>
  <c r="X1372" i="16"/>
  <c r="X1374" i="16"/>
  <c r="X1376" i="16"/>
  <c r="X1378" i="16"/>
  <c r="X1380" i="16"/>
  <c r="X1382" i="16"/>
  <c r="X1384" i="16"/>
  <c r="X1386" i="16"/>
  <c r="X1388" i="16"/>
  <c r="X1390" i="16"/>
  <c r="X1392" i="16"/>
  <c r="X1394" i="16"/>
  <c r="X1396" i="16"/>
  <c r="X1398" i="16"/>
  <c r="X1400" i="16"/>
  <c r="X1402" i="16"/>
  <c r="X1404" i="16"/>
  <c r="X1406" i="16"/>
  <c r="X1408" i="16"/>
  <c r="X1410" i="16"/>
  <c r="X1412" i="16"/>
  <c r="X1414" i="16"/>
  <c r="X1416" i="16"/>
  <c r="X1418" i="16"/>
  <c r="X1420" i="16"/>
  <c r="X1422" i="16"/>
  <c r="X1424" i="16"/>
  <c r="X1426" i="16"/>
  <c r="X1428" i="16"/>
  <c r="X1430" i="16"/>
  <c r="X1432" i="16"/>
  <c r="X1434" i="16"/>
  <c r="X1250" i="16"/>
  <c r="X1254" i="16"/>
  <c r="X1257" i="16"/>
  <c r="X1260" i="16"/>
  <c r="X1271" i="16"/>
  <c r="X1276" i="16"/>
  <c r="X1279" i="16"/>
  <c r="X1282" i="16"/>
  <c r="X1285" i="16"/>
  <c r="X1290" i="16"/>
  <c r="X1293" i="16"/>
  <c r="X1296" i="16"/>
  <c r="X1301" i="16"/>
  <c r="X1304" i="16"/>
  <c r="X1309" i="16"/>
  <c r="X1312" i="16"/>
  <c r="X1251" i="16"/>
  <c r="X1255" i="16"/>
  <c r="X1263" i="16"/>
  <c r="X1266" i="16"/>
  <c r="X1269" i="16"/>
  <c r="X1274" i="16"/>
  <c r="X1277" i="16"/>
  <c r="X1280" i="16"/>
  <c r="X1288" i="16"/>
  <c r="X1291" i="16"/>
  <c r="X1294" i="16"/>
  <c r="X1299" i="16"/>
  <c r="X1302" i="16"/>
  <c r="X1307" i="16"/>
  <c r="X1310" i="16"/>
  <c r="X1313" i="16"/>
  <c r="X1315" i="16"/>
  <c r="X1317" i="16"/>
  <c r="X1319" i="16"/>
  <c r="X1321" i="16"/>
  <c r="X1323" i="16"/>
  <c r="X1325" i="16"/>
  <c r="X1327" i="16"/>
  <c r="X1329" i="16"/>
  <c r="X1331" i="16"/>
  <c r="X1333" i="16"/>
  <c r="X1335" i="16"/>
  <c r="X1337" i="16"/>
  <c r="X1339" i="16"/>
  <c r="X1341" i="16"/>
  <c r="X1343" i="16"/>
  <c r="X1345" i="16"/>
  <c r="X1347" i="16"/>
  <c r="X1349" i="16"/>
  <c r="X1351" i="16"/>
  <c r="X1353" i="16"/>
  <c r="X1355" i="16"/>
  <c r="X1357" i="16"/>
  <c r="X1359" i="16"/>
  <c r="X1361" i="16"/>
  <c r="X1363" i="16"/>
  <c r="X1365" i="16"/>
  <c r="X1367" i="16"/>
  <c r="X1369" i="16"/>
  <c r="X1371" i="16"/>
  <c r="X1373" i="16"/>
  <c r="X1375" i="16"/>
  <c r="X1377" i="16"/>
  <c r="X1379" i="16"/>
  <c r="X1381" i="16"/>
  <c r="X1383" i="16"/>
  <c r="X1385" i="16"/>
  <c r="X1387" i="16"/>
  <c r="X1389" i="16"/>
  <c r="X1391" i="16"/>
  <c r="X1393" i="16"/>
  <c r="X1395" i="16"/>
  <c r="X1397" i="16"/>
  <c r="X1399" i="16"/>
  <c r="X1401" i="16"/>
  <c r="X1403" i="16"/>
  <c r="X1405" i="16"/>
  <c r="X1407" i="16"/>
  <c r="X1409" i="16"/>
  <c r="X1411" i="16"/>
  <c r="X1413" i="16"/>
  <c r="X1415" i="16"/>
  <c r="X1417" i="16"/>
  <c r="X1419" i="16"/>
  <c r="X1421" i="16"/>
  <c r="X1425" i="16"/>
  <c r="X1429" i="16"/>
  <c r="X1433" i="16"/>
  <c r="X1436" i="16"/>
  <c r="X1438" i="16"/>
  <c r="X1440" i="16"/>
  <c r="X1442" i="16"/>
  <c r="X1444" i="16"/>
  <c r="X1446" i="16"/>
  <c r="X1448" i="16"/>
  <c r="X1450" i="16"/>
  <c r="X1452" i="16"/>
  <c r="X1454" i="16"/>
  <c r="X1456" i="16"/>
  <c r="X1458" i="16"/>
  <c r="X1460" i="16"/>
  <c r="X1462" i="16"/>
  <c r="X1464" i="16"/>
  <c r="X1466" i="16"/>
  <c r="X1468" i="16"/>
  <c r="X1470" i="16"/>
  <c r="X1472" i="16"/>
  <c r="X1474" i="16"/>
  <c r="X1476" i="16"/>
  <c r="X1478" i="16"/>
  <c r="X1480" i="16"/>
  <c r="X1482" i="16"/>
  <c r="X1484" i="16"/>
  <c r="X1486" i="16"/>
  <c r="X1488" i="16"/>
  <c r="X1490" i="16"/>
  <c r="X1492" i="16"/>
  <c r="X1494" i="16"/>
  <c r="X1496" i="16"/>
  <c r="X1498" i="16"/>
  <c r="X1500" i="16"/>
  <c r="X1502" i="16"/>
  <c r="X1504" i="16"/>
  <c r="X1506" i="16"/>
  <c r="X1508" i="16"/>
  <c r="X1510" i="16"/>
  <c r="X1512" i="16"/>
  <c r="X1514" i="16"/>
  <c r="X1516" i="16"/>
  <c r="X1518" i="16"/>
  <c r="X1520" i="16"/>
  <c r="X1522" i="16"/>
  <c r="X1524" i="16"/>
  <c r="X1526" i="16"/>
  <c r="X1528" i="16"/>
  <c r="X1530" i="16"/>
  <c r="X1532" i="16"/>
  <c r="X1534" i="16"/>
  <c r="X1536" i="16"/>
  <c r="X1538" i="16"/>
  <c r="X1540" i="16"/>
  <c r="X1542" i="16"/>
  <c r="X1544" i="16"/>
  <c r="X1546" i="16"/>
  <c r="X1548" i="16"/>
  <c r="X1550" i="16"/>
  <c r="X1552" i="16"/>
  <c r="X1554" i="16"/>
  <c r="X1556" i="16"/>
  <c r="X1558" i="16"/>
  <c r="X1560" i="16"/>
  <c r="X1562" i="16"/>
  <c r="X1564" i="16"/>
  <c r="X1566" i="16"/>
  <c r="X1568" i="16"/>
  <c r="X1570" i="16"/>
  <c r="X1572" i="16"/>
  <c r="X1574" i="16"/>
  <c r="X1576" i="16"/>
  <c r="X1578" i="16"/>
  <c r="X1580" i="16"/>
  <c r="X1582" i="16"/>
  <c r="X1584" i="16"/>
  <c r="X1586" i="16"/>
  <c r="X1588" i="16"/>
  <c r="X1590" i="16"/>
  <c r="X1592" i="16"/>
  <c r="X1594" i="16"/>
  <c r="X1596" i="16"/>
  <c r="X1423" i="16"/>
  <c r="X1427" i="16"/>
  <c r="X1431" i="16"/>
  <c r="X1435" i="16"/>
  <c r="X1437" i="16"/>
  <c r="X1439" i="16"/>
  <c r="X1441" i="16"/>
  <c r="X1443" i="16"/>
  <c r="X1445" i="16"/>
  <c r="X1447" i="16"/>
  <c r="X1449" i="16"/>
  <c r="X1451" i="16"/>
  <c r="X1453" i="16"/>
  <c r="X1455" i="16"/>
  <c r="X1457" i="16"/>
  <c r="X1459" i="16"/>
  <c r="X1461" i="16"/>
  <c r="X1463" i="16"/>
  <c r="X1465" i="16"/>
  <c r="X1467" i="16"/>
  <c r="X1471" i="16"/>
  <c r="X1479" i="16"/>
  <c r="X1487" i="16"/>
  <c r="X1495" i="16"/>
  <c r="X1503" i="16"/>
  <c r="X1511" i="16"/>
  <c r="X1519" i="16"/>
  <c r="X1527" i="16"/>
  <c r="X1535" i="16"/>
  <c r="X1543" i="16"/>
  <c r="X1551" i="16"/>
  <c r="X1559" i="16"/>
  <c r="X1567" i="16"/>
  <c r="X1575" i="16"/>
  <c r="X1583" i="16"/>
  <c r="X1591" i="16"/>
  <c r="X1469" i="16"/>
  <c r="X1477" i="16"/>
  <c r="X1485" i="16"/>
  <c r="X1493" i="16"/>
  <c r="X1501" i="16"/>
  <c r="X1509" i="16"/>
  <c r="X1517" i="16"/>
  <c r="X1525" i="16"/>
  <c r="X1533" i="16"/>
  <c r="X1541" i="16"/>
  <c r="X1549" i="16"/>
  <c r="X1557" i="16"/>
  <c r="X1565" i="16"/>
  <c r="X1573" i="16"/>
  <c r="X1581" i="16"/>
  <c r="X1589" i="16"/>
  <c r="X1597" i="16"/>
  <c r="X1599" i="16"/>
  <c r="X1601" i="16"/>
  <c r="X1603" i="16"/>
  <c r="X1605" i="16"/>
  <c r="X1607" i="16"/>
  <c r="X1609" i="16"/>
  <c r="X1611" i="16"/>
  <c r="X1475" i="16"/>
  <c r="X1483" i="16"/>
  <c r="X1491" i="16"/>
  <c r="X1499" i="16"/>
  <c r="X1507" i="16"/>
  <c r="X1515" i="16"/>
  <c r="X1523" i="16"/>
  <c r="X1531" i="16"/>
  <c r="X1539" i="16"/>
  <c r="X1547" i="16"/>
  <c r="X1555" i="16"/>
  <c r="X1563" i="16"/>
  <c r="X1571" i="16"/>
  <c r="X1579" i="16"/>
  <c r="X1587" i="16"/>
  <c r="X1595" i="16"/>
  <c r="X1489" i="16"/>
  <c r="X1521" i="16"/>
  <c r="X1553" i="16"/>
  <c r="X1585" i="16"/>
  <c r="X1604" i="16"/>
  <c r="X1612" i="16"/>
  <c r="X1615" i="16"/>
  <c r="X1620" i="16"/>
  <c r="X1623" i="16"/>
  <c r="X1628" i="16"/>
  <c r="X1631" i="16"/>
  <c r="X1636" i="16"/>
  <c r="X1639" i="16"/>
  <c r="X1644" i="16"/>
  <c r="X1647" i="16"/>
  <c r="X1652" i="16"/>
  <c r="X1655" i="16"/>
  <c r="X1660" i="16"/>
  <c r="X1663" i="16"/>
  <c r="X1668" i="16"/>
  <c r="X1671" i="16"/>
  <c r="X1676" i="16"/>
  <c r="X1679" i="16"/>
  <c r="X1684" i="16"/>
  <c r="X1687" i="16"/>
  <c r="X1692" i="16"/>
  <c r="X1695" i="16"/>
  <c r="X1700" i="16"/>
  <c r="X1703" i="16"/>
  <c r="X1708" i="16"/>
  <c r="X1711" i="16"/>
  <c r="X1716" i="16"/>
  <c r="X1719" i="16"/>
  <c r="X1724" i="16"/>
  <c r="X1727" i="16"/>
  <c r="X1732" i="16"/>
  <c r="X1735" i="16"/>
  <c r="X1740" i="16"/>
  <c r="X1743" i="16"/>
  <c r="X1748" i="16"/>
  <c r="X1751" i="16"/>
  <c r="X1756" i="16"/>
  <c r="X1759" i="16"/>
  <c r="X1764" i="16"/>
  <c r="X1767" i="16"/>
  <c r="X1772" i="16"/>
  <c r="X1775" i="16"/>
  <c r="X1780" i="16"/>
  <c r="X1783" i="16"/>
  <c r="X1788" i="16"/>
  <c r="X1791" i="16"/>
  <c r="X1796" i="16"/>
  <c r="X1799" i="16"/>
  <c r="X1804" i="16"/>
  <c r="X1807" i="16"/>
  <c r="X1812" i="16"/>
  <c r="X1815" i="16"/>
  <c r="X1820" i="16"/>
  <c r="X1823" i="16"/>
  <c r="X1828" i="16"/>
  <c r="X1481" i="16"/>
  <c r="X1513" i="16"/>
  <c r="X1545" i="16"/>
  <c r="X1577" i="16"/>
  <c r="X1598" i="16"/>
  <c r="X1606" i="16"/>
  <c r="X1613" i="16"/>
  <c r="X1618" i="16"/>
  <c r="X1621" i="16"/>
  <c r="X1626" i="16"/>
  <c r="X1629" i="16"/>
  <c r="X1634" i="16"/>
  <c r="X1637" i="16"/>
  <c r="X1642" i="16"/>
  <c r="X1645" i="16"/>
  <c r="X1650" i="16"/>
  <c r="X1653" i="16"/>
  <c r="X1658" i="16"/>
  <c r="X1661" i="16"/>
  <c r="X1666" i="16"/>
  <c r="X1669" i="16"/>
  <c r="X1674" i="16"/>
  <c r="X1677" i="16"/>
  <c r="X1682" i="16"/>
  <c r="X1685" i="16"/>
  <c r="X1690" i="16"/>
  <c r="X1693" i="16"/>
  <c r="X1698" i="16"/>
  <c r="X1701" i="16"/>
  <c r="X1706" i="16"/>
  <c r="X1709" i="16"/>
  <c r="X1714" i="16"/>
  <c r="X1717" i="16"/>
  <c r="X1722" i="16"/>
  <c r="X1725" i="16"/>
  <c r="X1730" i="16"/>
  <c r="X1733" i="16"/>
  <c r="X1738" i="16"/>
  <c r="X1741" i="16"/>
  <c r="X1746" i="16"/>
  <c r="X1749" i="16"/>
  <c r="X1754" i="16"/>
  <c r="X1757" i="16"/>
  <c r="X1762" i="16"/>
  <c r="X1765" i="16"/>
  <c r="X1770" i="16"/>
  <c r="X1773" i="16"/>
  <c r="X1778" i="16"/>
  <c r="X1781" i="16"/>
  <c r="X1786" i="16"/>
  <c r="X1789" i="16"/>
  <c r="X1794" i="16"/>
  <c r="X1797" i="16"/>
  <c r="X1802" i="16"/>
  <c r="X1805" i="16"/>
  <c r="X1810" i="16"/>
  <c r="X1813" i="16"/>
  <c r="X1818" i="16"/>
  <c r="X1821" i="16"/>
  <c r="X1826" i="16"/>
  <c r="X1829" i="16"/>
  <c r="X1831" i="16"/>
  <c r="X1833" i="16"/>
  <c r="X1835" i="16"/>
  <c r="X1837" i="16"/>
  <c r="X1839" i="16"/>
  <c r="X1841" i="16"/>
  <c r="X1843" i="16"/>
  <c r="X1845" i="16"/>
  <c r="X1847" i="16"/>
  <c r="X1849" i="16"/>
  <c r="X1851" i="16"/>
  <c r="X1853" i="16"/>
  <c r="X1855" i="16"/>
  <c r="X1857" i="16"/>
  <c r="X1859" i="16"/>
  <c r="X1861" i="16"/>
  <c r="X1863" i="16"/>
  <c r="X1865" i="16"/>
  <c r="X1867" i="16"/>
  <c r="X1869" i="16"/>
  <c r="X1871" i="16"/>
  <c r="X1873" i="16"/>
  <c r="X1875" i="16"/>
  <c r="X1877" i="16"/>
  <c r="X1879" i="16"/>
  <c r="X1881" i="16"/>
  <c r="X1883" i="16"/>
  <c r="X1885" i="16"/>
  <c r="X1887" i="16"/>
  <c r="X1889" i="16"/>
  <c r="X1891" i="16"/>
  <c r="X1893" i="16"/>
  <c r="X1895" i="16"/>
  <c r="X1897" i="16"/>
  <c r="X1899" i="16"/>
  <c r="X1901" i="16"/>
  <c r="X1903" i="16"/>
  <c r="X1905" i="16"/>
  <c r="X1907" i="16"/>
  <c r="X1909" i="16"/>
  <c r="X1911" i="16"/>
  <c r="X1913" i="16"/>
  <c r="X1915" i="16"/>
  <c r="X1917" i="16"/>
  <c r="X1919" i="16"/>
  <c r="X1921" i="16"/>
  <c r="X1923" i="16"/>
  <c r="X1925" i="16"/>
  <c r="X1927" i="16"/>
  <c r="X1929" i="16"/>
  <c r="X1931" i="16"/>
  <c r="X1933" i="16"/>
  <c r="X1935" i="16"/>
  <c r="X1937" i="16"/>
  <c r="X1939" i="16"/>
  <c r="X1941" i="16"/>
  <c r="X1943" i="16"/>
  <c r="X1945" i="16"/>
  <c r="X1947" i="16"/>
  <c r="X1949" i="16"/>
  <c r="X1951" i="16"/>
  <c r="X1953" i="16"/>
  <c r="X1955" i="16"/>
  <c r="X1957" i="16"/>
  <c r="X1959" i="16"/>
  <c r="X1961" i="16"/>
  <c r="X1963" i="16"/>
  <c r="X1965" i="16"/>
  <c r="X1967" i="16"/>
  <c r="X1969" i="16"/>
  <c r="X1971" i="16"/>
  <c r="X1973" i="16"/>
  <c r="X1975" i="16"/>
  <c r="X1473" i="16"/>
  <c r="X1505" i="16"/>
  <c r="X1537" i="16"/>
  <c r="X1569" i="16"/>
  <c r="X1600" i="16"/>
  <c r="X1608" i="16"/>
  <c r="X1616" i="16"/>
  <c r="X1619" i="16"/>
  <c r="X1624" i="16"/>
  <c r="X1627" i="16"/>
  <c r="X1632" i="16"/>
  <c r="X1635" i="16"/>
  <c r="X1640" i="16"/>
  <c r="X1643" i="16"/>
  <c r="X1648" i="16"/>
  <c r="X1651" i="16"/>
  <c r="X1656" i="16"/>
  <c r="X1659" i="16"/>
  <c r="X1664" i="16"/>
  <c r="X1667" i="16"/>
  <c r="X1672" i="16"/>
  <c r="X1675" i="16"/>
  <c r="X1680" i="16"/>
  <c r="X1683" i="16"/>
  <c r="X1688" i="16"/>
  <c r="X1691" i="16"/>
  <c r="X1696" i="16"/>
  <c r="X1699" i="16"/>
  <c r="X1704" i="16"/>
  <c r="X1707" i="16"/>
  <c r="X1712" i="16"/>
  <c r="X1715" i="16"/>
  <c r="X1720" i="16"/>
  <c r="X1723" i="16"/>
  <c r="X1728" i="16"/>
  <c r="X1731" i="16"/>
  <c r="X1736" i="16"/>
  <c r="X1739" i="16"/>
  <c r="X1744" i="16"/>
  <c r="X1747" i="16"/>
  <c r="X1752" i="16"/>
  <c r="X1755" i="16"/>
  <c r="X1760" i="16"/>
  <c r="X1763" i="16"/>
  <c r="X1768" i="16"/>
  <c r="X1771" i="16"/>
  <c r="X1776" i="16"/>
  <c r="X1779" i="16"/>
  <c r="X1784" i="16"/>
  <c r="X1787" i="16"/>
  <c r="X1792" i="16"/>
  <c r="X1795" i="16"/>
  <c r="X1800" i="16"/>
  <c r="X1803" i="16"/>
  <c r="X1808" i="16"/>
  <c r="X1811" i="16"/>
  <c r="X1816" i="16"/>
  <c r="X1819" i="16"/>
  <c r="X1824" i="16"/>
  <c r="X1827" i="16"/>
  <c r="X1593" i="16"/>
  <c r="X1617" i="16"/>
  <c r="X1638" i="16"/>
  <c r="X1649" i="16"/>
  <c r="X1670" i="16"/>
  <c r="X1681" i="16"/>
  <c r="X1702" i="16"/>
  <c r="X1713" i="16"/>
  <c r="X1734" i="16"/>
  <c r="X1745" i="16"/>
  <c r="X1766" i="16"/>
  <c r="X1777" i="16"/>
  <c r="X1798" i="16"/>
  <c r="X1809" i="16"/>
  <c r="X1830" i="16"/>
  <c r="X1838" i="16"/>
  <c r="X1846" i="16"/>
  <c r="X1854" i="16"/>
  <c r="X1862" i="16"/>
  <c r="X1870" i="16"/>
  <c r="X1878" i="16"/>
  <c r="X1886" i="16"/>
  <c r="X1894" i="16"/>
  <c r="X1902" i="16"/>
  <c r="X1910" i="16"/>
  <c r="X1918" i="16"/>
  <c r="X1926" i="16"/>
  <c r="X1934" i="16"/>
  <c r="X1942" i="16"/>
  <c r="X1950" i="16"/>
  <c r="X1958" i="16"/>
  <c r="X1966" i="16"/>
  <c r="X1974" i="16"/>
  <c r="X1978" i="16"/>
  <c r="X1981" i="16"/>
  <c r="X1986" i="16"/>
  <c r="X1989" i="16"/>
  <c r="X1994" i="16"/>
  <c r="X1997" i="16"/>
  <c r="X2002" i="16"/>
  <c r="X2005" i="16"/>
  <c r="X2010" i="16"/>
  <c r="X2013" i="16"/>
  <c r="X2018" i="16"/>
  <c r="X2021" i="16"/>
  <c r="X2026" i="16"/>
  <c r="X2029" i="16"/>
  <c r="X2034" i="16"/>
  <c r="X2037" i="16"/>
  <c r="X2042" i="16"/>
  <c r="X2045" i="16"/>
  <c r="X2050" i="16"/>
  <c r="X2053" i="16"/>
  <c r="X2058" i="16"/>
  <c r="X2061" i="16"/>
  <c r="X2066" i="16"/>
  <c r="X2069" i="16"/>
  <c r="X2074" i="16"/>
  <c r="X2077" i="16"/>
  <c r="X2082" i="16"/>
  <c r="X2085" i="16"/>
  <c r="X2090" i="16"/>
  <c r="X2093" i="16"/>
  <c r="X2098" i="16"/>
  <c r="X2101" i="16"/>
  <c r="X2106" i="16"/>
  <c r="X2109" i="16"/>
  <c r="X2114" i="16"/>
  <c r="X2117" i="16"/>
  <c r="X2122" i="16"/>
  <c r="X2125" i="16"/>
  <c r="X2130" i="16"/>
  <c r="X2133" i="16"/>
  <c r="X2138" i="16"/>
  <c r="X2141" i="16"/>
  <c r="X2146" i="16"/>
  <c r="X2149" i="16"/>
  <c r="X2154" i="16"/>
  <c r="X2157" i="16"/>
  <c r="X2162" i="16"/>
  <c r="X2165" i="16"/>
  <c r="X2170" i="16"/>
  <c r="X2173" i="16"/>
  <c r="X2178" i="16"/>
  <c r="X2181" i="16"/>
  <c r="X2186" i="16"/>
  <c r="X2189" i="16"/>
  <c r="X2194" i="16"/>
  <c r="X2197" i="16"/>
  <c r="X2202" i="16"/>
  <c r="X2205" i="16"/>
  <c r="X2210" i="16"/>
  <c r="X2213" i="16"/>
  <c r="X2218" i="16"/>
  <c r="X2221" i="16"/>
  <c r="X2226" i="16"/>
  <c r="X2229" i="16"/>
  <c r="X2234" i="16"/>
  <c r="X2237" i="16"/>
  <c r="X2242" i="16"/>
  <c r="X2245" i="16"/>
  <c r="X2250" i="16"/>
  <c r="X2253" i="16"/>
  <c r="X2258" i="16"/>
  <c r="X2261" i="16"/>
  <c r="X1561" i="16"/>
  <c r="X1602" i="16"/>
  <c r="X1630" i="16"/>
  <c r="X1641" i="16"/>
  <c r="X1662" i="16"/>
  <c r="X1673" i="16"/>
  <c r="X1694" i="16"/>
  <c r="X1705" i="16"/>
  <c r="X1726" i="16"/>
  <c r="X1737" i="16"/>
  <c r="X1758" i="16"/>
  <c r="X1769" i="16"/>
  <c r="X1790" i="16"/>
  <c r="X1801" i="16"/>
  <c r="X1822" i="16"/>
  <c r="X1832" i="16"/>
  <c r="X1840" i="16"/>
  <c r="X1848" i="16"/>
  <c r="X1856" i="16"/>
  <c r="X1864" i="16"/>
  <c r="X1872" i="16"/>
  <c r="X1880" i="16"/>
  <c r="X1888" i="16"/>
  <c r="X1896" i="16"/>
  <c r="X1904" i="16"/>
  <c r="X1912" i="16"/>
  <c r="X1920" i="16"/>
  <c r="X1928" i="16"/>
  <c r="X1936" i="16"/>
  <c r="X1944" i="16"/>
  <c r="X1952" i="16"/>
  <c r="X1960" i="16"/>
  <c r="X1968" i="16"/>
  <c r="X1976" i="16"/>
  <c r="X1979" i="16"/>
  <c r="X1984" i="16"/>
  <c r="X1987" i="16"/>
  <c r="X1992" i="16"/>
  <c r="X1995" i="16"/>
  <c r="X2000" i="16"/>
  <c r="X2003" i="16"/>
  <c r="X2008" i="16"/>
  <c r="X2011" i="16"/>
  <c r="X2016" i="16"/>
  <c r="X2019" i="16"/>
  <c r="X2024" i="16"/>
  <c r="X2027" i="16"/>
  <c r="X2032" i="16"/>
  <c r="X2035" i="16"/>
  <c r="X2040" i="16"/>
  <c r="X2043" i="16"/>
  <c r="X2048" i="16"/>
  <c r="X2051" i="16"/>
  <c r="X2056" i="16"/>
  <c r="X2059" i="16"/>
  <c r="X2064" i="16"/>
  <c r="X2067" i="16"/>
  <c r="X2072" i="16"/>
  <c r="X2075" i="16"/>
  <c r="X2080" i="16"/>
  <c r="X2083" i="16"/>
  <c r="X2088" i="16"/>
  <c r="X2091" i="16"/>
  <c r="X2096" i="16"/>
  <c r="X2099" i="16"/>
  <c r="X2104" i="16"/>
  <c r="X2107" i="16"/>
  <c r="X2112" i="16"/>
  <c r="X2115" i="16"/>
  <c r="X2120" i="16"/>
  <c r="X2123" i="16"/>
  <c r="X2128" i="16"/>
  <c r="X2131" i="16"/>
  <c r="X2136" i="16"/>
  <c r="X2139" i="16"/>
  <c r="X2144" i="16"/>
  <c r="X2147" i="16"/>
  <c r="X2152" i="16"/>
  <c r="X2155" i="16"/>
  <c r="X2160" i="16"/>
  <c r="X2163" i="16"/>
  <c r="X2168" i="16"/>
  <c r="X2171" i="16"/>
  <c r="X2176" i="16"/>
  <c r="X2179" i="16"/>
  <c r="X2184" i="16"/>
  <c r="X2187" i="16"/>
  <c r="X2192" i="16"/>
  <c r="X2195" i="16"/>
  <c r="X2200" i="16"/>
  <c r="X2203" i="16"/>
  <c r="X2208" i="16"/>
  <c r="X2211" i="16"/>
  <c r="X2216" i="16"/>
  <c r="X2219" i="16"/>
  <c r="X2224" i="16"/>
  <c r="X2227" i="16"/>
  <c r="X2232" i="16"/>
  <c r="X2235" i="16"/>
  <c r="X2240" i="16"/>
  <c r="X2243" i="16"/>
  <c r="X2248" i="16"/>
  <c r="X2251" i="16"/>
  <c r="X2256" i="16"/>
  <c r="X2259" i="16"/>
  <c r="X2264" i="16"/>
  <c r="X2266" i="16"/>
  <c r="X2268" i="16"/>
  <c r="X2270" i="16"/>
  <c r="X2272" i="16"/>
  <c r="X1529" i="16"/>
  <c r="X1610" i="16"/>
  <c r="X1622" i="16"/>
  <c r="X1633" i="16"/>
  <c r="X1654" i="16"/>
  <c r="X1665" i="16"/>
  <c r="X1686" i="16"/>
  <c r="X1697" i="16"/>
  <c r="X1718" i="16"/>
  <c r="X1729" i="16"/>
  <c r="X1750" i="16"/>
  <c r="X1761" i="16"/>
  <c r="X1782" i="16"/>
  <c r="X1793" i="16"/>
  <c r="X1814" i="16"/>
  <c r="X1825" i="16"/>
  <c r="X1834" i="16"/>
  <c r="X1842" i="16"/>
  <c r="X1850" i="16"/>
  <c r="X1858" i="16"/>
  <c r="X1866" i="16"/>
  <c r="X1874" i="16"/>
  <c r="X1882" i="16"/>
  <c r="X1890" i="16"/>
  <c r="X1898" i="16"/>
  <c r="X1906" i="16"/>
  <c r="X1914" i="16"/>
  <c r="X1922" i="16"/>
  <c r="X1930" i="16"/>
  <c r="X1938" i="16"/>
  <c r="X1946" i="16"/>
  <c r="X1954" i="16"/>
  <c r="X1962" i="16"/>
  <c r="X1970" i="16"/>
  <c r="X1977" i="16"/>
  <c r="X1982" i="16"/>
  <c r="X1985" i="16"/>
  <c r="X1990" i="16"/>
  <c r="X1993" i="16"/>
  <c r="X1998" i="16"/>
  <c r="X2001" i="16"/>
  <c r="X2006" i="16"/>
  <c r="X2009" i="16"/>
  <c r="X2014" i="16"/>
  <c r="X2017" i="16"/>
  <c r="X2022" i="16"/>
  <c r="X2025" i="16"/>
  <c r="X2030" i="16"/>
  <c r="X2033" i="16"/>
  <c r="X2038" i="16"/>
  <c r="X2041" i="16"/>
  <c r="X2046" i="16"/>
  <c r="X2049" i="16"/>
  <c r="X2054" i="16"/>
  <c r="X2057" i="16"/>
  <c r="X2062" i="16"/>
  <c r="X2065" i="16"/>
  <c r="X2070" i="16"/>
  <c r="X2073" i="16"/>
  <c r="X2078" i="16"/>
  <c r="X2081" i="16"/>
  <c r="X2086" i="16"/>
  <c r="X2089" i="16"/>
  <c r="X2094" i="16"/>
  <c r="X2097" i="16"/>
  <c r="X2102" i="16"/>
  <c r="X2105" i="16"/>
  <c r="X2110" i="16"/>
  <c r="X2113" i="16"/>
  <c r="X2118" i="16"/>
  <c r="X2121" i="16"/>
  <c r="X2126" i="16"/>
  <c r="X2129" i="16"/>
  <c r="X2134" i="16"/>
  <c r="X2137" i="16"/>
  <c r="X2142" i="16"/>
  <c r="X2145" i="16"/>
  <c r="X2150" i="16"/>
  <c r="X2153" i="16"/>
  <c r="X2158" i="16"/>
  <c r="X2161" i="16"/>
  <c r="X2166" i="16"/>
  <c r="X2169" i="16"/>
  <c r="X2174" i="16"/>
  <c r="X2177" i="16"/>
  <c r="X2182" i="16"/>
  <c r="X2185" i="16"/>
  <c r="X2190" i="16"/>
  <c r="X2193" i="16"/>
  <c r="X2198" i="16"/>
  <c r="X2201" i="16"/>
  <c r="X2206" i="16"/>
  <c r="X2209" i="16"/>
  <c r="X2214" i="16"/>
  <c r="X2217" i="16"/>
  <c r="X2222" i="16"/>
  <c r="X2225" i="16"/>
  <c r="X2230" i="16"/>
  <c r="X2233" i="16"/>
  <c r="X2238" i="16"/>
  <c r="X2241" i="16"/>
  <c r="X2246" i="16"/>
  <c r="X2249" i="16"/>
  <c r="X2254" i="16"/>
  <c r="X2257" i="16"/>
  <c r="X2262" i="16"/>
  <c r="X1497" i="16"/>
  <c r="X1625" i="16"/>
  <c r="X1710" i="16"/>
  <c r="X1753" i="16"/>
  <c r="X1836" i="16"/>
  <c r="X1868" i="16"/>
  <c r="X1900" i="16"/>
  <c r="X1932" i="16"/>
  <c r="X1964" i="16"/>
  <c r="X1983" i="16"/>
  <c r="X2004" i="16"/>
  <c r="X2015" i="16"/>
  <c r="X2036" i="16"/>
  <c r="X2047" i="16"/>
  <c r="X2068" i="16"/>
  <c r="X2079" i="16"/>
  <c r="X2100" i="16"/>
  <c r="X2111" i="16"/>
  <c r="X2132" i="16"/>
  <c r="X2143" i="16"/>
  <c r="X2164" i="16"/>
  <c r="X2175" i="16"/>
  <c r="X2196" i="16"/>
  <c r="X2207" i="16"/>
  <c r="X2228" i="16"/>
  <c r="X2239" i="16"/>
  <c r="X2260" i="16"/>
  <c r="X2269" i="16"/>
  <c r="X2277" i="16"/>
  <c r="X2280" i="16"/>
  <c r="X2285" i="16"/>
  <c r="X2288" i="16"/>
  <c r="X2293" i="16"/>
  <c r="X2296" i="16"/>
  <c r="X2301" i="16"/>
  <c r="X2304" i="16"/>
  <c r="X2309" i="16"/>
  <c r="X2312" i="16"/>
  <c r="X2317" i="16"/>
  <c r="X2320" i="16"/>
  <c r="X2325" i="16"/>
  <c r="X2328" i="16"/>
  <c r="X2333" i="16"/>
  <c r="X2336" i="16"/>
  <c r="X2341" i="16"/>
  <c r="X2344" i="16"/>
  <c r="X2349" i="16"/>
  <c r="X2352" i="16"/>
  <c r="X2357" i="16"/>
  <c r="X2360" i="16"/>
  <c r="X2365" i="16"/>
  <c r="X2368" i="16"/>
  <c r="X2373" i="16"/>
  <c r="X2376" i="16"/>
  <c r="X2381" i="16"/>
  <c r="X2384" i="16"/>
  <c r="X2389" i="16"/>
  <c r="X2392" i="16"/>
  <c r="X2397" i="16"/>
  <c r="X2400" i="16"/>
  <c r="X2405" i="16"/>
  <c r="X2408" i="16"/>
  <c r="X2413" i="16"/>
  <c r="X40" i="16"/>
  <c r="X45" i="16"/>
  <c r="X48" i="16"/>
  <c r="X53" i="16"/>
  <c r="X56" i="16"/>
  <c r="X61" i="16"/>
  <c r="X64" i="16"/>
  <c r="X69" i="16"/>
  <c r="X72" i="16"/>
  <c r="X77" i="16"/>
  <c r="X80" i="16"/>
  <c r="X85" i="16"/>
  <c r="X88" i="16"/>
  <c r="X93" i="16"/>
  <c r="X96" i="16"/>
  <c r="X101" i="16"/>
  <c r="X104" i="16"/>
  <c r="X109" i="16"/>
  <c r="X112" i="16"/>
  <c r="X117" i="16"/>
  <c r="X120" i="16"/>
  <c r="X125" i="16"/>
  <c r="X128" i="16"/>
  <c r="X133" i="16"/>
  <c r="X136" i="16"/>
  <c r="X141" i="16"/>
  <c r="X144" i="16"/>
  <c r="X149" i="16"/>
  <c r="X152" i="16"/>
  <c r="X157" i="16"/>
  <c r="X160" i="16"/>
  <c r="X165" i="16"/>
  <c r="X168" i="16"/>
  <c r="X173" i="16"/>
  <c r="X176" i="16"/>
  <c r="X181" i="16"/>
  <c r="X184" i="16"/>
  <c r="X189" i="16"/>
  <c r="X192" i="16"/>
  <c r="X197" i="16"/>
  <c r="X200" i="16"/>
  <c r="X205" i="16"/>
  <c r="X208" i="16"/>
  <c r="X213" i="16"/>
  <c r="X216" i="16"/>
  <c r="X221" i="16"/>
  <c r="X224" i="16"/>
  <c r="X229" i="16"/>
  <c r="X232" i="16"/>
  <c r="X237" i="16"/>
  <c r="X240" i="16"/>
  <c r="X245" i="16"/>
  <c r="X248" i="16"/>
  <c r="X253" i="16"/>
  <c r="X256" i="16"/>
  <c r="X261" i="16"/>
  <c r="X264" i="16"/>
  <c r="X269" i="16"/>
  <c r="X271" i="16"/>
  <c r="X273" i="16"/>
  <c r="X275" i="16"/>
  <c r="X277" i="16"/>
  <c r="X279" i="16"/>
  <c r="X281" i="16"/>
  <c r="X283" i="16"/>
  <c r="X285" i="16"/>
  <c r="X287" i="16"/>
  <c r="X289" i="16"/>
  <c r="X291" i="16"/>
  <c r="X293" i="16"/>
  <c r="X295" i="16"/>
  <c r="X297" i="16"/>
  <c r="X299" i="16"/>
  <c r="X301" i="16"/>
  <c r="X303" i="16"/>
  <c r="X305" i="16"/>
  <c r="X307" i="16"/>
  <c r="X309" i="16"/>
  <c r="X311" i="16"/>
  <c r="X313" i="16"/>
  <c r="X315" i="16"/>
  <c r="X317" i="16"/>
  <c r="X319" i="16"/>
  <c r="X321" i="16"/>
  <c r="X323" i="16"/>
  <c r="X325" i="16"/>
  <c r="X327" i="16"/>
  <c r="X329" i="16"/>
  <c r="X331" i="16"/>
  <c r="X333" i="16"/>
  <c r="X335" i="16"/>
  <c r="X337" i="16"/>
  <c r="X339" i="16"/>
  <c r="X341" i="16"/>
  <c r="X343" i="16"/>
  <c r="X345" i="16"/>
  <c r="X347" i="16"/>
  <c r="X349" i="16"/>
  <c r="X351" i="16"/>
  <c r="X353" i="16"/>
  <c r="X355" i="16"/>
  <c r="X357" i="16"/>
  <c r="X359" i="16"/>
  <c r="X361" i="16"/>
  <c r="X363" i="16"/>
  <c r="X365" i="16"/>
  <c r="X367" i="16"/>
  <c r="X369" i="16"/>
  <c r="X371" i="16"/>
  <c r="X373" i="16"/>
  <c r="X375" i="16"/>
  <c r="X377" i="16"/>
  <c r="X379" i="16"/>
  <c r="X381" i="16"/>
  <c r="X383" i="16"/>
  <c r="X385" i="16"/>
  <c r="X387" i="16"/>
  <c r="X389" i="16"/>
  <c r="X391" i="16"/>
  <c r="X393" i="16"/>
  <c r="X395" i="16"/>
  <c r="X397" i="16"/>
  <c r="X399" i="16"/>
  <c r="X401" i="16"/>
  <c r="X403" i="16"/>
  <c r="X405" i="16"/>
  <c r="X407" i="16"/>
  <c r="X409" i="16"/>
  <c r="X411" i="16"/>
  <c r="X413" i="16"/>
  <c r="X415" i="16"/>
  <c r="X417" i="16"/>
  <c r="X419" i="16"/>
  <c r="X421" i="16"/>
  <c r="X423" i="16"/>
  <c r="X425" i="16"/>
  <c r="X427" i="16"/>
  <c r="X429" i="16"/>
  <c r="X431" i="16"/>
  <c r="X433" i="16"/>
  <c r="X435" i="16"/>
  <c r="X437" i="16"/>
  <c r="X439" i="16"/>
  <c r="X441" i="16"/>
  <c r="X443" i="16"/>
  <c r="X445" i="16"/>
  <c r="X447" i="16"/>
  <c r="X449" i="16"/>
  <c r="X451" i="16"/>
  <c r="X453" i="16"/>
  <c r="X455" i="16"/>
  <c r="X457" i="16"/>
  <c r="X459" i="16"/>
  <c r="X461" i="16"/>
  <c r="X463" i="16"/>
  <c r="X465" i="16"/>
  <c r="X467" i="16"/>
  <c r="X469" i="16"/>
  <c r="X471" i="16"/>
  <c r="X473" i="16"/>
  <c r="X475" i="16"/>
  <c r="X477" i="16"/>
  <c r="X479" i="16"/>
  <c r="X481" i="16"/>
  <c r="X483" i="16"/>
  <c r="X485" i="16"/>
  <c r="X487" i="16"/>
  <c r="X489" i="16"/>
  <c r="X491" i="16"/>
  <c r="X493" i="16"/>
  <c r="X495" i="16"/>
  <c r="X497" i="16"/>
  <c r="X499" i="16"/>
  <c r="X501" i="16"/>
  <c r="X503" i="16"/>
  <c r="X505" i="16"/>
  <c r="X507" i="16"/>
  <c r="X509" i="16"/>
  <c r="X511" i="16"/>
  <c r="X513" i="16"/>
  <c r="X515" i="16"/>
  <c r="X517" i="16"/>
  <c r="X519" i="16"/>
  <c r="X521" i="16"/>
  <c r="X523" i="16"/>
  <c r="X525" i="16"/>
  <c r="X527" i="16"/>
  <c r="X529" i="16"/>
  <c r="X531" i="16"/>
  <c r="X533" i="16"/>
  <c r="X535" i="16"/>
  <c r="X537" i="16"/>
  <c r="X539" i="16"/>
  <c r="X541" i="16"/>
  <c r="X543" i="16"/>
  <c r="X545" i="16"/>
  <c r="X547" i="16"/>
  <c r="X549" i="16"/>
  <c r="X551" i="16"/>
  <c r="X553" i="16"/>
  <c r="X555" i="16"/>
  <c r="X557" i="16"/>
  <c r="X559" i="16"/>
  <c r="X561" i="16"/>
  <c r="X563" i="16"/>
  <c r="X565" i="16"/>
  <c r="X567" i="16"/>
  <c r="X569" i="16"/>
  <c r="X571" i="16"/>
  <c r="X573" i="16"/>
  <c r="X575" i="16"/>
  <c r="X577" i="16"/>
  <c r="X579" i="16"/>
  <c r="X581" i="16"/>
  <c r="X583" i="16"/>
  <c r="X585" i="16"/>
  <c r="X587" i="16"/>
  <c r="X589" i="16"/>
  <c r="X591" i="16"/>
  <c r="X593" i="16"/>
  <c r="X595" i="16"/>
  <c r="X597" i="16"/>
  <c r="X599" i="16"/>
  <c r="X601" i="16"/>
  <c r="X603" i="16"/>
  <c r="X605" i="16"/>
  <c r="X607" i="16"/>
  <c r="X609" i="16"/>
  <c r="X611" i="16"/>
  <c r="X613" i="16"/>
  <c r="X615" i="16"/>
  <c r="X617" i="16"/>
  <c r="X619" i="16"/>
  <c r="X621" i="16"/>
  <c r="X623" i="16"/>
  <c r="X625" i="16"/>
  <c r="X627" i="16"/>
  <c r="X629" i="16"/>
  <c r="X631" i="16"/>
  <c r="X633" i="16"/>
  <c r="X635" i="16"/>
  <c r="X637" i="16"/>
  <c r="X639" i="16"/>
  <c r="X641" i="16"/>
  <c r="X643" i="16"/>
  <c r="X645" i="16"/>
  <c r="X647" i="16"/>
  <c r="X649" i="16"/>
  <c r="X651" i="16"/>
  <c r="X653" i="16"/>
  <c r="X655" i="16"/>
  <c r="X657" i="16"/>
  <c r="X659" i="16"/>
  <c r="X661" i="16"/>
  <c r="X663" i="16"/>
  <c r="X665" i="16"/>
  <c r="X667" i="16"/>
  <c r="X669" i="16"/>
  <c r="X671" i="16"/>
  <c r="X673" i="16"/>
  <c r="X675" i="16"/>
  <c r="X677" i="16"/>
  <c r="X679" i="16"/>
  <c r="X681" i="16"/>
  <c r="X683" i="16"/>
  <c r="X685" i="16"/>
  <c r="X687" i="16"/>
  <c r="X689" i="16"/>
  <c r="X691" i="16"/>
  <c r="X693" i="16"/>
  <c r="X695" i="16"/>
  <c r="X697" i="16"/>
  <c r="X699" i="16"/>
  <c r="X701" i="16"/>
  <c r="X703" i="16"/>
  <c r="X705" i="16"/>
  <c r="X707" i="16"/>
  <c r="X709" i="16"/>
  <c r="X711" i="16"/>
  <c r="X713" i="16"/>
  <c r="X715" i="16"/>
  <c r="X717" i="16"/>
  <c r="X719" i="16"/>
  <c r="X721" i="16"/>
  <c r="X723" i="16"/>
  <c r="X725" i="16"/>
  <c r="X727" i="16"/>
  <c r="X729" i="16"/>
  <c r="X731" i="16"/>
  <c r="X733" i="16"/>
  <c r="X735" i="16"/>
  <c r="X737" i="16"/>
  <c r="X739" i="16"/>
  <c r="X741" i="16"/>
  <c r="X743" i="16"/>
  <c r="X745" i="16"/>
  <c r="X747" i="16"/>
  <c r="X749" i="16"/>
  <c r="X751" i="16"/>
  <c r="X753" i="16"/>
  <c r="X755" i="16"/>
  <c r="X757" i="16"/>
  <c r="X759" i="16"/>
  <c r="X761" i="16"/>
  <c r="X763" i="16"/>
  <c r="X765" i="16"/>
  <c r="X767" i="16"/>
  <c r="X769" i="16"/>
  <c r="X771" i="16"/>
  <c r="X773" i="16"/>
  <c r="X775" i="16"/>
  <c r="X777" i="16"/>
  <c r="X779" i="16"/>
  <c r="X781" i="16"/>
  <c r="X783" i="16"/>
  <c r="X785" i="16"/>
  <c r="X787" i="16"/>
  <c r="X789" i="16"/>
  <c r="X791" i="16"/>
  <c r="X793" i="16"/>
  <c r="X795" i="16"/>
  <c r="X797" i="16"/>
  <c r="X799" i="16"/>
  <c r="X801" i="16"/>
  <c r="X803" i="16"/>
  <c r="X805" i="16"/>
  <c r="X807" i="16"/>
  <c r="X809" i="16"/>
  <c r="X811" i="16"/>
  <c r="X813" i="16"/>
  <c r="X815" i="16"/>
  <c r="X817" i="16"/>
  <c r="X819" i="16"/>
  <c r="X821" i="16"/>
  <c r="X823" i="16"/>
  <c r="X825" i="16"/>
  <c r="X827" i="16"/>
  <c r="X829" i="16"/>
  <c r="X831" i="16"/>
  <c r="X833" i="16"/>
  <c r="X835" i="16"/>
  <c r="X837" i="16"/>
  <c r="X839" i="16"/>
  <c r="X841" i="16"/>
  <c r="X843" i="16"/>
  <c r="X845" i="16"/>
  <c r="X847" i="16"/>
  <c r="X849" i="16"/>
  <c r="X851" i="16"/>
  <c r="X853" i="16"/>
  <c r="X855" i="16"/>
  <c r="X857" i="16"/>
  <c r="X859" i="16"/>
  <c r="X861" i="16"/>
  <c r="X863" i="16"/>
  <c r="X865" i="16"/>
  <c r="X867" i="16"/>
  <c r="X869" i="16"/>
  <c r="X871" i="16"/>
  <c r="X873" i="16"/>
  <c r="X875" i="16"/>
  <c r="X877" i="16"/>
  <c r="X879" i="16"/>
  <c r="X881" i="16"/>
  <c r="X883" i="16"/>
  <c r="X885" i="16"/>
  <c r="X887" i="16"/>
  <c r="X889" i="16"/>
  <c r="X891" i="16"/>
  <c r="X893" i="16"/>
  <c r="X895" i="16"/>
  <c r="X897" i="16"/>
  <c r="X899" i="16"/>
  <c r="X901" i="16"/>
  <c r="X903" i="16"/>
  <c r="X905" i="16"/>
  <c r="X907" i="16"/>
  <c r="X909" i="16"/>
  <c r="X911" i="16"/>
  <c r="X913" i="16"/>
  <c r="X915" i="16"/>
  <c r="X917" i="16"/>
  <c r="X919" i="16"/>
  <c r="X921" i="16"/>
  <c r="X923" i="16"/>
  <c r="X925" i="16"/>
  <c r="X927" i="16"/>
  <c r="X929" i="16"/>
  <c r="X931" i="16"/>
  <c r="X933" i="16"/>
  <c r="X935" i="16"/>
  <c r="X937" i="16"/>
  <c r="X939" i="16"/>
  <c r="X941" i="16"/>
  <c r="X943" i="16"/>
  <c r="X945" i="16"/>
  <c r="X947" i="16"/>
  <c r="X949" i="16"/>
  <c r="X951" i="16"/>
  <c r="X953" i="16"/>
  <c r="X955" i="16"/>
  <c r="X957" i="16"/>
  <c r="X959" i="16"/>
  <c r="X961" i="16"/>
  <c r="X963" i="16"/>
  <c r="X965" i="16"/>
  <c r="X967" i="16"/>
  <c r="X969" i="16"/>
  <c r="X971" i="16"/>
  <c r="X973" i="16"/>
  <c r="X975" i="16"/>
  <c r="X977" i="16"/>
  <c r="X979" i="16"/>
  <c r="X981" i="16"/>
  <c r="X983" i="16"/>
  <c r="X985" i="16"/>
  <c r="X987" i="16"/>
  <c r="X989" i="16"/>
  <c r="X991" i="16"/>
  <c r="X993" i="16"/>
  <c r="X995" i="16"/>
  <c r="X997" i="16"/>
  <c r="X999" i="16"/>
  <c r="X1001" i="16"/>
  <c r="X1003" i="16"/>
  <c r="X1005" i="16"/>
  <c r="X1007" i="16"/>
  <c r="X1009" i="16"/>
  <c r="X1011" i="16"/>
  <c r="X1013" i="16"/>
  <c r="X1015" i="16"/>
  <c r="X1017" i="16"/>
  <c r="X1019" i="16"/>
  <c r="X1021" i="16"/>
  <c r="X1023" i="16"/>
  <c r="X1025" i="16"/>
  <c r="X1027" i="16"/>
  <c r="X1029" i="16"/>
  <c r="X1031" i="16"/>
  <c r="X1033" i="16"/>
  <c r="X1035" i="16"/>
  <c r="X1037" i="16"/>
  <c r="X1039" i="16"/>
  <c r="X1041" i="16"/>
  <c r="X1043" i="16"/>
  <c r="X1045" i="16"/>
  <c r="X1047" i="16"/>
  <c r="X1049" i="16"/>
  <c r="X1051" i="16"/>
  <c r="X1053" i="16"/>
  <c r="X1055" i="16"/>
  <c r="X1057" i="16"/>
  <c r="X1059" i="16"/>
  <c r="X1061" i="16"/>
  <c r="X1063" i="16"/>
  <c r="X1065" i="16"/>
  <c r="X1067" i="16"/>
  <c r="X1069" i="16"/>
  <c r="X1071" i="16"/>
  <c r="X1073" i="16"/>
  <c r="X1075" i="16"/>
  <c r="X1077" i="16"/>
  <c r="X1079" i="16"/>
  <c r="X1081" i="16"/>
  <c r="X1083" i="16"/>
  <c r="X1085" i="16"/>
  <c r="X1087" i="16"/>
  <c r="X1089" i="16"/>
  <c r="X1091" i="16"/>
  <c r="X1093" i="16"/>
  <c r="X1095" i="16"/>
  <c r="X1097" i="16"/>
  <c r="X1099" i="16"/>
  <c r="X1101" i="16"/>
  <c r="X1103" i="16"/>
  <c r="X1678" i="16"/>
  <c r="X1721" i="16"/>
  <c r="X1806" i="16"/>
  <c r="X1844" i="16"/>
  <c r="X1876" i="16"/>
  <c r="X1908" i="16"/>
  <c r="X1940" i="16"/>
  <c r="X1972" i="16"/>
  <c r="X1996" i="16"/>
  <c r="X2007" i="16"/>
  <c r="X2028" i="16"/>
  <c r="X2039" i="16"/>
  <c r="X2060" i="16"/>
  <c r="X2071" i="16"/>
  <c r="X2092" i="16"/>
  <c r="X2103" i="16"/>
  <c r="X2124" i="16"/>
  <c r="X2135" i="16"/>
  <c r="X2156" i="16"/>
  <c r="X2167" i="16"/>
  <c r="X2188" i="16"/>
  <c r="X2199" i="16"/>
  <c r="X2220" i="16"/>
  <c r="X2231" i="16"/>
  <c r="X2252" i="16"/>
  <c r="X2263" i="16"/>
  <c r="X2271" i="16"/>
  <c r="X2275" i="16"/>
  <c r="X2278" i="16"/>
  <c r="X2283" i="16"/>
  <c r="X2286" i="16"/>
  <c r="X2291" i="16"/>
  <c r="X2294" i="16"/>
  <c r="X2299" i="16"/>
  <c r="X2302" i="16"/>
  <c r="X2307" i="16"/>
  <c r="X2310" i="16"/>
  <c r="X2315" i="16"/>
  <c r="X2318" i="16"/>
  <c r="X2323" i="16"/>
  <c r="X2326" i="16"/>
  <c r="X2331" i="16"/>
  <c r="X2334" i="16"/>
  <c r="X2339" i="16"/>
  <c r="X2342" i="16"/>
  <c r="X2347" i="16"/>
  <c r="X2350" i="16"/>
  <c r="X2355" i="16"/>
  <c r="X2358" i="16"/>
  <c r="X2363" i="16"/>
  <c r="X2366" i="16"/>
  <c r="X2371" i="16"/>
  <c r="X2374" i="16"/>
  <c r="X2379" i="16"/>
  <c r="X2382" i="16"/>
  <c r="X2387" i="16"/>
  <c r="X2390" i="16"/>
  <c r="X2395" i="16"/>
  <c r="X2398" i="16"/>
  <c r="X2403" i="16"/>
  <c r="X2406" i="16"/>
  <c r="X2411" i="16"/>
  <c r="X2414" i="16"/>
  <c r="X43" i="16"/>
  <c r="X46" i="16"/>
  <c r="X51" i="16"/>
  <c r="X54" i="16"/>
  <c r="X59" i="16"/>
  <c r="X62" i="16"/>
  <c r="X67" i="16"/>
  <c r="X70" i="16"/>
  <c r="X75" i="16"/>
  <c r="X78" i="16"/>
  <c r="X83" i="16"/>
  <c r="X86" i="16"/>
  <c r="X91" i="16"/>
  <c r="X94" i="16"/>
  <c r="X99" i="16"/>
  <c r="X102" i="16"/>
  <c r="X107" i="16"/>
  <c r="X110" i="16"/>
  <c r="X115" i="16"/>
  <c r="X118" i="16"/>
  <c r="X123" i="16"/>
  <c r="X126" i="16"/>
  <c r="X131" i="16"/>
  <c r="X134" i="16"/>
  <c r="X139" i="16"/>
  <c r="X142" i="16"/>
  <c r="X147" i="16"/>
  <c r="X150" i="16"/>
  <c r="X155" i="16"/>
  <c r="X158" i="16"/>
  <c r="X163" i="16"/>
  <c r="X166" i="16"/>
  <c r="X171" i="16"/>
  <c r="X174" i="16"/>
  <c r="X179" i="16"/>
  <c r="X182" i="16"/>
  <c r="X187" i="16"/>
  <c r="X190" i="16"/>
  <c r="X195" i="16"/>
  <c r="X198" i="16"/>
  <c r="X203" i="16"/>
  <c r="X206" i="16"/>
  <c r="X211" i="16"/>
  <c r="X214" i="16"/>
  <c r="X219" i="16"/>
  <c r="X222" i="16"/>
  <c r="X227" i="16"/>
  <c r="X230" i="16"/>
  <c r="X235" i="16"/>
  <c r="X238" i="16"/>
  <c r="X243" i="16"/>
  <c r="X246" i="16"/>
  <c r="X251" i="16"/>
  <c r="X254" i="16"/>
  <c r="X259" i="16"/>
  <c r="X262" i="16"/>
  <c r="X267" i="16"/>
  <c r="X1646" i="16"/>
  <c r="X1689" i="16"/>
  <c r="X1774" i="16"/>
  <c r="X1817" i="16"/>
  <c r="X1852" i="16"/>
  <c r="X1884" i="16"/>
  <c r="X1916" i="16"/>
  <c r="X1948" i="16"/>
  <c r="X1988" i="16"/>
  <c r="X1999" i="16"/>
  <c r="X2020" i="16"/>
  <c r="X2031" i="16"/>
  <c r="X2052" i="16"/>
  <c r="X2063" i="16"/>
  <c r="X2084" i="16"/>
  <c r="X2095" i="16"/>
  <c r="X2116" i="16"/>
  <c r="X2127" i="16"/>
  <c r="X2148" i="16"/>
  <c r="X2159" i="16"/>
  <c r="X2180" i="16"/>
  <c r="X2191" i="16"/>
  <c r="X2212" i="16"/>
  <c r="X2223" i="16"/>
  <c r="X2244" i="16"/>
  <c r="X2255" i="16"/>
  <c r="X2265" i="16"/>
  <c r="X2273" i="16"/>
  <c r="X2276" i="16"/>
  <c r="X2281" i="16"/>
  <c r="X2284" i="16"/>
  <c r="X2289" i="16"/>
  <c r="X2292" i="16"/>
  <c r="X2297" i="16"/>
  <c r="X2300" i="16"/>
  <c r="X2305" i="16"/>
  <c r="X2308" i="16"/>
  <c r="X2313" i="16"/>
  <c r="X2316" i="16"/>
  <c r="X2321" i="16"/>
  <c r="X2324" i="16"/>
  <c r="X2329" i="16"/>
  <c r="X2332" i="16"/>
  <c r="X2337" i="16"/>
  <c r="X2340" i="16"/>
  <c r="X2345" i="16"/>
  <c r="X2348" i="16"/>
  <c r="X2353" i="16"/>
  <c r="X2356" i="16"/>
  <c r="X2361" i="16"/>
  <c r="X2364" i="16"/>
  <c r="X2369" i="16"/>
  <c r="X2372" i="16"/>
  <c r="X2377" i="16"/>
  <c r="X2380" i="16"/>
  <c r="X2385" i="16"/>
  <c r="X2388" i="16"/>
  <c r="X2393" i="16"/>
  <c r="X2396" i="16"/>
  <c r="X2401" i="16"/>
  <c r="X2404" i="16"/>
  <c r="X2409" i="16"/>
  <c r="X2412" i="16"/>
  <c r="X41" i="16"/>
  <c r="X44" i="16"/>
  <c r="X49" i="16"/>
  <c r="X52" i="16"/>
  <c r="X57" i="16"/>
  <c r="X60" i="16"/>
  <c r="X65" i="16"/>
  <c r="X68" i="16"/>
  <c r="X73" i="16"/>
  <c r="X76" i="16"/>
  <c r="X81" i="16"/>
  <c r="X84" i="16"/>
  <c r="X89" i="16"/>
  <c r="X92" i="16"/>
  <c r="X97" i="16"/>
  <c r="X100" i="16"/>
  <c r="X105" i="16"/>
  <c r="X108" i="16"/>
  <c r="X113" i="16"/>
  <c r="X116" i="16"/>
  <c r="X121" i="16"/>
  <c r="X124" i="16"/>
  <c r="X129" i="16"/>
  <c r="X132" i="16"/>
  <c r="X137" i="16"/>
  <c r="X140" i="16"/>
  <c r="X145" i="16"/>
  <c r="X148" i="16"/>
  <c r="X153" i="16"/>
  <c r="X156" i="16"/>
  <c r="X161" i="16"/>
  <c r="X164" i="16"/>
  <c r="X169" i="16"/>
  <c r="X172" i="16"/>
  <c r="X177" i="16"/>
  <c r="X180" i="16"/>
  <c r="X185" i="16"/>
  <c r="X188" i="16"/>
  <c r="X193" i="16"/>
  <c r="X196" i="16"/>
  <c r="X201" i="16"/>
  <c r="X204" i="16"/>
  <c r="X209" i="16"/>
  <c r="X212" i="16"/>
  <c r="X217" i="16"/>
  <c r="X220" i="16"/>
  <c r="X225" i="16"/>
  <c r="X228" i="16"/>
  <c r="X233" i="16"/>
  <c r="X236" i="16"/>
  <c r="X241" i="16"/>
  <c r="X244" i="16"/>
  <c r="X249" i="16"/>
  <c r="X252" i="16"/>
  <c r="X257" i="16"/>
  <c r="X260" i="16"/>
  <c r="X265" i="16"/>
  <c r="X268" i="16"/>
  <c r="X270" i="16"/>
  <c r="X272" i="16"/>
  <c r="X274" i="16"/>
  <c r="X276" i="16"/>
  <c r="X278" i="16"/>
  <c r="X280" i="16"/>
  <c r="X282" i="16"/>
  <c r="X284" i="16"/>
  <c r="X286" i="16"/>
  <c r="X288" i="16"/>
  <c r="X290" i="16"/>
  <c r="X292" i="16"/>
  <c r="X294" i="16"/>
  <c r="X296" i="16"/>
  <c r="X298" i="16"/>
  <c r="X300" i="16"/>
  <c r="X302" i="16"/>
  <c r="X304" i="16"/>
  <c r="X306" i="16"/>
  <c r="X308" i="16"/>
  <c r="X310" i="16"/>
  <c r="X312" i="16"/>
  <c r="X314" i="16"/>
  <c r="X316" i="16"/>
  <c r="X318" i="16"/>
  <c r="X320" i="16"/>
  <c r="X322" i="16"/>
  <c r="X324" i="16"/>
  <c r="X326" i="16"/>
  <c r="X328" i="16"/>
  <c r="X330" i="16"/>
  <c r="X332" i="16"/>
  <c r="X334" i="16"/>
  <c r="X336" i="16"/>
  <c r="X338" i="16"/>
  <c r="X340" i="16"/>
  <c r="X342" i="16"/>
  <c r="X344" i="16"/>
  <c r="X346" i="16"/>
  <c r="X348" i="16"/>
  <c r="X350" i="16"/>
  <c r="X352" i="16"/>
  <c r="X354" i="16"/>
  <c r="X356" i="16"/>
  <c r="X358" i="16"/>
  <c r="X360" i="16"/>
  <c r="X362" i="16"/>
  <c r="X364" i="16"/>
  <c r="X366" i="16"/>
  <c r="X368" i="16"/>
  <c r="X370" i="16"/>
  <c r="X372" i="16"/>
  <c r="X374" i="16"/>
  <c r="X376" i="16"/>
  <c r="X378" i="16"/>
  <c r="X380" i="16"/>
  <c r="X382" i="16"/>
  <c r="X384" i="16"/>
  <c r="X386" i="16"/>
  <c r="X388" i="16"/>
  <c r="X390" i="16"/>
  <c r="X392" i="16"/>
  <c r="X394" i="16"/>
  <c r="X396" i="16"/>
  <c r="X398" i="16"/>
  <c r="X400" i="16"/>
  <c r="X402" i="16"/>
  <c r="X404" i="16"/>
  <c r="X406" i="16"/>
  <c r="X408" i="16"/>
  <c r="X410" i="16"/>
  <c r="X412" i="16"/>
  <c r="X414" i="16"/>
  <c r="X416" i="16"/>
  <c r="X418" i="16"/>
  <c r="X420" i="16"/>
  <c r="X422" i="16"/>
  <c r="X424" i="16"/>
  <c r="X426" i="16"/>
  <c r="X428" i="16"/>
  <c r="X430" i="16"/>
  <c r="X432" i="16"/>
  <c r="X434" i="16"/>
  <c r="X436" i="16"/>
  <c r="X438" i="16"/>
  <c r="X440" i="16"/>
  <c r="X442" i="16"/>
  <c r="X444" i="16"/>
  <c r="X446" i="16"/>
  <c r="X448" i="16"/>
  <c r="X450" i="16"/>
  <c r="X452" i="16"/>
  <c r="X454" i="16"/>
  <c r="X456" i="16"/>
  <c r="X458" i="16"/>
  <c r="X460" i="16"/>
  <c r="X462" i="16"/>
  <c r="X464" i="16"/>
  <c r="X466" i="16"/>
  <c r="X468" i="16"/>
  <c r="X470" i="16"/>
  <c r="X472" i="16"/>
  <c r="X474" i="16"/>
  <c r="X476" i="16"/>
  <c r="X478" i="16"/>
  <c r="X480" i="16"/>
  <c r="X482" i="16"/>
  <c r="X484" i="16"/>
  <c r="X486" i="16"/>
  <c r="X488" i="16"/>
  <c r="X490" i="16"/>
  <c r="X492" i="16"/>
  <c r="X494" i="16"/>
  <c r="X496" i="16"/>
  <c r="X498" i="16"/>
  <c r="X500" i="16"/>
  <c r="X502" i="16"/>
  <c r="X504" i="16"/>
  <c r="X506" i="16"/>
  <c r="X508" i="16"/>
  <c r="X510" i="16"/>
  <c r="X512" i="16"/>
  <c r="X514" i="16"/>
  <c r="X516" i="16"/>
  <c r="X518" i="16"/>
  <c r="X520" i="16"/>
  <c r="X522" i="16"/>
  <c r="X524" i="16"/>
  <c r="X526" i="16"/>
  <c r="X528" i="16"/>
  <c r="X530" i="16"/>
  <c r="X532" i="16"/>
  <c r="X534" i="16"/>
  <c r="X536" i="16"/>
  <c r="X538" i="16"/>
  <c r="X540" i="16"/>
  <c r="X542" i="16"/>
  <c r="X544" i="16"/>
  <c r="X546" i="16"/>
  <c r="X548" i="16"/>
  <c r="X550" i="16"/>
  <c r="X552" i="16"/>
  <c r="X554" i="16"/>
  <c r="X556" i="16"/>
  <c r="X558" i="16"/>
  <c r="X560" i="16"/>
  <c r="X562" i="16"/>
  <c r="X564" i="16"/>
  <c r="X566" i="16"/>
  <c r="X568" i="16"/>
  <c r="X570" i="16"/>
  <c r="X572" i="16"/>
  <c r="X574" i="16"/>
  <c r="X576" i="16"/>
  <c r="X578" i="16"/>
  <c r="X580" i="16"/>
  <c r="X582" i="16"/>
  <c r="X584" i="16"/>
  <c r="X586" i="16"/>
  <c r="X588" i="16"/>
  <c r="X590" i="16"/>
  <c r="X592" i="16"/>
  <c r="X594" i="16"/>
  <c r="X1614" i="16"/>
  <c r="X1785" i="16"/>
  <c r="X1924" i="16"/>
  <c r="X2044" i="16"/>
  <c r="X2087" i="16"/>
  <c r="X2172" i="16"/>
  <c r="X2215" i="16"/>
  <c r="X2279" i="16"/>
  <c r="X2290" i="16"/>
  <c r="X2311" i="16"/>
  <c r="X2322" i="16"/>
  <c r="X2343" i="16"/>
  <c r="X2354" i="16"/>
  <c r="X2375" i="16"/>
  <c r="X2386" i="16"/>
  <c r="X2407" i="16"/>
  <c r="X42" i="16"/>
  <c r="X63" i="16"/>
  <c r="X74" i="16"/>
  <c r="X95" i="16"/>
  <c r="X106" i="16"/>
  <c r="X127" i="16"/>
  <c r="X138" i="16"/>
  <c r="X159" i="16"/>
  <c r="X170" i="16"/>
  <c r="X191" i="16"/>
  <c r="X202" i="16"/>
  <c r="X223" i="16"/>
  <c r="X234" i="16"/>
  <c r="X255" i="16"/>
  <c r="X266" i="16"/>
  <c r="X600" i="16"/>
  <c r="X608" i="16"/>
  <c r="X616" i="16"/>
  <c r="X624" i="16"/>
  <c r="X632" i="16"/>
  <c r="X640" i="16"/>
  <c r="X648" i="16"/>
  <c r="X656" i="16"/>
  <c r="X664" i="16"/>
  <c r="X672" i="16"/>
  <c r="X680" i="16"/>
  <c r="X688" i="16"/>
  <c r="X696" i="16"/>
  <c r="X704" i="16"/>
  <c r="X712" i="16"/>
  <c r="X720" i="16"/>
  <c r="X728" i="16"/>
  <c r="X736" i="16"/>
  <c r="X744" i="16"/>
  <c r="X752" i="16"/>
  <c r="X760" i="16"/>
  <c r="X768" i="16"/>
  <c r="X776" i="16"/>
  <c r="X784" i="16"/>
  <c r="X792" i="16"/>
  <c r="X800" i="16"/>
  <c r="X808" i="16"/>
  <c r="X816" i="16"/>
  <c r="X824" i="16"/>
  <c r="X832" i="16"/>
  <c r="X840" i="16"/>
  <c r="X848" i="16"/>
  <c r="X856" i="16"/>
  <c r="X864" i="16"/>
  <c r="X1657" i="16"/>
  <c r="X1956" i="16"/>
  <c r="X2012" i="16"/>
  <c r="X2055" i="16"/>
  <c r="X2140" i="16"/>
  <c r="X2183" i="16"/>
  <c r="X2267" i="16"/>
  <c r="X2282" i="16"/>
  <c r="X2303" i="16"/>
  <c r="X2314" i="16"/>
  <c r="X2335" i="16"/>
  <c r="X2346" i="16"/>
  <c r="X2367" i="16"/>
  <c r="X2378" i="16"/>
  <c r="X2399" i="16"/>
  <c r="X2410" i="16"/>
  <c r="X55" i="16"/>
  <c r="X66" i="16"/>
  <c r="X87" i="16"/>
  <c r="X98" i="16"/>
  <c r="X119" i="16"/>
  <c r="X130" i="16"/>
  <c r="X151" i="16"/>
  <c r="X162" i="16"/>
  <c r="X183" i="16"/>
  <c r="X194" i="16"/>
  <c r="X215" i="16"/>
  <c r="X226" i="16"/>
  <c r="X247" i="16"/>
  <c r="X258" i="16"/>
  <c r="X598" i="16"/>
  <c r="X606" i="16"/>
  <c r="X614" i="16"/>
  <c r="X622" i="16"/>
  <c r="X630" i="16"/>
  <c r="X638" i="16"/>
  <c r="X646" i="16"/>
  <c r="X654" i="16"/>
  <c r="X662" i="16"/>
  <c r="X670" i="16"/>
  <c r="X678" i="16"/>
  <c r="X686" i="16"/>
  <c r="X694" i="16"/>
  <c r="X702" i="16"/>
  <c r="X710" i="16"/>
  <c r="X718" i="16"/>
  <c r="X726" i="16"/>
  <c r="X734" i="16"/>
  <c r="X742" i="16"/>
  <c r="X750" i="16"/>
  <c r="X758" i="16"/>
  <c r="X766" i="16"/>
  <c r="X774" i="16"/>
  <c r="X782" i="16"/>
  <c r="X790" i="16"/>
  <c r="X798" i="16"/>
  <c r="X806" i="16"/>
  <c r="X814" i="16"/>
  <c r="X822" i="16"/>
  <c r="X830" i="16"/>
  <c r="X838" i="16"/>
  <c r="X846" i="16"/>
  <c r="X854" i="16"/>
  <c r="X862" i="16"/>
  <c r="X1860" i="16"/>
  <c r="X1980" i="16"/>
  <c r="X2023" i="16"/>
  <c r="X2108" i="16"/>
  <c r="X2151" i="16"/>
  <c r="X2236" i="16"/>
  <c r="X2274" i="16"/>
  <c r="X2295" i="16"/>
  <c r="X2306" i="16"/>
  <c r="X2327" i="16"/>
  <c r="X2338" i="16"/>
  <c r="X2359" i="16"/>
  <c r="X2370" i="16"/>
  <c r="X2391" i="16"/>
  <c r="X2402" i="16"/>
  <c r="X47" i="16"/>
  <c r="X58" i="16"/>
  <c r="X79" i="16"/>
  <c r="X90" i="16"/>
  <c r="X111" i="16"/>
  <c r="X122" i="16"/>
  <c r="X143" i="16"/>
  <c r="X154" i="16"/>
  <c r="X175" i="16"/>
  <c r="X186" i="16"/>
  <c r="X207" i="16"/>
  <c r="X218" i="16"/>
  <c r="X239" i="16"/>
  <c r="X250" i="16"/>
  <c r="X596" i="16"/>
  <c r="X1742" i="16"/>
  <c r="X1892" i="16"/>
  <c r="X1991" i="16"/>
  <c r="X2076" i="16"/>
  <c r="X2119" i="16"/>
  <c r="X2204" i="16"/>
  <c r="X2247" i="16"/>
  <c r="X2287" i="16"/>
  <c r="X2298" i="16"/>
  <c r="X2319" i="16"/>
  <c r="X2330" i="16"/>
  <c r="X2351" i="16"/>
  <c r="X2362" i="16"/>
  <c r="X2383" i="16"/>
  <c r="X2394" i="16"/>
  <c r="X39" i="16"/>
  <c r="X50" i="16"/>
  <c r="X71" i="16"/>
  <c r="X82" i="16"/>
  <c r="X103" i="16"/>
  <c r="X114" i="16"/>
  <c r="X135" i="16"/>
  <c r="X146" i="16"/>
  <c r="X167" i="16"/>
  <c r="X178" i="16"/>
  <c r="X199" i="16"/>
  <c r="X210" i="16"/>
  <c r="X231" i="16"/>
  <c r="X242" i="16"/>
  <c r="X263" i="16"/>
  <c r="X35" i="16"/>
  <c r="X1246" i="16"/>
  <c r="X1240" i="16"/>
  <c r="X1236" i="16"/>
  <c r="X1230" i="16"/>
  <c r="X1226" i="16"/>
  <c r="X1220" i="16"/>
  <c r="X1216" i="16"/>
  <c r="X1210" i="16"/>
  <c r="X1206" i="16"/>
  <c r="X1200" i="16"/>
  <c r="X1196" i="16"/>
  <c r="X1190" i="16"/>
  <c r="X1184" i="16"/>
  <c r="X1178" i="16"/>
  <c r="X1174" i="16"/>
  <c r="X1168" i="16"/>
  <c r="X1162" i="16"/>
  <c r="X1156" i="16"/>
  <c r="X1152" i="16"/>
  <c r="X1146" i="16"/>
  <c r="X1140" i="16"/>
  <c r="X1134" i="16"/>
  <c r="X1128" i="16"/>
  <c r="X1122" i="16"/>
  <c r="X1118" i="16"/>
  <c r="X1112" i="16"/>
  <c r="X1104" i="16"/>
  <c r="X1040" i="16"/>
  <c r="X992" i="16"/>
  <c r="X960" i="16"/>
  <c r="X952" i="16"/>
  <c r="X944" i="16"/>
  <c r="X936" i="16"/>
  <c r="X928" i="16"/>
  <c r="X920" i="16"/>
  <c r="X912" i="16"/>
  <c r="X904" i="16"/>
  <c r="X896" i="16"/>
  <c r="X888" i="16"/>
  <c r="X880" i="16"/>
  <c r="X872" i="16"/>
  <c r="X866" i="16"/>
  <c r="X850" i="16"/>
  <c r="X834" i="16"/>
  <c r="X818" i="16"/>
  <c r="X802" i="16"/>
  <c r="X786" i="16"/>
  <c r="X770" i="16"/>
  <c r="X754" i="16"/>
  <c r="X738" i="16"/>
  <c r="X722" i="16"/>
  <c r="X706" i="16"/>
  <c r="X690" i="16"/>
  <c r="X674" i="16"/>
  <c r="X658" i="16"/>
  <c r="X642" i="16"/>
  <c r="X626" i="16"/>
  <c r="X610" i="16"/>
  <c r="X36" i="16"/>
  <c r="X30" i="16"/>
  <c r="X31" i="16"/>
  <c r="X1244" i="16"/>
  <c r="X1242" i="16"/>
  <c r="X1238" i="16"/>
  <c r="X1234" i="16"/>
  <c r="X1232" i="16"/>
  <c r="X1228" i="16"/>
  <c r="X1224" i="16"/>
  <c r="X1222" i="16"/>
  <c r="X1218" i="16"/>
  <c r="X1214" i="16"/>
  <c r="X1212" i="16"/>
  <c r="X1208" i="16"/>
  <c r="X1204" i="16"/>
  <c r="X1202" i="16"/>
  <c r="X1198" i="16"/>
  <c r="X1194" i="16"/>
  <c r="X1192" i="16"/>
  <c r="X1188" i="16"/>
  <c r="X1186" i="16"/>
  <c r="X1182" i="16"/>
  <c r="X1180" i="16"/>
  <c r="X1176" i="16"/>
  <c r="X1172" i="16"/>
  <c r="X1170" i="16"/>
  <c r="X1166" i="16"/>
  <c r="X1164" i="16"/>
  <c r="X1160" i="16"/>
  <c r="X1158" i="16"/>
  <c r="X1154" i="16"/>
  <c r="X1150" i="16"/>
  <c r="X1148" i="16"/>
  <c r="X1144" i="16"/>
  <c r="X1142" i="16"/>
  <c r="X1138" i="16"/>
  <c r="X1136" i="16"/>
  <c r="X1132" i="16"/>
  <c r="X1130" i="16"/>
  <c r="X1126" i="16"/>
  <c r="X1124" i="16"/>
  <c r="X1120" i="16"/>
  <c r="X1116" i="16"/>
  <c r="X1114" i="16"/>
  <c r="X1110" i="16"/>
  <c r="X1108" i="16"/>
  <c r="X1106" i="16"/>
  <c r="X1096" i="16"/>
  <c r="X1088" i="16"/>
  <c r="X1080" i="16"/>
  <c r="X1072" i="16"/>
  <c r="X1064" i="16"/>
  <c r="X1056" i="16"/>
  <c r="X1048" i="16"/>
  <c r="X1032" i="16"/>
  <c r="X1024" i="16"/>
  <c r="X1016" i="16"/>
  <c r="X1008" i="16"/>
  <c r="X1000" i="16"/>
  <c r="X984" i="16"/>
  <c r="X976" i="16"/>
  <c r="X968" i="16"/>
  <c r="I64" i="16"/>
  <c r="AB30" i="16"/>
  <c r="AB31" i="16" s="1"/>
  <c r="X38" i="16"/>
  <c r="X34" i="16"/>
  <c r="X1098" i="16"/>
  <c r="X1090" i="16"/>
  <c r="X1082" i="16"/>
  <c r="X1074" i="16"/>
  <c r="X1066" i="16"/>
  <c r="X1058" i="16"/>
  <c r="X1050" i="16"/>
  <c r="X1042" i="16"/>
  <c r="X1034" i="16"/>
  <c r="X1026" i="16"/>
  <c r="X1018" i="16"/>
  <c r="X1010" i="16"/>
  <c r="X1002" i="16"/>
  <c r="X994" i="16"/>
  <c r="X986" i="16"/>
  <c r="X978" i="16"/>
  <c r="X970" i="16"/>
  <c r="X962" i="16"/>
  <c r="X954" i="16"/>
  <c r="X946" i="16"/>
  <c r="X938" i="16"/>
  <c r="X930" i="16"/>
  <c r="X922" i="16"/>
  <c r="X914" i="16"/>
  <c r="X906" i="16"/>
  <c r="X898" i="16"/>
  <c r="X890" i="16"/>
  <c r="X882" i="16"/>
  <c r="X874" i="16"/>
  <c r="X860" i="16"/>
  <c r="X844" i="16"/>
  <c r="X828" i="16"/>
  <c r="X812" i="16"/>
  <c r="X796" i="16"/>
  <c r="X780" i="16"/>
  <c r="X764" i="16"/>
  <c r="X748" i="16"/>
  <c r="X732" i="16"/>
  <c r="X716" i="16"/>
  <c r="X700" i="16"/>
  <c r="X684" i="16"/>
  <c r="X668" i="16"/>
  <c r="X652" i="16"/>
  <c r="X636" i="16"/>
  <c r="X620" i="16"/>
  <c r="X604" i="16"/>
  <c r="AB32" i="16"/>
  <c r="I1247" i="16"/>
  <c r="I1236" i="16"/>
  <c r="I1225" i="16"/>
  <c r="I1220" i="16"/>
  <c r="I1204" i="16"/>
  <c r="I1193" i="16"/>
  <c r="I1188" i="16"/>
  <c r="I1177" i="16"/>
  <c r="I1167" i="16"/>
  <c r="I1156" i="16"/>
  <c r="I1145" i="16"/>
  <c r="I1129" i="16"/>
  <c r="I1119" i="16"/>
  <c r="I1108" i="16"/>
  <c r="I1097" i="16"/>
  <c r="I1087" i="16"/>
  <c r="I1076" i="16"/>
  <c r="I1065" i="16"/>
  <c r="I1049" i="16"/>
  <c r="I1039" i="16"/>
  <c r="I1028" i="16"/>
  <c r="I1017" i="16"/>
  <c r="I1007" i="16"/>
  <c r="I996" i="16"/>
  <c r="I985" i="16"/>
  <c r="I975" i="16"/>
  <c r="I964" i="16"/>
  <c r="I953" i="16"/>
  <c r="I943" i="16"/>
  <c r="I932" i="16"/>
  <c r="I921" i="16"/>
  <c r="I911" i="16"/>
  <c r="I887" i="16"/>
  <c r="I844" i="16"/>
  <c r="I802" i="16"/>
  <c r="I759" i="16"/>
  <c r="I716" i="16"/>
  <c r="I674" i="16"/>
  <c r="I631" i="16"/>
  <c r="I588" i="16"/>
  <c r="I546" i="16"/>
  <c r="I503" i="16"/>
  <c r="I460" i="16"/>
  <c r="I418" i="16"/>
  <c r="I375" i="16"/>
  <c r="I332" i="16"/>
  <c r="I290" i="16"/>
  <c r="I247" i="16"/>
  <c r="I226" i="16"/>
  <c r="I183" i="16"/>
  <c r="I162" i="16"/>
  <c r="I140" i="16"/>
  <c r="I119" i="16"/>
  <c r="I80" i="16"/>
  <c r="I1240" i="16"/>
  <c r="I1229" i="16"/>
  <c r="I1213" i="16"/>
  <c r="I1203" i="16"/>
  <c r="I1192" i="16"/>
  <c r="I1181" i="16"/>
  <c r="I1171" i="16"/>
  <c r="I1160" i="16"/>
  <c r="I1149" i="16"/>
  <c r="I1133" i="16"/>
  <c r="I1123" i="16"/>
  <c r="I1112" i="16"/>
  <c r="I1101" i="16"/>
  <c r="I1091" i="16"/>
  <c r="I1080" i="16"/>
  <c r="I1075" i="16"/>
  <c r="I1064" i="16"/>
  <c r="I1053" i="16"/>
  <c r="I1043" i="16"/>
  <c r="I1032" i="16"/>
  <c r="I1021" i="16"/>
  <c r="I1005" i="16"/>
  <c r="I995" i="16"/>
  <c r="I984" i="16"/>
  <c r="I973" i="16"/>
  <c r="I968" i="16"/>
  <c r="I957" i="16"/>
  <c r="I941" i="16"/>
  <c r="I931" i="16"/>
  <c r="I920" i="16"/>
  <c r="I908" i="16"/>
  <c r="I882" i="16"/>
  <c r="I839" i="16"/>
  <c r="I796" i="16"/>
  <c r="I754" i="16"/>
  <c r="I711" i="16"/>
  <c r="I668" i="16"/>
  <c r="I626" i="16"/>
  <c r="I583" i="16"/>
  <c r="I540" i="16"/>
  <c r="I498" i="16"/>
  <c r="I434" i="16"/>
  <c r="I391" i="16"/>
  <c r="I348" i="16"/>
  <c r="I284" i="16"/>
  <c r="I220" i="16"/>
  <c r="I1239" i="16"/>
  <c r="I1223" i="16"/>
  <c r="I1207" i="16"/>
  <c r="I1191" i="16"/>
  <c r="I1180" i="16"/>
  <c r="I1169" i="16"/>
  <c r="I1153" i="16"/>
  <c r="I1143" i="16"/>
  <c r="I1132" i="16"/>
  <c r="I1116" i="16"/>
  <c r="I1105" i="16"/>
  <c r="I1095" i="16"/>
  <c r="I1084" i="16"/>
  <c r="I1068" i="16"/>
  <c r="I1052" i="16"/>
  <c r="I1031" i="16"/>
  <c r="I945" i="16"/>
  <c r="I428" i="16"/>
  <c r="I1241" i="16"/>
  <c r="I1231" i="16"/>
  <c r="I1215" i="16"/>
  <c r="I1209" i="16"/>
  <c r="I1199" i="16"/>
  <c r="I1183" i="16"/>
  <c r="I1172" i="16"/>
  <c r="I1161" i="16"/>
  <c r="I1151" i="16"/>
  <c r="I1140" i="16"/>
  <c r="I1135" i="16"/>
  <c r="I1124" i="16"/>
  <c r="I1113" i="16"/>
  <c r="I1103" i="16"/>
  <c r="I1092" i="16"/>
  <c r="I1081" i="16"/>
  <c r="I1071" i="16"/>
  <c r="I1060" i="16"/>
  <c r="I1055" i="16"/>
  <c r="I1044" i="16"/>
  <c r="I1033" i="16"/>
  <c r="I1023" i="16"/>
  <c r="I1012" i="16"/>
  <c r="I1001" i="16"/>
  <c r="I991" i="16"/>
  <c r="I980" i="16"/>
  <c r="I969" i="16"/>
  <c r="I959" i="16"/>
  <c r="I948" i="16"/>
  <c r="I937" i="16"/>
  <c r="I927" i="16"/>
  <c r="I916" i="16"/>
  <c r="I903" i="16"/>
  <c r="I866" i="16"/>
  <c r="I823" i="16"/>
  <c r="I780" i="16"/>
  <c r="I738" i="16"/>
  <c r="I695" i="16"/>
  <c r="I652" i="16"/>
  <c r="I610" i="16"/>
  <c r="I567" i="16"/>
  <c r="I524" i="16"/>
  <c r="I482" i="16"/>
  <c r="I439" i="16"/>
  <c r="I396" i="16"/>
  <c r="I354" i="16"/>
  <c r="I311" i="16"/>
  <c r="I268" i="16"/>
  <c r="I204" i="16"/>
  <c r="I1245" i="16"/>
  <c r="I1235" i="16"/>
  <c r="I1224" i="16"/>
  <c r="I1219" i="16"/>
  <c r="I1208" i="16"/>
  <c r="I1197" i="16"/>
  <c r="I1187" i="16"/>
  <c r="I1176" i="16"/>
  <c r="I1165" i="16"/>
  <c r="I1155" i="16"/>
  <c r="I1144" i="16"/>
  <c r="I1139" i="16"/>
  <c r="I1128" i="16"/>
  <c r="I1117" i="16"/>
  <c r="I1107" i="16"/>
  <c r="I1096" i="16"/>
  <c r="I1085" i="16"/>
  <c r="I1069" i="16"/>
  <c r="I1059" i="16"/>
  <c r="I1048" i="16"/>
  <c r="I1037" i="16"/>
  <c r="I1027" i="16"/>
  <c r="I1016" i="16"/>
  <c r="I1011" i="16"/>
  <c r="I1000" i="16"/>
  <c r="I989" i="16"/>
  <c r="I979" i="16"/>
  <c r="I963" i="16"/>
  <c r="I952" i="16"/>
  <c r="I947" i="16"/>
  <c r="I936" i="16"/>
  <c r="I925" i="16"/>
  <c r="I915" i="16"/>
  <c r="I902" i="16"/>
  <c r="I860" i="16"/>
  <c r="I818" i="16"/>
  <c r="I775" i="16"/>
  <c r="I732" i="16"/>
  <c r="I690" i="16"/>
  <c r="I647" i="16"/>
  <c r="I604" i="16"/>
  <c r="I562" i="16"/>
  <c r="I519" i="16"/>
  <c r="I476" i="16"/>
  <c r="I455" i="16"/>
  <c r="I412" i="16"/>
  <c r="I370" i="16"/>
  <c r="I327" i="16"/>
  <c r="I306" i="16"/>
  <c r="I263" i="16"/>
  <c r="I242" i="16"/>
  <c r="I199" i="16"/>
  <c r="I178" i="16"/>
  <c r="I156" i="16"/>
  <c r="I135" i="16"/>
  <c r="I114" i="16"/>
  <c r="I1244" i="16"/>
  <c r="I1233" i="16"/>
  <c r="I1228" i="16"/>
  <c r="I1217" i="16"/>
  <c r="I1212" i="16"/>
  <c r="I1201" i="16"/>
  <c r="I1196" i="16"/>
  <c r="I1185" i="16"/>
  <c r="I1175" i="16"/>
  <c r="I1164" i="16"/>
  <c r="I1159" i="16"/>
  <c r="I1148" i="16"/>
  <c r="I1137" i="16"/>
  <c r="I1127" i="16"/>
  <c r="I1121" i="16"/>
  <c r="I1111" i="16"/>
  <c r="I1100" i="16"/>
  <c r="I1089" i="16"/>
  <c r="I1079" i="16"/>
  <c r="I1073" i="16"/>
  <c r="I1063" i="16"/>
  <c r="I1057" i="16"/>
  <c r="I1047" i="16"/>
  <c r="I1041" i="16"/>
  <c r="I1036" i="16"/>
  <c r="I1025" i="16"/>
  <c r="I1020" i="16"/>
  <c r="I1015" i="16"/>
  <c r="I1009" i="16"/>
  <c r="I1004" i="16"/>
  <c r="I999" i="16"/>
  <c r="I993" i="16"/>
  <c r="I988" i="16"/>
  <c r="I983" i="16"/>
  <c r="I977" i="16"/>
  <c r="I972" i="16"/>
  <c r="I967" i="16"/>
  <c r="I961" i="16"/>
  <c r="I956" i="16"/>
  <c r="I951" i="16"/>
  <c r="I940" i="16"/>
  <c r="I935" i="16"/>
  <c r="I929" i="16"/>
  <c r="I924" i="16"/>
  <c r="I919" i="16"/>
  <c r="I913" i="16"/>
  <c r="I907" i="16"/>
  <c r="I898" i="16"/>
  <c r="I876" i="16"/>
  <c r="I855" i="16"/>
  <c r="I834" i="16"/>
  <c r="I812" i="16"/>
  <c r="I791" i="16"/>
  <c r="I770" i="16"/>
  <c r="I748" i="16"/>
  <c r="I727" i="16"/>
  <c r="I706" i="16"/>
  <c r="I684" i="16"/>
  <c r="I663" i="16"/>
  <c r="I642" i="16"/>
  <c r="I620" i="16"/>
  <c r="I599" i="16"/>
  <c r="I578" i="16"/>
  <c r="I556" i="16"/>
  <c r="I535" i="16"/>
  <c r="I514" i="16"/>
  <c r="I492" i="16"/>
  <c r="I471" i="16"/>
  <c r="I450" i="16"/>
  <c r="I407" i="16"/>
  <c r="I386" i="16"/>
  <c r="I364" i="16"/>
  <c r="I343" i="16"/>
  <c r="I322" i="16"/>
  <c r="I300" i="16"/>
  <c r="I279" i="16"/>
  <c r="I258" i="16"/>
  <c r="I236" i="16"/>
  <c r="I215" i="16"/>
  <c r="I194" i="16"/>
  <c r="I172" i="16"/>
  <c r="I151" i="16"/>
  <c r="I130" i="16"/>
  <c r="I107" i="16"/>
  <c r="I48" i="16"/>
  <c r="C19" i="16"/>
  <c r="I33" i="16"/>
  <c r="I37" i="16"/>
  <c r="I41" i="16"/>
  <c r="I45" i="16"/>
  <c r="I49" i="16"/>
  <c r="I53" i="16"/>
  <c r="I57" i="16"/>
  <c r="I61" i="16"/>
  <c r="I65" i="16"/>
  <c r="I69" i="16"/>
  <c r="I73" i="16"/>
  <c r="I77" i="16"/>
  <c r="I81" i="16"/>
  <c r="I85" i="16"/>
  <c r="I89" i="16"/>
  <c r="I93" i="16"/>
  <c r="I97" i="16"/>
  <c r="I101" i="16"/>
  <c r="I105" i="16"/>
  <c r="I109" i="16"/>
  <c r="I113" i="16"/>
  <c r="I117" i="16"/>
  <c r="I121" i="16"/>
  <c r="I125" i="16"/>
  <c r="I129" i="16"/>
  <c r="I133" i="16"/>
  <c r="I137" i="16"/>
  <c r="I141" i="16"/>
  <c r="I145" i="16"/>
  <c r="I149" i="16"/>
  <c r="I153" i="16"/>
  <c r="I157" i="16"/>
  <c r="I161" i="16"/>
  <c r="I165" i="16"/>
  <c r="I169" i="16"/>
  <c r="I173" i="16"/>
  <c r="I177" i="16"/>
  <c r="I181" i="16"/>
  <c r="I185" i="16"/>
  <c r="I189" i="16"/>
  <c r="I193" i="16"/>
  <c r="I197" i="16"/>
  <c r="I201" i="16"/>
  <c r="I205" i="16"/>
  <c r="I209" i="16"/>
  <c r="I213" i="16"/>
  <c r="I217" i="16"/>
  <c r="I221" i="16"/>
  <c r="I225" i="16"/>
  <c r="I229" i="16"/>
  <c r="I233" i="16"/>
  <c r="I237" i="16"/>
  <c r="I241" i="16"/>
  <c r="I245" i="16"/>
  <c r="I249" i="16"/>
  <c r="I253" i="16"/>
  <c r="I257" i="16"/>
  <c r="I261" i="16"/>
  <c r="I265" i="16"/>
  <c r="I269" i="16"/>
  <c r="I273" i="16"/>
  <c r="I277" i="16"/>
  <c r="I281" i="16"/>
  <c r="I285" i="16"/>
  <c r="I289" i="16"/>
  <c r="I293" i="16"/>
  <c r="I297" i="16"/>
  <c r="I301" i="16"/>
  <c r="I305" i="16"/>
  <c r="I309" i="16"/>
  <c r="I313" i="16"/>
  <c r="I317" i="16"/>
  <c r="I321" i="16"/>
  <c r="I325" i="16"/>
  <c r="I329" i="16"/>
  <c r="I333" i="16"/>
  <c r="I337" i="16"/>
  <c r="I341" i="16"/>
  <c r="I345" i="16"/>
  <c r="I349" i="16"/>
  <c r="I353" i="16"/>
  <c r="I357" i="16"/>
  <c r="I361" i="16"/>
  <c r="I365" i="16"/>
  <c r="I369" i="16"/>
  <c r="I373" i="16"/>
  <c r="I377" i="16"/>
  <c r="I381" i="16"/>
  <c r="I385" i="16"/>
  <c r="I389" i="16"/>
  <c r="I393" i="16"/>
  <c r="I397" i="16"/>
  <c r="I401" i="16"/>
  <c r="I405" i="16"/>
  <c r="I409" i="16"/>
  <c r="I413" i="16"/>
  <c r="I417" i="16"/>
  <c r="I421" i="16"/>
  <c r="I425" i="16"/>
  <c r="I429" i="16"/>
  <c r="I433" i="16"/>
  <c r="I437" i="16"/>
  <c r="I441" i="16"/>
  <c r="I445" i="16"/>
  <c r="I449" i="16"/>
  <c r="I453" i="16"/>
  <c r="I457" i="16"/>
  <c r="I461" i="16"/>
  <c r="I465" i="16"/>
  <c r="I469" i="16"/>
  <c r="I473" i="16"/>
  <c r="I477" i="16"/>
  <c r="I481" i="16"/>
  <c r="I485" i="16"/>
  <c r="I489" i="16"/>
  <c r="I493" i="16"/>
  <c r="I497" i="16"/>
  <c r="I501" i="16"/>
  <c r="I505" i="16"/>
  <c r="I509" i="16"/>
  <c r="I513" i="16"/>
  <c r="I517" i="16"/>
  <c r="I521" i="16"/>
  <c r="I525" i="16"/>
  <c r="I529" i="16"/>
  <c r="I533" i="16"/>
  <c r="I537" i="16"/>
  <c r="I541" i="16"/>
  <c r="I545" i="16"/>
  <c r="I549" i="16"/>
  <c r="I553" i="16"/>
  <c r="I557" i="16"/>
  <c r="I561" i="16"/>
  <c r="I565" i="16"/>
  <c r="I569" i="16"/>
  <c r="I573" i="16"/>
  <c r="I577" i="16"/>
  <c r="I581" i="16"/>
  <c r="I585" i="16"/>
  <c r="I589" i="16"/>
  <c r="I593" i="16"/>
  <c r="I597" i="16"/>
  <c r="I601" i="16"/>
  <c r="I605" i="16"/>
  <c r="I609" i="16"/>
  <c r="I613" i="16"/>
  <c r="I617" i="16"/>
  <c r="I621" i="16"/>
  <c r="I625" i="16"/>
  <c r="I629" i="16"/>
  <c r="I633" i="16"/>
  <c r="I637" i="16"/>
  <c r="I641" i="16"/>
  <c r="I645" i="16"/>
  <c r="I649" i="16"/>
  <c r="I653" i="16"/>
  <c r="I657" i="16"/>
  <c r="I661" i="16"/>
  <c r="I665" i="16"/>
  <c r="I669" i="16"/>
  <c r="I673" i="16"/>
  <c r="I677" i="16"/>
  <c r="I681" i="16"/>
  <c r="I685" i="16"/>
  <c r="I689" i="16"/>
  <c r="I693" i="16"/>
  <c r="I697" i="16"/>
  <c r="I701" i="16"/>
  <c r="I705" i="16"/>
  <c r="I709" i="16"/>
  <c r="I713" i="16"/>
  <c r="I717" i="16"/>
  <c r="I721" i="16"/>
  <c r="I725" i="16"/>
  <c r="I729" i="16"/>
  <c r="I733" i="16"/>
  <c r="I737" i="16"/>
  <c r="I741" i="16"/>
  <c r="I745" i="16"/>
  <c r="I749" i="16"/>
  <c r="I753" i="16"/>
  <c r="I757" i="16"/>
  <c r="I761" i="16"/>
  <c r="I765" i="16"/>
  <c r="I769" i="16"/>
  <c r="I773" i="16"/>
  <c r="I777" i="16"/>
  <c r="I781" i="16"/>
  <c r="I785" i="16"/>
  <c r="I789" i="16"/>
  <c r="I793" i="16"/>
  <c r="I797" i="16"/>
  <c r="I801" i="16"/>
  <c r="I805" i="16"/>
  <c r="I809" i="16"/>
  <c r="I813" i="16"/>
  <c r="I817" i="16"/>
  <c r="I821" i="16"/>
  <c r="I825" i="16"/>
  <c r="I829" i="16"/>
  <c r="I833" i="16"/>
  <c r="I837" i="16"/>
  <c r="I841" i="16"/>
  <c r="I845" i="16"/>
  <c r="I849" i="16"/>
  <c r="I853" i="16"/>
  <c r="I857" i="16"/>
  <c r="I861" i="16"/>
  <c r="I865" i="16"/>
  <c r="I869" i="16"/>
  <c r="I873" i="16"/>
  <c r="I877" i="16"/>
  <c r="I881" i="16"/>
  <c r="I885" i="16"/>
  <c r="I889" i="16"/>
  <c r="I893" i="16"/>
  <c r="I897" i="16"/>
  <c r="I901" i="16"/>
  <c r="I905" i="16"/>
  <c r="I909" i="16"/>
  <c r="I34" i="16"/>
  <c r="I38" i="16"/>
  <c r="I42" i="16"/>
  <c r="I46" i="16"/>
  <c r="I50" i="16"/>
  <c r="I54" i="16"/>
  <c r="I58" i="16"/>
  <c r="I62" i="16"/>
  <c r="I66" i="16"/>
  <c r="I70" i="16"/>
  <c r="I74" i="16"/>
  <c r="I78" i="16"/>
  <c r="I82" i="16"/>
  <c r="I86" i="16"/>
  <c r="I90" i="16"/>
  <c r="I94" i="16"/>
  <c r="I98" i="16"/>
  <c r="I102" i="16"/>
  <c r="I106" i="16"/>
  <c r="I110" i="16"/>
  <c r="I31" i="16"/>
  <c r="I35" i="16"/>
  <c r="I39" i="16"/>
  <c r="I43" i="16"/>
  <c r="I47" i="16"/>
  <c r="I51" i="16"/>
  <c r="I55" i="16"/>
  <c r="I59" i="16"/>
  <c r="I63" i="16"/>
  <c r="I67" i="16"/>
  <c r="I71" i="16"/>
  <c r="I75" i="16"/>
  <c r="I79" i="16"/>
  <c r="I83" i="16"/>
  <c r="I87" i="16"/>
  <c r="I91" i="16"/>
  <c r="I95" i="16"/>
  <c r="I99" i="16"/>
  <c r="I36" i="16"/>
  <c r="I52" i="16"/>
  <c r="I68" i="16"/>
  <c r="I84" i="16"/>
  <c r="I100" i="16"/>
  <c r="I108" i="16"/>
  <c r="I115" i="16"/>
  <c r="I120" i="16"/>
  <c r="I126" i="16"/>
  <c r="I131" i="16"/>
  <c r="I136" i="16"/>
  <c r="I142" i="16"/>
  <c r="I147" i="16"/>
  <c r="I152" i="16"/>
  <c r="I158" i="16"/>
  <c r="I163" i="16"/>
  <c r="I168" i="16"/>
  <c r="I174" i="16"/>
  <c r="I179" i="16"/>
  <c r="I184" i="16"/>
  <c r="I190" i="16"/>
  <c r="I195" i="16"/>
  <c r="I200" i="16"/>
  <c r="I206" i="16"/>
  <c r="I211" i="16"/>
  <c r="I216" i="16"/>
  <c r="I222" i="16"/>
  <c r="I227" i="16"/>
  <c r="I232" i="16"/>
  <c r="I238" i="16"/>
  <c r="I243" i="16"/>
  <c r="I248" i="16"/>
  <c r="I254" i="16"/>
  <c r="I259" i="16"/>
  <c r="I264" i="16"/>
  <c r="I270" i="16"/>
  <c r="I275" i="16"/>
  <c r="I280" i="16"/>
  <c r="I286" i="16"/>
  <c r="I291" i="16"/>
  <c r="I296" i="16"/>
  <c r="I302" i="16"/>
  <c r="I307" i="16"/>
  <c r="I312" i="16"/>
  <c r="I318" i="16"/>
  <c r="I323" i="16"/>
  <c r="I328" i="16"/>
  <c r="I334" i="16"/>
  <c r="I339" i="16"/>
  <c r="I344" i="16"/>
  <c r="I350" i="16"/>
  <c r="I355" i="16"/>
  <c r="I360" i="16"/>
  <c r="I366" i="16"/>
  <c r="I371" i="16"/>
  <c r="I376" i="16"/>
  <c r="I382" i="16"/>
  <c r="I387" i="16"/>
  <c r="I392" i="16"/>
  <c r="I398" i="16"/>
  <c r="I403" i="16"/>
  <c r="I408" i="16"/>
  <c r="I414" i="16"/>
  <c r="I419" i="16"/>
  <c r="I424" i="16"/>
  <c r="I430" i="16"/>
  <c r="I435" i="16"/>
  <c r="I440" i="16"/>
  <c r="I446" i="16"/>
  <c r="I451" i="16"/>
  <c r="I456" i="16"/>
  <c r="I462" i="16"/>
  <c r="I467" i="16"/>
  <c r="I472" i="16"/>
  <c r="I478" i="16"/>
  <c r="I483" i="16"/>
  <c r="I488" i="16"/>
  <c r="I494" i="16"/>
  <c r="I499" i="16"/>
  <c r="I504" i="16"/>
  <c r="I510" i="16"/>
  <c r="I515" i="16"/>
  <c r="I520" i="16"/>
  <c r="I526" i="16"/>
  <c r="I531" i="16"/>
  <c r="I536" i="16"/>
  <c r="I542" i="16"/>
  <c r="I547" i="16"/>
  <c r="I552" i="16"/>
  <c r="I558" i="16"/>
  <c r="I563" i="16"/>
  <c r="I568" i="16"/>
  <c r="I574" i="16"/>
  <c r="I579" i="16"/>
  <c r="I584" i="16"/>
  <c r="I590" i="16"/>
  <c r="I595" i="16"/>
  <c r="I600" i="16"/>
  <c r="I606" i="16"/>
  <c r="I611" i="16"/>
  <c r="I616" i="16"/>
  <c r="I622" i="16"/>
  <c r="I627" i="16"/>
  <c r="I632" i="16"/>
  <c r="I638" i="16"/>
  <c r="I643" i="16"/>
  <c r="I648" i="16"/>
  <c r="I654" i="16"/>
  <c r="I659" i="16"/>
  <c r="I664" i="16"/>
  <c r="I670" i="16"/>
  <c r="I675" i="16"/>
  <c r="I680" i="16"/>
  <c r="I686" i="16"/>
  <c r="I691" i="16"/>
  <c r="I696" i="16"/>
  <c r="I702" i="16"/>
  <c r="I707" i="16"/>
  <c r="I712" i="16"/>
  <c r="I718" i="16"/>
  <c r="I723" i="16"/>
  <c r="I728" i="16"/>
  <c r="I734" i="16"/>
  <c r="I739" i="16"/>
  <c r="I744" i="16"/>
  <c r="I750" i="16"/>
  <c r="I755" i="16"/>
  <c r="I760" i="16"/>
  <c r="I766" i="16"/>
  <c r="I771" i="16"/>
  <c r="I776" i="16"/>
  <c r="I782" i="16"/>
  <c r="I787" i="16"/>
  <c r="I792" i="16"/>
  <c r="I798" i="16"/>
  <c r="I803" i="16"/>
  <c r="I808" i="16"/>
  <c r="I814" i="16"/>
  <c r="I819" i="16"/>
  <c r="I824" i="16"/>
  <c r="I830" i="16"/>
  <c r="I835" i="16"/>
  <c r="I840" i="16"/>
  <c r="I846" i="16"/>
  <c r="I851" i="16"/>
  <c r="I856" i="16"/>
  <c r="I862" i="16"/>
  <c r="I867" i="16"/>
  <c r="I872" i="16"/>
  <c r="I878" i="16"/>
  <c r="I883" i="16"/>
  <c r="I888" i="16"/>
  <c r="I894" i="16"/>
  <c r="I899" i="16"/>
  <c r="I904" i="16"/>
  <c r="I910" i="16"/>
  <c r="I914" i="16"/>
  <c r="I918" i="16"/>
  <c r="I922" i="16"/>
  <c r="I926" i="16"/>
  <c r="I930" i="16"/>
  <c r="I934" i="16"/>
  <c r="I938" i="16"/>
  <c r="I942" i="16"/>
  <c r="I946" i="16"/>
  <c r="I950" i="16"/>
  <c r="I954" i="16"/>
  <c r="I958" i="16"/>
  <c r="I962" i="16"/>
  <c r="I966" i="16"/>
  <c r="I970" i="16"/>
  <c r="I974" i="16"/>
  <c r="I978" i="16"/>
  <c r="I982" i="16"/>
  <c r="I986" i="16"/>
  <c r="I990" i="16"/>
  <c r="I994" i="16"/>
  <c r="I998" i="16"/>
  <c r="I1002" i="16"/>
  <c r="I1006" i="16"/>
  <c r="I1010" i="16"/>
  <c r="I1014" i="16"/>
  <c r="I1018" i="16"/>
  <c r="I1022" i="16"/>
  <c r="I1026" i="16"/>
  <c r="I1030" i="16"/>
  <c r="I1034" i="16"/>
  <c r="I1038" i="16"/>
  <c r="I1042" i="16"/>
  <c r="I1046" i="16"/>
  <c r="I1050" i="16"/>
  <c r="I1054" i="16"/>
  <c r="I1058" i="16"/>
  <c r="I1062" i="16"/>
  <c r="I1066" i="16"/>
  <c r="I1070" i="16"/>
  <c r="I1074" i="16"/>
  <c r="I1078" i="16"/>
  <c r="I1082" i="16"/>
  <c r="I1086" i="16"/>
  <c r="I1090" i="16"/>
  <c r="I1094" i="16"/>
  <c r="I1098" i="16"/>
  <c r="I1102" i="16"/>
  <c r="I1106" i="16"/>
  <c r="I1110" i="16"/>
  <c r="I1114" i="16"/>
  <c r="I1118" i="16"/>
  <c r="I1122" i="16"/>
  <c r="I1126" i="16"/>
  <c r="I1130" i="16"/>
  <c r="I1134" i="16"/>
  <c r="I1138" i="16"/>
  <c r="I1142" i="16"/>
  <c r="I1146" i="16"/>
  <c r="I1150" i="16"/>
  <c r="I1154" i="16"/>
  <c r="I1158" i="16"/>
  <c r="I1162" i="16"/>
  <c r="I1166" i="16"/>
  <c r="I1170" i="16"/>
  <c r="I1174" i="16"/>
  <c r="I1178" i="16"/>
  <c r="I1182" i="16"/>
  <c r="I1186" i="16"/>
  <c r="I1190" i="16"/>
  <c r="I1194" i="16"/>
  <c r="I1198" i="16"/>
  <c r="I1202" i="16"/>
  <c r="I1206" i="16"/>
  <c r="I1210" i="16"/>
  <c r="I1214" i="16"/>
  <c r="I1218" i="16"/>
  <c r="I1222" i="16"/>
  <c r="I1226" i="16"/>
  <c r="I1230" i="16"/>
  <c r="I1234" i="16"/>
  <c r="I1238" i="16"/>
  <c r="I1242" i="16"/>
  <c r="I1246" i="16"/>
  <c r="I40" i="16"/>
  <c r="I56" i="16"/>
  <c r="I72" i="16"/>
  <c r="I88" i="16"/>
  <c r="I103" i="16"/>
  <c r="I111" i="16"/>
  <c r="I116" i="16"/>
  <c r="I122" i="16"/>
  <c r="I127" i="16"/>
  <c r="I132" i="16"/>
  <c r="I138" i="16"/>
  <c r="I143" i="16"/>
  <c r="I148" i="16"/>
  <c r="I154" i="16"/>
  <c r="I159" i="16"/>
  <c r="I164" i="16"/>
  <c r="I170" i="16"/>
  <c r="I175" i="16"/>
  <c r="I180" i="16"/>
  <c r="I186" i="16"/>
  <c r="I191" i="16"/>
  <c r="I196" i="16"/>
  <c r="I202" i="16"/>
  <c r="I207" i="16"/>
  <c r="I212" i="16"/>
  <c r="I218" i="16"/>
  <c r="I223" i="16"/>
  <c r="I228" i="16"/>
  <c r="I234" i="16"/>
  <c r="I239" i="16"/>
  <c r="I244" i="16"/>
  <c r="I250" i="16"/>
  <c r="I255" i="16"/>
  <c r="I260" i="16"/>
  <c r="I266" i="16"/>
  <c r="I271" i="16"/>
  <c r="I276" i="16"/>
  <c r="I282" i="16"/>
  <c r="I287" i="16"/>
  <c r="I292" i="16"/>
  <c r="I298" i="16"/>
  <c r="I303" i="16"/>
  <c r="I308" i="16"/>
  <c r="I314" i="16"/>
  <c r="I319" i="16"/>
  <c r="I324" i="16"/>
  <c r="I330" i="16"/>
  <c r="I335" i="16"/>
  <c r="I340" i="16"/>
  <c r="I346" i="16"/>
  <c r="I351" i="16"/>
  <c r="I356" i="16"/>
  <c r="I362" i="16"/>
  <c r="I367" i="16"/>
  <c r="I372" i="16"/>
  <c r="I378" i="16"/>
  <c r="I383" i="16"/>
  <c r="I388" i="16"/>
  <c r="I394" i="16"/>
  <c r="I399" i="16"/>
  <c r="I404" i="16"/>
  <c r="I410" i="16"/>
  <c r="I415" i="16"/>
  <c r="I420" i="16"/>
  <c r="I426" i="16"/>
  <c r="I431" i="16"/>
  <c r="I436" i="16"/>
  <c r="I442" i="16"/>
  <c r="I447" i="16"/>
  <c r="I452" i="16"/>
  <c r="I458" i="16"/>
  <c r="I463" i="16"/>
  <c r="I468" i="16"/>
  <c r="I474" i="16"/>
  <c r="I479" i="16"/>
  <c r="I484" i="16"/>
  <c r="I490" i="16"/>
  <c r="I495" i="16"/>
  <c r="I500" i="16"/>
  <c r="I506" i="16"/>
  <c r="I511" i="16"/>
  <c r="I516" i="16"/>
  <c r="I522" i="16"/>
  <c r="I527" i="16"/>
  <c r="I532" i="16"/>
  <c r="I538" i="16"/>
  <c r="I543" i="16"/>
  <c r="I548" i="16"/>
  <c r="I554" i="16"/>
  <c r="I559" i="16"/>
  <c r="I564" i="16"/>
  <c r="I570" i="16"/>
  <c r="I575" i="16"/>
  <c r="I580" i="16"/>
  <c r="I586" i="16"/>
  <c r="I591" i="16"/>
  <c r="I596" i="16"/>
  <c r="I602" i="16"/>
  <c r="I607" i="16"/>
  <c r="I612" i="16"/>
  <c r="I618" i="16"/>
  <c r="I623" i="16"/>
  <c r="I628" i="16"/>
  <c r="I634" i="16"/>
  <c r="I639" i="16"/>
  <c r="I644" i="16"/>
  <c r="I650" i="16"/>
  <c r="I655" i="16"/>
  <c r="I660" i="16"/>
  <c r="I666" i="16"/>
  <c r="I671" i="16"/>
  <c r="I676" i="16"/>
  <c r="I682" i="16"/>
  <c r="I687" i="16"/>
  <c r="I692" i="16"/>
  <c r="I698" i="16"/>
  <c r="I703" i="16"/>
  <c r="I708" i="16"/>
  <c r="I714" i="16"/>
  <c r="I719" i="16"/>
  <c r="I724" i="16"/>
  <c r="I730" i="16"/>
  <c r="I735" i="16"/>
  <c r="I740" i="16"/>
  <c r="I746" i="16"/>
  <c r="I751" i="16"/>
  <c r="I756" i="16"/>
  <c r="I762" i="16"/>
  <c r="I767" i="16"/>
  <c r="I772" i="16"/>
  <c r="I778" i="16"/>
  <c r="I783" i="16"/>
  <c r="I788" i="16"/>
  <c r="I794" i="16"/>
  <c r="I799" i="16"/>
  <c r="I804" i="16"/>
  <c r="I810" i="16"/>
  <c r="I815" i="16"/>
  <c r="I820" i="16"/>
  <c r="I826" i="16"/>
  <c r="I831" i="16"/>
  <c r="I836" i="16"/>
  <c r="I842" i="16"/>
  <c r="I847" i="16"/>
  <c r="I852" i="16"/>
  <c r="I858" i="16"/>
  <c r="I863" i="16"/>
  <c r="I868" i="16"/>
  <c r="I874" i="16"/>
  <c r="I879" i="16"/>
  <c r="I884" i="16"/>
  <c r="I890" i="16"/>
  <c r="I895" i="16"/>
  <c r="I900" i="16"/>
  <c r="I44" i="16"/>
  <c r="I60" i="16"/>
  <c r="I76" i="16"/>
  <c r="I92" i="16"/>
  <c r="I104" i="16"/>
  <c r="I112" i="16"/>
  <c r="I118" i="16"/>
  <c r="I123" i="16"/>
  <c r="I128" i="16"/>
  <c r="I134" i="16"/>
  <c r="I139" i="16"/>
  <c r="I144" i="16"/>
  <c r="I150" i="16"/>
  <c r="I155" i="16"/>
  <c r="I160" i="16"/>
  <c r="I166" i="16"/>
  <c r="I171" i="16"/>
  <c r="I176" i="16"/>
  <c r="I182" i="16"/>
  <c r="I187" i="16"/>
  <c r="I192" i="16"/>
  <c r="I198" i="16"/>
  <c r="I203" i="16"/>
  <c r="I208" i="16"/>
  <c r="I214" i="16"/>
  <c r="I219" i="16"/>
  <c r="I224" i="16"/>
  <c r="I230" i="16"/>
  <c r="I235" i="16"/>
  <c r="I240" i="16"/>
  <c r="I246" i="16"/>
  <c r="I251" i="16"/>
  <c r="I256" i="16"/>
  <c r="I262" i="16"/>
  <c r="I267" i="16"/>
  <c r="I272" i="16"/>
  <c r="I278" i="16"/>
  <c r="I283" i="16"/>
  <c r="I288" i="16"/>
  <c r="I294" i="16"/>
  <c r="I299" i="16"/>
  <c r="I304" i="16"/>
  <c r="I310" i="16"/>
  <c r="I315" i="16"/>
  <c r="I320" i="16"/>
  <c r="I326" i="16"/>
  <c r="I331" i="16"/>
  <c r="I336" i="16"/>
  <c r="I342" i="16"/>
  <c r="I347" i="16"/>
  <c r="I352" i="16"/>
  <c r="I358" i="16"/>
  <c r="I363" i="16"/>
  <c r="I368" i="16"/>
  <c r="I374" i="16"/>
  <c r="I379" i="16"/>
  <c r="I384" i="16"/>
  <c r="I390" i="16"/>
  <c r="I395" i="16"/>
  <c r="I400" i="16"/>
  <c r="I406" i="16"/>
  <c r="I411" i="16"/>
  <c r="I416" i="16"/>
  <c r="I422" i="16"/>
  <c r="I427" i="16"/>
  <c r="I432" i="16"/>
  <c r="I438" i="16"/>
  <c r="I443" i="16"/>
  <c r="I448" i="16"/>
  <c r="I454" i="16"/>
  <c r="I459" i="16"/>
  <c r="I464" i="16"/>
  <c r="I470" i="16"/>
  <c r="I475" i="16"/>
  <c r="I480" i="16"/>
  <c r="I486" i="16"/>
  <c r="I491" i="16"/>
  <c r="I496" i="16"/>
  <c r="I502" i="16"/>
  <c r="I507" i="16"/>
  <c r="I512" i="16"/>
  <c r="I518" i="16"/>
  <c r="I523" i="16"/>
  <c r="I528" i="16"/>
  <c r="I534" i="16"/>
  <c r="I539" i="16"/>
  <c r="I544" i="16"/>
  <c r="I550" i="16"/>
  <c r="I555" i="16"/>
  <c r="I560" i="16"/>
  <c r="I566" i="16"/>
  <c r="I571" i="16"/>
  <c r="I576" i="16"/>
  <c r="I582" i="16"/>
  <c r="I587" i="16"/>
  <c r="I592" i="16"/>
  <c r="I598" i="16"/>
  <c r="I603" i="16"/>
  <c r="I608" i="16"/>
  <c r="I614" i="16"/>
  <c r="I619" i="16"/>
  <c r="I624" i="16"/>
  <c r="I630" i="16"/>
  <c r="I635" i="16"/>
  <c r="I640" i="16"/>
  <c r="I646" i="16"/>
  <c r="I651" i="16"/>
  <c r="I656" i="16"/>
  <c r="I662" i="16"/>
  <c r="I667" i="16"/>
  <c r="I672" i="16"/>
  <c r="I678" i="16"/>
  <c r="I683" i="16"/>
  <c r="I688" i="16"/>
  <c r="I694" i="16"/>
  <c r="I699" i="16"/>
  <c r="I704" i="16"/>
  <c r="I710" i="16"/>
  <c r="I715" i="16"/>
  <c r="I720" i="16"/>
  <c r="I726" i="16"/>
  <c r="I731" i="16"/>
  <c r="I736" i="16"/>
  <c r="I742" i="16"/>
  <c r="I747" i="16"/>
  <c r="I752" i="16"/>
  <c r="I758" i="16"/>
  <c r="I763" i="16"/>
  <c r="I768" i="16"/>
  <c r="I774" i="16"/>
  <c r="I779" i="16"/>
  <c r="I784" i="16"/>
  <c r="I790" i="16"/>
  <c r="I795" i="16"/>
  <c r="I800" i="16"/>
  <c r="I806" i="16"/>
  <c r="I811" i="16"/>
  <c r="I816" i="16"/>
  <c r="I822" i="16"/>
  <c r="I827" i="16"/>
  <c r="I832" i="16"/>
  <c r="I838" i="16"/>
  <c r="I843" i="16"/>
  <c r="I848" i="16"/>
  <c r="I854" i="16"/>
  <c r="I859" i="16"/>
  <c r="I864" i="16"/>
  <c r="I870" i="16"/>
  <c r="I875" i="16"/>
  <c r="I880" i="16"/>
  <c r="I886" i="16"/>
  <c r="I891" i="16"/>
  <c r="I896" i="16"/>
  <c r="I30" i="16"/>
  <c r="I1243" i="16"/>
  <c r="I1237" i="16"/>
  <c r="I1232" i="16"/>
  <c r="I1227" i="16"/>
  <c r="I1221" i="16"/>
  <c r="I1216" i="16"/>
  <c r="I1211" i="16"/>
  <c r="I1205" i="16"/>
  <c r="I1200" i="16"/>
  <c r="I1195" i="16"/>
  <c r="I1189" i="16"/>
  <c r="I1184" i="16"/>
  <c r="I1179" i="16"/>
  <c r="I1173" i="16"/>
  <c r="I1168" i="16"/>
  <c r="I1163" i="16"/>
  <c r="I1157" i="16"/>
  <c r="I1152" i="16"/>
  <c r="I1147" i="16"/>
  <c r="I1141" i="16"/>
  <c r="I1136" i="16"/>
  <c r="I1131" i="16"/>
  <c r="I1125" i="16"/>
  <c r="I1120" i="16"/>
  <c r="I1115" i="16"/>
  <c r="I1109" i="16"/>
  <c r="I1104" i="16"/>
  <c r="I1099" i="16"/>
  <c r="I1093" i="16"/>
  <c r="I1088" i="16"/>
  <c r="I1083" i="16"/>
  <c r="I1077" i="16"/>
  <c r="I1072" i="16"/>
  <c r="I1067" i="16"/>
  <c r="I1061" i="16"/>
  <c r="I1056" i="16"/>
  <c r="I1051" i="16"/>
  <c r="I1045" i="16"/>
  <c r="I1040" i="16"/>
  <c r="I1035" i="16"/>
  <c r="I1029" i="16"/>
  <c r="I1024" i="16"/>
  <c r="I1019" i="16"/>
  <c r="I1013" i="16"/>
  <c r="I1008" i="16"/>
  <c r="I1003" i="16"/>
  <c r="I997" i="16"/>
  <c r="I992" i="16"/>
  <c r="I987" i="16"/>
  <c r="I981" i="16"/>
  <c r="I976" i="16"/>
  <c r="I971" i="16"/>
  <c r="I965" i="16"/>
  <c r="I960" i="16"/>
  <c r="I955" i="16"/>
  <c r="I949" i="16"/>
  <c r="I944" i="16"/>
  <c r="I939" i="16"/>
  <c r="I933" i="16"/>
  <c r="I928" i="16"/>
  <c r="I923" i="16"/>
  <c r="I917" i="16"/>
  <c r="I912" i="16"/>
  <c r="I906" i="16"/>
  <c r="I892" i="16"/>
  <c r="I871" i="16"/>
  <c r="I850" i="16"/>
  <c r="I828" i="16"/>
  <c r="I807" i="16"/>
  <c r="I786" i="16"/>
  <c r="I764" i="16"/>
  <c r="I743" i="16"/>
  <c r="I722" i="16"/>
  <c r="I700" i="16"/>
  <c r="I679" i="16"/>
  <c r="I658" i="16"/>
  <c r="I636" i="16"/>
  <c r="I615" i="16"/>
  <c r="I594" i="16"/>
  <c r="I572" i="16"/>
  <c r="I551" i="16"/>
  <c r="I530" i="16"/>
  <c r="I508" i="16"/>
  <c r="I487" i="16"/>
  <c r="I466" i="16"/>
  <c r="I444" i="16"/>
  <c r="I423" i="16"/>
  <c r="I402" i="16"/>
  <c r="I380" i="16"/>
  <c r="I359" i="16"/>
  <c r="I338" i="16"/>
  <c r="I316" i="16"/>
  <c r="I295" i="16"/>
  <c r="I274" i="16"/>
  <c r="I252" i="16"/>
  <c r="I231" i="16"/>
  <c r="I210" i="16"/>
  <c r="I188" i="16"/>
  <c r="I167" i="16"/>
  <c r="I146" i="16"/>
  <c r="I124" i="16"/>
  <c r="I96" i="16"/>
  <c r="I32" i="16"/>
  <c r="C17" i="16"/>
  <c r="D92" i="5"/>
  <c r="C92" i="5"/>
  <c r="D91" i="5"/>
  <c r="C91" i="5"/>
  <c r="D90" i="5"/>
  <c r="C90" i="5"/>
  <c r="D88" i="5"/>
  <c r="C88" i="5"/>
  <c r="L31" i="16" l="1"/>
  <c r="L32" i="16" s="1"/>
  <c r="L33" i="16" s="1"/>
  <c r="L34" i="16" s="1"/>
  <c r="AA30" i="16"/>
  <c r="AA31" i="16" s="1"/>
  <c r="AA32" i="16" s="1"/>
  <c r="AA33" i="16" s="1"/>
  <c r="AA34" i="16" s="1"/>
  <c r="AA35" i="16" s="1"/>
  <c r="AA36" i="16" s="1"/>
  <c r="AA37" i="16" s="1"/>
  <c r="AA38" i="16" s="1"/>
  <c r="AA39" i="16" s="1"/>
  <c r="AA40" i="16" s="1"/>
  <c r="AA41" i="16" s="1"/>
  <c r="AA42" i="16" s="1"/>
  <c r="AA43" i="16" s="1"/>
  <c r="AA44" i="16" s="1"/>
  <c r="AA45" i="16" s="1"/>
  <c r="AA46" i="16" s="1"/>
  <c r="AA47" i="16" s="1"/>
  <c r="AA48" i="16" s="1"/>
  <c r="AA49" i="16" s="1"/>
  <c r="AA50" i="16" s="1"/>
  <c r="AA51" i="16" s="1"/>
  <c r="AA52" i="16" s="1"/>
  <c r="AA53" i="16" s="1"/>
  <c r="AA54" i="16" s="1"/>
  <c r="AA55" i="16" s="1"/>
  <c r="AA56" i="16" s="1"/>
  <c r="AA57" i="16" s="1"/>
  <c r="AA58" i="16" s="1"/>
  <c r="AA59" i="16" s="1"/>
  <c r="AA60" i="16" s="1"/>
  <c r="AA61" i="16" s="1"/>
  <c r="AA62" i="16" s="1"/>
  <c r="AA63" i="16" s="1"/>
  <c r="AA64" i="16" s="1"/>
  <c r="AA65" i="16" s="1"/>
  <c r="AA66" i="16" s="1"/>
  <c r="AA67" i="16" s="1"/>
  <c r="AA68" i="16" s="1"/>
  <c r="AA69" i="16" s="1"/>
  <c r="AA70" i="16" s="1"/>
  <c r="AA71" i="16" s="1"/>
  <c r="AA72" i="16" s="1"/>
  <c r="AA73" i="16" s="1"/>
  <c r="AA74" i="16" s="1"/>
  <c r="AA75" i="16" s="1"/>
  <c r="AA76" i="16" s="1"/>
  <c r="AA77" i="16" s="1"/>
  <c r="AA78" i="16" s="1"/>
  <c r="AA79" i="16" s="1"/>
  <c r="AA80" i="16" s="1"/>
  <c r="AA81" i="16" s="1"/>
  <c r="AA82" i="16" s="1"/>
  <c r="AA83" i="16" s="1"/>
  <c r="AA84" i="16" s="1"/>
  <c r="AA85" i="16" s="1"/>
  <c r="AA86" i="16" s="1"/>
  <c r="AA87" i="16" s="1"/>
  <c r="AA88" i="16" s="1"/>
  <c r="AA89" i="16" s="1"/>
  <c r="AA90" i="16" s="1"/>
  <c r="AA91" i="16" s="1"/>
  <c r="AA92" i="16" s="1"/>
  <c r="AA93" i="16" s="1"/>
  <c r="AA94" i="16" s="1"/>
  <c r="AA95" i="16" s="1"/>
  <c r="AA96" i="16" s="1"/>
  <c r="AA97" i="16" s="1"/>
  <c r="AA98" i="16" s="1"/>
  <c r="AA99" i="16" s="1"/>
  <c r="AA100" i="16" s="1"/>
  <c r="AA101" i="16" s="1"/>
  <c r="AA102" i="16" s="1"/>
  <c r="AA103" i="16" s="1"/>
  <c r="AA104" i="16" s="1"/>
  <c r="AA105" i="16" s="1"/>
  <c r="AA106" i="16" s="1"/>
  <c r="AA107" i="16" s="1"/>
  <c r="AA108" i="16" s="1"/>
  <c r="AA109" i="16" s="1"/>
  <c r="AA110" i="16" s="1"/>
  <c r="AA111" i="16" s="1"/>
  <c r="AA112" i="16" s="1"/>
  <c r="AA113" i="16" s="1"/>
  <c r="AA114" i="16" s="1"/>
  <c r="AA115" i="16" s="1"/>
  <c r="AA116" i="16" s="1"/>
  <c r="AA117" i="16" s="1"/>
  <c r="AA118" i="16" s="1"/>
  <c r="AA119" i="16" s="1"/>
  <c r="AA120" i="16" s="1"/>
  <c r="AA121" i="16" s="1"/>
  <c r="AA122" i="16" s="1"/>
  <c r="AA123" i="16" s="1"/>
  <c r="AA124" i="16" s="1"/>
  <c r="AA125" i="16" s="1"/>
  <c r="AA126" i="16" s="1"/>
  <c r="AA127" i="16" s="1"/>
  <c r="AA128" i="16" s="1"/>
  <c r="AA129" i="16" s="1"/>
  <c r="AA130" i="16" s="1"/>
  <c r="AA131" i="16" s="1"/>
  <c r="AA132" i="16" s="1"/>
  <c r="AA133" i="16" s="1"/>
  <c r="AA134" i="16" s="1"/>
  <c r="AA135" i="16" s="1"/>
  <c r="AA136" i="16" s="1"/>
  <c r="AA137" i="16" s="1"/>
  <c r="AA138" i="16" s="1"/>
  <c r="AA139" i="16" s="1"/>
  <c r="AA140" i="16" s="1"/>
  <c r="AA141" i="16" s="1"/>
  <c r="AA142" i="16" s="1"/>
  <c r="AA143" i="16" s="1"/>
  <c r="AA144" i="16" s="1"/>
  <c r="AA145" i="16" s="1"/>
  <c r="AA146" i="16" s="1"/>
  <c r="AA147" i="16" s="1"/>
  <c r="AA148" i="16" s="1"/>
  <c r="AA149" i="16" s="1"/>
  <c r="AA150" i="16" s="1"/>
  <c r="AA151" i="16" s="1"/>
  <c r="AA152" i="16" s="1"/>
  <c r="AA153" i="16" s="1"/>
  <c r="AA154" i="16" s="1"/>
  <c r="AA155" i="16" s="1"/>
  <c r="AA156" i="16" s="1"/>
  <c r="AA157" i="16" s="1"/>
  <c r="AA158" i="16" s="1"/>
  <c r="AA159" i="16" s="1"/>
  <c r="AA160" i="16" s="1"/>
  <c r="AA161" i="16" s="1"/>
  <c r="AA162" i="16" s="1"/>
  <c r="AA163" i="16" s="1"/>
  <c r="AA164" i="16" s="1"/>
  <c r="AA165" i="16" s="1"/>
  <c r="AA166" i="16" s="1"/>
  <c r="AA167" i="16" s="1"/>
  <c r="AA168" i="16" s="1"/>
  <c r="AA169" i="16" s="1"/>
  <c r="AA170" i="16" s="1"/>
  <c r="AA171" i="16" s="1"/>
  <c r="AA172" i="16" s="1"/>
  <c r="AA173" i="16" s="1"/>
  <c r="AA174" i="16" s="1"/>
  <c r="AA175" i="16" s="1"/>
  <c r="AA176" i="16" s="1"/>
  <c r="AA177" i="16" s="1"/>
  <c r="AA178" i="16" s="1"/>
  <c r="AA179" i="16" s="1"/>
  <c r="AA180" i="16" s="1"/>
  <c r="AA181" i="16" s="1"/>
  <c r="AA182" i="16" s="1"/>
  <c r="AA183" i="16" s="1"/>
  <c r="AA184" i="16" s="1"/>
  <c r="AA185" i="16" s="1"/>
  <c r="AA186" i="16" s="1"/>
  <c r="AA187" i="16" s="1"/>
  <c r="AA188" i="16" s="1"/>
  <c r="AA189" i="16" s="1"/>
  <c r="AA190" i="16" s="1"/>
  <c r="AA191" i="16" s="1"/>
  <c r="AA192" i="16" s="1"/>
  <c r="AA193" i="16" s="1"/>
  <c r="AA194" i="16" s="1"/>
  <c r="AA195" i="16" s="1"/>
  <c r="AA196" i="16" s="1"/>
  <c r="AA197" i="16" s="1"/>
  <c r="AA198" i="16" s="1"/>
  <c r="AA199" i="16" s="1"/>
  <c r="AA200" i="16" s="1"/>
  <c r="AA201" i="16" s="1"/>
  <c r="AA202" i="16" s="1"/>
  <c r="AA203" i="16" s="1"/>
  <c r="AA204" i="16" s="1"/>
  <c r="AA205" i="16" s="1"/>
  <c r="AA206" i="16" s="1"/>
  <c r="AA207" i="16" s="1"/>
  <c r="AA208" i="16" s="1"/>
  <c r="AA209" i="16" s="1"/>
  <c r="AA210" i="16" s="1"/>
  <c r="AA211" i="16" s="1"/>
  <c r="AA212" i="16" s="1"/>
  <c r="AA213" i="16" s="1"/>
  <c r="AA214" i="16" s="1"/>
  <c r="AA215" i="16" s="1"/>
  <c r="AA216" i="16" s="1"/>
  <c r="AA217" i="16" s="1"/>
  <c r="AA218" i="16" s="1"/>
  <c r="AA219" i="16" s="1"/>
  <c r="AA220" i="16" s="1"/>
  <c r="AA221" i="16" s="1"/>
  <c r="AA222" i="16" s="1"/>
  <c r="AA223" i="16" s="1"/>
  <c r="AA224" i="16" s="1"/>
  <c r="AA225" i="16" s="1"/>
  <c r="AA226" i="16" s="1"/>
  <c r="AA227" i="16" s="1"/>
  <c r="AA228" i="16" s="1"/>
  <c r="AA229" i="16" s="1"/>
  <c r="AA230" i="16" s="1"/>
  <c r="AA231" i="16" s="1"/>
  <c r="AA232" i="16" s="1"/>
  <c r="AA233" i="16" s="1"/>
  <c r="AA234" i="16" s="1"/>
  <c r="AA235" i="16" s="1"/>
  <c r="AA236" i="16" s="1"/>
  <c r="AA237" i="16" s="1"/>
  <c r="AA238" i="16" s="1"/>
  <c r="AA239" i="16" s="1"/>
  <c r="AA240" i="16" s="1"/>
  <c r="AA241" i="16" s="1"/>
  <c r="AA242" i="16" s="1"/>
  <c r="AA243" i="16" s="1"/>
  <c r="AA244" i="16" s="1"/>
  <c r="AA245" i="16" s="1"/>
  <c r="AA246" i="16" s="1"/>
  <c r="AA247" i="16" s="1"/>
  <c r="AA248" i="16" s="1"/>
  <c r="AA249" i="16" s="1"/>
  <c r="AA250" i="16" s="1"/>
  <c r="AA251" i="16" s="1"/>
  <c r="AA252" i="16" s="1"/>
  <c r="AA253" i="16" s="1"/>
  <c r="AA254" i="16" s="1"/>
  <c r="AA255" i="16" s="1"/>
  <c r="AA256" i="16" s="1"/>
  <c r="AA257" i="16" s="1"/>
  <c r="AA258" i="16" s="1"/>
  <c r="AA259" i="16" s="1"/>
  <c r="AA260" i="16" s="1"/>
  <c r="AA261" i="16" s="1"/>
  <c r="AA262" i="16" s="1"/>
  <c r="AA263" i="16" s="1"/>
  <c r="AA264" i="16" s="1"/>
  <c r="AA265" i="16" s="1"/>
  <c r="AA266" i="16" s="1"/>
  <c r="AA267" i="16" s="1"/>
  <c r="AA268" i="16" s="1"/>
  <c r="AA269" i="16" s="1"/>
  <c r="AA270" i="16" s="1"/>
  <c r="AA271" i="16" s="1"/>
  <c r="AA272" i="16" s="1"/>
  <c r="AA273" i="16" s="1"/>
  <c r="AA274" i="16" s="1"/>
  <c r="AA275" i="16" s="1"/>
  <c r="AA276" i="16" s="1"/>
  <c r="AA277" i="16" s="1"/>
  <c r="AA278" i="16" s="1"/>
  <c r="AA279" i="16" s="1"/>
  <c r="AA280" i="16" s="1"/>
  <c r="AA281" i="16" s="1"/>
  <c r="AA282" i="16" s="1"/>
  <c r="AA283" i="16" s="1"/>
  <c r="AA284" i="16" s="1"/>
  <c r="AA285" i="16" s="1"/>
  <c r="AA286" i="16" s="1"/>
  <c r="AA287" i="16" s="1"/>
  <c r="AA288" i="16" s="1"/>
  <c r="AA289" i="16" s="1"/>
  <c r="AA290" i="16" s="1"/>
  <c r="AA291" i="16" s="1"/>
  <c r="AA292" i="16" s="1"/>
  <c r="AA293" i="16" s="1"/>
  <c r="AA294" i="16" s="1"/>
  <c r="AA295" i="16" s="1"/>
  <c r="AA296" i="16" s="1"/>
  <c r="AA297" i="16" s="1"/>
  <c r="AA298" i="16" s="1"/>
  <c r="AA299" i="16" s="1"/>
  <c r="AA300" i="16" s="1"/>
  <c r="AA301" i="16" s="1"/>
  <c r="AA302" i="16" s="1"/>
  <c r="AA303" i="16" s="1"/>
  <c r="AA304" i="16" s="1"/>
  <c r="AA305" i="16" s="1"/>
  <c r="AA306" i="16" s="1"/>
  <c r="AA307" i="16" s="1"/>
  <c r="AA308" i="16" s="1"/>
  <c r="AA309" i="16" s="1"/>
  <c r="AA310" i="16" s="1"/>
  <c r="AA311" i="16" s="1"/>
  <c r="AA312" i="16" s="1"/>
  <c r="AA313" i="16" s="1"/>
  <c r="AA314" i="16" s="1"/>
  <c r="AA315" i="16" s="1"/>
  <c r="AA316" i="16" s="1"/>
  <c r="AA317" i="16" s="1"/>
  <c r="AA318" i="16" s="1"/>
  <c r="AA319" i="16" s="1"/>
  <c r="AA320" i="16" s="1"/>
  <c r="AA321" i="16" s="1"/>
  <c r="AA322" i="16" s="1"/>
  <c r="AA323" i="16" s="1"/>
  <c r="AA324" i="16" s="1"/>
  <c r="AA325" i="16" s="1"/>
  <c r="AA326" i="16" s="1"/>
  <c r="AA327" i="16" s="1"/>
  <c r="AA328" i="16" s="1"/>
  <c r="AA329" i="16" s="1"/>
  <c r="AA330" i="16" s="1"/>
  <c r="AA331" i="16" s="1"/>
  <c r="AA332" i="16" s="1"/>
  <c r="AA333" i="16" s="1"/>
  <c r="AA334" i="16" s="1"/>
  <c r="AA335" i="16" s="1"/>
  <c r="AA336" i="16" s="1"/>
  <c r="AA337" i="16" s="1"/>
  <c r="AA338" i="16" s="1"/>
  <c r="AA339" i="16" s="1"/>
  <c r="AA340" i="16" s="1"/>
  <c r="AA341" i="16" s="1"/>
  <c r="AA342" i="16" s="1"/>
  <c r="AA343" i="16" s="1"/>
  <c r="AA344" i="16" s="1"/>
  <c r="AA345" i="16" s="1"/>
  <c r="AA346" i="16" s="1"/>
  <c r="AA347" i="16" s="1"/>
  <c r="AA348" i="16" s="1"/>
  <c r="AA349" i="16" s="1"/>
  <c r="AA350" i="16" s="1"/>
  <c r="AA351" i="16" s="1"/>
  <c r="AA352" i="16" s="1"/>
  <c r="AA353" i="16" s="1"/>
  <c r="AA354" i="16" s="1"/>
  <c r="AA355" i="16" s="1"/>
  <c r="AA356" i="16" s="1"/>
  <c r="AA357" i="16" s="1"/>
  <c r="AA358" i="16" s="1"/>
  <c r="AA359" i="16" s="1"/>
  <c r="AA360" i="16" s="1"/>
  <c r="AA361" i="16" s="1"/>
  <c r="AA362" i="16" s="1"/>
  <c r="AA363" i="16" s="1"/>
  <c r="AA364" i="16" s="1"/>
  <c r="AA365" i="16" s="1"/>
  <c r="AA366" i="16" s="1"/>
  <c r="AA367" i="16" s="1"/>
  <c r="AA368" i="16" s="1"/>
  <c r="AA369" i="16" s="1"/>
  <c r="AA370" i="16" s="1"/>
  <c r="AA371" i="16" s="1"/>
  <c r="AA372" i="16" s="1"/>
  <c r="AA373" i="16" s="1"/>
  <c r="AA374" i="16" s="1"/>
  <c r="AA375" i="16" s="1"/>
  <c r="AA376" i="16" s="1"/>
  <c r="AA377" i="16" s="1"/>
  <c r="AA378" i="16" s="1"/>
  <c r="AA379" i="16" s="1"/>
  <c r="AA380" i="16" s="1"/>
  <c r="AA381" i="16" s="1"/>
  <c r="AA382" i="16" s="1"/>
  <c r="AA383" i="16" s="1"/>
  <c r="AA384" i="16" s="1"/>
  <c r="AA385" i="16" s="1"/>
  <c r="AA386" i="16" s="1"/>
  <c r="AA387" i="16" s="1"/>
  <c r="AA388" i="16" s="1"/>
  <c r="AA389" i="16" s="1"/>
  <c r="AA390" i="16" s="1"/>
  <c r="AA391" i="16" s="1"/>
  <c r="AA392" i="16" s="1"/>
  <c r="AA393" i="16" s="1"/>
  <c r="AA394" i="16" s="1"/>
  <c r="AA395" i="16" s="1"/>
  <c r="AA396" i="16" s="1"/>
  <c r="AA397" i="16" s="1"/>
  <c r="AA398" i="16" s="1"/>
  <c r="AA399" i="16" s="1"/>
  <c r="AA400" i="16" s="1"/>
  <c r="AA401" i="16" s="1"/>
  <c r="AA402" i="16" s="1"/>
  <c r="AA403" i="16" s="1"/>
  <c r="AA404" i="16" s="1"/>
  <c r="AA405" i="16" s="1"/>
  <c r="AA406" i="16" s="1"/>
  <c r="AA407" i="16" s="1"/>
  <c r="AA408" i="16" s="1"/>
  <c r="AA409" i="16" s="1"/>
  <c r="AA410" i="16" s="1"/>
  <c r="AA411" i="16" s="1"/>
  <c r="AA412" i="16" s="1"/>
  <c r="AA413" i="16" s="1"/>
  <c r="AA414" i="16" s="1"/>
  <c r="AA415" i="16" s="1"/>
  <c r="AA416" i="16" s="1"/>
  <c r="AA417" i="16" s="1"/>
  <c r="AA418" i="16" s="1"/>
  <c r="AA419" i="16" s="1"/>
  <c r="AA420" i="16" s="1"/>
  <c r="AA421" i="16" s="1"/>
  <c r="AA422" i="16" s="1"/>
  <c r="AA423" i="16" s="1"/>
  <c r="AA424" i="16" s="1"/>
  <c r="AA425" i="16" s="1"/>
  <c r="AA426" i="16" s="1"/>
  <c r="AA427" i="16" s="1"/>
  <c r="AA428" i="16" s="1"/>
  <c r="AA429" i="16" s="1"/>
  <c r="AA430" i="16" s="1"/>
  <c r="AA431" i="16" s="1"/>
  <c r="AA432" i="16" s="1"/>
  <c r="AA433" i="16" s="1"/>
  <c r="AA434" i="16" s="1"/>
  <c r="AA435" i="16" s="1"/>
  <c r="AA436" i="16" s="1"/>
  <c r="AA437" i="16" s="1"/>
  <c r="AA438" i="16" s="1"/>
  <c r="AA439" i="16" s="1"/>
  <c r="AA440" i="16" s="1"/>
  <c r="AA441" i="16" s="1"/>
  <c r="AA442" i="16" s="1"/>
  <c r="AA443" i="16" s="1"/>
  <c r="AA444" i="16" s="1"/>
  <c r="AA445" i="16" s="1"/>
  <c r="AA446" i="16" s="1"/>
  <c r="AA447" i="16" s="1"/>
  <c r="AA448" i="16" s="1"/>
  <c r="AA449" i="16" s="1"/>
  <c r="AA450" i="16" s="1"/>
  <c r="AA451" i="16" s="1"/>
  <c r="AA452" i="16" s="1"/>
  <c r="AA453" i="16" s="1"/>
  <c r="AA454" i="16" s="1"/>
  <c r="AA455" i="16" s="1"/>
  <c r="AA456" i="16" s="1"/>
  <c r="AA457" i="16" s="1"/>
  <c r="AA458" i="16" s="1"/>
  <c r="AA459" i="16" s="1"/>
  <c r="AA460" i="16" s="1"/>
  <c r="AA461" i="16" s="1"/>
  <c r="AA462" i="16" s="1"/>
  <c r="AA463" i="16" s="1"/>
  <c r="AA464" i="16" s="1"/>
  <c r="AA465" i="16" s="1"/>
  <c r="AA466" i="16" s="1"/>
  <c r="AA467" i="16" s="1"/>
  <c r="AA468" i="16" s="1"/>
  <c r="AA469" i="16" s="1"/>
  <c r="AA470" i="16" s="1"/>
  <c r="AA471" i="16" s="1"/>
  <c r="AA472" i="16" s="1"/>
  <c r="AA473" i="16" s="1"/>
  <c r="AA474" i="16" s="1"/>
  <c r="AA475" i="16" s="1"/>
  <c r="AA476" i="16" s="1"/>
  <c r="AA477" i="16" s="1"/>
  <c r="AA478" i="16" s="1"/>
  <c r="AA479" i="16" s="1"/>
  <c r="AA480" i="16" s="1"/>
  <c r="AA481" i="16" s="1"/>
  <c r="AA482" i="16" s="1"/>
  <c r="AA483" i="16" s="1"/>
  <c r="AA484" i="16" s="1"/>
  <c r="AA485" i="16" s="1"/>
  <c r="AA486" i="16" s="1"/>
  <c r="AA487" i="16" s="1"/>
  <c r="AA488" i="16" s="1"/>
  <c r="AA489" i="16" s="1"/>
  <c r="AA490" i="16" s="1"/>
  <c r="AA491" i="16" s="1"/>
  <c r="AA492" i="16" s="1"/>
  <c r="AA493" i="16" s="1"/>
  <c r="AA494" i="16" s="1"/>
  <c r="AA495" i="16" s="1"/>
  <c r="AA496" i="16" s="1"/>
  <c r="AA497" i="16" s="1"/>
  <c r="AA498" i="16" s="1"/>
  <c r="AA499" i="16" s="1"/>
  <c r="AA500" i="16" s="1"/>
  <c r="AA501" i="16" s="1"/>
  <c r="AA502" i="16" s="1"/>
  <c r="AA503" i="16" s="1"/>
  <c r="AA504" i="16" s="1"/>
  <c r="AA505" i="16" s="1"/>
  <c r="AA506" i="16" s="1"/>
  <c r="AA507" i="16" s="1"/>
  <c r="AA508" i="16" s="1"/>
  <c r="AA509" i="16" s="1"/>
  <c r="AA510" i="16" s="1"/>
  <c r="AA511" i="16" s="1"/>
  <c r="AA512" i="16" s="1"/>
  <c r="AA513" i="16" s="1"/>
  <c r="AA514" i="16" s="1"/>
  <c r="AA515" i="16" s="1"/>
  <c r="AA516" i="16" s="1"/>
  <c r="AA517" i="16" s="1"/>
  <c r="AA518" i="16" s="1"/>
  <c r="AA519" i="16" s="1"/>
  <c r="AA520" i="16" s="1"/>
  <c r="AA521" i="16" s="1"/>
  <c r="AA522" i="16" s="1"/>
  <c r="AA523" i="16" s="1"/>
  <c r="AA524" i="16" s="1"/>
  <c r="AA525" i="16" s="1"/>
  <c r="AA526" i="16" s="1"/>
  <c r="AA527" i="16" s="1"/>
  <c r="AA528" i="16" s="1"/>
  <c r="AA529" i="16" s="1"/>
  <c r="AA530" i="16" s="1"/>
  <c r="AA531" i="16" s="1"/>
  <c r="AA532" i="16" s="1"/>
  <c r="AA533" i="16" s="1"/>
  <c r="AA534" i="16" s="1"/>
  <c r="AA535" i="16" s="1"/>
  <c r="AA536" i="16" s="1"/>
  <c r="AA537" i="16" s="1"/>
  <c r="AA538" i="16" s="1"/>
  <c r="AA539" i="16" s="1"/>
  <c r="AA540" i="16" s="1"/>
  <c r="AA541" i="16" s="1"/>
  <c r="AA542" i="16" s="1"/>
  <c r="AA543" i="16" s="1"/>
  <c r="AA544" i="16" s="1"/>
  <c r="AA545" i="16" s="1"/>
  <c r="AA546" i="16" s="1"/>
  <c r="AA547" i="16" s="1"/>
  <c r="AA548" i="16" s="1"/>
  <c r="AA549" i="16" s="1"/>
  <c r="AA550" i="16" s="1"/>
  <c r="AA551" i="16" s="1"/>
  <c r="AA552" i="16" s="1"/>
  <c r="AA553" i="16" s="1"/>
  <c r="AA554" i="16" s="1"/>
  <c r="AA555" i="16" s="1"/>
  <c r="AA556" i="16" s="1"/>
  <c r="AA557" i="16" s="1"/>
  <c r="AA558" i="16" s="1"/>
  <c r="AA559" i="16" s="1"/>
  <c r="AA560" i="16" s="1"/>
  <c r="AA561" i="16" s="1"/>
  <c r="AA562" i="16" s="1"/>
  <c r="AA563" i="16" s="1"/>
  <c r="AA564" i="16" s="1"/>
  <c r="AA565" i="16" s="1"/>
  <c r="AA566" i="16" s="1"/>
  <c r="AA567" i="16" s="1"/>
  <c r="AA568" i="16" s="1"/>
  <c r="AA569" i="16" s="1"/>
  <c r="AA570" i="16" s="1"/>
  <c r="AA571" i="16" s="1"/>
  <c r="AA572" i="16" s="1"/>
  <c r="AA573" i="16" s="1"/>
  <c r="AA574" i="16" s="1"/>
  <c r="AA575" i="16" s="1"/>
  <c r="AA576" i="16" s="1"/>
  <c r="AA577" i="16" s="1"/>
  <c r="AA578" i="16" s="1"/>
  <c r="AA579" i="16" s="1"/>
  <c r="AA580" i="16" s="1"/>
  <c r="AA581" i="16" s="1"/>
  <c r="AA582" i="16" s="1"/>
  <c r="AA583" i="16" s="1"/>
  <c r="AA584" i="16" s="1"/>
  <c r="AA585" i="16" s="1"/>
  <c r="AA586" i="16" s="1"/>
  <c r="AA587" i="16" s="1"/>
  <c r="AA588" i="16" s="1"/>
  <c r="AA589" i="16" s="1"/>
  <c r="AA590" i="16" s="1"/>
  <c r="AA591" i="16" s="1"/>
  <c r="AA592" i="16" s="1"/>
  <c r="AA593" i="16" s="1"/>
  <c r="AA594" i="16" s="1"/>
  <c r="AA595" i="16" s="1"/>
  <c r="AA596" i="16" s="1"/>
  <c r="AA597" i="16" s="1"/>
  <c r="AA598" i="16" s="1"/>
  <c r="AA599" i="16" s="1"/>
  <c r="AA600" i="16" s="1"/>
  <c r="AA601" i="16" s="1"/>
  <c r="AA602" i="16" s="1"/>
  <c r="AA603" i="16" s="1"/>
  <c r="AA604" i="16" s="1"/>
  <c r="AA605" i="16" s="1"/>
  <c r="AA606" i="16" s="1"/>
  <c r="AA607" i="16" s="1"/>
  <c r="AA608" i="16" s="1"/>
  <c r="AA609" i="16" s="1"/>
  <c r="AA610" i="16" s="1"/>
  <c r="AA611" i="16" s="1"/>
  <c r="AA612" i="16" s="1"/>
  <c r="AA613" i="16" s="1"/>
  <c r="AA614" i="16" s="1"/>
  <c r="AA615" i="16" s="1"/>
  <c r="AA616" i="16" s="1"/>
  <c r="AA617" i="16" s="1"/>
  <c r="AA618" i="16" s="1"/>
  <c r="AA619" i="16" s="1"/>
  <c r="AA620" i="16" s="1"/>
  <c r="AA621" i="16" s="1"/>
  <c r="AA622" i="16" s="1"/>
  <c r="AA623" i="16" s="1"/>
  <c r="AA624" i="16" s="1"/>
  <c r="AA625" i="16" s="1"/>
  <c r="AA626" i="16" s="1"/>
  <c r="AA627" i="16" s="1"/>
  <c r="AA628" i="16" s="1"/>
  <c r="AA629" i="16" s="1"/>
  <c r="AA630" i="16" s="1"/>
  <c r="AA631" i="16" s="1"/>
  <c r="AA632" i="16" s="1"/>
  <c r="AA633" i="16" s="1"/>
  <c r="AA634" i="16" s="1"/>
  <c r="AA635" i="16" s="1"/>
  <c r="AA636" i="16" s="1"/>
  <c r="AA637" i="16" s="1"/>
  <c r="AA638" i="16" s="1"/>
  <c r="AA639" i="16" s="1"/>
  <c r="AA640" i="16" s="1"/>
  <c r="AA641" i="16" s="1"/>
  <c r="AA642" i="16" s="1"/>
  <c r="AA643" i="16" s="1"/>
  <c r="AA644" i="16" s="1"/>
  <c r="AA645" i="16" s="1"/>
  <c r="AA646" i="16" s="1"/>
  <c r="AA647" i="16" s="1"/>
  <c r="AA648" i="16" s="1"/>
  <c r="AA649" i="16" s="1"/>
  <c r="AA650" i="16" s="1"/>
  <c r="AA651" i="16" s="1"/>
  <c r="AA652" i="16" s="1"/>
  <c r="AA653" i="16" s="1"/>
  <c r="AA654" i="16" s="1"/>
  <c r="AA655" i="16" s="1"/>
  <c r="AA656" i="16" s="1"/>
  <c r="AA657" i="16" s="1"/>
  <c r="AA658" i="16" s="1"/>
  <c r="AA659" i="16" s="1"/>
  <c r="AA660" i="16" s="1"/>
  <c r="AA661" i="16" s="1"/>
  <c r="AA662" i="16" s="1"/>
  <c r="AA663" i="16" s="1"/>
  <c r="AA664" i="16" s="1"/>
  <c r="AA665" i="16" s="1"/>
  <c r="AA666" i="16" s="1"/>
  <c r="AA667" i="16" s="1"/>
  <c r="AA668" i="16" s="1"/>
  <c r="AA669" i="16" s="1"/>
  <c r="AA670" i="16" s="1"/>
  <c r="AA671" i="16" s="1"/>
  <c r="AA672" i="16" s="1"/>
  <c r="AA673" i="16" s="1"/>
  <c r="AA674" i="16" s="1"/>
  <c r="AA675" i="16" s="1"/>
  <c r="AA676" i="16" s="1"/>
  <c r="AA677" i="16" s="1"/>
  <c r="AA678" i="16" s="1"/>
  <c r="AA679" i="16" s="1"/>
  <c r="AA680" i="16" s="1"/>
  <c r="AA681" i="16" s="1"/>
  <c r="AA682" i="16" s="1"/>
  <c r="AA683" i="16" s="1"/>
  <c r="AA684" i="16" s="1"/>
  <c r="AA685" i="16" s="1"/>
  <c r="AA686" i="16" s="1"/>
  <c r="AA687" i="16" s="1"/>
  <c r="AA688" i="16" s="1"/>
  <c r="AA689" i="16" s="1"/>
  <c r="AA690" i="16" s="1"/>
  <c r="AA691" i="16" s="1"/>
  <c r="AA692" i="16" s="1"/>
  <c r="AA693" i="16" s="1"/>
  <c r="AA694" i="16" s="1"/>
  <c r="AA695" i="16" s="1"/>
  <c r="AA696" i="16" s="1"/>
  <c r="AA697" i="16" s="1"/>
  <c r="AA698" i="16" s="1"/>
  <c r="AA699" i="16" s="1"/>
  <c r="AA700" i="16" s="1"/>
  <c r="AA701" i="16" s="1"/>
  <c r="AA702" i="16" s="1"/>
  <c r="AA703" i="16" s="1"/>
  <c r="AA704" i="16" s="1"/>
  <c r="AA705" i="16" s="1"/>
  <c r="AA706" i="16" s="1"/>
  <c r="AA707" i="16" s="1"/>
  <c r="AA708" i="16" s="1"/>
  <c r="AA709" i="16" s="1"/>
  <c r="AA710" i="16" s="1"/>
  <c r="AA711" i="16" s="1"/>
  <c r="AA712" i="16" s="1"/>
  <c r="AA713" i="16" s="1"/>
  <c r="AA714" i="16" s="1"/>
  <c r="AA715" i="16" s="1"/>
  <c r="AA716" i="16" s="1"/>
  <c r="AA717" i="16" s="1"/>
  <c r="AA718" i="16" s="1"/>
  <c r="AA719" i="16" s="1"/>
  <c r="AA720" i="16" s="1"/>
  <c r="AA721" i="16" s="1"/>
  <c r="AA722" i="16" s="1"/>
  <c r="AA723" i="16" s="1"/>
  <c r="AA724" i="16" s="1"/>
  <c r="AA725" i="16" s="1"/>
  <c r="AA726" i="16" s="1"/>
  <c r="AA727" i="16" s="1"/>
  <c r="AA728" i="16" s="1"/>
  <c r="AA729" i="16" s="1"/>
  <c r="AA730" i="16" s="1"/>
  <c r="AA731" i="16" s="1"/>
  <c r="AA732" i="16" s="1"/>
  <c r="AA733" i="16" s="1"/>
  <c r="AA734" i="16" s="1"/>
  <c r="AA735" i="16" s="1"/>
  <c r="AA736" i="16" s="1"/>
  <c r="AA737" i="16" s="1"/>
  <c r="AA738" i="16" s="1"/>
  <c r="AA739" i="16" s="1"/>
  <c r="AA740" i="16" s="1"/>
  <c r="AA741" i="16" s="1"/>
  <c r="AA742" i="16" s="1"/>
  <c r="AA743" i="16" s="1"/>
  <c r="AA744" i="16" s="1"/>
  <c r="AA745" i="16" s="1"/>
  <c r="AA746" i="16" s="1"/>
  <c r="AA747" i="16" s="1"/>
  <c r="AA748" i="16" s="1"/>
  <c r="AA749" i="16" s="1"/>
  <c r="AA750" i="16" s="1"/>
  <c r="AA751" i="16" s="1"/>
  <c r="AA752" i="16" s="1"/>
  <c r="AA753" i="16" s="1"/>
  <c r="AA754" i="16" s="1"/>
  <c r="AA755" i="16" s="1"/>
  <c r="AA756" i="16" s="1"/>
  <c r="AA757" i="16" s="1"/>
  <c r="AA758" i="16" s="1"/>
  <c r="AA759" i="16" s="1"/>
  <c r="AA760" i="16" s="1"/>
  <c r="AA761" i="16" s="1"/>
  <c r="AA762" i="16" s="1"/>
  <c r="AA763" i="16" s="1"/>
  <c r="AA764" i="16" s="1"/>
  <c r="AA765" i="16" s="1"/>
  <c r="AA766" i="16" s="1"/>
  <c r="AA767" i="16" s="1"/>
  <c r="AA768" i="16" s="1"/>
  <c r="AA769" i="16" s="1"/>
  <c r="AA770" i="16" s="1"/>
  <c r="AA771" i="16" s="1"/>
  <c r="AA772" i="16" s="1"/>
  <c r="AA773" i="16" s="1"/>
  <c r="AA774" i="16" s="1"/>
  <c r="AA775" i="16" s="1"/>
  <c r="AA776" i="16" s="1"/>
  <c r="AA777" i="16" s="1"/>
  <c r="AA778" i="16" s="1"/>
  <c r="AA779" i="16" s="1"/>
  <c r="AA780" i="16" s="1"/>
  <c r="AA781" i="16" s="1"/>
  <c r="AA782" i="16" s="1"/>
  <c r="AA783" i="16" s="1"/>
  <c r="AA784" i="16" s="1"/>
  <c r="AA785" i="16" s="1"/>
  <c r="AA786" i="16" s="1"/>
  <c r="AA787" i="16" s="1"/>
  <c r="AA788" i="16" s="1"/>
  <c r="AA789" i="16" s="1"/>
  <c r="AA790" i="16" s="1"/>
  <c r="AA791" i="16" s="1"/>
  <c r="AA792" i="16" s="1"/>
  <c r="AA793" i="16" s="1"/>
  <c r="AA794" i="16" s="1"/>
  <c r="AA795" i="16" s="1"/>
  <c r="AA796" i="16" s="1"/>
  <c r="AA797" i="16" s="1"/>
  <c r="AA798" i="16" s="1"/>
  <c r="AA799" i="16" s="1"/>
  <c r="AA800" i="16" s="1"/>
  <c r="AA801" i="16" s="1"/>
  <c r="AA802" i="16" s="1"/>
  <c r="AA803" i="16" s="1"/>
  <c r="AA804" i="16" s="1"/>
  <c r="AA805" i="16" s="1"/>
  <c r="AA806" i="16" s="1"/>
  <c r="AA807" i="16" s="1"/>
  <c r="AA808" i="16" s="1"/>
  <c r="AA809" i="16" s="1"/>
  <c r="AA810" i="16" s="1"/>
  <c r="AA811" i="16" s="1"/>
  <c r="AA812" i="16" s="1"/>
  <c r="AA813" i="16" s="1"/>
  <c r="AA814" i="16" s="1"/>
  <c r="AA815" i="16" s="1"/>
  <c r="AA816" i="16" s="1"/>
  <c r="AA817" i="16" s="1"/>
  <c r="AA818" i="16" s="1"/>
  <c r="AA819" i="16" s="1"/>
  <c r="AA820" i="16" s="1"/>
  <c r="AA821" i="16" s="1"/>
  <c r="AA822" i="16" s="1"/>
  <c r="AA823" i="16" s="1"/>
  <c r="AA824" i="16" s="1"/>
  <c r="AA825" i="16" s="1"/>
  <c r="AA826" i="16" s="1"/>
  <c r="AA827" i="16" s="1"/>
  <c r="AA828" i="16" s="1"/>
  <c r="AA829" i="16" s="1"/>
  <c r="AA830" i="16" s="1"/>
  <c r="AA831" i="16" s="1"/>
  <c r="AA832" i="16" s="1"/>
  <c r="AA833" i="16" s="1"/>
  <c r="AA834" i="16" s="1"/>
  <c r="AA835" i="16" s="1"/>
  <c r="AA836" i="16" s="1"/>
  <c r="AA837" i="16" s="1"/>
  <c r="AA838" i="16" s="1"/>
  <c r="AA839" i="16" s="1"/>
  <c r="AA840" i="16" s="1"/>
  <c r="AA841" i="16" s="1"/>
  <c r="AA842" i="16" s="1"/>
  <c r="AA843" i="16" s="1"/>
  <c r="AA844" i="16" s="1"/>
  <c r="AA845" i="16" s="1"/>
  <c r="AA846" i="16" s="1"/>
  <c r="AA847" i="16" s="1"/>
  <c r="AA848" i="16" s="1"/>
  <c r="AA849" i="16" s="1"/>
  <c r="AA850" i="16" s="1"/>
  <c r="AA851" i="16" s="1"/>
  <c r="AA852" i="16" s="1"/>
  <c r="AA853" i="16" s="1"/>
  <c r="AA854" i="16" s="1"/>
  <c r="AA855" i="16" s="1"/>
  <c r="AA856" i="16" s="1"/>
  <c r="AA857" i="16" s="1"/>
  <c r="AA858" i="16" s="1"/>
  <c r="AA859" i="16" s="1"/>
  <c r="AA860" i="16" s="1"/>
  <c r="AA861" i="16" s="1"/>
  <c r="AA862" i="16" s="1"/>
  <c r="AA863" i="16" s="1"/>
  <c r="AA864" i="16" s="1"/>
  <c r="AA865" i="16" s="1"/>
  <c r="AA866" i="16" s="1"/>
  <c r="AA867" i="16" s="1"/>
  <c r="AA868" i="16" s="1"/>
  <c r="AA869" i="16" s="1"/>
  <c r="AA870" i="16" s="1"/>
  <c r="AA871" i="16" s="1"/>
  <c r="AA872" i="16" s="1"/>
  <c r="AA873" i="16" s="1"/>
  <c r="AA874" i="16" s="1"/>
  <c r="AA875" i="16" s="1"/>
  <c r="AA876" i="16" s="1"/>
  <c r="AA877" i="16" s="1"/>
  <c r="AA878" i="16" s="1"/>
  <c r="AA879" i="16" s="1"/>
  <c r="AA880" i="16" s="1"/>
  <c r="AA881" i="16" s="1"/>
  <c r="AA882" i="16" s="1"/>
  <c r="AA883" i="16" s="1"/>
  <c r="AA884" i="16" s="1"/>
  <c r="AA885" i="16" s="1"/>
  <c r="AA886" i="16" s="1"/>
  <c r="AA887" i="16" s="1"/>
  <c r="AA888" i="16" s="1"/>
  <c r="AA889" i="16" s="1"/>
  <c r="AA890" i="16" s="1"/>
  <c r="AA891" i="16" s="1"/>
  <c r="AA892" i="16" s="1"/>
  <c r="AA893" i="16" s="1"/>
  <c r="AA894" i="16" s="1"/>
  <c r="AA895" i="16" s="1"/>
  <c r="AA896" i="16" s="1"/>
  <c r="AA897" i="16" s="1"/>
  <c r="AA898" i="16" s="1"/>
  <c r="AA899" i="16" s="1"/>
  <c r="AA900" i="16" s="1"/>
  <c r="AA901" i="16" s="1"/>
  <c r="AA902" i="16" s="1"/>
  <c r="AA903" i="16" s="1"/>
  <c r="AA904" i="16" s="1"/>
  <c r="AA905" i="16" s="1"/>
  <c r="AA906" i="16" s="1"/>
  <c r="AA907" i="16" s="1"/>
  <c r="AA908" i="16" s="1"/>
  <c r="AA909" i="16" s="1"/>
  <c r="AA910" i="16" s="1"/>
  <c r="AA911" i="16" s="1"/>
  <c r="AA912" i="16" s="1"/>
  <c r="AA913" i="16" s="1"/>
  <c r="AA914" i="16" s="1"/>
  <c r="AA915" i="16" s="1"/>
  <c r="AA916" i="16" s="1"/>
  <c r="AA917" i="16" s="1"/>
  <c r="AA918" i="16" s="1"/>
  <c r="AA919" i="16" s="1"/>
  <c r="AA920" i="16" s="1"/>
  <c r="AA921" i="16" s="1"/>
  <c r="AA922" i="16" s="1"/>
  <c r="AA923" i="16" s="1"/>
  <c r="AA924" i="16" s="1"/>
  <c r="AA925" i="16" s="1"/>
  <c r="AA926" i="16" s="1"/>
  <c r="AA927" i="16" s="1"/>
  <c r="AA928" i="16" s="1"/>
  <c r="AA929" i="16" s="1"/>
  <c r="AA930" i="16" s="1"/>
  <c r="AA931" i="16" s="1"/>
  <c r="AA932" i="16" s="1"/>
  <c r="AA933" i="16" s="1"/>
  <c r="AA934" i="16" s="1"/>
  <c r="AA935" i="16" s="1"/>
  <c r="AA936" i="16" s="1"/>
  <c r="AA937" i="16" s="1"/>
  <c r="AA938" i="16" s="1"/>
  <c r="AA939" i="16" s="1"/>
  <c r="AA940" i="16" s="1"/>
  <c r="AA941" i="16" s="1"/>
  <c r="AA942" i="16" s="1"/>
  <c r="AA943" i="16" s="1"/>
  <c r="AA944" i="16" s="1"/>
  <c r="AA945" i="16" s="1"/>
  <c r="AA946" i="16" s="1"/>
  <c r="AA947" i="16" s="1"/>
  <c r="AA948" i="16" s="1"/>
  <c r="AA949" i="16" s="1"/>
  <c r="AA950" i="16" s="1"/>
  <c r="AA951" i="16" s="1"/>
  <c r="AA952" i="16" s="1"/>
  <c r="AA953" i="16" s="1"/>
  <c r="AA954" i="16" s="1"/>
  <c r="AA955" i="16" s="1"/>
  <c r="AA956" i="16" s="1"/>
  <c r="AA957" i="16" s="1"/>
  <c r="AA958" i="16" s="1"/>
  <c r="AA959" i="16" s="1"/>
  <c r="AA960" i="16" s="1"/>
  <c r="AA961" i="16" s="1"/>
  <c r="AA962" i="16" s="1"/>
  <c r="AA963" i="16" s="1"/>
  <c r="AA964" i="16" s="1"/>
  <c r="AA965" i="16" s="1"/>
  <c r="AA966" i="16" s="1"/>
  <c r="AA967" i="16" s="1"/>
  <c r="AA968" i="16" s="1"/>
  <c r="AA969" i="16" s="1"/>
  <c r="AA970" i="16" s="1"/>
  <c r="AA971" i="16" s="1"/>
  <c r="AA972" i="16" s="1"/>
  <c r="AA973" i="16" s="1"/>
  <c r="AA974" i="16" s="1"/>
  <c r="AA975" i="16" s="1"/>
  <c r="AA976" i="16" s="1"/>
  <c r="AA977" i="16" s="1"/>
  <c r="AA978" i="16" s="1"/>
  <c r="AA979" i="16" s="1"/>
  <c r="AA980" i="16" s="1"/>
  <c r="AA981" i="16" s="1"/>
  <c r="AA982" i="16" s="1"/>
  <c r="AA983" i="16" s="1"/>
  <c r="AA984" i="16" s="1"/>
  <c r="AA985" i="16" s="1"/>
  <c r="AA986" i="16" s="1"/>
  <c r="AA987" i="16" s="1"/>
  <c r="AA988" i="16" s="1"/>
  <c r="AA989" i="16" s="1"/>
  <c r="AA990" i="16" s="1"/>
  <c r="AA991" i="16" s="1"/>
  <c r="AA992" i="16" s="1"/>
  <c r="AA993" i="16" s="1"/>
  <c r="AA994" i="16" s="1"/>
  <c r="AA995" i="16" s="1"/>
  <c r="AA996" i="16" s="1"/>
  <c r="AA997" i="16" s="1"/>
  <c r="AA998" i="16" s="1"/>
  <c r="AA999" i="16" s="1"/>
  <c r="AA1000" i="16" s="1"/>
  <c r="AA1001" i="16" s="1"/>
  <c r="AA1002" i="16" s="1"/>
  <c r="AA1003" i="16" s="1"/>
  <c r="AA1004" i="16" s="1"/>
  <c r="AA1005" i="16" s="1"/>
  <c r="AA1006" i="16" s="1"/>
  <c r="AA1007" i="16" s="1"/>
  <c r="AA1008" i="16" s="1"/>
  <c r="AA1009" i="16" s="1"/>
  <c r="AA1010" i="16" s="1"/>
  <c r="AA1011" i="16" s="1"/>
  <c r="AA1012" i="16" s="1"/>
  <c r="AA1013" i="16" s="1"/>
  <c r="AA1014" i="16" s="1"/>
  <c r="AA1015" i="16" s="1"/>
  <c r="AA1016" i="16" s="1"/>
  <c r="AA1017" i="16" s="1"/>
  <c r="AA1018" i="16" s="1"/>
  <c r="AA1019" i="16" s="1"/>
  <c r="AA1020" i="16" s="1"/>
  <c r="AA1021" i="16" s="1"/>
  <c r="AA1022" i="16" s="1"/>
  <c r="AA1023" i="16" s="1"/>
  <c r="AA1024" i="16" s="1"/>
  <c r="AA1025" i="16" s="1"/>
  <c r="AA1026" i="16" s="1"/>
  <c r="AA1027" i="16" s="1"/>
  <c r="AA1028" i="16" s="1"/>
  <c r="AA1029" i="16" s="1"/>
  <c r="AA1030" i="16" s="1"/>
  <c r="AA1031" i="16" s="1"/>
  <c r="AA1032" i="16" s="1"/>
  <c r="AA1033" i="16" s="1"/>
  <c r="AA1034" i="16" s="1"/>
  <c r="AA1035" i="16" s="1"/>
  <c r="AA1036" i="16" s="1"/>
  <c r="AA1037" i="16" s="1"/>
  <c r="AA1038" i="16" s="1"/>
  <c r="AA1039" i="16" s="1"/>
  <c r="AA1040" i="16" s="1"/>
  <c r="AA1041" i="16" s="1"/>
  <c r="AA1042" i="16" s="1"/>
  <c r="AA1043" i="16" s="1"/>
  <c r="AA1044" i="16" s="1"/>
  <c r="AA1045" i="16" s="1"/>
  <c r="AA1046" i="16" s="1"/>
  <c r="AA1047" i="16" s="1"/>
  <c r="AA1048" i="16" s="1"/>
  <c r="AA1049" i="16" s="1"/>
  <c r="AA1050" i="16" s="1"/>
  <c r="AA1051" i="16" s="1"/>
  <c r="AA1052" i="16" s="1"/>
  <c r="AA1053" i="16" s="1"/>
  <c r="AA1054" i="16" s="1"/>
  <c r="AA1055" i="16" s="1"/>
  <c r="AA1056" i="16" s="1"/>
  <c r="AA1057" i="16" s="1"/>
  <c r="AA1058" i="16" s="1"/>
  <c r="AA1059" i="16" s="1"/>
  <c r="AA1060" i="16" s="1"/>
  <c r="AA1061" i="16" s="1"/>
  <c r="AA1062" i="16" s="1"/>
  <c r="AA1063" i="16" s="1"/>
  <c r="AA1064" i="16" s="1"/>
  <c r="AA1065" i="16" s="1"/>
  <c r="AA1066" i="16" s="1"/>
  <c r="AA1067" i="16" s="1"/>
  <c r="AA1068" i="16" s="1"/>
  <c r="AA1069" i="16" s="1"/>
  <c r="AA1070" i="16" s="1"/>
  <c r="AA1071" i="16" s="1"/>
  <c r="AA1072" i="16" s="1"/>
  <c r="AA1073" i="16" s="1"/>
  <c r="AA1074" i="16" s="1"/>
  <c r="AA1075" i="16" s="1"/>
  <c r="AA1076" i="16" s="1"/>
  <c r="AA1077" i="16" s="1"/>
  <c r="AA1078" i="16" s="1"/>
  <c r="AA1079" i="16" s="1"/>
  <c r="AA1080" i="16" s="1"/>
  <c r="AA1081" i="16" s="1"/>
  <c r="AA1082" i="16" s="1"/>
  <c r="AA1083" i="16" s="1"/>
  <c r="AA1084" i="16" s="1"/>
  <c r="AA1085" i="16" s="1"/>
  <c r="AA1086" i="16" s="1"/>
  <c r="AA1087" i="16" s="1"/>
  <c r="AA1088" i="16" s="1"/>
  <c r="AA1089" i="16" s="1"/>
  <c r="AA1090" i="16" s="1"/>
  <c r="AA1091" i="16" s="1"/>
  <c r="AA1092" i="16" s="1"/>
  <c r="AA1093" i="16" s="1"/>
  <c r="AA1094" i="16" s="1"/>
  <c r="AA1095" i="16" s="1"/>
  <c r="AA1096" i="16" s="1"/>
  <c r="AA1097" i="16" s="1"/>
  <c r="AA1098" i="16" s="1"/>
  <c r="AA1099" i="16" s="1"/>
  <c r="AA1100" i="16" s="1"/>
  <c r="AA1101" i="16" s="1"/>
  <c r="AA1102" i="16" s="1"/>
  <c r="AA1103" i="16" s="1"/>
  <c r="AA1104" i="16" s="1"/>
  <c r="AA1105" i="16" s="1"/>
  <c r="AA1106" i="16" s="1"/>
  <c r="AA1107" i="16" s="1"/>
  <c r="AA1108" i="16" s="1"/>
  <c r="AA1109" i="16" s="1"/>
  <c r="AA1110" i="16" s="1"/>
  <c r="AA1111" i="16" s="1"/>
  <c r="AA1112" i="16" s="1"/>
  <c r="AA1113" i="16" s="1"/>
  <c r="AA1114" i="16" s="1"/>
  <c r="AA1115" i="16" s="1"/>
  <c r="AA1116" i="16" s="1"/>
  <c r="AA1117" i="16" s="1"/>
  <c r="AA1118" i="16" s="1"/>
  <c r="AA1119" i="16" s="1"/>
  <c r="AA1120" i="16" s="1"/>
  <c r="AA1121" i="16" s="1"/>
  <c r="AA1122" i="16" s="1"/>
  <c r="AA1123" i="16" s="1"/>
  <c r="AA1124" i="16" s="1"/>
  <c r="AA1125" i="16" s="1"/>
  <c r="AA1126" i="16" s="1"/>
  <c r="AA1127" i="16" s="1"/>
  <c r="AA1128" i="16" s="1"/>
  <c r="AA1129" i="16" s="1"/>
  <c r="AA1130" i="16" s="1"/>
  <c r="AA1131" i="16" s="1"/>
  <c r="AA1132" i="16" s="1"/>
  <c r="AA1133" i="16" s="1"/>
  <c r="AA1134" i="16" s="1"/>
  <c r="AA1135" i="16" s="1"/>
  <c r="AA1136" i="16" s="1"/>
  <c r="AA1137" i="16" s="1"/>
  <c r="AA1138" i="16" s="1"/>
  <c r="AA1139" i="16" s="1"/>
  <c r="AA1140" i="16" s="1"/>
  <c r="AA1141" i="16" s="1"/>
  <c r="AA1142" i="16" s="1"/>
  <c r="AA1143" i="16" s="1"/>
  <c r="AA1144" i="16" s="1"/>
  <c r="AA1145" i="16" s="1"/>
  <c r="AA1146" i="16" s="1"/>
  <c r="AA1147" i="16" s="1"/>
  <c r="AA1148" i="16" s="1"/>
  <c r="AA1149" i="16" s="1"/>
  <c r="AA1150" i="16" s="1"/>
  <c r="AA1151" i="16" s="1"/>
  <c r="AA1152" i="16" s="1"/>
  <c r="AA1153" i="16" s="1"/>
  <c r="AA1154" i="16" s="1"/>
  <c r="AA1155" i="16" s="1"/>
  <c r="AA1156" i="16" s="1"/>
  <c r="AA1157" i="16" s="1"/>
  <c r="AA1158" i="16" s="1"/>
  <c r="AA1159" i="16" s="1"/>
  <c r="AA1160" i="16" s="1"/>
  <c r="AA1161" i="16" s="1"/>
  <c r="AA1162" i="16" s="1"/>
  <c r="AA1163" i="16" s="1"/>
  <c r="AA1164" i="16" s="1"/>
  <c r="AA1165" i="16" s="1"/>
  <c r="AA1166" i="16" s="1"/>
  <c r="AA1167" i="16" s="1"/>
  <c r="AA1168" i="16" s="1"/>
  <c r="AA1169" i="16" s="1"/>
  <c r="AA1170" i="16" s="1"/>
  <c r="AA1171" i="16" s="1"/>
  <c r="AA1172" i="16" s="1"/>
  <c r="AA1173" i="16" s="1"/>
  <c r="AA1174" i="16" s="1"/>
  <c r="AA1175" i="16" s="1"/>
  <c r="AA1176" i="16" s="1"/>
  <c r="AA1177" i="16" s="1"/>
  <c r="AA1178" i="16" s="1"/>
  <c r="AA1179" i="16" s="1"/>
  <c r="AA1180" i="16" s="1"/>
  <c r="AA1181" i="16" s="1"/>
  <c r="AA1182" i="16" s="1"/>
  <c r="AA1183" i="16" s="1"/>
  <c r="AA1184" i="16" s="1"/>
  <c r="AA1185" i="16" s="1"/>
  <c r="AA1186" i="16" s="1"/>
  <c r="AA1187" i="16" s="1"/>
  <c r="AA1188" i="16" s="1"/>
  <c r="AA1189" i="16" s="1"/>
  <c r="AA1190" i="16" s="1"/>
  <c r="AA1191" i="16" s="1"/>
  <c r="AA1192" i="16" s="1"/>
  <c r="AA1193" i="16" s="1"/>
  <c r="AA1194" i="16" s="1"/>
  <c r="AA1195" i="16" s="1"/>
  <c r="AA1196" i="16" s="1"/>
  <c r="AA1197" i="16" s="1"/>
  <c r="AA1198" i="16" s="1"/>
  <c r="AA1199" i="16" s="1"/>
  <c r="AA1200" i="16" s="1"/>
  <c r="AA1201" i="16" s="1"/>
  <c r="AA1202" i="16" s="1"/>
  <c r="AA1203" i="16" s="1"/>
  <c r="AA1204" i="16" s="1"/>
  <c r="AA1205" i="16" s="1"/>
  <c r="AA1206" i="16" s="1"/>
  <c r="AA1207" i="16" s="1"/>
  <c r="AA1208" i="16" s="1"/>
  <c r="AA1209" i="16" s="1"/>
  <c r="AA1210" i="16" s="1"/>
  <c r="AA1211" i="16" s="1"/>
  <c r="AA1212" i="16" s="1"/>
  <c r="AA1213" i="16" s="1"/>
  <c r="AA1214" i="16" s="1"/>
  <c r="AA1215" i="16" s="1"/>
  <c r="AA1216" i="16" s="1"/>
  <c r="AA1217" i="16" s="1"/>
  <c r="AA1218" i="16" s="1"/>
  <c r="AA1219" i="16" s="1"/>
  <c r="AA1220" i="16" s="1"/>
  <c r="AA1221" i="16" s="1"/>
  <c r="AA1222" i="16" s="1"/>
  <c r="AA1223" i="16" s="1"/>
  <c r="AA1224" i="16" s="1"/>
  <c r="AA1225" i="16" s="1"/>
  <c r="AA1226" i="16" s="1"/>
  <c r="AA1227" i="16" s="1"/>
  <c r="AA1228" i="16" s="1"/>
  <c r="AA1229" i="16" s="1"/>
  <c r="AA1230" i="16" s="1"/>
  <c r="AA1231" i="16" s="1"/>
  <c r="AA1232" i="16" s="1"/>
  <c r="AA1233" i="16" s="1"/>
  <c r="AA1234" i="16" s="1"/>
  <c r="AA1235" i="16" s="1"/>
  <c r="AA1236" i="16" s="1"/>
  <c r="AA1237" i="16" s="1"/>
  <c r="AA1238" i="16" s="1"/>
  <c r="AA1239" i="16" s="1"/>
  <c r="AA1240" i="16" s="1"/>
  <c r="AA1241" i="16" s="1"/>
  <c r="AA1242" i="16" s="1"/>
  <c r="AA1243" i="16" s="1"/>
  <c r="AA1244" i="16" s="1"/>
  <c r="AA1245" i="16" s="1"/>
  <c r="AA1246" i="16" s="1"/>
  <c r="AA1247" i="16" s="1"/>
  <c r="AA1248" i="16" s="1"/>
  <c r="AA1249" i="16" s="1"/>
  <c r="AA1250" i="16" s="1"/>
  <c r="AA1251" i="16" s="1"/>
  <c r="AA1252" i="16" s="1"/>
  <c r="AA1253" i="16" s="1"/>
  <c r="AA1254" i="16" s="1"/>
  <c r="AA1255" i="16" s="1"/>
  <c r="AA1256" i="16" s="1"/>
  <c r="AA1257" i="16" s="1"/>
  <c r="AA1258" i="16" s="1"/>
  <c r="AA1259" i="16" s="1"/>
  <c r="AA1260" i="16" s="1"/>
  <c r="AA1261" i="16" s="1"/>
  <c r="AA1262" i="16" s="1"/>
  <c r="AA1263" i="16" s="1"/>
  <c r="AA1264" i="16" s="1"/>
  <c r="AA1265" i="16" s="1"/>
  <c r="AA1266" i="16" s="1"/>
  <c r="AA1267" i="16" s="1"/>
  <c r="AA1268" i="16" s="1"/>
  <c r="AA1269" i="16" s="1"/>
  <c r="AA1270" i="16" s="1"/>
  <c r="AA1271" i="16" s="1"/>
  <c r="AA1272" i="16" s="1"/>
  <c r="AA1273" i="16" s="1"/>
  <c r="AA1274" i="16" s="1"/>
  <c r="AA1275" i="16" s="1"/>
  <c r="AA1276" i="16" s="1"/>
  <c r="AA1277" i="16" s="1"/>
  <c r="AA1278" i="16" s="1"/>
  <c r="AA1279" i="16" s="1"/>
  <c r="AA1280" i="16" s="1"/>
  <c r="AA1281" i="16" s="1"/>
  <c r="AA1282" i="16" s="1"/>
  <c r="AA1283" i="16" s="1"/>
  <c r="AA1284" i="16" s="1"/>
  <c r="AA1285" i="16" s="1"/>
  <c r="AA1286" i="16" s="1"/>
  <c r="AA1287" i="16" s="1"/>
  <c r="AA1288" i="16" s="1"/>
  <c r="AA1289" i="16" s="1"/>
  <c r="AA1290" i="16" s="1"/>
  <c r="AA1291" i="16" s="1"/>
  <c r="AA1292" i="16" s="1"/>
  <c r="AA1293" i="16" s="1"/>
  <c r="AA1294" i="16" s="1"/>
  <c r="AA1295" i="16" s="1"/>
  <c r="AA1296" i="16" s="1"/>
  <c r="AA1297" i="16" s="1"/>
  <c r="AA1298" i="16" s="1"/>
  <c r="AA1299" i="16" s="1"/>
  <c r="AA1300" i="16" s="1"/>
  <c r="AA1301" i="16" s="1"/>
  <c r="AA1302" i="16" s="1"/>
  <c r="AA1303" i="16" s="1"/>
  <c r="AA1304" i="16" s="1"/>
  <c r="AA1305" i="16" s="1"/>
  <c r="AA1306" i="16" s="1"/>
  <c r="AA1307" i="16" s="1"/>
  <c r="AA1308" i="16" s="1"/>
  <c r="AA1309" i="16" s="1"/>
  <c r="AA1310" i="16" s="1"/>
  <c r="AA1311" i="16" s="1"/>
  <c r="AA1312" i="16" s="1"/>
  <c r="AA1313" i="16" s="1"/>
  <c r="AA1314" i="16" s="1"/>
  <c r="AA1315" i="16" s="1"/>
  <c r="AA1316" i="16" s="1"/>
  <c r="AA1317" i="16" s="1"/>
  <c r="AA1318" i="16" s="1"/>
  <c r="AA1319" i="16" s="1"/>
  <c r="AA1320" i="16" s="1"/>
  <c r="AA1321" i="16" s="1"/>
  <c r="AA1322" i="16" s="1"/>
  <c r="AA1323" i="16" s="1"/>
  <c r="AA1324" i="16" s="1"/>
  <c r="AA1325" i="16" s="1"/>
  <c r="AA1326" i="16" s="1"/>
  <c r="AA1327" i="16" s="1"/>
  <c r="AA1328" i="16" s="1"/>
  <c r="AA1329" i="16" s="1"/>
  <c r="AA1330" i="16" s="1"/>
  <c r="AA1331" i="16" s="1"/>
  <c r="AA1332" i="16" s="1"/>
  <c r="AA1333" i="16" s="1"/>
  <c r="AA1334" i="16" s="1"/>
  <c r="AA1335" i="16" s="1"/>
  <c r="AA1336" i="16" s="1"/>
  <c r="AA1337" i="16" s="1"/>
  <c r="AA1338" i="16" s="1"/>
  <c r="AA1339" i="16" s="1"/>
  <c r="AA1340" i="16" s="1"/>
  <c r="AA1341" i="16" s="1"/>
  <c r="AA1342" i="16" s="1"/>
  <c r="AA1343" i="16" s="1"/>
  <c r="AA1344" i="16" s="1"/>
  <c r="AA1345" i="16" s="1"/>
  <c r="AA1346" i="16" s="1"/>
  <c r="AA1347" i="16" s="1"/>
  <c r="AA1348" i="16" s="1"/>
  <c r="AA1349" i="16" s="1"/>
  <c r="AA1350" i="16" s="1"/>
  <c r="AA1351" i="16" s="1"/>
  <c r="AA1352" i="16" s="1"/>
  <c r="AA1353" i="16" s="1"/>
  <c r="AA1354" i="16" s="1"/>
  <c r="AA1355" i="16" s="1"/>
  <c r="AA1356" i="16" s="1"/>
  <c r="AA1357" i="16" s="1"/>
  <c r="AA1358" i="16" s="1"/>
  <c r="AA1359" i="16" s="1"/>
  <c r="AA1360" i="16" s="1"/>
  <c r="AA1361" i="16" s="1"/>
  <c r="AA1362" i="16" s="1"/>
  <c r="AA1363" i="16" s="1"/>
  <c r="AA1364" i="16" s="1"/>
  <c r="AA1365" i="16" s="1"/>
  <c r="AA1366" i="16" s="1"/>
  <c r="AA1367" i="16" s="1"/>
  <c r="AA1368" i="16" s="1"/>
  <c r="AA1369" i="16" s="1"/>
  <c r="AA1370" i="16" s="1"/>
  <c r="AA1371" i="16" s="1"/>
  <c r="AA1372" i="16" s="1"/>
  <c r="AA1373" i="16" s="1"/>
  <c r="AA1374" i="16" s="1"/>
  <c r="AA1375" i="16" s="1"/>
  <c r="AA1376" i="16" s="1"/>
  <c r="AA1377" i="16" s="1"/>
  <c r="AA1378" i="16" s="1"/>
  <c r="AA1379" i="16" s="1"/>
  <c r="AA1380" i="16" s="1"/>
  <c r="AA1381" i="16" s="1"/>
  <c r="AA1382" i="16" s="1"/>
  <c r="AA1383" i="16" s="1"/>
  <c r="AA1384" i="16" s="1"/>
  <c r="AA1385" i="16" s="1"/>
  <c r="AA1386" i="16" s="1"/>
  <c r="AA1387" i="16" s="1"/>
  <c r="AA1388" i="16" s="1"/>
  <c r="AA1389" i="16" s="1"/>
  <c r="AA1390" i="16" s="1"/>
  <c r="AA1391" i="16" s="1"/>
  <c r="AA1392" i="16" s="1"/>
  <c r="AA1393" i="16" s="1"/>
  <c r="AA1394" i="16" s="1"/>
  <c r="AA1395" i="16" s="1"/>
  <c r="AA1396" i="16" s="1"/>
  <c r="AA1397" i="16" s="1"/>
  <c r="AA1398" i="16" s="1"/>
  <c r="AA1399" i="16" s="1"/>
  <c r="AA1400" i="16" s="1"/>
  <c r="AA1401" i="16" s="1"/>
  <c r="AA1402" i="16" s="1"/>
  <c r="AA1403" i="16" s="1"/>
  <c r="AA1404" i="16" s="1"/>
  <c r="AA1405" i="16" s="1"/>
  <c r="AA1406" i="16" s="1"/>
  <c r="AA1407" i="16" s="1"/>
  <c r="AA1408" i="16" s="1"/>
  <c r="AA1409" i="16" s="1"/>
  <c r="AA1410" i="16" s="1"/>
  <c r="AA1411" i="16" s="1"/>
  <c r="AA1412" i="16" s="1"/>
  <c r="AA1413" i="16" s="1"/>
  <c r="AA1414" i="16" s="1"/>
  <c r="AA1415" i="16" s="1"/>
  <c r="AA1416" i="16" s="1"/>
  <c r="AA1417" i="16" s="1"/>
  <c r="AA1418" i="16" s="1"/>
  <c r="AA1419" i="16" s="1"/>
  <c r="AA1420" i="16" s="1"/>
  <c r="AA1421" i="16" s="1"/>
  <c r="AA1422" i="16" s="1"/>
  <c r="AA1423" i="16" s="1"/>
  <c r="AA1424" i="16" s="1"/>
  <c r="AA1425" i="16" s="1"/>
  <c r="AA1426" i="16" s="1"/>
  <c r="AA1427" i="16" s="1"/>
  <c r="AA1428" i="16" s="1"/>
  <c r="AA1429" i="16" s="1"/>
  <c r="AA1430" i="16" s="1"/>
  <c r="AA1431" i="16" s="1"/>
  <c r="AA1432" i="16" s="1"/>
  <c r="AA1433" i="16" s="1"/>
  <c r="AA1434" i="16" s="1"/>
  <c r="AA1435" i="16" s="1"/>
  <c r="AA1436" i="16" s="1"/>
  <c r="AA1437" i="16" s="1"/>
  <c r="AA1438" i="16" s="1"/>
  <c r="AA1439" i="16" s="1"/>
  <c r="AA1440" i="16" s="1"/>
  <c r="AA1441" i="16" s="1"/>
  <c r="AA1442" i="16" s="1"/>
  <c r="AA1443" i="16" s="1"/>
  <c r="AA1444" i="16" s="1"/>
  <c r="AA1445" i="16" s="1"/>
  <c r="AA1446" i="16" s="1"/>
  <c r="AA1447" i="16" s="1"/>
  <c r="AA1448" i="16" s="1"/>
  <c r="AA1449" i="16" s="1"/>
  <c r="AA1450" i="16" s="1"/>
  <c r="AA1451" i="16" s="1"/>
  <c r="AA1452" i="16" s="1"/>
  <c r="AA1453" i="16" s="1"/>
  <c r="AA1454" i="16" s="1"/>
  <c r="AA1455" i="16" s="1"/>
  <c r="AA1456" i="16" s="1"/>
  <c r="AA1457" i="16" s="1"/>
  <c r="AA1458" i="16" s="1"/>
  <c r="AA1459" i="16" s="1"/>
  <c r="AA1460" i="16" s="1"/>
  <c r="AA1461" i="16" s="1"/>
  <c r="AA1462" i="16" s="1"/>
  <c r="AA1463" i="16" s="1"/>
  <c r="AA1464" i="16" s="1"/>
  <c r="AA1465" i="16" s="1"/>
  <c r="AA1466" i="16" s="1"/>
  <c r="AA1467" i="16" s="1"/>
  <c r="AA1468" i="16" s="1"/>
  <c r="AA1469" i="16" s="1"/>
  <c r="AA1470" i="16" s="1"/>
  <c r="AA1471" i="16" s="1"/>
  <c r="AA1472" i="16" s="1"/>
  <c r="AA1473" i="16" s="1"/>
  <c r="AA1474" i="16" s="1"/>
  <c r="AA1475" i="16" s="1"/>
  <c r="AA1476" i="16" s="1"/>
  <c r="AA1477" i="16" s="1"/>
  <c r="AA1478" i="16" s="1"/>
  <c r="AA1479" i="16" s="1"/>
  <c r="AA1480" i="16" s="1"/>
  <c r="AA1481" i="16" s="1"/>
  <c r="AA1482" i="16" s="1"/>
  <c r="AA1483" i="16" s="1"/>
  <c r="AA1484" i="16" s="1"/>
  <c r="AA1485" i="16" s="1"/>
  <c r="AA1486" i="16" s="1"/>
  <c r="AA1487" i="16" s="1"/>
  <c r="AA1488" i="16" s="1"/>
  <c r="AA1489" i="16" s="1"/>
  <c r="AA1490" i="16" s="1"/>
  <c r="AA1491" i="16" s="1"/>
  <c r="AA1492" i="16" s="1"/>
  <c r="AA1493" i="16" s="1"/>
  <c r="AA1494" i="16" s="1"/>
  <c r="AA1495" i="16" s="1"/>
  <c r="AA1496" i="16" s="1"/>
  <c r="AA1497" i="16" s="1"/>
  <c r="AA1498" i="16" s="1"/>
  <c r="AA1499" i="16" s="1"/>
  <c r="AA1500" i="16" s="1"/>
  <c r="AA1501" i="16" s="1"/>
  <c r="AA1502" i="16" s="1"/>
  <c r="AA1503" i="16" s="1"/>
  <c r="AA1504" i="16" s="1"/>
  <c r="AA1505" i="16" s="1"/>
  <c r="AA1506" i="16" s="1"/>
  <c r="AA1507" i="16" s="1"/>
  <c r="AA1508" i="16" s="1"/>
  <c r="AA1509" i="16" s="1"/>
  <c r="AA1510" i="16" s="1"/>
  <c r="AA1511" i="16" s="1"/>
  <c r="AA1512" i="16" s="1"/>
  <c r="AA1513" i="16" s="1"/>
  <c r="AA1514" i="16" s="1"/>
  <c r="AA1515" i="16" s="1"/>
  <c r="AA1516" i="16" s="1"/>
  <c r="AA1517" i="16" s="1"/>
  <c r="AA1518" i="16" s="1"/>
  <c r="AA1519" i="16" s="1"/>
  <c r="AA1520" i="16" s="1"/>
  <c r="AA1521" i="16" s="1"/>
  <c r="AA1522" i="16" s="1"/>
  <c r="AA1523" i="16" s="1"/>
  <c r="AA1524" i="16" s="1"/>
  <c r="AA1525" i="16" s="1"/>
  <c r="AA1526" i="16" s="1"/>
  <c r="AA1527" i="16" s="1"/>
  <c r="AA1528" i="16" s="1"/>
  <c r="AA1529" i="16" s="1"/>
  <c r="AA1530" i="16" s="1"/>
  <c r="AA1531" i="16" s="1"/>
  <c r="AA1532" i="16" s="1"/>
  <c r="AA1533" i="16" s="1"/>
  <c r="AA1534" i="16" s="1"/>
  <c r="AA1535" i="16" s="1"/>
  <c r="AA1536" i="16" s="1"/>
  <c r="AA1537" i="16" s="1"/>
  <c r="AA1538" i="16" s="1"/>
  <c r="AA1539" i="16" s="1"/>
  <c r="AA1540" i="16" s="1"/>
  <c r="AA1541" i="16" s="1"/>
  <c r="AA1542" i="16" s="1"/>
  <c r="AA1543" i="16" s="1"/>
  <c r="AA1544" i="16" s="1"/>
  <c r="AA1545" i="16" s="1"/>
  <c r="AA1546" i="16" s="1"/>
  <c r="AA1547" i="16" s="1"/>
  <c r="AA1548" i="16" s="1"/>
  <c r="AA1549" i="16" s="1"/>
  <c r="AA1550" i="16" s="1"/>
  <c r="AA1551" i="16" s="1"/>
  <c r="AA1552" i="16" s="1"/>
  <c r="AA1553" i="16" s="1"/>
  <c r="AA1554" i="16" s="1"/>
  <c r="AA1555" i="16" s="1"/>
  <c r="AA1556" i="16" s="1"/>
  <c r="AA1557" i="16" s="1"/>
  <c r="AA1558" i="16" s="1"/>
  <c r="AA1559" i="16" s="1"/>
  <c r="AA1560" i="16" s="1"/>
  <c r="AA1561" i="16" s="1"/>
  <c r="AA1562" i="16" s="1"/>
  <c r="AA1563" i="16" s="1"/>
  <c r="AA1564" i="16" s="1"/>
  <c r="AA1565" i="16" s="1"/>
  <c r="AA1566" i="16" s="1"/>
  <c r="AA1567" i="16" s="1"/>
  <c r="AA1568" i="16" s="1"/>
  <c r="AA1569" i="16" s="1"/>
  <c r="AA1570" i="16" s="1"/>
  <c r="AA1571" i="16" s="1"/>
  <c r="AA1572" i="16" s="1"/>
  <c r="AA1573" i="16" s="1"/>
  <c r="AA1574" i="16" s="1"/>
  <c r="AA1575" i="16" s="1"/>
  <c r="AA1576" i="16" s="1"/>
  <c r="AA1577" i="16" s="1"/>
  <c r="AA1578" i="16" s="1"/>
  <c r="AA1579" i="16" s="1"/>
  <c r="AA1580" i="16" s="1"/>
  <c r="AA1581" i="16" s="1"/>
  <c r="AA1582" i="16" s="1"/>
  <c r="AA1583" i="16" s="1"/>
  <c r="AA1584" i="16" s="1"/>
  <c r="AA1585" i="16" s="1"/>
  <c r="AA1586" i="16" s="1"/>
  <c r="AA1587" i="16" s="1"/>
  <c r="AA1588" i="16" s="1"/>
  <c r="AA1589" i="16" s="1"/>
  <c r="AA1590" i="16" s="1"/>
  <c r="AA1591" i="16" s="1"/>
  <c r="AA1592" i="16" s="1"/>
  <c r="AA1593" i="16" s="1"/>
  <c r="AA1594" i="16" s="1"/>
  <c r="AA1595" i="16" s="1"/>
  <c r="AA1596" i="16" s="1"/>
  <c r="AA1597" i="16" s="1"/>
  <c r="AA1598" i="16" s="1"/>
  <c r="AA1599" i="16" s="1"/>
  <c r="AA1600" i="16" s="1"/>
  <c r="AA1601" i="16" s="1"/>
  <c r="AA1602" i="16" s="1"/>
  <c r="AA1603" i="16" s="1"/>
  <c r="AA1604" i="16" s="1"/>
  <c r="AA1605" i="16" s="1"/>
  <c r="AA1606" i="16" s="1"/>
  <c r="AA1607" i="16" s="1"/>
  <c r="AA1608" i="16" s="1"/>
  <c r="AA1609" i="16" s="1"/>
  <c r="AA1610" i="16" s="1"/>
  <c r="AA1611" i="16" s="1"/>
  <c r="AA1612" i="16" s="1"/>
  <c r="AA1613" i="16" s="1"/>
  <c r="AA1614" i="16" s="1"/>
  <c r="AA1615" i="16" s="1"/>
  <c r="AA1616" i="16" s="1"/>
  <c r="AA1617" i="16" s="1"/>
  <c r="AA1618" i="16" s="1"/>
  <c r="AA1619" i="16" s="1"/>
  <c r="AA1620" i="16" s="1"/>
  <c r="AA1621" i="16" s="1"/>
  <c r="AA1622" i="16" s="1"/>
  <c r="AA1623" i="16" s="1"/>
  <c r="AA1624" i="16" s="1"/>
  <c r="AA1625" i="16" s="1"/>
  <c r="AA1626" i="16" s="1"/>
  <c r="AA1627" i="16" s="1"/>
  <c r="AA1628" i="16" s="1"/>
  <c r="AA1629" i="16" s="1"/>
  <c r="AA1630" i="16" s="1"/>
  <c r="AA1631" i="16" s="1"/>
  <c r="AA1632" i="16" s="1"/>
  <c r="AA1633" i="16" s="1"/>
  <c r="AA1634" i="16" s="1"/>
  <c r="AA1635" i="16" s="1"/>
  <c r="AA1636" i="16" s="1"/>
  <c r="AA1637" i="16" s="1"/>
  <c r="AA1638" i="16" s="1"/>
  <c r="AA1639" i="16" s="1"/>
  <c r="AA1640" i="16" s="1"/>
  <c r="AA1641" i="16" s="1"/>
  <c r="AA1642" i="16" s="1"/>
  <c r="AA1643" i="16" s="1"/>
  <c r="AA1644" i="16" s="1"/>
  <c r="AA1645" i="16" s="1"/>
  <c r="AA1646" i="16" s="1"/>
  <c r="AA1647" i="16" s="1"/>
  <c r="AA1648" i="16" s="1"/>
  <c r="AA1649" i="16" s="1"/>
  <c r="AA1650" i="16" s="1"/>
  <c r="AA1651" i="16" s="1"/>
  <c r="AA1652" i="16" s="1"/>
  <c r="AA1653" i="16" s="1"/>
  <c r="AA1654" i="16" s="1"/>
  <c r="AA1655" i="16" s="1"/>
  <c r="AA1656" i="16" s="1"/>
  <c r="AA1657" i="16" s="1"/>
  <c r="AA1658" i="16" s="1"/>
  <c r="AA1659" i="16" s="1"/>
  <c r="AA1660" i="16" s="1"/>
  <c r="AA1661" i="16" s="1"/>
  <c r="AA1662" i="16" s="1"/>
  <c r="AA1663" i="16" s="1"/>
  <c r="AA1664" i="16" s="1"/>
  <c r="AA1665" i="16" s="1"/>
  <c r="AA1666" i="16" s="1"/>
  <c r="AA1667" i="16" s="1"/>
  <c r="AA1668" i="16" s="1"/>
  <c r="AA1669" i="16" s="1"/>
  <c r="AA1670" i="16" s="1"/>
  <c r="AA1671" i="16" s="1"/>
  <c r="AA1672" i="16" s="1"/>
  <c r="AA1673" i="16" s="1"/>
  <c r="AA1674" i="16" s="1"/>
  <c r="AA1675" i="16" s="1"/>
  <c r="AA1676" i="16" s="1"/>
  <c r="AA1677" i="16" s="1"/>
  <c r="AA1678" i="16" s="1"/>
  <c r="AA1679" i="16" s="1"/>
  <c r="AA1680" i="16" s="1"/>
  <c r="AA1681" i="16" s="1"/>
  <c r="AA1682" i="16" s="1"/>
  <c r="AA1683" i="16" s="1"/>
  <c r="AA1684" i="16" s="1"/>
  <c r="AA1685" i="16" s="1"/>
  <c r="AA1686" i="16" s="1"/>
  <c r="AA1687" i="16" s="1"/>
  <c r="AA1688" i="16" s="1"/>
  <c r="AA1689" i="16" s="1"/>
  <c r="AA1690" i="16" s="1"/>
  <c r="AA1691" i="16" s="1"/>
  <c r="AA1692" i="16" s="1"/>
  <c r="AA1693" i="16" s="1"/>
  <c r="AA1694" i="16" s="1"/>
  <c r="AA1695" i="16" s="1"/>
  <c r="AA1696" i="16" s="1"/>
  <c r="AA1697" i="16" s="1"/>
  <c r="AA1698" i="16" s="1"/>
  <c r="AA1699" i="16" s="1"/>
  <c r="AA1700" i="16" s="1"/>
  <c r="AA1701" i="16" s="1"/>
  <c r="AA1702" i="16" s="1"/>
  <c r="AA1703" i="16" s="1"/>
  <c r="AA1704" i="16" s="1"/>
  <c r="AA1705" i="16" s="1"/>
  <c r="AA1706" i="16" s="1"/>
  <c r="AA1707" i="16" s="1"/>
  <c r="AA1708" i="16" s="1"/>
  <c r="AA1709" i="16" s="1"/>
  <c r="AA1710" i="16" s="1"/>
  <c r="AA1711" i="16" s="1"/>
  <c r="AA1712" i="16" s="1"/>
  <c r="AA1713" i="16" s="1"/>
  <c r="AA1714" i="16" s="1"/>
  <c r="AA1715" i="16" s="1"/>
  <c r="AA1716" i="16" s="1"/>
  <c r="AA1717" i="16" s="1"/>
  <c r="AA1718" i="16" s="1"/>
  <c r="AA1719" i="16" s="1"/>
  <c r="AA1720" i="16" s="1"/>
  <c r="AA1721" i="16" s="1"/>
  <c r="AA1722" i="16" s="1"/>
  <c r="AA1723" i="16" s="1"/>
  <c r="AA1724" i="16" s="1"/>
  <c r="AA1725" i="16" s="1"/>
  <c r="AA1726" i="16" s="1"/>
  <c r="AA1727" i="16" s="1"/>
  <c r="AA1728" i="16" s="1"/>
  <c r="AA1729" i="16" s="1"/>
  <c r="AA1730" i="16" s="1"/>
  <c r="AA1731" i="16" s="1"/>
  <c r="AA1732" i="16" s="1"/>
  <c r="AA1733" i="16" s="1"/>
  <c r="AA1734" i="16" s="1"/>
  <c r="AA1735" i="16" s="1"/>
  <c r="AA1736" i="16" s="1"/>
  <c r="AA1737" i="16" s="1"/>
  <c r="AA1738" i="16" s="1"/>
  <c r="AA1739" i="16" s="1"/>
  <c r="AA1740" i="16" s="1"/>
  <c r="AA1741" i="16" s="1"/>
  <c r="AA1742" i="16" s="1"/>
  <c r="AA1743" i="16" s="1"/>
  <c r="AA1744" i="16" s="1"/>
  <c r="AA1745" i="16" s="1"/>
  <c r="AA1746" i="16" s="1"/>
  <c r="AA1747" i="16" s="1"/>
  <c r="AA1748" i="16" s="1"/>
  <c r="AA1749" i="16" s="1"/>
  <c r="AA1750" i="16" s="1"/>
  <c r="AA1751" i="16" s="1"/>
  <c r="AA1752" i="16" s="1"/>
  <c r="AA1753" i="16" s="1"/>
  <c r="AA1754" i="16" s="1"/>
  <c r="AA1755" i="16" s="1"/>
  <c r="AA1756" i="16" s="1"/>
  <c r="AA1757" i="16" s="1"/>
  <c r="AA1758" i="16" s="1"/>
  <c r="AA1759" i="16" s="1"/>
  <c r="AA1760" i="16" s="1"/>
  <c r="AA1761" i="16" s="1"/>
  <c r="AA1762" i="16" s="1"/>
  <c r="AA1763" i="16" s="1"/>
  <c r="AA1764" i="16" s="1"/>
  <c r="AA1765" i="16" s="1"/>
  <c r="AA1766" i="16" s="1"/>
  <c r="AA1767" i="16" s="1"/>
  <c r="AA1768" i="16" s="1"/>
  <c r="AA1769" i="16" s="1"/>
  <c r="AA1770" i="16" s="1"/>
  <c r="AA1771" i="16" s="1"/>
  <c r="AA1772" i="16" s="1"/>
  <c r="AA1773" i="16" s="1"/>
  <c r="AA1774" i="16" s="1"/>
  <c r="AA1775" i="16" s="1"/>
  <c r="AA1776" i="16" s="1"/>
  <c r="AA1777" i="16" s="1"/>
  <c r="AA1778" i="16" s="1"/>
  <c r="AA1779" i="16" s="1"/>
  <c r="AA1780" i="16" s="1"/>
  <c r="AA1781" i="16" s="1"/>
  <c r="AA1782" i="16" s="1"/>
  <c r="AA1783" i="16" s="1"/>
  <c r="AA1784" i="16" s="1"/>
  <c r="AA1785" i="16" s="1"/>
  <c r="AA1786" i="16" s="1"/>
  <c r="AA1787" i="16" s="1"/>
  <c r="AA1788" i="16" s="1"/>
  <c r="AA1789" i="16" s="1"/>
  <c r="AA1790" i="16" s="1"/>
  <c r="AA1791" i="16" s="1"/>
  <c r="AA1792" i="16" s="1"/>
  <c r="AA1793" i="16" s="1"/>
  <c r="AA1794" i="16" s="1"/>
  <c r="AA1795" i="16" s="1"/>
  <c r="AA1796" i="16" s="1"/>
  <c r="AA1797" i="16" s="1"/>
  <c r="AA1798" i="16" s="1"/>
  <c r="AA1799" i="16" s="1"/>
  <c r="AA1800" i="16" s="1"/>
  <c r="AA1801" i="16" s="1"/>
  <c r="AA1802" i="16" s="1"/>
  <c r="AA1803" i="16" s="1"/>
  <c r="AA1804" i="16" s="1"/>
  <c r="AA1805" i="16" s="1"/>
  <c r="AA1806" i="16" s="1"/>
  <c r="AA1807" i="16" s="1"/>
  <c r="AA1808" i="16" s="1"/>
  <c r="AA1809" i="16" s="1"/>
  <c r="AA1810" i="16" s="1"/>
  <c r="AA1811" i="16" s="1"/>
  <c r="AA1812" i="16" s="1"/>
  <c r="AA1813" i="16" s="1"/>
  <c r="AA1814" i="16" s="1"/>
  <c r="AA1815" i="16" s="1"/>
  <c r="AA1816" i="16" s="1"/>
  <c r="AA1817" i="16" s="1"/>
  <c r="AA1818" i="16" s="1"/>
  <c r="AA1819" i="16" s="1"/>
  <c r="AA1820" i="16" s="1"/>
  <c r="AA1821" i="16" s="1"/>
  <c r="AA1822" i="16" s="1"/>
  <c r="AA1823" i="16" s="1"/>
  <c r="AA1824" i="16" s="1"/>
  <c r="AA1825" i="16" s="1"/>
  <c r="AA1826" i="16" s="1"/>
  <c r="AA1827" i="16" s="1"/>
  <c r="AA1828" i="16" s="1"/>
  <c r="AA1829" i="16" s="1"/>
  <c r="AA1830" i="16" s="1"/>
  <c r="AA1831" i="16" s="1"/>
  <c r="AA1832" i="16" s="1"/>
  <c r="AA1833" i="16" s="1"/>
  <c r="AA1834" i="16" s="1"/>
  <c r="AA1835" i="16" s="1"/>
  <c r="AA1836" i="16" s="1"/>
  <c r="AA1837" i="16" s="1"/>
  <c r="AA1838" i="16" s="1"/>
  <c r="AA1839" i="16" s="1"/>
  <c r="AA1840" i="16" s="1"/>
  <c r="AA1841" i="16" s="1"/>
  <c r="AA1842" i="16" s="1"/>
  <c r="AA1843" i="16" s="1"/>
  <c r="AA1844" i="16" s="1"/>
  <c r="AA1845" i="16" s="1"/>
  <c r="AA1846" i="16" s="1"/>
  <c r="AA1847" i="16" s="1"/>
  <c r="AA1848" i="16" s="1"/>
  <c r="AA1849" i="16" s="1"/>
  <c r="AA1850" i="16" s="1"/>
  <c r="AA1851" i="16" s="1"/>
  <c r="AA1852" i="16" s="1"/>
  <c r="AA1853" i="16" s="1"/>
  <c r="AA1854" i="16" s="1"/>
  <c r="AA1855" i="16" s="1"/>
  <c r="AA1856" i="16" s="1"/>
  <c r="AA1857" i="16" s="1"/>
  <c r="AA1858" i="16" s="1"/>
  <c r="AA1859" i="16" s="1"/>
  <c r="AA1860" i="16" s="1"/>
  <c r="AA1861" i="16" s="1"/>
  <c r="AA1862" i="16" s="1"/>
  <c r="AA1863" i="16" s="1"/>
  <c r="AA1864" i="16" s="1"/>
  <c r="AA1865" i="16" s="1"/>
  <c r="AA1866" i="16" s="1"/>
  <c r="AA1867" i="16" s="1"/>
  <c r="AA1868" i="16" s="1"/>
  <c r="AA1869" i="16" s="1"/>
  <c r="AA1870" i="16" s="1"/>
  <c r="AA1871" i="16" s="1"/>
  <c r="AA1872" i="16" s="1"/>
  <c r="AA1873" i="16" s="1"/>
  <c r="AA1874" i="16" s="1"/>
  <c r="AA1875" i="16" s="1"/>
  <c r="AA1876" i="16" s="1"/>
  <c r="AA1877" i="16" s="1"/>
  <c r="AA1878" i="16" s="1"/>
  <c r="AA1879" i="16" s="1"/>
  <c r="AA1880" i="16" s="1"/>
  <c r="AA1881" i="16" s="1"/>
  <c r="AA1882" i="16" s="1"/>
  <c r="AA1883" i="16" s="1"/>
  <c r="AA1884" i="16" s="1"/>
  <c r="AA1885" i="16" s="1"/>
  <c r="AA1886" i="16" s="1"/>
  <c r="AA1887" i="16" s="1"/>
  <c r="AA1888" i="16" s="1"/>
  <c r="AA1889" i="16" s="1"/>
  <c r="AA1890" i="16" s="1"/>
  <c r="AA1891" i="16" s="1"/>
  <c r="AA1892" i="16" s="1"/>
  <c r="AA1893" i="16" s="1"/>
  <c r="AA1894" i="16" s="1"/>
  <c r="AA1895" i="16" s="1"/>
  <c r="AA1896" i="16" s="1"/>
  <c r="AA1897" i="16" s="1"/>
  <c r="AA1898" i="16" s="1"/>
  <c r="AA1899" i="16" s="1"/>
  <c r="AA1900" i="16" s="1"/>
  <c r="AA1901" i="16" s="1"/>
  <c r="AA1902" i="16" s="1"/>
  <c r="AA1903" i="16" s="1"/>
  <c r="AA1904" i="16" s="1"/>
  <c r="AA1905" i="16" s="1"/>
  <c r="AA1906" i="16" s="1"/>
  <c r="AA1907" i="16" s="1"/>
  <c r="AA1908" i="16" s="1"/>
  <c r="AA1909" i="16" s="1"/>
  <c r="AA1910" i="16" s="1"/>
  <c r="AA1911" i="16" s="1"/>
  <c r="AA1912" i="16" s="1"/>
  <c r="AA1913" i="16" s="1"/>
  <c r="AA1914" i="16" s="1"/>
  <c r="AA1915" i="16" s="1"/>
  <c r="AA1916" i="16" s="1"/>
  <c r="AA1917" i="16" s="1"/>
  <c r="AA1918" i="16" s="1"/>
  <c r="AA1919" i="16" s="1"/>
  <c r="AA1920" i="16" s="1"/>
  <c r="AA1921" i="16" s="1"/>
  <c r="AA1922" i="16" s="1"/>
  <c r="AA1923" i="16" s="1"/>
  <c r="AA1924" i="16" s="1"/>
  <c r="AA1925" i="16" s="1"/>
  <c r="AA1926" i="16" s="1"/>
  <c r="AA1927" i="16" s="1"/>
  <c r="AA1928" i="16" s="1"/>
  <c r="AA1929" i="16" s="1"/>
  <c r="AA1930" i="16" s="1"/>
  <c r="AA1931" i="16" s="1"/>
  <c r="AA1932" i="16" s="1"/>
  <c r="AA1933" i="16" s="1"/>
  <c r="AA1934" i="16" s="1"/>
  <c r="AA1935" i="16" s="1"/>
  <c r="AA1936" i="16" s="1"/>
  <c r="AA1937" i="16" s="1"/>
  <c r="AA1938" i="16" s="1"/>
  <c r="AA1939" i="16" s="1"/>
  <c r="AA1940" i="16" s="1"/>
  <c r="AA1941" i="16" s="1"/>
  <c r="AA1942" i="16" s="1"/>
  <c r="AA1943" i="16" s="1"/>
  <c r="AA1944" i="16" s="1"/>
  <c r="AA1945" i="16" s="1"/>
  <c r="AA1946" i="16" s="1"/>
  <c r="AA1947" i="16" s="1"/>
  <c r="AA1948" i="16" s="1"/>
  <c r="AA1949" i="16" s="1"/>
  <c r="AA1950" i="16" s="1"/>
  <c r="AA1951" i="16" s="1"/>
  <c r="AA1952" i="16" s="1"/>
  <c r="AA1953" i="16" s="1"/>
  <c r="AA1954" i="16" s="1"/>
  <c r="AA1955" i="16" s="1"/>
  <c r="AA1956" i="16" s="1"/>
  <c r="AA1957" i="16" s="1"/>
  <c r="AA1958" i="16" s="1"/>
  <c r="AA1959" i="16" s="1"/>
  <c r="AA1960" i="16" s="1"/>
  <c r="AA1961" i="16" s="1"/>
  <c r="AA1962" i="16" s="1"/>
  <c r="AA1963" i="16" s="1"/>
  <c r="AA1964" i="16" s="1"/>
  <c r="AA1965" i="16" s="1"/>
  <c r="AA1966" i="16" s="1"/>
  <c r="AA1967" i="16" s="1"/>
  <c r="AA1968" i="16" s="1"/>
  <c r="AA1969" i="16" s="1"/>
  <c r="AA1970" i="16" s="1"/>
  <c r="AA1971" i="16" s="1"/>
  <c r="AA1972" i="16" s="1"/>
  <c r="AA1973" i="16" s="1"/>
  <c r="AA1974" i="16" s="1"/>
  <c r="AA1975" i="16" s="1"/>
  <c r="AA1976" i="16" s="1"/>
  <c r="AA1977" i="16" s="1"/>
  <c r="AA1978" i="16" s="1"/>
  <c r="AA1979" i="16" s="1"/>
  <c r="AA1980" i="16" s="1"/>
  <c r="AA1981" i="16" s="1"/>
  <c r="AA1982" i="16" s="1"/>
  <c r="AA1983" i="16" s="1"/>
  <c r="AA1984" i="16" s="1"/>
  <c r="AA1985" i="16" s="1"/>
  <c r="AA1986" i="16" s="1"/>
  <c r="AA1987" i="16" s="1"/>
  <c r="AA1988" i="16" s="1"/>
  <c r="AA1989" i="16" s="1"/>
  <c r="AA1990" i="16" s="1"/>
  <c r="AA1991" i="16" s="1"/>
  <c r="AA1992" i="16" s="1"/>
  <c r="AA1993" i="16" s="1"/>
  <c r="AA1994" i="16" s="1"/>
  <c r="AA1995" i="16" s="1"/>
  <c r="AA1996" i="16" s="1"/>
  <c r="AA1997" i="16" s="1"/>
  <c r="AA1998" i="16" s="1"/>
  <c r="AA1999" i="16" s="1"/>
  <c r="AA2000" i="16" s="1"/>
  <c r="AA2001" i="16" s="1"/>
  <c r="AA2002" i="16" s="1"/>
  <c r="AA2003" i="16" s="1"/>
  <c r="AA2004" i="16" s="1"/>
  <c r="AA2005" i="16" s="1"/>
  <c r="AA2006" i="16" s="1"/>
  <c r="AA2007" i="16" s="1"/>
  <c r="AA2008" i="16" s="1"/>
  <c r="AA2009" i="16" s="1"/>
  <c r="AA2010" i="16" s="1"/>
  <c r="AA2011" i="16" s="1"/>
  <c r="AA2012" i="16" s="1"/>
  <c r="AA2013" i="16" s="1"/>
  <c r="AA2014" i="16" s="1"/>
  <c r="AA2015" i="16" s="1"/>
  <c r="AA2016" i="16" s="1"/>
  <c r="AA2017" i="16" s="1"/>
  <c r="AA2018" i="16" s="1"/>
  <c r="AA2019" i="16" s="1"/>
  <c r="AA2020" i="16" s="1"/>
  <c r="AA2021" i="16" s="1"/>
  <c r="AA2022" i="16" s="1"/>
  <c r="AA2023" i="16" s="1"/>
  <c r="AA2024" i="16" s="1"/>
  <c r="AA2025" i="16" s="1"/>
  <c r="AA2026" i="16" s="1"/>
  <c r="AA2027" i="16" s="1"/>
  <c r="AA2028" i="16" s="1"/>
  <c r="AA2029" i="16" s="1"/>
  <c r="AA2030" i="16" s="1"/>
  <c r="AA2031" i="16" s="1"/>
  <c r="AA2032" i="16" s="1"/>
  <c r="AA2033" i="16" s="1"/>
  <c r="AA2034" i="16" s="1"/>
  <c r="AA2035" i="16" s="1"/>
  <c r="AA2036" i="16" s="1"/>
  <c r="AA2037" i="16" s="1"/>
  <c r="AA2038" i="16" s="1"/>
  <c r="AA2039" i="16" s="1"/>
  <c r="AA2040" i="16" s="1"/>
  <c r="AA2041" i="16" s="1"/>
  <c r="AA2042" i="16" s="1"/>
  <c r="AA2043" i="16" s="1"/>
  <c r="AA2044" i="16" s="1"/>
  <c r="AA2045" i="16" s="1"/>
  <c r="AA2046" i="16" s="1"/>
  <c r="AA2047" i="16" s="1"/>
  <c r="AA2048" i="16" s="1"/>
  <c r="AA2049" i="16" s="1"/>
  <c r="AA2050" i="16" s="1"/>
  <c r="AA2051" i="16" s="1"/>
  <c r="AA2052" i="16" s="1"/>
  <c r="AA2053" i="16" s="1"/>
  <c r="AA2054" i="16" s="1"/>
  <c r="AA2055" i="16" s="1"/>
  <c r="AA2056" i="16" s="1"/>
  <c r="AA2057" i="16" s="1"/>
  <c r="AA2058" i="16" s="1"/>
  <c r="AA2059" i="16" s="1"/>
  <c r="AA2060" i="16" s="1"/>
  <c r="AA2061" i="16" s="1"/>
  <c r="AA2062" i="16" s="1"/>
  <c r="AA2063" i="16" s="1"/>
  <c r="AA2064" i="16" s="1"/>
  <c r="AA2065" i="16" s="1"/>
  <c r="AA2066" i="16" s="1"/>
  <c r="AA2067" i="16" s="1"/>
  <c r="AA2068" i="16" s="1"/>
  <c r="AA2069" i="16" s="1"/>
  <c r="AA2070" i="16" s="1"/>
  <c r="AA2071" i="16" s="1"/>
  <c r="AA2072" i="16" s="1"/>
  <c r="AA2073" i="16" s="1"/>
  <c r="AA2074" i="16" s="1"/>
  <c r="AA2075" i="16" s="1"/>
  <c r="AA2076" i="16" s="1"/>
  <c r="AA2077" i="16" s="1"/>
  <c r="AA2078" i="16" s="1"/>
  <c r="AA2079" i="16" s="1"/>
  <c r="AA2080" i="16" s="1"/>
  <c r="AA2081" i="16" s="1"/>
  <c r="AA2082" i="16" s="1"/>
  <c r="AA2083" i="16" s="1"/>
  <c r="AA2084" i="16" s="1"/>
  <c r="AA2085" i="16" s="1"/>
  <c r="AA2086" i="16" s="1"/>
  <c r="AA2087" i="16" s="1"/>
  <c r="AA2088" i="16" s="1"/>
  <c r="AA2089" i="16" s="1"/>
  <c r="AA2090" i="16" s="1"/>
  <c r="AA2091" i="16" s="1"/>
  <c r="AA2092" i="16" s="1"/>
  <c r="AA2093" i="16" s="1"/>
  <c r="AA2094" i="16" s="1"/>
  <c r="AA2095" i="16" s="1"/>
  <c r="AA2096" i="16" s="1"/>
  <c r="AA2097" i="16" s="1"/>
  <c r="AA2098" i="16" s="1"/>
  <c r="AA2099" i="16" s="1"/>
  <c r="AA2100" i="16" s="1"/>
  <c r="AA2101" i="16" s="1"/>
  <c r="AA2102" i="16" s="1"/>
  <c r="AA2103" i="16" s="1"/>
  <c r="AA2104" i="16" s="1"/>
  <c r="AA2105" i="16" s="1"/>
  <c r="AA2106" i="16" s="1"/>
  <c r="AA2107" i="16" s="1"/>
  <c r="AA2108" i="16" s="1"/>
  <c r="AA2109" i="16" s="1"/>
  <c r="AA2110" i="16" s="1"/>
  <c r="AA2111" i="16" s="1"/>
  <c r="AA2112" i="16" s="1"/>
  <c r="AA2113" i="16" s="1"/>
  <c r="AA2114" i="16" s="1"/>
  <c r="AA2115" i="16" s="1"/>
  <c r="AA2116" i="16" s="1"/>
  <c r="AA2117" i="16" s="1"/>
  <c r="AA2118" i="16" s="1"/>
  <c r="AA2119" i="16" s="1"/>
  <c r="AA2120" i="16" s="1"/>
  <c r="AA2121" i="16" s="1"/>
  <c r="AA2122" i="16" s="1"/>
  <c r="AA2123" i="16" s="1"/>
  <c r="AA2124" i="16" s="1"/>
  <c r="AA2125" i="16" s="1"/>
  <c r="AA2126" i="16" s="1"/>
  <c r="AA2127" i="16" s="1"/>
  <c r="AA2128" i="16" s="1"/>
  <c r="AA2129" i="16" s="1"/>
  <c r="AA2130" i="16" s="1"/>
  <c r="AA2131" i="16" s="1"/>
  <c r="AA2132" i="16" s="1"/>
  <c r="AA2133" i="16" s="1"/>
  <c r="AA2134" i="16" s="1"/>
  <c r="AA2135" i="16" s="1"/>
  <c r="AA2136" i="16" s="1"/>
  <c r="AA2137" i="16" s="1"/>
  <c r="AA2138" i="16" s="1"/>
  <c r="AA2139" i="16" s="1"/>
  <c r="AA2140" i="16" s="1"/>
  <c r="AA2141" i="16" s="1"/>
  <c r="AA2142" i="16" s="1"/>
  <c r="AA2143" i="16" s="1"/>
  <c r="AA2144" i="16" s="1"/>
  <c r="AA2145" i="16" s="1"/>
  <c r="AA2146" i="16" s="1"/>
  <c r="AA2147" i="16" s="1"/>
  <c r="AA2148" i="16" s="1"/>
  <c r="AA2149" i="16" s="1"/>
  <c r="AA2150" i="16" s="1"/>
  <c r="AA2151" i="16" s="1"/>
  <c r="AA2152" i="16" s="1"/>
  <c r="AA2153" i="16" s="1"/>
  <c r="AA2154" i="16" s="1"/>
  <c r="AA2155" i="16" s="1"/>
  <c r="AA2156" i="16" s="1"/>
  <c r="AA2157" i="16" s="1"/>
  <c r="AA2158" i="16" s="1"/>
  <c r="AA2159" i="16" s="1"/>
  <c r="AA2160" i="16" s="1"/>
  <c r="AA2161" i="16" s="1"/>
  <c r="AA2162" i="16" s="1"/>
  <c r="AA2163" i="16" s="1"/>
  <c r="AA2164" i="16" s="1"/>
  <c r="AA2165" i="16" s="1"/>
  <c r="AA2166" i="16" s="1"/>
  <c r="AA2167" i="16" s="1"/>
  <c r="AA2168" i="16" s="1"/>
  <c r="AA2169" i="16" s="1"/>
  <c r="AA2170" i="16" s="1"/>
  <c r="AA2171" i="16" s="1"/>
  <c r="AA2172" i="16" s="1"/>
  <c r="AA2173" i="16" s="1"/>
  <c r="AA2174" i="16" s="1"/>
  <c r="AA2175" i="16" s="1"/>
  <c r="AA2176" i="16" s="1"/>
  <c r="AA2177" i="16" s="1"/>
  <c r="AA2178" i="16" s="1"/>
  <c r="AA2179" i="16" s="1"/>
  <c r="AA2180" i="16" s="1"/>
  <c r="AA2181" i="16" s="1"/>
  <c r="AA2182" i="16" s="1"/>
  <c r="AA2183" i="16" s="1"/>
  <c r="AA2184" i="16" s="1"/>
  <c r="AA2185" i="16" s="1"/>
  <c r="AA2186" i="16" s="1"/>
  <c r="AA2187" i="16" s="1"/>
  <c r="AA2188" i="16" s="1"/>
  <c r="AA2189" i="16" s="1"/>
  <c r="AA2190" i="16" s="1"/>
  <c r="AA2191" i="16" s="1"/>
  <c r="AA2192" i="16" s="1"/>
  <c r="AA2193" i="16" s="1"/>
  <c r="AA2194" i="16" s="1"/>
  <c r="AA2195" i="16" s="1"/>
  <c r="AA2196" i="16" s="1"/>
  <c r="AA2197" i="16" s="1"/>
  <c r="AA2198" i="16" s="1"/>
  <c r="AA2199" i="16" s="1"/>
  <c r="AA2200" i="16" s="1"/>
  <c r="AA2201" i="16" s="1"/>
  <c r="AA2202" i="16" s="1"/>
  <c r="AA2203" i="16" s="1"/>
  <c r="AA2204" i="16" s="1"/>
  <c r="AA2205" i="16" s="1"/>
  <c r="AA2206" i="16" s="1"/>
  <c r="AA2207" i="16" s="1"/>
  <c r="AA2208" i="16" s="1"/>
  <c r="AA2209" i="16" s="1"/>
  <c r="AA2210" i="16" s="1"/>
  <c r="AA2211" i="16" s="1"/>
  <c r="AA2212" i="16" s="1"/>
  <c r="AA2213" i="16" s="1"/>
  <c r="AA2214" i="16" s="1"/>
  <c r="AA2215" i="16" s="1"/>
  <c r="AA2216" i="16" s="1"/>
  <c r="AA2217" i="16" s="1"/>
  <c r="AA2218" i="16" s="1"/>
  <c r="AA2219" i="16" s="1"/>
  <c r="AA2220" i="16" s="1"/>
  <c r="AA2221" i="16" s="1"/>
  <c r="AA2222" i="16" s="1"/>
  <c r="AA2223" i="16" s="1"/>
  <c r="AA2224" i="16" s="1"/>
  <c r="AA2225" i="16" s="1"/>
  <c r="AA2226" i="16" s="1"/>
  <c r="AA2227" i="16" s="1"/>
  <c r="AA2228" i="16" s="1"/>
  <c r="AA2229" i="16" s="1"/>
  <c r="AA2230" i="16" s="1"/>
  <c r="AA2231" i="16" s="1"/>
  <c r="AA2232" i="16" s="1"/>
  <c r="AA2233" i="16" s="1"/>
  <c r="AA2234" i="16" s="1"/>
  <c r="AA2235" i="16" s="1"/>
  <c r="AA2236" i="16" s="1"/>
  <c r="AA2237" i="16" s="1"/>
  <c r="AA2238" i="16" s="1"/>
  <c r="AA2239" i="16" s="1"/>
  <c r="AA2240" i="16" s="1"/>
  <c r="AA2241" i="16" s="1"/>
  <c r="AA2242" i="16" s="1"/>
  <c r="AA2243" i="16" s="1"/>
  <c r="AA2244" i="16" s="1"/>
  <c r="AA2245" i="16" s="1"/>
  <c r="AA2246" i="16" s="1"/>
  <c r="AA2247" i="16" s="1"/>
  <c r="AA2248" i="16" s="1"/>
  <c r="AA2249" i="16" s="1"/>
  <c r="AA2250" i="16" s="1"/>
  <c r="AA2251" i="16" s="1"/>
  <c r="AA2252" i="16" s="1"/>
  <c r="AA2253" i="16" s="1"/>
  <c r="AA2254" i="16" s="1"/>
  <c r="AA2255" i="16" s="1"/>
  <c r="AA2256" i="16" s="1"/>
  <c r="AA2257" i="16" s="1"/>
  <c r="AA2258" i="16" s="1"/>
  <c r="AA2259" i="16" s="1"/>
  <c r="AA2260" i="16" s="1"/>
  <c r="AA2261" i="16" s="1"/>
  <c r="AA2262" i="16" s="1"/>
  <c r="AA2263" i="16" s="1"/>
  <c r="AA2264" i="16" s="1"/>
  <c r="AA2265" i="16" s="1"/>
  <c r="AA2266" i="16" s="1"/>
  <c r="AA2267" i="16" s="1"/>
  <c r="AA2268" i="16" s="1"/>
  <c r="AA2269" i="16" s="1"/>
  <c r="AA2270" i="16" s="1"/>
  <c r="AA2271" i="16" s="1"/>
  <c r="AA2272" i="16" s="1"/>
  <c r="AA2273" i="16" s="1"/>
  <c r="AA2274" i="16" s="1"/>
  <c r="AA2275" i="16" s="1"/>
  <c r="AA2276" i="16" s="1"/>
  <c r="AA2277" i="16" s="1"/>
  <c r="AA2278" i="16" s="1"/>
  <c r="AA2279" i="16" s="1"/>
  <c r="AA2280" i="16" s="1"/>
  <c r="AA2281" i="16" s="1"/>
  <c r="AA2282" i="16" s="1"/>
  <c r="AA2283" i="16" s="1"/>
  <c r="AA2284" i="16" s="1"/>
  <c r="AA2285" i="16" s="1"/>
  <c r="AA2286" i="16" s="1"/>
  <c r="AA2287" i="16" s="1"/>
  <c r="AA2288" i="16" s="1"/>
  <c r="AA2289" i="16" s="1"/>
  <c r="AA2290" i="16" s="1"/>
  <c r="AA2291" i="16" s="1"/>
  <c r="AA2292" i="16" s="1"/>
  <c r="AA2293" i="16" s="1"/>
  <c r="AA2294" i="16" s="1"/>
  <c r="AA2295" i="16" s="1"/>
  <c r="AA2296" i="16" s="1"/>
  <c r="AA2297" i="16" s="1"/>
  <c r="AA2298" i="16" s="1"/>
  <c r="AA2299" i="16" s="1"/>
  <c r="AA2300" i="16" s="1"/>
  <c r="AA2301" i="16" s="1"/>
  <c r="AA2302" i="16" s="1"/>
  <c r="AA2303" i="16" s="1"/>
  <c r="AA2304" i="16" s="1"/>
  <c r="AA2305" i="16" s="1"/>
  <c r="AA2306" i="16" s="1"/>
  <c r="AA2307" i="16" s="1"/>
  <c r="AA2308" i="16" s="1"/>
  <c r="AA2309" i="16" s="1"/>
  <c r="AA2310" i="16" s="1"/>
  <c r="AA2311" i="16" s="1"/>
  <c r="AA2312" i="16" s="1"/>
  <c r="AA2313" i="16" s="1"/>
  <c r="AA2314" i="16" s="1"/>
  <c r="AA2315" i="16" s="1"/>
  <c r="AA2316" i="16" s="1"/>
  <c r="AA2317" i="16" s="1"/>
  <c r="AA2318" i="16" s="1"/>
  <c r="AA2319" i="16" s="1"/>
  <c r="AA2320" i="16" s="1"/>
  <c r="AA2321" i="16" s="1"/>
  <c r="AA2322" i="16" s="1"/>
  <c r="AA2323" i="16" s="1"/>
  <c r="AA2324" i="16" s="1"/>
  <c r="AA2325" i="16" s="1"/>
  <c r="AA2326" i="16" s="1"/>
  <c r="AA2327" i="16" s="1"/>
  <c r="AA2328" i="16" s="1"/>
  <c r="AA2329" i="16" s="1"/>
  <c r="AA2330" i="16" s="1"/>
  <c r="AA2331" i="16" s="1"/>
  <c r="AA2332" i="16" s="1"/>
  <c r="AA2333" i="16" s="1"/>
  <c r="AA2334" i="16" s="1"/>
  <c r="AA2335" i="16" s="1"/>
  <c r="AA2336" i="16" s="1"/>
  <c r="AA2337" i="16" s="1"/>
  <c r="AA2338" i="16" s="1"/>
  <c r="AA2339" i="16" s="1"/>
  <c r="AA2340" i="16" s="1"/>
  <c r="AA2341" i="16" s="1"/>
  <c r="AA2342" i="16" s="1"/>
  <c r="AA2343" i="16" s="1"/>
  <c r="AA2344" i="16" s="1"/>
  <c r="AA2345" i="16" s="1"/>
  <c r="AA2346" i="16" s="1"/>
  <c r="AA2347" i="16" s="1"/>
  <c r="AA2348" i="16" s="1"/>
  <c r="AA2349" i="16" s="1"/>
  <c r="AA2350" i="16" s="1"/>
  <c r="AA2351" i="16" s="1"/>
  <c r="AA2352" i="16" s="1"/>
  <c r="AA2353" i="16" s="1"/>
  <c r="AA2354" i="16" s="1"/>
  <c r="AA2355" i="16" s="1"/>
  <c r="AA2356" i="16" s="1"/>
  <c r="AA2357" i="16" s="1"/>
  <c r="AA2358" i="16" s="1"/>
  <c r="AA2359" i="16" s="1"/>
  <c r="AA2360" i="16" s="1"/>
  <c r="AA2361" i="16" s="1"/>
  <c r="AA2362" i="16" s="1"/>
  <c r="AA2363" i="16" s="1"/>
  <c r="AA2364" i="16" s="1"/>
  <c r="AA2365" i="16" s="1"/>
  <c r="AA2366" i="16" s="1"/>
  <c r="AA2367" i="16" s="1"/>
  <c r="AA2368" i="16" s="1"/>
  <c r="AA2369" i="16" s="1"/>
  <c r="AA2370" i="16" s="1"/>
  <c r="AA2371" i="16" s="1"/>
  <c r="AA2372" i="16" s="1"/>
  <c r="AA2373" i="16" s="1"/>
  <c r="AA2374" i="16" s="1"/>
  <c r="AA2375" i="16" s="1"/>
  <c r="AA2376" i="16" s="1"/>
  <c r="AA2377" i="16" s="1"/>
  <c r="AA2378" i="16" s="1"/>
  <c r="AA2379" i="16" s="1"/>
  <c r="AA2380" i="16" s="1"/>
  <c r="AA2381" i="16" s="1"/>
  <c r="AA2382" i="16" s="1"/>
  <c r="AA2383" i="16" s="1"/>
  <c r="AA2384" i="16" s="1"/>
  <c r="AA2385" i="16" s="1"/>
  <c r="AA2386" i="16" s="1"/>
  <c r="AA2387" i="16" s="1"/>
  <c r="AA2388" i="16" s="1"/>
  <c r="AA2389" i="16" s="1"/>
  <c r="AA2390" i="16" s="1"/>
  <c r="AA2391" i="16" s="1"/>
  <c r="AA2392" i="16" s="1"/>
  <c r="AA2393" i="16" s="1"/>
  <c r="AA2394" i="16" s="1"/>
  <c r="AA2395" i="16" s="1"/>
  <c r="AA2396" i="16" s="1"/>
  <c r="AA2397" i="16" s="1"/>
  <c r="AA2398" i="16" s="1"/>
  <c r="AA2399" i="16" s="1"/>
  <c r="AA2400" i="16" s="1"/>
  <c r="AA2401" i="16" s="1"/>
  <c r="AA2402" i="16" s="1"/>
  <c r="AA2403" i="16" s="1"/>
  <c r="AA2404" i="16" s="1"/>
  <c r="AA2405" i="16" s="1"/>
  <c r="AA2406" i="16" s="1"/>
  <c r="AA2407" i="16" s="1"/>
  <c r="AA2408" i="16" s="1"/>
  <c r="AA2409" i="16" s="1"/>
  <c r="AA2410" i="16" s="1"/>
  <c r="AA2411" i="16" s="1"/>
  <c r="AA2412" i="16" s="1"/>
  <c r="AA2413" i="16" s="1"/>
  <c r="AA2414" i="16" s="1"/>
  <c r="AB33" i="16"/>
  <c r="J872" i="16"/>
  <c r="Y1251" i="16"/>
  <c r="Z1251" i="16" s="1"/>
  <c r="Y1252" i="16"/>
  <c r="Z1252" i="16" s="1"/>
  <c r="Y1253" i="16"/>
  <c r="Z1253" i="16" s="1"/>
  <c r="Y1266" i="16"/>
  <c r="Z1266" i="16" s="1"/>
  <c r="Y1267" i="16"/>
  <c r="Z1267" i="16" s="1"/>
  <c r="Y1268" i="16"/>
  <c r="Z1268" i="16" s="1"/>
  <c r="Y1269" i="16"/>
  <c r="Z1269" i="16" s="1"/>
  <c r="Y1276" i="16"/>
  <c r="Z1276" i="16" s="1"/>
  <c r="Y1282" i="16"/>
  <c r="Z1282" i="16" s="1"/>
  <c r="Y1283" i="16"/>
  <c r="Z1283" i="16" s="1"/>
  <c r="Y1284" i="16"/>
  <c r="Z1284" i="16" s="1"/>
  <c r="Y1289" i="16"/>
  <c r="Z1289" i="16" s="1"/>
  <c r="Y1290" i="16"/>
  <c r="Z1290" i="16" s="1"/>
  <c r="Y1291" i="16"/>
  <c r="Z1291" i="16" s="1"/>
  <c r="Y1296" i="16"/>
  <c r="Z1296" i="16" s="1"/>
  <c r="Y1301" i="16"/>
  <c r="Z1301" i="16" s="1"/>
  <c r="Y1305" i="16"/>
  <c r="Z1305" i="16" s="1"/>
  <c r="Y1306" i="16"/>
  <c r="Z1306" i="16" s="1"/>
  <c r="Y1313" i="16"/>
  <c r="Z1313" i="16" s="1"/>
  <c r="Y1318" i="16"/>
  <c r="Z1318" i="16" s="1"/>
  <c r="Y1319" i="16"/>
  <c r="Z1319" i="16" s="1"/>
  <c r="Y1320" i="16"/>
  <c r="Z1320" i="16" s="1"/>
  <c r="Y1325" i="16"/>
  <c r="Z1325" i="16" s="1"/>
  <c r="Y1331" i="16"/>
  <c r="Z1331" i="16" s="1"/>
  <c r="Y1332" i="16"/>
  <c r="Z1332" i="16" s="1"/>
  <c r="Y1338" i="16"/>
  <c r="Z1338" i="16" s="1"/>
  <c r="Y1342" i="16"/>
  <c r="Z1342" i="16" s="1"/>
  <c r="Y1343" i="16"/>
  <c r="Z1343" i="16" s="1"/>
  <c r="Y1349" i="16"/>
  <c r="Z1349" i="16" s="1"/>
  <c r="Y1355" i="16"/>
  <c r="Z1355" i="16" s="1"/>
  <c r="Y1360" i="16"/>
  <c r="Z1360" i="16" s="1"/>
  <c r="Y1361" i="16"/>
  <c r="Z1361" i="16" s="1"/>
  <c r="Y1366" i="16"/>
  <c r="Z1366" i="16" s="1"/>
  <c r="Y1371" i="16"/>
  <c r="Z1371" i="16" s="1"/>
  <c r="Y1376" i="16"/>
  <c r="Z1376" i="16" s="1"/>
  <c r="Y1377" i="16"/>
  <c r="Z1377" i="16" s="1"/>
  <c r="Y1382" i="16"/>
  <c r="Z1382" i="16" s="1"/>
  <c r="Y1387" i="16"/>
  <c r="Z1387" i="16" s="1"/>
  <c r="Y1392" i="16"/>
  <c r="Z1392" i="16" s="1"/>
  <c r="Y1393" i="16"/>
  <c r="Z1393" i="16" s="1"/>
  <c r="Y1398" i="16"/>
  <c r="Z1398" i="16" s="1"/>
  <c r="Y1403" i="16"/>
  <c r="Z1403" i="16" s="1"/>
  <c r="Y1408" i="16"/>
  <c r="Z1408" i="16" s="1"/>
  <c r="Y1413" i="16"/>
  <c r="Z1413" i="16" s="1"/>
  <c r="Y1418" i="16"/>
  <c r="Z1418" i="16" s="1"/>
  <c r="Y1423" i="16"/>
  <c r="Z1423" i="16" s="1"/>
  <c r="Y1424" i="16"/>
  <c r="Z1424" i="16" s="1"/>
  <c r="Y1429" i="16"/>
  <c r="Z1429" i="16" s="1"/>
  <c r="Y1434" i="16"/>
  <c r="Z1434" i="16" s="1"/>
  <c r="Y1439" i="16"/>
  <c r="Z1439" i="16" s="1"/>
  <c r="Y1440" i="16"/>
  <c r="Z1440" i="16" s="1"/>
  <c r="Y1445" i="16"/>
  <c r="Z1445" i="16" s="1"/>
  <c r="Y1450" i="16"/>
  <c r="Z1450" i="16" s="1"/>
  <c r="Y1455" i="16"/>
  <c r="Z1455" i="16" s="1"/>
  <c r="Y1456" i="16"/>
  <c r="Z1456" i="16" s="1"/>
  <c r="Y1461" i="16"/>
  <c r="Z1461" i="16" s="1"/>
  <c r="Y1466" i="16"/>
  <c r="Z1466" i="16" s="1"/>
  <c r="Y1471" i="16"/>
  <c r="Z1471" i="16" s="1"/>
  <c r="Y1472" i="16"/>
  <c r="Z1472" i="16" s="1"/>
  <c r="Y1476" i="16"/>
  <c r="Z1476" i="16" s="1"/>
  <c r="Y1482" i="16"/>
  <c r="Z1482" i="16" s="1"/>
  <c r="Y1487" i="16"/>
  <c r="Z1487" i="16" s="1"/>
  <c r="Y1491" i="16"/>
  <c r="Z1491" i="16" s="1"/>
  <c r="Y1496" i="16"/>
  <c r="Z1496" i="16" s="1"/>
  <c r="Y1501" i="16"/>
  <c r="Z1501" i="16" s="1"/>
  <c r="Y1502" i="16"/>
  <c r="Z1502" i="16" s="1"/>
  <c r="Y1507" i="16"/>
  <c r="Z1507" i="16" s="1"/>
  <c r="Y1512" i="16"/>
  <c r="Z1512" i="16" s="1"/>
  <c r="Y1517" i="16"/>
  <c r="Z1517" i="16" s="1"/>
  <c r="Y1518" i="16"/>
  <c r="Z1518" i="16" s="1"/>
  <c r="Y1523" i="16"/>
  <c r="Z1523" i="16" s="1"/>
  <c r="Y1528" i="16"/>
  <c r="Z1528" i="16" s="1"/>
  <c r="Y1533" i="16"/>
  <c r="Z1533" i="16" s="1"/>
  <c r="Y1534" i="16"/>
  <c r="Z1534" i="16" s="1"/>
  <c r="Y1539" i="16"/>
  <c r="Z1539" i="16" s="1"/>
  <c r="Y1545" i="16"/>
  <c r="Z1545" i="16" s="1"/>
  <c r="Y1546" i="16"/>
  <c r="Z1546" i="16" s="1"/>
  <c r="Y1552" i="16"/>
  <c r="Z1552" i="16" s="1"/>
  <c r="Y1557" i="16"/>
  <c r="Z1557" i="16" s="1"/>
  <c r="Y1558" i="16"/>
  <c r="Z1558" i="16" s="1"/>
  <c r="Y1559" i="16"/>
  <c r="Z1559" i="16" s="1"/>
  <c r="Y1564" i="16"/>
  <c r="Z1564" i="16" s="1"/>
  <c r="Y1569" i="16"/>
  <c r="Z1569" i="16" s="1"/>
  <c r="Y1570" i="16"/>
  <c r="Z1570" i="16" s="1"/>
  <c r="Y1575" i="16"/>
  <c r="Z1575" i="16" s="1"/>
  <c r="Y1248" i="16"/>
  <c r="Z1248" i="16" s="1"/>
  <c r="Y1262" i="16"/>
  <c r="Z1262" i="16" s="1"/>
  <c r="Y1263" i="16"/>
  <c r="Z1263" i="16" s="1"/>
  <c r="Y1264" i="16"/>
  <c r="Z1264" i="16" s="1"/>
  <c r="Y1265" i="16"/>
  <c r="Z1265" i="16" s="1"/>
  <c r="Y1274" i="16"/>
  <c r="Z1274" i="16" s="1"/>
  <c r="Y1275" i="16"/>
  <c r="Z1275" i="16" s="1"/>
  <c r="Y1281" i="16"/>
  <c r="Z1281" i="16" s="1"/>
  <c r="Y1288" i="16"/>
  <c r="Z1288" i="16" s="1"/>
  <c r="Y1294" i="16"/>
  <c r="Z1294" i="16" s="1"/>
  <c r="Y1295" i="16"/>
  <c r="Z1295" i="16" s="1"/>
  <c r="Y1300" i="16"/>
  <c r="Z1300" i="16" s="1"/>
  <c r="Y1304" i="16"/>
  <c r="Z1304" i="16" s="1"/>
  <c r="Y1310" i="16"/>
  <c r="Z1310" i="16" s="1"/>
  <c r="Y1311" i="16"/>
  <c r="Z1311" i="16" s="1"/>
  <c r="Y1312" i="16"/>
  <c r="Z1312" i="16" s="1"/>
  <c r="Y1317" i="16"/>
  <c r="Z1317" i="16" s="1"/>
  <c r="Y1323" i="16"/>
  <c r="Z1323" i="16" s="1"/>
  <c r="Y1324" i="16"/>
  <c r="Z1324" i="16" s="1"/>
  <c r="Y1330" i="16"/>
  <c r="Z1330" i="16" s="1"/>
  <c r="Y1337" i="16"/>
  <c r="Z1337" i="16" s="1"/>
  <c r="Y1341" i="16"/>
  <c r="Z1341" i="16" s="1"/>
  <c r="Y1348" i="16"/>
  <c r="Z1348" i="16" s="1"/>
  <c r="Y1354" i="16"/>
  <c r="Z1354" i="16" s="1"/>
  <c r="Y1359" i="16"/>
  <c r="Z1359" i="16" s="1"/>
  <c r="Y1364" i="16"/>
  <c r="Z1364" i="16" s="1"/>
  <c r="Y1365" i="16"/>
  <c r="Z1365" i="16" s="1"/>
  <c r="Y1370" i="16"/>
  <c r="Z1370" i="16" s="1"/>
  <c r="Y1375" i="16"/>
  <c r="Z1375" i="16" s="1"/>
  <c r="Y1380" i="16"/>
  <c r="Z1380" i="16" s="1"/>
  <c r="Y1381" i="16"/>
  <c r="Z1381" i="16" s="1"/>
  <c r="Y1386" i="16"/>
  <c r="Z1386" i="16" s="1"/>
  <c r="Y1391" i="16"/>
  <c r="Z1391" i="16" s="1"/>
  <c r="Y1396" i="16"/>
  <c r="Z1396" i="16" s="1"/>
  <c r="Y1397" i="16"/>
  <c r="Z1397" i="16" s="1"/>
  <c r="Y1402" i="16"/>
  <c r="Z1402" i="16" s="1"/>
  <c r="Y1407" i="16"/>
  <c r="Z1407" i="16" s="1"/>
  <c r="Y1411" i="16"/>
  <c r="Z1411" i="16" s="1"/>
  <c r="Y1412" i="16"/>
  <c r="Z1412" i="16" s="1"/>
  <c r="Y1417" i="16"/>
  <c r="Z1417" i="16" s="1"/>
  <c r="Y1422" i="16"/>
  <c r="Z1422" i="16" s="1"/>
  <c r="Y1427" i="16"/>
  <c r="Z1427" i="16" s="1"/>
  <c r="Y1428" i="16"/>
  <c r="Z1428" i="16" s="1"/>
  <c r="Y1433" i="16"/>
  <c r="Z1433" i="16" s="1"/>
  <c r="Y1438" i="16"/>
  <c r="Z1438" i="16" s="1"/>
  <c r="Y1443" i="16"/>
  <c r="Z1443" i="16" s="1"/>
  <c r="Y1444" i="16"/>
  <c r="Z1444" i="16" s="1"/>
  <c r="Y1449" i="16"/>
  <c r="Z1449" i="16" s="1"/>
  <c r="Y1454" i="16"/>
  <c r="Z1454" i="16" s="1"/>
  <c r="Y1459" i="16"/>
  <c r="Z1459" i="16" s="1"/>
  <c r="Y1460" i="16"/>
  <c r="Z1460" i="16" s="1"/>
  <c r="Y1465" i="16"/>
  <c r="Z1465" i="16" s="1"/>
  <c r="Y1470" i="16"/>
  <c r="Z1470" i="16" s="1"/>
  <c r="Y1475" i="16"/>
  <c r="Z1475" i="16" s="1"/>
  <c r="Y1481" i="16"/>
  <c r="Z1481" i="16" s="1"/>
  <c r="Y1485" i="16"/>
  <c r="Z1485" i="16" s="1"/>
  <c r="Y1486" i="16"/>
  <c r="Z1486" i="16" s="1"/>
  <c r="Y1490" i="16"/>
  <c r="Z1490" i="16" s="1"/>
  <c r="Y1249" i="16"/>
  <c r="Z1249" i="16" s="1"/>
  <c r="Y1258" i="16"/>
  <c r="Z1258" i="16" s="1"/>
  <c r="Y1259" i="16"/>
  <c r="Z1259" i="16" s="1"/>
  <c r="Y1260" i="16"/>
  <c r="Z1260" i="16" s="1"/>
  <c r="Y1261" i="16"/>
  <c r="Z1261" i="16" s="1"/>
  <c r="Y1273" i="16"/>
  <c r="Z1273" i="16" s="1"/>
  <c r="Y1278" i="16"/>
  <c r="Z1278" i="16" s="1"/>
  <c r="Y1279" i="16"/>
  <c r="Z1279" i="16" s="1"/>
  <c r="Y1280" i="16"/>
  <c r="Z1280" i="16" s="1"/>
  <c r="Y1286" i="16"/>
  <c r="Z1286" i="16" s="1"/>
  <c r="Y1287" i="16"/>
  <c r="Z1287" i="16" s="1"/>
  <c r="Y1293" i="16"/>
  <c r="Z1293" i="16" s="1"/>
  <c r="Y1298" i="16"/>
  <c r="Z1298" i="16" s="1"/>
  <c r="Y1299" i="16"/>
  <c r="Z1299" i="16" s="1"/>
  <c r="Y1303" i="16"/>
  <c r="Z1303" i="16" s="1"/>
  <c r="Y1308" i="16"/>
  <c r="Z1308" i="16" s="1"/>
  <c r="Y1309" i="16"/>
  <c r="Z1309" i="16" s="1"/>
  <c r="Y1315" i="16"/>
  <c r="Z1315" i="16" s="1"/>
  <c r="Y1316" i="16"/>
  <c r="Z1316" i="16" s="1"/>
  <c r="Y1322" i="16"/>
  <c r="Z1322" i="16" s="1"/>
  <c r="Y1329" i="16"/>
  <c r="Z1329" i="16" s="1"/>
  <c r="Y1334" i="16"/>
  <c r="Z1334" i="16" s="1"/>
  <c r="Y1335" i="16"/>
  <c r="Z1335" i="16" s="1"/>
  <c r="Y1336" i="16"/>
  <c r="Z1336" i="16" s="1"/>
  <c r="Y1340" i="16"/>
  <c r="Z1340" i="16" s="1"/>
  <c r="Y1345" i="16"/>
  <c r="Z1345" i="16" s="1"/>
  <c r="Y1346" i="16"/>
  <c r="Z1346" i="16" s="1"/>
  <c r="Y1347" i="16"/>
  <c r="Z1347" i="16" s="1"/>
  <c r="Y1351" i="16"/>
  <c r="Z1351" i="16" s="1"/>
  <c r="Y1352" i="16"/>
  <c r="Z1352" i="16" s="1"/>
  <c r="Y1353" i="16"/>
  <c r="Z1353" i="16" s="1"/>
  <c r="Y1358" i="16"/>
  <c r="Z1358" i="16" s="1"/>
  <c r="Y1363" i="16"/>
  <c r="Z1363" i="16" s="1"/>
  <c r="Y1368" i="16"/>
  <c r="Z1368" i="16" s="1"/>
  <c r="Y1369" i="16"/>
  <c r="Z1369" i="16" s="1"/>
  <c r="Y1374" i="16"/>
  <c r="Z1374" i="16" s="1"/>
  <c r="Y1379" i="16"/>
  <c r="Z1379" i="16" s="1"/>
  <c r="Y1384" i="16"/>
  <c r="Z1384" i="16" s="1"/>
  <c r="Y1385" i="16"/>
  <c r="Z1385" i="16" s="1"/>
  <c r="Y1390" i="16"/>
  <c r="Z1390" i="16" s="1"/>
  <c r="Y1395" i="16"/>
  <c r="Z1395" i="16" s="1"/>
  <c r="Y1400" i="16"/>
  <c r="Z1400" i="16" s="1"/>
  <c r="Y1401" i="16"/>
  <c r="Z1401" i="16" s="1"/>
  <c r="Y1406" i="16"/>
  <c r="Z1406" i="16" s="1"/>
  <c r="Y1410" i="16"/>
  <c r="Z1410" i="16" s="1"/>
  <c r="Y1415" i="16"/>
  <c r="Z1415" i="16" s="1"/>
  <c r="Y1416" i="16"/>
  <c r="Z1416" i="16" s="1"/>
  <c r="Y1421" i="16"/>
  <c r="Z1421" i="16" s="1"/>
  <c r="Y1426" i="16"/>
  <c r="Z1426" i="16" s="1"/>
  <c r="Y1431" i="16"/>
  <c r="Z1431" i="16" s="1"/>
  <c r="Y1432" i="16"/>
  <c r="Z1432" i="16" s="1"/>
  <c r="Y1437" i="16"/>
  <c r="Z1437" i="16" s="1"/>
  <c r="Y1442" i="16"/>
  <c r="Z1442" i="16" s="1"/>
  <c r="Y1447" i="16"/>
  <c r="Z1447" i="16" s="1"/>
  <c r="Y1448" i="16"/>
  <c r="Z1448" i="16" s="1"/>
  <c r="Y1453" i="16"/>
  <c r="Z1453" i="16" s="1"/>
  <c r="Y1458" i="16"/>
  <c r="Z1458" i="16" s="1"/>
  <c r="Y1463" i="16"/>
  <c r="Z1463" i="16" s="1"/>
  <c r="Y1464" i="16"/>
  <c r="Z1464" i="16" s="1"/>
  <c r="Y1469" i="16"/>
  <c r="Z1469" i="16" s="1"/>
  <c r="Y1474" i="16"/>
  <c r="Z1474" i="16" s="1"/>
  <c r="Y1479" i="16"/>
  <c r="Z1479" i="16" s="1"/>
  <c r="Y1480" i="16"/>
  <c r="Z1480" i="16" s="1"/>
  <c r="Y1484" i="16"/>
  <c r="Z1484" i="16" s="1"/>
  <c r="Y1489" i="16"/>
  <c r="Z1489" i="16" s="1"/>
  <c r="Y1493" i="16"/>
  <c r="Z1493" i="16" s="1"/>
  <c r="Y1494" i="16"/>
  <c r="Z1494" i="16" s="1"/>
  <c r="Y1339" i="16"/>
  <c r="Z1339" i="16" s="1"/>
  <c r="Y1344" i="16"/>
  <c r="Z1344" i="16" s="1"/>
  <c r="Y1477" i="16"/>
  <c r="Z1477" i="16" s="1"/>
  <c r="Y1478" i="16"/>
  <c r="Z1478" i="16" s="1"/>
  <c r="Y1483" i="16"/>
  <c r="Z1483" i="16" s="1"/>
  <c r="Y1488" i="16"/>
  <c r="Z1488" i="16" s="1"/>
  <c r="Y1500" i="16"/>
  <c r="Z1500" i="16" s="1"/>
  <c r="Y1503" i="16"/>
  <c r="Z1503" i="16" s="1"/>
  <c r="Y1516" i="16"/>
  <c r="Z1516" i="16" s="1"/>
  <c r="Y1519" i="16"/>
  <c r="Z1519" i="16" s="1"/>
  <c r="Y1532" i="16"/>
  <c r="Z1532" i="16" s="1"/>
  <c r="Y1535" i="16"/>
  <c r="Z1535" i="16" s="1"/>
  <c r="Y1548" i="16"/>
  <c r="Z1548" i="16" s="1"/>
  <c r="Y1553" i="16"/>
  <c r="Z1553" i="16" s="1"/>
  <c r="Y1554" i="16"/>
  <c r="Z1554" i="16" s="1"/>
  <c r="Y1561" i="16"/>
  <c r="Z1561" i="16" s="1"/>
  <c r="Y1562" i="16"/>
  <c r="Z1562" i="16" s="1"/>
  <c r="Y1565" i="16"/>
  <c r="Z1565" i="16" s="1"/>
  <c r="Y1566" i="16"/>
  <c r="Z1566" i="16" s="1"/>
  <c r="Y1573" i="16"/>
  <c r="Z1573" i="16" s="1"/>
  <c r="Y1574" i="16"/>
  <c r="Z1574" i="16" s="1"/>
  <c r="Y1577" i="16"/>
  <c r="Z1577" i="16" s="1"/>
  <c r="Y1578" i="16"/>
  <c r="Z1578" i="16" s="1"/>
  <c r="Y1583" i="16"/>
  <c r="Z1583" i="16" s="1"/>
  <c r="Y1588" i="16"/>
  <c r="Z1588" i="16" s="1"/>
  <c r="Y1593" i="16"/>
  <c r="Z1593" i="16" s="1"/>
  <c r="Y1594" i="16"/>
  <c r="Z1594" i="16" s="1"/>
  <c r="Y1599" i="16"/>
  <c r="Z1599" i="16" s="1"/>
  <c r="Y1604" i="16"/>
  <c r="Z1604" i="16" s="1"/>
  <c r="Y1609" i="16"/>
  <c r="Z1609" i="16" s="1"/>
  <c r="Y1610" i="16"/>
  <c r="Z1610" i="16" s="1"/>
  <c r="Y1615" i="16"/>
  <c r="Z1615" i="16" s="1"/>
  <c r="Y1620" i="16"/>
  <c r="Z1620" i="16" s="1"/>
  <c r="Y1625" i="16"/>
  <c r="Z1625" i="16" s="1"/>
  <c r="Y1626" i="16"/>
  <c r="Z1626" i="16" s="1"/>
  <c r="Y1631" i="16"/>
  <c r="Z1631" i="16" s="1"/>
  <c r="Y1632" i="16"/>
  <c r="Z1632" i="16" s="1"/>
  <c r="Y1637" i="16"/>
  <c r="Z1637" i="16" s="1"/>
  <c r="Y1638" i="16"/>
  <c r="Z1638" i="16" s="1"/>
  <c r="Y1651" i="16"/>
  <c r="Z1651" i="16" s="1"/>
  <c r="Y1652" i="16"/>
  <c r="Z1652" i="16" s="1"/>
  <c r="Y1653" i="16"/>
  <c r="Z1653" i="16" s="1"/>
  <c r="Y1654" i="16"/>
  <c r="Z1654" i="16" s="1"/>
  <c r="Y1667" i="16"/>
  <c r="Z1667" i="16" s="1"/>
  <c r="Y1668" i="16"/>
  <c r="Z1668" i="16" s="1"/>
  <c r="Y1669" i="16"/>
  <c r="Z1669" i="16" s="1"/>
  <c r="Y1670" i="16"/>
  <c r="Z1670" i="16" s="1"/>
  <c r="Y1683" i="16"/>
  <c r="Z1683" i="16" s="1"/>
  <c r="Y1684" i="16"/>
  <c r="Z1684" i="16" s="1"/>
  <c r="Y1685" i="16"/>
  <c r="Z1685" i="16" s="1"/>
  <c r="Y1686" i="16"/>
  <c r="Z1686" i="16" s="1"/>
  <c r="Y1691" i="16"/>
  <c r="Z1691" i="16" s="1"/>
  <c r="Y1696" i="16"/>
  <c r="Z1696" i="16" s="1"/>
  <c r="Y1702" i="16"/>
  <c r="Z1702" i="16" s="1"/>
  <c r="Y1707" i="16"/>
  <c r="Z1707" i="16" s="1"/>
  <c r="Y1712" i="16"/>
  <c r="Z1712" i="16" s="1"/>
  <c r="Y1718" i="16"/>
  <c r="Z1718" i="16" s="1"/>
  <c r="Y1723" i="16"/>
  <c r="Z1723" i="16" s="1"/>
  <c r="Y1728" i="16"/>
  <c r="Z1728" i="16" s="1"/>
  <c r="Y1734" i="16"/>
  <c r="Z1734" i="16" s="1"/>
  <c r="Y1739" i="16"/>
  <c r="Z1739" i="16" s="1"/>
  <c r="Y1744" i="16"/>
  <c r="Z1744" i="16" s="1"/>
  <c r="Y1750" i="16"/>
  <c r="Z1750" i="16" s="1"/>
  <c r="Y1755" i="16"/>
  <c r="Z1755" i="16" s="1"/>
  <c r="Y1760" i="16"/>
  <c r="Z1760" i="16" s="1"/>
  <c r="Y1766" i="16"/>
  <c r="Z1766" i="16" s="1"/>
  <c r="Y1771" i="16"/>
  <c r="Z1771" i="16" s="1"/>
  <c r="Y1776" i="16"/>
  <c r="Z1776" i="16" s="1"/>
  <c r="Y1782" i="16"/>
  <c r="Z1782" i="16" s="1"/>
  <c r="Y1787" i="16"/>
  <c r="Z1787" i="16" s="1"/>
  <c r="Y1792" i="16"/>
  <c r="Z1792" i="16" s="1"/>
  <c r="Y1798" i="16"/>
  <c r="Z1798" i="16" s="1"/>
  <c r="Y1250" i="16"/>
  <c r="Z1250" i="16" s="1"/>
  <c r="Y1292" i="16"/>
  <c r="Z1292" i="16" s="1"/>
  <c r="Y1297" i="16"/>
  <c r="Z1297" i="16" s="1"/>
  <c r="Y1302" i="16"/>
  <c r="Z1302" i="16" s="1"/>
  <c r="Y1307" i="16"/>
  <c r="Z1307" i="16" s="1"/>
  <c r="Y1321" i="16"/>
  <c r="Z1321" i="16" s="1"/>
  <c r="Y1326" i="16"/>
  <c r="Z1326" i="16" s="1"/>
  <c r="Y1327" i="16"/>
  <c r="Z1327" i="16" s="1"/>
  <c r="Y1328" i="16"/>
  <c r="Z1328" i="16" s="1"/>
  <c r="Y1333" i="16"/>
  <c r="Z1333" i="16" s="1"/>
  <c r="Y1492" i="16"/>
  <c r="Z1492" i="16" s="1"/>
  <c r="Y1495" i="16"/>
  <c r="Z1495" i="16" s="1"/>
  <c r="Y1499" i="16"/>
  <c r="Z1499" i="16" s="1"/>
  <c r="Y1511" i="16"/>
  <c r="Z1511" i="16" s="1"/>
  <c r="Y1515" i="16"/>
  <c r="Z1515" i="16" s="1"/>
  <c r="Y1527" i="16"/>
  <c r="Z1527" i="16" s="1"/>
  <c r="Y1531" i="16"/>
  <c r="Z1531" i="16" s="1"/>
  <c r="Y1544" i="16"/>
  <c r="Z1544" i="16" s="1"/>
  <c r="Y1547" i="16"/>
  <c r="Z1547" i="16" s="1"/>
  <c r="Y1560" i="16"/>
  <c r="Z1560" i="16" s="1"/>
  <c r="Y1572" i="16"/>
  <c r="Z1572" i="16" s="1"/>
  <c r="Y1576" i="16"/>
  <c r="Z1576" i="16" s="1"/>
  <c r="Y1581" i="16"/>
  <c r="Z1581" i="16" s="1"/>
  <c r="Y1582" i="16"/>
  <c r="Z1582" i="16" s="1"/>
  <c r="Y1587" i="16"/>
  <c r="Z1587" i="16" s="1"/>
  <c r="Y1592" i="16"/>
  <c r="Z1592" i="16" s="1"/>
  <c r="Y1597" i="16"/>
  <c r="Z1597" i="16" s="1"/>
  <c r="Y1598" i="16"/>
  <c r="Z1598" i="16" s="1"/>
  <c r="Y1603" i="16"/>
  <c r="Z1603" i="16" s="1"/>
  <c r="Y1608" i="16"/>
  <c r="Z1608" i="16" s="1"/>
  <c r="Y1613" i="16"/>
  <c r="Z1613" i="16" s="1"/>
  <c r="Y1614" i="16"/>
  <c r="Z1614" i="16" s="1"/>
  <c r="Y1619" i="16"/>
  <c r="Z1619" i="16" s="1"/>
  <c r="Y1624" i="16"/>
  <c r="Z1624" i="16" s="1"/>
  <c r="Y1629" i="16"/>
  <c r="Z1629" i="16" s="1"/>
  <c r="Y1630" i="16"/>
  <c r="Z1630" i="16" s="1"/>
  <c r="Y1635" i="16"/>
  <c r="Z1635" i="16" s="1"/>
  <c r="Y1636" i="16"/>
  <c r="Z1636" i="16" s="1"/>
  <c r="Y1647" i="16"/>
  <c r="Z1647" i="16" s="1"/>
  <c r="Y1648" i="16"/>
  <c r="Z1648" i="16" s="1"/>
  <c r="Y1649" i="16"/>
  <c r="Z1649" i="16" s="1"/>
  <c r="Y1650" i="16"/>
  <c r="Z1650" i="16" s="1"/>
  <c r="Y1663" i="16"/>
  <c r="Z1663" i="16" s="1"/>
  <c r="Y1664" i="16"/>
  <c r="Z1664" i="16" s="1"/>
  <c r="Y1665" i="16"/>
  <c r="Z1665" i="16" s="1"/>
  <c r="Y1666" i="16"/>
  <c r="Z1666" i="16" s="1"/>
  <c r="Y1679" i="16"/>
  <c r="Z1679" i="16" s="1"/>
  <c r="Y1680" i="16"/>
  <c r="Z1680" i="16" s="1"/>
  <c r="Y1681" i="16"/>
  <c r="Z1681" i="16" s="1"/>
  <c r="Y1682" i="16"/>
  <c r="Z1682" i="16" s="1"/>
  <c r="Y1689" i="16"/>
  <c r="Z1689" i="16" s="1"/>
  <c r="Y1690" i="16"/>
  <c r="Z1690" i="16" s="1"/>
  <c r="Y1695" i="16"/>
  <c r="Z1695" i="16" s="1"/>
  <c r="Y1700" i="16"/>
  <c r="Z1700" i="16" s="1"/>
  <c r="Y1701" i="16"/>
  <c r="Z1701" i="16" s="1"/>
  <c r="Y1705" i="16"/>
  <c r="Z1705" i="16" s="1"/>
  <c r="Y1706" i="16"/>
  <c r="Z1706" i="16" s="1"/>
  <c r="Y1711" i="16"/>
  <c r="Z1711" i="16" s="1"/>
  <c r="Y1716" i="16"/>
  <c r="Z1716" i="16" s="1"/>
  <c r="Y1717" i="16"/>
  <c r="Z1717" i="16" s="1"/>
  <c r="Y1721" i="16"/>
  <c r="Z1721" i="16" s="1"/>
  <c r="Y1722" i="16"/>
  <c r="Z1722" i="16" s="1"/>
  <c r="Y1727" i="16"/>
  <c r="Z1727" i="16" s="1"/>
  <c r="Y1732" i="16"/>
  <c r="Z1732" i="16" s="1"/>
  <c r="Y1733" i="16"/>
  <c r="Z1733" i="16" s="1"/>
  <c r="Y1737" i="16"/>
  <c r="Z1737" i="16" s="1"/>
  <c r="Y1738" i="16"/>
  <c r="Z1738" i="16" s="1"/>
  <c r="Y1743" i="16"/>
  <c r="Z1743" i="16" s="1"/>
  <c r="Y1748" i="16"/>
  <c r="Z1748" i="16" s="1"/>
  <c r="Y1749" i="16"/>
  <c r="Z1749" i="16" s="1"/>
  <c r="Y1753" i="16"/>
  <c r="Z1753" i="16" s="1"/>
  <c r="Y1754" i="16"/>
  <c r="Z1754" i="16" s="1"/>
  <c r="Y1759" i="16"/>
  <c r="Z1759" i="16" s="1"/>
  <c r="Y1764" i="16"/>
  <c r="Z1764" i="16" s="1"/>
  <c r="Y1765" i="16"/>
  <c r="Z1765" i="16" s="1"/>
  <c r="Y1769" i="16"/>
  <c r="Z1769" i="16" s="1"/>
  <c r="Y1770" i="16"/>
  <c r="Z1770" i="16" s="1"/>
  <c r="Y1775" i="16"/>
  <c r="Z1775" i="16" s="1"/>
  <c r="Y1780" i="16"/>
  <c r="Z1780" i="16" s="1"/>
  <c r="Y1781" i="16"/>
  <c r="Z1781" i="16" s="1"/>
  <c r="Y1785" i="16"/>
  <c r="Z1785" i="16" s="1"/>
  <c r="Y1786" i="16"/>
  <c r="Z1786" i="16" s="1"/>
  <c r="Y1791" i="16"/>
  <c r="Z1791" i="16" s="1"/>
  <c r="Y1796" i="16"/>
  <c r="Z1796" i="16" s="1"/>
  <c r="Y1797" i="16"/>
  <c r="Z1797" i="16" s="1"/>
  <c r="Y1497" i="16"/>
  <c r="Z1497" i="16" s="1"/>
  <c r="Y1498" i="16"/>
  <c r="Z1498" i="16" s="1"/>
  <c r="Y1513" i="16"/>
  <c r="Z1513" i="16" s="1"/>
  <c r="Y1514" i="16"/>
  <c r="Z1514" i="16" s="1"/>
  <c r="Y1529" i="16"/>
  <c r="Z1529" i="16" s="1"/>
  <c r="Y1530" i="16"/>
  <c r="Z1530" i="16" s="1"/>
  <c r="Y1556" i="16"/>
  <c r="Z1556" i="16" s="1"/>
  <c r="Y1567" i="16"/>
  <c r="Z1567" i="16" s="1"/>
  <c r="Y1591" i="16"/>
  <c r="Z1591" i="16" s="1"/>
  <c r="Y1607" i="16"/>
  <c r="Z1607" i="16" s="1"/>
  <c r="Y1623" i="16"/>
  <c r="Z1623" i="16" s="1"/>
  <c r="Y1699" i="16"/>
  <c r="Z1699" i="16" s="1"/>
  <c r="Y1715" i="16"/>
  <c r="Z1715" i="16" s="1"/>
  <c r="Y1731" i="16"/>
  <c r="Z1731" i="16" s="1"/>
  <c r="Y1747" i="16"/>
  <c r="Z1747" i="16" s="1"/>
  <c r="Y1763" i="16"/>
  <c r="Z1763" i="16" s="1"/>
  <c r="Y1779" i="16"/>
  <c r="Z1779" i="16" s="1"/>
  <c r="Y1795" i="16"/>
  <c r="Z1795" i="16" s="1"/>
  <c r="Y1801" i="16"/>
  <c r="Z1801" i="16" s="1"/>
  <c r="Y1802" i="16"/>
  <c r="Z1802" i="16" s="1"/>
  <c r="Y1809" i="16"/>
  <c r="Z1809" i="16" s="1"/>
  <c r="Y1810" i="16"/>
  <c r="Z1810" i="16" s="1"/>
  <c r="Y1811" i="16"/>
  <c r="Z1811" i="16" s="1"/>
  <c r="Y1812" i="16"/>
  <c r="Z1812" i="16" s="1"/>
  <c r="Y1822" i="16"/>
  <c r="Z1822" i="16" s="1"/>
  <c r="Y1829" i="16"/>
  <c r="Z1829" i="16" s="1"/>
  <c r="Y1834" i="16"/>
  <c r="Z1834" i="16" s="1"/>
  <c r="Y1835" i="16"/>
  <c r="Z1835" i="16" s="1"/>
  <c r="Y1836" i="16"/>
  <c r="Z1836" i="16" s="1"/>
  <c r="Y1841" i="16"/>
  <c r="Z1841" i="16" s="1"/>
  <c r="Y1847" i="16"/>
  <c r="Z1847" i="16" s="1"/>
  <c r="Y1848" i="16"/>
  <c r="Z1848" i="16" s="1"/>
  <c r="Y1854" i="16"/>
  <c r="Z1854" i="16" s="1"/>
  <c r="Y1861" i="16"/>
  <c r="Z1861" i="16" s="1"/>
  <c r="Y1866" i="16"/>
  <c r="Z1866" i="16" s="1"/>
  <c r="Y1867" i="16"/>
  <c r="Z1867" i="16" s="1"/>
  <c r="Y1868" i="16"/>
  <c r="Z1868" i="16" s="1"/>
  <c r="Y1873" i="16"/>
  <c r="Z1873" i="16" s="1"/>
  <c r="Y1879" i="16"/>
  <c r="Z1879" i="16" s="1"/>
  <c r="Y1880" i="16"/>
  <c r="Z1880" i="16" s="1"/>
  <c r="Y1886" i="16"/>
  <c r="Z1886" i="16" s="1"/>
  <c r="Y1893" i="16"/>
  <c r="Z1893" i="16" s="1"/>
  <c r="Y1898" i="16"/>
  <c r="Z1898" i="16" s="1"/>
  <c r="Y1899" i="16"/>
  <c r="Z1899" i="16" s="1"/>
  <c r="Y1900" i="16"/>
  <c r="Z1900" i="16" s="1"/>
  <c r="Y1254" i="16"/>
  <c r="Z1254" i="16" s="1"/>
  <c r="Y1255" i="16"/>
  <c r="Z1255" i="16" s="1"/>
  <c r="Y1256" i="16"/>
  <c r="Z1256" i="16" s="1"/>
  <c r="Y1257" i="16"/>
  <c r="Z1257" i="16" s="1"/>
  <c r="Y1270" i="16"/>
  <c r="Z1270" i="16" s="1"/>
  <c r="Y1271" i="16"/>
  <c r="Z1271" i="16" s="1"/>
  <c r="Y1272" i="16"/>
  <c r="Z1272" i="16" s="1"/>
  <c r="Y1277" i="16"/>
  <c r="Z1277" i="16" s="1"/>
  <c r="Y1505" i="16"/>
  <c r="Z1505" i="16" s="1"/>
  <c r="Y1506" i="16"/>
  <c r="Z1506" i="16" s="1"/>
  <c r="Y1509" i="16"/>
  <c r="Z1509" i="16" s="1"/>
  <c r="Y1510" i="16"/>
  <c r="Z1510" i="16" s="1"/>
  <c r="Y1521" i="16"/>
  <c r="Z1521" i="16" s="1"/>
  <c r="Y1522" i="16"/>
  <c r="Z1522" i="16" s="1"/>
  <c r="Y1525" i="16"/>
  <c r="Z1525" i="16" s="1"/>
  <c r="Y1526" i="16"/>
  <c r="Z1526" i="16" s="1"/>
  <c r="Y1537" i="16"/>
  <c r="Z1537" i="16" s="1"/>
  <c r="Y1538" i="16"/>
  <c r="Z1538" i="16" s="1"/>
  <c r="Y1541" i="16"/>
  <c r="Z1541" i="16" s="1"/>
  <c r="Y1542" i="16"/>
  <c r="Z1542" i="16" s="1"/>
  <c r="Y1543" i="16"/>
  <c r="Z1543" i="16" s="1"/>
  <c r="Y1555" i="16"/>
  <c r="Z1555" i="16" s="1"/>
  <c r="Y1580" i="16"/>
  <c r="Z1580" i="16" s="1"/>
  <c r="Y1589" i="16"/>
  <c r="Z1589" i="16" s="1"/>
  <c r="Y1590" i="16"/>
  <c r="Z1590" i="16" s="1"/>
  <c r="Y1596" i="16"/>
  <c r="Z1596" i="16" s="1"/>
  <c r="Y1605" i="16"/>
  <c r="Z1605" i="16" s="1"/>
  <c r="Y1606" i="16"/>
  <c r="Z1606" i="16" s="1"/>
  <c r="Y1612" i="16"/>
  <c r="Z1612" i="16" s="1"/>
  <c r="Y1621" i="16"/>
  <c r="Z1621" i="16" s="1"/>
  <c r="Y1622" i="16"/>
  <c r="Z1622" i="16" s="1"/>
  <c r="Y1628" i="16"/>
  <c r="Z1628" i="16" s="1"/>
  <c r="Y1634" i="16"/>
  <c r="Z1634" i="16" s="1"/>
  <c r="Y1643" i="16"/>
  <c r="Z1643" i="16" s="1"/>
  <c r="Y1644" i="16"/>
  <c r="Z1644" i="16" s="1"/>
  <c r="Y1645" i="16"/>
  <c r="Z1645" i="16" s="1"/>
  <c r="Y1646" i="16"/>
  <c r="Z1646" i="16" s="1"/>
  <c r="Y1659" i="16"/>
  <c r="Z1659" i="16" s="1"/>
  <c r="Y1660" i="16"/>
  <c r="Z1660" i="16" s="1"/>
  <c r="Y1661" i="16"/>
  <c r="Z1661" i="16" s="1"/>
  <c r="Y1662" i="16"/>
  <c r="Z1662" i="16" s="1"/>
  <c r="Y1675" i="16"/>
  <c r="Z1675" i="16" s="1"/>
  <c r="Y1676" i="16"/>
  <c r="Z1676" i="16" s="1"/>
  <c r="Y1677" i="16"/>
  <c r="Z1677" i="16" s="1"/>
  <c r="Y1678" i="16"/>
  <c r="Z1678" i="16" s="1"/>
  <c r="Y1688" i="16"/>
  <c r="Z1688" i="16" s="1"/>
  <c r="Y1697" i="16"/>
  <c r="Z1697" i="16" s="1"/>
  <c r="Y1698" i="16"/>
  <c r="Z1698" i="16" s="1"/>
  <c r="Y1704" i="16"/>
  <c r="Z1704" i="16" s="1"/>
  <c r="Y1713" i="16"/>
  <c r="Z1713" i="16" s="1"/>
  <c r="Y1714" i="16"/>
  <c r="Z1714" i="16" s="1"/>
  <c r="Y1720" i="16"/>
  <c r="Z1720" i="16" s="1"/>
  <c r="Y1729" i="16"/>
  <c r="Z1729" i="16" s="1"/>
  <c r="Y1730" i="16"/>
  <c r="Z1730" i="16" s="1"/>
  <c r="Y1736" i="16"/>
  <c r="Z1736" i="16" s="1"/>
  <c r="Y1745" i="16"/>
  <c r="Z1745" i="16" s="1"/>
  <c r="Y1746" i="16"/>
  <c r="Z1746" i="16" s="1"/>
  <c r="Y1752" i="16"/>
  <c r="Z1752" i="16" s="1"/>
  <c r="Y1761" i="16"/>
  <c r="Z1761" i="16" s="1"/>
  <c r="Y1762" i="16"/>
  <c r="Z1762" i="16" s="1"/>
  <c r="Y1768" i="16"/>
  <c r="Z1768" i="16" s="1"/>
  <c r="Y1777" i="16"/>
  <c r="Z1777" i="16" s="1"/>
  <c r="Y1778" i="16"/>
  <c r="Z1778" i="16" s="1"/>
  <c r="Y1784" i="16"/>
  <c r="Z1784" i="16" s="1"/>
  <c r="Y1793" i="16"/>
  <c r="Z1793" i="16" s="1"/>
  <c r="Y1794" i="16"/>
  <c r="Z1794" i="16" s="1"/>
  <c r="Y1800" i="16"/>
  <c r="Z1800" i="16" s="1"/>
  <c r="Y1806" i="16"/>
  <c r="Z1806" i="16" s="1"/>
  <c r="Y1807" i="16"/>
  <c r="Z1807" i="16" s="1"/>
  <c r="Y1808" i="16"/>
  <c r="Z1808" i="16" s="1"/>
  <c r="Y1821" i="16"/>
  <c r="Z1821" i="16" s="1"/>
  <c r="Y1826" i="16"/>
  <c r="Z1826" i="16" s="1"/>
  <c r="Y1827" i="16"/>
  <c r="Z1827" i="16" s="1"/>
  <c r="Y1828" i="16"/>
  <c r="Z1828" i="16" s="1"/>
  <c r="Y1833" i="16"/>
  <c r="Z1833" i="16" s="1"/>
  <c r="Y1839" i="16"/>
  <c r="Z1839" i="16" s="1"/>
  <c r="Y1840" i="16"/>
  <c r="Z1840" i="16" s="1"/>
  <c r="Y1846" i="16"/>
  <c r="Z1846" i="16" s="1"/>
  <c r="Y1853" i="16"/>
  <c r="Z1853" i="16" s="1"/>
  <c r="Y1858" i="16"/>
  <c r="Z1858" i="16" s="1"/>
  <c r="Y1859" i="16"/>
  <c r="Z1859" i="16" s="1"/>
  <c r="Y1860" i="16"/>
  <c r="Z1860" i="16" s="1"/>
  <c r="Y1865" i="16"/>
  <c r="Z1865" i="16" s="1"/>
  <c r="Y1285" i="16"/>
  <c r="Z1285" i="16" s="1"/>
  <c r="Y1314" i="16"/>
  <c r="Z1314" i="16" s="1"/>
  <c r="Y1356" i="16"/>
  <c r="Z1356" i="16" s="1"/>
  <c r="Y1357" i="16"/>
  <c r="Z1357" i="16" s="1"/>
  <c r="Y1362" i="16"/>
  <c r="Z1362" i="16" s="1"/>
  <c r="Y1367" i="16"/>
  <c r="Z1367" i="16" s="1"/>
  <c r="Y1372" i="16"/>
  <c r="Z1372" i="16" s="1"/>
  <c r="Y1373" i="16"/>
  <c r="Z1373" i="16" s="1"/>
  <c r="Y1378" i="16"/>
  <c r="Z1378" i="16" s="1"/>
  <c r="Y1383" i="16"/>
  <c r="Z1383" i="16" s="1"/>
  <c r="Y1388" i="16"/>
  <c r="Z1388" i="16" s="1"/>
  <c r="Y1389" i="16"/>
  <c r="Z1389" i="16" s="1"/>
  <c r="Y1394" i="16"/>
  <c r="Z1394" i="16" s="1"/>
  <c r="Y1399" i="16"/>
  <c r="Z1399" i="16" s="1"/>
  <c r="Y1404" i="16"/>
  <c r="Z1404" i="16" s="1"/>
  <c r="Y1405" i="16"/>
  <c r="Z1405" i="16" s="1"/>
  <c r="Y1504" i="16"/>
  <c r="Z1504" i="16" s="1"/>
  <c r="Y1508" i="16"/>
  <c r="Z1508" i="16" s="1"/>
  <c r="Y1520" i="16"/>
  <c r="Z1520" i="16" s="1"/>
  <c r="Y1524" i="16"/>
  <c r="Z1524" i="16" s="1"/>
  <c r="Y1536" i="16"/>
  <c r="Z1536" i="16" s="1"/>
  <c r="Y1540" i="16"/>
  <c r="Z1540" i="16" s="1"/>
  <c r="Y1563" i="16"/>
  <c r="Z1563" i="16" s="1"/>
  <c r="Y1579" i="16"/>
  <c r="Z1579" i="16" s="1"/>
  <c r="Y1585" i="16"/>
  <c r="Z1585" i="16" s="1"/>
  <c r="Y1586" i="16"/>
  <c r="Z1586" i="16" s="1"/>
  <c r="Y1595" i="16"/>
  <c r="Z1595" i="16" s="1"/>
  <c r="Y1601" i="16"/>
  <c r="Z1601" i="16" s="1"/>
  <c r="Y1602" i="16"/>
  <c r="Z1602" i="16" s="1"/>
  <c r="Y1611" i="16"/>
  <c r="Z1611" i="16" s="1"/>
  <c r="Y1617" i="16"/>
  <c r="Z1617" i="16" s="1"/>
  <c r="Y1618" i="16"/>
  <c r="Z1618" i="16" s="1"/>
  <c r="Y1627" i="16"/>
  <c r="Z1627" i="16" s="1"/>
  <c r="Y1633" i="16"/>
  <c r="Z1633" i="16" s="1"/>
  <c r="Y1639" i="16"/>
  <c r="Z1639" i="16" s="1"/>
  <c r="Y1640" i="16"/>
  <c r="Z1640" i="16" s="1"/>
  <c r="Y1641" i="16"/>
  <c r="Z1641" i="16" s="1"/>
  <c r="Y1642" i="16"/>
  <c r="Z1642" i="16" s="1"/>
  <c r="Y1655" i="16"/>
  <c r="Z1655" i="16" s="1"/>
  <c r="Y1656" i="16"/>
  <c r="Z1656" i="16" s="1"/>
  <c r="Y1657" i="16"/>
  <c r="Z1657" i="16" s="1"/>
  <c r="Y1658" i="16"/>
  <c r="Z1658" i="16" s="1"/>
  <c r="Y1671" i="16"/>
  <c r="Z1671" i="16" s="1"/>
  <c r="Y1672" i="16"/>
  <c r="Z1672" i="16" s="1"/>
  <c r="Y1673" i="16"/>
  <c r="Z1673" i="16" s="1"/>
  <c r="Y1674" i="16"/>
  <c r="Z1674" i="16" s="1"/>
  <c r="Y1687" i="16"/>
  <c r="Z1687" i="16" s="1"/>
  <c r="Y1694" i="16"/>
  <c r="Z1694" i="16" s="1"/>
  <c r="Y1703" i="16"/>
  <c r="Z1703" i="16" s="1"/>
  <c r="Y1710" i="16"/>
  <c r="Z1710" i="16" s="1"/>
  <c r="Y1719" i="16"/>
  <c r="Z1719" i="16" s="1"/>
  <c r="Y1726" i="16"/>
  <c r="Z1726" i="16" s="1"/>
  <c r="Y1735" i="16"/>
  <c r="Z1735" i="16" s="1"/>
  <c r="Y1742" i="16"/>
  <c r="Z1742" i="16" s="1"/>
  <c r="Y1751" i="16"/>
  <c r="Z1751" i="16" s="1"/>
  <c r="Y1758" i="16"/>
  <c r="Z1758" i="16" s="1"/>
  <c r="Y1767" i="16"/>
  <c r="Z1767" i="16" s="1"/>
  <c r="Y1774" i="16"/>
  <c r="Z1774" i="16" s="1"/>
  <c r="Y1783" i="16"/>
  <c r="Z1783" i="16" s="1"/>
  <c r="Y1790" i="16"/>
  <c r="Z1790" i="16" s="1"/>
  <c r="Y1799" i="16"/>
  <c r="Z1799" i="16" s="1"/>
  <c r="Y1804" i="16"/>
  <c r="Z1804" i="16" s="1"/>
  <c r="Y1805" i="16"/>
  <c r="Z1805" i="16" s="1"/>
  <c r="Y1817" i="16"/>
  <c r="Z1817" i="16" s="1"/>
  <c r="Y1818" i="16"/>
  <c r="Z1818" i="16" s="1"/>
  <c r="Y1819" i="16"/>
  <c r="Z1819" i="16" s="1"/>
  <c r="Y1820" i="16"/>
  <c r="Z1820" i="16" s="1"/>
  <c r="Y1825" i="16"/>
  <c r="Z1825" i="16" s="1"/>
  <c r="Y1831" i="16"/>
  <c r="Z1831" i="16" s="1"/>
  <c r="Y1832" i="16"/>
  <c r="Z1832" i="16" s="1"/>
  <c r="Y1838" i="16"/>
  <c r="Z1838" i="16" s="1"/>
  <c r="Y1845" i="16"/>
  <c r="Z1845" i="16" s="1"/>
  <c r="Y1850" i="16"/>
  <c r="Z1850" i="16" s="1"/>
  <c r="Y1851" i="16"/>
  <c r="Z1851" i="16" s="1"/>
  <c r="Y1852" i="16"/>
  <c r="Z1852" i="16" s="1"/>
  <c r="Y1857" i="16"/>
  <c r="Z1857" i="16" s="1"/>
  <c r="Y1863" i="16"/>
  <c r="Z1863" i="16" s="1"/>
  <c r="Y1864" i="16"/>
  <c r="Z1864" i="16" s="1"/>
  <c r="Y1870" i="16"/>
  <c r="Z1870" i="16" s="1"/>
  <c r="Y1877" i="16"/>
  <c r="Z1877" i="16" s="1"/>
  <c r="Y1882" i="16"/>
  <c r="Z1882" i="16" s="1"/>
  <c r="Y1883" i="16"/>
  <c r="Z1883" i="16" s="1"/>
  <c r="Y1884" i="16"/>
  <c r="Z1884" i="16" s="1"/>
  <c r="Y1889" i="16"/>
  <c r="Z1889" i="16" s="1"/>
  <c r="Y1895" i="16"/>
  <c r="Z1895" i="16" s="1"/>
  <c r="Y1350" i="16"/>
  <c r="Z1350" i="16" s="1"/>
  <c r="Y1409" i="16"/>
  <c r="Z1409" i="16" s="1"/>
  <c r="Y1414" i="16"/>
  <c r="Z1414" i="16" s="1"/>
  <c r="Y1419" i="16"/>
  <c r="Z1419" i="16" s="1"/>
  <c r="Y1420" i="16"/>
  <c r="Z1420" i="16" s="1"/>
  <c r="Y1425" i="16"/>
  <c r="Z1425" i="16" s="1"/>
  <c r="Y1430" i="16"/>
  <c r="Z1430" i="16" s="1"/>
  <c r="Y1435" i="16"/>
  <c r="Z1435" i="16" s="1"/>
  <c r="Y1436" i="16"/>
  <c r="Z1436" i="16" s="1"/>
  <c r="Y1441" i="16"/>
  <c r="Z1441" i="16" s="1"/>
  <c r="Y1446" i="16"/>
  <c r="Z1446" i="16" s="1"/>
  <c r="Y1451" i="16"/>
  <c r="Z1451" i="16" s="1"/>
  <c r="Y1452" i="16"/>
  <c r="Z1452" i="16" s="1"/>
  <c r="Y1457" i="16"/>
  <c r="Z1457" i="16" s="1"/>
  <c r="Y1462" i="16"/>
  <c r="Z1462" i="16" s="1"/>
  <c r="Y1467" i="16"/>
  <c r="Z1467" i="16" s="1"/>
  <c r="Y1468" i="16"/>
  <c r="Z1468" i="16" s="1"/>
  <c r="Y1473" i="16"/>
  <c r="Z1473" i="16" s="1"/>
  <c r="Y1549" i="16"/>
  <c r="Z1549" i="16" s="1"/>
  <c r="Y1550" i="16"/>
  <c r="Z1550" i="16" s="1"/>
  <c r="Y1551" i="16"/>
  <c r="Z1551" i="16" s="1"/>
  <c r="Y1568" i="16"/>
  <c r="Z1568" i="16" s="1"/>
  <c r="Y1571" i="16"/>
  <c r="Z1571" i="16" s="1"/>
  <c r="Y1584" i="16"/>
  <c r="Z1584" i="16" s="1"/>
  <c r="Y1600" i="16"/>
  <c r="Z1600" i="16" s="1"/>
  <c r="Y1616" i="16"/>
  <c r="Z1616" i="16" s="1"/>
  <c r="Y1692" i="16"/>
  <c r="Z1692" i="16" s="1"/>
  <c r="Y1693" i="16"/>
  <c r="Z1693" i="16" s="1"/>
  <c r="Y1708" i="16"/>
  <c r="Z1708" i="16" s="1"/>
  <c r="Y1709" i="16"/>
  <c r="Z1709" i="16" s="1"/>
  <c r="Y1724" i="16"/>
  <c r="Z1724" i="16" s="1"/>
  <c r="Y1725" i="16"/>
  <c r="Z1725" i="16" s="1"/>
  <c r="Y1740" i="16"/>
  <c r="Z1740" i="16" s="1"/>
  <c r="Y1741" i="16"/>
  <c r="Z1741" i="16" s="1"/>
  <c r="Y1756" i="16"/>
  <c r="Z1756" i="16" s="1"/>
  <c r="Y1757" i="16"/>
  <c r="Z1757" i="16" s="1"/>
  <c r="Y1772" i="16"/>
  <c r="Z1772" i="16" s="1"/>
  <c r="Y1773" i="16"/>
  <c r="Z1773" i="16" s="1"/>
  <c r="Y1788" i="16"/>
  <c r="Z1788" i="16" s="1"/>
  <c r="Y1789" i="16"/>
  <c r="Z1789" i="16" s="1"/>
  <c r="Y1803" i="16"/>
  <c r="Z1803" i="16" s="1"/>
  <c r="Y1813" i="16"/>
  <c r="Z1813" i="16" s="1"/>
  <c r="Y1814" i="16"/>
  <c r="Z1814" i="16" s="1"/>
  <c r="Y1815" i="16"/>
  <c r="Z1815" i="16" s="1"/>
  <c r="Y1816" i="16"/>
  <c r="Z1816" i="16" s="1"/>
  <c r="Y1823" i="16"/>
  <c r="Z1823" i="16" s="1"/>
  <c r="Y1824" i="16"/>
  <c r="Z1824" i="16" s="1"/>
  <c r="Y1830" i="16"/>
  <c r="Z1830" i="16" s="1"/>
  <c r="Y1837" i="16"/>
  <c r="Z1837" i="16" s="1"/>
  <c r="Y1842" i="16"/>
  <c r="Z1842" i="16" s="1"/>
  <c r="Y1843" i="16"/>
  <c r="Z1843" i="16" s="1"/>
  <c r="Y1844" i="16"/>
  <c r="Z1844" i="16" s="1"/>
  <c r="Y1849" i="16"/>
  <c r="Z1849" i="16" s="1"/>
  <c r="Y1855" i="16"/>
  <c r="Z1855" i="16" s="1"/>
  <c r="Y1856" i="16"/>
  <c r="Z1856" i="16" s="1"/>
  <c r="Y1862" i="16"/>
  <c r="Z1862" i="16" s="1"/>
  <c r="Y1869" i="16"/>
  <c r="Z1869" i="16" s="1"/>
  <c r="Y1874" i="16"/>
  <c r="Z1874" i="16" s="1"/>
  <c r="Y1894" i="16"/>
  <c r="Z1894" i="16" s="1"/>
  <c r="Y1901" i="16"/>
  <c r="Z1901" i="16" s="1"/>
  <c r="Y1906" i="16"/>
  <c r="Z1906" i="16" s="1"/>
  <c r="Y1907" i="16"/>
  <c r="Z1907" i="16" s="1"/>
  <c r="Y1908" i="16"/>
  <c r="Z1908" i="16" s="1"/>
  <c r="Y1913" i="16"/>
  <c r="Z1913" i="16" s="1"/>
  <c r="Y1919" i="16"/>
  <c r="Z1919" i="16" s="1"/>
  <c r="Y1920" i="16"/>
  <c r="Z1920" i="16" s="1"/>
  <c r="Y1926" i="16"/>
  <c r="Z1926" i="16" s="1"/>
  <c r="Y1933" i="16"/>
  <c r="Z1933" i="16" s="1"/>
  <c r="Y1938" i="16"/>
  <c r="Z1938" i="16" s="1"/>
  <c r="Y1946" i="16"/>
  <c r="Z1946" i="16" s="1"/>
  <c r="Y1951" i="16"/>
  <c r="Z1951" i="16" s="1"/>
  <c r="Y1952" i="16"/>
  <c r="Z1952" i="16" s="1"/>
  <c r="Y1957" i="16"/>
  <c r="Z1957" i="16" s="1"/>
  <c r="Y1962" i="16"/>
  <c r="Z1962" i="16" s="1"/>
  <c r="Y1967" i="16"/>
  <c r="Z1967" i="16" s="1"/>
  <c r="Y1968" i="16"/>
  <c r="Z1968" i="16" s="1"/>
  <c r="Y1973" i="16"/>
  <c r="Z1973" i="16" s="1"/>
  <c r="Y1978" i="16"/>
  <c r="Z1978" i="16" s="1"/>
  <c r="Y1983" i="16"/>
  <c r="Z1983" i="16" s="1"/>
  <c r="Y1984" i="16"/>
  <c r="Z1984" i="16" s="1"/>
  <c r="Y1989" i="16"/>
  <c r="Z1989" i="16" s="1"/>
  <c r="Y1994" i="16"/>
  <c r="Z1994" i="16" s="1"/>
  <c r="Y1999" i="16"/>
  <c r="Z1999" i="16" s="1"/>
  <c r="Y2000" i="16"/>
  <c r="Z2000" i="16" s="1"/>
  <c r="Y2005" i="16"/>
  <c r="Z2005" i="16" s="1"/>
  <c r="Y2010" i="16"/>
  <c r="Z2010" i="16" s="1"/>
  <c r="Y2015" i="16"/>
  <c r="Z2015" i="16" s="1"/>
  <c r="Y2016" i="16"/>
  <c r="Z2016" i="16" s="1"/>
  <c r="Y2021" i="16"/>
  <c r="Z2021" i="16" s="1"/>
  <c r="Y2026" i="16"/>
  <c r="Z2026" i="16" s="1"/>
  <c r="Y2031" i="16"/>
  <c r="Z2031" i="16" s="1"/>
  <c r="Y2032" i="16"/>
  <c r="Z2032" i="16" s="1"/>
  <c r="Y2037" i="16"/>
  <c r="Z2037" i="16" s="1"/>
  <c r="Y2042" i="16"/>
  <c r="Z2042" i="16" s="1"/>
  <c r="Y2047" i="16"/>
  <c r="Z2047" i="16" s="1"/>
  <c r="Y2048" i="16"/>
  <c r="Z2048" i="16" s="1"/>
  <c r="Y2053" i="16"/>
  <c r="Z2053" i="16" s="1"/>
  <c r="Y2058" i="16"/>
  <c r="Z2058" i="16" s="1"/>
  <c r="Y2063" i="16"/>
  <c r="Z2063" i="16" s="1"/>
  <c r="Y2064" i="16"/>
  <c r="Z2064" i="16" s="1"/>
  <c r="Y2069" i="16"/>
  <c r="Z2069" i="16" s="1"/>
  <c r="Y2074" i="16"/>
  <c r="Z2074" i="16" s="1"/>
  <c r="Y2079" i="16"/>
  <c r="Z2079" i="16" s="1"/>
  <c r="Y2080" i="16"/>
  <c r="Z2080" i="16" s="1"/>
  <c r="Y2085" i="16"/>
  <c r="Z2085" i="16" s="1"/>
  <c r="Y2089" i="16"/>
  <c r="Z2089" i="16" s="1"/>
  <c r="Y2090" i="16"/>
  <c r="Z2090" i="16" s="1"/>
  <c r="Y2096" i="16"/>
  <c r="Z2096" i="16" s="1"/>
  <c r="Y2103" i="16"/>
  <c r="Z2103" i="16" s="1"/>
  <c r="Y2109" i="16"/>
  <c r="Z2109" i="16" s="1"/>
  <c r="Y2110" i="16"/>
  <c r="Z2110" i="16" s="1"/>
  <c r="Y2115" i="16"/>
  <c r="Z2115" i="16" s="1"/>
  <c r="Y2116" i="16"/>
  <c r="Z2116" i="16" s="1"/>
  <c r="Y2121" i="16"/>
  <c r="Z2121" i="16" s="1"/>
  <c r="Y2122" i="16"/>
  <c r="Z2122" i="16" s="1"/>
  <c r="Y2128" i="16"/>
  <c r="Z2128" i="16" s="1"/>
  <c r="Y2135" i="16"/>
  <c r="Z2135" i="16" s="1"/>
  <c r="Y2141" i="16"/>
  <c r="Z2141" i="16" s="1"/>
  <c r="Y2142" i="16"/>
  <c r="Z2142" i="16" s="1"/>
  <c r="Y2147" i="16"/>
  <c r="Z2147" i="16" s="1"/>
  <c r="Y2148" i="16"/>
  <c r="Z2148" i="16" s="1"/>
  <c r="Y2153" i="16"/>
  <c r="Z2153" i="16" s="1"/>
  <c r="Y2154" i="16"/>
  <c r="Z2154" i="16" s="1"/>
  <c r="Y2160" i="16"/>
  <c r="Z2160" i="16" s="1"/>
  <c r="Y2167" i="16"/>
  <c r="Z2167" i="16" s="1"/>
  <c r="Y2173" i="16"/>
  <c r="Z2173" i="16" s="1"/>
  <c r="Y2174" i="16"/>
  <c r="Z2174" i="16" s="1"/>
  <c r="Y2179" i="16"/>
  <c r="Z2179" i="16" s="1"/>
  <c r="Y2180" i="16"/>
  <c r="Z2180" i="16" s="1"/>
  <c r="Y2185" i="16"/>
  <c r="Z2185" i="16" s="1"/>
  <c r="Y2186" i="16"/>
  <c r="Z2186" i="16" s="1"/>
  <c r="Y2192" i="16"/>
  <c r="Z2192" i="16" s="1"/>
  <c r="Y2199" i="16"/>
  <c r="Z2199" i="16" s="1"/>
  <c r="Y2205" i="16"/>
  <c r="Z2205" i="16" s="1"/>
  <c r="Y2206" i="16"/>
  <c r="Z2206" i="16" s="1"/>
  <c r="Y2211" i="16"/>
  <c r="Z2211" i="16" s="1"/>
  <c r="Y2212" i="16"/>
  <c r="Z2212" i="16" s="1"/>
  <c r="Y2217" i="16"/>
  <c r="Z2217" i="16" s="1"/>
  <c r="Y2222" i="16"/>
  <c r="Z2222" i="16" s="1"/>
  <c r="Y2223" i="16"/>
  <c r="Z2223" i="16" s="1"/>
  <c r="Y2224" i="16"/>
  <c r="Z2224" i="16" s="1"/>
  <c r="Y1871" i="16"/>
  <c r="Z1871" i="16" s="1"/>
  <c r="Y1872" i="16"/>
  <c r="Z1872" i="16" s="1"/>
  <c r="Y1875" i="16"/>
  <c r="Z1875" i="16" s="1"/>
  <c r="Y1876" i="16"/>
  <c r="Z1876" i="16" s="1"/>
  <c r="Y1885" i="16"/>
  <c r="Z1885" i="16" s="1"/>
  <c r="Y1897" i="16"/>
  <c r="Z1897" i="16" s="1"/>
  <c r="Y1905" i="16"/>
  <c r="Z1905" i="16" s="1"/>
  <c r="Y1911" i="16"/>
  <c r="Z1911" i="16" s="1"/>
  <c r="Y1912" i="16"/>
  <c r="Z1912" i="16" s="1"/>
  <c r="Y1918" i="16"/>
  <c r="Z1918" i="16" s="1"/>
  <c r="Y1925" i="16"/>
  <c r="Z1925" i="16" s="1"/>
  <c r="Y1930" i="16"/>
  <c r="Z1930" i="16" s="1"/>
  <c r="Y1931" i="16"/>
  <c r="Z1931" i="16" s="1"/>
  <c r="Y1932" i="16"/>
  <c r="Z1932" i="16" s="1"/>
  <c r="Y1937" i="16"/>
  <c r="Z1937" i="16" s="1"/>
  <c r="Y1943" i="16"/>
  <c r="Z1943" i="16" s="1"/>
  <c r="Y1944" i="16"/>
  <c r="Z1944" i="16" s="1"/>
  <c r="Y1945" i="16"/>
  <c r="Z1945" i="16" s="1"/>
  <c r="Y1950" i="16"/>
  <c r="Z1950" i="16" s="1"/>
  <c r="Y1955" i="16"/>
  <c r="Z1955" i="16" s="1"/>
  <c r="Y1956" i="16"/>
  <c r="Z1956" i="16" s="1"/>
  <c r="Y1961" i="16"/>
  <c r="Z1961" i="16" s="1"/>
  <c r="Y1966" i="16"/>
  <c r="Z1966" i="16" s="1"/>
  <c r="Y1971" i="16"/>
  <c r="Z1971" i="16" s="1"/>
  <c r="Y1972" i="16"/>
  <c r="Z1972" i="16" s="1"/>
  <c r="Y1977" i="16"/>
  <c r="Z1977" i="16" s="1"/>
  <c r="Y1982" i="16"/>
  <c r="Z1982" i="16" s="1"/>
  <c r="Y1987" i="16"/>
  <c r="Z1987" i="16" s="1"/>
  <c r="Y1988" i="16"/>
  <c r="Z1988" i="16" s="1"/>
  <c r="Y1993" i="16"/>
  <c r="Z1993" i="16" s="1"/>
  <c r="Y1998" i="16"/>
  <c r="Z1998" i="16" s="1"/>
  <c r="Y2003" i="16"/>
  <c r="Z2003" i="16" s="1"/>
  <c r="Y2004" i="16"/>
  <c r="Z2004" i="16" s="1"/>
  <c r="Y2009" i="16"/>
  <c r="Z2009" i="16" s="1"/>
  <c r="Y2014" i="16"/>
  <c r="Z2014" i="16" s="1"/>
  <c r="Y2019" i="16"/>
  <c r="Z2019" i="16" s="1"/>
  <c r="Y2020" i="16"/>
  <c r="Z2020" i="16" s="1"/>
  <c r="Y2025" i="16"/>
  <c r="Z2025" i="16" s="1"/>
  <c r="Y2030" i="16"/>
  <c r="Z2030" i="16" s="1"/>
  <c r="Y2035" i="16"/>
  <c r="Z2035" i="16" s="1"/>
  <c r="Y2036" i="16"/>
  <c r="Z2036" i="16" s="1"/>
  <c r="Y2041" i="16"/>
  <c r="Z2041" i="16" s="1"/>
  <c r="Y2046" i="16"/>
  <c r="Z2046" i="16" s="1"/>
  <c r="Y2051" i="16"/>
  <c r="Z2051" i="16" s="1"/>
  <c r="Y2052" i="16"/>
  <c r="Z2052" i="16" s="1"/>
  <c r="Y2057" i="16"/>
  <c r="Z2057" i="16" s="1"/>
  <c r="Y2062" i="16"/>
  <c r="Z2062" i="16" s="1"/>
  <c r="Y2067" i="16"/>
  <c r="Z2067" i="16" s="1"/>
  <c r="Y2068" i="16"/>
  <c r="Z2068" i="16" s="1"/>
  <c r="Y2073" i="16"/>
  <c r="Z2073" i="16" s="1"/>
  <c r="Y2078" i="16"/>
  <c r="Z2078" i="16" s="1"/>
  <c r="Y2083" i="16"/>
  <c r="Z2083" i="16" s="1"/>
  <c r="Y2084" i="16"/>
  <c r="Z2084" i="16" s="1"/>
  <c r="Y2088" i="16"/>
  <c r="Z2088" i="16" s="1"/>
  <c r="Y2095" i="16"/>
  <c r="Z2095" i="16" s="1"/>
  <c r="Y2101" i="16"/>
  <c r="Z2101" i="16" s="1"/>
  <c r="Y2102" i="16"/>
  <c r="Z2102" i="16" s="1"/>
  <c r="Y2107" i="16"/>
  <c r="Z2107" i="16" s="1"/>
  <c r="Y2108" i="16"/>
  <c r="Z2108" i="16" s="1"/>
  <c r="Y2113" i="16"/>
  <c r="Z2113" i="16" s="1"/>
  <c r="Y2114" i="16"/>
  <c r="Z2114" i="16" s="1"/>
  <c r="Y2120" i="16"/>
  <c r="Z2120" i="16" s="1"/>
  <c r="Y2127" i="16"/>
  <c r="Z2127" i="16" s="1"/>
  <c r="Y2133" i="16"/>
  <c r="Z2133" i="16" s="1"/>
  <c r="Y2134" i="16"/>
  <c r="Z2134" i="16" s="1"/>
  <c r="Y2139" i="16"/>
  <c r="Z2139" i="16" s="1"/>
  <c r="Y2140" i="16"/>
  <c r="Z2140" i="16" s="1"/>
  <c r="Y2145" i="16"/>
  <c r="Z2145" i="16" s="1"/>
  <c r="Y2146" i="16"/>
  <c r="Z2146" i="16" s="1"/>
  <c r="Y2152" i="16"/>
  <c r="Z2152" i="16" s="1"/>
  <c r="Y2159" i="16"/>
  <c r="Z2159" i="16" s="1"/>
  <c r="Y2165" i="16"/>
  <c r="Z2165" i="16" s="1"/>
  <c r="Y2166" i="16"/>
  <c r="Z2166" i="16" s="1"/>
  <c r="Y2171" i="16"/>
  <c r="Z2171" i="16" s="1"/>
  <c r="Y2172" i="16"/>
  <c r="Z2172" i="16" s="1"/>
  <c r="Y2177" i="16"/>
  <c r="Z2177" i="16" s="1"/>
  <c r="Y2178" i="16"/>
  <c r="Z2178" i="16" s="1"/>
  <c r="Y2184" i="16"/>
  <c r="Z2184" i="16" s="1"/>
  <c r="Y2191" i="16"/>
  <c r="Z2191" i="16" s="1"/>
  <c r="Y2197" i="16"/>
  <c r="Z2197" i="16" s="1"/>
  <c r="Y2198" i="16"/>
  <c r="Z2198" i="16" s="1"/>
  <c r="Y2203" i="16"/>
  <c r="Z2203" i="16" s="1"/>
  <c r="Y2204" i="16"/>
  <c r="Z2204" i="16" s="1"/>
  <c r="Y2209" i="16"/>
  <c r="Z2209" i="16" s="1"/>
  <c r="Y2210" i="16"/>
  <c r="Z2210" i="16" s="1"/>
  <c r="Y2216" i="16"/>
  <c r="Z2216" i="16" s="1"/>
  <c r="Y2221" i="16"/>
  <c r="Z2221" i="16" s="1"/>
  <c r="Y2227" i="16"/>
  <c r="Z2227" i="16" s="1"/>
  <c r="Y2228" i="16"/>
  <c r="Z2228" i="16" s="1"/>
  <c r="Y2234" i="16"/>
  <c r="Z2234" i="16" s="1"/>
  <c r="Y1878" i="16"/>
  <c r="Z1878" i="16" s="1"/>
  <c r="Y1881" i="16"/>
  <c r="Z1881" i="16" s="1"/>
  <c r="Y1887" i="16"/>
  <c r="Z1887" i="16" s="1"/>
  <c r="Y1888" i="16"/>
  <c r="Z1888" i="16" s="1"/>
  <c r="Y1896" i="16"/>
  <c r="Z1896" i="16" s="1"/>
  <c r="Y1903" i="16"/>
  <c r="Z1903" i="16" s="1"/>
  <c r="Y1904" i="16"/>
  <c r="Z1904" i="16" s="1"/>
  <c r="Y1910" i="16"/>
  <c r="Z1910" i="16" s="1"/>
  <c r="Y1917" i="16"/>
  <c r="Z1917" i="16" s="1"/>
  <c r="Y1922" i="16"/>
  <c r="Z1922" i="16" s="1"/>
  <c r="Y1923" i="16"/>
  <c r="Z1923" i="16" s="1"/>
  <c r="Y1924" i="16"/>
  <c r="Z1924" i="16" s="1"/>
  <c r="Y1929" i="16"/>
  <c r="Z1929" i="16" s="1"/>
  <c r="Y1935" i="16"/>
  <c r="Z1935" i="16" s="1"/>
  <c r="Y1936" i="16"/>
  <c r="Z1936" i="16" s="1"/>
  <c r="Y1942" i="16"/>
  <c r="Z1942" i="16" s="1"/>
  <c r="Y1949" i="16"/>
  <c r="Z1949" i="16" s="1"/>
  <c r="Y1954" i="16"/>
  <c r="Z1954" i="16" s="1"/>
  <c r="Y1959" i="16"/>
  <c r="Z1959" i="16" s="1"/>
  <c r="Y1960" i="16"/>
  <c r="Z1960" i="16" s="1"/>
  <c r="Y1965" i="16"/>
  <c r="Z1965" i="16" s="1"/>
  <c r="Y1970" i="16"/>
  <c r="Z1970" i="16" s="1"/>
  <c r="Y1975" i="16"/>
  <c r="Z1975" i="16" s="1"/>
  <c r="Y1976" i="16"/>
  <c r="Z1976" i="16" s="1"/>
  <c r="Y1981" i="16"/>
  <c r="Z1981" i="16" s="1"/>
  <c r="Y1986" i="16"/>
  <c r="Z1986" i="16" s="1"/>
  <c r="Y1991" i="16"/>
  <c r="Z1991" i="16" s="1"/>
  <c r="Y1992" i="16"/>
  <c r="Z1992" i="16" s="1"/>
  <c r="Y1997" i="16"/>
  <c r="Z1997" i="16" s="1"/>
  <c r="Y2002" i="16"/>
  <c r="Z2002" i="16" s="1"/>
  <c r="Y2007" i="16"/>
  <c r="Z2007" i="16" s="1"/>
  <c r="Y2008" i="16"/>
  <c r="Z2008" i="16" s="1"/>
  <c r="Y2013" i="16"/>
  <c r="Z2013" i="16" s="1"/>
  <c r="Y2018" i="16"/>
  <c r="Z2018" i="16" s="1"/>
  <c r="Y2023" i="16"/>
  <c r="Z2023" i="16" s="1"/>
  <c r="Y2024" i="16"/>
  <c r="Z2024" i="16" s="1"/>
  <c r="Y2029" i="16"/>
  <c r="Z2029" i="16" s="1"/>
  <c r="Y2034" i="16"/>
  <c r="Z2034" i="16" s="1"/>
  <c r="Y2039" i="16"/>
  <c r="Z2039" i="16" s="1"/>
  <c r="Y2040" i="16"/>
  <c r="Z2040" i="16" s="1"/>
  <c r="Y2045" i="16"/>
  <c r="Z2045" i="16" s="1"/>
  <c r="Y2050" i="16"/>
  <c r="Z2050" i="16" s="1"/>
  <c r="Y2055" i="16"/>
  <c r="Z2055" i="16" s="1"/>
  <c r="Y2056" i="16"/>
  <c r="Z2056" i="16" s="1"/>
  <c r="Y2061" i="16"/>
  <c r="Z2061" i="16" s="1"/>
  <c r="Y2066" i="16"/>
  <c r="Z2066" i="16" s="1"/>
  <c r="Y2071" i="16"/>
  <c r="Z2071" i="16" s="1"/>
  <c r="Y2072" i="16"/>
  <c r="Z2072" i="16" s="1"/>
  <c r="Y2077" i="16"/>
  <c r="Z2077" i="16" s="1"/>
  <c r="Y2082" i="16"/>
  <c r="Z2082" i="16" s="1"/>
  <c r="Y2087" i="16"/>
  <c r="Z2087" i="16" s="1"/>
  <c r="Y2093" i="16"/>
  <c r="Z2093" i="16" s="1"/>
  <c r="Y2094" i="16"/>
  <c r="Z2094" i="16" s="1"/>
  <c r="Y2099" i="16"/>
  <c r="Z2099" i="16" s="1"/>
  <c r="Y2100" i="16"/>
  <c r="Z2100" i="16" s="1"/>
  <c r="Y2105" i="16"/>
  <c r="Z2105" i="16" s="1"/>
  <c r="Y2106" i="16"/>
  <c r="Z2106" i="16" s="1"/>
  <c r="Y2112" i="16"/>
  <c r="Z2112" i="16" s="1"/>
  <c r="Y2119" i="16"/>
  <c r="Z2119" i="16" s="1"/>
  <c r="Y2125" i="16"/>
  <c r="Z2125" i="16" s="1"/>
  <c r="Y2126" i="16"/>
  <c r="Z2126" i="16" s="1"/>
  <c r="Y2131" i="16"/>
  <c r="Z2131" i="16" s="1"/>
  <c r="Y2132" i="16"/>
  <c r="Z2132" i="16" s="1"/>
  <c r="Y2137" i="16"/>
  <c r="Z2137" i="16" s="1"/>
  <c r="Y2138" i="16"/>
  <c r="Z2138" i="16" s="1"/>
  <c r="Y2144" i="16"/>
  <c r="Z2144" i="16" s="1"/>
  <c r="Y2151" i="16"/>
  <c r="Z2151" i="16" s="1"/>
  <c r="Y2157" i="16"/>
  <c r="Z2157" i="16" s="1"/>
  <c r="Y2158" i="16"/>
  <c r="Z2158" i="16" s="1"/>
  <c r="Y2163" i="16"/>
  <c r="Z2163" i="16" s="1"/>
  <c r="Y2164" i="16"/>
  <c r="Z2164" i="16" s="1"/>
  <c r="Y2169" i="16"/>
  <c r="Z2169" i="16" s="1"/>
  <c r="Y2170" i="16"/>
  <c r="Z2170" i="16" s="1"/>
  <c r="Y2176" i="16"/>
  <c r="Z2176" i="16" s="1"/>
  <c r="Y2183" i="16"/>
  <c r="Z2183" i="16" s="1"/>
  <c r="Y2189" i="16"/>
  <c r="Z2189" i="16" s="1"/>
  <c r="Y2190" i="16"/>
  <c r="Z2190" i="16" s="1"/>
  <c r="Y2195" i="16"/>
  <c r="Z2195" i="16" s="1"/>
  <c r="Y2196" i="16"/>
  <c r="Z2196" i="16" s="1"/>
  <c r="Y2201" i="16"/>
  <c r="Z2201" i="16" s="1"/>
  <c r="Y2202" i="16"/>
  <c r="Z2202" i="16" s="1"/>
  <c r="Y2208" i="16"/>
  <c r="Z2208" i="16" s="1"/>
  <c r="Y2215" i="16"/>
  <c r="Z2215" i="16" s="1"/>
  <c r="Y2219" i="16"/>
  <c r="Z2219" i="16" s="1"/>
  <c r="Y2220" i="16"/>
  <c r="Z2220" i="16" s="1"/>
  <c r="Y2226" i="16"/>
  <c r="Z2226" i="16" s="1"/>
  <c r="Y1890" i="16"/>
  <c r="Z1890" i="16" s="1"/>
  <c r="Y1891" i="16"/>
  <c r="Z1891" i="16" s="1"/>
  <c r="Y1892" i="16"/>
  <c r="Z1892" i="16" s="1"/>
  <c r="Y1902" i="16"/>
  <c r="Z1902" i="16" s="1"/>
  <c r="Y1909" i="16"/>
  <c r="Z1909" i="16" s="1"/>
  <c r="Y1914" i="16"/>
  <c r="Z1914" i="16" s="1"/>
  <c r="Y1915" i="16"/>
  <c r="Z1915" i="16" s="1"/>
  <c r="Y1916" i="16"/>
  <c r="Z1916" i="16" s="1"/>
  <c r="Y1921" i="16"/>
  <c r="Z1921" i="16" s="1"/>
  <c r="Y1927" i="16"/>
  <c r="Z1927" i="16" s="1"/>
  <c r="Y1928" i="16"/>
  <c r="Z1928" i="16" s="1"/>
  <c r="Y1934" i="16"/>
  <c r="Z1934" i="16" s="1"/>
  <c r="Y1939" i="16"/>
  <c r="Z1939" i="16" s="1"/>
  <c r="Y1940" i="16"/>
  <c r="Z1940" i="16" s="1"/>
  <c r="Y1941" i="16"/>
  <c r="Z1941" i="16" s="1"/>
  <c r="Y1947" i="16"/>
  <c r="Z1947" i="16" s="1"/>
  <c r="Y1948" i="16"/>
  <c r="Z1948" i="16" s="1"/>
  <c r="Y1953" i="16"/>
  <c r="Z1953" i="16" s="1"/>
  <c r="Y1958" i="16"/>
  <c r="Z1958" i="16" s="1"/>
  <c r="Y1963" i="16"/>
  <c r="Z1963" i="16" s="1"/>
  <c r="Y1964" i="16"/>
  <c r="Z1964" i="16" s="1"/>
  <c r="Y1969" i="16"/>
  <c r="Z1969" i="16" s="1"/>
  <c r="Y1974" i="16"/>
  <c r="Z1974" i="16" s="1"/>
  <c r="Y1979" i="16"/>
  <c r="Z1979" i="16" s="1"/>
  <c r="Y1980" i="16"/>
  <c r="Z1980" i="16" s="1"/>
  <c r="Y1985" i="16"/>
  <c r="Z1985" i="16" s="1"/>
  <c r="Y1990" i="16"/>
  <c r="Z1990" i="16" s="1"/>
  <c r="Y1995" i="16"/>
  <c r="Z1995" i="16" s="1"/>
  <c r="Y1996" i="16"/>
  <c r="Z1996" i="16" s="1"/>
  <c r="Y2001" i="16"/>
  <c r="Z2001" i="16" s="1"/>
  <c r="Y2006" i="16"/>
  <c r="Z2006" i="16" s="1"/>
  <c r="Y2011" i="16"/>
  <c r="Z2011" i="16" s="1"/>
  <c r="Y2012" i="16"/>
  <c r="Z2012" i="16" s="1"/>
  <c r="Y2017" i="16"/>
  <c r="Z2017" i="16" s="1"/>
  <c r="Y2022" i="16"/>
  <c r="Z2022" i="16" s="1"/>
  <c r="Y2027" i="16"/>
  <c r="Z2027" i="16" s="1"/>
  <c r="Y2028" i="16"/>
  <c r="Z2028" i="16" s="1"/>
  <c r="Y2033" i="16"/>
  <c r="Z2033" i="16" s="1"/>
  <c r="Y2038" i="16"/>
  <c r="Z2038" i="16" s="1"/>
  <c r="Y2043" i="16"/>
  <c r="Z2043" i="16" s="1"/>
  <c r="Y2044" i="16"/>
  <c r="Z2044" i="16" s="1"/>
  <c r="Y2049" i="16"/>
  <c r="Z2049" i="16" s="1"/>
  <c r="Y2054" i="16"/>
  <c r="Z2054" i="16" s="1"/>
  <c r="Y2059" i="16"/>
  <c r="Z2059" i="16" s="1"/>
  <c r="Y2060" i="16"/>
  <c r="Z2060" i="16" s="1"/>
  <c r="Y2065" i="16"/>
  <c r="Z2065" i="16" s="1"/>
  <c r="Y2070" i="16"/>
  <c r="Z2070" i="16" s="1"/>
  <c r="Y2075" i="16"/>
  <c r="Z2075" i="16" s="1"/>
  <c r="Y2076" i="16"/>
  <c r="Z2076" i="16" s="1"/>
  <c r="Y2081" i="16"/>
  <c r="Z2081" i="16" s="1"/>
  <c r="Y2086" i="16"/>
  <c r="Z2086" i="16" s="1"/>
  <c r="Y2091" i="16"/>
  <c r="Z2091" i="16" s="1"/>
  <c r="Y2092" i="16"/>
  <c r="Z2092" i="16" s="1"/>
  <c r="Y2097" i="16"/>
  <c r="Z2097" i="16" s="1"/>
  <c r="Y2098" i="16"/>
  <c r="Z2098" i="16" s="1"/>
  <c r="Y2104" i="16"/>
  <c r="Z2104" i="16" s="1"/>
  <c r="Y2111" i="16"/>
  <c r="Z2111" i="16" s="1"/>
  <c r="Y2117" i="16"/>
  <c r="Z2117" i="16" s="1"/>
  <c r="Y2118" i="16"/>
  <c r="Z2118" i="16" s="1"/>
  <c r="Y2123" i="16"/>
  <c r="Z2123" i="16" s="1"/>
  <c r="Y2124" i="16"/>
  <c r="Z2124" i="16" s="1"/>
  <c r="Y2129" i="16"/>
  <c r="Z2129" i="16" s="1"/>
  <c r="Y2130" i="16"/>
  <c r="Z2130" i="16" s="1"/>
  <c r="Y2136" i="16"/>
  <c r="Z2136" i="16" s="1"/>
  <c r="Y2143" i="16"/>
  <c r="Z2143" i="16" s="1"/>
  <c r="Y2149" i="16"/>
  <c r="Z2149" i="16" s="1"/>
  <c r="Y2150" i="16"/>
  <c r="Z2150" i="16" s="1"/>
  <c r="Y2155" i="16"/>
  <c r="Z2155" i="16" s="1"/>
  <c r="Y2156" i="16"/>
  <c r="Z2156" i="16" s="1"/>
  <c r="Y2161" i="16"/>
  <c r="Z2161" i="16" s="1"/>
  <c r="Y2162" i="16"/>
  <c r="Z2162" i="16" s="1"/>
  <c r="Y2168" i="16"/>
  <c r="Z2168" i="16" s="1"/>
  <c r="Y2175" i="16"/>
  <c r="Z2175" i="16" s="1"/>
  <c r="Y2181" i="16"/>
  <c r="Z2181" i="16" s="1"/>
  <c r="Y2182" i="16"/>
  <c r="Z2182" i="16" s="1"/>
  <c r="Y2187" i="16"/>
  <c r="Z2187" i="16" s="1"/>
  <c r="Y2188" i="16"/>
  <c r="Z2188" i="16" s="1"/>
  <c r="Y2193" i="16"/>
  <c r="Z2193" i="16" s="1"/>
  <c r="Y2194" i="16"/>
  <c r="Z2194" i="16" s="1"/>
  <c r="Y2200" i="16"/>
  <c r="Z2200" i="16" s="1"/>
  <c r="Y2207" i="16"/>
  <c r="Z2207" i="16" s="1"/>
  <c r="Y2213" i="16"/>
  <c r="Z2213" i="16" s="1"/>
  <c r="Y2214" i="16"/>
  <c r="Z2214" i="16" s="1"/>
  <c r="Y2218" i="16"/>
  <c r="Z2218" i="16" s="1"/>
  <c r="Y2225" i="16"/>
  <c r="Z2225" i="16" s="1"/>
  <c r="Y2230" i="16"/>
  <c r="Z2230" i="16" s="1"/>
  <c r="Y2231" i="16"/>
  <c r="Z2231" i="16" s="1"/>
  <c r="Y2232" i="16"/>
  <c r="Z2232" i="16" s="1"/>
  <c r="Y2235" i="16"/>
  <c r="Z2235" i="16" s="1"/>
  <c r="Y2236" i="16"/>
  <c r="Z2236" i="16" s="1"/>
  <c r="Y2242" i="16"/>
  <c r="Z2242" i="16" s="1"/>
  <c r="Y2249" i="16"/>
  <c r="Z2249" i="16" s="1"/>
  <c r="Y2254" i="16"/>
  <c r="Z2254" i="16" s="1"/>
  <c r="Y2255" i="16"/>
  <c r="Z2255" i="16" s="1"/>
  <c r="Y2256" i="16"/>
  <c r="Z2256" i="16" s="1"/>
  <c r="Y2261" i="16"/>
  <c r="Z2261" i="16" s="1"/>
  <c r="Y2266" i="16"/>
  <c r="Z2266" i="16" s="1"/>
  <c r="Y2271" i="16"/>
  <c r="Z2271" i="16" s="1"/>
  <c r="Y2272" i="16"/>
  <c r="Z2272" i="16" s="1"/>
  <c r="Y2277" i="16"/>
  <c r="Z2277" i="16" s="1"/>
  <c r="Y2282" i="16"/>
  <c r="Z2282" i="16" s="1"/>
  <c r="Y2288" i="16"/>
  <c r="Z2288" i="16" s="1"/>
  <c r="Y2294" i="16"/>
  <c r="Z2294" i="16" s="1"/>
  <c r="Y2295" i="16"/>
  <c r="Z2295" i="16" s="1"/>
  <c r="Y2296" i="16"/>
  <c r="Z2296" i="16" s="1"/>
  <c r="Y2300" i="16"/>
  <c r="Z2300" i="16" s="1"/>
  <c r="Y2305" i="16"/>
  <c r="Z2305" i="16" s="1"/>
  <c r="Y2306" i="16"/>
  <c r="Z2306" i="16" s="1"/>
  <c r="Y2307" i="16"/>
  <c r="Z2307" i="16" s="1"/>
  <c r="Y2313" i="16"/>
  <c r="Z2313" i="16" s="1"/>
  <c r="Y2317" i="16"/>
  <c r="Z2317" i="16" s="1"/>
  <c r="Y2324" i="16"/>
  <c r="Z2324" i="16" s="1"/>
  <c r="Y2329" i="16"/>
  <c r="Z2329" i="16" s="1"/>
  <c r="Y2333" i="16"/>
  <c r="Z2333" i="16" s="1"/>
  <c r="Y2339" i="16"/>
  <c r="Z2339" i="16" s="1"/>
  <c r="Y2344" i="16"/>
  <c r="Z2344" i="16" s="1"/>
  <c r="Y2349" i="16"/>
  <c r="Z2349" i="16" s="1"/>
  <c r="Y2357" i="16"/>
  <c r="Z2357" i="16" s="1"/>
  <c r="Y2362" i="16"/>
  <c r="Z2362" i="16" s="1"/>
  <c r="Y2363" i="16"/>
  <c r="Z2363" i="16" s="1"/>
  <c r="Y2367" i="16"/>
  <c r="Z2367" i="16" s="1"/>
  <c r="Y2368" i="16"/>
  <c r="Z2368" i="16" s="1"/>
  <c r="Y2374" i="16"/>
  <c r="Z2374" i="16" s="1"/>
  <c r="Y2381" i="16"/>
  <c r="Z2381" i="16" s="1"/>
  <c r="Y2386" i="16"/>
  <c r="Z2386" i="16" s="1"/>
  <c r="Y2387" i="16"/>
  <c r="Z2387" i="16" s="1"/>
  <c r="Y2388" i="16"/>
  <c r="Z2388" i="16" s="1"/>
  <c r="Y2393" i="16"/>
  <c r="Z2393" i="16" s="1"/>
  <c r="Y2399" i="16"/>
  <c r="Z2399" i="16" s="1"/>
  <c r="Y2400" i="16"/>
  <c r="Z2400" i="16" s="1"/>
  <c r="Y2406" i="16"/>
  <c r="Z2406" i="16" s="1"/>
  <c r="Y2229" i="16"/>
  <c r="Z2229" i="16" s="1"/>
  <c r="Y2241" i="16"/>
  <c r="Z2241" i="16" s="1"/>
  <c r="Y2246" i="16"/>
  <c r="Z2246" i="16" s="1"/>
  <c r="Y2247" i="16"/>
  <c r="Z2247" i="16" s="1"/>
  <c r="Y2248" i="16"/>
  <c r="Z2248" i="16" s="1"/>
  <c r="Y2253" i="16"/>
  <c r="Z2253" i="16" s="1"/>
  <c r="Y2259" i="16"/>
  <c r="Z2259" i="16" s="1"/>
  <c r="Y2260" i="16"/>
  <c r="Z2260" i="16" s="1"/>
  <c r="Y2265" i="16"/>
  <c r="Z2265" i="16" s="1"/>
  <c r="Y2270" i="16"/>
  <c r="Z2270" i="16" s="1"/>
  <c r="Y2275" i="16"/>
  <c r="Z2275" i="16" s="1"/>
  <c r="Y2276" i="16"/>
  <c r="Z2276" i="16" s="1"/>
  <c r="Y2281" i="16"/>
  <c r="Z2281" i="16" s="1"/>
  <c r="Y2286" i="16"/>
  <c r="Z2286" i="16" s="1"/>
  <c r="Y2287" i="16"/>
  <c r="Z2287" i="16" s="1"/>
  <c r="Y2293" i="16"/>
  <c r="Z2293" i="16" s="1"/>
  <c r="Y2299" i="16"/>
  <c r="Z2299" i="16" s="1"/>
  <c r="Y2304" i="16"/>
  <c r="Z2304" i="16" s="1"/>
  <c r="Y2310" i="16"/>
  <c r="Z2310" i="16" s="1"/>
  <c r="Y2311" i="16"/>
  <c r="Z2311" i="16" s="1"/>
  <c r="Y2312" i="16"/>
  <c r="Z2312" i="16" s="1"/>
  <c r="Y2316" i="16"/>
  <c r="Z2316" i="16" s="1"/>
  <c r="Y2238" i="16"/>
  <c r="Z2238" i="16" s="1"/>
  <c r="Y2239" i="16"/>
  <c r="Z2239" i="16" s="1"/>
  <c r="Y2240" i="16"/>
  <c r="Z2240" i="16" s="1"/>
  <c r="Y2245" i="16"/>
  <c r="Z2245" i="16" s="1"/>
  <c r="Y2251" i="16"/>
  <c r="Z2251" i="16" s="1"/>
  <c r="Y2252" i="16"/>
  <c r="Z2252" i="16" s="1"/>
  <c r="Y2258" i="16"/>
  <c r="Z2258" i="16" s="1"/>
  <c r="Y2263" i="16"/>
  <c r="Z2263" i="16" s="1"/>
  <c r="Y2264" i="16"/>
  <c r="Z2264" i="16" s="1"/>
  <c r="Y2269" i="16"/>
  <c r="Z2269" i="16" s="1"/>
  <c r="Y2274" i="16"/>
  <c r="Z2274" i="16" s="1"/>
  <c r="Y2279" i="16"/>
  <c r="Z2279" i="16" s="1"/>
  <c r="Y2280" i="16"/>
  <c r="Z2280" i="16" s="1"/>
  <c r="Y2285" i="16"/>
  <c r="Z2285" i="16" s="1"/>
  <c r="Y2292" i="16"/>
  <c r="Z2292" i="16" s="1"/>
  <c r="Y2298" i="16"/>
  <c r="Z2298" i="16" s="1"/>
  <c r="Y2302" i="16"/>
  <c r="Z2302" i="16" s="1"/>
  <c r="Y2303" i="16"/>
  <c r="Z2303" i="16" s="1"/>
  <c r="Y2309" i="16"/>
  <c r="Z2309" i="16" s="1"/>
  <c r="Y2315" i="16"/>
  <c r="Z2315" i="16" s="1"/>
  <c r="Y2243" i="16"/>
  <c r="Z2243" i="16" s="1"/>
  <c r="Y2244" i="16"/>
  <c r="Z2244" i="16" s="1"/>
  <c r="Y2297" i="16"/>
  <c r="Z2297" i="16" s="1"/>
  <c r="Y2327" i="16"/>
  <c r="Z2327" i="16" s="1"/>
  <c r="Y2328" i="16"/>
  <c r="Z2328" i="16" s="1"/>
  <c r="Y2331" i="16"/>
  <c r="Z2331" i="16" s="1"/>
  <c r="Y2334" i="16"/>
  <c r="Z2334" i="16" s="1"/>
  <c r="Y2335" i="16"/>
  <c r="Z2335" i="16" s="1"/>
  <c r="Y2347" i="16"/>
  <c r="Z2347" i="16" s="1"/>
  <c r="Y2348" i="16"/>
  <c r="Z2348" i="16" s="1"/>
  <c r="Y2353" i="16"/>
  <c r="Z2353" i="16" s="1"/>
  <c r="Y2354" i="16"/>
  <c r="Z2354" i="16" s="1"/>
  <c r="Y2358" i="16"/>
  <c r="Z2358" i="16" s="1"/>
  <c r="Y2359" i="16"/>
  <c r="Z2359" i="16" s="1"/>
  <c r="Y2366" i="16"/>
  <c r="Z2366" i="16" s="1"/>
  <c r="Y2369" i="16"/>
  <c r="Z2369" i="16" s="1"/>
  <c r="Y2385" i="16"/>
  <c r="Z2385" i="16" s="1"/>
  <c r="Y2398" i="16"/>
  <c r="Z2398" i="16" s="1"/>
  <c r="Y2401" i="16"/>
  <c r="Z2401" i="16" s="1"/>
  <c r="Y2237" i="16"/>
  <c r="Z2237" i="16" s="1"/>
  <c r="Y2257" i="16"/>
  <c r="Z2257" i="16" s="1"/>
  <c r="Y2262" i="16"/>
  <c r="Z2262" i="16" s="1"/>
  <c r="Y2267" i="16"/>
  <c r="Z2267" i="16" s="1"/>
  <c r="Y2268" i="16"/>
  <c r="Z2268" i="16" s="1"/>
  <c r="Y2273" i="16"/>
  <c r="Z2273" i="16" s="1"/>
  <c r="Y2278" i="16"/>
  <c r="Z2278" i="16" s="1"/>
  <c r="Y2283" i="16"/>
  <c r="Z2283" i="16" s="1"/>
  <c r="Y2284" i="16"/>
  <c r="Z2284" i="16" s="1"/>
  <c r="Y2289" i="16"/>
  <c r="Z2289" i="16" s="1"/>
  <c r="Y2290" i="16"/>
  <c r="Z2290" i="16" s="1"/>
  <c r="Y2291" i="16"/>
  <c r="Z2291" i="16" s="1"/>
  <c r="Y2301" i="16"/>
  <c r="Z2301" i="16" s="1"/>
  <c r="Y2321" i="16"/>
  <c r="Z2321" i="16" s="1"/>
  <c r="Y2322" i="16"/>
  <c r="Z2322" i="16" s="1"/>
  <c r="Y2323" i="16"/>
  <c r="Z2323" i="16" s="1"/>
  <c r="Y2326" i="16"/>
  <c r="Z2326" i="16" s="1"/>
  <c r="Y2330" i="16"/>
  <c r="Z2330" i="16" s="1"/>
  <c r="Y2342" i="16"/>
  <c r="Z2342" i="16" s="1"/>
  <c r="Y2343" i="16"/>
  <c r="Z2343" i="16" s="1"/>
  <c r="Y2346" i="16"/>
  <c r="Z2346" i="16" s="1"/>
  <c r="Y2350" i="16"/>
  <c r="Z2350" i="16" s="1"/>
  <c r="Y2351" i="16"/>
  <c r="Z2351" i="16" s="1"/>
  <c r="Y2352" i="16"/>
  <c r="Z2352" i="16" s="1"/>
  <c r="Y2365" i="16"/>
  <c r="Z2365" i="16" s="1"/>
  <c r="Y2378" i="16"/>
  <c r="Z2378" i="16" s="1"/>
  <c r="Y2379" i="16"/>
  <c r="Z2379" i="16" s="1"/>
  <c r="Y2380" i="16"/>
  <c r="Z2380" i="16" s="1"/>
  <c r="Y2383" i="16"/>
  <c r="Z2383" i="16" s="1"/>
  <c r="Y2384" i="16"/>
  <c r="Z2384" i="16" s="1"/>
  <c r="Y2391" i="16"/>
  <c r="Z2391" i="16" s="1"/>
  <c r="Y2392" i="16"/>
  <c r="Z2392" i="16" s="1"/>
  <c r="Y2397" i="16"/>
  <c r="Z2397" i="16" s="1"/>
  <c r="Y2414" i="16"/>
  <c r="Z2414" i="16" s="1"/>
  <c r="Y2314" i="16"/>
  <c r="Z2314" i="16" s="1"/>
  <c r="Y2320" i="16"/>
  <c r="Z2320" i="16" s="1"/>
  <c r="Y2325" i="16"/>
  <c r="Z2325" i="16" s="1"/>
  <c r="Y2337" i="16"/>
  <c r="Z2337" i="16" s="1"/>
  <c r="Y2338" i="16"/>
  <c r="Z2338" i="16" s="1"/>
  <c r="Y2341" i="16"/>
  <c r="Z2341" i="16" s="1"/>
  <c r="Y2345" i="16"/>
  <c r="Z2345" i="16" s="1"/>
  <c r="Y2361" i="16"/>
  <c r="Z2361" i="16" s="1"/>
  <c r="Y2364" i="16"/>
  <c r="Z2364" i="16" s="1"/>
  <c r="Y2373" i="16"/>
  <c r="Z2373" i="16" s="1"/>
  <c r="Y2377" i="16"/>
  <c r="Z2377" i="16" s="1"/>
  <c r="Y2382" i="16"/>
  <c r="Z2382" i="16" s="1"/>
  <c r="Y2390" i="16"/>
  <c r="Z2390" i="16" s="1"/>
  <c r="Y2394" i="16"/>
  <c r="Z2394" i="16" s="1"/>
  <c r="Y2395" i="16"/>
  <c r="Z2395" i="16" s="1"/>
  <c r="Y2396" i="16"/>
  <c r="Z2396" i="16" s="1"/>
  <c r="Y2405" i="16"/>
  <c r="Z2405" i="16" s="1"/>
  <c r="Y2410" i="16"/>
  <c r="Z2410" i="16" s="1"/>
  <c r="Y2411" i="16"/>
  <c r="Z2411" i="16" s="1"/>
  <c r="Y2412" i="16"/>
  <c r="Z2412" i="16" s="1"/>
  <c r="Y2413" i="16"/>
  <c r="Z2413" i="16" s="1"/>
  <c r="Y2250" i="16"/>
  <c r="Z2250" i="16" s="1"/>
  <c r="Y2332" i="16"/>
  <c r="Z2332" i="16" s="1"/>
  <c r="Y2340" i="16"/>
  <c r="Z2340" i="16" s="1"/>
  <c r="Y2355" i="16"/>
  <c r="Z2355" i="16" s="1"/>
  <c r="Y2356" i="16"/>
  <c r="Z2356" i="16" s="1"/>
  <c r="Y2375" i="16"/>
  <c r="Z2375" i="16" s="1"/>
  <c r="Y2376" i="16"/>
  <c r="Z2376" i="16" s="1"/>
  <c r="Y2389" i="16"/>
  <c r="Z2389" i="16" s="1"/>
  <c r="Y41" i="16"/>
  <c r="Z41" i="16" s="1"/>
  <c r="Y42" i="16"/>
  <c r="Z42" i="16" s="1"/>
  <c r="Y44" i="16"/>
  <c r="Z44" i="16" s="1"/>
  <c r="Y45" i="16"/>
  <c r="Z45" i="16" s="1"/>
  <c r="Y51" i="16"/>
  <c r="Z51" i="16" s="1"/>
  <c r="Y58" i="16"/>
  <c r="Z58" i="16" s="1"/>
  <c r="Y64" i="16"/>
  <c r="Z64" i="16" s="1"/>
  <c r="Y65" i="16"/>
  <c r="Z65" i="16" s="1"/>
  <c r="Y70" i="16"/>
  <c r="Z70" i="16" s="1"/>
  <c r="Y71" i="16"/>
  <c r="Z71" i="16" s="1"/>
  <c r="Y76" i="16"/>
  <c r="Z76" i="16" s="1"/>
  <c r="Y77" i="16"/>
  <c r="Z77" i="16" s="1"/>
  <c r="Y83" i="16"/>
  <c r="Z83" i="16" s="1"/>
  <c r="Y90" i="16"/>
  <c r="Z90" i="16" s="1"/>
  <c r="Y96" i="16"/>
  <c r="Z96" i="16" s="1"/>
  <c r="Y97" i="16"/>
  <c r="Z97" i="16" s="1"/>
  <c r="Y102" i="16"/>
  <c r="Z102" i="16" s="1"/>
  <c r="Y103" i="16"/>
  <c r="Z103" i="16" s="1"/>
  <c r="Y108" i="16"/>
  <c r="Z108" i="16" s="1"/>
  <c r="Y109" i="16"/>
  <c r="Z109" i="16" s="1"/>
  <c r="Y120" i="16"/>
  <c r="Z120" i="16" s="1"/>
  <c r="Y124" i="16"/>
  <c r="Z124" i="16" s="1"/>
  <c r="Y128" i="16"/>
  <c r="Z128" i="16" s="1"/>
  <c r="Y132" i="16"/>
  <c r="Z132" i="16" s="1"/>
  <c r="Y136" i="16"/>
  <c r="Z136" i="16" s="1"/>
  <c r="Y140" i="16"/>
  <c r="Z140" i="16" s="1"/>
  <c r="Y144" i="16"/>
  <c r="Z144" i="16" s="1"/>
  <c r="Y148" i="16"/>
  <c r="Z148" i="16" s="1"/>
  <c r="Y152" i="16"/>
  <c r="Z152" i="16" s="1"/>
  <c r="Y156" i="16"/>
  <c r="Z156" i="16" s="1"/>
  <c r="Y160" i="16"/>
  <c r="Z160" i="16" s="1"/>
  <c r="Y164" i="16"/>
  <c r="Z164" i="16" s="1"/>
  <c r="Y168" i="16"/>
  <c r="Z168" i="16" s="1"/>
  <c r="Y172" i="16"/>
  <c r="Z172" i="16" s="1"/>
  <c r="Y176" i="16"/>
  <c r="Z176" i="16" s="1"/>
  <c r="Y180" i="16"/>
  <c r="Z180" i="16" s="1"/>
  <c r="Y184" i="16"/>
  <c r="Z184" i="16" s="1"/>
  <c r="Y188" i="16"/>
  <c r="Z188" i="16" s="1"/>
  <c r="Y192" i="16"/>
  <c r="Z192" i="16" s="1"/>
  <c r="Y196" i="16"/>
  <c r="Z196" i="16" s="1"/>
  <c r="Y200" i="16"/>
  <c r="Z200" i="16" s="1"/>
  <c r="Y204" i="16"/>
  <c r="Z204" i="16" s="1"/>
  <c r="Y208" i="16"/>
  <c r="Z208" i="16" s="1"/>
  <c r="Y212" i="16"/>
  <c r="Z212" i="16" s="1"/>
  <c r="Y216" i="16"/>
  <c r="Z216" i="16" s="1"/>
  <c r="Y2370" i="16"/>
  <c r="Z2370" i="16" s="1"/>
  <c r="Y2371" i="16"/>
  <c r="Z2371" i="16" s="1"/>
  <c r="Y2372" i="16"/>
  <c r="Z2372" i="16" s="1"/>
  <c r="Y43" i="16"/>
  <c r="Z43" i="16" s="1"/>
  <c r="Y50" i="16"/>
  <c r="Z50" i="16" s="1"/>
  <c r="Y56" i="16"/>
  <c r="Z56" i="16" s="1"/>
  <c r="Y57" i="16"/>
  <c r="Z57" i="16" s="1"/>
  <c r="Y62" i="16"/>
  <c r="Z62" i="16" s="1"/>
  <c r="Y63" i="16"/>
  <c r="Z63" i="16" s="1"/>
  <c r="Y68" i="16"/>
  <c r="Z68" i="16" s="1"/>
  <c r="Y69" i="16"/>
  <c r="Z69" i="16" s="1"/>
  <c r="Y75" i="16"/>
  <c r="Z75" i="16" s="1"/>
  <c r="Y82" i="16"/>
  <c r="Z82" i="16" s="1"/>
  <c r="Y88" i="16"/>
  <c r="Z88" i="16" s="1"/>
  <c r="Y89" i="16"/>
  <c r="Z89" i="16" s="1"/>
  <c r="Y94" i="16"/>
  <c r="Z94" i="16" s="1"/>
  <c r="Y95" i="16"/>
  <c r="Z95" i="16" s="1"/>
  <c r="Y100" i="16"/>
  <c r="Z100" i="16" s="1"/>
  <c r="Y101" i="16"/>
  <c r="Z101" i="16" s="1"/>
  <c r="Y107" i="16"/>
  <c r="Z107" i="16" s="1"/>
  <c r="Y2318" i="16"/>
  <c r="Z2318" i="16" s="1"/>
  <c r="Y2319" i="16"/>
  <c r="Z2319" i="16" s="1"/>
  <c r="Y2336" i="16"/>
  <c r="Z2336" i="16" s="1"/>
  <c r="Y2360" i="16"/>
  <c r="Z2360" i="16" s="1"/>
  <c r="Y2407" i="16"/>
  <c r="Z2407" i="16" s="1"/>
  <c r="Y2408" i="16"/>
  <c r="Z2408" i="16" s="1"/>
  <c r="Y2409" i="16"/>
  <c r="Z2409" i="16" s="1"/>
  <c r="Y2402" i="16"/>
  <c r="Z2402" i="16" s="1"/>
  <c r="Y2403" i="16"/>
  <c r="Z2403" i="16" s="1"/>
  <c r="Y2404" i="16"/>
  <c r="Z2404" i="16" s="1"/>
  <c r="Y39" i="16"/>
  <c r="Z39" i="16" s="1"/>
  <c r="Y40" i="16"/>
  <c r="Z40" i="16" s="1"/>
  <c r="Y54" i="16"/>
  <c r="Z54" i="16" s="1"/>
  <c r="Y55" i="16"/>
  <c r="Z55" i="16" s="1"/>
  <c r="Y86" i="16"/>
  <c r="Z86" i="16" s="1"/>
  <c r="Y87" i="16"/>
  <c r="Z87" i="16" s="1"/>
  <c r="Y123" i="16"/>
  <c r="Z123" i="16" s="1"/>
  <c r="Y126" i="16"/>
  <c r="Z126" i="16" s="1"/>
  <c r="Y129" i="16"/>
  <c r="Z129" i="16" s="1"/>
  <c r="Y139" i="16"/>
  <c r="Z139" i="16" s="1"/>
  <c r="Y142" i="16"/>
  <c r="Z142" i="16" s="1"/>
  <c r="Y145" i="16"/>
  <c r="Z145" i="16" s="1"/>
  <c r="Y155" i="16"/>
  <c r="Z155" i="16" s="1"/>
  <c r="Y158" i="16"/>
  <c r="Z158" i="16" s="1"/>
  <c r="Y161" i="16"/>
  <c r="Z161" i="16" s="1"/>
  <c r="Y171" i="16"/>
  <c r="Z171" i="16" s="1"/>
  <c r="Y174" i="16"/>
  <c r="Z174" i="16" s="1"/>
  <c r="Y177" i="16"/>
  <c r="Z177" i="16" s="1"/>
  <c r="Y187" i="16"/>
  <c r="Z187" i="16" s="1"/>
  <c r="Y190" i="16"/>
  <c r="Z190" i="16" s="1"/>
  <c r="Y193" i="16"/>
  <c r="Z193" i="16" s="1"/>
  <c r="Y203" i="16"/>
  <c r="Z203" i="16" s="1"/>
  <c r="Y206" i="16"/>
  <c r="Z206" i="16" s="1"/>
  <c r="Y209" i="16"/>
  <c r="Z209" i="16" s="1"/>
  <c r="Y219" i="16"/>
  <c r="Z219" i="16" s="1"/>
  <c r="Y223" i="16"/>
  <c r="Z223" i="16" s="1"/>
  <c r="Y227" i="16"/>
  <c r="Z227" i="16" s="1"/>
  <c r="Y231" i="16"/>
  <c r="Z231" i="16" s="1"/>
  <c r="Y235" i="16"/>
  <c r="Z235" i="16" s="1"/>
  <c r="Y239" i="16"/>
  <c r="Z239" i="16" s="1"/>
  <c r="Y243" i="16"/>
  <c r="Z243" i="16" s="1"/>
  <c r="Y247" i="16"/>
  <c r="Z247" i="16" s="1"/>
  <c r="Y251" i="16"/>
  <c r="Z251" i="16" s="1"/>
  <c r="Y255" i="16"/>
  <c r="Z255" i="16" s="1"/>
  <c r="Y259" i="16"/>
  <c r="Z259" i="16" s="1"/>
  <c r="Y263" i="16"/>
  <c r="Z263" i="16" s="1"/>
  <c r="Y267" i="16"/>
  <c r="Z267" i="16" s="1"/>
  <c r="Y271" i="16"/>
  <c r="Z271" i="16" s="1"/>
  <c r="Y275" i="16"/>
  <c r="Z275" i="16" s="1"/>
  <c r="Y279" i="16"/>
  <c r="Z279" i="16" s="1"/>
  <c r="Y283" i="16"/>
  <c r="Z283" i="16" s="1"/>
  <c r="Y287" i="16"/>
  <c r="Z287" i="16" s="1"/>
  <c r="Y291" i="16"/>
  <c r="Z291" i="16" s="1"/>
  <c r="Y295" i="16"/>
  <c r="Z295" i="16" s="1"/>
  <c r="Y299" i="16"/>
  <c r="Z299" i="16" s="1"/>
  <c r="Y303" i="16"/>
  <c r="Z303" i="16" s="1"/>
  <c r="Y307" i="16"/>
  <c r="Z307" i="16" s="1"/>
  <c r="Y311" i="16"/>
  <c r="Z311" i="16" s="1"/>
  <c r="Y315" i="16"/>
  <c r="Z315" i="16" s="1"/>
  <c r="Y319" i="16"/>
  <c r="Z319" i="16" s="1"/>
  <c r="Y323" i="16"/>
  <c r="Z323" i="16" s="1"/>
  <c r="Y327" i="16"/>
  <c r="Z327" i="16" s="1"/>
  <c r="Y331" i="16"/>
  <c r="Z331" i="16" s="1"/>
  <c r="Y335" i="16"/>
  <c r="Z335" i="16" s="1"/>
  <c r="Y339" i="16"/>
  <c r="Z339" i="16" s="1"/>
  <c r="Y343" i="16"/>
  <c r="Z343" i="16" s="1"/>
  <c r="Y347" i="16"/>
  <c r="Z347" i="16" s="1"/>
  <c r="Y351" i="16"/>
  <c r="Z351" i="16" s="1"/>
  <c r="Y355" i="16"/>
  <c r="Z355" i="16" s="1"/>
  <c r="Y359" i="16"/>
  <c r="Z359" i="16" s="1"/>
  <c r="Y363" i="16"/>
  <c r="Z363" i="16" s="1"/>
  <c r="Y367" i="16"/>
  <c r="Z367" i="16" s="1"/>
  <c r="Y371" i="16"/>
  <c r="Z371" i="16" s="1"/>
  <c r="Y375" i="16"/>
  <c r="Z375" i="16" s="1"/>
  <c r="Y379" i="16"/>
  <c r="Z379" i="16" s="1"/>
  <c r="Y383" i="16"/>
  <c r="Z383" i="16" s="1"/>
  <c r="Y387" i="16"/>
  <c r="Z387" i="16" s="1"/>
  <c r="Y391" i="16"/>
  <c r="Z391" i="16" s="1"/>
  <c r="Y395" i="16"/>
  <c r="Z395" i="16" s="1"/>
  <c r="Y399" i="16"/>
  <c r="Z399" i="16" s="1"/>
  <c r="Y403" i="16"/>
  <c r="Z403" i="16" s="1"/>
  <c r="Y407" i="16"/>
  <c r="Z407" i="16" s="1"/>
  <c r="Y411" i="16"/>
  <c r="Z411" i="16" s="1"/>
  <c r="Y415" i="16"/>
  <c r="Z415" i="16" s="1"/>
  <c r="Y419" i="16"/>
  <c r="Z419" i="16" s="1"/>
  <c r="Y423" i="16"/>
  <c r="Z423" i="16" s="1"/>
  <c r="Y427" i="16"/>
  <c r="Z427" i="16" s="1"/>
  <c r="Y431" i="16"/>
  <c r="Z431" i="16" s="1"/>
  <c r="Y435" i="16"/>
  <c r="Z435" i="16" s="1"/>
  <c r="Y439" i="16"/>
  <c r="Z439" i="16" s="1"/>
  <c r="Y443" i="16"/>
  <c r="Z443" i="16" s="1"/>
  <c r="Y447" i="16"/>
  <c r="Z447" i="16" s="1"/>
  <c r="Y451" i="16"/>
  <c r="Z451" i="16" s="1"/>
  <c r="Y455" i="16"/>
  <c r="Z455" i="16" s="1"/>
  <c r="Y459" i="16"/>
  <c r="Z459" i="16" s="1"/>
  <c r="Y463" i="16"/>
  <c r="Z463" i="16" s="1"/>
  <c r="Y467" i="16"/>
  <c r="Z467" i="16" s="1"/>
  <c r="Y471" i="16"/>
  <c r="Z471" i="16" s="1"/>
  <c r="Y475" i="16"/>
  <c r="Z475" i="16" s="1"/>
  <c r="Y479" i="16"/>
  <c r="Z479" i="16" s="1"/>
  <c r="Y483" i="16"/>
  <c r="Z483" i="16" s="1"/>
  <c r="Y487" i="16"/>
  <c r="Z487" i="16" s="1"/>
  <c r="Y491" i="16"/>
  <c r="Z491" i="16" s="1"/>
  <c r="Y495" i="16"/>
  <c r="Z495" i="16" s="1"/>
  <c r="Y499" i="16"/>
  <c r="Z499" i="16" s="1"/>
  <c r="Y503" i="16"/>
  <c r="Z503" i="16" s="1"/>
  <c r="Y507" i="16"/>
  <c r="Z507" i="16" s="1"/>
  <c r="Y511" i="16"/>
  <c r="Z511" i="16" s="1"/>
  <c r="Y515" i="16"/>
  <c r="Z515" i="16" s="1"/>
  <c r="Y519" i="16"/>
  <c r="Z519" i="16" s="1"/>
  <c r="Y523" i="16"/>
  <c r="Z523" i="16" s="1"/>
  <c r="Y527" i="16"/>
  <c r="Z527" i="16" s="1"/>
  <c r="Y531" i="16"/>
  <c r="Z531" i="16" s="1"/>
  <c r="Y535" i="16"/>
  <c r="Z535" i="16" s="1"/>
  <c r="Y539" i="16"/>
  <c r="Z539" i="16" s="1"/>
  <c r="Y543" i="16"/>
  <c r="Z543" i="16" s="1"/>
  <c r="Y547" i="16"/>
  <c r="Z547" i="16" s="1"/>
  <c r="Y551" i="16"/>
  <c r="Z551" i="16" s="1"/>
  <c r="Y555" i="16"/>
  <c r="Z555" i="16" s="1"/>
  <c r="Y559" i="16"/>
  <c r="Z559" i="16" s="1"/>
  <c r="Y563" i="16"/>
  <c r="Z563" i="16" s="1"/>
  <c r="Y567" i="16"/>
  <c r="Z567" i="16" s="1"/>
  <c r="Y571" i="16"/>
  <c r="Z571" i="16" s="1"/>
  <c r="Y575" i="16"/>
  <c r="Z575" i="16" s="1"/>
  <c r="Y579" i="16"/>
  <c r="Z579" i="16" s="1"/>
  <c r="Y583" i="16"/>
  <c r="Z583" i="16" s="1"/>
  <c r="Y587" i="16"/>
  <c r="Z587" i="16" s="1"/>
  <c r="Y591" i="16"/>
  <c r="Z591" i="16" s="1"/>
  <c r="Y595" i="16"/>
  <c r="Z595" i="16" s="1"/>
  <c r="Y599" i="16"/>
  <c r="Z599" i="16" s="1"/>
  <c r="Y603" i="16"/>
  <c r="Z603" i="16" s="1"/>
  <c r="Y607" i="16"/>
  <c r="Z607" i="16" s="1"/>
  <c r="Y611" i="16"/>
  <c r="Z611" i="16" s="1"/>
  <c r="Y615" i="16"/>
  <c r="Z615" i="16" s="1"/>
  <c r="Y619" i="16"/>
  <c r="Z619" i="16" s="1"/>
  <c r="Y623" i="16"/>
  <c r="Z623" i="16" s="1"/>
  <c r="Y627" i="16"/>
  <c r="Z627" i="16" s="1"/>
  <c r="Y631" i="16"/>
  <c r="Z631" i="16" s="1"/>
  <c r="Y635" i="16"/>
  <c r="Z635" i="16" s="1"/>
  <c r="Y639" i="16"/>
  <c r="Z639" i="16" s="1"/>
  <c r="Y643" i="16"/>
  <c r="Z643" i="16" s="1"/>
  <c r="Y647" i="16"/>
  <c r="Z647" i="16" s="1"/>
  <c r="Y651" i="16"/>
  <c r="Z651" i="16" s="1"/>
  <c r="Y655" i="16"/>
  <c r="Z655" i="16" s="1"/>
  <c r="Y659" i="16"/>
  <c r="Z659" i="16" s="1"/>
  <c r="Y663" i="16"/>
  <c r="Z663" i="16" s="1"/>
  <c r="Y667" i="16"/>
  <c r="Z667" i="16" s="1"/>
  <c r="Y671" i="16"/>
  <c r="Z671" i="16" s="1"/>
  <c r="Y675" i="16"/>
  <c r="Z675" i="16" s="1"/>
  <c r="Y679" i="16"/>
  <c r="Z679" i="16" s="1"/>
  <c r="Y683" i="16"/>
  <c r="Z683" i="16" s="1"/>
  <c r="Y687" i="16"/>
  <c r="Z687" i="16" s="1"/>
  <c r="Y691" i="16"/>
  <c r="Z691" i="16" s="1"/>
  <c r="Y695" i="16"/>
  <c r="Z695" i="16" s="1"/>
  <c r="Y699" i="16"/>
  <c r="Z699" i="16" s="1"/>
  <c r="Y703" i="16"/>
  <c r="Z703" i="16" s="1"/>
  <c r="Y707" i="16"/>
  <c r="Z707" i="16" s="1"/>
  <c r="Y711" i="16"/>
  <c r="Z711" i="16" s="1"/>
  <c r="Y715" i="16"/>
  <c r="Z715" i="16" s="1"/>
  <c r="Y719" i="16"/>
  <c r="Z719" i="16" s="1"/>
  <c r="Y723" i="16"/>
  <c r="Z723" i="16" s="1"/>
  <c r="Y727" i="16"/>
  <c r="Z727" i="16" s="1"/>
  <c r="Y731" i="16"/>
  <c r="Z731" i="16" s="1"/>
  <c r="Y735" i="16"/>
  <c r="Z735" i="16" s="1"/>
  <c r="Y739" i="16"/>
  <c r="Z739" i="16" s="1"/>
  <c r="Y743" i="16"/>
  <c r="Z743" i="16" s="1"/>
  <c r="Y747" i="16"/>
  <c r="Z747" i="16" s="1"/>
  <c r="Y751" i="16"/>
  <c r="Z751" i="16" s="1"/>
  <c r="Y755" i="16"/>
  <c r="Z755" i="16" s="1"/>
  <c r="Y759" i="16"/>
  <c r="Z759" i="16" s="1"/>
  <c r="Y763" i="16"/>
  <c r="Z763" i="16" s="1"/>
  <c r="Y767" i="16"/>
  <c r="Z767" i="16" s="1"/>
  <c r="Y771" i="16"/>
  <c r="Z771" i="16" s="1"/>
  <c r="Y775" i="16"/>
  <c r="Z775" i="16" s="1"/>
  <c r="Y779" i="16"/>
  <c r="Z779" i="16" s="1"/>
  <c r="Y783" i="16"/>
  <c r="Z783" i="16" s="1"/>
  <c r="Y787" i="16"/>
  <c r="Z787" i="16" s="1"/>
  <c r="Y791" i="16"/>
  <c r="Z791" i="16" s="1"/>
  <c r="Y795" i="16"/>
  <c r="Z795" i="16" s="1"/>
  <c r="Y799" i="16"/>
  <c r="Z799" i="16" s="1"/>
  <c r="Y803" i="16"/>
  <c r="Z803" i="16" s="1"/>
  <c r="Y807" i="16"/>
  <c r="Z807" i="16" s="1"/>
  <c r="Y811" i="16"/>
  <c r="Z811" i="16" s="1"/>
  <c r="Y815" i="16"/>
  <c r="Z815" i="16" s="1"/>
  <c r="Y819" i="16"/>
  <c r="Z819" i="16" s="1"/>
  <c r="Y823" i="16"/>
  <c r="Z823" i="16" s="1"/>
  <c r="Y827" i="16"/>
  <c r="Z827" i="16" s="1"/>
  <c r="Y831" i="16"/>
  <c r="Z831" i="16" s="1"/>
  <c r="Y835" i="16"/>
  <c r="Z835" i="16" s="1"/>
  <c r="Y839" i="16"/>
  <c r="Z839" i="16" s="1"/>
  <c r="Y843" i="16"/>
  <c r="Z843" i="16" s="1"/>
  <c r="Y847" i="16"/>
  <c r="Z847" i="16" s="1"/>
  <c r="Y851" i="16"/>
  <c r="Z851" i="16" s="1"/>
  <c r="Y855" i="16"/>
  <c r="Z855" i="16" s="1"/>
  <c r="Y859" i="16"/>
  <c r="Z859" i="16" s="1"/>
  <c r="Y863" i="16"/>
  <c r="Z863" i="16" s="1"/>
  <c r="Y867" i="16"/>
  <c r="Z867" i="16" s="1"/>
  <c r="Y871" i="16"/>
  <c r="Z871" i="16" s="1"/>
  <c r="Y875" i="16"/>
  <c r="Z875" i="16" s="1"/>
  <c r="Y879" i="16"/>
  <c r="Z879" i="16" s="1"/>
  <c r="Y883" i="16"/>
  <c r="Z883" i="16" s="1"/>
  <c r="Y887" i="16"/>
  <c r="Z887" i="16" s="1"/>
  <c r="Y891" i="16"/>
  <c r="Z891" i="16" s="1"/>
  <c r="Y895" i="16"/>
  <c r="Z895" i="16" s="1"/>
  <c r="Y899" i="16"/>
  <c r="Z899" i="16" s="1"/>
  <c r="Y903" i="16"/>
  <c r="Z903" i="16" s="1"/>
  <c r="Y907" i="16"/>
  <c r="Z907" i="16" s="1"/>
  <c r="Y911" i="16"/>
  <c r="Z911" i="16" s="1"/>
  <c r="Y915" i="16"/>
  <c r="Z915" i="16" s="1"/>
  <c r="Y919" i="16"/>
  <c r="Z919" i="16" s="1"/>
  <c r="Y923" i="16"/>
  <c r="Z923" i="16" s="1"/>
  <c r="Y927" i="16"/>
  <c r="Z927" i="16" s="1"/>
  <c r="Y931" i="16"/>
  <c r="Z931" i="16" s="1"/>
  <c r="Y935" i="16"/>
  <c r="Z935" i="16" s="1"/>
  <c r="Y939" i="16"/>
  <c r="Z939" i="16" s="1"/>
  <c r="Y943" i="16"/>
  <c r="Z943" i="16" s="1"/>
  <c r="Y947" i="16"/>
  <c r="Z947" i="16" s="1"/>
  <c r="Y951" i="16"/>
  <c r="Z951" i="16" s="1"/>
  <c r="Y955" i="16"/>
  <c r="Z955" i="16" s="1"/>
  <c r="Y959" i="16"/>
  <c r="Z959" i="16" s="1"/>
  <c r="Y963" i="16"/>
  <c r="Z963" i="16" s="1"/>
  <c r="Y967" i="16"/>
  <c r="Z967" i="16" s="1"/>
  <c r="Y971" i="16"/>
  <c r="Z971" i="16" s="1"/>
  <c r="Y975" i="16"/>
  <c r="Z975" i="16" s="1"/>
  <c r="Y979" i="16"/>
  <c r="Z979" i="16" s="1"/>
  <c r="Y983" i="16"/>
  <c r="Z983" i="16" s="1"/>
  <c r="Y987" i="16"/>
  <c r="Z987" i="16" s="1"/>
  <c r="Y991" i="16"/>
  <c r="Z991" i="16" s="1"/>
  <c r="Y995" i="16"/>
  <c r="Z995" i="16" s="1"/>
  <c r="Y999" i="16"/>
  <c r="Z999" i="16" s="1"/>
  <c r="Y1003" i="16"/>
  <c r="Z1003" i="16" s="1"/>
  <c r="Y1007" i="16"/>
  <c r="Z1007" i="16" s="1"/>
  <c r="Y1011" i="16"/>
  <c r="Z1011" i="16" s="1"/>
  <c r="Y1015" i="16"/>
  <c r="Z1015" i="16" s="1"/>
  <c r="Y1019" i="16"/>
  <c r="Z1019" i="16" s="1"/>
  <c r="Y1023" i="16"/>
  <c r="Z1023" i="16" s="1"/>
  <c r="Y1027" i="16"/>
  <c r="Z1027" i="16" s="1"/>
  <c r="Y1031" i="16"/>
  <c r="Z1031" i="16" s="1"/>
  <c r="Y1035" i="16"/>
  <c r="Z1035" i="16" s="1"/>
  <c r="Y1039" i="16"/>
  <c r="Z1039" i="16" s="1"/>
  <c r="Y1043" i="16"/>
  <c r="Z1043" i="16" s="1"/>
  <c r="Y1047" i="16"/>
  <c r="Z1047" i="16" s="1"/>
  <c r="Y1051" i="16"/>
  <c r="Z1051" i="16" s="1"/>
  <c r="Y1055" i="16"/>
  <c r="Z1055" i="16" s="1"/>
  <c r="Y1059" i="16"/>
  <c r="Z1059" i="16" s="1"/>
  <c r="Y1063" i="16"/>
  <c r="Z1063" i="16" s="1"/>
  <c r="Y1067" i="16"/>
  <c r="Z1067" i="16" s="1"/>
  <c r="Y1071" i="16"/>
  <c r="Z1071" i="16" s="1"/>
  <c r="Y1075" i="16"/>
  <c r="Z1075" i="16" s="1"/>
  <c r="Y1079" i="16"/>
  <c r="Z1079" i="16" s="1"/>
  <c r="Y1083" i="16"/>
  <c r="Z1083" i="16" s="1"/>
  <c r="Y1087" i="16"/>
  <c r="Z1087" i="16" s="1"/>
  <c r="Y1091" i="16"/>
  <c r="Z1091" i="16" s="1"/>
  <c r="Y1095" i="16"/>
  <c r="Z1095" i="16" s="1"/>
  <c r="Y1099" i="16"/>
  <c r="Z1099" i="16" s="1"/>
  <c r="Y1103" i="16"/>
  <c r="Z1103" i="16" s="1"/>
  <c r="Y1107" i="16"/>
  <c r="Z1107" i="16" s="1"/>
  <c r="Y1111" i="16"/>
  <c r="Z1111" i="16" s="1"/>
  <c r="Y1115" i="16"/>
  <c r="Z1115" i="16" s="1"/>
  <c r="Y1119" i="16"/>
  <c r="Z1119" i="16" s="1"/>
  <c r="Y1123" i="16"/>
  <c r="Z1123" i="16" s="1"/>
  <c r="Y1127" i="16"/>
  <c r="Z1127" i="16" s="1"/>
  <c r="Y1131" i="16"/>
  <c r="Z1131" i="16" s="1"/>
  <c r="Y1135" i="16"/>
  <c r="Z1135" i="16" s="1"/>
  <c r="Y1139" i="16"/>
  <c r="Z1139" i="16" s="1"/>
  <c r="Y1143" i="16"/>
  <c r="Z1143" i="16" s="1"/>
  <c r="Y1147" i="16"/>
  <c r="Z1147" i="16" s="1"/>
  <c r="Y1151" i="16"/>
  <c r="Z1151" i="16" s="1"/>
  <c r="Y1155" i="16"/>
  <c r="Z1155" i="16" s="1"/>
  <c r="Y1159" i="16"/>
  <c r="Z1159" i="16" s="1"/>
  <c r="Y1163" i="16"/>
  <c r="Z1163" i="16" s="1"/>
  <c r="Y1167" i="16"/>
  <c r="Z1167" i="16" s="1"/>
  <c r="Y1171" i="16"/>
  <c r="Z1171" i="16" s="1"/>
  <c r="Y1175" i="16"/>
  <c r="Z1175" i="16" s="1"/>
  <c r="Y1179" i="16"/>
  <c r="Z1179" i="16" s="1"/>
  <c r="Y1183" i="16"/>
  <c r="Z1183" i="16" s="1"/>
  <c r="Y1187" i="16"/>
  <c r="Z1187" i="16" s="1"/>
  <c r="Y1191" i="16"/>
  <c r="Z1191" i="16" s="1"/>
  <c r="Y1195" i="16"/>
  <c r="Z1195" i="16" s="1"/>
  <c r="Y1199" i="16"/>
  <c r="Z1199" i="16" s="1"/>
  <c r="Y1203" i="16"/>
  <c r="Z1203" i="16" s="1"/>
  <c r="Y1207" i="16"/>
  <c r="Z1207" i="16" s="1"/>
  <c r="Y1211" i="16"/>
  <c r="Z1211" i="16" s="1"/>
  <c r="Y1215" i="16"/>
  <c r="Z1215" i="16" s="1"/>
  <c r="Y1219" i="16"/>
  <c r="Z1219" i="16" s="1"/>
  <c r="Y1223" i="16"/>
  <c r="Z1223" i="16" s="1"/>
  <c r="Y1227" i="16"/>
  <c r="Z1227" i="16" s="1"/>
  <c r="Y1231" i="16"/>
  <c r="Z1231" i="16" s="1"/>
  <c r="Y1235" i="16"/>
  <c r="Z1235" i="16" s="1"/>
  <c r="Y1239" i="16"/>
  <c r="Z1239" i="16" s="1"/>
  <c r="Y1243" i="16"/>
  <c r="Z1243" i="16" s="1"/>
  <c r="Y1247" i="16"/>
  <c r="Z1247" i="16" s="1"/>
  <c r="Y31" i="16"/>
  <c r="Z31" i="16" s="1"/>
  <c r="Y35" i="16"/>
  <c r="Z35" i="16" s="1"/>
  <c r="Y52" i="16"/>
  <c r="Z52" i="16" s="1"/>
  <c r="Y53" i="16"/>
  <c r="Z53" i="16" s="1"/>
  <c r="Y60" i="16"/>
  <c r="Z60" i="16" s="1"/>
  <c r="Y61" i="16"/>
  <c r="Z61" i="16" s="1"/>
  <c r="Y67" i="16"/>
  <c r="Z67" i="16" s="1"/>
  <c r="Y74" i="16"/>
  <c r="Z74" i="16" s="1"/>
  <c r="Y84" i="16"/>
  <c r="Z84" i="16" s="1"/>
  <c r="Y85" i="16"/>
  <c r="Z85" i="16" s="1"/>
  <c r="Y92" i="16"/>
  <c r="Z92" i="16" s="1"/>
  <c r="Y93" i="16"/>
  <c r="Z93" i="16" s="1"/>
  <c r="Y99" i="16"/>
  <c r="Z99" i="16" s="1"/>
  <c r="Y106" i="16"/>
  <c r="Z106" i="16" s="1"/>
  <c r="Y119" i="16"/>
  <c r="Z119" i="16" s="1"/>
  <c r="Y122" i="16"/>
  <c r="Z122" i="16" s="1"/>
  <c r="Y125" i="16"/>
  <c r="Z125" i="16" s="1"/>
  <c r="Y135" i="16"/>
  <c r="Z135" i="16" s="1"/>
  <c r="Y138" i="16"/>
  <c r="Z138" i="16" s="1"/>
  <c r="Y141" i="16"/>
  <c r="Z141" i="16" s="1"/>
  <c r="Y151" i="16"/>
  <c r="Z151" i="16" s="1"/>
  <c r="Y154" i="16"/>
  <c r="Z154" i="16" s="1"/>
  <c r="Y157" i="16"/>
  <c r="Z157" i="16" s="1"/>
  <c r="Y167" i="16"/>
  <c r="Z167" i="16" s="1"/>
  <c r="Y170" i="16"/>
  <c r="Z170" i="16" s="1"/>
  <c r="Y173" i="16"/>
  <c r="Z173" i="16" s="1"/>
  <c r="Y183" i="16"/>
  <c r="Z183" i="16" s="1"/>
  <c r="Y186" i="16"/>
  <c r="Z186" i="16" s="1"/>
  <c r="Y189" i="16"/>
  <c r="Z189" i="16" s="1"/>
  <c r="Y199" i="16"/>
  <c r="Z199" i="16" s="1"/>
  <c r="Y202" i="16"/>
  <c r="Z202" i="16" s="1"/>
  <c r="Y205" i="16"/>
  <c r="Z205" i="16" s="1"/>
  <c r="Y215" i="16"/>
  <c r="Z215" i="16" s="1"/>
  <c r="Y218" i="16"/>
  <c r="Z218" i="16" s="1"/>
  <c r="Y222" i="16"/>
  <c r="Z222" i="16" s="1"/>
  <c r="Y226" i="16"/>
  <c r="Z226" i="16" s="1"/>
  <c r="Y230" i="16"/>
  <c r="Z230" i="16" s="1"/>
  <c r="Y234" i="16"/>
  <c r="Z234" i="16" s="1"/>
  <c r="Y238" i="16"/>
  <c r="Z238" i="16" s="1"/>
  <c r="Y242" i="16"/>
  <c r="Z242" i="16" s="1"/>
  <c r="Y246" i="16"/>
  <c r="Z246" i="16" s="1"/>
  <c r="Y250" i="16"/>
  <c r="Z250" i="16" s="1"/>
  <c r="Y254" i="16"/>
  <c r="Z254" i="16" s="1"/>
  <c r="Y258" i="16"/>
  <c r="Z258" i="16" s="1"/>
  <c r="Y262" i="16"/>
  <c r="Z262" i="16" s="1"/>
  <c r="Y266" i="16"/>
  <c r="Z266" i="16" s="1"/>
  <c r="Y270" i="16"/>
  <c r="Z270" i="16" s="1"/>
  <c r="Y274" i="16"/>
  <c r="Z274" i="16" s="1"/>
  <c r="Y278" i="16"/>
  <c r="Z278" i="16" s="1"/>
  <c r="Y282" i="16"/>
  <c r="Z282" i="16" s="1"/>
  <c r="Y286" i="16"/>
  <c r="Z286" i="16" s="1"/>
  <c r="Y290" i="16"/>
  <c r="Z290" i="16" s="1"/>
  <c r="Y294" i="16"/>
  <c r="Z294" i="16" s="1"/>
  <c r="Y298" i="16"/>
  <c r="Z298" i="16" s="1"/>
  <c r="Y302" i="16"/>
  <c r="Z302" i="16" s="1"/>
  <c r="Y306" i="16"/>
  <c r="Z306" i="16" s="1"/>
  <c r="Y310" i="16"/>
  <c r="Z310" i="16" s="1"/>
  <c r="Y314" i="16"/>
  <c r="Z314" i="16" s="1"/>
  <c r="Y318" i="16"/>
  <c r="Z318" i="16" s="1"/>
  <c r="Y322" i="16"/>
  <c r="Z322" i="16" s="1"/>
  <c r="Y326" i="16"/>
  <c r="Z326" i="16" s="1"/>
  <c r="Y330" i="16"/>
  <c r="Z330" i="16" s="1"/>
  <c r="Y334" i="16"/>
  <c r="Z334" i="16" s="1"/>
  <c r="Y338" i="16"/>
  <c r="Z338" i="16" s="1"/>
  <c r="Y342" i="16"/>
  <c r="Z342" i="16" s="1"/>
  <c r="Y346" i="16"/>
  <c r="Z346" i="16" s="1"/>
  <c r="Y350" i="16"/>
  <c r="Z350" i="16" s="1"/>
  <c r="Y354" i="16"/>
  <c r="Z354" i="16" s="1"/>
  <c r="Y358" i="16"/>
  <c r="Z358" i="16" s="1"/>
  <c r="Y362" i="16"/>
  <c r="Z362" i="16" s="1"/>
  <c r="Y366" i="16"/>
  <c r="Z366" i="16" s="1"/>
  <c r="Y370" i="16"/>
  <c r="Z370" i="16" s="1"/>
  <c r="Y374" i="16"/>
  <c r="Z374" i="16" s="1"/>
  <c r="Y378" i="16"/>
  <c r="Z378" i="16" s="1"/>
  <c r="Y382" i="16"/>
  <c r="Z382" i="16" s="1"/>
  <c r="Y386" i="16"/>
  <c r="Z386" i="16" s="1"/>
  <c r="Y390" i="16"/>
  <c r="Z390" i="16" s="1"/>
  <c r="Y394" i="16"/>
  <c r="Z394" i="16" s="1"/>
  <c r="Y398" i="16"/>
  <c r="Z398" i="16" s="1"/>
  <c r="Y402" i="16"/>
  <c r="Z402" i="16" s="1"/>
  <c r="Y406" i="16"/>
  <c r="Z406" i="16" s="1"/>
  <c r="Y410" i="16"/>
  <c r="Z410" i="16" s="1"/>
  <c r="Y414" i="16"/>
  <c r="Z414" i="16" s="1"/>
  <c r="Y418" i="16"/>
  <c r="Z418" i="16" s="1"/>
  <c r="Y422" i="16"/>
  <c r="Z422" i="16" s="1"/>
  <c r="Y426" i="16"/>
  <c r="Z426" i="16" s="1"/>
  <c r="Y430" i="16"/>
  <c r="Z430" i="16" s="1"/>
  <c r="Y434" i="16"/>
  <c r="Z434" i="16" s="1"/>
  <c r="Y438" i="16"/>
  <c r="Z438" i="16" s="1"/>
  <c r="Y442" i="16"/>
  <c r="Z442" i="16" s="1"/>
  <c r="Y446" i="16"/>
  <c r="Z446" i="16" s="1"/>
  <c r="Y450" i="16"/>
  <c r="Z450" i="16" s="1"/>
  <c r="Y454" i="16"/>
  <c r="Z454" i="16" s="1"/>
  <c r="Y458" i="16"/>
  <c r="Z458" i="16" s="1"/>
  <c r="Y462" i="16"/>
  <c r="Z462" i="16" s="1"/>
  <c r="Y466" i="16"/>
  <c r="Z466" i="16" s="1"/>
  <c r="Y470" i="16"/>
  <c r="Z470" i="16" s="1"/>
  <c r="Y474" i="16"/>
  <c r="Z474" i="16" s="1"/>
  <c r="Y478" i="16"/>
  <c r="Z478" i="16" s="1"/>
  <c r="Y482" i="16"/>
  <c r="Z482" i="16" s="1"/>
  <c r="Y486" i="16"/>
  <c r="Z486" i="16" s="1"/>
  <c r="Y490" i="16"/>
  <c r="Z490" i="16" s="1"/>
  <c r="Y494" i="16"/>
  <c r="Z494" i="16" s="1"/>
  <c r="Y498" i="16"/>
  <c r="Z498" i="16" s="1"/>
  <c r="Y502" i="16"/>
  <c r="Z502" i="16" s="1"/>
  <c r="Y506" i="16"/>
  <c r="Z506" i="16" s="1"/>
  <c r="Y510" i="16"/>
  <c r="Z510" i="16" s="1"/>
  <c r="Y514" i="16"/>
  <c r="Z514" i="16" s="1"/>
  <c r="Y518" i="16"/>
  <c r="Z518" i="16" s="1"/>
  <c r="Y522" i="16"/>
  <c r="Z522" i="16" s="1"/>
  <c r="Y526" i="16"/>
  <c r="Z526" i="16" s="1"/>
  <c r="Y530" i="16"/>
  <c r="Z530" i="16" s="1"/>
  <c r="Y534" i="16"/>
  <c r="Z534" i="16" s="1"/>
  <c r="Y538" i="16"/>
  <c r="Z538" i="16" s="1"/>
  <c r="Y542" i="16"/>
  <c r="Z542" i="16" s="1"/>
  <c r="Y546" i="16"/>
  <c r="Z546" i="16" s="1"/>
  <c r="Y550" i="16"/>
  <c r="Z550" i="16" s="1"/>
  <c r="Y554" i="16"/>
  <c r="Z554" i="16" s="1"/>
  <c r="Y558" i="16"/>
  <c r="Z558" i="16" s="1"/>
  <c r="Y562" i="16"/>
  <c r="Z562" i="16" s="1"/>
  <c r="Y566" i="16"/>
  <c r="Z566" i="16" s="1"/>
  <c r="Y570" i="16"/>
  <c r="Z570" i="16" s="1"/>
  <c r="Y574" i="16"/>
  <c r="Z574" i="16" s="1"/>
  <c r="Y578" i="16"/>
  <c r="Z578" i="16" s="1"/>
  <c r="Y582" i="16"/>
  <c r="Z582" i="16" s="1"/>
  <c r="Y586" i="16"/>
  <c r="Z586" i="16" s="1"/>
  <c r="Y590" i="16"/>
  <c r="Z590" i="16" s="1"/>
  <c r="Y594" i="16"/>
  <c r="Z594" i="16" s="1"/>
  <c r="Y598" i="16"/>
  <c r="Z598" i="16" s="1"/>
  <c r="Y2308" i="16"/>
  <c r="Z2308" i="16" s="1"/>
  <c r="Y48" i="16"/>
  <c r="Z48" i="16" s="1"/>
  <c r="Y49" i="16"/>
  <c r="Z49" i="16" s="1"/>
  <c r="Y59" i="16"/>
  <c r="Z59" i="16" s="1"/>
  <c r="Y66" i="16"/>
  <c r="Z66" i="16" s="1"/>
  <c r="Y72" i="16"/>
  <c r="Z72" i="16" s="1"/>
  <c r="Y73" i="16"/>
  <c r="Z73" i="16" s="1"/>
  <c r="Y80" i="16"/>
  <c r="Z80" i="16" s="1"/>
  <c r="Y81" i="16"/>
  <c r="Z81" i="16" s="1"/>
  <c r="Y91" i="16"/>
  <c r="Z91" i="16" s="1"/>
  <c r="Y98" i="16"/>
  <c r="Z98" i="16" s="1"/>
  <c r="Y104" i="16"/>
  <c r="Z104" i="16" s="1"/>
  <c r="Y105" i="16"/>
  <c r="Z105" i="16" s="1"/>
  <c r="Y118" i="16"/>
  <c r="Z118" i="16" s="1"/>
  <c r="Y121" i="16"/>
  <c r="Z121" i="16" s="1"/>
  <c r="Y131" i="16"/>
  <c r="Z131" i="16" s="1"/>
  <c r="Y134" i="16"/>
  <c r="Z134" i="16" s="1"/>
  <c r="Y137" i="16"/>
  <c r="Z137" i="16" s="1"/>
  <c r="Y147" i="16"/>
  <c r="Z147" i="16" s="1"/>
  <c r="Y150" i="16"/>
  <c r="Z150" i="16" s="1"/>
  <c r="Y153" i="16"/>
  <c r="Z153" i="16" s="1"/>
  <c r="Y163" i="16"/>
  <c r="Z163" i="16" s="1"/>
  <c r="Y166" i="16"/>
  <c r="Z166" i="16" s="1"/>
  <c r="Y169" i="16"/>
  <c r="Z169" i="16" s="1"/>
  <c r="Y179" i="16"/>
  <c r="Z179" i="16" s="1"/>
  <c r="Y182" i="16"/>
  <c r="Z182" i="16" s="1"/>
  <c r="Y185" i="16"/>
  <c r="Z185" i="16" s="1"/>
  <c r="Y195" i="16"/>
  <c r="Z195" i="16" s="1"/>
  <c r="Y198" i="16"/>
  <c r="Z198" i="16" s="1"/>
  <c r="Y201" i="16"/>
  <c r="Z201" i="16" s="1"/>
  <c r="Y211" i="16"/>
  <c r="Z211" i="16" s="1"/>
  <c r="Y214" i="16"/>
  <c r="Z214" i="16" s="1"/>
  <c r="Y217" i="16"/>
  <c r="Z217" i="16" s="1"/>
  <c r="Y221" i="16"/>
  <c r="Z221" i="16" s="1"/>
  <c r="Y225" i="16"/>
  <c r="Z225" i="16" s="1"/>
  <c r="Y229" i="16"/>
  <c r="Z229" i="16" s="1"/>
  <c r="Y233" i="16"/>
  <c r="Z233" i="16" s="1"/>
  <c r="Y237" i="16"/>
  <c r="Z237" i="16" s="1"/>
  <c r="Y241" i="16"/>
  <c r="Z241" i="16" s="1"/>
  <c r="Y245" i="16"/>
  <c r="Z245" i="16" s="1"/>
  <c r="Y249" i="16"/>
  <c r="Z249" i="16" s="1"/>
  <c r="Y253" i="16"/>
  <c r="Z253" i="16" s="1"/>
  <c r="Y257" i="16"/>
  <c r="Z257" i="16" s="1"/>
  <c r="Y261" i="16"/>
  <c r="Z261" i="16" s="1"/>
  <c r="Y265" i="16"/>
  <c r="Z265" i="16" s="1"/>
  <c r="Y269" i="16"/>
  <c r="Z269" i="16" s="1"/>
  <c r="Y273" i="16"/>
  <c r="Z273" i="16" s="1"/>
  <c r="Y277" i="16"/>
  <c r="Z277" i="16" s="1"/>
  <c r="Y281" i="16"/>
  <c r="Z281" i="16" s="1"/>
  <c r="Y285" i="16"/>
  <c r="Z285" i="16" s="1"/>
  <c r="Y289" i="16"/>
  <c r="Z289" i="16" s="1"/>
  <c r="Y293" i="16"/>
  <c r="Z293" i="16" s="1"/>
  <c r="Y297" i="16"/>
  <c r="Z297" i="16" s="1"/>
  <c r="Y301" i="16"/>
  <c r="Z301" i="16" s="1"/>
  <c r="Y305" i="16"/>
  <c r="Z305" i="16" s="1"/>
  <c r="Y309" i="16"/>
  <c r="Z309" i="16" s="1"/>
  <c r="Y313" i="16"/>
  <c r="Z313" i="16" s="1"/>
  <c r="Y317" i="16"/>
  <c r="Z317" i="16" s="1"/>
  <c r="Y321" i="16"/>
  <c r="Z321" i="16" s="1"/>
  <c r="Y325" i="16"/>
  <c r="Z325" i="16" s="1"/>
  <c r="Y329" i="16"/>
  <c r="Z329" i="16" s="1"/>
  <c r="Y333" i="16"/>
  <c r="Z333" i="16" s="1"/>
  <c r="Y337" i="16"/>
  <c r="Z337" i="16" s="1"/>
  <c r="Y341" i="16"/>
  <c r="Z341" i="16" s="1"/>
  <c r="Y345" i="16"/>
  <c r="Z345" i="16" s="1"/>
  <c r="Y349" i="16"/>
  <c r="Z349" i="16" s="1"/>
  <c r="Y353" i="16"/>
  <c r="Z353" i="16" s="1"/>
  <c r="Y357" i="16"/>
  <c r="Z357" i="16" s="1"/>
  <c r="Y361" i="16"/>
  <c r="Z361" i="16" s="1"/>
  <c r="Y365" i="16"/>
  <c r="Z365" i="16" s="1"/>
  <c r="Y369" i="16"/>
  <c r="Z369" i="16" s="1"/>
  <c r="Y373" i="16"/>
  <c r="Z373" i="16" s="1"/>
  <c r="Y377" i="16"/>
  <c r="Z377" i="16" s="1"/>
  <c r="Y381" i="16"/>
  <c r="Z381" i="16" s="1"/>
  <c r="Y385" i="16"/>
  <c r="Z385" i="16" s="1"/>
  <c r="Y389" i="16"/>
  <c r="Z389" i="16" s="1"/>
  <c r="Y393" i="16"/>
  <c r="Z393" i="16" s="1"/>
  <c r="Y397" i="16"/>
  <c r="Z397" i="16" s="1"/>
  <c r="Y401" i="16"/>
  <c r="Z401" i="16" s="1"/>
  <c r="Y405" i="16"/>
  <c r="Z405" i="16" s="1"/>
  <c r="Y409" i="16"/>
  <c r="Z409" i="16" s="1"/>
  <c r="Y413" i="16"/>
  <c r="Z413" i="16" s="1"/>
  <c r="Y417" i="16"/>
  <c r="Z417" i="16" s="1"/>
  <c r="Y421" i="16"/>
  <c r="Z421" i="16" s="1"/>
  <c r="Y425" i="16"/>
  <c r="Z425" i="16" s="1"/>
  <c r="Y429" i="16"/>
  <c r="Z429" i="16" s="1"/>
  <c r="Y433" i="16"/>
  <c r="Z433" i="16" s="1"/>
  <c r="Y437" i="16"/>
  <c r="Z437" i="16" s="1"/>
  <c r="Y441" i="16"/>
  <c r="Z441" i="16" s="1"/>
  <c r="Y445" i="16"/>
  <c r="Z445" i="16" s="1"/>
  <c r="Y449" i="16"/>
  <c r="Z449" i="16" s="1"/>
  <c r="Y453" i="16"/>
  <c r="Z453" i="16" s="1"/>
  <c r="Y457" i="16"/>
  <c r="Z457" i="16" s="1"/>
  <c r="Y461" i="16"/>
  <c r="Z461" i="16" s="1"/>
  <c r="Y465" i="16"/>
  <c r="Z465" i="16" s="1"/>
  <c r="Y469" i="16"/>
  <c r="Z469" i="16" s="1"/>
  <c r="Y473" i="16"/>
  <c r="Z473" i="16" s="1"/>
  <c r="Y477" i="16"/>
  <c r="Z477" i="16" s="1"/>
  <c r="Y481" i="16"/>
  <c r="Z481" i="16" s="1"/>
  <c r="Y485" i="16"/>
  <c r="Z485" i="16" s="1"/>
  <c r="Y489" i="16"/>
  <c r="Z489" i="16" s="1"/>
  <c r="Y493" i="16"/>
  <c r="Z493" i="16" s="1"/>
  <c r="Y497" i="16"/>
  <c r="Z497" i="16" s="1"/>
  <c r="Y501" i="16"/>
  <c r="Z501" i="16" s="1"/>
  <c r="Y505" i="16"/>
  <c r="Z505" i="16" s="1"/>
  <c r="Y509" i="16"/>
  <c r="Z509" i="16" s="1"/>
  <c r="Y513" i="16"/>
  <c r="Z513" i="16" s="1"/>
  <c r="Y517" i="16"/>
  <c r="Z517" i="16" s="1"/>
  <c r="Y521" i="16"/>
  <c r="Z521" i="16" s="1"/>
  <c r="Y525" i="16"/>
  <c r="Z525" i="16" s="1"/>
  <c r="Y529" i="16"/>
  <c r="Z529" i="16" s="1"/>
  <c r="Y533" i="16"/>
  <c r="Z533" i="16" s="1"/>
  <c r="Y537" i="16"/>
  <c r="Z537" i="16" s="1"/>
  <c r="Y541" i="16"/>
  <c r="Z541" i="16" s="1"/>
  <c r="Y545" i="16"/>
  <c r="Z545" i="16" s="1"/>
  <c r="Y549" i="16"/>
  <c r="Z549" i="16" s="1"/>
  <c r="Y553" i="16"/>
  <c r="Z553" i="16" s="1"/>
  <c r="Y557" i="16"/>
  <c r="Z557" i="16" s="1"/>
  <c r="Y561" i="16"/>
  <c r="Z561" i="16" s="1"/>
  <c r="Y565" i="16"/>
  <c r="Z565" i="16" s="1"/>
  <c r="Y569" i="16"/>
  <c r="Z569" i="16" s="1"/>
  <c r="Y573" i="16"/>
  <c r="Z573" i="16" s="1"/>
  <c r="Y577" i="16"/>
  <c r="Z577" i="16" s="1"/>
  <c r="Y581" i="16"/>
  <c r="Z581" i="16" s="1"/>
  <c r="Y585" i="16"/>
  <c r="Z585" i="16" s="1"/>
  <c r="Y589" i="16"/>
  <c r="Z589" i="16" s="1"/>
  <c r="Y593" i="16"/>
  <c r="Z593" i="16" s="1"/>
  <c r="Y597" i="16"/>
  <c r="Z597" i="16" s="1"/>
  <c r="Y601" i="16"/>
  <c r="Z601" i="16" s="1"/>
  <c r="Y133" i="16"/>
  <c r="Z133" i="16" s="1"/>
  <c r="Y146" i="16"/>
  <c r="Z146" i="16" s="1"/>
  <c r="Y159" i="16"/>
  <c r="Z159" i="16" s="1"/>
  <c r="Y197" i="16"/>
  <c r="Z197" i="16" s="1"/>
  <c r="Y210" i="16"/>
  <c r="Z210" i="16" s="1"/>
  <c r="Y228" i="16"/>
  <c r="Z228" i="16" s="1"/>
  <c r="Y244" i="16"/>
  <c r="Z244" i="16" s="1"/>
  <c r="Y260" i="16"/>
  <c r="Z260" i="16" s="1"/>
  <c r="Y276" i="16"/>
  <c r="Z276" i="16" s="1"/>
  <c r="Y292" i="16"/>
  <c r="Z292" i="16" s="1"/>
  <c r="Y308" i="16"/>
  <c r="Z308" i="16" s="1"/>
  <c r="Y324" i="16"/>
  <c r="Z324" i="16" s="1"/>
  <c r="Y340" i="16"/>
  <c r="Z340" i="16" s="1"/>
  <c r="Y356" i="16"/>
  <c r="Z356" i="16" s="1"/>
  <c r="Y372" i="16"/>
  <c r="Z372" i="16" s="1"/>
  <c r="Y388" i="16"/>
  <c r="Z388" i="16" s="1"/>
  <c r="Y404" i="16"/>
  <c r="Z404" i="16" s="1"/>
  <c r="Y420" i="16"/>
  <c r="Z420" i="16" s="1"/>
  <c r="Y436" i="16"/>
  <c r="Z436" i="16" s="1"/>
  <c r="Y452" i="16"/>
  <c r="Z452" i="16" s="1"/>
  <c r="Y468" i="16"/>
  <c r="Z468" i="16" s="1"/>
  <c r="Y484" i="16"/>
  <c r="Z484" i="16" s="1"/>
  <c r="Y500" i="16"/>
  <c r="Z500" i="16" s="1"/>
  <c r="Y516" i="16"/>
  <c r="Z516" i="16" s="1"/>
  <c r="Y532" i="16"/>
  <c r="Z532" i="16" s="1"/>
  <c r="Y548" i="16"/>
  <c r="Z548" i="16" s="1"/>
  <c r="Y564" i="16"/>
  <c r="Z564" i="16" s="1"/>
  <c r="Y580" i="16"/>
  <c r="Z580" i="16" s="1"/>
  <c r="Y596" i="16"/>
  <c r="Z596" i="16" s="1"/>
  <c r="Y610" i="16"/>
  <c r="Z610" i="16" s="1"/>
  <c r="Y613" i="16"/>
  <c r="Z613" i="16" s="1"/>
  <c r="Y616" i="16"/>
  <c r="Z616" i="16" s="1"/>
  <c r="Y626" i="16"/>
  <c r="Z626" i="16" s="1"/>
  <c r="Y629" i="16"/>
  <c r="Z629" i="16" s="1"/>
  <c r="Y632" i="16"/>
  <c r="Z632" i="16" s="1"/>
  <c r="Y642" i="16"/>
  <c r="Z642" i="16" s="1"/>
  <c r="Y645" i="16"/>
  <c r="Z645" i="16" s="1"/>
  <c r="Y648" i="16"/>
  <c r="Z648" i="16" s="1"/>
  <c r="Y658" i="16"/>
  <c r="Z658" i="16" s="1"/>
  <c r="Y661" i="16"/>
  <c r="Z661" i="16" s="1"/>
  <c r="Y664" i="16"/>
  <c r="Z664" i="16" s="1"/>
  <c r="Y674" i="16"/>
  <c r="Z674" i="16" s="1"/>
  <c r="Y677" i="16"/>
  <c r="Z677" i="16" s="1"/>
  <c r="Y680" i="16"/>
  <c r="Z680" i="16" s="1"/>
  <c r="Y690" i="16"/>
  <c r="Z690" i="16" s="1"/>
  <c r="Y693" i="16"/>
  <c r="Z693" i="16" s="1"/>
  <c r="Y696" i="16"/>
  <c r="Z696" i="16" s="1"/>
  <c r="Y706" i="16"/>
  <c r="Z706" i="16" s="1"/>
  <c r="Y709" i="16"/>
  <c r="Z709" i="16" s="1"/>
  <c r="Y712" i="16"/>
  <c r="Z712" i="16" s="1"/>
  <c r="Y722" i="16"/>
  <c r="Z722" i="16" s="1"/>
  <c r="Y725" i="16"/>
  <c r="Z725" i="16" s="1"/>
  <c r="Y728" i="16"/>
  <c r="Z728" i="16" s="1"/>
  <c r="Y738" i="16"/>
  <c r="Z738" i="16" s="1"/>
  <c r="Y741" i="16"/>
  <c r="Z741" i="16" s="1"/>
  <c r="Y744" i="16"/>
  <c r="Z744" i="16" s="1"/>
  <c r="Y754" i="16"/>
  <c r="Z754" i="16" s="1"/>
  <c r="Y757" i="16"/>
  <c r="Z757" i="16" s="1"/>
  <c r="Y760" i="16"/>
  <c r="Z760" i="16" s="1"/>
  <c r="Y770" i="16"/>
  <c r="Z770" i="16" s="1"/>
  <c r="Y773" i="16"/>
  <c r="Z773" i="16" s="1"/>
  <c r="Y776" i="16"/>
  <c r="Z776" i="16" s="1"/>
  <c r="Y786" i="16"/>
  <c r="Z786" i="16" s="1"/>
  <c r="Y789" i="16"/>
  <c r="Z789" i="16" s="1"/>
  <c r="Y792" i="16"/>
  <c r="Z792" i="16" s="1"/>
  <c r="Y802" i="16"/>
  <c r="Z802" i="16" s="1"/>
  <c r="Y805" i="16"/>
  <c r="Z805" i="16" s="1"/>
  <c r="Y808" i="16"/>
  <c r="Z808" i="16" s="1"/>
  <c r="Y818" i="16"/>
  <c r="Z818" i="16" s="1"/>
  <c r="Y821" i="16"/>
  <c r="Z821" i="16" s="1"/>
  <c r="Y824" i="16"/>
  <c r="Z824" i="16" s="1"/>
  <c r="Y834" i="16"/>
  <c r="Z834" i="16" s="1"/>
  <c r="Y837" i="16"/>
  <c r="Z837" i="16" s="1"/>
  <c r="Y840" i="16"/>
  <c r="Z840" i="16" s="1"/>
  <c r="Y850" i="16"/>
  <c r="Z850" i="16" s="1"/>
  <c r="Y853" i="16"/>
  <c r="Z853" i="16" s="1"/>
  <c r="Y856" i="16"/>
  <c r="Z856" i="16" s="1"/>
  <c r="Y866" i="16"/>
  <c r="Z866" i="16" s="1"/>
  <c r="Y869" i="16"/>
  <c r="Z869" i="16" s="1"/>
  <c r="Y872" i="16"/>
  <c r="Z872" i="16" s="1"/>
  <c r="Y882" i="16"/>
  <c r="Z882" i="16" s="1"/>
  <c r="Y885" i="16"/>
  <c r="Z885" i="16" s="1"/>
  <c r="Y888" i="16"/>
  <c r="Z888" i="16" s="1"/>
  <c r="Y898" i="16"/>
  <c r="Z898" i="16" s="1"/>
  <c r="Y901" i="16"/>
  <c r="Z901" i="16" s="1"/>
  <c r="Y904" i="16"/>
  <c r="Z904" i="16" s="1"/>
  <c r="Y914" i="16"/>
  <c r="Z914" i="16" s="1"/>
  <c r="Y917" i="16"/>
  <c r="Z917" i="16" s="1"/>
  <c r="Y920" i="16"/>
  <c r="Z920" i="16" s="1"/>
  <c r="Y930" i="16"/>
  <c r="Z930" i="16" s="1"/>
  <c r="Y933" i="16"/>
  <c r="Z933" i="16" s="1"/>
  <c r="Y936" i="16"/>
  <c r="Z936" i="16" s="1"/>
  <c r="Y946" i="16"/>
  <c r="Z946" i="16" s="1"/>
  <c r="Y949" i="16"/>
  <c r="Z949" i="16" s="1"/>
  <c r="Y952" i="16"/>
  <c r="Z952" i="16" s="1"/>
  <c r="Y962" i="16"/>
  <c r="Z962" i="16" s="1"/>
  <c r="Y965" i="16"/>
  <c r="Z965" i="16" s="1"/>
  <c r="Y968" i="16"/>
  <c r="Z968" i="16" s="1"/>
  <c r="Y978" i="16"/>
  <c r="Z978" i="16" s="1"/>
  <c r="Y981" i="16"/>
  <c r="Z981" i="16" s="1"/>
  <c r="Y984" i="16"/>
  <c r="Z984" i="16" s="1"/>
  <c r="Y994" i="16"/>
  <c r="Z994" i="16" s="1"/>
  <c r="Y997" i="16"/>
  <c r="Z997" i="16" s="1"/>
  <c r="Y1000" i="16"/>
  <c r="Z1000" i="16" s="1"/>
  <c r="Y1010" i="16"/>
  <c r="Z1010" i="16" s="1"/>
  <c r="Y1013" i="16"/>
  <c r="Z1013" i="16" s="1"/>
  <c r="Y1016" i="16"/>
  <c r="Z1016" i="16" s="1"/>
  <c r="Y1026" i="16"/>
  <c r="Z1026" i="16" s="1"/>
  <c r="Y1029" i="16"/>
  <c r="Z1029" i="16" s="1"/>
  <c r="Y1032" i="16"/>
  <c r="Z1032" i="16" s="1"/>
  <c r="Y1042" i="16"/>
  <c r="Z1042" i="16" s="1"/>
  <c r="Y1045" i="16"/>
  <c r="Z1045" i="16" s="1"/>
  <c r="Y1048" i="16"/>
  <c r="Z1048" i="16" s="1"/>
  <c r="Y1058" i="16"/>
  <c r="Z1058" i="16" s="1"/>
  <c r="Y1061" i="16"/>
  <c r="Z1061" i="16" s="1"/>
  <c r="Y1064" i="16"/>
  <c r="Z1064" i="16" s="1"/>
  <c r="Y1074" i="16"/>
  <c r="Z1074" i="16" s="1"/>
  <c r="Y1077" i="16"/>
  <c r="Z1077" i="16" s="1"/>
  <c r="Y1080" i="16"/>
  <c r="Z1080" i="16" s="1"/>
  <c r="Y1090" i="16"/>
  <c r="Z1090" i="16" s="1"/>
  <c r="Y1093" i="16"/>
  <c r="Z1093" i="16" s="1"/>
  <c r="Y1096" i="16"/>
  <c r="Z1096" i="16" s="1"/>
  <c r="Y1106" i="16"/>
  <c r="Z1106" i="16" s="1"/>
  <c r="Y1109" i="16"/>
  <c r="Z1109" i="16" s="1"/>
  <c r="Y1112" i="16"/>
  <c r="Z1112" i="16" s="1"/>
  <c r="Y1122" i="16"/>
  <c r="Z1122" i="16" s="1"/>
  <c r="Y1125" i="16"/>
  <c r="Z1125" i="16" s="1"/>
  <c r="Y1128" i="16"/>
  <c r="Z1128" i="16" s="1"/>
  <c r="Y1138" i="16"/>
  <c r="Z1138" i="16" s="1"/>
  <c r="Y1141" i="16"/>
  <c r="Z1141" i="16" s="1"/>
  <c r="Y1144" i="16"/>
  <c r="Z1144" i="16" s="1"/>
  <c r="Y1154" i="16"/>
  <c r="Z1154" i="16" s="1"/>
  <c r="Y1157" i="16"/>
  <c r="Z1157" i="16" s="1"/>
  <c r="Y1160" i="16"/>
  <c r="Z1160" i="16" s="1"/>
  <c r="Y1170" i="16"/>
  <c r="Z1170" i="16" s="1"/>
  <c r="Y1173" i="16"/>
  <c r="Z1173" i="16" s="1"/>
  <c r="Y1176" i="16"/>
  <c r="Z1176" i="16" s="1"/>
  <c r="Y1186" i="16"/>
  <c r="Z1186" i="16" s="1"/>
  <c r="Y1189" i="16"/>
  <c r="Z1189" i="16" s="1"/>
  <c r="Y1192" i="16"/>
  <c r="Z1192" i="16" s="1"/>
  <c r="Y1202" i="16"/>
  <c r="Z1202" i="16" s="1"/>
  <c r="Y1205" i="16"/>
  <c r="Z1205" i="16" s="1"/>
  <c r="Y1208" i="16"/>
  <c r="Z1208" i="16" s="1"/>
  <c r="Y1218" i="16"/>
  <c r="Z1218" i="16" s="1"/>
  <c r="Y1221" i="16"/>
  <c r="Z1221" i="16" s="1"/>
  <c r="Y1224" i="16"/>
  <c r="Z1224" i="16" s="1"/>
  <c r="Y1234" i="16"/>
  <c r="Z1234" i="16" s="1"/>
  <c r="Y1237" i="16"/>
  <c r="Z1237" i="16" s="1"/>
  <c r="Y1240" i="16"/>
  <c r="Z1240" i="16" s="1"/>
  <c r="Y38" i="16"/>
  <c r="Z38" i="16" s="1"/>
  <c r="Y654" i="16"/>
  <c r="Z654" i="16" s="1"/>
  <c r="Y670" i="16"/>
  <c r="Z670" i="16" s="1"/>
  <c r="Y676" i="16"/>
  <c r="Z676" i="16" s="1"/>
  <c r="Y692" i="16"/>
  <c r="Z692" i="16" s="1"/>
  <c r="Y702" i="16"/>
  <c r="Z702" i="16" s="1"/>
  <c r="Y708" i="16"/>
  <c r="Z708" i="16" s="1"/>
  <c r="Y718" i="16"/>
  <c r="Z718" i="16" s="1"/>
  <c r="Y724" i="16"/>
  <c r="Z724" i="16" s="1"/>
  <c r="Y740" i="16"/>
  <c r="Z740" i="16" s="1"/>
  <c r="Y750" i="16"/>
  <c r="Z750" i="16" s="1"/>
  <c r="Y753" i="16"/>
  <c r="Z753" i="16" s="1"/>
  <c r="Y772" i="16"/>
  <c r="Z772" i="16" s="1"/>
  <c r="Y788" i="16"/>
  <c r="Z788" i="16" s="1"/>
  <c r="Y798" i="16"/>
  <c r="Z798" i="16" s="1"/>
  <c r="Y801" i="16"/>
  <c r="Z801" i="16" s="1"/>
  <c r="Y817" i="16"/>
  <c r="Z817" i="16" s="1"/>
  <c r="Y830" i="16"/>
  <c r="Z830" i="16" s="1"/>
  <c r="Y836" i="16"/>
  <c r="Z836" i="16" s="1"/>
  <c r="Y852" i="16"/>
  <c r="Z852" i="16" s="1"/>
  <c r="Y862" i="16"/>
  <c r="Z862" i="16" s="1"/>
  <c r="Y868" i="16"/>
  <c r="Z868" i="16" s="1"/>
  <c r="Y884" i="16"/>
  <c r="Z884" i="16" s="1"/>
  <c r="Y894" i="16"/>
  <c r="Z894" i="16" s="1"/>
  <c r="Y897" i="16"/>
  <c r="Z897" i="16" s="1"/>
  <c r="Y910" i="16"/>
  <c r="Z910" i="16" s="1"/>
  <c r="Y913" i="16"/>
  <c r="Z913" i="16" s="1"/>
  <c r="Y932" i="16"/>
  <c r="Z932" i="16" s="1"/>
  <c r="Y942" i="16"/>
  <c r="Z942" i="16" s="1"/>
  <c r="Y945" i="16"/>
  <c r="Z945" i="16" s="1"/>
  <c r="Y964" i="16"/>
  <c r="Z964" i="16" s="1"/>
  <c r="Y974" i="16"/>
  <c r="Z974" i="16" s="1"/>
  <c r="Y977" i="16"/>
  <c r="Z977" i="16" s="1"/>
  <c r="Y980" i="16"/>
  <c r="Z980" i="16" s="1"/>
  <c r="Y990" i="16"/>
  <c r="Z990" i="16" s="1"/>
  <c r="Y996" i="16"/>
  <c r="Z996" i="16" s="1"/>
  <c r="Y1012" i="16"/>
  <c r="Z1012" i="16" s="1"/>
  <c r="Y1022" i="16"/>
  <c r="Z1022" i="16" s="1"/>
  <c r="Y1028" i="16"/>
  <c r="Z1028" i="16" s="1"/>
  <c r="Y1038" i="16"/>
  <c r="Z1038" i="16" s="1"/>
  <c r="Y1041" i="16"/>
  <c r="Z1041" i="16" s="1"/>
  <c r="Y1044" i="16"/>
  <c r="Z1044" i="16" s="1"/>
  <c r="Y1054" i="16"/>
  <c r="Z1054" i="16" s="1"/>
  <c r="Y1060" i="16"/>
  <c r="Z1060" i="16" s="1"/>
  <c r="Y1076" i="16"/>
  <c r="Z1076" i="16" s="1"/>
  <c r="Y1092" i="16"/>
  <c r="Z1092" i="16" s="1"/>
  <c r="Y1102" i="16"/>
  <c r="Z1102" i="16" s="1"/>
  <c r="Y1105" i="16"/>
  <c r="Z1105" i="16" s="1"/>
  <c r="Y1108" i="16"/>
  <c r="Z1108" i="16" s="1"/>
  <c r="Y1124" i="16"/>
  <c r="Z1124" i="16" s="1"/>
  <c r="Y1134" i="16"/>
  <c r="Z1134" i="16" s="1"/>
  <c r="Y1137" i="16"/>
  <c r="Z1137" i="16" s="1"/>
  <c r="Y1140" i="16"/>
  <c r="Z1140" i="16" s="1"/>
  <c r="Y1156" i="16"/>
  <c r="Z1156" i="16" s="1"/>
  <c r="Y1166" i="16"/>
  <c r="Z1166" i="16" s="1"/>
  <c r="Y1169" i="16"/>
  <c r="Z1169" i="16" s="1"/>
  <c r="Y1172" i="16"/>
  <c r="Z1172" i="16" s="1"/>
  <c r="Y1188" i="16"/>
  <c r="Z1188" i="16" s="1"/>
  <c r="Y1198" i="16"/>
  <c r="Z1198" i="16" s="1"/>
  <c r="Y1201" i="16"/>
  <c r="Z1201" i="16" s="1"/>
  <c r="Y1220" i="16"/>
  <c r="Z1220" i="16" s="1"/>
  <c r="Y1233" i="16"/>
  <c r="Z1233" i="16" s="1"/>
  <c r="Y1236" i="16"/>
  <c r="Z1236" i="16" s="1"/>
  <c r="Y32" i="16"/>
  <c r="Z32" i="16" s="1"/>
  <c r="Y37" i="16"/>
  <c r="Z37" i="16" s="1"/>
  <c r="Y30" i="16"/>
  <c r="Z30" i="16" s="1"/>
  <c r="Y1034" i="16"/>
  <c r="Z1034" i="16" s="1"/>
  <c r="Y1037" i="16"/>
  <c r="Z1037" i="16" s="1"/>
  <c r="Y1053" i="16"/>
  <c r="Z1053" i="16" s="1"/>
  <c r="Y1082" i="16"/>
  <c r="Z1082" i="16" s="1"/>
  <c r="Y1085" i="16"/>
  <c r="Z1085" i="16" s="1"/>
  <c r="Y1101" i="16"/>
  <c r="Z1101" i="16" s="1"/>
  <c r="Y1117" i="16"/>
  <c r="Z1117" i="16" s="1"/>
  <c r="Y1136" i="16"/>
  <c r="Z1136" i="16" s="1"/>
  <c r="Y1149" i="16"/>
  <c r="Z1149" i="16" s="1"/>
  <c r="Y1152" i="16"/>
  <c r="Z1152" i="16" s="1"/>
  <c r="Y1162" i="16"/>
  <c r="Z1162" i="16" s="1"/>
  <c r="Y1168" i="16"/>
  <c r="Z1168" i="16" s="1"/>
  <c r="Y1178" i="16"/>
  <c r="Z1178" i="16" s="1"/>
  <c r="Y1181" i="16"/>
  <c r="Z1181" i="16" s="1"/>
  <c r="Y1232" i="16"/>
  <c r="Z1232" i="16" s="1"/>
  <c r="Y1245" i="16"/>
  <c r="Z1245" i="16" s="1"/>
  <c r="Y213" i="16"/>
  <c r="Z213" i="16" s="1"/>
  <c r="Y256" i="16"/>
  <c r="Z256" i="16" s="1"/>
  <c r="Y272" i="16"/>
  <c r="Z272" i="16" s="1"/>
  <c r="Y288" i="16"/>
  <c r="Z288" i="16" s="1"/>
  <c r="Y320" i="16"/>
  <c r="Z320" i="16" s="1"/>
  <c r="Y384" i="16"/>
  <c r="Z384" i="16" s="1"/>
  <c r="Y400" i="16"/>
  <c r="Z400" i="16" s="1"/>
  <c r="Y416" i="16"/>
  <c r="Z416" i="16" s="1"/>
  <c r="Y432" i="16"/>
  <c r="Z432" i="16" s="1"/>
  <c r="Y448" i="16"/>
  <c r="Z448" i="16" s="1"/>
  <c r="Y480" i="16"/>
  <c r="Z480" i="16" s="1"/>
  <c r="Y496" i="16"/>
  <c r="Z496" i="16" s="1"/>
  <c r="Y560" i="16"/>
  <c r="Z560" i="16" s="1"/>
  <c r="Y592" i="16"/>
  <c r="Z592" i="16" s="1"/>
  <c r="Y620" i="16"/>
  <c r="Z620" i="16" s="1"/>
  <c r="Y633" i="16"/>
  <c r="Z633" i="16" s="1"/>
  <c r="Y649" i="16"/>
  <c r="Z649" i="16" s="1"/>
  <c r="Y678" i="16"/>
  <c r="Z678" i="16" s="1"/>
  <c r="Y681" i="16"/>
  <c r="Z681" i="16" s="1"/>
  <c r="Y684" i="16"/>
  <c r="Z684" i="16" s="1"/>
  <c r="Y694" i="16"/>
  <c r="Z694" i="16" s="1"/>
  <c r="Y697" i="16"/>
  <c r="Z697" i="16" s="1"/>
  <c r="Y713" i="16"/>
  <c r="Z713" i="16" s="1"/>
  <c r="Y732" i="16"/>
  <c r="Z732" i="16" s="1"/>
  <c r="Y742" i="16"/>
  <c r="Z742" i="16" s="1"/>
  <c r="Y745" i="16"/>
  <c r="Z745" i="16" s="1"/>
  <c r="Y758" i="16"/>
  <c r="Z758" i="16" s="1"/>
  <c r="Y844" i="16"/>
  <c r="Z844" i="16" s="1"/>
  <c r="Y860" i="16"/>
  <c r="Z860" i="16" s="1"/>
  <c r="Y870" i="16"/>
  <c r="Z870" i="16" s="1"/>
  <c r="Y873" i="16"/>
  <c r="Z873" i="16" s="1"/>
  <c r="Y876" i="16"/>
  <c r="Z876" i="16" s="1"/>
  <c r="Y892" i="16"/>
  <c r="Z892" i="16" s="1"/>
  <c r="Y918" i="16"/>
  <c r="Z918" i="16" s="1"/>
  <c r="Y921" i="16"/>
  <c r="Z921" i="16" s="1"/>
  <c r="Y934" i="16"/>
  <c r="Z934" i="16" s="1"/>
  <c r="Y937" i="16"/>
  <c r="Z937" i="16" s="1"/>
  <c r="Y940" i="16"/>
  <c r="Z940" i="16" s="1"/>
  <c r="Y953" i="16"/>
  <c r="Z953" i="16" s="1"/>
  <c r="Y966" i="16"/>
  <c r="Z966" i="16" s="1"/>
  <c r="Y969" i="16"/>
  <c r="Z969" i="16" s="1"/>
  <c r="Y985" i="16"/>
  <c r="Z985" i="16" s="1"/>
  <c r="Y1001" i="16"/>
  <c r="Z1001" i="16" s="1"/>
  <c r="Y1033" i="16"/>
  <c r="Z1033" i="16" s="1"/>
  <c r="Y1062" i="16"/>
  <c r="Z1062" i="16" s="1"/>
  <c r="Y1065" i="16"/>
  <c r="Z1065" i="16" s="1"/>
  <c r="Y1081" i="16"/>
  <c r="Z1081" i="16" s="1"/>
  <c r="Y1100" i="16"/>
  <c r="Z1100" i="16" s="1"/>
  <c r="Y1110" i="16"/>
  <c r="Z1110" i="16" s="1"/>
  <c r="Y1113" i="16"/>
  <c r="Z1113" i="16" s="1"/>
  <c r="Y1132" i="16"/>
  <c r="Z1132" i="16" s="1"/>
  <c r="Y1142" i="16"/>
  <c r="Z1142" i="16" s="1"/>
  <c r="Y1148" i="16"/>
  <c r="Z1148" i="16" s="1"/>
  <c r="Y1161" i="16"/>
  <c r="Z1161" i="16" s="1"/>
  <c r="Y1196" i="16"/>
  <c r="Z1196" i="16" s="1"/>
  <c r="Y1209" i="16"/>
  <c r="Z1209" i="16" s="1"/>
  <c r="Y1225" i="16"/>
  <c r="Z1225" i="16" s="1"/>
  <c r="Y33" i="16"/>
  <c r="Z33" i="16" s="1"/>
  <c r="Y46" i="16"/>
  <c r="Z46" i="16" s="1"/>
  <c r="Y47" i="16"/>
  <c r="Z47" i="16" s="1"/>
  <c r="Y110" i="16"/>
  <c r="Z110" i="16" s="1"/>
  <c r="Y111" i="16"/>
  <c r="Z111" i="16" s="1"/>
  <c r="Y112" i="16"/>
  <c r="Z112" i="16" s="1"/>
  <c r="Y113" i="16"/>
  <c r="Z113" i="16" s="1"/>
  <c r="Y114" i="16"/>
  <c r="Z114" i="16" s="1"/>
  <c r="Y115" i="16"/>
  <c r="Z115" i="16" s="1"/>
  <c r="Y116" i="16"/>
  <c r="Z116" i="16" s="1"/>
  <c r="Y117" i="16"/>
  <c r="Z117" i="16" s="1"/>
  <c r="Y130" i="16"/>
  <c r="Z130" i="16" s="1"/>
  <c r="Y143" i="16"/>
  <c r="Z143" i="16" s="1"/>
  <c r="Y181" i="16"/>
  <c r="Z181" i="16" s="1"/>
  <c r="Y194" i="16"/>
  <c r="Z194" i="16" s="1"/>
  <c r="Y207" i="16"/>
  <c r="Z207" i="16" s="1"/>
  <c r="Y232" i="16"/>
  <c r="Z232" i="16" s="1"/>
  <c r="Y248" i="16"/>
  <c r="Z248" i="16" s="1"/>
  <c r="Y264" i="16"/>
  <c r="Z264" i="16" s="1"/>
  <c r="Y280" i="16"/>
  <c r="Z280" i="16" s="1"/>
  <c r="Y296" i="16"/>
  <c r="Z296" i="16" s="1"/>
  <c r="Y312" i="16"/>
  <c r="Z312" i="16" s="1"/>
  <c r="Y328" i="16"/>
  <c r="Z328" i="16" s="1"/>
  <c r="Y344" i="16"/>
  <c r="Z344" i="16" s="1"/>
  <c r="Y360" i="16"/>
  <c r="Z360" i="16" s="1"/>
  <c r="Y376" i="16"/>
  <c r="Z376" i="16" s="1"/>
  <c r="Y392" i="16"/>
  <c r="Z392" i="16" s="1"/>
  <c r="Y408" i="16"/>
  <c r="Z408" i="16" s="1"/>
  <c r="Y424" i="16"/>
  <c r="Z424" i="16" s="1"/>
  <c r="Y440" i="16"/>
  <c r="Z440" i="16" s="1"/>
  <c r="Y456" i="16"/>
  <c r="Z456" i="16" s="1"/>
  <c r="Y472" i="16"/>
  <c r="Z472" i="16" s="1"/>
  <c r="Y488" i="16"/>
  <c r="Z488" i="16" s="1"/>
  <c r="Y504" i="16"/>
  <c r="Z504" i="16" s="1"/>
  <c r="Y520" i="16"/>
  <c r="Z520" i="16" s="1"/>
  <c r="Y536" i="16"/>
  <c r="Z536" i="16" s="1"/>
  <c r="Y552" i="16"/>
  <c r="Z552" i="16" s="1"/>
  <c r="Y568" i="16"/>
  <c r="Z568" i="16" s="1"/>
  <c r="Y584" i="16"/>
  <c r="Z584" i="16" s="1"/>
  <c r="Y600" i="16"/>
  <c r="Z600" i="16" s="1"/>
  <c r="Y606" i="16"/>
  <c r="Z606" i="16" s="1"/>
  <c r="Y609" i="16"/>
  <c r="Z609" i="16" s="1"/>
  <c r="Y612" i="16"/>
  <c r="Z612" i="16" s="1"/>
  <c r="Y622" i="16"/>
  <c r="Z622" i="16" s="1"/>
  <c r="Y625" i="16"/>
  <c r="Z625" i="16" s="1"/>
  <c r="Y628" i="16"/>
  <c r="Z628" i="16" s="1"/>
  <c r="Y638" i="16"/>
  <c r="Z638" i="16" s="1"/>
  <c r="Y641" i="16"/>
  <c r="Z641" i="16" s="1"/>
  <c r="Y644" i="16"/>
  <c r="Z644" i="16" s="1"/>
  <c r="Y657" i="16"/>
  <c r="Z657" i="16" s="1"/>
  <c r="Y660" i="16"/>
  <c r="Z660" i="16" s="1"/>
  <c r="Y673" i="16"/>
  <c r="Z673" i="16" s="1"/>
  <c r="Y686" i="16"/>
  <c r="Z686" i="16" s="1"/>
  <c r="Y689" i="16"/>
  <c r="Z689" i="16" s="1"/>
  <c r="Y705" i="16"/>
  <c r="Z705" i="16" s="1"/>
  <c r="Y721" i="16"/>
  <c r="Z721" i="16" s="1"/>
  <c r="Y734" i="16"/>
  <c r="Z734" i="16" s="1"/>
  <c r="Y737" i="16"/>
  <c r="Z737" i="16" s="1"/>
  <c r="Y756" i="16"/>
  <c r="Z756" i="16" s="1"/>
  <c r="Y766" i="16"/>
  <c r="Z766" i="16" s="1"/>
  <c r="Y769" i="16"/>
  <c r="Z769" i="16" s="1"/>
  <c r="Y782" i="16"/>
  <c r="Z782" i="16" s="1"/>
  <c r="Y785" i="16"/>
  <c r="Z785" i="16" s="1"/>
  <c r="Y804" i="16"/>
  <c r="Z804" i="16" s="1"/>
  <c r="Y814" i="16"/>
  <c r="Z814" i="16" s="1"/>
  <c r="Y820" i="16"/>
  <c r="Z820" i="16" s="1"/>
  <c r="Y833" i="16"/>
  <c r="Z833" i="16" s="1"/>
  <c r="Y846" i="16"/>
  <c r="Z846" i="16" s="1"/>
  <c r="Y849" i="16"/>
  <c r="Z849" i="16" s="1"/>
  <c r="Y865" i="16"/>
  <c r="Z865" i="16" s="1"/>
  <c r="Y878" i="16"/>
  <c r="Z878" i="16" s="1"/>
  <c r="Y881" i="16"/>
  <c r="Z881" i="16" s="1"/>
  <c r="Y900" i="16"/>
  <c r="Z900" i="16" s="1"/>
  <c r="Y916" i="16"/>
  <c r="Z916" i="16" s="1"/>
  <c r="Y926" i="16"/>
  <c r="Z926" i="16" s="1"/>
  <c r="Y929" i="16"/>
  <c r="Z929" i="16" s="1"/>
  <c r="Y948" i="16"/>
  <c r="Z948" i="16" s="1"/>
  <c r="Y958" i="16"/>
  <c r="Z958" i="16" s="1"/>
  <c r="Y961" i="16"/>
  <c r="Z961" i="16" s="1"/>
  <c r="Y993" i="16"/>
  <c r="Z993" i="16" s="1"/>
  <c r="Y1006" i="16"/>
  <c r="Z1006" i="16" s="1"/>
  <c r="Y1009" i="16"/>
  <c r="Z1009" i="16" s="1"/>
  <c r="Y1025" i="16"/>
  <c r="Z1025" i="16" s="1"/>
  <c r="Y1057" i="16"/>
  <c r="Z1057" i="16" s="1"/>
  <c r="Y1070" i="16"/>
  <c r="Z1070" i="16" s="1"/>
  <c r="Y1073" i="16"/>
  <c r="Z1073" i="16" s="1"/>
  <c r="Y1086" i="16"/>
  <c r="Z1086" i="16" s="1"/>
  <c r="Y1089" i="16"/>
  <c r="Z1089" i="16" s="1"/>
  <c r="Y1118" i="16"/>
  <c r="Z1118" i="16" s="1"/>
  <c r="Y1121" i="16"/>
  <c r="Z1121" i="16" s="1"/>
  <c r="Y1150" i="16"/>
  <c r="Z1150" i="16" s="1"/>
  <c r="Y1153" i="16"/>
  <c r="Z1153" i="16" s="1"/>
  <c r="Y1182" i="16"/>
  <c r="Z1182" i="16" s="1"/>
  <c r="Y1185" i="16"/>
  <c r="Z1185" i="16" s="1"/>
  <c r="Y1204" i="16"/>
  <c r="Z1204" i="16" s="1"/>
  <c r="Y1214" i="16"/>
  <c r="Z1214" i="16" s="1"/>
  <c r="Y1217" i="16"/>
  <c r="Z1217" i="16" s="1"/>
  <c r="Y1230" i="16"/>
  <c r="Z1230" i="16" s="1"/>
  <c r="Y1246" i="16"/>
  <c r="Z1246" i="16" s="1"/>
  <c r="Y1018" i="16"/>
  <c r="Z1018" i="16" s="1"/>
  <c r="Y1069" i="16"/>
  <c r="Z1069" i="16" s="1"/>
  <c r="Y1114" i="16"/>
  <c r="Z1114" i="16" s="1"/>
  <c r="Y1120" i="16"/>
  <c r="Z1120" i="16" s="1"/>
  <c r="Y1130" i="16"/>
  <c r="Z1130" i="16" s="1"/>
  <c r="Y1165" i="16"/>
  <c r="Z1165" i="16" s="1"/>
  <c r="Y1197" i="16"/>
  <c r="Z1197" i="16" s="1"/>
  <c r="Y1216" i="16"/>
  <c r="Z1216" i="16" s="1"/>
  <c r="Y2233" i="16"/>
  <c r="Z2233" i="16" s="1"/>
  <c r="Y78" i="16"/>
  <c r="Z78" i="16" s="1"/>
  <c r="Y79" i="16"/>
  <c r="Z79" i="16" s="1"/>
  <c r="Y149" i="16"/>
  <c r="Z149" i="16" s="1"/>
  <c r="Y224" i="16"/>
  <c r="Z224" i="16" s="1"/>
  <c r="Y240" i="16"/>
  <c r="Z240" i="16" s="1"/>
  <c r="Y352" i="16"/>
  <c r="Z352" i="16" s="1"/>
  <c r="Y368" i="16"/>
  <c r="Z368" i="16" s="1"/>
  <c r="Y464" i="16"/>
  <c r="Z464" i="16" s="1"/>
  <c r="Y528" i="16"/>
  <c r="Z528" i="16" s="1"/>
  <c r="Y617" i="16"/>
  <c r="Z617" i="16" s="1"/>
  <c r="Y665" i="16"/>
  <c r="Z665" i="16" s="1"/>
  <c r="Y716" i="16"/>
  <c r="Z716" i="16" s="1"/>
  <c r="Y761" i="16"/>
  <c r="Z761" i="16" s="1"/>
  <c r="Y774" i="16"/>
  <c r="Z774" i="16" s="1"/>
  <c r="Y777" i="16"/>
  <c r="Z777" i="16" s="1"/>
  <c r="Y790" i="16"/>
  <c r="Z790" i="16" s="1"/>
  <c r="Y793" i="16"/>
  <c r="Z793" i="16" s="1"/>
  <c r="Y806" i="16"/>
  <c r="Z806" i="16" s="1"/>
  <c r="Y809" i="16"/>
  <c r="Z809" i="16" s="1"/>
  <c r="Y825" i="16"/>
  <c r="Z825" i="16" s="1"/>
  <c r="Y886" i="16"/>
  <c r="Z886" i="16" s="1"/>
  <c r="Y889" i="16"/>
  <c r="Z889" i="16" s="1"/>
  <c r="Y908" i="16"/>
  <c r="Z908" i="16" s="1"/>
  <c r="Y924" i="16"/>
  <c r="Z924" i="16" s="1"/>
  <c r="Y1017" i="16"/>
  <c r="Z1017" i="16" s="1"/>
  <c r="Y1046" i="16"/>
  <c r="Z1046" i="16" s="1"/>
  <c r="Y1049" i="16"/>
  <c r="Z1049" i="16" s="1"/>
  <c r="Y1068" i="16"/>
  <c r="Z1068" i="16" s="1"/>
  <c r="Y1078" i="16"/>
  <c r="Z1078" i="16" s="1"/>
  <c r="Y1084" i="16"/>
  <c r="Z1084" i="16" s="1"/>
  <c r="Y1126" i="16"/>
  <c r="Z1126" i="16" s="1"/>
  <c r="Y1129" i="16"/>
  <c r="Z1129" i="16" s="1"/>
  <c r="Y1145" i="16"/>
  <c r="Z1145" i="16" s="1"/>
  <c r="Y1174" i="16"/>
  <c r="Z1174" i="16" s="1"/>
  <c r="Y1177" i="16"/>
  <c r="Z1177" i="16" s="1"/>
  <c r="Y1190" i="16"/>
  <c r="Z1190" i="16" s="1"/>
  <c r="Y1193" i="16"/>
  <c r="Z1193" i="16" s="1"/>
  <c r="Y1244" i="16"/>
  <c r="Z1244" i="16" s="1"/>
  <c r="Y127" i="16"/>
  <c r="Z127" i="16" s="1"/>
  <c r="Y165" i="16"/>
  <c r="Z165" i="16" s="1"/>
  <c r="Y178" i="16"/>
  <c r="Z178" i="16" s="1"/>
  <c r="Y191" i="16"/>
  <c r="Z191" i="16" s="1"/>
  <c r="Y220" i="16"/>
  <c r="Z220" i="16" s="1"/>
  <c r="Y236" i="16"/>
  <c r="Z236" i="16" s="1"/>
  <c r="Y252" i="16"/>
  <c r="Z252" i="16" s="1"/>
  <c r="Y268" i="16"/>
  <c r="Z268" i="16" s="1"/>
  <c r="Y284" i="16"/>
  <c r="Z284" i="16" s="1"/>
  <c r="Y300" i="16"/>
  <c r="Z300" i="16" s="1"/>
  <c r="Y316" i="16"/>
  <c r="Z316" i="16" s="1"/>
  <c r="Y332" i="16"/>
  <c r="Z332" i="16" s="1"/>
  <c r="Y348" i="16"/>
  <c r="Z348" i="16" s="1"/>
  <c r="Y364" i="16"/>
  <c r="Z364" i="16" s="1"/>
  <c r="Y380" i="16"/>
  <c r="Z380" i="16" s="1"/>
  <c r="Y396" i="16"/>
  <c r="Z396" i="16" s="1"/>
  <c r="Y412" i="16"/>
  <c r="Z412" i="16" s="1"/>
  <c r="Y428" i="16"/>
  <c r="Z428" i="16" s="1"/>
  <c r="Y444" i="16"/>
  <c r="Z444" i="16" s="1"/>
  <c r="Y460" i="16"/>
  <c r="Z460" i="16" s="1"/>
  <c r="Y476" i="16"/>
  <c r="Z476" i="16" s="1"/>
  <c r="Y492" i="16"/>
  <c r="Z492" i="16" s="1"/>
  <c r="Y508" i="16"/>
  <c r="Z508" i="16" s="1"/>
  <c r="Y524" i="16"/>
  <c r="Z524" i="16" s="1"/>
  <c r="Y540" i="16"/>
  <c r="Z540" i="16" s="1"/>
  <c r="Y556" i="16"/>
  <c r="Z556" i="16" s="1"/>
  <c r="Y572" i="16"/>
  <c r="Z572" i="16" s="1"/>
  <c r="Y588" i="16"/>
  <c r="Z588" i="16" s="1"/>
  <c r="Y602" i="16"/>
  <c r="Z602" i="16" s="1"/>
  <c r="Y605" i="16"/>
  <c r="Z605" i="16" s="1"/>
  <c r="Y608" i="16"/>
  <c r="Z608" i="16" s="1"/>
  <c r="Y618" i="16"/>
  <c r="Z618" i="16" s="1"/>
  <c r="Y621" i="16"/>
  <c r="Z621" i="16" s="1"/>
  <c r="Y624" i="16"/>
  <c r="Z624" i="16" s="1"/>
  <c r="Y634" i="16"/>
  <c r="Z634" i="16" s="1"/>
  <c r="Y637" i="16"/>
  <c r="Z637" i="16" s="1"/>
  <c r="Y640" i="16"/>
  <c r="Z640" i="16" s="1"/>
  <c r="Y650" i="16"/>
  <c r="Z650" i="16" s="1"/>
  <c r="Y653" i="16"/>
  <c r="Z653" i="16" s="1"/>
  <c r="Y656" i="16"/>
  <c r="Z656" i="16" s="1"/>
  <c r="Y666" i="16"/>
  <c r="Z666" i="16" s="1"/>
  <c r="Y669" i="16"/>
  <c r="Z669" i="16" s="1"/>
  <c r="Y672" i="16"/>
  <c r="Z672" i="16" s="1"/>
  <c r="Y682" i="16"/>
  <c r="Z682" i="16" s="1"/>
  <c r="Y685" i="16"/>
  <c r="Z685" i="16" s="1"/>
  <c r="Y688" i="16"/>
  <c r="Z688" i="16" s="1"/>
  <c r="Y698" i="16"/>
  <c r="Z698" i="16" s="1"/>
  <c r="Y701" i="16"/>
  <c r="Z701" i="16" s="1"/>
  <c r="Y704" i="16"/>
  <c r="Z704" i="16" s="1"/>
  <c r="Y714" i="16"/>
  <c r="Z714" i="16" s="1"/>
  <c r="Y717" i="16"/>
  <c r="Z717" i="16" s="1"/>
  <c r="Y720" i="16"/>
  <c r="Z720" i="16" s="1"/>
  <c r="Y730" i="16"/>
  <c r="Z730" i="16" s="1"/>
  <c r="Y733" i="16"/>
  <c r="Z733" i="16" s="1"/>
  <c r="Y736" i="16"/>
  <c r="Z736" i="16" s="1"/>
  <c r="Y746" i="16"/>
  <c r="Z746" i="16" s="1"/>
  <c r="Y749" i="16"/>
  <c r="Z749" i="16" s="1"/>
  <c r="Y752" i="16"/>
  <c r="Z752" i="16" s="1"/>
  <c r="Y762" i="16"/>
  <c r="Z762" i="16" s="1"/>
  <c r="Y765" i="16"/>
  <c r="Z765" i="16" s="1"/>
  <c r="Y768" i="16"/>
  <c r="Z768" i="16" s="1"/>
  <c r="Y778" i="16"/>
  <c r="Z778" i="16" s="1"/>
  <c r="Y781" i="16"/>
  <c r="Z781" i="16" s="1"/>
  <c r="Y784" i="16"/>
  <c r="Z784" i="16" s="1"/>
  <c r="Y794" i="16"/>
  <c r="Z794" i="16" s="1"/>
  <c r="Y797" i="16"/>
  <c r="Z797" i="16" s="1"/>
  <c r="Y800" i="16"/>
  <c r="Z800" i="16" s="1"/>
  <c r="Y810" i="16"/>
  <c r="Z810" i="16" s="1"/>
  <c r="Y813" i="16"/>
  <c r="Z813" i="16" s="1"/>
  <c r="Y816" i="16"/>
  <c r="Z816" i="16" s="1"/>
  <c r="Y826" i="16"/>
  <c r="Z826" i="16" s="1"/>
  <c r="Y829" i="16"/>
  <c r="Z829" i="16" s="1"/>
  <c r="Y832" i="16"/>
  <c r="Z832" i="16" s="1"/>
  <c r="Y842" i="16"/>
  <c r="Z842" i="16" s="1"/>
  <c r="Y845" i="16"/>
  <c r="Z845" i="16" s="1"/>
  <c r="Y848" i="16"/>
  <c r="Z848" i="16" s="1"/>
  <c r="Y858" i="16"/>
  <c r="Z858" i="16" s="1"/>
  <c r="Y861" i="16"/>
  <c r="Z861" i="16" s="1"/>
  <c r="Y864" i="16"/>
  <c r="Z864" i="16" s="1"/>
  <c r="Y874" i="16"/>
  <c r="Z874" i="16" s="1"/>
  <c r="Y877" i="16"/>
  <c r="Z877" i="16" s="1"/>
  <c r="Y880" i="16"/>
  <c r="Z880" i="16" s="1"/>
  <c r="Y890" i="16"/>
  <c r="Z890" i="16" s="1"/>
  <c r="Y893" i="16"/>
  <c r="Z893" i="16" s="1"/>
  <c r="Y896" i="16"/>
  <c r="Z896" i="16" s="1"/>
  <c r="Y906" i="16"/>
  <c r="Z906" i="16" s="1"/>
  <c r="Y909" i="16"/>
  <c r="Z909" i="16" s="1"/>
  <c r="Y912" i="16"/>
  <c r="Z912" i="16" s="1"/>
  <c r="Y922" i="16"/>
  <c r="Z922" i="16" s="1"/>
  <c r="Y925" i="16"/>
  <c r="Z925" i="16" s="1"/>
  <c r="Y928" i="16"/>
  <c r="Z928" i="16" s="1"/>
  <c r="Y938" i="16"/>
  <c r="Z938" i="16" s="1"/>
  <c r="Y941" i="16"/>
  <c r="Z941" i="16" s="1"/>
  <c r="Y944" i="16"/>
  <c r="Z944" i="16" s="1"/>
  <c r="Y954" i="16"/>
  <c r="Z954" i="16" s="1"/>
  <c r="Y957" i="16"/>
  <c r="Z957" i="16" s="1"/>
  <c r="Y960" i="16"/>
  <c r="Z960" i="16" s="1"/>
  <c r="Y970" i="16"/>
  <c r="Z970" i="16" s="1"/>
  <c r="Y973" i="16"/>
  <c r="Z973" i="16" s="1"/>
  <c r="Y976" i="16"/>
  <c r="Z976" i="16" s="1"/>
  <c r="Y986" i="16"/>
  <c r="Z986" i="16" s="1"/>
  <c r="Y989" i="16"/>
  <c r="Z989" i="16" s="1"/>
  <c r="Y992" i="16"/>
  <c r="Z992" i="16" s="1"/>
  <c r="Y1002" i="16"/>
  <c r="Z1002" i="16" s="1"/>
  <c r="Y1005" i="16"/>
  <c r="Z1005" i="16" s="1"/>
  <c r="Y1008" i="16"/>
  <c r="Z1008" i="16" s="1"/>
  <c r="Y1021" i="16"/>
  <c r="Z1021" i="16" s="1"/>
  <c r="Y1024" i="16"/>
  <c r="Z1024" i="16" s="1"/>
  <c r="Y1040" i="16"/>
  <c r="Z1040" i="16" s="1"/>
  <c r="Y1050" i="16"/>
  <c r="Z1050" i="16" s="1"/>
  <c r="Y1056" i="16"/>
  <c r="Z1056" i="16" s="1"/>
  <c r="Y1066" i="16"/>
  <c r="Z1066" i="16" s="1"/>
  <c r="Y1072" i="16"/>
  <c r="Z1072" i="16" s="1"/>
  <c r="Y1088" i="16"/>
  <c r="Z1088" i="16" s="1"/>
  <c r="Y1098" i="16"/>
  <c r="Z1098" i="16" s="1"/>
  <c r="Y1104" i="16"/>
  <c r="Z1104" i="16" s="1"/>
  <c r="Y1133" i="16"/>
  <c r="Z1133" i="16" s="1"/>
  <c r="Y1146" i="16"/>
  <c r="Z1146" i="16" s="1"/>
  <c r="Y1184" i="16"/>
  <c r="Z1184" i="16" s="1"/>
  <c r="Y1194" i="16"/>
  <c r="Z1194" i="16" s="1"/>
  <c r="Y1200" i="16"/>
  <c r="Z1200" i="16" s="1"/>
  <c r="Y1210" i="16"/>
  <c r="Z1210" i="16" s="1"/>
  <c r="Y1213" i="16"/>
  <c r="Z1213" i="16" s="1"/>
  <c r="Y1226" i="16"/>
  <c r="Z1226" i="16" s="1"/>
  <c r="Y1229" i="16"/>
  <c r="Z1229" i="16" s="1"/>
  <c r="Y1242" i="16"/>
  <c r="Z1242" i="16" s="1"/>
  <c r="Y34" i="16"/>
  <c r="Z34" i="16" s="1"/>
  <c r="Y162" i="16"/>
  <c r="Z162" i="16" s="1"/>
  <c r="Y175" i="16"/>
  <c r="Z175" i="16" s="1"/>
  <c r="Y304" i="16"/>
  <c r="Z304" i="16" s="1"/>
  <c r="Y336" i="16"/>
  <c r="Z336" i="16" s="1"/>
  <c r="Y512" i="16"/>
  <c r="Z512" i="16" s="1"/>
  <c r="Y544" i="16"/>
  <c r="Z544" i="16" s="1"/>
  <c r="Y576" i="16"/>
  <c r="Z576" i="16" s="1"/>
  <c r="Y604" i="16"/>
  <c r="Z604" i="16" s="1"/>
  <c r="Y614" i="16"/>
  <c r="Z614" i="16" s="1"/>
  <c r="Y630" i="16"/>
  <c r="Z630" i="16" s="1"/>
  <c r="Y636" i="16"/>
  <c r="Z636" i="16" s="1"/>
  <c r="Y646" i="16"/>
  <c r="Z646" i="16" s="1"/>
  <c r="Y652" i="16"/>
  <c r="Z652" i="16" s="1"/>
  <c r="Y662" i="16"/>
  <c r="Z662" i="16" s="1"/>
  <c r="Y668" i="16"/>
  <c r="Z668" i="16" s="1"/>
  <c r="Y700" i="16"/>
  <c r="Z700" i="16" s="1"/>
  <c r="Y710" i="16"/>
  <c r="Z710" i="16" s="1"/>
  <c r="Y726" i="16"/>
  <c r="Z726" i="16" s="1"/>
  <c r="Y729" i="16"/>
  <c r="Z729" i="16" s="1"/>
  <c r="Y748" i="16"/>
  <c r="Z748" i="16" s="1"/>
  <c r="Y764" i="16"/>
  <c r="Z764" i="16" s="1"/>
  <c r="Y780" i="16"/>
  <c r="Z780" i="16" s="1"/>
  <c r="Y796" i="16"/>
  <c r="Z796" i="16" s="1"/>
  <c r="Y812" i="16"/>
  <c r="Z812" i="16" s="1"/>
  <c r="Y822" i="16"/>
  <c r="Z822" i="16" s="1"/>
  <c r="Y828" i="16"/>
  <c r="Z828" i="16" s="1"/>
  <c r="Y838" i="16"/>
  <c r="Z838" i="16" s="1"/>
  <c r="Y841" i="16"/>
  <c r="Z841" i="16" s="1"/>
  <c r="Y854" i="16"/>
  <c r="Z854" i="16" s="1"/>
  <c r="Y857" i="16"/>
  <c r="Z857" i="16" s="1"/>
  <c r="Y902" i="16"/>
  <c r="Z902" i="16" s="1"/>
  <c r="Y905" i="16"/>
  <c r="Z905" i="16" s="1"/>
  <c r="Y950" i="16"/>
  <c r="Z950" i="16" s="1"/>
  <c r="Y956" i="16"/>
  <c r="Z956" i="16" s="1"/>
  <c r="Y972" i="16"/>
  <c r="Z972" i="16" s="1"/>
  <c r="Y982" i="16"/>
  <c r="Z982" i="16" s="1"/>
  <c r="Y988" i="16"/>
  <c r="Z988" i="16" s="1"/>
  <c r="Y998" i="16"/>
  <c r="Z998" i="16" s="1"/>
  <c r="Y1004" i="16"/>
  <c r="Z1004" i="16" s="1"/>
  <c r="Y1014" i="16"/>
  <c r="Z1014" i="16" s="1"/>
  <c r="Y1020" i="16"/>
  <c r="Z1020" i="16" s="1"/>
  <c r="Y1030" i="16"/>
  <c r="Z1030" i="16" s="1"/>
  <c r="Y1036" i="16"/>
  <c r="Z1036" i="16" s="1"/>
  <c r="Y1052" i="16"/>
  <c r="Z1052" i="16" s="1"/>
  <c r="Y1094" i="16"/>
  <c r="Z1094" i="16" s="1"/>
  <c r="Y1097" i="16"/>
  <c r="Z1097" i="16" s="1"/>
  <c r="Y1116" i="16"/>
  <c r="Z1116" i="16" s="1"/>
  <c r="Y1158" i="16"/>
  <c r="Z1158" i="16" s="1"/>
  <c r="Y1164" i="16"/>
  <c r="Z1164" i="16" s="1"/>
  <c r="Y1180" i="16"/>
  <c r="Z1180" i="16" s="1"/>
  <c r="Y1206" i="16"/>
  <c r="Z1206" i="16" s="1"/>
  <c r="Y1212" i="16"/>
  <c r="Z1212" i="16" s="1"/>
  <c r="Y1222" i="16"/>
  <c r="Z1222" i="16" s="1"/>
  <c r="Y1228" i="16"/>
  <c r="Z1228" i="16" s="1"/>
  <c r="Y1238" i="16"/>
  <c r="Z1238" i="16" s="1"/>
  <c r="Y1241" i="16"/>
  <c r="Z1241" i="16" s="1"/>
  <c r="Y36" i="16"/>
  <c r="Z36" i="16" s="1"/>
  <c r="J910" i="16"/>
  <c r="J1205" i="16"/>
  <c r="J942" i="16"/>
  <c r="J1221" i="16"/>
  <c r="J974" i="16"/>
  <c r="J1237" i="16"/>
  <c r="J1006" i="16"/>
  <c r="J664" i="16"/>
  <c r="J1209" i="16"/>
  <c r="J1158" i="16"/>
  <c r="J1094" i="16"/>
  <c r="J1030" i="16"/>
  <c r="J951" i="16"/>
  <c r="J866" i="16"/>
  <c r="J780" i="16"/>
  <c r="J695" i="16"/>
  <c r="J1229" i="16"/>
  <c r="J1186" i="16"/>
  <c r="J1123" i="16"/>
  <c r="J1059" i="16"/>
  <c r="J990" i="16"/>
  <c r="J904" i="16"/>
  <c r="J1159" i="16"/>
  <c r="J1063" i="16"/>
  <c r="J1119" i="16"/>
  <c r="J814" i="16"/>
  <c r="J1143" i="16"/>
  <c r="J846" i="16"/>
  <c r="J1167" i="16"/>
  <c r="J878" i="16"/>
  <c r="J1235" i="16"/>
  <c r="J1193" i="16"/>
  <c r="J1134" i="16"/>
  <c r="J1070" i="16"/>
  <c r="J1004" i="16"/>
  <c r="J919" i="16"/>
  <c r="J834" i="16"/>
  <c r="J748" i="16"/>
  <c r="J663" i="16"/>
  <c r="J1213" i="16"/>
  <c r="J1163" i="16"/>
  <c r="J1099" i="16"/>
  <c r="J1035" i="16"/>
  <c r="J958" i="16"/>
  <c r="C18" i="16"/>
  <c r="J782" i="16"/>
  <c r="J1095" i="16"/>
  <c r="J1210" i="16"/>
  <c r="J995" i="16"/>
  <c r="J952" i="16"/>
  <c r="J824" i="16"/>
  <c r="J1127" i="16"/>
  <c r="J1231" i="16"/>
  <c r="J31" i="16"/>
  <c r="J47" i="16"/>
  <c r="J63" i="16"/>
  <c r="J79" i="16"/>
  <c r="J95" i="16"/>
  <c r="J111" i="16"/>
  <c r="J127" i="16"/>
  <c r="J143" i="16"/>
  <c r="J159" i="16"/>
  <c r="J175" i="16"/>
  <c r="J191" i="16"/>
  <c r="J207" i="16"/>
  <c r="J223" i="16"/>
  <c r="J239" i="16"/>
  <c r="J255" i="16"/>
  <c r="J271" i="16"/>
  <c r="J287" i="16"/>
  <c r="J303" i="16"/>
  <c r="J319" i="16"/>
  <c r="J335" i="16"/>
  <c r="J351" i="16"/>
  <c r="J367" i="16"/>
  <c r="J44" i="16"/>
  <c r="J60" i="16"/>
  <c r="J76" i="16"/>
  <c r="J92" i="16"/>
  <c r="J33" i="16"/>
  <c r="J49" i="16"/>
  <c r="J65" i="16"/>
  <c r="J81" i="16"/>
  <c r="J97" i="16"/>
  <c r="J50" i="16"/>
  <c r="J109" i="16"/>
  <c r="J130" i="16"/>
  <c r="J152" i="16"/>
  <c r="J173" i="16"/>
  <c r="J194" i="16"/>
  <c r="J216" i="16"/>
  <c r="J237" i="16"/>
  <c r="J258" i="16"/>
  <c r="J280" i="16"/>
  <c r="J301" i="16"/>
  <c r="J322" i="16"/>
  <c r="J344" i="16"/>
  <c r="J365" i="16"/>
  <c r="J382" i="16"/>
  <c r="J398" i="16"/>
  <c r="J414" i="16"/>
  <c r="J430" i="16"/>
  <c r="J446" i="16"/>
  <c r="J462" i="16"/>
  <c r="J478" i="16"/>
  <c r="J494" i="16"/>
  <c r="J510" i="16"/>
  <c r="J54" i="16"/>
  <c r="J110" i="16"/>
  <c r="J132" i="16"/>
  <c r="J153" i="16"/>
  <c r="J174" i="16"/>
  <c r="J196" i="16"/>
  <c r="J217" i="16"/>
  <c r="J238" i="16"/>
  <c r="J260" i="16"/>
  <c r="J281" i="16"/>
  <c r="J302" i="16"/>
  <c r="J324" i="16"/>
  <c r="J345" i="16"/>
  <c r="J366" i="16"/>
  <c r="J383" i="16"/>
  <c r="J399" i="16"/>
  <c r="J415" i="16"/>
  <c r="J431" i="16"/>
  <c r="J447" i="16"/>
  <c r="J463" i="16"/>
  <c r="J479" i="16"/>
  <c r="J42" i="16"/>
  <c r="J112" i="16"/>
  <c r="J154" i="16"/>
  <c r="J197" i="16"/>
  <c r="J240" i="16"/>
  <c r="J282" i="16"/>
  <c r="J325" i="16"/>
  <c r="J368" i="16"/>
  <c r="J400" i="16"/>
  <c r="J432" i="16"/>
  <c r="J464" i="16"/>
  <c r="J495" i="16"/>
  <c r="J516" i="16"/>
  <c r="J35" i="16"/>
  <c r="J51" i="16"/>
  <c r="J67" i="16"/>
  <c r="J83" i="16"/>
  <c r="J99" i="16"/>
  <c r="J115" i="16"/>
  <c r="J131" i="16"/>
  <c r="J147" i="16"/>
  <c r="J163" i="16"/>
  <c r="J179" i="16"/>
  <c r="J195" i="16"/>
  <c r="J211" i="16"/>
  <c r="J227" i="16"/>
  <c r="J243" i="16"/>
  <c r="J259" i="16"/>
  <c r="J275" i="16"/>
  <c r="J291" i="16"/>
  <c r="J307" i="16"/>
  <c r="J323" i="16"/>
  <c r="J339" i="16"/>
  <c r="J355" i="16"/>
  <c r="J32" i="16"/>
  <c r="J48" i="16"/>
  <c r="J64" i="16"/>
  <c r="J80" i="16"/>
  <c r="J96" i="16"/>
  <c r="J37" i="16"/>
  <c r="J53" i="16"/>
  <c r="J69" i="16"/>
  <c r="J85" i="16"/>
  <c r="J101" i="16"/>
  <c r="J66" i="16"/>
  <c r="J114" i="16"/>
  <c r="J136" i="16"/>
  <c r="J157" i="16"/>
  <c r="J178" i="16"/>
  <c r="J200" i="16"/>
  <c r="J221" i="16"/>
  <c r="J242" i="16"/>
  <c r="J264" i="16"/>
  <c r="J285" i="16"/>
  <c r="J306" i="16"/>
  <c r="J328" i="16"/>
  <c r="J349" i="16"/>
  <c r="J370" i="16"/>
  <c r="J386" i="16"/>
  <c r="J402" i="16"/>
  <c r="J418" i="16"/>
  <c r="J434" i="16"/>
  <c r="J450" i="16"/>
  <c r="J466" i="16"/>
  <c r="J482" i="16"/>
  <c r="J498" i="16"/>
  <c r="J514" i="16"/>
  <c r="J70" i="16"/>
  <c r="J116" i="16"/>
  <c r="J137" i="16"/>
  <c r="J158" i="16"/>
  <c r="J180" i="16"/>
  <c r="J201" i="16"/>
  <c r="J222" i="16"/>
  <c r="J244" i="16"/>
  <c r="J265" i="16"/>
  <c r="J286" i="16"/>
  <c r="J308" i="16"/>
  <c r="J329" i="16"/>
  <c r="J350" i="16"/>
  <c r="J371" i="16"/>
  <c r="J387" i="16"/>
  <c r="J403" i="16"/>
  <c r="J419" i="16"/>
  <c r="J435" i="16"/>
  <c r="J451" i="16"/>
  <c r="J467" i="16"/>
  <c r="J483" i="16"/>
  <c r="J46" i="16"/>
  <c r="J122" i="16"/>
  <c r="J165" i="16"/>
  <c r="J208" i="16"/>
  <c r="J250" i="16"/>
  <c r="J293" i="16"/>
  <c r="J336" i="16"/>
  <c r="J376" i="16"/>
  <c r="J408" i="16"/>
  <c r="J440" i="16"/>
  <c r="J472" i="16"/>
  <c r="J500" i="16"/>
  <c r="J521" i="16"/>
  <c r="J39" i="16"/>
  <c r="J55" i="16"/>
  <c r="J71" i="16"/>
  <c r="J87" i="16"/>
  <c r="J103" i="16"/>
  <c r="J119" i="16"/>
  <c r="J135" i="16"/>
  <c r="J151" i="16"/>
  <c r="J167" i="16"/>
  <c r="J183" i="16"/>
  <c r="J199" i="16"/>
  <c r="J215" i="16"/>
  <c r="J231" i="16"/>
  <c r="J247" i="16"/>
  <c r="J263" i="16"/>
  <c r="J279" i="16"/>
  <c r="J295" i="16"/>
  <c r="J311" i="16"/>
  <c r="J327" i="16"/>
  <c r="J343" i="16"/>
  <c r="J359" i="16"/>
  <c r="J36" i="16"/>
  <c r="J52" i="16"/>
  <c r="J68" i="16"/>
  <c r="J84" i="16"/>
  <c r="J100" i="16"/>
  <c r="J41" i="16"/>
  <c r="J57" i="16"/>
  <c r="J73" i="16"/>
  <c r="J89" i="16"/>
  <c r="J105" i="16"/>
  <c r="J82" i="16"/>
  <c r="J120" i="16"/>
  <c r="J141" i="16"/>
  <c r="J162" i="16"/>
  <c r="J184" i="16"/>
  <c r="J205" i="16"/>
  <c r="J226" i="16"/>
  <c r="J248" i="16"/>
  <c r="J269" i="16"/>
  <c r="J290" i="16"/>
  <c r="J312" i="16"/>
  <c r="J333" i="16"/>
  <c r="J354" i="16"/>
  <c r="J374" i="16"/>
  <c r="J390" i="16"/>
  <c r="J406" i="16"/>
  <c r="J422" i="16"/>
  <c r="J438" i="16"/>
  <c r="J454" i="16"/>
  <c r="J470" i="16"/>
  <c r="J486" i="16"/>
  <c r="J502" i="16"/>
  <c r="J518" i="16"/>
  <c r="J86" i="16"/>
  <c r="J121" i="16"/>
  <c r="J142" i="16"/>
  <c r="J164" i="16"/>
  <c r="J185" i="16"/>
  <c r="J206" i="16"/>
  <c r="J228" i="16"/>
  <c r="J249" i="16"/>
  <c r="J270" i="16"/>
  <c r="J292" i="16"/>
  <c r="J313" i="16"/>
  <c r="J334" i="16"/>
  <c r="J356" i="16"/>
  <c r="J375" i="16"/>
  <c r="J391" i="16"/>
  <c r="J407" i="16"/>
  <c r="J423" i="16"/>
  <c r="J439" i="16"/>
  <c r="J455" i="16"/>
  <c r="J471" i="16"/>
  <c r="J487" i="16"/>
  <c r="J58" i="16"/>
  <c r="J133" i="16"/>
  <c r="J176" i="16"/>
  <c r="J218" i="16"/>
  <c r="J261" i="16"/>
  <c r="J304" i="16"/>
  <c r="J346" i="16"/>
  <c r="J384" i="16"/>
  <c r="J416" i="16"/>
  <c r="J448" i="16"/>
  <c r="J480" i="16"/>
  <c r="J505" i="16"/>
  <c r="J525" i="16"/>
  <c r="J43" i="16"/>
  <c r="J59" i="16"/>
  <c r="J75" i="16"/>
  <c r="J91" i="16"/>
  <c r="J107" i="16"/>
  <c r="J123" i="16"/>
  <c r="J139" i="16"/>
  <c r="J155" i="16"/>
  <c r="J171" i="16"/>
  <c r="J187" i="16"/>
  <c r="J203" i="16"/>
  <c r="J219" i="16"/>
  <c r="J235" i="16"/>
  <c r="J251" i="16"/>
  <c r="J267" i="16"/>
  <c r="J283" i="16"/>
  <c r="J299" i="16"/>
  <c r="J315" i="16"/>
  <c r="J331" i="16"/>
  <c r="J347" i="16"/>
  <c r="J363" i="16"/>
  <c r="J40" i="16"/>
  <c r="J56" i="16"/>
  <c r="J72" i="16"/>
  <c r="J88" i="16"/>
  <c r="J104" i="16"/>
  <c r="J45" i="16"/>
  <c r="J61" i="16"/>
  <c r="J77" i="16"/>
  <c r="J93" i="16"/>
  <c r="J34" i="16"/>
  <c r="J98" i="16"/>
  <c r="J125" i="16"/>
  <c r="J146" i="16"/>
  <c r="J168" i="16"/>
  <c r="J189" i="16"/>
  <c r="J210" i="16"/>
  <c r="J232" i="16"/>
  <c r="J253" i="16"/>
  <c r="J274" i="16"/>
  <c r="J296" i="16"/>
  <c r="J317" i="16"/>
  <c r="J338" i="16"/>
  <c r="J360" i="16"/>
  <c r="J378" i="16"/>
  <c r="J394" i="16"/>
  <c r="J410" i="16"/>
  <c r="J426" i="16"/>
  <c r="J442" i="16"/>
  <c r="J458" i="16"/>
  <c r="J474" i="16"/>
  <c r="J490" i="16"/>
  <c r="J506" i="16"/>
  <c r="J38" i="16"/>
  <c r="J102" i="16"/>
  <c r="J126" i="16"/>
  <c r="J148" i="16"/>
  <c r="J169" i="16"/>
  <c r="J190" i="16"/>
  <c r="J212" i="16"/>
  <c r="J233" i="16"/>
  <c r="J254" i="16"/>
  <c r="J276" i="16"/>
  <c r="J297" i="16"/>
  <c r="J318" i="16"/>
  <c r="J340" i="16"/>
  <c r="J361" i="16"/>
  <c r="J379" i="16"/>
  <c r="J395" i="16"/>
  <c r="J411" i="16"/>
  <c r="J427" i="16"/>
  <c r="J443" i="16"/>
  <c r="J459" i="16"/>
  <c r="J475" i="16"/>
  <c r="J491" i="16"/>
  <c r="J90" i="16"/>
  <c r="J144" i="16"/>
  <c r="J186" i="16"/>
  <c r="J229" i="16"/>
  <c r="J272" i="16"/>
  <c r="J314" i="16"/>
  <c r="J357" i="16"/>
  <c r="J392" i="16"/>
  <c r="J424" i="16"/>
  <c r="J456" i="16"/>
  <c r="J488" i="16"/>
  <c r="J537" i="16"/>
  <c r="J553" i="16"/>
  <c r="J569" i="16"/>
  <c r="J585" i="16"/>
  <c r="J601" i="16"/>
  <c r="J617" i="16"/>
  <c r="J633" i="16"/>
  <c r="J649" i="16"/>
  <c r="J665" i="16"/>
  <c r="J681" i="16"/>
  <c r="J697" i="16"/>
  <c r="J713" i="16"/>
  <c r="J729" i="16"/>
  <c r="J745" i="16"/>
  <c r="J761" i="16"/>
  <c r="J777" i="16"/>
  <c r="J793" i="16"/>
  <c r="J809" i="16"/>
  <c r="J825" i="16"/>
  <c r="J841" i="16"/>
  <c r="J857" i="16"/>
  <c r="J873" i="16"/>
  <c r="J889" i="16"/>
  <c r="J905" i="16"/>
  <c r="J921" i="16"/>
  <c r="J937" i="16"/>
  <c r="J953" i="16"/>
  <c r="J969" i="16"/>
  <c r="J985" i="16"/>
  <c r="J1001" i="16"/>
  <c r="J62" i="16"/>
  <c r="J150" i="16"/>
  <c r="J209" i="16"/>
  <c r="J266" i="16"/>
  <c r="J321" i="16"/>
  <c r="J377" i="16"/>
  <c r="J420" i="16"/>
  <c r="J461" i="16"/>
  <c r="J501" i="16"/>
  <c r="J527" i="16"/>
  <c r="J548" i="16"/>
  <c r="J570" i="16"/>
  <c r="J591" i="16"/>
  <c r="J612" i="16"/>
  <c r="J634" i="16"/>
  <c r="J655" i="16"/>
  <c r="J676" i="16"/>
  <c r="J698" i="16"/>
  <c r="J719" i="16"/>
  <c r="J740" i="16"/>
  <c r="J762" i="16"/>
  <c r="J783" i="16"/>
  <c r="J804" i="16"/>
  <c r="J826" i="16"/>
  <c r="J847" i="16"/>
  <c r="J868" i="16"/>
  <c r="J890" i="16"/>
  <c r="J911" i="16"/>
  <c r="J932" i="16"/>
  <c r="J954" i="16"/>
  <c r="J975" i="16"/>
  <c r="J996" i="16"/>
  <c r="J1016" i="16"/>
  <c r="J1032" i="16"/>
  <c r="J1048" i="16"/>
  <c r="J1064" i="16"/>
  <c r="J1080" i="16"/>
  <c r="J1096" i="16"/>
  <c r="J1112" i="16"/>
  <c r="J1128" i="16"/>
  <c r="J1144" i="16"/>
  <c r="J1160" i="16"/>
  <c r="J1176" i="16"/>
  <c r="J1192" i="16"/>
  <c r="J1208" i="16"/>
  <c r="J1224" i="16"/>
  <c r="J1240" i="16"/>
  <c r="J140" i="16"/>
  <c r="J198" i="16"/>
  <c r="J256" i="16"/>
  <c r="J310" i="16"/>
  <c r="J369" i="16"/>
  <c r="J412" i="16"/>
  <c r="J453" i="16"/>
  <c r="J496" i="16"/>
  <c r="J523" i="16"/>
  <c r="J544" i="16"/>
  <c r="J566" i="16"/>
  <c r="J587" i="16"/>
  <c r="J608" i="16"/>
  <c r="J630" i="16"/>
  <c r="J651" i="16"/>
  <c r="J672" i="16"/>
  <c r="J694" i="16"/>
  <c r="J715" i="16"/>
  <c r="J736" i="16"/>
  <c r="J758" i="16"/>
  <c r="J779" i="16"/>
  <c r="J800" i="16"/>
  <c r="J822" i="16"/>
  <c r="J843" i="16"/>
  <c r="J864" i="16"/>
  <c r="J886" i="16"/>
  <c r="J907" i="16"/>
  <c r="J928" i="16"/>
  <c r="J950" i="16"/>
  <c r="J971" i="16"/>
  <c r="J992" i="16"/>
  <c r="J1013" i="16"/>
  <c r="J1029" i="16"/>
  <c r="J1045" i="16"/>
  <c r="J1061" i="16"/>
  <c r="J1077" i="16"/>
  <c r="J1093" i="16"/>
  <c r="J1109" i="16"/>
  <c r="J1125" i="16"/>
  <c r="J1141" i="16"/>
  <c r="J1157" i="16"/>
  <c r="J1173" i="16"/>
  <c r="J117" i="16"/>
  <c r="J172" i="16"/>
  <c r="J230" i="16"/>
  <c r="J288" i="16"/>
  <c r="J342" i="16"/>
  <c r="J393" i="16"/>
  <c r="J436" i="16"/>
  <c r="J477" i="16"/>
  <c r="J512" i="16"/>
  <c r="J535" i="16"/>
  <c r="J556" i="16"/>
  <c r="J578" i="16"/>
  <c r="J599" i="16"/>
  <c r="J620" i="16"/>
  <c r="J642" i="16"/>
  <c r="J118" i="16"/>
  <c r="J177" i="16"/>
  <c r="J234" i="16"/>
  <c r="J289" i="16"/>
  <c r="J348" i="16"/>
  <c r="J396" i="16"/>
  <c r="J437" i="16"/>
  <c r="J481" i="16"/>
  <c r="J513" i="16"/>
  <c r="J536" i="16"/>
  <c r="J558" i="16"/>
  <c r="J579" i="16"/>
  <c r="J600" i="16"/>
  <c r="J622" i="16"/>
  <c r="J643" i="16"/>
  <c r="J668" i="16"/>
  <c r="J711" i="16"/>
  <c r="J754" i="16"/>
  <c r="J796" i="16"/>
  <c r="J839" i="16"/>
  <c r="J882" i="16"/>
  <c r="J924" i="16"/>
  <c r="J967" i="16"/>
  <c r="J1010" i="16"/>
  <c r="J1042" i="16"/>
  <c r="J1074" i="16"/>
  <c r="J1106" i="16"/>
  <c r="J1138" i="16"/>
  <c r="J1170" i="16"/>
  <c r="J1195" i="16"/>
  <c r="J1217" i="16"/>
  <c r="J1238" i="16"/>
  <c r="J670" i="16"/>
  <c r="J712" i="16"/>
  <c r="J755" i="16"/>
  <c r="J798" i="16"/>
  <c r="J840" i="16"/>
  <c r="J883" i="16"/>
  <c r="J926" i="16"/>
  <c r="J968" i="16"/>
  <c r="J1011" i="16"/>
  <c r="J1043" i="16"/>
  <c r="J1075" i="16"/>
  <c r="J1107" i="16"/>
  <c r="J1139" i="16"/>
  <c r="J1171" i="16"/>
  <c r="J1197" i="16"/>
  <c r="J1218" i="16"/>
  <c r="J1239" i="16"/>
  <c r="J674" i="16"/>
  <c r="J716" i="16"/>
  <c r="J759" i="16"/>
  <c r="J802" i="16"/>
  <c r="J844" i="16"/>
  <c r="J887" i="16"/>
  <c r="J930" i="16"/>
  <c r="J972" i="16"/>
  <c r="J1014" i="16"/>
  <c r="J1046" i="16"/>
  <c r="J1078" i="16"/>
  <c r="J1110" i="16"/>
  <c r="J1142" i="16"/>
  <c r="J1174" i="16"/>
  <c r="J1198" i="16"/>
  <c r="J1219" i="16"/>
  <c r="J1241" i="16"/>
  <c r="J750" i="16"/>
  <c r="J920" i="16"/>
  <c r="J1071" i="16"/>
  <c r="J1194" i="16"/>
  <c r="J718" i="16"/>
  <c r="J888" i="16"/>
  <c r="J1047" i="16"/>
  <c r="J1175" i="16"/>
  <c r="J686" i="16"/>
  <c r="J856" i="16"/>
  <c r="J1023" i="16"/>
  <c r="J1151" i="16"/>
  <c r="J1246" i="16"/>
  <c r="J511" i="16"/>
  <c r="J541" i="16"/>
  <c r="J557" i="16"/>
  <c r="J573" i="16"/>
  <c r="J589" i="16"/>
  <c r="J605" i="16"/>
  <c r="J621" i="16"/>
  <c r="J637" i="16"/>
  <c r="J653" i="16"/>
  <c r="J669" i="16"/>
  <c r="J685" i="16"/>
  <c r="J701" i="16"/>
  <c r="J717" i="16"/>
  <c r="J733" i="16"/>
  <c r="J749" i="16"/>
  <c r="J765" i="16"/>
  <c r="J781" i="16"/>
  <c r="J797" i="16"/>
  <c r="J813" i="16"/>
  <c r="J829" i="16"/>
  <c r="J845" i="16"/>
  <c r="J861" i="16"/>
  <c r="J877" i="16"/>
  <c r="J893" i="16"/>
  <c r="J909" i="16"/>
  <c r="J925" i="16"/>
  <c r="J941" i="16"/>
  <c r="J957" i="16"/>
  <c r="J973" i="16"/>
  <c r="J989" i="16"/>
  <c r="J1005" i="16"/>
  <c r="J108" i="16"/>
  <c r="J166" i="16"/>
  <c r="J224" i="16"/>
  <c r="J278" i="16"/>
  <c r="J337" i="16"/>
  <c r="J388" i="16"/>
  <c r="J429" i="16"/>
  <c r="J473" i="16"/>
  <c r="J508" i="16"/>
  <c r="J532" i="16"/>
  <c r="J554" i="16"/>
  <c r="J575" i="16"/>
  <c r="J596" i="16"/>
  <c r="J618" i="16"/>
  <c r="J639" i="16"/>
  <c r="J660" i="16"/>
  <c r="J682" i="16"/>
  <c r="J703" i="16"/>
  <c r="J724" i="16"/>
  <c r="J746" i="16"/>
  <c r="J767" i="16"/>
  <c r="J788" i="16"/>
  <c r="J810" i="16"/>
  <c r="J831" i="16"/>
  <c r="J852" i="16"/>
  <c r="J874" i="16"/>
  <c r="J895" i="16"/>
  <c r="J916" i="16"/>
  <c r="J938" i="16"/>
  <c r="J959" i="16"/>
  <c r="J980" i="16"/>
  <c r="J1002" i="16"/>
  <c r="J1020" i="16"/>
  <c r="J1036" i="16"/>
  <c r="J1052" i="16"/>
  <c r="J1068" i="16"/>
  <c r="J1084" i="16"/>
  <c r="J1100" i="16"/>
  <c r="J1116" i="16"/>
  <c r="J1132" i="16"/>
  <c r="J1148" i="16"/>
  <c r="J1164" i="16"/>
  <c r="J1180" i="16"/>
  <c r="J1196" i="16"/>
  <c r="J1212" i="16"/>
  <c r="J1228" i="16"/>
  <c r="J78" i="16"/>
  <c r="J156" i="16"/>
  <c r="J213" i="16"/>
  <c r="J268" i="16"/>
  <c r="J326" i="16"/>
  <c r="J380" i="16"/>
  <c r="J421" i="16"/>
  <c r="J465" i="16"/>
  <c r="J503" i="16"/>
  <c r="J528" i="16"/>
  <c r="J550" i="16"/>
  <c r="J571" i="16"/>
  <c r="J592" i="16"/>
  <c r="J614" i="16"/>
  <c r="J635" i="16"/>
  <c r="J656" i="16"/>
  <c r="J678" i="16"/>
  <c r="J699" i="16"/>
  <c r="J720" i="16"/>
  <c r="J742" i="16"/>
  <c r="J763" i="16"/>
  <c r="J784" i="16"/>
  <c r="J806" i="16"/>
  <c r="J827" i="16"/>
  <c r="J848" i="16"/>
  <c r="J870" i="16"/>
  <c r="J891" i="16"/>
  <c r="J912" i="16"/>
  <c r="J934" i="16"/>
  <c r="J955" i="16"/>
  <c r="J976" i="16"/>
  <c r="J998" i="16"/>
  <c r="J1017" i="16"/>
  <c r="J1033" i="16"/>
  <c r="J1049" i="16"/>
  <c r="J1065" i="16"/>
  <c r="J1081" i="16"/>
  <c r="J1097" i="16"/>
  <c r="J1113" i="16"/>
  <c r="J1129" i="16"/>
  <c r="J1145" i="16"/>
  <c r="J1161" i="16"/>
  <c r="J1177" i="16"/>
  <c r="J129" i="16"/>
  <c r="J188" i="16"/>
  <c r="J245" i="16"/>
  <c r="J300" i="16"/>
  <c r="J358" i="16"/>
  <c r="J404" i="16"/>
  <c r="J445" i="16"/>
  <c r="J489" i="16"/>
  <c r="J519" i="16"/>
  <c r="J540" i="16"/>
  <c r="J562" i="16"/>
  <c r="J583" i="16"/>
  <c r="J604" i="16"/>
  <c r="J626" i="16"/>
  <c r="J647" i="16"/>
  <c r="J134" i="16"/>
  <c r="J192" i="16"/>
  <c r="J246" i="16"/>
  <c r="J305" i="16"/>
  <c r="J362" i="16"/>
  <c r="J405" i="16"/>
  <c r="J449" i="16"/>
  <c r="J492" i="16"/>
  <c r="J520" i="16"/>
  <c r="J542" i="16"/>
  <c r="J563" i="16"/>
  <c r="J584" i="16"/>
  <c r="J606" i="16"/>
  <c r="J627" i="16"/>
  <c r="J648" i="16"/>
  <c r="J679" i="16"/>
  <c r="J722" i="16"/>
  <c r="J764" i="16"/>
  <c r="J807" i="16"/>
  <c r="J850" i="16"/>
  <c r="J892" i="16"/>
  <c r="J935" i="16"/>
  <c r="J978" i="16"/>
  <c r="J1018" i="16"/>
  <c r="J1050" i="16"/>
  <c r="J1082" i="16"/>
  <c r="J1114" i="16"/>
  <c r="J1146" i="16"/>
  <c r="J1178" i="16"/>
  <c r="J1201" i="16"/>
  <c r="J1222" i="16"/>
  <c r="J1243" i="16"/>
  <c r="J680" i="16"/>
  <c r="J723" i="16"/>
  <c r="J766" i="16"/>
  <c r="J808" i="16"/>
  <c r="J851" i="16"/>
  <c r="J894" i="16"/>
  <c r="J936" i="16"/>
  <c r="J979" i="16"/>
  <c r="J1019" i="16"/>
  <c r="J1051" i="16"/>
  <c r="J1083" i="16"/>
  <c r="J1115" i="16"/>
  <c r="J1147" i="16"/>
  <c r="J1179" i="16"/>
  <c r="J1202" i="16"/>
  <c r="J1223" i="16"/>
  <c r="J1244" i="16"/>
  <c r="J684" i="16"/>
  <c r="J727" i="16"/>
  <c r="J770" i="16"/>
  <c r="J812" i="16"/>
  <c r="J855" i="16"/>
  <c r="J898" i="16"/>
  <c r="J940" i="16"/>
  <c r="J983" i="16"/>
  <c r="J1022" i="16"/>
  <c r="J1054" i="16"/>
  <c r="J1086" i="16"/>
  <c r="J1118" i="16"/>
  <c r="J1150" i="16"/>
  <c r="J1182" i="16"/>
  <c r="J1203" i="16"/>
  <c r="J1225" i="16"/>
  <c r="J1245" i="16"/>
  <c r="J792" i="16"/>
  <c r="J963" i="16"/>
  <c r="J1103" i="16"/>
  <c r="J1215" i="16"/>
  <c r="J760" i="16"/>
  <c r="J931" i="16"/>
  <c r="J1079" i="16"/>
  <c r="J1199" i="16"/>
  <c r="J728" i="16"/>
  <c r="J899" i="16"/>
  <c r="J1055" i="16"/>
  <c r="J1183" i="16"/>
  <c r="J529" i="16"/>
  <c r="J545" i="16"/>
  <c r="J561" i="16"/>
  <c r="J577" i="16"/>
  <c r="J593" i="16"/>
  <c r="J609" i="16"/>
  <c r="J625" i="16"/>
  <c r="J641" i="16"/>
  <c r="J657" i="16"/>
  <c r="J673" i="16"/>
  <c r="J689" i="16"/>
  <c r="J705" i="16"/>
  <c r="J721" i="16"/>
  <c r="J737" i="16"/>
  <c r="J753" i="16"/>
  <c r="J769" i="16"/>
  <c r="J785" i="16"/>
  <c r="J801" i="16"/>
  <c r="J817" i="16"/>
  <c r="J833" i="16"/>
  <c r="J849" i="16"/>
  <c r="J865" i="16"/>
  <c r="J881" i="16"/>
  <c r="J897" i="16"/>
  <c r="J913" i="16"/>
  <c r="J929" i="16"/>
  <c r="J945" i="16"/>
  <c r="J961" i="16"/>
  <c r="J977" i="16"/>
  <c r="J993" i="16"/>
  <c r="J1009" i="16"/>
  <c r="J124" i="16"/>
  <c r="J181" i="16"/>
  <c r="J236" i="16"/>
  <c r="J294" i="16"/>
  <c r="J352" i="16"/>
  <c r="J397" i="16"/>
  <c r="J441" i="16"/>
  <c r="J484" i="16"/>
  <c r="J515" i="16"/>
  <c r="J538" i="16"/>
  <c r="J559" i="16"/>
  <c r="J580" i="16"/>
  <c r="J602" i="16"/>
  <c r="J623" i="16"/>
  <c r="J644" i="16"/>
  <c r="J666" i="16"/>
  <c r="J687" i="16"/>
  <c r="J708" i="16"/>
  <c r="J730" i="16"/>
  <c r="J751" i="16"/>
  <c r="J772" i="16"/>
  <c r="J794" i="16"/>
  <c r="J815" i="16"/>
  <c r="J836" i="16"/>
  <c r="J858" i="16"/>
  <c r="J879" i="16"/>
  <c r="J900" i="16"/>
  <c r="J922" i="16"/>
  <c r="J943" i="16"/>
  <c r="J964" i="16"/>
  <c r="J986" i="16"/>
  <c r="J1007" i="16"/>
  <c r="J1024" i="16"/>
  <c r="J1040" i="16"/>
  <c r="J1056" i="16"/>
  <c r="J1072" i="16"/>
  <c r="J1088" i="16"/>
  <c r="J1104" i="16"/>
  <c r="J1120" i="16"/>
  <c r="J1136" i="16"/>
  <c r="J1152" i="16"/>
  <c r="J1168" i="16"/>
  <c r="J1184" i="16"/>
  <c r="J1200" i="16"/>
  <c r="J1216" i="16"/>
  <c r="J1232" i="16"/>
  <c r="J113" i="16"/>
  <c r="J170" i="16"/>
  <c r="J225" i="16"/>
  <c r="J284" i="16"/>
  <c r="J341" i="16"/>
  <c r="J389" i="16"/>
  <c r="J433" i="16"/>
  <c r="J476" i="16"/>
  <c r="J509" i="16"/>
  <c r="J534" i="16"/>
  <c r="J555" i="16"/>
  <c r="J576" i="16"/>
  <c r="J598" i="16"/>
  <c r="J619" i="16"/>
  <c r="J640" i="16"/>
  <c r="J662" i="16"/>
  <c r="J683" i="16"/>
  <c r="J704" i="16"/>
  <c r="J726" i="16"/>
  <c r="J747" i="16"/>
  <c r="J768" i="16"/>
  <c r="J790" i="16"/>
  <c r="J811" i="16"/>
  <c r="J832" i="16"/>
  <c r="J854" i="16"/>
  <c r="J875" i="16"/>
  <c r="J896" i="16"/>
  <c r="J918" i="16"/>
  <c r="J939" i="16"/>
  <c r="J960" i="16"/>
  <c r="J982" i="16"/>
  <c r="J1003" i="16"/>
  <c r="J1021" i="16"/>
  <c r="J1037" i="16"/>
  <c r="J1053" i="16"/>
  <c r="J1069" i="16"/>
  <c r="J1085" i="16"/>
  <c r="J1101" i="16"/>
  <c r="J1117" i="16"/>
  <c r="J1133" i="16"/>
  <c r="J1149" i="16"/>
  <c r="J1165" i="16"/>
  <c r="J1181" i="16"/>
  <c r="J145" i="16"/>
  <c r="J202" i="16"/>
  <c r="J257" i="16"/>
  <c r="J316" i="16"/>
  <c r="J372" i="16"/>
  <c r="J413" i="16"/>
  <c r="J457" i="16"/>
  <c r="J497" i="16"/>
  <c r="J524" i="16"/>
  <c r="J546" i="16"/>
  <c r="J567" i="16"/>
  <c r="J588" i="16"/>
  <c r="J610" i="16"/>
  <c r="J631" i="16"/>
  <c r="J652" i="16"/>
  <c r="J149" i="16"/>
  <c r="J204" i="16"/>
  <c r="J262" i="16"/>
  <c r="J320" i="16"/>
  <c r="J373" i="16"/>
  <c r="J417" i="16"/>
  <c r="J460" i="16"/>
  <c r="J499" i="16"/>
  <c r="J526" i="16"/>
  <c r="J547" i="16"/>
  <c r="J568" i="16"/>
  <c r="J590" i="16"/>
  <c r="J611" i="16"/>
  <c r="J632" i="16"/>
  <c r="J654" i="16"/>
  <c r="J690" i="16"/>
  <c r="J732" i="16"/>
  <c r="J775" i="16"/>
  <c r="J818" i="16"/>
  <c r="J860" i="16"/>
  <c r="J903" i="16"/>
  <c r="J946" i="16"/>
  <c r="J988" i="16"/>
  <c r="J1026" i="16"/>
  <c r="J1058" i="16"/>
  <c r="J1090" i="16"/>
  <c r="J1122" i="16"/>
  <c r="J1154" i="16"/>
  <c r="J1185" i="16"/>
  <c r="J1206" i="16"/>
  <c r="J1227" i="16"/>
  <c r="J1247" i="16"/>
  <c r="J691" i="16"/>
  <c r="J734" i="16"/>
  <c r="J776" i="16"/>
  <c r="J819" i="16"/>
  <c r="J533" i="16"/>
  <c r="J549" i="16"/>
  <c r="J565" i="16"/>
  <c r="J581" i="16"/>
  <c r="J597" i="16"/>
  <c r="J613" i="16"/>
  <c r="J629" i="16"/>
  <c r="J645" i="16"/>
  <c r="J661" i="16"/>
  <c r="J677" i="16"/>
  <c r="J693" i="16"/>
  <c r="J709" i="16"/>
  <c r="J725" i="16"/>
  <c r="J741" i="16"/>
  <c r="J757" i="16"/>
  <c r="J773" i="16"/>
  <c r="J789" i="16"/>
  <c r="J805" i="16"/>
  <c r="J821" i="16"/>
  <c r="J837" i="16"/>
  <c r="J853" i="16"/>
  <c r="J869" i="16"/>
  <c r="J885" i="16"/>
  <c r="J901" i="16"/>
  <c r="J917" i="16"/>
  <c r="J933" i="16"/>
  <c r="J949" i="16"/>
  <c r="J965" i="16"/>
  <c r="J981" i="16"/>
  <c r="J997" i="16"/>
  <c r="J74" i="16"/>
  <c r="J138" i="16"/>
  <c r="J193" i="16"/>
  <c r="J252" i="16"/>
  <c r="J309" i="16"/>
  <c r="J364" i="16"/>
  <c r="J409" i="16"/>
  <c r="J452" i="16"/>
  <c r="J493" i="16"/>
  <c r="J522" i="16"/>
  <c r="J543" i="16"/>
  <c r="J564" i="16"/>
  <c r="J586" i="16"/>
  <c r="J607" i="16"/>
  <c r="J628" i="16"/>
  <c r="J650" i="16"/>
  <c r="J671" i="16"/>
  <c r="J692" i="16"/>
  <c r="J714" i="16"/>
  <c r="J735" i="16"/>
  <c r="J756" i="16"/>
  <c r="J778" i="16"/>
  <c r="J799" i="16"/>
  <c r="J820" i="16"/>
  <c r="J842" i="16"/>
  <c r="J863" i="16"/>
  <c r="J884" i="16"/>
  <c r="J906" i="16"/>
  <c r="J927" i="16"/>
  <c r="J948" i="16"/>
  <c r="J970" i="16"/>
  <c r="J991" i="16"/>
  <c r="J1012" i="16"/>
  <c r="J1028" i="16"/>
  <c r="J1044" i="16"/>
  <c r="J1060" i="16"/>
  <c r="J1076" i="16"/>
  <c r="J1092" i="16"/>
  <c r="J1108" i="16"/>
  <c r="J1124" i="16"/>
  <c r="J1140" i="16"/>
  <c r="J1156" i="16"/>
  <c r="J1172" i="16"/>
  <c r="J1188" i="16"/>
  <c r="J1204" i="16"/>
  <c r="J1220" i="16"/>
  <c r="J1236" i="16"/>
  <c r="J128" i="16"/>
  <c r="J182" i="16"/>
  <c r="J241" i="16"/>
  <c r="J298" i="16"/>
  <c r="J353" i="16"/>
  <c r="J401" i="16"/>
  <c r="J444" i="16"/>
  <c r="J485" i="16"/>
  <c r="J517" i="16"/>
  <c r="J539" i="16"/>
  <c r="J560" i="16"/>
  <c r="J582" i="16"/>
  <c r="J603" i="16"/>
  <c r="J624" i="16"/>
  <c r="J646" i="16"/>
  <c r="J667" i="16"/>
  <c r="J688" i="16"/>
  <c r="J710" i="16"/>
  <c r="J731" i="16"/>
  <c r="J752" i="16"/>
  <c r="J774" i="16"/>
  <c r="J795" i="16"/>
  <c r="J816" i="16"/>
  <c r="J838" i="16"/>
  <c r="J859" i="16"/>
  <c r="J880" i="16"/>
  <c r="J902" i="16"/>
  <c r="J923" i="16"/>
  <c r="J944" i="16"/>
  <c r="J966" i="16"/>
  <c r="J987" i="16"/>
  <c r="J1008" i="16"/>
  <c r="J1025" i="16"/>
  <c r="J1041" i="16"/>
  <c r="J1057" i="16"/>
  <c r="J1073" i="16"/>
  <c r="J1089" i="16"/>
  <c r="J1105" i="16"/>
  <c r="J1121" i="16"/>
  <c r="J1137" i="16"/>
  <c r="J1153" i="16"/>
  <c r="J1169" i="16"/>
  <c r="J94" i="16"/>
  <c r="J160" i="16"/>
  <c r="J214" i="16"/>
  <c r="J273" i="16"/>
  <c r="J330" i="16"/>
  <c r="J381" i="16"/>
  <c r="J425" i="16"/>
  <c r="J468" i="16"/>
  <c r="J504" i="16"/>
  <c r="J530" i="16"/>
  <c r="J551" i="16"/>
  <c r="J572" i="16"/>
  <c r="J594" i="16"/>
  <c r="J615" i="16"/>
  <c r="J636" i="16"/>
  <c r="J106" i="16"/>
  <c r="J161" i="16"/>
  <c r="J220" i="16"/>
  <c r="J277" i="16"/>
  <c r="J332" i="16"/>
  <c r="J385" i="16"/>
  <c r="J428" i="16"/>
  <c r="J469" i="16"/>
  <c r="J507" i="16"/>
  <c r="J531" i="16"/>
  <c r="J552" i="16"/>
  <c r="J574" i="16"/>
  <c r="J595" i="16"/>
  <c r="J616" i="16"/>
  <c r="J638" i="16"/>
  <c r="J658" i="16"/>
  <c r="J700" i="16"/>
  <c r="J743" i="16"/>
  <c r="J786" i="16"/>
  <c r="J828" i="16"/>
  <c r="J871" i="16"/>
  <c r="J914" i="16"/>
  <c r="J956" i="16"/>
  <c r="J999" i="16"/>
  <c r="J1034" i="16"/>
  <c r="J1066" i="16"/>
  <c r="J1098" i="16"/>
  <c r="J1130" i="16"/>
  <c r="J1162" i="16"/>
  <c r="J1190" i="16"/>
  <c r="J1211" i="16"/>
  <c r="J1233" i="16"/>
  <c r="J659" i="16"/>
  <c r="J702" i="16"/>
  <c r="J744" i="16"/>
  <c r="J787" i="16"/>
  <c r="J867" i="16"/>
  <c r="J1189" i="16"/>
  <c r="J1087" i="16"/>
  <c r="J771" i="16"/>
  <c r="J1111" i="16"/>
  <c r="J803" i="16"/>
  <c r="J1135" i="16"/>
  <c r="J835" i="16"/>
  <c r="J1230" i="16"/>
  <c r="J1187" i="16"/>
  <c r="J1126" i="16"/>
  <c r="J1062" i="16"/>
  <c r="J994" i="16"/>
  <c r="J908" i="16"/>
  <c r="J823" i="16"/>
  <c r="J738" i="16"/>
  <c r="J30" i="16"/>
  <c r="J1207" i="16"/>
  <c r="J1155" i="16"/>
  <c r="J1091" i="16"/>
  <c r="J1027" i="16"/>
  <c r="J947" i="16"/>
  <c r="J862" i="16"/>
  <c r="J696" i="16"/>
  <c r="J1031" i="16"/>
  <c r="J739" i="16"/>
  <c r="J1226" i="16"/>
  <c r="J984" i="16"/>
  <c r="J1242" i="16"/>
  <c r="J1015" i="16"/>
  <c r="J675" i="16"/>
  <c r="J1039" i="16"/>
  <c r="J707" i="16"/>
  <c r="J1214" i="16"/>
  <c r="J1166" i="16"/>
  <c r="J1102" i="16"/>
  <c r="J1038" i="16"/>
  <c r="J962" i="16"/>
  <c r="J876" i="16"/>
  <c r="J791" i="16"/>
  <c r="J706" i="16"/>
  <c r="J1234" i="16"/>
  <c r="J1191" i="16"/>
  <c r="J1131" i="16"/>
  <c r="J1067" i="16"/>
  <c r="J1000" i="16"/>
  <c r="J915" i="16"/>
  <c r="J830" i="16"/>
  <c r="L35" i="16"/>
  <c r="L36" i="16" s="1"/>
  <c r="L37" i="16" s="1"/>
  <c r="L38" i="16" s="1"/>
  <c r="L39" i="16" s="1"/>
  <c r="L40" i="16" s="1"/>
  <c r="L41" i="16" s="1"/>
  <c r="L42" i="16" s="1"/>
  <c r="L43" i="16" s="1"/>
  <c r="L44" i="16" s="1"/>
  <c r="L45" i="16" s="1"/>
  <c r="L46" i="16" s="1"/>
  <c r="L47" i="16" s="1"/>
  <c r="L48" i="16" s="1"/>
  <c r="L49" i="16" s="1"/>
  <c r="L50" i="16" s="1"/>
  <c r="L51" i="16" s="1"/>
  <c r="L52" i="16" s="1"/>
  <c r="L53" i="16" s="1"/>
  <c r="L54" i="16" s="1"/>
  <c r="L55" i="16" s="1"/>
  <c r="L56" i="16" s="1"/>
  <c r="L57" i="16" s="1"/>
  <c r="L58" i="16" s="1"/>
  <c r="L59" i="16" s="1"/>
  <c r="L60" i="16" s="1"/>
  <c r="L61" i="16" s="1"/>
  <c r="L62" i="16" s="1"/>
  <c r="L63" i="16" s="1"/>
  <c r="L64" i="16" s="1"/>
  <c r="L65" i="16" s="1"/>
  <c r="L66" i="16" s="1"/>
  <c r="L67" i="16" s="1"/>
  <c r="L68" i="16" s="1"/>
  <c r="L69" i="16" s="1"/>
  <c r="L70" i="16" s="1"/>
  <c r="L71" i="16" s="1"/>
  <c r="L72" i="16" s="1"/>
  <c r="L73" i="16" s="1"/>
  <c r="L74" i="16" s="1"/>
  <c r="L75" i="16" s="1"/>
  <c r="L76" i="16" s="1"/>
  <c r="L77" i="16" s="1"/>
  <c r="L78" i="16" s="1"/>
  <c r="L79" i="16" s="1"/>
  <c r="L80" i="16" s="1"/>
  <c r="L81" i="16" s="1"/>
  <c r="L82" i="16" s="1"/>
  <c r="L83" i="16" s="1"/>
  <c r="L84" i="16" s="1"/>
  <c r="L85" i="16" s="1"/>
  <c r="L86" i="16" s="1"/>
  <c r="L87" i="16" s="1"/>
  <c r="L88" i="16" s="1"/>
  <c r="L89" i="16" s="1"/>
  <c r="L90" i="16" s="1"/>
  <c r="L91" i="16" s="1"/>
  <c r="L92" i="16" s="1"/>
  <c r="L93" i="16" s="1"/>
  <c r="L94" i="16" s="1"/>
  <c r="L95" i="16" s="1"/>
  <c r="L96" i="16" s="1"/>
  <c r="L97" i="16" s="1"/>
  <c r="L98" i="16" s="1"/>
  <c r="L99" i="16" s="1"/>
  <c r="L100" i="16" s="1"/>
  <c r="L101" i="16" s="1"/>
  <c r="L102" i="16" s="1"/>
  <c r="L103" i="16" s="1"/>
  <c r="L104" i="16" s="1"/>
  <c r="L105" i="16" s="1"/>
  <c r="L106" i="16" s="1"/>
  <c r="L107" i="16" s="1"/>
  <c r="L108" i="16" s="1"/>
  <c r="L109" i="16" s="1"/>
  <c r="L110" i="16" s="1"/>
  <c r="L111" i="16" s="1"/>
  <c r="L112" i="16" s="1"/>
  <c r="L113" i="16" s="1"/>
  <c r="L114" i="16" s="1"/>
  <c r="L115" i="16" s="1"/>
  <c r="L116" i="16" s="1"/>
  <c r="L117" i="16" s="1"/>
  <c r="L118" i="16" s="1"/>
  <c r="L119" i="16" s="1"/>
  <c r="L120" i="16" s="1"/>
  <c r="L121" i="16" s="1"/>
  <c r="L122" i="16" s="1"/>
  <c r="L123" i="16" s="1"/>
  <c r="L124" i="16" s="1"/>
  <c r="L125" i="16" s="1"/>
  <c r="L126" i="16" s="1"/>
  <c r="L127" i="16" s="1"/>
  <c r="L128" i="16" s="1"/>
  <c r="L129" i="16" s="1"/>
  <c r="L130" i="16" s="1"/>
  <c r="L131" i="16" s="1"/>
  <c r="L132" i="16" s="1"/>
  <c r="L133" i="16" s="1"/>
  <c r="L134" i="16" s="1"/>
  <c r="L135" i="16" s="1"/>
  <c r="L136" i="16" s="1"/>
  <c r="L137" i="16" s="1"/>
  <c r="L138" i="16" s="1"/>
  <c r="L139" i="16" s="1"/>
  <c r="L140" i="16" s="1"/>
  <c r="L141" i="16" s="1"/>
  <c r="L142" i="16" s="1"/>
  <c r="L143" i="16" s="1"/>
  <c r="L144" i="16" s="1"/>
  <c r="L145" i="16" s="1"/>
  <c r="L146" i="16" s="1"/>
  <c r="L147" i="16" s="1"/>
  <c r="L148" i="16" s="1"/>
  <c r="L149" i="16" s="1"/>
  <c r="L150" i="16" s="1"/>
  <c r="L151" i="16" s="1"/>
  <c r="L152" i="16" s="1"/>
  <c r="L153" i="16" s="1"/>
  <c r="L154" i="16" s="1"/>
  <c r="L155" i="16" s="1"/>
  <c r="L156" i="16" s="1"/>
  <c r="L157" i="16" s="1"/>
  <c r="L158" i="16" s="1"/>
  <c r="L159" i="16" s="1"/>
  <c r="L160" i="16" s="1"/>
  <c r="L161" i="16" s="1"/>
  <c r="L162" i="16" s="1"/>
  <c r="L163" i="16" s="1"/>
  <c r="L164" i="16" s="1"/>
  <c r="L165" i="16" s="1"/>
  <c r="L166" i="16" s="1"/>
  <c r="L167" i="16" s="1"/>
  <c r="L168" i="16" s="1"/>
  <c r="L169" i="16" s="1"/>
  <c r="L170" i="16" s="1"/>
  <c r="L171" i="16" s="1"/>
  <c r="L172" i="16" s="1"/>
  <c r="L173" i="16" s="1"/>
  <c r="L174" i="16" s="1"/>
  <c r="L175" i="16" s="1"/>
  <c r="L176" i="16" s="1"/>
  <c r="L177" i="16" s="1"/>
  <c r="L178" i="16" s="1"/>
  <c r="L179" i="16" s="1"/>
  <c r="L180" i="16" s="1"/>
  <c r="E66" i="5"/>
  <c r="E67" i="5"/>
  <c r="E68" i="5"/>
  <c r="E69" i="5"/>
  <c r="E70" i="5"/>
  <c r="E71" i="5"/>
  <c r="E72" i="5"/>
  <c r="E73" i="5"/>
  <c r="E74" i="5"/>
  <c r="E75" i="5"/>
  <c r="E76" i="5"/>
  <c r="E77" i="5"/>
  <c r="E78" i="5"/>
  <c r="E79" i="5"/>
  <c r="E80" i="5"/>
  <c r="E81" i="5"/>
  <c r="E82" i="5"/>
  <c r="E83" i="5"/>
  <c r="E84" i="5"/>
  <c r="E85" i="5"/>
  <c r="E86" i="5"/>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4" i="3"/>
  <c r="AF9" i="3"/>
  <c r="AF14" i="3"/>
  <c r="AF19" i="3"/>
  <c r="AF24" i="3"/>
  <c r="AF29" i="3"/>
  <c r="AF34" i="3"/>
  <c r="AF39" i="3"/>
  <c r="AF44" i="3"/>
  <c r="AF49" i="3"/>
  <c r="AF4" i="3"/>
  <c r="AB5" i="3"/>
  <c r="AC5" i="3"/>
  <c r="AB6" i="3"/>
  <c r="AC6" i="3"/>
  <c r="AB7" i="3"/>
  <c r="AC7" i="3"/>
  <c r="AB8" i="3"/>
  <c r="AC8" i="3"/>
  <c r="AB9" i="3"/>
  <c r="AC9" i="3"/>
  <c r="AB10" i="3"/>
  <c r="AC10" i="3"/>
  <c r="AB11" i="3"/>
  <c r="AC11" i="3"/>
  <c r="AB12" i="3"/>
  <c r="AC12" i="3"/>
  <c r="AB13" i="3"/>
  <c r="AC13" i="3"/>
  <c r="AB14" i="3"/>
  <c r="AC14" i="3"/>
  <c r="AB15" i="3"/>
  <c r="AC15" i="3"/>
  <c r="AB16" i="3"/>
  <c r="AC16" i="3"/>
  <c r="AB17" i="3"/>
  <c r="AC17" i="3"/>
  <c r="AB18" i="3"/>
  <c r="AC18" i="3"/>
  <c r="AB19" i="3"/>
  <c r="AC19" i="3"/>
  <c r="AB20" i="3"/>
  <c r="AC20" i="3"/>
  <c r="AB21" i="3"/>
  <c r="AC21" i="3"/>
  <c r="AB22" i="3"/>
  <c r="AC22" i="3"/>
  <c r="AB23" i="3"/>
  <c r="AC23" i="3"/>
  <c r="AB24" i="3"/>
  <c r="AC24" i="3"/>
  <c r="AB25" i="3"/>
  <c r="AC25" i="3"/>
  <c r="AB26" i="3"/>
  <c r="AC26" i="3"/>
  <c r="AB27" i="3"/>
  <c r="AC27" i="3"/>
  <c r="AB28" i="3"/>
  <c r="AC28" i="3"/>
  <c r="AB29" i="3"/>
  <c r="AC29" i="3"/>
  <c r="AB30" i="3"/>
  <c r="AC30" i="3"/>
  <c r="AB31" i="3"/>
  <c r="AC31" i="3"/>
  <c r="AB32" i="3"/>
  <c r="AC32" i="3"/>
  <c r="AB33" i="3"/>
  <c r="AC33" i="3"/>
  <c r="AB34" i="3"/>
  <c r="AC34" i="3"/>
  <c r="AB35" i="3"/>
  <c r="AC35" i="3"/>
  <c r="AB36" i="3"/>
  <c r="AC36" i="3"/>
  <c r="AB37" i="3"/>
  <c r="AC37" i="3"/>
  <c r="AB38" i="3"/>
  <c r="AC38" i="3"/>
  <c r="AB39" i="3"/>
  <c r="AC39" i="3"/>
  <c r="AB40" i="3"/>
  <c r="AC40" i="3"/>
  <c r="AB41" i="3"/>
  <c r="AC41" i="3"/>
  <c r="AB42" i="3"/>
  <c r="AC42" i="3"/>
  <c r="AB43" i="3"/>
  <c r="AC43" i="3"/>
  <c r="AB44" i="3"/>
  <c r="AC44" i="3"/>
  <c r="AB45" i="3"/>
  <c r="AC45" i="3"/>
  <c r="AB46" i="3"/>
  <c r="AC46" i="3"/>
  <c r="AB47" i="3"/>
  <c r="AC47" i="3"/>
  <c r="AB48" i="3"/>
  <c r="AC48" i="3"/>
  <c r="AB49" i="3"/>
  <c r="AC49" i="3"/>
  <c r="AC4" i="3"/>
  <c r="AB4" i="3"/>
  <c r="W9" i="3"/>
  <c r="V9" i="3"/>
  <c r="U9" i="3"/>
  <c r="T9" i="3"/>
  <c r="S9" i="3"/>
  <c r="W8" i="3"/>
  <c r="V8" i="3"/>
  <c r="U8" i="3"/>
  <c r="T8" i="3"/>
  <c r="S8" i="3"/>
  <c r="R8" i="3"/>
  <c r="W7" i="3"/>
  <c r="V7" i="3"/>
  <c r="U7" i="3"/>
  <c r="T7" i="3"/>
  <c r="S7" i="3"/>
  <c r="R7" i="3"/>
  <c r="M30" i="16" l="1"/>
  <c r="C30" i="16"/>
  <c r="R30" i="16"/>
  <c r="AC30" i="16"/>
  <c r="AB34" i="16"/>
  <c r="L181" i="16"/>
  <c r="L182" i="16" s="1"/>
  <c r="L183" i="16" s="1"/>
  <c r="L184" i="16" s="1"/>
  <c r="L185" i="16" s="1"/>
  <c r="L186" i="16" s="1"/>
  <c r="L187" i="16" s="1"/>
  <c r="L188" i="16" s="1"/>
  <c r="L189" i="16" s="1"/>
  <c r="L190" i="16" s="1"/>
  <c r="L191" i="16" s="1"/>
  <c r="L192" i="16" s="1"/>
  <c r="L193" i="16" s="1"/>
  <c r="L194" i="16" s="1"/>
  <c r="L195" i="16" s="1"/>
  <c r="L196" i="16" s="1"/>
  <c r="L197" i="16" s="1"/>
  <c r="L198" i="16" s="1"/>
  <c r="L199" i="16" s="1"/>
  <c r="L200" i="16" s="1"/>
  <c r="L201" i="16" s="1"/>
  <c r="L202" i="16" s="1"/>
  <c r="L203" i="16" s="1"/>
  <c r="L204" i="16" s="1"/>
  <c r="L205" i="16" s="1"/>
  <c r="L206" i="16" s="1"/>
  <c r="L207" i="16" s="1"/>
  <c r="L208" i="16" s="1"/>
  <c r="L209" i="16" s="1"/>
  <c r="L210" i="16" s="1"/>
  <c r="L211" i="16" s="1"/>
  <c r="L212" i="16" s="1"/>
  <c r="L213" i="16" s="1"/>
  <c r="L214" i="16" s="1"/>
  <c r="L215" i="16" s="1"/>
  <c r="L216" i="16" s="1"/>
  <c r="L217" i="16" s="1"/>
  <c r="L218" i="16" s="1"/>
  <c r="L219" i="16" s="1"/>
  <c r="L220" i="16" s="1"/>
  <c r="L221" i="16" s="1"/>
  <c r="L222" i="16" s="1"/>
  <c r="L223" i="16" s="1"/>
  <c r="L224" i="16" s="1"/>
  <c r="L225" i="16" s="1"/>
  <c r="L226" i="16" s="1"/>
  <c r="L227" i="16" s="1"/>
  <c r="L228" i="16" s="1"/>
  <c r="L229" i="16" s="1"/>
  <c r="L230" i="16" s="1"/>
  <c r="L231" i="16" s="1"/>
  <c r="L232" i="16" s="1"/>
  <c r="L233" i="16" s="1"/>
  <c r="L234" i="16" s="1"/>
  <c r="L235" i="16" s="1"/>
  <c r="L236" i="16" s="1"/>
  <c r="L237" i="16" s="1"/>
  <c r="L238" i="16" s="1"/>
  <c r="L239" i="16" s="1"/>
  <c r="L240" i="16" s="1"/>
  <c r="L241" i="16" s="1"/>
  <c r="L242" i="16" s="1"/>
  <c r="L243" i="16" s="1"/>
  <c r="L244" i="16" s="1"/>
  <c r="L245" i="16" s="1"/>
  <c r="L246" i="16" s="1"/>
  <c r="L247" i="16" s="1"/>
  <c r="L248" i="16" s="1"/>
  <c r="L249" i="16" s="1"/>
  <c r="L250" i="16" s="1"/>
  <c r="L251" i="16" s="1"/>
  <c r="L252" i="16" s="1"/>
  <c r="L253" i="16" s="1"/>
  <c r="L254" i="16" s="1"/>
  <c r="L255" i="16" s="1"/>
  <c r="L256" i="16" s="1"/>
  <c r="L257" i="16" s="1"/>
  <c r="L258" i="16" s="1"/>
  <c r="L259" i="16" s="1"/>
  <c r="L260" i="16" s="1"/>
  <c r="L261" i="16" s="1"/>
  <c r="L262" i="16" s="1"/>
  <c r="L263" i="16" s="1"/>
  <c r="L264" i="16" s="1"/>
  <c r="L265" i="16" s="1"/>
  <c r="L266" i="16" s="1"/>
  <c r="L267" i="16" s="1"/>
  <c r="L268" i="16" s="1"/>
  <c r="L269" i="16" s="1"/>
  <c r="L270" i="16" s="1"/>
  <c r="L271" i="16" s="1"/>
  <c r="L272" i="16" s="1"/>
  <c r="L273" i="16" s="1"/>
  <c r="L274" i="16" s="1"/>
  <c r="L275" i="16" s="1"/>
  <c r="L276" i="16" s="1"/>
  <c r="L277" i="16" s="1"/>
  <c r="L278" i="16" s="1"/>
  <c r="L279" i="16" s="1"/>
  <c r="L280" i="16" s="1"/>
  <c r="L281" i="16" s="1"/>
  <c r="L282" i="16" s="1"/>
  <c r="L283" i="16" s="1"/>
  <c r="L284" i="16" s="1"/>
  <c r="L285" i="16" s="1"/>
  <c r="L286" i="16" s="1"/>
  <c r="L287" i="16" s="1"/>
  <c r="L288" i="16" s="1"/>
  <c r="L289" i="16" s="1"/>
  <c r="L290" i="16" s="1"/>
  <c r="L291" i="16" s="1"/>
  <c r="L292" i="16" s="1"/>
  <c r="L293" i="16" s="1"/>
  <c r="L294" i="16" s="1"/>
  <c r="L295" i="16" s="1"/>
  <c r="L296" i="16" s="1"/>
  <c r="L297" i="16" s="1"/>
  <c r="L298" i="16" s="1"/>
  <c r="L299" i="16" s="1"/>
  <c r="L300" i="16" s="1"/>
  <c r="L301" i="16" s="1"/>
  <c r="L302" i="16" s="1"/>
  <c r="L303" i="16" s="1"/>
  <c r="L304" i="16" s="1"/>
  <c r="L305" i="16" s="1"/>
  <c r="L306" i="16" s="1"/>
  <c r="L307" i="16" s="1"/>
  <c r="L308" i="16" s="1"/>
  <c r="L309" i="16" s="1"/>
  <c r="L310" i="16" s="1"/>
  <c r="L311" i="16" s="1"/>
  <c r="L312" i="16" s="1"/>
  <c r="L313" i="16" s="1"/>
  <c r="L314" i="16" s="1"/>
  <c r="L315" i="16" s="1"/>
  <c r="L316" i="16" s="1"/>
  <c r="L317" i="16" s="1"/>
  <c r="L318" i="16" s="1"/>
  <c r="L319" i="16" s="1"/>
  <c r="L320" i="16" s="1"/>
  <c r="L321" i="16" s="1"/>
  <c r="L322" i="16" s="1"/>
  <c r="L323" i="16" s="1"/>
  <c r="L324" i="16" s="1"/>
  <c r="L325" i="16" s="1"/>
  <c r="L326" i="16" s="1"/>
  <c r="L327" i="16" s="1"/>
  <c r="L328" i="16" s="1"/>
  <c r="L329" i="16" s="1"/>
  <c r="L330" i="16" s="1"/>
  <c r="L331" i="16" s="1"/>
  <c r="L332" i="16" s="1"/>
  <c r="L333" i="16" s="1"/>
  <c r="L334" i="16" s="1"/>
  <c r="L335" i="16" s="1"/>
  <c r="L336" i="16" s="1"/>
  <c r="L337" i="16" s="1"/>
  <c r="L338" i="16" s="1"/>
  <c r="L339" i="16" s="1"/>
  <c r="L340" i="16" s="1"/>
  <c r="L341" i="16" s="1"/>
  <c r="L342" i="16" s="1"/>
  <c r="L343" i="16" s="1"/>
  <c r="L344" i="16" s="1"/>
  <c r="L345" i="16" s="1"/>
  <c r="L346" i="16" s="1"/>
  <c r="L347" i="16" s="1"/>
  <c r="L348" i="16" s="1"/>
  <c r="L349" i="16" s="1"/>
  <c r="L350" i="16" s="1"/>
  <c r="L351" i="16" s="1"/>
  <c r="L352" i="16" s="1"/>
  <c r="L353" i="16" s="1"/>
  <c r="L354" i="16" s="1"/>
  <c r="L355" i="16" s="1"/>
  <c r="L356" i="16" s="1"/>
  <c r="L357" i="16" s="1"/>
  <c r="L358" i="16" s="1"/>
  <c r="L359" i="16" s="1"/>
  <c r="L360" i="16" s="1"/>
  <c r="L361" i="16" s="1"/>
  <c r="L362" i="16" s="1"/>
  <c r="L363" i="16" s="1"/>
  <c r="L364" i="16" s="1"/>
  <c r="L365" i="16" s="1"/>
  <c r="L366" i="16" s="1"/>
  <c r="L367" i="16" s="1"/>
  <c r="L368" i="16" s="1"/>
  <c r="L369" i="16" s="1"/>
  <c r="L370" i="16" s="1"/>
  <c r="L371" i="16" s="1"/>
  <c r="L372" i="16" s="1"/>
  <c r="L373" i="16" s="1"/>
  <c r="L374" i="16" s="1"/>
  <c r="L375" i="16" s="1"/>
  <c r="L376" i="16" s="1"/>
  <c r="L377" i="16" s="1"/>
  <c r="L378" i="16" s="1"/>
  <c r="L379" i="16" s="1"/>
  <c r="L380" i="16" s="1"/>
  <c r="L381" i="16" s="1"/>
  <c r="L382" i="16" s="1"/>
  <c r="L383" i="16" s="1"/>
  <c r="L384" i="16" s="1"/>
  <c r="L385" i="16" s="1"/>
  <c r="L386" i="16" s="1"/>
  <c r="L387" i="16" s="1"/>
  <c r="L388" i="16" s="1"/>
  <c r="L389" i="16" s="1"/>
  <c r="L390" i="16" s="1"/>
  <c r="L391" i="16" s="1"/>
  <c r="L392" i="16" s="1"/>
  <c r="L393" i="16" s="1"/>
  <c r="L394" i="16" s="1"/>
  <c r="L395" i="16" s="1"/>
  <c r="L396" i="16" s="1"/>
  <c r="L397" i="16" s="1"/>
  <c r="L398" i="16" s="1"/>
  <c r="L399" i="16" s="1"/>
  <c r="L400" i="16" s="1"/>
  <c r="L401" i="16" s="1"/>
  <c r="L402" i="16" s="1"/>
  <c r="L403" i="16" s="1"/>
  <c r="L404" i="16" s="1"/>
  <c r="L405" i="16" s="1"/>
  <c r="L406" i="16" s="1"/>
  <c r="L407" i="16" s="1"/>
  <c r="L408" i="16" s="1"/>
  <c r="L409" i="16" s="1"/>
  <c r="L410" i="16" s="1"/>
  <c r="L411" i="16" s="1"/>
  <c r="L412" i="16" s="1"/>
  <c r="L413" i="16" s="1"/>
  <c r="L414" i="16" s="1"/>
  <c r="L415" i="16" s="1"/>
  <c r="L416" i="16" s="1"/>
  <c r="L417" i="16" s="1"/>
  <c r="L418" i="16" s="1"/>
  <c r="L419" i="16" s="1"/>
  <c r="L420" i="16" s="1"/>
  <c r="L421" i="16" s="1"/>
  <c r="L422" i="16" s="1"/>
  <c r="L423" i="16" s="1"/>
  <c r="L424" i="16" s="1"/>
  <c r="L425" i="16" s="1"/>
  <c r="L426" i="16" s="1"/>
  <c r="L427" i="16" s="1"/>
  <c r="L428" i="16" s="1"/>
  <c r="L429" i="16" s="1"/>
  <c r="L430" i="16" s="1"/>
  <c r="L431" i="16" s="1"/>
  <c r="L432" i="16" s="1"/>
  <c r="L433" i="16" s="1"/>
  <c r="L434" i="16" s="1"/>
  <c r="L435" i="16" s="1"/>
  <c r="L436" i="16" s="1"/>
  <c r="L437" i="16" s="1"/>
  <c r="L438" i="16" s="1"/>
  <c r="L439" i="16" s="1"/>
  <c r="L440" i="16" s="1"/>
  <c r="L441" i="16" s="1"/>
  <c r="L442" i="16" s="1"/>
  <c r="L443" i="16" s="1"/>
  <c r="L444" i="16" s="1"/>
  <c r="L445" i="16" s="1"/>
  <c r="L446" i="16" s="1"/>
  <c r="L447" i="16" s="1"/>
  <c r="L448" i="16" s="1"/>
  <c r="L449" i="16" s="1"/>
  <c r="L450" i="16" s="1"/>
  <c r="L451" i="16" s="1"/>
  <c r="L452" i="16" s="1"/>
  <c r="L453" i="16" s="1"/>
  <c r="L454" i="16" s="1"/>
  <c r="L455" i="16" s="1"/>
  <c r="L456" i="16" s="1"/>
  <c r="L457" i="16" s="1"/>
  <c r="L458" i="16" s="1"/>
  <c r="L459" i="16" s="1"/>
  <c r="L460" i="16" s="1"/>
  <c r="L461" i="16" s="1"/>
  <c r="L462" i="16" s="1"/>
  <c r="L463" i="16" s="1"/>
  <c r="L464" i="16" s="1"/>
  <c r="L465" i="16" s="1"/>
  <c r="L466" i="16" s="1"/>
  <c r="L467" i="16" s="1"/>
  <c r="L468" i="16" s="1"/>
  <c r="L469" i="16" s="1"/>
  <c r="L470" i="16" s="1"/>
  <c r="L471" i="16" s="1"/>
  <c r="L472" i="16" s="1"/>
  <c r="L473" i="16" s="1"/>
  <c r="L474" i="16" s="1"/>
  <c r="L475" i="16" s="1"/>
  <c r="L476" i="16" s="1"/>
  <c r="L477" i="16" s="1"/>
  <c r="L478" i="16" s="1"/>
  <c r="L479" i="16" s="1"/>
  <c r="L480" i="16" s="1"/>
  <c r="L481" i="16" s="1"/>
  <c r="L482" i="16" s="1"/>
  <c r="L483" i="16" s="1"/>
  <c r="L484" i="16" s="1"/>
  <c r="L485" i="16" s="1"/>
  <c r="L486" i="16" s="1"/>
  <c r="L487" i="16" s="1"/>
  <c r="L488" i="16" s="1"/>
  <c r="L489" i="16" s="1"/>
  <c r="L490" i="16" s="1"/>
  <c r="L491" i="16" s="1"/>
  <c r="L492" i="16" s="1"/>
  <c r="L493" i="16" s="1"/>
  <c r="L494" i="16" s="1"/>
  <c r="L495" i="16" s="1"/>
  <c r="L496" i="16" s="1"/>
  <c r="L497" i="16" s="1"/>
  <c r="L498" i="16" s="1"/>
  <c r="L499" i="16" s="1"/>
  <c r="L500" i="16" s="1"/>
  <c r="L501" i="16" s="1"/>
  <c r="L502" i="16" s="1"/>
  <c r="L503" i="16" s="1"/>
  <c r="L504" i="16" s="1"/>
  <c r="L505" i="16" s="1"/>
  <c r="L506" i="16" s="1"/>
  <c r="L507" i="16" s="1"/>
  <c r="L508" i="16" s="1"/>
  <c r="L509" i="16" s="1"/>
  <c r="L510" i="16" s="1"/>
  <c r="L511" i="16" s="1"/>
  <c r="L512" i="16" s="1"/>
  <c r="L513" i="16" s="1"/>
  <c r="L514" i="16" s="1"/>
  <c r="L515" i="16" s="1"/>
  <c r="L516" i="16" s="1"/>
  <c r="L517" i="16" s="1"/>
  <c r="L518" i="16" s="1"/>
  <c r="L519" i="16" s="1"/>
  <c r="L520" i="16" s="1"/>
  <c r="L521" i="16" s="1"/>
  <c r="L522" i="16" s="1"/>
  <c r="L523" i="16" s="1"/>
  <c r="L524" i="16" s="1"/>
  <c r="L525" i="16" s="1"/>
  <c r="L526" i="16" s="1"/>
  <c r="L527" i="16" s="1"/>
  <c r="L528" i="16" s="1"/>
  <c r="L529" i="16" s="1"/>
  <c r="L530" i="16" s="1"/>
  <c r="L531" i="16" s="1"/>
  <c r="L532" i="16" s="1"/>
  <c r="L533" i="16" s="1"/>
  <c r="L534" i="16" s="1"/>
  <c r="L535" i="16" s="1"/>
  <c r="L536" i="16" s="1"/>
  <c r="L537" i="16" s="1"/>
  <c r="L538" i="16" s="1"/>
  <c r="L539" i="16" s="1"/>
  <c r="L540" i="16" s="1"/>
  <c r="L541" i="16" s="1"/>
  <c r="L542" i="16" s="1"/>
  <c r="L543" i="16" s="1"/>
  <c r="L544" i="16" s="1"/>
  <c r="L545" i="16" s="1"/>
  <c r="L546" i="16" s="1"/>
  <c r="L547" i="16" s="1"/>
  <c r="L548" i="16" s="1"/>
  <c r="L549" i="16" s="1"/>
  <c r="L550" i="16" s="1"/>
  <c r="L551" i="16" s="1"/>
  <c r="L552" i="16" s="1"/>
  <c r="L553" i="16" s="1"/>
  <c r="L554" i="16" s="1"/>
  <c r="L555" i="16" s="1"/>
  <c r="L556" i="16" s="1"/>
  <c r="L557" i="16" s="1"/>
  <c r="L558" i="16" s="1"/>
  <c r="L559" i="16" s="1"/>
  <c r="L560" i="16" s="1"/>
  <c r="L561" i="16" s="1"/>
  <c r="L562" i="16" s="1"/>
  <c r="L563" i="16" s="1"/>
  <c r="L564" i="16" s="1"/>
  <c r="L565" i="16" s="1"/>
  <c r="L566" i="16" s="1"/>
  <c r="L567" i="16" s="1"/>
  <c r="L568" i="16" s="1"/>
  <c r="L569" i="16" s="1"/>
  <c r="L570" i="16" s="1"/>
  <c r="L571" i="16" s="1"/>
  <c r="L572" i="16" s="1"/>
  <c r="L573" i="16" s="1"/>
  <c r="L574" i="16" s="1"/>
  <c r="L575" i="16" s="1"/>
  <c r="L576" i="16" s="1"/>
  <c r="L577" i="16" s="1"/>
  <c r="L578" i="16" s="1"/>
  <c r="L579" i="16" s="1"/>
  <c r="L580" i="16" s="1"/>
  <c r="L581" i="16" s="1"/>
  <c r="L582" i="16" s="1"/>
  <c r="L583" i="16" s="1"/>
  <c r="L584" i="16" s="1"/>
  <c r="L585" i="16" s="1"/>
  <c r="L586" i="16" s="1"/>
  <c r="L587" i="16" s="1"/>
  <c r="L588" i="16" s="1"/>
  <c r="L589" i="16" s="1"/>
  <c r="L590" i="16" s="1"/>
  <c r="L591" i="16" s="1"/>
  <c r="L592" i="16" s="1"/>
  <c r="L593" i="16" s="1"/>
  <c r="L594" i="16" s="1"/>
  <c r="L595" i="16" s="1"/>
  <c r="L596" i="16" s="1"/>
  <c r="L597" i="16" s="1"/>
  <c r="L598" i="16" s="1"/>
  <c r="L599" i="16" s="1"/>
  <c r="L600" i="16" s="1"/>
  <c r="L601" i="16" s="1"/>
  <c r="L602" i="16" s="1"/>
  <c r="L603" i="16" s="1"/>
  <c r="L604" i="16" s="1"/>
  <c r="L605" i="16" s="1"/>
  <c r="L606" i="16" s="1"/>
  <c r="L607" i="16" s="1"/>
  <c r="L608" i="16" s="1"/>
  <c r="L609" i="16" s="1"/>
  <c r="L610" i="16" s="1"/>
  <c r="L611" i="16" s="1"/>
  <c r="L612" i="16" s="1"/>
  <c r="L613" i="16" s="1"/>
  <c r="L614" i="16" s="1"/>
  <c r="L615" i="16" s="1"/>
  <c r="L616" i="16" s="1"/>
  <c r="L617" i="16" s="1"/>
  <c r="L618" i="16" s="1"/>
  <c r="L619" i="16" s="1"/>
  <c r="L620" i="16" s="1"/>
  <c r="L621" i="16" s="1"/>
  <c r="L622" i="16" s="1"/>
  <c r="L623" i="16" s="1"/>
  <c r="L624" i="16" s="1"/>
  <c r="L625" i="16" s="1"/>
  <c r="L626" i="16" s="1"/>
  <c r="L627" i="16" s="1"/>
  <c r="L628" i="16" s="1"/>
  <c r="L629" i="16" s="1"/>
  <c r="L630" i="16" s="1"/>
  <c r="L631" i="16" s="1"/>
  <c r="L632" i="16" s="1"/>
  <c r="L633" i="16" s="1"/>
  <c r="L634" i="16" s="1"/>
  <c r="L635" i="16" s="1"/>
  <c r="L636" i="16" s="1"/>
  <c r="L637" i="16" s="1"/>
  <c r="L638" i="16" s="1"/>
  <c r="L639" i="16" s="1"/>
  <c r="L640" i="16" s="1"/>
  <c r="L641" i="16" s="1"/>
  <c r="L642" i="16" s="1"/>
  <c r="L643" i="16" s="1"/>
  <c r="L644" i="16" s="1"/>
  <c r="L645" i="16" s="1"/>
  <c r="L646" i="16" s="1"/>
  <c r="L647" i="16" s="1"/>
  <c r="L648" i="16" s="1"/>
  <c r="L649" i="16" s="1"/>
  <c r="L650" i="16" s="1"/>
  <c r="L651" i="16" s="1"/>
  <c r="L652" i="16" s="1"/>
  <c r="L653" i="16" s="1"/>
  <c r="L654" i="16" s="1"/>
  <c r="L655" i="16" s="1"/>
  <c r="L656" i="16" s="1"/>
  <c r="L657" i="16" s="1"/>
  <c r="L658" i="16" s="1"/>
  <c r="L659" i="16" s="1"/>
  <c r="L660" i="16" s="1"/>
  <c r="L661" i="16" s="1"/>
  <c r="L662" i="16" s="1"/>
  <c r="L663" i="16" s="1"/>
  <c r="L664" i="16" s="1"/>
  <c r="L665" i="16" s="1"/>
  <c r="L666" i="16" s="1"/>
  <c r="L667" i="16" s="1"/>
  <c r="L668" i="16" s="1"/>
  <c r="L669" i="16" s="1"/>
  <c r="L670" i="16" s="1"/>
  <c r="L671" i="16" s="1"/>
  <c r="L672" i="16" s="1"/>
  <c r="L673" i="16" s="1"/>
  <c r="L674" i="16" s="1"/>
  <c r="L675" i="16" s="1"/>
  <c r="L676" i="16" s="1"/>
  <c r="L677" i="16" s="1"/>
  <c r="L678" i="16" s="1"/>
  <c r="L679" i="16" s="1"/>
  <c r="L680" i="16" s="1"/>
  <c r="L681" i="16" s="1"/>
  <c r="L682" i="16" s="1"/>
  <c r="L683" i="16" s="1"/>
  <c r="L684" i="16" s="1"/>
  <c r="L685" i="16" s="1"/>
  <c r="L686" i="16" s="1"/>
  <c r="L687" i="16" s="1"/>
  <c r="L688" i="16" s="1"/>
  <c r="L689" i="16" s="1"/>
  <c r="L690" i="16" s="1"/>
  <c r="L691" i="16" s="1"/>
  <c r="L692" i="16" s="1"/>
  <c r="L693" i="16" s="1"/>
  <c r="L694" i="16" s="1"/>
  <c r="L695" i="16" s="1"/>
  <c r="L696" i="16" s="1"/>
  <c r="L697" i="16" s="1"/>
  <c r="L698" i="16" s="1"/>
  <c r="L699" i="16" s="1"/>
  <c r="L700" i="16" s="1"/>
  <c r="L701" i="16" s="1"/>
  <c r="L702" i="16" s="1"/>
  <c r="L703" i="16" s="1"/>
  <c r="L704" i="16" s="1"/>
  <c r="L705" i="16" s="1"/>
  <c r="L706" i="16" s="1"/>
  <c r="L707" i="16" s="1"/>
  <c r="L708" i="16" s="1"/>
  <c r="L709" i="16" s="1"/>
  <c r="L710" i="16" s="1"/>
  <c r="L711" i="16" s="1"/>
  <c r="L712" i="16" s="1"/>
  <c r="L713" i="16" s="1"/>
  <c r="L714" i="16" s="1"/>
  <c r="L715" i="16" s="1"/>
  <c r="L716" i="16" s="1"/>
  <c r="L717" i="16" s="1"/>
  <c r="L718" i="16" s="1"/>
  <c r="L719" i="16" s="1"/>
  <c r="L720" i="16" s="1"/>
  <c r="L721" i="16" s="1"/>
  <c r="L722" i="16" s="1"/>
  <c r="L723" i="16" s="1"/>
  <c r="L724" i="16" s="1"/>
  <c r="L725" i="16" s="1"/>
  <c r="L726" i="16" s="1"/>
  <c r="L727" i="16" s="1"/>
  <c r="L728" i="16" s="1"/>
  <c r="L729" i="16" s="1"/>
  <c r="L730" i="16" s="1"/>
  <c r="L731" i="16" s="1"/>
  <c r="L732" i="16" s="1"/>
  <c r="L733" i="16" s="1"/>
  <c r="L734" i="16" s="1"/>
  <c r="L735" i="16" s="1"/>
  <c r="L736" i="16" s="1"/>
  <c r="L737" i="16" s="1"/>
  <c r="L738" i="16" s="1"/>
  <c r="L739" i="16" s="1"/>
  <c r="L740" i="16" s="1"/>
  <c r="L741" i="16" s="1"/>
  <c r="L742" i="16" s="1"/>
  <c r="L743" i="16" s="1"/>
  <c r="L744" i="16" s="1"/>
  <c r="L745" i="16" s="1"/>
  <c r="L746" i="16" s="1"/>
  <c r="L747" i="16" s="1"/>
  <c r="L748" i="16" s="1"/>
  <c r="L749" i="16" s="1"/>
  <c r="L750" i="16" s="1"/>
  <c r="L751" i="16" s="1"/>
  <c r="L752" i="16" s="1"/>
  <c r="L753" i="16" s="1"/>
  <c r="L754" i="16" s="1"/>
  <c r="L755" i="16" s="1"/>
  <c r="L756" i="16" s="1"/>
  <c r="L757" i="16" s="1"/>
  <c r="L758" i="16" s="1"/>
  <c r="L759" i="16" s="1"/>
  <c r="L760" i="16" s="1"/>
  <c r="L761" i="16" s="1"/>
  <c r="L762" i="16" s="1"/>
  <c r="L763" i="16" s="1"/>
  <c r="L764" i="16" s="1"/>
  <c r="L765" i="16" s="1"/>
  <c r="L766" i="16" s="1"/>
  <c r="L767" i="16" s="1"/>
  <c r="L768" i="16" s="1"/>
  <c r="L769" i="16" s="1"/>
  <c r="L770" i="16" s="1"/>
  <c r="L771" i="16" s="1"/>
  <c r="L772" i="16" s="1"/>
  <c r="L773" i="16" s="1"/>
  <c r="L774" i="16" s="1"/>
  <c r="L775" i="16" s="1"/>
  <c r="L776" i="16" s="1"/>
  <c r="L777" i="16" s="1"/>
  <c r="L778" i="16" s="1"/>
  <c r="L779" i="16" s="1"/>
  <c r="L780" i="16" s="1"/>
  <c r="L781" i="16" s="1"/>
  <c r="L782" i="16" s="1"/>
  <c r="L783" i="16" s="1"/>
  <c r="L784" i="16" s="1"/>
  <c r="L785" i="16" s="1"/>
  <c r="L786" i="16" s="1"/>
  <c r="L787" i="16" s="1"/>
  <c r="L788" i="16" s="1"/>
  <c r="L789" i="16" s="1"/>
  <c r="L790" i="16" s="1"/>
  <c r="L791" i="16" s="1"/>
  <c r="L792" i="16" s="1"/>
  <c r="L793" i="16" s="1"/>
  <c r="L794" i="16" s="1"/>
  <c r="L795" i="16" s="1"/>
  <c r="L796" i="16" s="1"/>
  <c r="L797" i="16" s="1"/>
  <c r="L798" i="16" s="1"/>
  <c r="L799" i="16" s="1"/>
  <c r="L800" i="16" s="1"/>
  <c r="L801" i="16" s="1"/>
  <c r="L802" i="16" s="1"/>
  <c r="L803" i="16" s="1"/>
  <c r="L804" i="16" s="1"/>
  <c r="L805" i="16" s="1"/>
  <c r="L806" i="16" s="1"/>
  <c r="L807" i="16" s="1"/>
  <c r="L808" i="16" s="1"/>
  <c r="L809" i="16" s="1"/>
  <c r="L810" i="16" s="1"/>
  <c r="L811" i="16" s="1"/>
  <c r="L812" i="16" s="1"/>
  <c r="L813" i="16" s="1"/>
  <c r="L814" i="16" s="1"/>
  <c r="L815" i="16" s="1"/>
  <c r="L816" i="16" s="1"/>
  <c r="L817" i="16" s="1"/>
  <c r="L818" i="16" s="1"/>
  <c r="L819" i="16" s="1"/>
  <c r="L820" i="16" s="1"/>
  <c r="L821" i="16" s="1"/>
  <c r="L822" i="16" s="1"/>
  <c r="L823" i="16" s="1"/>
  <c r="L824" i="16" s="1"/>
  <c r="L825" i="16" s="1"/>
  <c r="L826" i="16" s="1"/>
  <c r="L827" i="16" s="1"/>
  <c r="L828" i="16" s="1"/>
  <c r="L829" i="16" s="1"/>
  <c r="L830" i="16" s="1"/>
  <c r="L831" i="16" s="1"/>
  <c r="L832" i="16" s="1"/>
  <c r="L833" i="16" s="1"/>
  <c r="L834" i="16" s="1"/>
  <c r="L835" i="16" s="1"/>
  <c r="L836" i="16" s="1"/>
  <c r="L837" i="16" s="1"/>
  <c r="L838" i="16" s="1"/>
  <c r="L839" i="16" s="1"/>
  <c r="L840" i="16" s="1"/>
  <c r="L841" i="16" s="1"/>
  <c r="L842" i="16" s="1"/>
  <c r="L843" i="16" s="1"/>
  <c r="L844" i="16" s="1"/>
  <c r="L845" i="16" s="1"/>
  <c r="L846" i="16" s="1"/>
  <c r="L847" i="16" s="1"/>
  <c r="L848" i="16" s="1"/>
  <c r="L849" i="16" s="1"/>
  <c r="L850" i="16" s="1"/>
  <c r="L851" i="16" s="1"/>
  <c r="L852" i="16" s="1"/>
  <c r="L853" i="16" s="1"/>
  <c r="L854" i="16" s="1"/>
  <c r="L855" i="16" s="1"/>
  <c r="L856" i="16" s="1"/>
  <c r="L857" i="16" s="1"/>
  <c r="L858" i="16" s="1"/>
  <c r="L859" i="16" s="1"/>
  <c r="L860" i="16" s="1"/>
  <c r="L861" i="16" s="1"/>
  <c r="L862" i="16" s="1"/>
  <c r="L863" i="16" s="1"/>
  <c r="L864" i="16" s="1"/>
  <c r="L865" i="16" s="1"/>
  <c r="L866" i="16" s="1"/>
  <c r="L867" i="16" s="1"/>
  <c r="L868" i="16" s="1"/>
  <c r="L869" i="16" s="1"/>
  <c r="L870" i="16" s="1"/>
  <c r="L871" i="16" s="1"/>
  <c r="L872" i="16" s="1"/>
  <c r="L873" i="16" s="1"/>
  <c r="L874" i="16" s="1"/>
  <c r="L875" i="16" s="1"/>
  <c r="L876" i="16" s="1"/>
  <c r="L877" i="16" s="1"/>
  <c r="L878" i="16" s="1"/>
  <c r="L879" i="16" s="1"/>
  <c r="L880" i="16" s="1"/>
  <c r="L881" i="16" s="1"/>
  <c r="L882" i="16" s="1"/>
  <c r="L883" i="16" s="1"/>
  <c r="L884" i="16" s="1"/>
  <c r="L885" i="16" s="1"/>
  <c r="L886" i="16" s="1"/>
  <c r="L887" i="16" s="1"/>
  <c r="L888" i="16" s="1"/>
  <c r="L889" i="16" s="1"/>
  <c r="L890" i="16" s="1"/>
  <c r="L891" i="16" s="1"/>
  <c r="L892" i="16" s="1"/>
  <c r="L893" i="16" s="1"/>
  <c r="L894" i="16" s="1"/>
  <c r="L895" i="16" s="1"/>
  <c r="L896" i="16" s="1"/>
  <c r="L897" i="16" s="1"/>
  <c r="L898" i="16" s="1"/>
  <c r="L899" i="16" s="1"/>
  <c r="L900" i="16" s="1"/>
  <c r="L901" i="16" s="1"/>
  <c r="L902" i="16" s="1"/>
  <c r="L903" i="16" s="1"/>
  <c r="L904" i="16" s="1"/>
  <c r="L905" i="16" s="1"/>
  <c r="L906" i="16" s="1"/>
  <c r="L907" i="16" s="1"/>
  <c r="L908" i="16" s="1"/>
  <c r="L909" i="16" s="1"/>
  <c r="L910" i="16" s="1"/>
  <c r="L911" i="16" s="1"/>
  <c r="L912" i="16" s="1"/>
  <c r="L913" i="16" s="1"/>
  <c r="L914" i="16" s="1"/>
  <c r="L915" i="16" s="1"/>
  <c r="L916" i="16" s="1"/>
  <c r="L917" i="16" s="1"/>
  <c r="L918" i="16" s="1"/>
  <c r="L919" i="16" s="1"/>
  <c r="L920" i="16" s="1"/>
  <c r="L921" i="16" s="1"/>
  <c r="L922" i="16" s="1"/>
  <c r="L923" i="16" s="1"/>
  <c r="L924" i="16" s="1"/>
  <c r="L925" i="16" s="1"/>
  <c r="L926" i="16" s="1"/>
  <c r="L927" i="16" s="1"/>
  <c r="L928" i="16" s="1"/>
  <c r="L929" i="16" s="1"/>
  <c r="L930" i="16" s="1"/>
  <c r="L931" i="16" s="1"/>
  <c r="L932" i="16" s="1"/>
  <c r="L933" i="16" s="1"/>
  <c r="L934" i="16" s="1"/>
  <c r="L935" i="16" s="1"/>
  <c r="L936" i="16" s="1"/>
  <c r="L937" i="16" s="1"/>
  <c r="L938" i="16" s="1"/>
  <c r="L939" i="16" s="1"/>
  <c r="L940" i="16" s="1"/>
  <c r="L941" i="16" s="1"/>
  <c r="L942" i="16" s="1"/>
  <c r="L943" i="16" s="1"/>
  <c r="L944" i="16" s="1"/>
  <c r="L945" i="16" s="1"/>
  <c r="L946" i="16" s="1"/>
  <c r="L947" i="16" s="1"/>
  <c r="L948" i="16" s="1"/>
  <c r="L949" i="16" s="1"/>
  <c r="L950" i="16" s="1"/>
  <c r="L951" i="16" s="1"/>
  <c r="L952" i="16" s="1"/>
  <c r="L953" i="16" s="1"/>
  <c r="L954" i="16" s="1"/>
  <c r="L955" i="16" s="1"/>
  <c r="L956" i="16" s="1"/>
  <c r="L957" i="16" s="1"/>
  <c r="L958" i="16" s="1"/>
  <c r="L959" i="16" s="1"/>
  <c r="L960" i="16" s="1"/>
  <c r="L961" i="16" s="1"/>
  <c r="L962" i="16" s="1"/>
  <c r="L963" i="16" s="1"/>
  <c r="L964" i="16" s="1"/>
  <c r="L965" i="16" s="1"/>
  <c r="L966" i="16" s="1"/>
  <c r="L967" i="16" s="1"/>
  <c r="L968" i="16" s="1"/>
  <c r="L969" i="16" s="1"/>
  <c r="L970" i="16" s="1"/>
  <c r="L971" i="16" s="1"/>
  <c r="L972" i="16" s="1"/>
  <c r="L973" i="16" s="1"/>
  <c r="L974" i="16" s="1"/>
  <c r="L975" i="16" s="1"/>
  <c r="L976" i="16" s="1"/>
  <c r="L977" i="16" s="1"/>
  <c r="L978" i="16" s="1"/>
  <c r="L979" i="16" s="1"/>
  <c r="L980" i="16" s="1"/>
  <c r="L981" i="16" s="1"/>
  <c r="L982" i="16" s="1"/>
  <c r="L983" i="16" s="1"/>
  <c r="L984" i="16" s="1"/>
  <c r="L985" i="16" s="1"/>
  <c r="L986" i="16" s="1"/>
  <c r="L987" i="16" s="1"/>
  <c r="L988" i="16" s="1"/>
  <c r="L989" i="16" s="1"/>
  <c r="L990" i="16" s="1"/>
  <c r="L991" i="16" s="1"/>
  <c r="L992" i="16" s="1"/>
  <c r="L993" i="16" s="1"/>
  <c r="L994" i="16" s="1"/>
  <c r="L995" i="16" s="1"/>
  <c r="L996" i="16" s="1"/>
  <c r="L997" i="16" s="1"/>
  <c r="L998" i="16" s="1"/>
  <c r="L999" i="16" s="1"/>
  <c r="L1000" i="16" s="1"/>
  <c r="L1001" i="16" s="1"/>
  <c r="L1002" i="16" s="1"/>
  <c r="L1003" i="16" s="1"/>
  <c r="L1004" i="16" s="1"/>
  <c r="L1005" i="16" s="1"/>
  <c r="L1006" i="16" s="1"/>
  <c r="L1007" i="16" s="1"/>
  <c r="L1008" i="16" s="1"/>
  <c r="L1009" i="16" s="1"/>
  <c r="L1010" i="16" s="1"/>
  <c r="L1011" i="16" s="1"/>
  <c r="L1012" i="16" s="1"/>
  <c r="L1013" i="16" s="1"/>
  <c r="L1014" i="16" s="1"/>
  <c r="L1015" i="16" s="1"/>
  <c r="L1016" i="16" s="1"/>
  <c r="L1017" i="16" s="1"/>
  <c r="L1018" i="16" s="1"/>
  <c r="L1019" i="16" s="1"/>
  <c r="L1020" i="16" s="1"/>
  <c r="L1021" i="16" s="1"/>
  <c r="L1022" i="16" s="1"/>
  <c r="L1023" i="16" s="1"/>
  <c r="L1024" i="16" s="1"/>
  <c r="L1025" i="16" s="1"/>
  <c r="L1026" i="16" s="1"/>
  <c r="L1027" i="16" s="1"/>
  <c r="L1028" i="16" s="1"/>
  <c r="L1029" i="16" s="1"/>
  <c r="L1030" i="16" s="1"/>
  <c r="L1031" i="16" s="1"/>
  <c r="L1032" i="16" s="1"/>
  <c r="L1033" i="16" s="1"/>
  <c r="L1034" i="16" s="1"/>
  <c r="L1035" i="16" s="1"/>
  <c r="L1036" i="16" s="1"/>
  <c r="L1037" i="16" s="1"/>
  <c r="L1038" i="16" s="1"/>
  <c r="L1039" i="16" s="1"/>
  <c r="L1040" i="16" s="1"/>
  <c r="L1041" i="16" s="1"/>
  <c r="L1042" i="16" s="1"/>
  <c r="L1043" i="16" s="1"/>
  <c r="L1044" i="16" s="1"/>
  <c r="L1045" i="16" s="1"/>
  <c r="L1046" i="16" s="1"/>
  <c r="L1047" i="16" s="1"/>
  <c r="L1048" i="16" s="1"/>
  <c r="L1049" i="16" s="1"/>
  <c r="L1050" i="16" s="1"/>
  <c r="L1051" i="16" s="1"/>
  <c r="L1052" i="16" s="1"/>
  <c r="L1053" i="16" s="1"/>
  <c r="L1054" i="16" s="1"/>
  <c r="L1055" i="16" s="1"/>
  <c r="L1056" i="16" s="1"/>
  <c r="L1057" i="16" s="1"/>
  <c r="L1058" i="16" s="1"/>
  <c r="L1059" i="16" s="1"/>
  <c r="L1060" i="16" s="1"/>
  <c r="L1061" i="16" s="1"/>
  <c r="L1062" i="16" s="1"/>
  <c r="L1063" i="16" s="1"/>
  <c r="L1064" i="16" s="1"/>
  <c r="L1065" i="16" s="1"/>
  <c r="L1066" i="16" s="1"/>
  <c r="L1067" i="16" s="1"/>
  <c r="L1068" i="16" s="1"/>
  <c r="L1069" i="16" s="1"/>
  <c r="L1070" i="16" s="1"/>
  <c r="L1071" i="16" s="1"/>
  <c r="L1072" i="16" s="1"/>
  <c r="L1073" i="16" s="1"/>
  <c r="L1074" i="16" s="1"/>
  <c r="L1075" i="16" s="1"/>
  <c r="L1076" i="16" s="1"/>
  <c r="L1077" i="16" s="1"/>
  <c r="L1078" i="16" s="1"/>
  <c r="L1079" i="16" s="1"/>
  <c r="L1080" i="16" s="1"/>
  <c r="L1081" i="16" s="1"/>
  <c r="L1082" i="16" s="1"/>
  <c r="L1083" i="16" s="1"/>
  <c r="L1084" i="16" s="1"/>
  <c r="L1085" i="16" s="1"/>
  <c r="L1086" i="16" s="1"/>
  <c r="L1087" i="16" s="1"/>
  <c r="L1088" i="16" s="1"/>
  <c r="L1089" i="16" s="1"/>
  <c r="L1090" i="16" s="1"/>
  <c r="L1091" i="16" s="1"/>
  <c r="L1092" i="16" s="1"/>
  <c r="L1093" i="16" s="1"/>
  <c r="L1094" i="16" s="1"/>
  <c r="L1095" i="16" s="1"/>
  <c r="L1096" i="16" s="1"/>
  <c r="L1097" i="16" s="1"/>
  <c r="L1098" i="16" s="1"/>
  <c r="L1099" i="16" s="1"/>
  <c r="L1100" i="16" s="1"/>
  <c r="L1101" i="16" s="1"/>
  <c r="L1102" i="16" s="1"/>
  <c r="L1103" i="16" s="1"/>
  <c r="L1104" i="16" s="1"/>
  <c r="L1105" i="16" s="1"/>
  <c r="L1106" i="16" s="1"/>
  <c r="L1107" i="16" s="1"/>
  <c r="L1108" i="16" s="1"/>
  <c r="L1109" i="16" s="1"/>
  <c r="L1110" i="16" s="1"/>
  <c r="L1111" i="16" s="1"/>
  <c r="L1112" i="16" s="1"/>
  <c r="L1113" i="16" s="1"/>
  <c r="L1114" i="16" s="1"/>
  <c r="L1115" i="16" s="1"/>
  <c r="L1116" i="16" s="1"/>
  <c r="L1117" i="16" s="1"/>
  <c r="L1118" i="16" s="1"/>
  <c r="L1119" i="16" s="1"/>
  <c r="L1120" i="16" s="1"/>
  <c r="L1121" i="16" s="1"/>
  <c r="L1122" i="16" s="1"/>
  <c r="L1123" i="16" s="1"/>
  <c r="L1124" i="16" s="1"/>
  <c r="L1125" i="16" s="1"/>
  <c r="L1126" i="16" s="1"/>
  <c r="L1127" i="16" s="1"/>
  <c r="L1128" i="16" s="1"/>
  <c r="L1129" i="16" s="1"/>
  <c r="L1130" i="16" s="1"/>
  <c r="L1131" i="16" s="1"/>
  <c r="L1132" i="16" s="1"/>
  <c r="L1133" i="16" s="1"/>
  <c r="L1134" i="16" s="1"/>
  <c r="L1135" i="16" s="1"/>
  <c r="L1136" i="16" s="1"/>
  <c r="L1137" i="16" s="1"/>
  <c r="L1138" i="16" s="1"/>
  <c r="L1139" i="16" s="1"/>
  <c r="L1140" i="16" s="1"/>
  <c r="L1141" i="16" s="1"/>
  <c r="L1142" i="16" s="1"/>
  <c r="L1143" i="16" s="1"/>
  <c r="L1144" i="16" s="1"/>
  <c r="L1145" i="16" s="1"/>
  <c r="L1146" i="16" s="1"/>
  <c r="L1147" i="16" s="1"/>
  <c r="L1148" i="16" s="1"/>
  <c r="L1149" i="16" s="1"/>
  <c r="L1150" i="16" s="1"/>
  <c r="L1151" i="16" s="1"/>
  <c r="L1152" i="16" s="1"/>
  <c r="L1153" i="16" s="1"/>
  <c r="L1154" i="16" s="1"/>
  <c r="L1155" i="16" s="1"/>
  <c r="L1156" i="16" s="1"/>
  <c r="L1157" i="16" s="1"/>
  <c r="L1158" i="16" s="1"/>
  <c r="L1159" i="16" s="1"/>
  <c r="L1160" i="16" s="1"/>
  <c r="L1161" i="16" s="1"/>
  <c r="L1162" i="16" s="1"/>
  <c r="L1163" i="16" s="1"/>
  <c r="L1164" i="16" s="1"/>
  <c r="L1165" i="16" s="1"/>
  <c r="L1166" i="16" s="1"/>
  <c r="L1167" i="16" s="1"/>
  <c r="L1168" i="16" s="1"/>
  <c r="L1169" i="16" s="1"/>
  <c r="L1170" i="16" s="1"/>
  <c r="L1171" i="16" s="1"/>
  <c r="L1172" i="16" s="1"/>
  <c r="L1173" i="16" s="1"/>
  <c r="L1174" i="16" s="1"/>
  <c r="L1175" i="16" s="1"/>
  <c r="L1176" i="16" s="1"/>
  <c r="L1177" i="16" s="1"/>
  <c r="L1178" i="16" s="1"/>
  <c r="L1179" i="16" s="1"/>
  <c r="L1180" i="16" s="1"/>
  <c r="L1181" i="16" s="1"/>
  <c r="L1182" i="16" s="1"/>
  <c r="L1183" i="16" s="1"/>
  <c r="L1184" i="16" s="1"/>
  <c r="L1185" i="16" s="1"/>
  <c r="L1186" i="16" s="1"/>
  <c r="L1187" i="16" s="1"/>
  <c r="L1188" i="16" s="1"/>
  <c r="L1189" i="16" s="1"/>
  <c r="L1190" i="16" s="1"/>
  <c r="L1191" i="16" s="1"/>
  <c r="L1192" i="16" s="1"/>
  <c r="L1193" i="16" s="1"/>
  <c r="L1194" i="16" s="1"/>
  <c r="L1195" i="16" s="1"/>
  <c r="L1196" i="16" s="1"/>
  <c r="L1197" i="16" s="1"/>
  <c r="L1198" i="16" s="1"/>
  <c r="L1199" i="16" s="1"/>
  <c r="L1200" i="16" s="1"/>
  <c r="L1201" i="16" s="1"/>
  <c r="L1202" i="16" s="1"/>
  <c r="L1203" i="16" s="1"/>
  <c r="L1204" i="16" s="1"/>
  <c r="L1205" i="16" s="1"/>
  <c r="L1206" i="16" s="1"/>
  <c r="L1207" i="16" s="1"/>
  <c r="L1208" i="16" s="1"/>
  <c r="L1209" i="16" s="1"/>
  <c r="L1210" i="16" s="1"/>
  <c r="L1211" i="16" s="1"/>
  <c r="L1212" i="16" s="1"/>
  <c r="L1213" i="16" s="1"/>
  <c r="L1214" i="16" s="1"/>
  <c r="L1215" i="16" s="1"/>
  <c r="L1216" i="16" s="1"/>
  <c r="L1217" i="16" s="1"/>
  <c r="L1218" i="16" s="1"/>
  <c r="L1219" i="16" s="1"/>
  <c r="L1220" i="16" s="1"/>
  <c r="L1221" i="16" s="1"/>
  <c r="L1222" i="16" s="1"/>
  <c r="L1223" i="16" s="1"/>
  <c r="L1224" i="16" s="1"/>
  <c r="L1225" i="16" s="1"/>
  <c r="L1226" i="16" s="1"/>
  <c r="L1227" i="16" s="1"/>
  <c r="L1228" i="16" s="1"/>
  <c r="L1229" i="16" s="1"/>
  <c r="L1230" i="16" s="1"/>
  <c r="L1231" i="16" s="1"/>
  <c r="L1232" i="16" s="1"/>
  <c r="L1233" i="16" s="1"/>
  <c r="L1234" i="16" s="1"/>
  <c r="L1235" i="16" s="1"/>
  <c r="L1236" i="16" s="1"/>
  <c r="L1237" i="16" s="1"/>
  <c r="L1238" i="16" s="1"/>
  <c r="L1239" i="16" s="1"/>
  <c r="L1240" i="16" s="1"/>
  <c r="L1241" i="16" s="1"/>
  <c r="L1242" i="16" s="1"/>
  <c r="L1243" i="16" s="1"/>
  <c r="L1244" i="16" s="1"/>
  <c r="L1245" i="16" s="1"/>
  <c r="L1246" i="16" s="1"/>
  <c r="L1247" i="16" s="1"/>
  <c r="E91" i="5"/>
  <c r="F91" i="5" s="1"/>
  <c r="E92" i="5"/>
  <c r="F92" i="5" s="1"/>
  <c r="E90" i="5"/>
  <c r="E88" i="5"/>
  <c r="D61" i="5"/>
  <c r="C61" i="5"/>
  <c r="D59" i="5"/>
  <c r="C59" i="5"/>
  <c r="C60" i="5"/>
  <c r="D60" i="5"/>
  <c r="D28" i="5"/>
  <c r="C28" i="5"/>
  <c r="D30" i="5"/>
  <c r="C30" i="5"/>
  <c r="D29" i="5"/>
  <c r="C29" i="5"/>
  <c r="X14" i="6"/>
  <c r="Y14" i="6"/>
  <c r="Z14" i="6"/>
  <c r="AA14" i="6"/>
  <c r="X15" i="6"/>
  <c r="Y15" i="6"/>
  <c r="Z15" i="6"/>
  <c r="AA15" i="6"/>
  <c r="X16" i="6"/>
  <c r="Y16" i="6"/>
  <c r="Z16" i="6"/>
  <c r="AA16" i="6"/>
  <c r="X17" i="6"/>
  <c r="Y17" i="6"/>
  <c r="Z17" i="6"/>
  <c r="AA17" i="6"/>
  <c r="X18" i="6"/>
  <c r="Y18" i="6"/>
  <c r="Z18" i="6"/>
  <c r="AA18" i="6"/>
  <c r="X19" i="6"/>
  <c r="Y19" i="6"/>
  <c r="Z19" i="6"/>
  <c r="AA19" i="6"/>
  <c r="X20" i="6"/>
  <c r="Y20" i="6"/>
  <c r="Z20" i="6"/>
  <c r="AA20" i="6"/>
  <c r="X21" i="6"/>
  <c r="Y21" i="6"/>
  <c r="Z21" i="6"/>
  <c r="AA21" i="6"/>
  <c r="W4" i="6"/>
  <c r="W5" i="6"/>
  <c r="W6" i="6"/>
  <c r="W7" i="6"/>
  <c r="W8" i="6"/>
  <c r="W9" i="6"/>
  <c r="W10" i="6"/>
  <c r="W11" i="6"/>
  <c r="W12" i="6"/>
  <c r="W13" i="6"/>
  <c r="W14" i="6"/>
  <c r="W15" i="6"/>
  <c r="W16" i="6"/>
  <c r="W17" i="6"/>
  <c r="W18" i="6"/>
  <c r="W19" i="6"/>
  <c r="W20" i="6"/>
  <c r="W21" i="6"/>
  <c r="R5" i="6"/>
  <c r="S5" i="6"/>
  <c r="T5" i="6"/>
  <c r="U5" i="6"/>
  <c r="V5" i="6"/>
  <c r="R6" i="6"/>
  <c r="S6" i="6"/>
  <c r="T6" i="6"/>
  <c r="U6" i="6"/>
  <c r="V6" i="6"/>
  <c r="R7" i="6"/>
  <c r="S7" i="6"/>
  <c r="T7" i="6"/>
  <c r="U7" i="6"/>
  <c r="V7" i="6"/>
  <c r="R8" i="6"/>
  <c r="S8" i="6"/>
  <c r="T8" i="6"/>
  <c r="U8" i="6"/>
  <c r="V8" i="6"/>
  <c r="R9" i="6"/>
  <c r="S9" i="6"/>
  <c r="T9" i="6"/>
  <c r="U9" i="6"/>
  <c r="V9" i="6"/>
  <c r="R10" i="6"/>
  <c r="S10" i="6"/>
  <c r="T10" i="6"/>
  <c r="U10" i="6"/>
  <c r="V10" i="6"/>
  <c r="R11" i="6"/>
  <c r="S11" i="6"/>
  <c r="T11" i="6"/>
  <c r="U11" i="6"/>
  <c r="V11" i="6"/>
  <c r="R12" i="6"/>
  <c r="S12" i="6"/>
  <c r="T12" i="6"/>
  <c r="U12" i="6"/>
  <c r="V12" i="6"/>
  <c r="R13" i="6"/>
  <c r="S13" i="6"/>
  <c r="T13" i="6"/>
  <c r="U13" i="6"/>
  <c r="V13" i="6"/>
  <c r="R14" i="6"/>
  <c r="S14" i="6"/>
  <c r="T14" i="6"/>
  <c r="U14" i="6"/>
  <c r="V14" i="6"/>
  <c r="R15" i="6"/>
  <c r="S15" i="6"/>
  <c r="T15" i="6"/>
  <c r="U15" i="6"/>
  <c r="V15" i="6"/>
  <c r="R16" i="6"/>
  <c r="S16" i="6"/>
  <c r="T16" i="6"/>
  <c r="U16" i="6"/>
  <c r="V16" i="6"/>
  <c r="R17" i="6"/>
  <c r="S17" i="6"/>
  <c r="T17" i="6"/>
  <c r="U17" i="6"/>
  <c r="V17" i="6"/>
  <c r="R18" i="6"/>
  <c r="S18" i="6"/>
  <c r="T18" i="6"/>
  <c r="U18" i="6"/>
  <c r="V18" i="6"/>
  <c r="R19" i="6"/>
  <c r="S19" i="6"/>
  <c r="T19" i="6"/>
  <c r="U19" i="6"/>
  <c r="V19" i="6"/>
  <c r="R20" i="6"/>
  <c r="S20" i="6"/>
  <c r="T20" i="6"/>
  <c r="U20" i="6"/>
  <c r="V20" i="6"/>
  <c r="R21" i="6"/>
  <c r="S21" i="6"/>
  <c r="T21" i="6"/>
  <c r="U21" i="6"/>
  <c r="V21" i="6"/>
  <c r="R22" i="6"/>
  <c r="S22" i="6"/>
  <c r="T22" i="6"/>
  <c r="U22" i="6"/>
  <c r="V22" i="6"/>
  <c r="R23" i="6"/>
  <c r="S23" i="6"/>
  <c r="T23" i="6"/>
  <c r="U23" i="6"/>
  <c r="V23" i="6"/>
  <c r="R24" i="6"/>
  <c r="S24" i="6"/>
  <c r="T24" i="6"/>
  <c r="U24" i="6"/>
  <c r="V24" i="6"/>
  <c r="R25" i="6"/>
  <c r="S25" i="6"/>
  <c r="T25" i="6"/>
  <c r="U25" i="6"/>
  <c r="V25" i="6"/>
  <c r="R26" i="6"/>
  <c r="S26" i="6"/>
  <c r="T26" i="6"/>
  <c r="U26" i="6"/>
  <c r="V26" i="6"/>
  <c r="R27" i="6"/>
  <c r="S27" i="6"/>
  <c r="T27" i="6"/>
  <c r="U27" i="6"/>
  <c r="V27" i="6"/>
  <c r="R28" i="6"/>
  <c r="S28" i="6"/>
  <c r="T28" i="6"/>
  <c r="U28" i="6"/>
  <c r="V28" i="6"/>
  <c r="R29" i="6"/>
  <c r="S29" i="6"/>
  <c r="T29" i="6"/>
  <c r="U29" i="6"/>
  <c r="V29" i="6"/>
  <c r="R30" i="6"/>
  <c r="S30" i="6"/>
  <c r="T30" i="6"/>
  <c r="U30" i="6"/>
  <c r="V30" i="6"/>
  <c r="R31" i="6"/>
  <c r="S31" i="6"/>
  <c r="T31" i="6"/>
  <c r="U31" i="6"/>
  <c r="V31" i="6"/>
  <c r="R32" i="6"/>
  <c r="S32" i="6"/>
  <c r="T32" i="6"/>
  <c r="U32" i="6"/>
  <c r="V32" i="6"/>
  <c r="R33" i="6"/>
  <c r="S33" i="6"/>
  <c r="T33" i="6"/>
  <c r="U33" i="6"/>
  <c r="V33" i="6"/>
  <c r="R34" i="6"/>
  <c r="S34" i="6"/>
  <c r="T34" i="6"/>
  <c r="U34" i="6"/>
  <c r="V34" i="6"/>
  <c r="R35" i="6"/>
  <c r="S35" i="6"/>
  <c r="T35" i="6"/>
  <c r="U35" i="6"/>
  <c r="V35" i="6"/>
  <c r="R36" i="6"/>
  <c r="S36" i="6"/>
  <c r="T36" i="6"/>
  <c r="U36" i="6"/>
  <c r="V36" i="6"/>
  <c r="R37" i="6"/>
  <c r="S37" i="6"/>
  <c r="T37" i="6"/>
  <c r="U37" i="6"/>
  <c r="V37" i="6"/>
  <c r="R38" i="6"/>
  <c r="S38" i="6"/>
  <c r="T38" i="6"/>
  <c r="U38" i="6"/>
  <c r="V38" i="6"/>
  <c r="R39" i="6"/>
  <c r="S39" i="6"/>
  <c r="T39" i="6"/>
  <c r="U39" i="6"/>
  <c r="V39" i="6"/>
  <c r="R40" i="6"/>
  <c r="S40" i="6"/>
  <c r="T40" i="6"/>
  <c r="U40" i="6"/>
  <c r="V40" i="6"/>
  <c r="R41" i="6"/>
  <c r="S41" i="6"/>
  <c r="T41" i="6"/>
  <c r="U41" i="6"/>
  <c r="V41" i="6"/>
  <c r="R42" i="6"/>
  <c r="S42" i="6"/>
  <c r="T42" i="6"/>
  <c r="U42" i="6"/>
  <c r="V42" i="6"/>
  <c r="R43" i="6"/>
  <c r="S43" i="6"/>
  <c r="T43" i="6"/>
  <c r="U43" i="6"/>
  <c r="V43" i="6"/>
  <c r="R44" i="6"/>
  <c r="S44" i="6"/>
  <c r="T44" i="6"/>
  <c r="U44" i="6"/>
  <c r="V44" i="6"/>
  <c r="R45" i="6"/>
  <c r="S45" i="6"/>
  <c r="T45" i="6"/>
  <c r="U45" i="6"/>
  <c r="V45" i="6"/>
  <c r="R46" i="6"/>
  <c r="S46" i="6"/>
  <c r="T46" i="6"/>
  <c r="U46" i="6"/>
  <c r="V46" i="6"/>
  <c r="R47" i="6"/>
  <c r="S47" i="6"/>
  <c r="T47" i="6"/>
  <c r="U47" i="6"/>
  <c r="V47" i="6"/>
  <c r="R48" i="6"/>
  <c r="S48" i="6"/>
  <c r="T48" i="6"/>
  <c r="U48" i="6"/>
  <c r="V48" i="6"/>
  <c r="R49" i="6"/>
  <c r="S49" i="6"/>
  <c r="T49" i="6"/>
  <c r="U49" i="6"/>
  <c r="V49" i="6"/>
  <c r="R50" i="6"/>
  <c r="S50" i="6"/>
  <c r="T50" i="6"/>
  <c r="U50" i="6"/>
  <c r="V50" i="6"/>
  <c r="R51" i="6"/>
  <c r="S51" i="6"/>
  <c r="T51" i="6"/>
  <c r="U51" i="6"/>
  <c r="V51" i="6"/>
  <c r="R52" i="6"/>
  <c r="S52" i="6"/>
  <c r="T52" i="6"/>
  <c r="U52" i="6"/>
  <c r="V52" i="6"/>
  <c r="R53" i="6"/>
  <c r="S53" i="6"/>
  <c r="T53" i="6"/>
  <c r="U53" i="6"/>
  <c r="V53" i="6"/>
  <c r="R54" i="6"/>
  <c r="S54" i="6"/>
  <c r="T54" i="6"/>
  <c r="U54" i="6"/>
  <c r="V54" i="6"/>
  <c r="R55" i="6"/>
  <c r="S55" i="6"/>
  <c r="T55" i="6"/>
  <c r="U55" i="6"/>
  <c r="V55" i="6"/>
  <c r="R56" i="6"/>
  <c r="S56" i="6"/>
  <c r="T56" i="6"/>
  <c r="U56" i="6"/>
  <c r="V56" i="6"/>
  <c r="R57" i="6"/>
  <c r="S57" i="6"/>
  <c r="T57" i="6"/>
  <c r="U57" i="6"/>
  <c r="V57" i="6"/>
  <c r="R58" i="6"/>
  <c r="S58" i="6"/>
  <c r="T58" i="6"/>
  <c r="U58" i="6"/>
  <c r="V58" i="6"/>
  <c r="R59" i="6"/>
  <c r="S59" i="6"/>
  <c r="T59" i="6"/>
  <c r="U59" i="6"/>
  <c r="V59" i="6"/>
  <c r="R60" i="6"/>
  <c r="S60" i="6"/>
  <c r="T60" i="6"/>
  <c r="U60" i="6"/>
  <c r="V60" i="6"/>
  <c r="R61" i="6"/>
  <c r="S61" i="6"/>
  <c r="T61" i="6"/>
  <c r="U61" i="6"/>
  <c r="V61" i="6"/>
  <c r="R62" i="6"/>
  <c r="S62" i="6"/>
  <c r="T62" i="6"/>
  <c r="U62" i="6"/>
  <c r="V62" i="6"/>
  <c r="R63" i="6"/>
  <c r="S63" i="6"/>
  <c r="T63" i="6"/>
  <c r="U63" i="6"/>
  <c r="V63" i="6"/>
  <c r="R64" i="6"/>
  <c r="S64" i="6"/>
  <c r="T64" i="6"/>
  <c r="U64" i="6"/>
  <c r="V64" i="6"/>
  <c r="R65" i="6"/>
  <c r="S65" i="6"/>
  <c r="T65" i="6"/>
  <c r="U65" i="6"/>
  <c r="V65" i="6"/>
  <c r="S4" i="6"/>
  <c r="T4" i="6"/>
  <c r="U4" i="6"/>
  <c r="V4" i="6"/>
  <c r="R4" i="6"/>
  <c r="H22" i="6"/>
  <c r="I22" i="6"/>
  <c r="J22" i="6"/>
  <c r="K22" i="6"/>
  <c r="L22" i="6"/>
  <c r="H23" i="6"/>
  <c r="I23" i="6"/>
  <c r="J23" i="6"/>
  <c r="K23" i="6"/>
  <c r="L23" i="6"/>
  <c r="H24" i="6"/>
  <c r="I24" i="6"/>
  <c r="J24" i="6"/>
  <c r="K24" i="6"/>
  <c r="L24" i="6"/>
  <c r="H25" i="6"/>
  <c r="I25" i="6"/>
  <c r="J25" i="6"/>
  <c r="K25" i="6"/>
  <c r="L25" i="6"/>
  <c r="H26" i="6"/>
  <c r="I26" i="6"/>
  <c r="J26" i="6"/>
  <c r="K26" i="6"/>
  <c r="L26" i="6"/>
  <c r="H27" i="6"/>
  <c r="I27" i="6"/>
  <c r="J27" i="6"/>
  <c r="K27" i="6"/>
  <c r="L27" i="6"/>
  <c r="H28" i="6"/>
  <c r="I28" i="6"/>
  <c r="J28" i="6"/>
  <c r="K28" i="6"/>
  <c r="L28" i="6"/>
  <c r="H29" i="6"/>
  <c r="I29" i="6"/>
  <c r="J29" i="6"/>
  <c r="K29" i="6"/>
  <c r="L29" i="6"/>
  <c r="H30" i="6"/>
  <c r="I30" i="6"/>
  <c r="J30" i="6"/>
  <c r="K30" i="6"/>
  <c r="L30" i="6"/>
  <c r="H31" i="6"/>
  <c r="I31" i="6"/>
  <c r="J31" i="6"/>
  <c r="K31" i="6"/>
  <c r="L31" i="6"/>
  <c r="H32" i="6"/>
  <c r="I32" i="6"/>
  <c r="J32" i="6"/>
  <c r="K32" i="6"/>
  <c r="L32" i="6"/>
  <c r="H33" i="6"/>
  <c r="I33" i="6"/>
  <c r="J33" i="6"/>
  <c r="K33" i="6"/>
  <c r="L33" i="6"/>
  <c r="H34" i="6"/>
  <c r="I34" i="6"/>
  <c r="J34" i="6"/>
  <c r="K34" i="6"/>
  <c r="L34" i="6"/>
  <c r="H35" i="6"/>
  <c r="I35" i="6"/>
  <c r="J35" i="6"/>
  <c r="K35" i="6"/>
  <c r="L35" i="6"/>
  <c r="H36" i="6"/>
  <c r="I36" i="6"/>
  <c r="J36" i="6"/>
  <c r="K36" i="6"/>
  <c r="L36" i="6"/>
  <c r="H37" i="6"/>
  <c r="I37" i="6"/>
  <c r="J37" i="6"/>
  <c r="K37" i="6"/>
  <c r="L37" i="6"/>
  <c r="H38" i="6"/>
  <c r="I38" i="6"/>
  <c r="J38" i="6"/>
  <c r="K38" i="6"/>
  <c r="L38" i="6"/>
  <c r="H39" i="6"/>
  <c r="I39" i="6"/>
  <c r="J39" i="6"/>
  <c r="K39" i="6"/>
  <c r="L39" i="6"/>
  <c r="H40" i="6"/>
  <c r="I40" i="6"/>
  <c r="J40" i="6"/>
  <c r="K40" i="6"/>
  <c r="L40" i="6"/>
  <c r="H41" i="6"/>
  <c r="I41" i="6"/>
  <c r="J41" i="6"/>
  <c r="K41" i="6"/>
  <c r="L41" i="6"/>
  <c r="H42" i="6"/>
  <c r="I42" i="6"/>
  <c r="J42" i="6"/>
  <c r="K42" i="6"/>
  <c r="L42" i="6"/>
  <c r="H43" i="6"/>
  <c r="I43" i="6"/>
  <c r="J43" i="6"/>
  <c r="K43" i="6"/>
  <c r="L43" i="6"/>
  <c r="H44" i="6"/>
  <c r="I44" i="6"/>
  <c r="J44" i="6"/>
  <c r="K44" i="6"/>
  <c r="L44" i="6"/>
  <c r="H45" i="6"/>
  <c r="I45" i="6"/>
  <c r="J45" i="6"/>
  <c r="K45" i="6"/>
  <c r="L45" i="6"/>
  <c r="H46" i="6"/>
  <c r="I46" i="6"/>
  <c r="J46" i="6"/>
  <c r="K46" i="6"/>
  <c r="L46" i="6"/>
  <c r="H47" i="6"/>
  <c r="I47" i="6"/>
  <c r="J47" i="6"/>
  <c r="K47" i="6"/>
  <c r="L47" i="6"/>
  <c r="H48" i="6"/>
  <c r="I48" i="6"/>
  <c r="J48" i="6"/>
  <c r="K48" i="6"/>
  <c r="L48" i="6"/>
  <c r="H49" i="6"/>
  <c r="I49" i="6"/>
  <c r="J49" i="6"/>
  <c r="K49" i="6"/>
  <c r="L49" i="6"/>
  <c r="H50" i="6"/>
  <c r="I50" i="6"/>
  <c r="J50" i="6"/>
  <c r="K50" i="6"/>
  <c r="L50" i="6"/>
  <c r="H51" i="6"/>
  <c r="I51" i="6"/>
  <c r="J51" i="6"/>
  <c r="K51" i="6"/>
  <c r="L51" i="6"/>
  <c r="H52" i="6"/>
  <c r="I52" i="6"/>
  <c r="J52" i="6"/>
  <c r="K52" i="6"/>
  <c r="L52" i="6"/>
  <c r="H53" i="6"/>
  <c r="I53" i="6"/>
  <c r="J53" i="6"/>
  <c r="K53" i="6"/>
  <c r="L53" i="6"/>
  <c r="H54" i="6"/>
  <c r="I54" i="6"/>
  <c r="J54" i="6"/>
  <c r="K54" i="6"/>
  <c r="L54" i="6"/>
  <c r="H55" i="6"/>
  <c r="I55" i="6"/>
  <c r="J55" i="6"/>
  <c r="K55" i="6"/>
  <c r="L55" i="6"/>
  <c r="H56" i="6"/>
  <c r="I56" i="6"/>
  <c r="J56" i="6"/>
  <c r="K56" i="6"/>
  <c r="L56" i="6"/>
  <c r="H57" i="6"/>
  <c r="I57" i="6"/>
  <c r="J57" i="6"/>
  <c r="K57" i="6"/>
  <c r="L57" i="6"/>
  <c r="H58" i="6"/>
  <c r="I58" i="6"/>
  <c r="J58" i="6"/>
  <c r="K58" i="6"/>
  <c r="L58" i="6"/>
  <c r="H59" i="6"/>
  <c r="I59" i="6"/>
  <c r="J59" i="6"/>
  <c r="K59" i="6"/>
  <c r="L59" i="6"/>
  <c r="H60" i="6"/>
  <c r="I60" i="6"/>
  <c r="J60" i="6"/>
  <c r="K60" i="6"/>
  <c r="L60" i="6"/>
  <c r="H61" i="6"/>
  <c r="I61" i="6"/>
  <c r="J61" i="6"/>
  <c r="K61" i="6"/>
  <c r="L61" i="6"/>
  <c r="H62" i="6"/>
  <c r="I62" i="6"/>
  <c r="J62" i="6"/>
  <c r="K62" i="6"/>
  <c r="L62" i="6"/>
  <c r="H63" i="6"/>
  <c r="I63" i="6"/>
  <c r="J63" i="6"/>
  <c r="K63" i="6"/>
  <c r="L63" i="6"/>
  <c r="H64" i="6"/>
  <c r="I64" i="6"/>
  <c r="J64" i="6"/>
  <c r="K64" i="6"/>
  <c r="L64" i="6"/>
  <c r="H65" i="6"/>
  <c r="I65" i="6"/>
  <c r="J65" i="6"/>
  <c r="K65" i="6"/>
  <c r="L65" i="6"/>
  <c r="H5" i="6"/>
  <c r="I5" i="6"/>
  <c r="J5" i="6"/>
  <c r="K5" i="6"/>
  <c r="L5" i="6"/>
  <c r="H6" i="6"/>
  <c r="I6" i="6"/>
  <c r="J6" i="6"/>
  <c r="K6" i="6"/>
  <c r="L6" i="6"/>
  <c r="H7" i="6"/>
  <c r="I7" i="6"/>
  <c r="J7" i="6"/>
  <c r="K7" i="6"/>
  <c r="L7" i="6"/>
  <c r="H8" i="6"/>
  <c r="I8" i="6"/>
  <c r="J8" i="6"/>
  <c r="K8" i="6"/>
  <c r="L8" i="6"/>
  <c r="H9" i="6"/>
  <c r="I9" i="6"/>
  <c r="J9" i="6"/>
  <c r="K9" i="6"/>
  <c r="L9" i="6"/>
  <c r="H10" i="6"/>
  <c r="I10" i="6"/>
  <c r="J10" i="6"/>
  <c r="K10" i="6"/>
  <c r="L10" i="6"/>
  <c r="H11" i="6"/>
  <c r="I11" i="6"/>
  <c r="J11" i="6"/>
  <c r="K11" i="6"/>
  <c r="L11" i="6"/>
  <c r="H12" i="6"/>
  <c r="I12" i="6"/>
  <c r="J12" i="6"/>
  <c r="K12" i="6"/>
  <c r="L12" i="6"/>
  <c r="H13" i="6"/>
  <c r="I13" i="6"/>
  <c r="J13" i="6"/>
  <c r="K13" i="6"/>
  <c r="L13" i="6"/>
  <c r="H14" i="6"/>
  <c r="I14" i="6"/>
  <c r="J14" i="6"/>
  <c r="K14" i="6"/>
  <c r="L14" i="6"/>
  <c r="H15" i="6"/>
  <c r="I15" i="6"/>
  <c r="J15" i="6"/>
  <c r="K15" i="6"/>
  <c r="L15" i="6"/>
  <c r="H16" i="6"/>
  <c r="I16" i="6"/>
  <c r="J16" i="6"/>
  <c r="K16" i="6"/>
  <c r="L16" i="6"/>
  <c r="H17" i="6"/>
  <c r="I17" i="6"/>
  <c r="J17" i="6"/>
  <c r="K17" i="6"/>
  <c r="L17" i="6"/>
  <c r="H18" i="6"/>
  <c r="I18" i="6"/>
  <c r="J18" i="6"/>
  <c r="K18" i="6"/>
  <c r="L18" i="6"/>
  <c r="H19" i="6"/>
  <c r="I19" i="6"/>
  <c r="J19" i="6"/>
  <c r="K19" i="6"/>
  <c r="L19" i="6"/>
  <c r="H20" i="6"/>
  <c r="I20" i="6"/>
  <c r="J20" i="6"/>
  <c r="K20" i="6"/>
  <c r="L20" i="6"/>
  <c r="H21" i="6"/>
  <c r="I21" i="6"/>
  <c r="J21" i="6"/>
  <c r="K21" i="6"/>
  <c r="L21" i="6"/>
  <c r="I4" i="6"/>
  <c r="J4" i="6"/>
  <c r="K4" i="6"/>
  <c r="L4" i="6"/>
  <c r="H4" i="6"/>
  <c r="Z23" i="6"/>
  <c r="Z24" i="6"/>
  <c r="Y22" i="6"/>
  <c r="W65" i="6"/>
  <c r="X65" i="6"/>
  <c r="Y65" i="6"/>
  <c r="Z65" i="6"/>
  <c r="AA65" i="6"/>
  <c r="W59" i="6"/>
  <c r="X59" i="6"/>
  <c r="Y59" i="6"/>
  <c r="Z59" i="6"/>
  <c r="AA59" i="6"/>
  <c r="W60" i="6"/>
  <c r="X60" i="6"/>
  <c r="Y60" i="6"/>
  <c r="Z60" i="6"/>
  <c r="AA60" i="6"/>
  <c r="W61" i="6"/>
  <c r="X61" i="6"/>
  <c r="Y61" i="6"/>
  <c r="Z61" i="6"/>
  <c r="AA61" i="6"/>
  <c r="W62" i="6"/>
  <c r="X62" i="6"/>
  <c r="Y62" i="6"/>
  <c r="Z62" i="6"/>
  <c r="AA62" i="6"/>
  <c r="W63" i="6"/>
  <c r="X63" i="6"/>
  <c r="Y63" i="6"/>
  <c r="Z63" i="6"/>
  <c r="AA63" i="6"/>
  <c r="W64" i="6"/>
  <c r="X64" i="6"/>
  <c r="Y64" i="6"/>
  <c r="Z64" i="6"/>
  <c r="AA64" i="6"/>
  <c r="W45" i="6"/>
  <c r="X45" i="6"/>
  <c r="Y45" i="6"/>
  <c r="Z45" i="6"/>
  <c r="AA45" i="6"/>
  <c r="W46" i="6"/>
  <c r="X46" i="6"/>
  <c r="Y46" i="6"/>
  <c r="Z46" i="6"/>
  <c r="AA46" i="6"/>
  <c r="W47" i="6"/>
  <c r="X47" i="6"/>
  <c r="Y47" i="6"/>
  <c r="Z47" i="6"/>
  <c r="AA47" i="6"/>
  <c r="W48" i="6"/>
  <c r="X48" i="6"/>
  <c r="Y48" i="6"/>
  <c r="Z48" i="6"/>
  <c r="AA48" i="6"/>
  <c r="W49" i="6"/>
  <c r="X49" i="6"/>
  <c r="Y49" i="6"/>
  <c r="Z49" i="6"/>
  <c r="AA49" i="6"/>
  <c r="W50" i="6"/>
  <c r="X50" i="6"/>
  <c r="Y50" i="6"/>
  <c r="Z50" i="6"/>
  <c r="AA50" i="6"/>
  <c r="W51" i="6"/>
  <c r="X51" i="6"/>
  <c r="Y51" i="6"/>
  <c r="Z51" i="6"/>
  <c r="AA51" i="6"/>
  <c r="W52" i="6"/>
  <c r="X52" i="6"/>
  <c r="Y52" i="6"/>
  <c r="Z52" i="6"/>
  <c r="AA52" i="6"/>
  <c r="W53" i="6"/>
  <c r="X53" i="6"/>
  <c r="Y53" i="6"/>
  <c r="Z53" i="6"/>
  <c r="AA53" i="6"/>
  <c r="W54" i="6"/>
  <c r="X54" i="6"/>
  <c r="Y54" i="6"/>
  <c r="Z54" i="6"/>
  <c r="AA54" i="6"/>
  <c r="W55" i="6"/>
  <c r="X55" i="6"/>
  <c r="Y55" i="6"/>
  <c r="Z55" i="6"/>
  <c r="AA55" i="6"/>
  <c r="W56" i="6"/>
  <c r="X56" i="6"/>
  <c r="Y56" i="6"/>
  <c r="Z56" i="6"/>
  <c r="AA56" i="6"/>
  <c r="W57" i="6"/>
  <c r="X57" i="6"/>
  <c r="Y57" i="6"/>
  <c r="Z57" i="6"/>
  <c r="AA57" i="6"/>
  <c r="W58" i="6"/>
  <c r="X58" i="6"/>
  <c r="Y58" i="6"/>
  <c r="Z58" i="6"/>
  <c r="AA58" i="6"/>
  <c r="W23" i="6"/>
  <c r="X23" i="6"/>
  <c r="Y23" i="6"/>
  <c r="AA23" i="6"/>
  <c r="W24" i="6"/>
  <c r="X24" i="6"/>
  <c r="Y24" i="6"/>
  <c r="AA24" i="6"/>
  <c r="W25" i="6"/>
  <c r="X25" i="6"/>
  <c r="Y25" i="6"/>
  <c r="Z25" i="6"/>
  <c r="AA25" i="6"/>
  <c r="W26" i="6"/>
  <c r="X26" i="6"/>
  <c r="Y26" i="6"/>
  <c r="Z26" i="6"/>
  <c r="AA26" i="6"/>
  <c r="W27" i="6"/>
  <c r="X27" i="6"/>
  <c r="Y27" i="6"/>
  <c r="Z27" i="6"/>
  <c r="AA27" i="6"/>
  <c r="W28" i="6"/>
  <c r="X28" i="6"/>
  <c r="Y28" i="6"/>
  <c r="Z28" i="6"/>
  <c r="AA28" i="6"/>
  <c r="W29" i="6"/>
  <c r="X29" i="6"/>
  <c r="Y29" i="6"/>
  <c r="Z29" i="6"/>
  <c r="AA29" i="6"/>
  <c r="W30" i="6"/>
  <c r="X30" i="6"/>
  <c r="Y30" i="6"/>
  <c r="Z30" i="6"/>
  <c r="AA30" i="6"/>
  <c r="W31" i="6"/>
  <c r="X31" i="6"/>
  <c r="Y31" i="6"/>
  <c r="Z31" i="6"/>
  <c r="AA31" i="6"/>
  <c r="W32" i="6"/>
  <c r="X32" i="6"/>
  <c r="Y32" i="6"/>
  <c r="Z32" i="6"/>
  <c r="AA32" i="6"/>
  <c r="W33" i="6"/>
  <c r="X33" i="6"/>
  <c r="Y33" i="6"/>
  <c r="Z33" i="6"/>
  <c r="AA33" i="6"/>
  <c r="W34" i="6"/>
  <c r="X34" i="6"/>
  <c r="Y34" i="6"/>
  <c r="Z34" i="6"/>
  <c r="AA34" i="6"/>
  <c r="W35" i="6"/>
  <c r="X35" i="6"/>
  <c r="Y35" i="6"/>
  <c r="Z35" i="6"/>
  <c r="AA35" i="6"/>
  <c r="W36" i="6"/>
  <c r="X36" i="6"/>
  <c r="Y36" i="6"/>
  <c r="Z36" i="6"/>
  <c r="AA36" i="6"/>
  <c r="W37" i="6"/>
  <c r="X37" i="6"/>
  <c r="Y37" i="6"/>
  <c r="Z37" i="6"/>
  <c r="AA37" i="6"/>
  <c r="W38" i="6"/>
  <c r="X38" i="6"/>
  <c r="Y38" i="6"/>
  <c r="Z38" i="6"/>
  <c r="AA38" i="6"/>
  <c r="W39" i="6"/>
  <c r="X39" i="6"/>
  <c r="Y39" i="6"/>
  <c r="Z39" i="6"/>
  <c r="AA39" i="6"/>
  <c r="W40" i="6"/>
  <c r="X40" i="6"/>
  <c r="Y40" i="6"/>
  <c r="Z40" i="6"/>
  <c r="AA40" i="6"/>
  <c r="W41" i="6"/>
  <c r="X41" i="6"/>
  <c r="Y41" i="6"/>
  <c r="Z41" i="6"/>
  <c r="AA41" i="6"/>
  <c r="W42" i="6"/>
  <c r="X42" i="6"/>
  <c r="Y42" i="6"/>
  <c r="Z42" i="6"/>
  <c r="AA42" i="6"/>
  <c r="W43" i="6"/>
  <c r="X43" i="6"/>
  <c r="Y43" i="6"/>
  <c r="Z43" i="6"/>
  <c r="AA43" i="6"/>
  <c r="W44" i="6"/>
  <c r="X44" i="6"/>
  <c r="Y44" i="6"/>
  <c r="Z44" i="6"/>
  <c r="AA44" i="6"/>
  <c r="X22" i="6"/>
  <c r="Z22" i="6"/>
  <c r="AA22" i="6"/>
  <c r="W22" i="6"/>
  <c r="R31" i="16" l="1"/>
  <c r="AE31" i="16"/>
  <c r="AC31" i="16"/>
  <c r="U30" i="16"/>
  <c r="S30" i="16"/>
  <c r="F30" i="16"/>
  <c r="D30" i="16"/>
  <c r="S31" i="16"/>
  <c r="U31" i="16"/>
  <c r="AB35" i="16"/>
  <c r="G67" i="5"/>
  <c r="G69" i="5"/>
  <c r="G71" i="5"/>
  <c r="G73" i="5"/>
  <c r="G75" i="5"/>
  <c r="G77" i="5"/>
  <c r="G79" i="5"/>
  <c r="G81" i="5"/>
  <c r="G83" i="5"/>
  <c r="G85" i="5"/>
  <c r="F66" i="5"/>
  <c r="F72" i="5"/>
  <c r="F78" i="5"/>
  <c r="F82" i="5"/>
  <c r="G68" i="5"/>
  <c r="G70" i="5"/>
  <c r="G72" i="5"/>
  <c r="G74" i="5"/>
  <c r="G76" i="5"/>
  <c r="G78" i="5"/>
  <c r="G80" i="5"/>
  <c r="G82" i="5"/>
  <c r="G84" i="5"/>
  <c r="G86" i="5"/>
  <c r="F67" i="5"/>
  <c r="F71" i="5"/>
  <c r="F73" i="5"/>
  <c r="F77" i="5"/>
  <c r="F81" i="5"/>
  <c r="F85" i="5"/>
  <c r="G66" i="5"/>
  <c r="F70" i="5"/>
  <c r="F76" i="5"/>
  <c r="F84" i="5"/>
  <c r="F69" i="5"/>
  <c r="F75" i="5"/>
  <c r="F79" i="5"/>
  <c r="F83" i="5"/>
  <c r="F68" i="5"/>
  <c r="F74" i="5"/>
  <c r="F80" i="5"/>
  <c r="F86" i="5"/>
  <c r="F90" i="5"/>
  <c r="D57" i="5"/>
  <c r="C57" i="5"/>
  <c r="D26" i="5"/>
  <c r="C26" i="5"/>
  <c r="E5" i="5"/>
  <c r="E6" i="5"/>
  <c r="E7" i="5"/>
  <c r="E8" i="5"/>
  <c r="E9" i="5"/>
  <c r="E10" i="5"/>
  <c r="E11" i="5"/>
  <c r="E12" i="5"/>
  <c r="E13" i="5"/>
  <c r="E14" i="5"/>
  <c r="E15" i="5"/>
  <c r="E16" i="5"/>
  <c r="E17" i="5"/>
  <c r="E18" i="5"/>
  <c r="E19" i="5"/>
  <c r="E20" i="5"/>
  <c r="E21" i="5"/>
  <c r="E22" i="5"/>
  <c r="E23" i="5"/>
  <c r="E24" i="5"/>
  <c r="E4" i="5"/>
  <c r="E36" i="5"/>
  <c r="E37" i="5"/>
  <c r="E38" i="5"/>
  <c r="E39" i="5"/>
  <c r="E40" i="5"/>
  <c r="E41" i="5"/>
  <c r="E42" i="5"/>
  <c r="E43" i="5"/>
  <c r="E44" i="5"/>
  <c r="E45" i="5"/>
  <c r="E46" i="5"/>
  <c r="E47" i="5"/>
  <c r="E48" i="5"/>
  <c r="E49" i="5"/>
  <c r="E50" i="5"/>
  <c r="E51" i="5"/>
  <c r="E52" i="5"/>
  <c r="E53" i="5"/>
  <c r="E54" i="5"/>
  <c r="E55" i="5"/>
  <c r="E35" i="5"/>
  <c r="F5" i="4"/>
  <c r="G5" i="4"/>
  <c r="H5" i="4"/>
  <c r="F6" i="4"/>
  <c r="G6" i="4"/>
  <c r="H6" i="4"/>
  <c r="F7" i="4"/>
  <c r="G7" i="4"/>
  <c r="H7" i="4"/>
  <c r="F8" i="4"/>
  <c r="G8" i="4"/>
  <c r="H8" i="4"/>
  <c r="F9" i="4"/>
  <c r="G9" i="4"/>
  <c r="H9" i="4"/>
  <c r="F10" i="4"/>
  <c r="G10" i="4"/>
  <c r="H10" i="4"/>
  <c r="F11" i="4"/>
  <c r="G11" i="4"/>
  <c r="H11" i="4"/>
  <c r="F12" i="4"/>
  <c r="G12" i="4"/>
  <c r="H12" i="4"/>
  <c r="F13" i="4"/>
  <c r="G13" i="4"/>
  <c r="H13" i="4"/>
  <c r="F14" i="4"/>
  <c r="G14" i="4"/>
  <c r="H14" i="4"/>
  <c r="F15" i="4"/>
  <c r="G15" i="4"/>
  <c r="H15" i="4"/>
  <c r="F16" i="4"/>
  <c r="G16" i="4"/>
  <c r="H16" i="4"/>
  <c r="F17" i="4"/>
  <c r="G17" i="4"/>
  <c r="H17" i="4"/>
  <c r="F18" i="4"/>
  <c r="G18" i="4"/>
  <c r="H18" i="4"/>
  <c r="F19" i="4"/>
  <c r="G19" i="4"/>
  <c r="H19" i="4"/>
  <c r="F20" i="4"/>
  <c r="G20" i="4"/>
  <c r="H20" i="4"/>
  <c r="F21" i="4"/>
  <c r="G21" i="4"/>
  <c r="H21" i="4"/>
  <c r="F22" i="4"/>
  <c r="G22" i="4"/>
  <c r="H22" i="4"/>
  <c r="F23" i="4"/>
  <c r="G23" i="4"/>
  <c r="H23" i="4"/>
  <c r="F24" i="4"/>
  <c r="G24" i="4"/>
  <c r="H24" i="4"/>
  <c r="F25" i="4"/>
  <c r="G25" i="4"/>
  <c r="H25" i="4"/>
  <c r="F26" i="4"/>
  <c r="G26" i="4"/>
  <c r="H26" i="4"/>
  <c r="F27" i="4"/>
  <c r="G27" i="4"/>
  <c r="H27" i="4"/>
  <c r="F28" i="4"/>
  <c r="G28" i="4"/>
  <c r="H28" i="4"/>
  <c r="F29" i="4"/>
  <c r="G29" i="4"/>
  <c r="H29" i="4"/>
  <c r="F30" i="4"/>
  <c r="G30" i="4"/>
  <c r="H30" i="4"/>
  <c r="F31" i="4"/>
  <c r="G31" i="4"/>
  <c r="H31" i="4"/>
  <c r="F32" i="4"/>
  <c r="G32" i="4"/>
  <c r="H32" i="4"/>
  <c r="F33" i="4"/>
  <c r="G33" i="4"/>
  <c r="H33" i="4"/>
  <c r="F34" i="4"/>
  <c r="G34" i="4"/>
  <c r="H34" i="4"/>
  <c r="F35" i="4"/>
  <c r="G35" i="4"/>
  <c r="H35" i="4"/>
  <c r="F36" i="4"/>
  <c r="G36" i="4"/>
  <c r="H36" i="4"/>
  <c r="F37" i="4"/>
  <c r="G37" i="4"/>
  <c r="H37" i="4"/>
  <c r="F38" i="4"/>
  <c r="G38" i="4"/>
  <c r="H38" i="4"/>
  <c r="F39" i="4"/>
  <c r="G39" i="4"/>
  <c r="H39" i="4"/>
  <c r="F40" i="4"/>
  <c r="G40" i="4"/>
  <c r="H40" i="4"/>
  <c r="F41" i="4"/>
  <c r="G41" i="4"/>
  <c r="H41" i="4"/>
  <c r="F42" i="4"/>
  <c r="G42" i="4"/>
  <c r="H42" i="4"/>
  <c r="F43" i="4"/>
  <c r="G43" i="4"/>
  <c r="H43" i="4"/>
  <c r="F44" i="4"/>
  <c r="G44" i="4"/>
  <c r="H44" i="4"/>
  <c r="F45" i="4"/>
  <c r="G45" i="4"/>
  <c r="H45" i="4"/>
  <c r="F46" i="4"/>
  <c r="G46" i="4"/>
  <c r="H46" i="4"/>
  <c r="F47" i="4"/>
  <c r="G47" i="4"/>
  <c r="H47" i="4"/>
  <c r="F48" i="4"/>
  <c r="G48" i="4"/>
  <c r="H48" i="4"/>
  <c r="F49" i="4"/>
  <c r="G49" i="4"/>
  <c r="H49" i="4"/>
  <c r="F50" i="4"/>
  <c r="G50" i="4"/>
  <c r="H50" i="4"/>
  <c r="F51" i="4"/>
  <c r="G51" i="4"/>
  <c r="H51" i="4"/>
  <c r="F52" i="4"/>
  <c r="G52" i="4"/>
  <c r="H52" i="4"/>
  <c r="F53" i="4"/>
  <c r="G53" i="4"/>
  <c r="H53" i="4"/>
  <c r="F54" i="4"/>
  <c r="G54" i="4"/>
  <c r="H54" i="4"/>
  <c r="F55" i="4"/>
  <c r="G55" i="4"/>
  <c r="H55" i="4"/>
  <c r="F56" i="4"/>
  <c r="G56" i="4"/>
  <c r="H56" i="4"/>
  <c r="F57" i="4"/>
  <c r="G57" i="4"/>
  <c r="H57" i="4"/>
  <c r="F58" i="4"/>
  <c r="G58" i="4"/>
  <c r="H58" i="4"/>
  <c r="F59" i="4"/>
  <c r="G59" i="4"/>
  <c r="H59" i="4"/>
  <c r="F60" i="4"/>
  <c r="G60" i="4"/>
  <c r="H60" i="4"/>
  <c r="F61" i="4"/>
  <c r="G61" i="4"/>
  <c r="H61" i="4"/>
  <c r="F62" i="4"/>
  <c r="G62" i="4"/>
  <c r="H62" i="4"/>
  <c r="F63" i="4"/>
  <c r="G63" i="4"/>
  <c r="H63" i="4"/>
  <c r="F64" i="4"/>
  <c r="G64" i="4"/>
  <c r="H64" i="4"/>
  <c r="F65" i="4"/>
  <c r="G65" i="4"/>
  <c r="H65" i="4"/>
  <c r="G4" i="4"/>
  <c r="H4" i="4"/>
  <c r="F4" i="4"/>
  <c r="L5" i="3"/>
  <c r="M5" i="3"/>
  <c r="N5" i="3"/>
  <c r="L6" i="3"/>
  <c r="M6" i="3"/>
  <c r="N6" i="3"/>
  <c r="L7" i="3"/>
  <c r="M7" i="3"/>
  <c r="N7" i="3"/>
  <c r="L8" i="3"/>
  <c r="M8" i="3"/>
  <c r="N8" i="3"/>
  <c r="L9" i="3"/>
  <c r="M9" i="3"/>
  <c r="N9" i="3"/>
  <c r="L10" i="3"/>
  <c r="M10" i="3"/>
  <c r="N10" i="3"/>
  <c r="L11" i="3"/>
  <c r="M11" i="3"/>
  <c r="N11" i="3"/>
  <c r="L12" i="3"/>
  <c r="M12" i="3"/>
  <c r="N12" i="3"/>
  <c r="L13" i="3"/>
  <c r="L38" i="3" s="1"/>
  <c r="M13" i="3"/>
  <c r="M38" i="3" s="1"/>
  <c r="N13" i="3"/>
  <c r="N38" i="3" s="1"/>
  <c r="L14" i="3"/>
  <c r="M14" i="3"/>
  <c r="N14" i="3"/>
  <c r="L15" i="3"/>
  <c r="M15" i="3"/>
  <c r="N15" i="3"/>
  <c r="L16" i="3"/>
  <c r="M16" i="3"/>
  <c r="N16" i="3"/>
  <c r="L17" i="3"/>
  <c r="M17" i="3"/>
  <c r="N17" i="3"/>
  <c r="L18" i="3"/>
  <c r="M18" i="3"/>
  <c r="N18" i="3"/>
  <c r="L19" i="3"/>
  <c r="M19" i="3"/>
  <c r="N19" i="3"/>
  <c r="L20" i="3"/>
  <c r="M20" i="3"/>
  <c r="N20" i="3"/>
  <c r="L21" i="3"/>
  <c r="M21" i="3"/>
  <c r="N21" i="3"/>
  <c r="L22" i="3"/>
  <c r="M22" i="3"/>
  <c r="N22" i="3"/>
  <c r="L23" i="3"/>
  <c r="L39" i="3" s="1"/>
  <c r="M23" i="3"/>
  <c r="M39" i="3" s="1"/>
  <c r="N23" i="3"/>
  <c r="N39" i="3" s="1"/>
  <c r="L24" i="3"/>
  <c r="M24" i="3"/>
  <c r="N24" i="3"/>
  <c r="L25" i="3"/>
  <c r="M25" i="3"/>
  <c r="N25" i="3"/>
  <c r="L26" i="3"/>
  <c r="M26" i="3"/>
  <c r="N26" i="3"/>
  <c r="L27" i="3"/>
  <c r="M27" i="3"/>
  <c r="N27" i="3"/>
  <c r="L28" i="3"/>
  <c r="M28" i="3"/>
  <c r="N28" i="3"/>
  <c r="L29" i="3"/>
  <c r="M29" i="3"/>
  <c r="N29" i="3"/>
  <c r="L30" i="3"/>
  <c r="M30" i="3"/>
  <c r="N30" i="3"/>
  <c r="L31" i="3"/>
  <c r="M31" i="3"/>
  <c r="N31" i="3"/>
  <c r="L32" i="3"/>
  <c r="L40" i="3" s="1"/>
  <c r="M32" i="3"/>
  <c r="M40" i="3" s="1"/>
  <c r="N32" i="3"/>
  <c r="N40" i="3" s="1"/>
  <c r="M4" i="3"/>
  <c r="M37" i="3" s="1"/>
  <c r="N4" i="3"/>
  <c r="N37" i="3" s="1"/>
  <c r="L4" i="3"/>
  <c r="L37" i="3" s="1"/>
  <c r="BN9" i="1"/>
  <c r="BQ9" i="1"/>
  <c r="BN10" i="1"/>
  <c r="BQ10" i="1"/>
  <c r="BN11" i="1"/>
  <c r="BQ11" i="1"/>
  <c r="BN12" i="1"/>
  <c r="BQ12" i="1"/>
  <c r="BN13" i="1"/>
  <c r="BQ13" i="1"/>
  <c r="BN14" i="1"/>
  <c r="BQ14" i="1"/>
  <c r="BN15" i="1"/>
  <c r="BQ15" i="1"/>
  <c r="BN16" i="1"/>
  <c r="BQ16" i="1"/>
  <c r="BN17" i="1"/>
  <c r="BQ17" i="1"/>
  <c r="BN18" i="1"/>
  <c r="BQ18" i="1"/>
  <c r="BN19" i="1"/>
  <c r="BQ19" i="1"/>
  <c r="BN20" i="1"/>
  <c r="BQ20" i="1"/>
  <c r="BN21" i="1"/>
  <c r="BQ21" i="1"/>
  <c r="BN22" i="1"/>
  <c r="BQ22" i="1"/>
  <c r="BN23" i="1"/>
  <c r="BQ23" i="1"/>
  <c r="BN24" i="1"/>
  <c r="BQ24" i="1"/>
  <c r="BN25" i="1"/>
  <c r="BQ25" i="1"/>
  <c r="BN26" i="1"/>
  <c r="BQ26" i="1"/>
  <c r="BN27" i="1"/>
  <c r="BQ27" i="1"/>
  <c r="BN28" i="1"/>
  <c r="BQ28" i="1"/>
  <c r="BN29" i="1"/>
  <c r="BQ29" i="1"/>
  <c r="BN30" i="1"/>
  <c r="BQ30" i="1"/>
  <c r="BN31" i="1"/>
  <c r="BQ31" i="1"/>
  <c r="BN32" i="1"/>
  <c r="BQ32" i="1"/>
  <c r="BN33" i="1"/>
  <c r="BQ33" i="1"/>
  <c r="BN34" i="1"/>
  <c r="BQ34" i="1"/>
  <c r="BN35" i="1"/>
  <c r="BQ35" i="1"/>
  <c r="BN36" i="1"/>
  <c r="BQ36" i="1"/>
  <c r="BN37" i="1"/>
  <c r="BQ37" i="1"/>
  <c r="BN38" i="1"/>
  <c r="BQ38" i="1"/>
  <c r="BN39" i="1"/>
  <c r="BQ39" i="1"/>
  <c r="BN40" i="1"/>
  <c r="BQ40" i="1"/>
  <c r="BN41" i="1"/>
  <c r="BQ41" i="1"/>
  <c r="BN42" i="1"/>
  <c r="BQ42" i="1"/>
  <c r="BN43" i="1"/>
  <c r="BQ43" i="1"/>
  <c r="BN44" i="1"/>
  <c r="BQ44" i="1"/>
  <c r="BN45" i="1"/>
  <c r="BQ45" i="1"/>
  <c r="BN46" i="1"/>
  <c r="BQ46" i="1"/>
  <c r="BN47" i="1"/>
  <c r="BQ47" i="1"/>
  <c r="BN48" i="1"/>
  <c r="BQ48" i="1"/>
  <c r="BN49" i="1"/>
  <c r="BQ49" i="1"/>
  <c r="BN50" i="1"/>
  <c r="BQ50" i="1"/>
  <c r="BN51" i="1"/>
  <c r="BQ51" i="1"/>
  <c r="BN52" i="1"/>
  <c r="BQ52" i="1"/>
  <c r="BN53" i="1"/>
  <c r="BQ53" i="1"/>
  <c r="BN54" i="1"/>
  <c r="BQ54" i="1"/>
  <c r="BN55" i="1"/>
  <c r="BQ55" i="1"/>
  <c r="BN56" i="1"/>
  <c r="BQ56" i="1"/>
  <c r="BN57" i="1"/>
  <c r="BQ57" i="1"/>
  <c r="BN58" i="1"/>
  <c r="BQ58" i="1"/>
  <c r="BN59" i="1"/>
  <c r="BQ59" i="1"/>
  <c r="BN60" i="1"/>
  <c r="BQ60" i="1"/>
  <c r="BN61" i="1"/>
  <c r="BQ61" i="1"/>
  <c r="BN62" i="1"/>
  <c r="BQ62" i="1"/>
  <c r="BN63" i="1"/>
  <c r="BQ63" i="1"/>
  <c r="BN64" i="1"/>
  <c r="BQ64" i="1"/>
  <c r="BN65" i="1"/>
  <c r="BQ65" i="1"/>
  <c r="BN66" i="1"/>
  <c r="BQ66" i="1"/>
  <c r="BN67" i="1"/>
  <c r="BQ67" i="1"/>
  <c r="BN68" i="1"/>
  <c r="BQ68" i="1"/>
  <c r="BN69" i="1"/>
  <c r="BQ69" i="1"/>
  <c r="BN70" i="1"/>
  <c r="BQ70" i="1"/>
  <c r="BN71" i="1"/>
  <c r="BQ71" i="1"/>
  <c r="BN72" i="1"/>
  <c r="BQ72" i="1"/>
  <c r="BN73" i="1"/>
  <c r="BQ73" i="1"/>
  <c r="BN74" i="1"/>
  <c r="BQ74" i="1"/>
  <c r="BQ8" i="1"/>
  <c r="BN8"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 i="1"/>
  <c r="AA7" i="1" s="1"/>
  <c r="H74" i="1"/>
  <c r="G74" i="1"/>
  <c r="T74" i="1" s="1"/>
  <c r="F74" i="1"/>
  <c r="H73" i="1"/>
  <c r="G73" i="1"/>
  <c r="T73" i="1" s="1"/>
  <c r="F73" i="1"/>
  <c r="H72" i="1"/>
  <c r="G72" i="1"/>
  <c r="T72" i="1" s="1"/>
  <c r="F72" i="1"/>
  <c r="H71" i="1"/>
  <c r="G71" i="1"/>
  <c r="T71" i="1" s="1"/>
  <c r="F71" i="1"/>
  <c r="H70" i="1"/>
  <c r="G70" i="1"/>
  <c r="T70" i="1" s="1"/>
  <c r="F70" i="1"/>
  <c r="H69" i="1"/>
  <c r="G69" i="1"/>
  <c r="T69" i="1" s="1"/>
  <c r="F69" i="1"/>
  <c r="H68" i="1"/>
  <c r="G68" i="1"/>
  <c r="T68" i="1" s="1"/>
  <c r="F68" i="1"/>
  <c r="H67" i="1"/>
  <c r="G67" i="1"/>
  <c r="T67" i="1" s="1"/>
  <c r="F67" i="1"/>
  <c r="H66" i="1"/>
  <c r="G66" i="1"/>
  <c r="T66" i="1" s="1"/>
  <c r="F66" i="1"/>
  <c r="H65" i="1"/>
  <c r="G65" i="1"/>
  <c r="T65" i="1" s="1"/>
  <c r="F65" i="1"/>
  <c r="H64" i="1"/>
  <c r="G64" i="1"/>
  <c r="T64" i="1" s="1"/>
  <c r="F64" i="1"/>
  <c r="H63" i="1"/>
  <c r="G63" i="1"/>
  <c r="T63" i="1" s="1"/>
  <c r="F63" i="1"/>
  <c r="H62" i="1"/>
  <c r="G62" i="1"/>
  <c r="T62" i="1" s="1"/>
  <c r="F62" i="1"/>
  <c r="H61" i="1"/>
  <c r="G61" i="1"/>
  <c r="T61" i="1" s="1"/>
  <c r="F61" i="1"/>
  <c r="H60" i="1"/>
  <c r="G60" i="1"/>
  <c r="T60" i="1" s="1"/>
  <c r="F60" i="1"/>
  <c r="H59" i="1"/>
  <c r="G59" i="1"/>
  <c r="T59" i="1" s="1"/>
  <c r="F59" i="1"/>
  <c r="H58" i="1"/>
  <c r="G58" i="1"/>
  <c r="T58" i="1" s="1"/>
  <c r="F58" i="1"/>
  <c r="H57" i="1"/>
  <c r="G57" i="1"/>
  <c r="T57" i="1" s="1"/>
  <c r="F57" i="1"/>
  <c r="H56" i="1"/>
  <c r="G56" i="1"/>
  <c r="T56" i="1" s="1"/>
  <c r="F56" i="1"/>
  <c r="H55" i="1"/>
  <c r="G55" i="1"/>
  <c r="T55" i="1" s="1"/>
  <c r="F55" i="1"/>
  <c r="H54" i="1"/>
  <c r="G54" i="1"/>
  <c r="T54" i="1" s="1"/>
  <c r="F54" i="1"/>
  <c r="H53" i="1"/>
  <c r="G53" i="1"/>
  <c r="T53" i="1" s="1"/>
  <c r="F53" i="1"/>
  <c r="H52" i="1"/>
  <c r="G52" i="1"/>
  <c r="T52" i="1" s="1"/>
  <c r="F52" i="1"/>
  <c r="H51" i="1"/>
  <c r="G51" i="1"/>
  <c r="T51" i="1" s="1"/>
  <c r="F51" i="1"/>
  <c r="H50" i="1"/>
  <c r="G50" i="1"/>
  <c r="T50" i="1" s="1"/>
  <c r="F50" i="1"/>
  <c r="H49" i="1"/>
  <c r="G49" i="1"/>
  <c r="T49" i="1" s="1"/>
  <c r="F49" i="1"/>
  <c r="H48" i="1"/>
  <c r="G48" i="1"/>
  <c r="T48" i="1" s="1"/>
  <c r="F48" i="1"/>
  <c r="H47" i="1"/>
  <c r="G47" i="1"/>
  <c r="T47" i="1" s="1"/>
  <c r="F47" i="1"/>
  <c r="H46" i="1"/>
  <c r="G46" i="1"/>
  <c r="T46" i="1" s="1"/>
  <c r="F46" i="1"/>
  <c r="H45" i="1"/>
  <c r="G45" i="1"/>
  <c r="T45" i="1" s="1"/>
  <c r="F45" i="1"/>
  <c r="H44" i="1"/>
  <c r="G44" i="1"/>
  <c r="T44" i="1" s="1"/>
  <c r="F44" i="1"/>
  <c r="H43" i="1"/>
  <c r="G43" i="1"/>
  <c r="T43" i="1" s="1"/>
  <c r="F43" i="1"/>
  <c r="H42" i="1"/>
  <c r="G42" i="1"/>
  <c r="T42" i="1" s="1"/>
  <c r="F42" i="1"/>
  <c r="H41" i="1"/>
  <c r="G41" i="1"/>
  <c r="T41" i="1" s="1"/>
  <c r="F41" i="1"/>
  <c r="H40" i="1"/>
  <c r="G40" i="1"/>
  <c r="T40" i="1" s="1"/>
  <c r="F40" i="1"/>
  <c r="H39" i="1"/>
  <c r="G39" i="1"/>
  <c r="T39" i="1" s="1"/>
  <c r="F39" i="1"/>
  <c r="H38" i="1"/>
  <c r="G38" i="1"/>
  <c r="T38" i="1" s="1"/>
  <c r="F38" i="1"/>
  <c r="H37" i="1"/>
  <c r="G37" i="1"/>
  <c r="T37" i="1" s="1"/>
  <c r="F37" i="1"/>
  <c r="H36" i="1"/>
  <c r="G36" i="1"/>
  <c r="T36" i="1" s="1"/>
  <c r="F36" i="1"/>
  <c r="H35" i="1"/>
  <c r="G35" i="1"/>
  <c r="T35" i="1" s="1"/>
  <c r="F35" i="1"/>
  <c r="H34" i="1"/>
  <c r="G34" i="1"/>
  <c r="T34" i="1" s="1"/>
  <c r="F34" i="1"/>
  <c r="H33" i="1"/>
  <c r="G33" i="1"/>
  <c r="T33" i="1" s="1"/>
  <c r="F33" i="1"/>
  <c r="H32" i="1"/>
  <c r="G32" i="1"/>
  <c r="T32" i="1" s="1"/>
  <c r="F32" i="1"/>
  <c r="H31" i="1"/>
  <c r="G31" i="1"/>
  <c r="T31" i="1" s="1"/>
  <c r="F31" i="1"/>
  <c r="H30" i="1"/>
  <c r="G30" i="1"/>
  <c r="T30" i="1" s="1"/>
  <c r="F30" i="1"/>
  <c r="H29" i="1"/>
  <c r="G29" i="1"/>
  <c r="T29" i="1" s="1"/>
  <c r="F29" i="1"/>
  <c r="H28" i="1"/>
  <c r="G28" i="1"/>
  <c r="T28" i="1" s="1"/>
  <c r="F28" i="1"/>
  <c r="H27" i="1"/>
  <c r="G27" i="1"/>
  <c r="T27" i="1" s="1"/>
  <c r="F27" i="1"/>
  <c r="H26" i="1"/>
  <c r="G26" i="1"/>
  <c r="T26" i="1" s="1"/>
  <c r="F26" i="1"/>
  <c r="H25" i="1"/>
  <c r="G25" i="1"/>
  <c r="T25" i="1" s="1"/>
  <c r="F25" i="1"/>
  <c r="H24" i="1"/>
  <c r="G24" i="1"/>
  <c r="T24" i="1" s="1"/>
  <c r="F24" i="1"/>
  <c r="H23" i="1"/>
  <c r="G23" i="1"/>
  <c r="T23" i="1" s="1"/>
  <c r="F23" i="1"/>
  <c r="H22" i="1"/>
  <c r="G22" i="1"/>
  <c r="T22" i="1" s="1"/>
  <c r="F22" i="1"/>
  <c r="H21" i="1"/>
  <c r="G21" i="1"/>
  <c r="T21" i="1" s="1"/>
  <c r="F21" i="1"/>
  <c r="H20" i="1"/>
  <c r="G20" i="1"/>
  <c r="T20" i="1" s="1"/>
  <c r="F20" i="1"/>
  <c r="H19" i="1"/>
  <c r="G19" i="1"/>
  <c r="T19" i="1" s="1"/>
  <c r="F19" i="1"/>
  <c r="H18" i="1"/>
  <c r="G18" i="1"/>
  <c r="T18" i="1" s="1"/>
  <c r="F18" i="1"/>
  <c r="H17" i="1"/>
  <c r="G17" i="1"/>
  <c r="T17" i="1" s="1"/>
  <c r="F17" i="1"/>
  <c r="H16" i="1"/>
  <c r="G16" i="1"/>
  <c r="T16" i="1" s="1"/>
  <c r="F16" i="1"/>
  <c r="H15" i="1"/>
  <c r="G15" i="1"/>
  <c r="T15" i="1" s="1"/>
  <c r="F15" i="1"/>
  <c r="H14" i="1"/>
  <c r="G14" i="1"/>
  <c r="F14" i="1"/>
  <c r="H13" i="1"/>
  <c r="G13" i="1"/>
  <c r="T13" i="1" s="1"/>
  <c r="F13" i="1"/>
  <c r="H12" i="1"/>
  <c r="G12" i="1"/>
  <c r="T12" i="1" s="1"/>
  <c r="F12" i="1"/>
  <c r="H11" i="1"/>
  <c r="G11" i="1"/>
  <c r="T11" i="1" s="1"/>
  <c r="F11" i="1"/>
  <c r="H10" i="1"/>
  <c r="G10" i="1"/>
  <c r="T10" i="1" s="1"/>
  <c r="F10" i="1"/>
  <c r="H9" i="1"/>
  <c r="G9" i="1"/>
  <c r="T9" i="1" s="1"/>
  <c r="F9" i="1"/>
  <c r="H8" i="1"/>
  <c r="G8" i="1"/>
  <c r="T8" i="1" s="1"/>
  <c r="F8" i="1"/>
  <c r="H7" i="1"/>
  <c r="G7" i="1"/>
  <c r="T7" i="1" s="1"/>
  <c r="I7" i="1" s="1"/>
  <c r="F7" i="1"/>
  <c r="AD31" i="16" l="1"/>
  <c r="R32" i="16"/>
  <c r="AE32" i="16"/>
  <c r="AC32" i="16"/>
  <c r="T31" i="16"/>
  <c r="V31" i="16" s="1"/>
  <c r="W31" i="16"/>
  <c r="W30" i="16"/>
  <c r="T30" i="16"/>
  <c r="V30" i="16" s="1"/>
  <c r="H30" i="16"/>
  <c r="E30" i="16"/>
  <c r="AB36" i="16"/>
  <c r="I63" i="1"/>
  <c r="I71" i="1"/>
  <c r="I19" i="1"/>
  <c r="I27" i="1"/>
  <c r="I30" i="1"/>
  <c r="I70" i="1"/>
  <c r="I15" i="1"/>
  <c r="I23" i="1"/>
  <c r="I31" i="1"/>
  <c r="I39" i="1"/>
  <c r="I47" i="1"/>
  <c r="I55" i="1"/>
  <c r="I67" i="1"/>
  <c r="I22" i="1"/>
  <c r="I26" i="1"/>
  <c r="I38" i="1"/>
  <c r="I42" i="1"/>
  <c r="I46" i="1"/>
  <c r="I50" i="1"/>
  <c r="I54" i="1"/>
  <c r="I9" i="1"/>
  <c r="I13" i="1"/>
  <c r="I17" i="1"/>
  <c r="I21" i="1"/>
  <c r="I25" i="1"/>
  <c r="I29" i="1"/>
  <c r="I33" i="1"/>
  <c r="I37" i="1"/>
  <c r="I41" i="1"/>
  <c r="I45" i="1"/>
  <c r="I49" i="1"/>
  <c r="I53" i="1"/>
  <c r="I57" i="1"/>
  <c r="I61" i="1"/>
  <c r="I65" i="1"/>
  <c r="I69" i="1"/>
  <c r="I73" i="1"/>
  <c r="I11" i="1"/>
  <c r="I35" i="1"/>
  <c r="I43" i="1"/>
  <c r="I51" i="1"/>
  <c r="I59" i="1"/>
  <c r="I10" i="1"/>
  <c r="I18" i="1"/>
  <c r="I34" i="1"/>
  <c r="I58" i="1"/>
  <c r="I62" i="1"/>
  <c r="I66" i="1"/>
  <c r="I74" i="1"/>
  <c r="I12" i="1"/>
  <c r="I16" i="1"/>
  <c r="I20" i="1"/>
  <c r="I24" i="1"/>
  <c r="I28" i="1"/>
  <c r="I32" i="1"/>
  <c r="I36" i="1"/>
  <c r="I40" i="1"/>
  <c r="I44" i="1"/>
  <c r="I48" i="1"/>
  <c r="I52" i="1"/>
  <c r="I56" i="1"/>
  <c r="I60" i="1"/>
  <c r="I64" i="1"/>
  <c r="I68" i="1"/>
  <c r="I72" i="1"/>
  <c r="I8" i="1"/>
  <c r="E28" i="5"/>
  <c r="E59" i="5"/>
  <c r="F59" i="5" s="1"/>
  <c r="E61" i="5"/>
  <c r="E30" i="5"/>
  <c r="E60" i="5"/>
  <c r="E29" i="5"/>
  <c r="F29" i="5" s="1"/>
  <c r="E57" i="5"/>
  <c r="G38" i="5" s="1"/>
  <c r="F52" i="5"/>
  <c r="E26" i="5"/>
  <c r="BZ20" i="1"/>
  <c r="BZ61" i="1" s="1"/>
  <c r="BY20" i="1"/>
  <c r="BY61" i="1" s="1"/>
  <c r="BX20" i="1"/>
  <c r="BX61" i="1" s="1"/>
  <c r="BM30" i="1"/>
  <c r="BM26" i="1"/>
  <c r="BM22" i="1"/>
  <c r="BM18" i="1"/>
  <c r="BM14" i="1"/>
  <c r="BM10" i="1"/>
  <c r="BX13" i="1"/>
  <c r="BX30" i="1" s="1"/>
  <c r="BM51" i="1"/>
  <c r="BZ13" i="1"/>
  <c r="BM49" i="1"/>
  <c r="BY13" i="1"/>
  <c r="BM65" i="1"/>
  <c r="BM61" i="1"/>
  <c r="BM57" i="1"/>
  <c r="BM53" i="1"/>
  <c r="BM45" i="1"/>
  <c r="BM41" i="1"/>
  <c r="BM37" i="1"/>
  <c r="BM33" i="1"/>
  <c r="BM29" i="1"/>
  <c r="BM25" i="1"/>
  <c r="BM21" i="1"/>
  <c r="BM17" i="1"/>
  <c r="BM13" i="1"/>
  <c r="BM9" i="1"/>
  <c r="BM38" i="1"/>
  <c r="X72" i="1"/>
  <c r="BM72" i="1"/>
  <c r="X68" i="1"/>
  <c r="BM68" i="1"/>
  <c r="BM64" i="1"/>
  <c r="BM60" i="1"/>
  <c r="BM56" i="1"/>
  <c r="BM52" i="1"/>
  <c r="BM44" i="1"/>
  <c r="BM40" i="1"/>
  <c r="BM36" i="1"/>
  <c r="BM32" i="1"/>
  <c r="BM28" i="1"/>
  <c r="BM24" i="1"/>
  <c r="BM20" i="1"/>
  <c r="BM16" i="1"/>
  <c r="BM12" i="1"/>
  <c r="X8" i="1"/>
  <c r="Y8" i="1" s="1"/>
  <c r="BM8" i="1"/>
  <c r="BM70" i="1"/>
  <c r="BM62" i="1"/>
  <c r="BM54" i="1"/>
  <c r="BM46" i="1"/>
  <c r="AA71" i="1"/>
  <c r="BM71" i="1"/>
  <c r="AA67" i="1"/>
  <c r="BM67" i="1"/>
  <c r="BM63" i="1"/>
  <c r="BM59" i="1"/>
  <c r="BM55" i="1"/>
  <c r="BM47" i="1"/>
  <c r="BM43" i="1"/>
  <c r="BM39" i="1"/>
  <c r="BM35" i="1"/>
  <c r="BM31" i="1"/>
  <c r="BM27" i="1"/>
  <c r="BM23" i="1"/>
  <c r="BM19" i="1"/>
  <c r="BM15" i="1"/>
  <c r="BM11" i="1"/>
  <c r="BM48" i="1"/>
  <c r="BM74" i="1"/>
  <c r="BM66" i="1"/>
  <c r="BM58" i="1"/>
  <c r="BM42" i="1"/>
  <c r="BM34" i="1"/>
  <c r="X73" i="1"/>
  <c r="Y73" i="1" s="1"/>
  <c r="BM73" i="1"/>
  <c r="X69" i="1"/>
  <c r="Y69" i="1" s="1"/>
  <c r="BM69" i="1"/>
  <c r="BM50" i="1"/>
  <c r="X74" i="1"/>
  <c r="Y74" i="1" s="1"/>
  <c r="X70" i="1"/>
  <c r="Y70" i="1" s="1"/>
  <c r="X66" i="1"/>
  <c r="Y66" i="1" s="1"/>
  <c r="X62" i="1"/>
  <c r="Y62" i="1" s="1"/>
  <c r="X58" i="1"/>
  <c r="Y58" i="1" s="1"/>
  <c r="X54" i="1"/>
  <c r="Y54" i="1" s="1"/>
  <c r="X50" i="1"/>
  <c r="Y50" i="1" s="1"/>
  <c r="X46" i="1"/>
  <c r="Y46" i="1" s="1"/>
  <c r="X42" i="1"/>
  <c r="Y42" i="1" s="1"/>
  <c r="X38" i="1"/>
  <c r="Y38" i="1" s="1"/>
  <c r="X34" i="1"/>
  <c r="Y34" i="1" s="1"/>
  <c r="X30" i="1"/>
  <c r="Y30" i="1" s="1"/>
  <c r="X26" i="1"/>
  <c r="Y26" i="1" s="1"/>
  <c r="X22" i="1"/>
  <c r="Y22" i="1" s="1"/>
  <c r="X18" i="1"/>
  <c r="Y18" i="1" s="1"/>
  <c r="X14" i="1"/>
  <c r="Y14" i="1" s="1"/>
  <c r="X10" i="1"/>
  <c r="Y10" i="1" s="1"/>
  <c r="X65" i="1"/>
  <c r="Y65" i="1" s="1"/>
  <c r="X61" i="1"/>
  <c r="Y61" i="1" s="1"/>
  <c r="X57" i="1"/>
  <c r="Y57" i="1" s="1"/>
  <c r="X53" i="1"/>
  <c r="Y53" i="1" s="1"/>
  <c r="X49" i="1"/>
  <c r="Y49" i="1" s="1"/>
  <c r="X45" i="1"/>
  <c r="Y45" i="1" s="1"/>
  <c r="X41" i="1"/>
  <c r="Y41" i="1" s="1"/>
  <c r="X37" i="1"/>
  <c r="Y37" i="1" s="1"/>
  <c r="X33" i="1"/>
  <c r="Y33" i="1" s="1"/>
  <c r="X29" i="1"/>
  <c r="Y29" i="1" s="1"/>
  <c r="X25" i="1"/>
  <c r="Y25" i="1" s="1"/>
  <c r="X21" i="1"/>
  <c r="Y21" i="1" s="1"/>
  <c r="X17" i="1"/>
  <c r="Y17" i="1" s="1"/>
  <c r="X13" i="1"/>
  <c r="Y13" i="1" s="1"/>
  <c r="X9" i="1"/>
  <c r="Y9" i="1" s="1"/>
  <c r="Q64" i="1"/>
  <c r="Q60" i="1"/>
  <c r="X56" i="1"/>
  <c r="Y56" i="1" s="1"/>
  <c r="X52" i="1"/>
  <c r="Y52" i="1" s="1"/>
  <c r="X48" i="1"/>
  <c r="Y48" i="1" s="1"/>
  <c r="Q44" i="1"/>
  <c r="X40" i="1"/>
  <c r="Y40" i="1" s="1"/>
  <c r="X36" i="1"/>
  <c r="Y36" i="1" s="1"/>
  <c r="Q32" i="1"/>
  <c r="Q28" i="1"/>
  <c r="X24" i="1"/>
  <c r="Y24" i="1" s="1"/>
  <c r="X20" i="1"/>
  <c r="Y20" i="1" s="1"/>
  <c r="X16" i="1"/>
  <c r="Y16" i="1" s="1"/>
  <c r="X12" i="1"/>
  <c r="Y12" i="1" s="1"/>
  <c r="AA63" i="1"/>
  <c r="AA59" i="1"/>
  <c r="AA55" i="1"/>
  <c r="AA51" i="1"/>
  <c r="AA47" i="1"/>
  <c r="AA43" i="1"/>
  <c r="AA39" i="1"/>
  <c r="AA35" i="1"/>
  <c r="AA31" i="1"/>
  <c r="AA27" i="1"/>
  <c r="AA23" i="1"/>
  <c r="AA19" i="1"/>
  <c r="AA15" i="1"/>
  <c r="AA11" i="1"/>
  <c r="U8" i="1"/>
  <c r="U71" i="1"/>
  <c r="U67" i="1"/>
  <c r="U63" i="1"/>
  <c r="U59" i="1"/>
  <c r="U55" i="1"/>
  <c r="U51" i="1"/>
  <c r="U47" i="1"/>
  <c r="U43" i="1"/>
  <c r="U39" i="1"/>
  <c r="U35" i="1"/>
  <c r="U31" i="1"/>
  <c r="U27" i="1"/>
  <c r="U23" i="1"/>
  <c r="U19" i="1"/>
  <c r="U15" i="1"/>
  <c r="U11" i="1"/>
  <c r="U74" i="1"/>
  <c r="U70" i="1"/>
  <c r="U66" i="1"/>
  <c r="U62" i="1"/>
  <c r="U58" i="1"/>
  <c r="U54" i="1"/>
  <c r="U50" i="1"/>
  <c r="U46" i="1"/>
  <c r="U42" i="1"/>
  <c r="U38" i="1"/>
  <c r="U34" i="1"/>
  <c r="U30" i="1"/>
  <c r="U26" i="1"/>
  <c r="U22" i="1"/>
  <c r="U18" i="1"/>
  <c r="U14" i="1"/>
  <c r="U10" i="1"/>
  <c r="AA44" i="1"/>
  <c r="U73" i="1"/>
  <c r="U69" i="1"/>
  <c r="U65" i="1"/>
  <c r="U61" i="1"/>
  <c r="U57" i="1"/>
  <c r="U53" i="1"/>
  <c r="U49" i="1"/>
  <c r="U45" i="1"/>
  <c r="U41" i="1"/>
  <c r="U37" i="1"/>
  <c r="U33" i="1"/>
  <c r="U29" i="1"/>
  <c r="U25" i="1"/>
  <c r="U21" i="1"/>
  <c r="U17" i="1"/>
  <c r="U13" i="1"/>
  <c r="U9" i="1"/>
  <c r="AA12" i="1"/>
  <c r="U72" i="1"/>
  <c r="U68" i="1"/>
  <c r="U64" i="1"/>
  <c r="U60" i="1"/>
  <c r="U56" i="1"/>
  <c r="U52" i="1"/>
  <c r="U48" i="1"/>
  <c r="U44" i="1"/>
  <c r="U40" i="1"/>
  <c r="U36" i="1"/>
  <c r="U32" i="1"/>
  <c r="U28" i="1"/>
  <c r="U24" i="1"/>
  <c r="U20" i="1"/>
  <c r="U16" i="1"/>
  <c r="U12" i="1"/>
  <c r="AA60" i="1"/>
  <c r="AA28" i="1"/>
  <c r="AA52" i="1"/>
  <c r="AA20" i="1"/>
  <c r="AA68" i="1"/>
  <c r="AA36" i="1"/>
  <c r="Q30" i="1"/>
  <c r="AA74" i="1"/>
  <c r="AA66" i="1"/>
  <c r="AA58" i="1"/>
  <c r="AA50" i="1"/>
  <c r="AA42" i="1"/>
  <c r="AA34" i="1"/>
  <c r="AA26" i="1"/>
  <c r="AA18" i="1"/>
  <c r="AA10" i="1"/>
  <c r="J27" i="1"/>
  <c r="J31" i="1"/>
  <c r="J35" i="1"/>
  <c r="J39" i="1"/>
  <c r="J43" i="1"/>
  <c r="J47" i="1"/>
  <c r="J51" i="1"/>
  <c r="J55" i="1"/>
  <c r="J59" i="1"/>
  <c r="J63" i="1"/>
  <c r="J67" i="1"/>
  <c r="J71" i="1"/>
  <c r="AA72" i="1"/>
  <c r="AA64" i="1"/>
  <c r="AA56" i="1"/>
  <c r="AA48" i="1"/>
  <c r="AA40" i="1"/>
  <c r="AA32" i="1"/>
  <c r="AA24" i="1"/>
  <c r="AA16" i="1"/>
  <c r="AA8" i="1"/>
  <c r="AA70" i="1"/>
  <c r="AA62" i="1"/>
  <c r="AA54" i="1"/>
  <c r="AA46" i="1"/>
  <c r="AA38" i="1"/>
  <c r="AA30" i="1"/>
  <c r="AA22" i="1"/>
  <c r="AA14" i="1"/>
  <c r="Q38" i="1"/>
  <c r="BB38" i="1" s="1"/>
  <c r="AA73" i="1"/>
  <c r="AA69" i="1"/>
  <c r="AA65" i="1"/>
  <c r="AA61" i="1"/>
  <c r="AA57" i="1"/>
  <c r="AA53" i="1"/>
  <c r="AA49" i="1"/>
  <c r="AA45" i="1"/>
  <c r="AA41" i="1"/>
  <c r="AA37" i="1"/>
  <c r="AA33" i="1"/>
  <c r="AA29" i="1"/>
  <c r="AA25" i="1"/>
  <c r="AA21" i="1"/>
  <c r="AA17" i="1"/>
  <c r="AA13" i="1"/>
  <c r="AA9" i="1"/>
  <c r="Q66" i="1"/>
  <c r="Q14" i="1"/>
  <c r="J14" i="1"/>
  <c r="J19" i="1"/>
  <c r="J23" i="1"/>
  <c r="Q58" i="1"/>
  <c r="BB58" i="1" s="1"/>
  <c r="T14" i="1"/>
  <c r="Q8" i="1"/>
  <c r="Q50" i="1"/>
  <c r="Q26" i="1"/>
  <c r="BB26" i="1" s="1"/>
  <c r="X44" i="1"/>
  <c r="Y44" i="1" s="1"/>
  <c r="Q70" i="1"/>
  <c r="BB70" i="1" s="1"/>
  <c r="Q40" i="1"/>
  <c r="Q18" i="1"/>
  <c r="Q73" i="1"/>
  <c r="Q61" i="1"/>
  <c r="Q65" i="1"/>
  <c r="Q48" i="1"/>
  <c r="Q16" i="1"/>
  <c r="X64" i="1"/>
  <c r="Y64" i="1" s="1"/>
  <c r="X32" i="1"/>
  <c r="Y32" i="1" s="1"/>
  <c r="Q69" i="1"/>
  <c r="Q56" i="1"/>
  <c r="Q46" i="1"/>
  <c r="Q34" i="1"/>
  <c r="Q24" i="1"/>
  <c r="X60" i="1"/>
  <c r="Y60" i="1" s="1"/>
  <c r="X28" i="1"/>
  <c r="Y28" i="1" s="1"/>
  <c r="J7" i="1"/>
  <c r="Q74" i="1"/>
  <c r="Q68" i="1"/>
  <c r="Q62" i="1"/>
  <c r="Q54" i="1"/>
  <c r="Q42" i="1"/>
  <c r="Q22" i="1"/>
  <c r="Q10" i="1"/>
  <c r="J10" i="1"/>
  <c r="J9" i="1"/>
  <c r="J13" i="1"/>
  <c r="J18" i="1"/>
  <c r="J22" i="1"/>
  <c r="J26" i="1"/>
  <c r="J30" i="1"/>
  <c r="J34" i="1"/>
  <c r="J38" i="1"/>
  <c r="J42" i="1"/>
  <c r="J46" i="1"/>
  <c r="J50" i="1"/>
  <c r="J54" i="1"/>
  <c r="J58" i="1"/>
  <c r="J62" i="1"/>
  <c r="J66" i="1"/>
  <c r="J70" i="1"/>
  <c r="Q72" i="1"/>
  <c r="J8" i="1"/>
  <c r="J12" i="1"/>
  <c r="J16" i="1"/>
  <c r="J17" i="1"/>
  <c r="J21" i="1"/>
  <c r="J25" i="1"/>
  <c r="J29" i="1"/>
  <c r="J33" i="1"/>
  <c r="J37" i="1"/>
  <c r="J41" i="1"/>
  <c r="J45" i="1"/>
  <c r="J49" i="1"/>
  <c r="J53" i="1"/>
  <c r="J57" i="1"/>
  <c r="J61" i="1"/>
  <c r="J65" i="1"/>
  <c r="J69" i="1"/>
  <c r="J73" i="1"/>
  <c r="X7" i="1"/>
  <c r="Y7" i="1" s="1"/>
  <c r="Q7" i="1"/>
  <c r="X71" i="1"/>
  <c r="Y71" i="1" s="1"/>
  <c r="Q71" i="1"/>
  <c r="X67" i="1"/>
  <c r="Y67" i="1" s="1"/>
  <c r="Q67" i="1"/>
  <c r="X63" i="1"/>
  <c r="Y63" i="1" s="1"/>
  <c r="Q63" i="1"/>
  <c r="X59" i="1"/>
  <c r="Y59" i="1" s="1"/>
  <c r="Q59" i="1"/>
  <c r="X55" i="1"/>
  <c r="Y55" i="1" s="1"/>
  <c r="Q55" i="1"/>
  <c r="X51" i="1"/>
  <c r="Y51" i="1" s="1"/>
  <c r="Q51" i="1"/>
  <c r="X47" i="1"/>
  <c r="Y47" i="1" s="1"/>
  <c r="Q47" i="1"/>
  <c r="X43" i="1"/>
  <c r="Y43" i="1" s="1"/>
  <c r="Q43" i="1"/>
  <c r="X39" i="1"/>
  <c r="Y39" i="1" s="1"/>
  <c r="Q39" i="1"/>
  <c r="X35" i="1"/>
  <c r="Y35" i="1" s="1"/>
  <c r="Q35" i="1"/>
  <c r="X31" i="1"/>
  <c r="Y31" i="1" s="1"/>
  <c r="Q31" i="1"/>
  <c r="X27" i="1"/>
  <c r="Y27" i="1" s="1"/>
  <c r="Q27" i="1"/>
  <c r="X23" i="1"/>
  <c r="Y23" i="1" s="1"/>
  <c r="Q23" i="1"/>
  <c r="X19" i="1"/>
  <c r="Y19" i="1" s="1"/>
  <c r="Q19" i="1"/>
  <c r="X15" i="1"/>
  <c r="Y15" i="1" s="1"/>
  <c r="Q15" i="1"/>
  <c r="X11" i="1"/>
  <c r="Y11" i="1" s="1"/>
  <c r="Q11" i="1"/>
  <c r="Q52" i="1"/>
  <c r="Q36" i="1"/>
  <c r="Q20" i="1"/>
  <c r="Q12" i="1"/>
  <c r="Q57" i="1"/>
  <c r="Q53" i="1"/>
  <c r="Q49" i="1"/>
  <c r="Q45" i="1"/>
  <c r="Q41" i="1"/>
  <c r="Q37" i="1"/>
  <c r="Q33" i="1"/>
  <c r="Q29" i="1"/>
  <c r="Q25" i="1"/>
  <c r="Q21" i="1"/>
  <c r="Q17" i="1"/>
  <c r="Q13" i="1"/>
  <c r="Q9" i="1"/>
  <c r="J11" i="1"/>
  <c r="J15" i="1"/>
  <c r="J20" i="1"/>
  <c r="J24" i="1"/>
  <c r="J28" i="1"/>
  <c r="J32" i="1"/>
  <c r="J36" i="1"/>
  <c r="J40" i="1"/>
  <c r="J44" i="1"/>
  <c r="J48" i="1"/>
  <c r="J52" i="1"/>
  <c r="J56" i="1"/>
  <c r="J60" i="1"/>
  <c r="J64" i="1"/>
  <c r="J68" i="1"/>
  <c r="J72" i="1"/>
  <c r="J74" i="1"/>
  <c r="AD32" i="16" l="1"/>
  <c r="R33" i="16"/>
  <c r="S33" i="16" s="1"/>
  <c r="AE33" i="16"/>
  <c r="AC33" i="16"/>
  <c r="AD33" i="16" s="1"/>
  <c r="S32" i="16"/>
  <c r="U32" i="16"/>
  <c r="C31" i="16"/>
  <c r="K31" i="16" s="1"/>
  <c r="G30" i="16"/>
  <c r="AB37" i="16"/>
  <c r="BB16" i="1"/>
  <c r="BB73" i="1"/>
  <c r="BB8" i="1"/>
  <c r="BC30" i="1"/>
  <c r="BB69" i="1"/>
  <c r="BB48" i="1"/>
  <c r="BD48" i="1" s="1"/>
  <c r="BB18" i="1"/>
  <c r="BC28" i="1"/>
  <c r="BB49" i="1"/>
  <c r="BC49" i="1"/>
  <c r="BA49" i="1"/>
  <c r="BH49" i="1" s="1"/>
  <c r="BB65" i="1"/>
  <c r="BC65" i="1"/>
  <c r="BA65" i="1"/>
  <c r="BH65" i="1" s="1"/>
  <c r="BB40" i="1"/>
  <c r="BC40" i="1"/>
  <c r="BA40" i="1"/>
  <c r="BH40" i="1"/>
  <c r="BB50" i="1"/>
  <c r="BA50" i="1"/>
  <c r="BC50" i="1"/>
  <c r="BB66" i="1"/>
  <c r="BA66" i="1"/>
  <c r="BC66" i="1"/>
  <c r="BB17" i="1"/>
  <c r="BC17" i="1"/>
  <c r="BA17" i="1"/>
  <c r="BH17" i="1" s="1"/>
  <c r="BB54" i="1"/>
  <c r="BA54" i="1"/>
  <c r="BC54" i="1"/>
  <c r="BB37" i="1"/>
  <c r="BC37" i="1"/>
  <c r="BA37" i="1"/>
  <c r="BB47" i="1"/>
  <c r="BA47" i="1"/>
  <c r="BH47" i="1" s="1"/>
  <c r="BC47" i="1"/>
  <c r="BB34" i="1"/>
  <c r="BA34" i="1"/>
  <c r="BH34" i="1" s="1"/>
  <c r="BC34" i="1"/>
  <c r="BB21" i="1"/>
  <c r="BC21" i="1"/>
  <c r="BA21" i="1"/>
  <c r="BB36" i="1"/>
  <c r="BC36" i="1"/>
  <c r="BA36" i="1"/>
  <c r="BH36" i="1" s="1"/>
  <c r="BB23" i="1"/>
  <c r="BA23" i="1"/>
  <c r="BH23" i="1" s="1"/>
  <c r="BC23" i="1"/>
  <c r="BB39" i="1"/>
  <c r="BA39" i="1"/>
  <c r="BH39" i="1" s="1"/>
  <c r="BC39" i="1"/>
  <c r="BB63" i="1"/>
  <c r="BA63" i="1"/>
  <c r="BH63" i="1" s="1"/>
  <c r="BC63" i="1"/>
  <c r="BB10" i="1"/>
  <c r="BA10" i="1"/>
  <c r="BH10" i="1" s="1"/>
  <c r="BC10" i="1"/>
  <c r="BB46" i="1"/>
  <c r="BA46" i="1"/>
  <c r="BH46" i="1" s="1"/>
  <c r="BC46" i="1"/>
  <c r="BB61" i="1"/>
  <c r="BC61" i="1"/>
  <c r="BA61" i="1"/>
  <c r="BB9" i="1"/>
  <c r="BC9" i="1"/>
  <c r="BA9" i="1"/>
  <c r="BI9" i="1" s="1"/>
  <c r="BB25" i="1"/>
  <c r="BC25" i="1"/>
  <c r="BA25" i="1"/>
  <c r="BH25" i="1" s="1"/>
  <c r="BB41" i="1"/>
  <c r="BC41" i="1"/>
  <c r="BA41" i="1"/>
  <c r="BB57" i="1"/>
  <c r="BC57" i="1"/>
  <c r="BA57" i="1"/>
  <c r="BI57" i="1" s="1"/>
  <c r="BB52" i="1"/>
  <c r="BC52" i="1"/>
  <c r="BA52" i="1"/>
  <c r="BB22" i="1"/>
  <c r="BA22" i="1"/>
  <c r="BH22" i="1" s="1"/>
  <c r="BC22" i="1"/>
  <c r="BB68" i="1"/>
  <c r="BA68" i="1"/>
  <c r="BH68" i="1" s="1"/>
  <c r="BC68" i="1"/>
  <c r="BB56" i="1"/>
  <c r="BC56" i="1"/>
  <c r="BA56" i="1"/>
  <c r="BH56" i="1" s="1"/>
  <c r="BB33" i="1"/>
  <c r="BC33" i="1"/>
  <c r="BA33" i="1"/>
  <c r="BB20" i="1"/>
  <c r="BC20" i="1"/>
  <c r="BA20" i="1"/>
  <c r="BH20" i="1" s="1"/>
  <c r="BB53" i="1"/>
  <c r="BC53" i="1"/>
  <c r="BA53" i="1"/>
  <c r="BB15" i="1"/>
  <c r="BA15" i="1"/>
  <c r="BC15" i="1"/>
  <c r="BB31" i="1"/>
  <c r="BA31" i="1"/>
  <c r="BH31" i="1" s="1"/>
  <c r="BC31" i="1"/>
  <c r="BB55" i="1"/>
  <c r="BA55" i="1"/>
  <c r="BH55" i="1" s="1"/>
  <c r="BC55" i="1"/>
  <c r="BB71" i="1"/>
  <c r="BC71" i="1"/>
  <c r="BA71" i="1"/>
  <c r="BH71" i="1" s="1"/>
  <c r="BB62" i="1"/>
  <c r="BA62" i="1"/>
  <c r="BH62" i="1" s="1"/>
  <c r="BC62" i="1"/>
  <c r="BB13" i="1"/>
  <c r="BC13" i="1"/>
  <c r="BA13" i="1"/>
  <c r="BI13" i="1" s="1"/>
  <c r="BB29" i="1"/>
  <c r="BC29" i="1"/>
  <c r="BA29" i="1"/>
  <c r="BI29" i="1" s="1"/>
  <c r="BB45" i="1"/>
  <c r="BC45" i="1"/>
  <c r="BA45" i="1"/>
  <c r="BH45" i="1" s="1"/>
  <c r="BB12" i="1"/>
  <c r="BC12" i="1"/>
  <c r="BA12" i="1"/>
  <c r="BI12" i="1" s="1"/>
  <c r="BB11" i="1"/>
  <c r="BA11" i="1"/>
  <c r="BH11" i="1" s="1"/>
  <c r="BC11" i="1"/>
  <c r="BB19" i="1"/>
  <c r="BA19" i="1"/>
  <c r="BC19" i="1"/>
  <c r="BB27" i="1"/>
  <c r="BA27" i="1"/>
  <c r="BH27" i="1" s="1"/>
  <c r="BC27" i="1"/>
  <c r="BB35" i="1"/>
  <c r="BA35" i="1"/>
  <c r="BH35" i="1" s="1"/>
  <c r="BC35" i="1"/>
  <c r="BB43" i="1"/>
  <c r="BA43" i="1"/>
  <c r="BC43" i="1"/>
  <c r="BB51" i="1"/>
  <c r="BA51" i="1"/>
  <c r="BC51" i="1"/>
  <c r="BB59" i="1"/>
  <c r="BA59" i="1"/>
  <c r="BH59" i="1" s="1"/>
  <c r="BC59" i="1"/>
  <c r="BB67" i="1"/>
  <c r="BA67" i="1"/>
  <c r="BH67" i="1" s="1"/>
  <c r="BC67" i="1"/>
  <c r="BB72" i="1"/>
  <c r="BA72" i="1"/>
  <c r="BH72" i="1" s="1"/>
  <c r="BC72" i="1"/>
  <c r="BB42" i="1"/>
  <c r="BA42" i="1"/>
  <c r="BH42" i="1" s="1"/>
  <c r="BC42" i="1"/>
  <c r="BB74" i="1"/>
  <c r="BC74" i="1"/>
  <c r="BA74" i="1"/>
  <c r="BH74" i="1" s="1"/>
  <c r="BB24" i="1"/>
  <c r="BC24" i="1"/>
  <c r="BA24" i="1"/>
  <c r="BH24" i="1" s="1"/>
  <c r="BD69" i="1"/>
  <c r="AS12" i="1"/>
  <c r="BI37" i="1"/>
  <c r="BI62" i="1"/>
  <c r="BI59" i="1"/>
  <c r="BB32" i="1"/>
  <c r="BB64" i="1"/>
  <c r="BC73" i="1"/>
  <c r="BC69" i="1"/>
  <c r="BA60" i="1"/>
  <c r="BC48" i="1"/>
  <c r="BA44" i="1"/>
  <c r="BH44" i="1" s="1"/>
  <c r="BA32" i="1"/>
  <c r="BI32" i="1" s="1"/>
  <c r="BA16" i="1"/>
  <c r="BG16" i="1" s="1"/>
  <c r="BC8" i="1"/>
  <c r="BA70" i="1"/>
  <c r="BH70" i="1" s="1"/>
  <c r="BA58" i="1"/>
  <c r="BH58" i="1" s="1"/>
  <c r="BC26" i="1"/>
  <c r="BC18" i="1"/>
  <c r="BB30" i="1"/>
  <c r="BI16" i="1"/>
  <c r="BI25" i="1"/>
  <c r="BI50" i="1"/>
  <c r="BI66" i="1"/>
  <c r="BI15" i="1"/>
  <c r="BI47" i="1"/>
  <c r="BI63" i="1"/>
  <c r="BA73" i="1"/>
  <c r="BH73" i="1" s="1"/>
  <c r="BA69" i="1"/>
  <c r="BG69" i="1" s="1"/>
  <c r="BC38" i="1"/>
  <c r="BA30" i="1"/>
  <c r="BI30" i="1" s="1"/>
  <c r="BC64" i="1"/>
  <c r="BC60" i="1"/>
  <c r="BA48" i="1"/>
  <c r="BC44" i="1"/>
  <c r="BC32" i="1"/>
  <c r="BA28" i="1"/>
  <c r="BI28" i="1" s="1"/>
  <c r="BC16" i="1"/>
  <c r="BA8" i="1"/>
  <c r="BH8" i="1" s="1"/>
  <c r="BC58" i="1"/>
  <c r="BA26" i="1"/>
  <c r="BG26" i="1" s="1"/>
  <c r="BA18" i="1"/>
  <c r="BI18" i="1" s="1"/>
  <c r="BA14" i="1"/>
  <c r="BI14" i="1" s="1"/>
  <c r="BC14" i="1"/>
  <c r="BI36" i="1"/>
  <c r="BI70" i="1"/>
  <c r="BI35" i="1"/>
  <c r="AS67" i="1"/>
  <c r="BA38" i="1"/>
  <c r="BH38" i="1" s="1"/>
  <c r="BH30" i="1"/>
  <c r="BA64" i="1"/>
  <c r="BH16" i="1"/>
  <c r="BD8" i="1"/>
  <c r="BC70" i="1"/>
  <c r="BH18" i="1"/>
  <c r="BG18" i="1"/>
  <c r="BB14" i="1"/>
  <c r="BD14" i="1" s="1"/>
  <c r="BI24" i="1"/>
  <c r="BI40" i="1"/>
  <c r="BI49" i="1"/>
  <c r="BI10" i="1"/>
  <c r="BI23" i="1"/>
  <c r="BB28" i="1"/>
  <c r="BB44" i="1"/>
  <c r="BB60" i="1"/>
  <c r="BD73" i="1"/>
  <c r="BD38" i="1"/>
  <c r="BD16" i="1"/>
  <c r="BD70" i="1"/>
  <c r="BD58" i="1"/>
  <c r="BD26" i="1"/>
  <c r="BD18" i="1"/>
  <c r="F36" i="5"/>
  <c r="F60" i="5"/>
  <c r="F28" i="5"/>
  <c r="F47" i="5"/>
  <c r="F30" i="5"/>
  <c r="F61" i="5"/>
  <c r="I14" i="1"/>
  <c r="AS28" i="1"/>
  <c r="AS44" i="1"/>
  <c r="AS27" i="1"/>
  <c r="AS43" i="1"/>
  <c r="AS59" i="1"/>
  <c r="AS11" i="1"/>
  <c r="AS52" i="1"/>
  <c r="AS10" i="1"/>
  <c r="AS26" i="1"/>
  <c r="AS42" i="1"/>
  <c r="AS58" i="1"/>
  <c r="AS74" i="1"/>
  <c r="AS23" i="1"/>
  <c r="AS39" i="1"/>
  <c r="AS55" i="1"/>
  <c r="AS71" i="1"/>
  <c r="AQ21" i="1"/>
  <c r="AU21" i="1" s="1"/>
  <c r="AP21" i="1"/>
  <c r="AV21" i="1" s="1"/>
  <c r="AQ53" i="1"/>
  <c r="AU53" i="1" s="1"/>
  <c r="AP53" i="1"/>
  <c r="AV53" i="1" s="1"/>
  <c r="AP15" i="1"/>
  <c r="AV15" i="1" s="1"/>
  <c r="AQ15" i="1"/>
  <c r="AU15" i="1" s="1"/>
  <c r="R31" i="1"/>
  <c r="BP31" i="1" s="1"/>
  <c r="AQ31" i="1"/>
  <c r="AP31" i="1"/>
  <c r="AV31" i="1" s="1"/>
  <c r="R47" i="1"/>
  <c r="BP47" i="1" s="1"/>
  <c r="AP47" i="1"/>
  <c r="AV47" i="1" s="1"/>
  <c r="AQ47" i="1"/>
  <c r="AU47" i="1" s="1"/>
  <c r="R63" i="1"/>
  <c r="BP63" i="1" s="1"/>
  <c r="AQ63" i="1"/>
  <c r="AU63" i="1" s="1"/>
  <c r="AP63" i="1"/>
  <c r="AV63" i="1" s="1"/>
  <c r="R62" i="1"/>
  <c r="BP62" i="1" s="1"/>
  <c r="AP62" i="1"/>
  <c r="AV62" i="1" s="1"/>
  <c r="AQ62" i="1"/>
  <c r="AP46" i="1"/>
  <c r="AV46" i="1" s="1"/>
  <c r="AQ46" i="1"/>
  <c r="AQ61" i="1"/>
  <c r="AU61" i="1" s="1"/>
  <c r="AP61" i="1"/>
  <c r="AV61" i="1" s="1"/>
  <c r="AY7" i="1"/>
  <c r="AP8" i="1"/>
  <c r="AV8" i="1" s="1"/>
  <c r="AQ8" i="1"/>
  <c r="AU8" i="1" s="1"/>
  <c r="AP9" i="1"/>
  <c r="AV9" i="1" s="1"/>
  <c r="AQ9" i="1"/>
  <c r="AU9" i="1" s="1"/>
  <c r="AQ41" i="1"/>
  <c r="AU41" i="1" s="1"/>
  <c r="AP41" i="1"/>
  <c r="AV41" i="1" s="1"/>
  <c r="AP16" i="1"/>
  <c r="AV16" i="1" s="1"/>
  <c r="AQ16" i="1"/>
  <c r="AU16" i="1" s="1"/>
  <c r="AQ73" i="1"/>
  <c r="AU73" i="1" s="1"/>
  <c r="AP73" i="1"/>
  <c r="AV73" i="1" s="1"/>
  <c r="R29" i="1"/>
  <c r="BP29" i="1" s="1"/>
  <c r="AP29" i="1"/>
  <c r="AV29" i="1" s="1"/>
  <c r="AQ29" i="1"/>
  <c r="AU29" i="1" s="1"/>
  <c r="AP11" i="1"/>
  <c r="AV11" i="1" s="1"/>
  <c r="AQ11" i="1"/>
  <c r="AU11" i="1" s="1"/>
  <c r="AP35" i="1"/>
  <c r="AV35" i="1" s="1"/>
  <c r="AQ35" i="1"/>
  <c r="AU35" i="1" s="1"/>
  <c r="AP51" i="1"/>
  <c r="AV51" i="1" s="1"/>
  <c r="AQ51" i="1"/>
  <c r="AU51" i="1" s="1"/>
  <c r="AP7" i="1"/>
  <c r="AQ7" i="1"/>
  <c r="AP42" i="1"/>
  <c r="AV42" i="1" s="1"/>
  <c r="AQ42" i="1"/>
  <c r="AU42" i="1" s="1"/>
  <c r="AP24" i="1"/>
  <c r="AV24" i="1" s="1"/>
  <c r="AQ24" i="1"/>
  <c r="AU24" i="1" s="1"/>
  <c r="AP18" i="1"/>
  <c r="AV18" i="1" s="1"/>
  <c r="AQ18" i="1"/>
  <c r="AP58" i="1"/>
  <c r="AV58" i="1" s="1"/>
  <c r="AQ58" i="1"/>
  <c r="AS24" i="1"/>
  <c r="AS40" i="1"/>
  <c r="AS56" i="1"/>
  <c r="AS72" i="1"/>
  <c r="AS17" i="1"/>
  <c r="AS33" i="1"/>
  <c r="AS49" i="1"/>
  <c r="AS65" i="1"/>
  <c r="AP28" i="1"/>
  <c r="AV28" i="1" s="1"/>
  <c r="AQ28" i="1"/>
  <c r="AU28" i="1" s="1"/>
  <c r="AP44" i="1"/>
  <c r="AV44" i="1" s="1"/>
  <c r="AQ44" i="1"/>
  <c r="AP60" i="1"/>
  <c r="AV60" i="1" s="1"/>
  <c r="AQ60" i="1"/>
  <c r="AU60" i="1" s="1"/>
  <c r="AQ37" i="1"/>
  <c r="AU37" i="1" s="1"/>
  <c r="AP37" i="1"/>
  <c r="AV37" i="1" s="1"/>
  <c r="AP36" i="1"/>
  <c r="AV36" i="1" s="1"/>
  <c r="AQ36" i="1"/>
  <c r="AU36" i="1" s="1"/>
  <c r="AQ23" i="1"/>
  <c r="AU23" i="1" s="1"/>
  <c r="AP23" i="1"/>
  <c r="AV23" i="1" s="1"/>
  <c r="AP39" i="1"/>
  <c r="AV39" i="1" s="1"/>
  <c r="AQ39" i="1"/>
  <c r="AU39" i="1" s="1"/>
  <c r="AQ55" i="1"/>
  <c r="AU55" i="1" s="1"/>
  <c r="AP55" i="1"/>
  <c r="AV55" i="1" s="1"/>
  <c r="R71" i="1"/>
  <c r="BP71" i="1" s="1"/>
  <c r="AP71" i="1"/>
  <c r="AV71" i="1" s="1"/>
  <c r="AQ71" i="1"/>
  <c r="AU71" i="1" s="1"/>
  <c r="AP10" i="1"/>
  <c r="AV10" i="1" s="1"/>
  <c r="AQ10" i="1"/>
  <c r="AU10" i="1" s="1"/>
  <c r="AP70" i="1"/>
  <c r="AV70" i="1" s="1"/>
  <c r="AQ70" i="1"/>
  <c r="AU70" i="1" s="1"/>
  <c r="AP25" i="1"/>
  <c r="AV25" i="1" s="1"/>
  <c r="AQ25" i="1"/>
  <c r="AU25" i="1" s="1"/>
  <c r="R57" i="1"/>
  <c r="BP57" i="1" s="1"/>
  <c r="AQ57" i="1"/>
  <c r="AU57" i="1" s="1"/>
  <c r="AP57" i="1"/>
  <c r="AV57" i="1" s="1"/>
  <c r="AP52" i="1"/>
  <c r="AV52" i="1" s="1"/>
  <c r="AQ52" i="1"/>
  <c r="AU52" i="1" s="1"/>
  <c r="AP22" i="1"/>
  <c r="AV22" i="1" s="1"/>
  <c r="AQ22" i="1"/>
  <c r="AU22" i="1" s="1"/>
  <c r="AP68" i="1"/>
  <c r="AV68" i="1" s="1"/>
  <c r="AQ68" i="1"/>
  <c r="AU68" i="1" s="1"/>
  <c r="AP56" i="1"/>
  <c r="AV56" i="1" s="1"/>
  <c r="AQ56" i="1"/>
  <c r="R13" i="1"/>
  <c r="BP13" i="1" s="1"/>
  <c r="AP13" i="1"/>
  <c r="AV13" i="1" s="1"/>
  <c r="AQ13" i="1"/>
  <c r="AU13" i="1" s="1"/>
  <c r="R45" i="1"/>
  <c r="BP45" i="1" s="1"/>
  <c r="AQ45" i="1"/>
  <c r="AP45" i="1"/>
  <c r="AV45" i="1" s="1"/>
  <c r="R12" i="1"/>
  <c r="BP12" i="1" s="1"/>
  <c r="AP12" i="1"/>
  <c r="AV12" i="1" s="1"/>
  <c r="AQ12" i="1"/>
  <c r="AU12" i="1" s="1"/>
  <c r="R19" i="1"/>
  <c r="BP19" i="1" s="1"/>
  <c r="AP19" i="1"/>
  <c r="AV19" i="1" s="1"/>
  <c r="AQ19" i="1"/>
  <c r="R27" i="1"/>
  <c r="BP27" i="1" s="1"/>
  <c r="AQ27" i="1"/>
  <c r="AU27" i="1" s="1"/>
  <c r="AP27" i="1"/>
  <c r="AV27" i="1" s="1"/>
  <c r="R43" i="1"/>
  <c r="BP43" i="1" s="1"/>
  <c r="AQ43" i="1"/>
  <c r="AU43" i="1" s="1"/>
  <c r="AP43" i="1"/>
  <c r="AV43" i="1" s="1"/>
  <c r="R59" i="1"/>
  <c r="BP59" i="1" s="1"/>
  <c r="AP59" i="1"/>
  <c r="AV59" i="1" s="1"/>
  <c r="AQ59" i="1"/>
  <c r="AU59" i="1" s="1"/>
  <c r="AP67" i="1"/>
  <c r="AV67" i="1" s="1"/>
  <c r="AQ67" i="1"/>
  <c r="AU67" i="1" s="1"/>
  <c r="AP72" i="1"/>
  <c r="AV72" i="1" s="1"/>
  <c r="AQ72" i="1"/>
  <c r="AU72" i="1" s="1"/>
  <c r="AP74" i="1"/>
  <c r="AV74" i="1" s="1"/>
  <c r="AQ74" i="1"/>
  <c r="AU74" i="1" s="1"/>
  <c r="AQ69" i="1"/>
  <c r="AU69" i="1" s="1"/>
  <c r="AP69" i="1"/>
  <c r="AV69" i="1" s="1"/>
  <c r="AP48" i="1"/>
  <c r="AV48" i="1" s="1"/>
  <c r="AQ48" i="1"/>
  <c r="AU48" i="1" s="1"/>
  <c r="AP26" i="1"/>
  <c r="AV26" i="1" s="1"/>
  <c r="AQ26" i="1"/>
  <c r="AU26" i="1" s="1"/>
  <c r="AP14" i="1"/>
  <c r="AV14" i="1" s="1"/>
  <c r="AQ14" i="1"/>
  <c r="AT14" i="1" s="1"/>
  <c r="AU46" i="1"/>
  <c r="AP17" i="1"/>
  <c r="AV17" i="1" s="1"/>
  <c r="AQ17" i="1"/>
  <c r="AU17" i="1" s="1"/>
  <c r="R33" i="1"/>
  <c r="BP33" i="1" s="1"/>
  <c r="AQ33" i="1"/>
  <c r="AP33" i="1"/>
  <c r="AV33" i="1" s="1"/>
  <c r="AQ49" i="1"/>
  <c r="AU49" i="1" s="1"/>
  <c r="AP49" i="1"/>
  <c r="AV49" i="1" s="1"/>
  <c r="AP20" i="1"/>
  <c r="AV20" i="1" s="1"/>
  <c r="AQ20" i="1"/>
  <c r="AU20" i="1" s="1"/>
  <c r="AP54" i="1"/>
  <c r="AV54" i="1" s="1"/>
  <c r="AQ54" i="1"/>
  <c r="AU54" i="1" s="1"/>
  <c r="AP34" i="1"/>
  <c r="AV34" i="1" s="1"/>
  <c r="AQ34" i="1"/>
  <c r="R65" i="1"/>
  <c r="BP65" i="1" s="1"/>
  <c r="AQ65" i="1"/>
  <c r="AP65" i="1"/>
  <c r="AV65" i="1" s="1"/>
  <c r="AP40" i="1"/>
  <c r="AV40" i="1" s="1"/>
  <c r="AQ40" i="1"/>
  <c r="AU40" i="1" s="1"/>
  <c r="AP50" i="1"/>
  <c r="AV50" i="1" s="1"/>
  <c r="AQ50" i="1"/>
  <c r="AP66" i="1"/>
  <c r="AV66" i="1" s="1"/>
  <c r="AQ66" i="1"/>
  <c r="AS60" i="1"/>
  <c r="AS21" i="1"/>
  <c r="AS37" i="1"/>
  <c r="AS53" i="1"/>
  <c r="AS69" i="1"/>
  <c r="AS14" i="1"/>
  <c r="AS30" i="1"/>
  <c r="AS46" i="1"/>
  <c r="AS62" i="1"/>
  <c r="AS8" i="1"/>
  <c r="AP32" i="1"/>
  <c r="AV32" i="1" s="1"/>
  <c r="AQ32" i="1"/>
  <c r="AU32" i="1" s="1"/>
  <c r="AP64" i="1"/>
  <c r="AV64" i="1" s="1"/>
  <c r="AQ64" i="1"/>
  <c r="AU64" i="1" s="1"/>
  <c r="BX37" i="1"/>
  <c r="AP30" i="1"/>
  <c r="AV30" i="1" s="1"/>
  <c r="AQ30" i="1"/>
  <c r="AS16" i="1"/>
  <c r="AS32" i="1"/>
  <c r="AS48" i="1"/>
  <c r="AS64" i="1"/>
  <c r="AS9" i="1"/>
  <c r="AS25" i="1"/>
  <c r="AS41" i="1"/>
  <c r="AS57" i="1"/>
  <c r="AS73" i="1"/>
  <c r="AS18" i="1"/>
  <c r="AS34" i="1"/>
  <c r="AS50" i="1"/>
  <c r="AS66" i="1"/>
  <c r="AS15" i="1"/>
  <c r="AS31" i="1"/>
  <c r="AS47" i="1"/>
  <c r="AS63" i="1"/>
  <c r="AP38" i="1"/>
  <c r="AV38" i="1" s="1"/>
  <c r="AQ38" i="1"/>
  <c r="AU58" i="1"/>
  <c r="AS20" i="1"/>
  <c r="AS36" i="1"/>
  <c r="AS68" i="1"/>
  <c r="AS13" i="1"/>
  <c r="AS29" i="1"/>
  <c r="AS45" i="1"/>
  <c r="AS61" i="1"/>
  <c r="AU44" i="1"/>
  <c r="AS22" i="1"/>
  <c r="AS38" i="1"/>
  <c r="AS54" i="1"/>
  <c r="AS70" i="1"/>
  <c r="AS19" i="1"/>
  <c r="AS35" i="1"/>
  <c r="AS51" i="1"/>
  <c r="AU31" i="1"/>
  <c r="G41" i="5"/>
  <c r="G36" i="5"/>
  <c r="F38" i="5"/>
  <c r="F45" i="5"/>
  <c r="G50" i="5"/>
  <c r="F54" i="5"/>
  <c r="G43" i="5"/>
  <c r="G52" i="5"/>
  <c r="F46" i="5"/>
  <c r="G51" i="5"/>
  <c r="F55" i="5"/>
  <c r="F39" i="5"/>
  <c r="G44" i="5"/>
  <c r="F44" i="5"/>
  <c r="G49" i="5"/>
  <c r="F53" i="5"/>
  <c r="F37" i="5"/>
  <c r="G42" i="5"/>
  <c r="F50" i="5"/>
  <c r="F42" i="5"/>
  <c r="G55" i="5"/>
  <c r="G47" i="5"/>
  <c r="G39" i="5"/>
  <c r="F51" i="5"/>
  <c r="F43" i="5"/>
  <c r="F35" i="5"/>
  <c r="G48" i="5"/>
  <c r="G40" i="5"/>
  <c r="G35" i="5"/>
  <c r="F48" i="5"/>
  <c r="F40" i="5"/>
  <c r="G53" i="5"/>
  <c r="G45" i="5"/>
  <c r="G37" i="5"/>
  <c r="F49" i="5"/>
  <c r="F41" i="5"/>
  <c r="G54" i="5"/>
  <c r="G46" i="5"/>
  <c r="Z72" i="1"/>
  <c r="Y72" i="1"/>
  <c r="F4" i="5"/>
  <c r="G6" i="5"/>
  <c r="G8" i="5"/>
  <c r="G10" i="5"/>
  <c r="G12" i="5"/>
  <c r="G14" i="5"/>
  <c r="G16" i="5"/>
  <c r="G18" i="5"/>
  <c r="G20" i="5"/>
  <c r="G22" i="5"/>
  <c r="G24" i="5"/>
  <c r="F5" i="5"/>
  <c r="F7" i="5"/>
  <c r="F9" i="5"/>
  <c r="F11" i="5"/>
  <c r="F13" i="5"/>
  <c r="F15" i="5"/>
  <c r="F17" i="5"/>
  <c r="F19" i="5"/>
  <c r="F21" i="5"/>
  <c r="F23" i="5"/>
  <c r="G4" i="5"/>
  <c r="G5" i="5"/>
  <c r="G7" i="5"/>
  <c r="G9" i="5"/>
  <c r="G11" i="5"/>
  <c r="G13" i="5"/>
  <c r="G15" i="5"/>
  <c r="G17" i="5"/>
  <c r="G19" i="5"/>
  <c r="G21" i="5"/>
  <c r="G23" i="5"/>
  <c r="F6" i="5"/>
  <c r="F8" i="5"/>
  <c r="F10" i="5"/>
  <c r="F12" i="5"/>
  <c r="F14" i="5"/>
  <c r="F16" i="5"/>
  <c r="F18" i="5"/>
  <c r="F20" i="5"/>
  <c r="F22" i="5"/>
  <c r="F24" i="5"/>
  <c r="Z68" i="1"/>
  <c r="Y68" i="1"/>
  <c r="BZ37" i="1"/>
  <c r="BO69" i="1"/>
  <c r="BY37" i="1"/>
  <c r="BZ21" i="1"/>
  <c r="BZ62" i="1" s="1"/>
  <c r="BY21" i="1"/>
  <c r="BY62" i="1" s="1"/>
  <c r="BZ22" i="1"/>
  <c r="BX22" i="1"/>
  <c r="BO73" i="1"/>
  <c r="BX21" i="1"/>
  <c r="BY30" i="1"/>
  <c r="BY22" i="1"/>
  <c r="BY64" i="1" s="1"/>
  <c r="R25" i="1"/>
  <c r="BP25" i="1" s="1"/>
  <c r="BZ30" i="1"/>
  <c r="R74" i="1"/>
  <c r="BP74" i="1" s="1"/>
  <c r="R69" i="1"/>
  <c r="BP69" i="1" s="1"/>
  <c r="BR33" i="1"/>
  <c r="BR65" i="1"/>
  <c r="BR14" i="1"/>
  <c r="R53" i="1"/>
  <c r="BP53" i="1" s="1"/>
  <c r="R36" i="1"/>
  <c r="BP36" i="1" s="1"/>
  <c r="R15" i="1"/>
  <c r="BP15" i="1" s="1"/>
  <c r="R23" i="1"/>
  <c r="BP23" i="1" s="1"/>
  <c r="R39" i="1"/>
  <c r="BP39" i="1" s="1"/>
  <c r="R10" i="1"/>
  <c r="BP10" i="1" s="1"/>
  <c r="BO64" i="1"/>
  <c r="R61" i="1"/>
  <c r="BP61" i="1" s="1"/>
  <c r="R70" i="1"/>
  <c r="BP70" i="1" s="1"/>
  <c r="R8" i="1"/>
  <c r="BP8" i="1" s="1"/>
  <c r="BR30" i="1"/>
  <c r="BR62" i="1"/>
  <c r="BR27" i="1"/>
  <c r="BO25" i="1"/>
  <c r="BO41" i="1"/>
  <c r="BO57" i="1"/>
  <c r="BO14" i="1"/>
  <c r="BO30" i="1"/>
  <c r="BO46" i="1"/>
  <c r="BO62" i="1"/>
  <c r="BR46" i="1"/>
  <c r="Z69" i="1"/>
  <c r="R17" i="1"/>
  <c r="BP17" i="1" s="1"/>
  <c r="R49" i="1"/>
  <c r="BP49" i="1" s="1"/>
  <c r="R20" i="1"/>
  <c r="BP20" i="1" s="1"/>
  <c r="BO19" i="1"/>
  <c r="BO35" i="1"/>
  <c r="BO51" i="1"/>
  <c r="BO32" i="1"/>
  <c r="BR37" i="1"/>
  <c r="BR16" i="1"/>
  <c r="BR48" i="1"/>
  <c r="BR39" i="1"/>
  <c r="Z73" i="1"/>
  <c r="AF73" i="1" s="1"/>
  <c r="R42" i="1"/>
  <c r="BP42" i="1" s="1"/>
  <c r="BR60" i="1"/>
  <c r="R54" i="1"/>
  <c r="BP54" i="1" s="1"/>
  <c r="R40" i="1"/>
  <c r="BP40" i="1" s="1"/>
  <c r="BR10" i="1"/>
  <c r="BR42" i="1"/>
  <c r="BR74" i="1"/>
  <c r="BO16" i="1"/>
  <c r="R32" i="1"/>
  <c r="BP32" i="1" s="1"/>
  <c r="BO48" i="1"/>
  <c r="R64" i="1"/>
  <c r="BP64" i="1" s="1"/>
  <c r="BO21" i="1"/>
  <c r="BO37" i="1"/>
  <c r="BO53" i="1"/>
  <c r="BO10" i="1"/>
  <c r="BO26" i="1"/>
  <c r="BO42" i="1"/>
  <c r="BO58" i="1"/>
  <c r="BR71" i="1"/>
  <c r="BO11" i="1"/>
  <c r="BO43" i="1"/>
  <c r="BO59" i="1"/>
  <c r="R66" i="1"/>
  <c r="BP66" i="1" s="1"/>
  <c r="BR53" i="1"/>
  <c r="BR69" i="1"/>
  <c r="BR20" i="1"/>
  <c r="R37" i="1"/>
  <c r="BP37" i="1" s="1"/>
  <c r="R55" i="1"/>
  <c r="BP55" i="1" s="1"/>
  <c r="BO28" i="1"/>
  <c r="R46" i="1"/>
  <c r="BP46" i="1" s="1"/>
  <c r="BR9" i="1"/>
  <c r="BR25" i="1"/>
  <c r="BR41" i="1"/>
  <c r="BR57" i="1"/>
  <c r="BR73" i="1"/>
  <c r="BR24" i="1"/>
  <c r="BR56" i="1"/>
  <c r="BR18" i="1"/>
  <c r="BR50" i="1"/>
  <c r="R30" i="1"/>
  <c r="BP30" i="1" s="1"/>
  <c r="BR52" i="1"/>
  <c r="BR11" i="1"/>
  <c r="BR43" i="1"/>
  <c r="BR59" i="1"/>
  <c r="BO20" i="1"/>
  <c r="BO36" i="1"/>
  <c r="BO52" i="1"/>
  <c r="BO9" i="1"/>
  <c r="BO72" i="1"/>
  <c r="BO27" i="1"/>
  <c r="R34" i="1"/>
  <c r="BP34" i="1" s="1"/>
  <c r="BR21" i="1"/>
  <c r="BR22" i="1"/>
  <c r="BR23" i="1"/>
  <c r="BR55" i="1"/>
  <c r="BO74" i="1"/>
  <c r="R9" i="1"/>
  <c r="BP9" i="1" s="1"/>
  <c r="R41" i="1"/>
  <c r="BP41" i="1" s="1"/>
  <c r="R52" i="1"/>
  <c r="BP52" i="1" s="1"/>
  <c r="BO15" i="1"/>
  <c r="BO23" i="1"/>
  <c r="BO31" i="1"/>
  <c r="BO39" i="1"/>
  <c r="BO47" i="1"/>
  <c r="BO55" i="1"/>
  <c r="BO63" i="1"/>
  <c r="BO71" i="1"/>
  <c r="R22" i="1"/>
  <c r="BP22" i="1" s="1"/>
  <c r="R68" i="1"/>
  <c r="BP68" i="1" s="1"/>
  <c r="BO60" i="1"/>
  <c r="R56" i="1"/>
  <c r="BP56" i="1" s="1"/>
  <c r="R16" i="1"/>
  <c r="BP16" i="1" s="1"/>
  <c r="R73" i="1"/>
  <c r="BP73" i="1" s="1"/>
  <c r="BO44" i="1"/>
  <c r="BR13" i="1"/>
  <c r="BR29" i="1"/>
  <c r="BR45" i="1"/>
  <c r="BR61" i="1"/>
  <c r="R38" i="1"/>
  <c r="BP38" i="1" s="1"/>
  <c r="BR38" i="1"/>
  <c r="BR70" i="1"/>
  <c r="BR32" i="1"/>
  <c r="BR64" i="1"/>
  <c r="BR26" i="1"/>
  <c r="BR58" i="1"/>
  <c r="BR36" i="1"/>
  <c r="BR28" i="1"/>
  <c r="BR44" i="1"/>
  <c r="BR15" i="1"/>
  <c r="BR31" i="1"/>
  <c r="BR47" i="1"/>
  <c r="BR63" i="1"/>
  <c r="BO24" i="1"/>
  <c r="BO40" i="1"/>
  <c r="BO56" i="1"/>
  <c r="BO13" i="1"/>
  <c r="BO29" i="1"/>
  <c r="BO45" i="1"/>
  <c r="BO61" i="1"/>
  <c r="BO18" i="1"/>
  <c r="BO34" i="1"/>
  <c r="BO50" i="1"/>
  <c r="BO66" i="1"/>
  <c r="BR67" i="1"/>
  <c r="Z8" i="1"/>
  <c r="BO8" i="1"/>
  <c r="BO67" i="1"/>
  <c r="R50" i="1"/>
  <c r="BP50" i="1" s="1"/>
  <c r="BR54" i="1"/>
  <c r="BR12" i="1"/>
  <c r="R21" i="1"/>
  <c r="BP21" i="1" s="1"/>
  <c r="R11" i="1"/>
  <c r="BP11" i="1" s="1"/>
  <c r="R35" i="1"/>
  <c r="BP35" i="1" s="1"/>
  <c r="R51" i="1"/>
  <c r="BP51" i="1" s="1"/>
  <c r="R67" i="1"/>
  <c r="BP67" i="1" s="1"/>
  <c r="R72" i="1"/>
  <c r="BP72" i="1" s="1"/>
  <c r="R24" i="1"/>
  <c r="BP24" i="1" s="1"/>
  <c r="R48" i="1"/>
  <c r="BP48" i="1" s="1"/>
  <c r="R18" i="1"/>
  <c r="BP18" i="1" s="1"/>
  <c r="R26" i="1"/>
  <c r="BP26" i="1" s="1"/>
  <c r="R58" i="1"/>
  <c r="BP58" i="1" s="1"/>
  <c r="R14" i="1"/>
  <c r="BP14" i="1" s="1"/>
  <c r="BR17" i="1"/>
  <c r="BR49" i="1"/>
  <c r="BR8" i="1"/>
  <c r="BR40" i="1"/>
  <c r="BR72" i="1"/>
  <c r="BR34" i="1"/>
  <c r="BR66" i="1"/>
  <c r="BR68" i="1"/>
  <c r="BR19" i="1"/>
  <c r="BR35" i="1"/>
  <c r="BR51" i="1"/>
  <c r="BO12" i="1"/>
  <c r="R28" i="1"/>
  <c r="BP28" i="1" s="1"/>
  <c r="R44" i="1"/>
  <c r="BP44" i="1" s="1"/>
  <c r="R60" i="1"/>
  <c r="BP60" i="1" s="1"/>
  <c r="BO17" i="1"/>
  <c r="BO33" i="1"/>
  <c r="BO49" i="1"/>
  <c r="BO65" i="1"/>
  <c r="BO22" i="1"/>
  <c r="BO38" i="1"/>
  <c r="BO54" i="1"/>
  <c r="BO70" i="1"/>
  <c r="BO68" i="1"/>
  <c r="AB72" i="1"/>
  <c r="AW28" i="1"/>
  <c r="AW44" i="1"/>
  <c r="AW60" i="1"/>
  <c r="AW14" i="1"/>
  <c r="AW11" i="1"/>
  <c r="AW27" i="1"/>
  <c r="AW43" i="1"/>
  <c r="AW59" i="1"/>
  <c r="AW32" i="1"/>
  <c r="AW64" i="1"/>
  <c r="AW15" i="1"/>
  <c r="AW31" i="1"/>
  <c r="AW47" i="1"/>
  <c r="AW63" i="1"/>
  <c r="AW19" i="1"/>
  <c r="AW35" i="1"/>
  <c r="AW51" i="1"/>
  <c r="AW67" i="1"/>
  <c r="AW23" i="1"/>
  <c r="AW39" i="1"/>
  <c r="AW55" i="1"/>
  <c r="AW71" i="1"/>
  <c r="Z13" i="1"/>
  <c r="AF13" i="1" s="1"/>
  <c r="Z21" i="1"/>
  <c r="AF21" i="1" s="1"/>
  <c r="Z29" i="1"/>
  <c r="Z37" i="1"/>
  <c r="AF37" i="1" s="1"/>
  <c r="Z45" i="1"/>
  <c r="AF45" i="1" s="1"/>
  <c r="Z53" i="1"/>
  <c r="AF53" i="1" s="1"/>
  <c r="Z61" i="1"/>
  <c r="Z10" i="1"/>
  <c r="AF10" i="1" s="1"/>
  <c r="Z18" i="1"/>
  <c r="Z26" i="1"/>
  <c r="AF26" i="1" s="1"/>
  <c r="Z34" i="1"/>
  <c r="AF34" i="1" s="1"/>
  <c r="Z42" i="1"/>
  <c r="AF42" i="1" s="1"/>
  <c r="Z50" i="1"/>
  <c r="AF50" i="1" s="1"/>
  <c r="Z58" i="1"/>
  <c r="AF58" i="1" s="1"/>
  <c r="Z70" i="1"/>
  <c r="AF70" i="1" s="1"/>
  <c r="Z11" i="1"/>
  <c r="AF11" i="1" s="1"/>
  <c r="Z19" i="1"/>
  <c r="AF19" i="1" s="1"/>
  <c r="Z27" i="1"/>
  <c r="AF27" i="1" s="1"/>
  <c r="Z35" i="1"/>
  <c r="Z43" i="1"/>
  <c r="AF43" i="1" s="1"/>
  <c r="Z51" i="1"/>
  <c r="AF51" i="1" s="1"/>
  <c r="Z59" i="1"/>
  <c r="AF59" i="1" s="1"/>
  <c r="Z67" i="1"/>
  <c r="AF67" i="1" s="1"/>
  <c r="Z7" i="1"/>
  <c r="Z32" i="1"/>
  <c r="AF32" i="1" s="1"/>
  <c r="AC68" i="1"/>
  <c r="Z12" i="1"/>
  <c r="AF12" i="1" s="1"/>
  <c r="Z20" i="1"/>
  <c r="AF20" i="1" s="1"/>
  <c r="Z36" i="1"/>
  <c r="AF36" i="1" s="1"/>
  <c r="Z52" i="1"/>
  <c r="AF52" i="1" s="1"/>
  <c r="Z66" i="1"/>
  <c r="AF66" i="1" s="1"/>
  <c r="Z28" i="1"/>
  <c r="AF28" i="1" s="1"/>
  <c r="Z64" i="1"/>
  <c r="Z9" i="1"/>
  <c r="AF9" i="1" s="1"/>
  <c r="Z17" i="1"/>
  <c r="AF17" i="1" s="1"/>
  <c r="Z25" i="1"/>
  <c r="AF25" i="1" s="1"/>
  <c r="Z33" i="1"/>
  <c r="AF33" i="1" s="1"/>
  <c r="Z41" i="1"/>
  <c r="AF41" i="1" s="1"/>
  <c r="Z49" i="1"/>
  <c r="AF49" i="1" s="1"/>
  <c r="Z57" i="1"/>
  <c r="AF57" i="1" s="1"/>
  <c r="Z65" i="1"/>
  <c r="AF65" i="1" s="1"/>
  <c r="Z14" i="1"/>
  <c r="AF14" i="1" s="1"/>
  <c r="Z22" i="1"/>
  <c r="AF22" i="1" s="1"/>
  <c r="Z30" i="1"/>
  <c r="AF30" i="1" s="1"/>
  <c r="Z38" i="1"/>
  <c r="AF38" i="1" s="1"/>
  <c r="Z46" i="1"/>
  <c r="AF46" i="1" s="1"/>
  <c r="Z54" i="1"/>
  <c r="AF54" i="1" s="1"/>
  <c r="Z62" i="1"/>
  <c r="AF62" i="1" s="1"/>
  <c r="Z74" i="1"/>
  <c r="AF74" i="1" s="1"/>
  <c r="Z15" i="1"/>
  <c r="AF15" i="1" s="1"/>
  <c r="Z23" i="1"/>
  <c r="AF23" i="1" s="1"/>
  <c r="Z31" i="1"/>
  <c r="AF31" i="1" s="1"/>
  <c r="Z39" i="1"/>
  <c r="AF39" i="1" s="1"/>
  <c r="Z47" i="1"/>
  <c r="AF47" i="1" s="1"/>
  <c r="Z55" i="1"/>
  <c r="AF55" i="1" s="1"/>
  <c r="Z63" i="1"/>
  <c r="AF63" i="1" s="1"/>
  <c r="Z71" i="1"/>
  <c r="AF71" i="1" s="1"/>
  <c r="Z60" i="1"/>
  <c r="AF60" i="1" s="1"/>
  <c r="Z44" i="1"/>
  <c r="AF44" i="1" s="1"/>
  <c r="AC57" i="1"/>
  <c r="Z16" i="1"/>
  <c r="AF16" i="1" s="1"/>
  <c r="Z24" i="1"/>
  <c r="AF24" i="1" s="1"/>
  <c r="Z40" i="1"/>
  <c r="AF40" i="1" s="1"/>
  <c r="Z48" i="1"/>
  <c r="AF48" i="1" s="1"/>
  <c r="Z56" i="1"/>
  <c r="AF56" i="1" s="1"/>
  <c r="AW53" i="1"/>
  <c r="AW46" i="1"/>
  <c r="AW62" i="1"/>
  <c r="AW16" i="1"/>
  <c r="AW48" i="1"/>
  <c r="AW9" i="1"/>
  <c r="AW41" i="1"/>
  <c r="AW73" i="1"/>
  <c r="AW34" i="1"/>
  <c r="AW66" i="1"/>
  <c r="AW20" i="1"/>
  <c r="AW36" i="1"/>
  <c r="AW52" i="1"/>
  <c r="AW68" i="1"/>
  <c r="AW13" i="1"/>
  <c r="AW29" i="1"/>
  <c r="AW45" i="1"/>
  <c r="AW61" i="1"/>
  <c r="AW22" i="1"/>
  <c r="AW38" i="1"/>
  <c r="AW54" i="1"/>
  <c r="AW70" i="1"/>
  <c r="AW12" i="1"/>
  <c r="AW21" i="1"/>
  <c r="AW37" i="1"/>
  <c r="AW69" i="1"/>
  <c r="AW30" i="1"/>
  <c r="AW8" i="1"/>
  <c r="AW25" i="1"/>
  <c r="AW57" i="1"/>
  <c r="AW18" i="1"/>
  <c r="AW50" i="1"/>
  <c r="AW24" i="1"/>
  <c r="AW40" i="1"/>
  <c r="AW56" i="1"/>
  <c r="AW72" i="1"/>
  <c r="AW17" i="1"/>
  <c r="AW33" i="1"/>
  <c r="AW49" i="1"/>
  <c r="AW65" i="1"/>
  <c r="AW10" i="1"/>
  <c r="AW26" i="1"/>
  <c r="AW42" i="1"/>
  <c r="AW58" i="1"/>
  <c r="AW74" i="1"/>
  <c r="AE19" i="1"/>
  <c r="AE35" i="1"/>
  <c r="AE51" i="1"/>
  <c r="AE67" i="1"/>
  <c r="AE23" i="1"/>
  <c r="AE39" i="1"/>
  <c r="AE55" i="1"/>
  <c r="AE71" i="1"/>
  <c r="AE12" i="1"/>
  <c r="AE11" i="1"/>
  <c r="AE27" i="1"/>
  <c r="AE43" i="1"/>
  <c r="AE59" i="1"/>
  <c r="AE34" i="1"/>
  <c r="AE66" i="1"/>
  <c r="AE15" i="1"/>
  <c r="AE31" i="1"/>
  <c r="AE47" i="1"/>
  <c r="AE63" i="1"/>
  <c r="AE16" i="1"/>
  <c r="AE32" i="1"/>
  <c r="AE48" i="1"/>
  <c r="AE64" i="1"/>
  <c r="AE20" i="1"/>
  <c r="AE22" i="1"/>
  <c r="AE54" i="1"/>
  <c r="AE10" i="1"/>
  <c r="AE42" i="1"/>
  <c r="AE74" i="1"/>
  <c r="AE25" i="1"/>
  <c r="AE36" i="1"/>
  <c r="AE52" i="1"/>
  <c r="AE68" i="1"/>
  <c r="AE13" i="1"/>
  <c r="AE29" i="1"/>
  <c r="AE45" i="1"/>
  <c r="AE61" i="1"/>
  <c r="AE38" i="1"/>
  <c r="AE70" i="1"/>
  <c r="AE41" i="1"/>
  <c r="AE73" i="1"/>
  <c r="AE24" i="1"/>
  <c r="AE40" i="1"/>
  <c r="AE56" i="1"/>
  <c r="AE72" i="1"/>
  <c r="AE17" i="1"/>
  <c r="AE33" i="1"/>
  <c r="AE49" i="1"/>
  <c r="AE65" i="1"/>
  <c r="AE26" i="1"/>
  <c r="AE58" i="1"/>
  <c r="AD68" i="1"/>
  <c r="AE9" i="1"/>
  <c r="AE57" i="1"/>
  <c r="AE18" i="1"/>
  <c r="AE50" i="1"/>
  <c r="AE28" i="1"/>
  <c r="AE44" i="1"/>
  <c r="AE60" i="1"/>
  <c r="AE21" i="1"/>
  <c r="AE37" i="1"/>
  <c r="AE53" i="1"/>
  <c r="AE69" i="1"/>
  <c r="AE14" i="1"/>
  <c r="AE30" i="1"/>
  <c r="AE46" i="1"/>
  <c r="AE62" i="1"/>
  <c r="AE8" i="1"/>
  <c r="U33" i="16" l="1"/>
  <c r="W32" i="16"/>
  <c r="T32" i="16"/>
  <c r="V32" i="16" s="1"/>
  <c r="W33" i="16"/>
  <c r="T33" i="16"/>
  <c r="AB38" i="16"/>
  <c r="BI56" i="1"/>
  <c r="BJ56" i="1" s="1"/>
  <c r="BJ16" i="1"/>
  <c r="BI22" i="1"/>
  <c r="BI42" i="1"/>
  <c r="BJ42" i="1" s="1"/>
  <c r="BI68" i="1"/>
  <c r="BJ40" i="1"/>
  <c r="BH26" i="1"/>
  <c r="BJ70" i="1"/>
  <c r="BJ59" i="1"/>
  <c r="BI74" i="1"/>
  <c r="BG58" i="1"/>
  <c r="BJ45" i="1"/>
  <c r="BI69" i="1"/>
  <c r="BJ25" i="1"/>
  <c r="BI39" i="1"/>
  <c r="BJ39" i="1" s="1"/>
  <c r="BI26" i="1"/>
  <c r="BH32" i="1"/>
  <c r="BH69" i="1"/>
  <c r="BJ69" i="1" s="1"/>
  <c r="BI45" i="1"/>
  <c r="BI27" i="1"/>
  <c r="BJ27" i="1" s="1"/>
  <c r="BJ35" i="1"/>
  <c r="BH29" i="1"/>
  <c r="BJ29" i="1" s="1"/>
  <c r="BJ62" i="1"/>
  <c r="BJ63" i="1"/>
  <c r="BJ36" i="1"/>
  <c r="BH28" i="1"/>
  <c r="BJ28" i="1" s="1"/>
  <c r="BH12" i="1"/>
  <c r="BH13" i="1"/>
  <c r="BJ13" i="1" s="1"/>
  <c r="BJ18" i="1"/>
  <c r="BI67" i="1"/>
  <c r="BJ67" i="1" s="1"/>
  <c r="BI38" i="1"/>
  <c r="BJ38" i="1" s="1"/>
  <c r="BJ23" i="1"/>
  <c r="BJ47" i="1"/>
  <c r="BJ49" i="1"/>
  <c r="BG44" i="1"/>
  <c r="BD44" i="1"/>
  <c r="BE64" i="1"/>
  <c r="BF64" i="1"/>
  <c r="BE73" i="1"/>
  <c r="BF73" i="1"/>
  <c r="BE19" i="1"/>
  <c r="BF19" i="1"/>
  <c r="BE33" i="1"/>
  <c r="BF33" i="1"/>
  <c r="BE41" i="1"/>
  <c r="BF41" i="1"/>
  <c r="BE61" i="1"/>
  <c r="BF61" i="1"/>
  <c r="BE21" i="1"/>
  <c r="BF21" i="1"/>
  <c r="BG28" i="1"/>
  <c r="BD28" i="1"/>
  <c r="BI33" i="1"/>
  <c r="BJ26" i="1"/>
  <c r="BJ30" i="1"/>
  <c r="BI19" i="1"/>
  <c r="BI20" i="1"/>
  <c r="BJ20" i="1" s="1"/>
  <c r="BH14" i="1"/>
  <c r="BJ14" i="1" s="1"/>
  <c r="BE18" i="1"/>
  <c r="BF18" i="1"/>
  <c r="BF8" i="1"/>
  <c r="BE8" i="1"/>
  <c r="BE30" i="1"/>
  <c r="BF30" i="1"/>
  <c r="BI73" i="1"/>
  <c r="BE16" i="1"/>
  <c r="BF16" i="1"/>
  <c r="BI8" i="1"/>
  <c r="BI11" i="1"/>
  <c r="BJ11" i="1" s="1"/>
  <c r="BI21" i="1"/>
  <c r="BJ24" i="1"/>
  <c r="BJ74" i="1"/>
  <c r="BE72" i="1"/>
  <c r="BF72" i="1"/>
  <c r="BE67" i="1"/>
  <c r="BF67" i="1"/>
  <c r="BE59" i="1"/>
  <c r="BF59" i="1"/>
  <c r="BE51" i="1"/>
  <c r="BF51" i="1"/>
  <c r="BE43" i="1"/>
  <c r="BF43" i="1"/>
  <c r="BH19" i="1"/>
  <c r="BJ19" i="1" s="1"/>
  <c r="BJ12" i="1"/>
  <c r="BE15" i="1"/>
  <c r="BF15" i="1"/>
  <c r="BH33" i="1"/>
  <c r="BE68" i="1"/>
  <c r="BF68" i="1"/>
  <c r="BE22" i="1"/>
  <c r="BF22" i="1"/>
  <c r="BH57" i="1"/>
  <c r="BJ57" i="1" s="1"/>
  <c r="BH41" i="1"/>
  <c r="BE10" i="1"/>
  <c r="BF10" i="1"/>
  <c r="BH21" i="1"/>
  <c r="BE54" i="1"/>
  <c r="BF54" i="1"/>
  <c r="BE66" i="1"/>
  <c r="BF66" i="1"/>
  <c r="BE50" i="1"/>
  <c r="BF50" i="1"/>
  <c r="BE40" i="1"/>
  <c r="BF40" i="1"/>
  <c r="BJ73" i="1"/>
  <c r="BE14" i="1"/>
  <c r="BF14" i="1"/>
  <c r="BE44" i="1"/>
  <c r="BF44" i="1"/>
  <c r="BE11" i="1"/>
  <c r="BF11" i="1"/>
  <c r="BE53" i="1"/>
  <c r="BF53" i="1"/>
  <c r="BE56" i="1"/>
  <c r="BF56" i="1"/>
  <c r="BE52" i="1"/>
  <c r="BF52" i="1"/>
  <c r="BE9" i="1"/>
  <c r="BF9" i="1"/>
  <c r="BE36" i="1"/>
  <c r="BF36" i="1"/>
  <c r="BE37" i="1"/>
  <c r="BF37" i="1"/>
  <c r="BE17" i="1"/>
  <c r="BF17" i="1"/>
  <c r="BE65" i="1"/>
  <c r="BF65" i="1"/>
  <c r="BJ8" i="1"/>
  <c r="BI71" i="1"/>
  <c r="BJ71" i="1" s="1"/>
  <c r="BI17" i="1"/>
  <c r="BJ17" i="1" s="1"/>
  <c r="BJ32" i="1"/>
  <c r="BE38" i="1"/>
  <c r="BF38" i="1"/>
  <c r="BI61" i="1"/>
  <c r="BG38" i="1"/>
  <c r="BE26" i="1"/>
  <c r="BF26" i="1"/>
  <c r="BE48" i="1"/>
  <c r="BF48" i="1"/>
  <c r="BI64" i="1"/>
  <c r="BG30" i="1"/>
  <c r="BD30" i="1"/>
  <c r="BE58" i="1"/>
  <c r="BF58" i="1"/>
  <c r="BE60" i="1"/>
  <c r="BF60" i="1"/>
  <c r="BI60" i="1"/>
  <c r="BG24" i="1"/>
  <c r="BD24" i="1"/>
  <c r="BG74" i="1"/>
  <c r="BD74" i="1"/>
  <c r="BG42" i="1"/>
  <c r="BD42" i="1"/>
  <c r="BG72" i="1"/>
  <c r="BD72" i="1"/>
  <c r="BG67" i="1"/>
  <c r="BD67" i="1"/>
  <c r="BG59" i="1"/>
  <c r="BD59" i="1"/>
  <c r="BG51" i="1"/>
  <c r="BD51" i="1"/>
  <c r="BG43" i="1"/>
  <c r="BD43" i="1"/>
  <c r="BG35" i="1"/>
  <c r="BD35" i="1"/>
  <c r="BG27" i="1"/>
  <c r="BD27" i="1"/>
  <c r="BG19" i="1"/>
  <c r="BD19" i="1"/>
  <c r="BG11" i="1"/>
  <c r="BD11" i="1"/>
  <c r="BG12" i="1"/>
  <c r="BD12" i="1"/>
  <c r="BG45" i="1"/>
  <c r="BD45" i="1"/>
  <c r="BG29" i="1"/>
  <c r="BD29" i="1"/>
  <c r="BG13" i="1"/>
  <c r="BD13" i="1"/>
  <c r="BE62" i="1"/>
  <c r="BF62" i="1"/>
  <c r="BE55" i="1"/>
  <c r="BF55" i="1"/>
  <c r="BE31" i="1"/>
  <c r="BF31" i="1"/>
  <c r="BH15" i="1"/>
  <c r="BJ15" i="1" s="1"/>
  <c r="BH53" i="1"/>
  <c r="BJ68" i="1"/>
  <c r="BJ22" i="1"/>
  <c r="BH52" i="1"/>
  <c r="BH9" i="1"/>
  <c r="BJ9" i="1" s="1"/>
  <c r="BH61" i="1"/>
  <c r="BJ61" i="1" s="1"/>
  <c r="BE46" i="1"/>
  <c r="BF46" i="1"/>
  <c r="BJ10" i="1"/>
  <c r="BE63" i="1"/>
  <c r="BF63" i="1"/>
  <c r="BE39" i="1"/>
  <c r="BF39" i="1"/>
  <c r="BE23" i="1"/>
  <c r="BF23" i="1"/>
  <c r="BE34" i="1"/>
  <c r="BF34" i="1"/>
  <c r="BE47" i="1"/>
  <c r="BF47" i="1"/>
  <c r="BH37" i="1"/>
  <c r="BJ37" i="1" s="1"/>
  <c r="BH54" i="1"/>
  <c r="BH66" i="1"/>
  <c r="BJ66" i="1" s="1"/>
  <c r="BH50" i="1"/>
  <c r="BJ50" i="1" s="1"/>
  <c r="BG32" i="1"/>
  <c r="BD32" i="1"/>
  <c r="BE42" i="1"/>
  <c r="BF42" i="1"/>
  <c r="BE35" i="1"/>
  <c r="BF35" i="1"/>
  <c r="BE27" i="1"/>
  <c r="BF27" i="1"/>
  <c r="BE71" i="1"/>
  <c r="BF71" i="1"/>
  <c r="BE20" i="1"/>
  <c r="BF20" i="1"/>
  <c r="BE57" i="1"/>
  <c r="BF57" i="1"/>
  <c r="BE25" i="1"/>
  <c r="BF25" i="1"/>
  <c r="BE49" i="1"/>
  <c r="BF49" i="1"/>
  <c r="BG60" i="1"/>
  <c r="BD60" i="1"/>
  <c r="BI55" i="1"/>
  <c r="BJ55" i="1" s="1"/>
  <c r="BI58" i="1"/>
  <c r="BJ58" i="1" s="1"/>
  <c r="BI65" i="1"/>
  <c r="BJ65" i="1" s="1"/>
  <c r="BI72" i="1"/>
  <c r="BJ72" i="1" s="1"/>
  <c r="BG14" i="1"/>
  <c r="BG48" i="1"/>
  <c r="BH48" i="1"/>
  <c r="BI51" i="1"/>
  <c r="BI54" i="1"/>
  <c r="BI52" i="1"/>
  <c r="BG73" i="1"/>
  <c r="BE28" i="1"/>
  <c r="BF28" i="1"/>
  <c r="BE69" i="1"/>
  <c r="BF69" i="1"/>
  <c r="BI31" i="1"/>
  <c r="BJ31" i="1" s="1"/>
  <c r="BI34" i="1"/>
  <c r="BJ34" i="1" s="1"/>
  <c r="BI41" i="1"/>
  <c r="BI48" i="1"/>
  <c r="BG8" i="1"/>
  <c r="BE70" i="1"/>
  <c r="BF70" i="1"/>
  <c r="BE32" i="1"/>
  <c r="BF32" i="1"/>
  <c r="BH64" i="1"/>
  <c r="BG64" i="1"/>
  <c r="BD64" i="1"/>
  <c r="BI43" i="1"/>
  <c r="BI46" i="1"/>
  <c r="BJ46" i="1" s="1"/>
  <c r="BI53" i="1"/>
  <c r="BI44" i="1"/>
  <c r="BJ44" i="1" s="1"/>
  <c r="BH60" i="1"/>
  <c r="BJ60" i="1" s="1"/>
  <c r="BE24" i="1"/>
  <c r="BF24" i="1"/>
  <c r="BE74" i="1"/>
  <c r="BF74" i="1"/>
  <c r="BH51" i="1"/>
  <c r="BJ51" i="1" s="1"/>
  <c r="BH43" i="1"/>
  <c r="BE12" i="1"/>
  <c r="BF12" i="1"/>
  <c r="BE45" i="1"/>
  <c r="BF45" i="1"/>
  <c r="BE29" i="1"/>
  <c r="BF29" i="1"/>
  <c r="BE13" i="1"/>
  <c r="BF13" i="1"/>
  <c r="BG70" i="1"/>
  <c r="BG62" i="1"/>
  <c r="BD62" i="1"/>
  <c r="BG71" i="1"/>
  <c r="BD71" i="1"/>
  <c r="BG55" i="1"/>
  <c r="BD55" i="1"/>
  <c r="BG31" i="1"/>
  <c r="BD31" i="1"/>
  <c r="BG15" i="1"/>
  <c r="BD15" i="1"/>
  <c r="BG53" i="1"/>
  <c r="BD53" i="1"/>
  <c r="BG20" i="1"/>
  <c r="BD20" i="1"/>
  <c r="BG33" i="1"/>
  <c r="BD33" i="1"/>
  <c r="BG56" i="1"/>
  <c r="BD56" i="1"/>
  <c r="BG68" i="1"/>
  <c r="BD68" i="1"/>
  <c r="BG22" i="1"/>
  <c r="BD22" i="1"/>
  <c r="BG52" i="1"/>
  <c r="BD52" i="1"/>
  <c r="BG57" i="1"/>
  <c r="BD57" i="1"/>
  <c r="BG41" i="1"/>
  <c r="BD41" i="1"/>
  <c r="BG25" i="1"/>
  <c r="BD25" i="1"/>
  <c r="BG9" i="1"/>
  <c r="BD9" i="1"/>
  <c r="BG61" i="1"/>
  <c r="BD61" i="1"/>
  <c r="BG46" i="1"/>
  <c r="BD46" i="1"/>
  <c r="BG10" i="1"/>
  <c r="BD10" i="1"/>
  <c r="BG63" i="1"/>
  <c r="BD63" i="1"/>
  <c r="BG39" i="1"/>
  <c r="BD39" i="1"/>
  <c r="BG23" i="1"/>
  <c r="BD23" i="1"/>
  <c r="BG36" i="1"/>
  <c r="BD36" i="1"/>
  <c r="BG21" i="1"/>
  <c r="BD21" i="1"/>
  <c r="BG34" i="1"/>
  <c r="BD34" i="1"/>
  <c r="BG47" i="1"/>
  <c r="BD47" i="1"/>
  <c r="BG37" i="1"/>
  <c r="BD37" i="1"/>
  <c r="BG54" i="1"/>
  <c r="BD54" i="1"/>
  <c r="BG17" i="1"/>
  <c r="BD17" i="1"/>
  <c r="BG66" i="1"/>
  <c r="BD66" i="1"/>
  <c r="BG50" i="1"/>
  <c r="BD50" i="1"/>
  <c r="BG40" i="1"/>
  <c r="BD40" i="1"/>
  <c r="BG65" i="1"/>
  <c r="BD65" i="1"/>
  <c r="BG49" i="1"/>
  <c r="BD49" i="1"/>
  <c r="AG68" i="1"/>
  <c r="AF68" i="1"/>
  <c r="AJ68" i="1" s="1"/>
  <c r="AC72" i="1"/>
  <c r="AF72" i="1"/>
  <c r="AM72" i="1" s="1"/>
  <c r="AC64" i="1"/>
  <c r="AF64" i="1"/>
  <c r="AJ64" i="1" s="1"/>
  <c r="AD18" i="1"/>
  <c r="AF18" i="1"/>
  <c r="AJ18" i="1" s="1"/>
  <c r="AG8" i="1"/>
  <c r="AF8" i="1"/>
  <c r="AJ8" i="1" s="1"/>
  <c r="AB35" i="1"/>
  <c r="AF35" i="1"/>
  <c r="AJ35" i="1" s="1"/>
  <c r="AD61" i="1"/>
  <c r="AF61" i="1"/>
  <c r="AD29" i="1"/>
  <c r="AF29" i="1"/>
  <c r="AM29" i="1" s="1"/>
  <c r="AC69" i="1"/>
  <c r="AF69" i="1"/>
  <c r="AN69" i="1" s="1"/>
  <c r="AB8" i="1"/>
  <c r="AR38" i="1"/>
  <c r="AX38" i="1" s="1"/>
  <c r="AT38" i="1"/>
  <c r="AR30" i="1"/>
  <c r="AX30" i="1" s="1"/>
  <c r="AT30" i="1"/>
  <c r="AR64" i="1"/>
  <c r="AX64" i="1" s="1"/>
  <c r="AT64" i="1"/>
  <c r="AT50" i="1"/>
  <c r="AR50" i="1"/>
  <c r="AX50" i="1" s="1"/>
  <c r="AT33" i="1"/>
  <c r="AR33" i="1"/>
  <c r="AX33" i="1" s="1"/>
  <c r="AR27" i="1"/>
  <c r="AX27" i="1" s="1"/>
  <c r="AT27" i="1"/>
  <c r="AR56" i="1"/>
  <c r="AX56" i="1" s="1"/>
  <c r="AT56" i="1"/>
  <c r="AR22" i="1"/>
  <c r="AX22" i="1" s="1"/>
  <c r="AT22" i="1"/>
  <c r="AR10" i="1"/>
  <c r="AX10" i="1" s="1"/>
  <c r="AT10" i="1"/>
  <c r="AR18" i="1"/>
  <c r="AX18" i="1" s="1"/>
  <c r="AT18" i="1"/>
  <c r="AR42" i="1"/>
  <c r="AX42" i="1" s="1"/>
  <c r="AT42" i="1"/>
  <c r="AT51" i="1"/>
  <c r="AR51" i="1"/>
  <c r="AX51" i="1" s="1"/>
  <c r="AR11" i="1"/>
  <c r="AX11" i="1" s="1"/>
  <c r="AT11" i="1"/>
  <c r="AR14" i="1"/>
  <c r="AX14" i="1" s="1"/>
  <c r="AT46" i="1"/>
  <c r="AR46" i="1"/>
  <c r="AX46" i="1" s="1"/>
  <c r="AT47" i="1"/>
  <c r="AR47" i="1"/>
  <c r="AX47" i="1" s="1"/>
  <c r="AT31" i="1"/>
  <c r="AR31" i="1"/>
  <c r="AX31" i="1" s="1"/>
  <c r="AT65" i="1"/>
  <c r="AR65" i="1"/>
  <c r="AX65" i="1" s="1"/>
  <c r="AT54" i="1"/>
  <c r="AR54" i="1"/>
  <c r="AX54" i="1" s="1"/>
  <c r="AU65" i="1"/>
  <c r="AR26" i="1"/>
  <c r="AX26" i="1" s="1"/>
  <c r="AT26" i="1"/>
  <c r="AR72" i="1"/>
  <c r="AX72" i="1" s="1"/>
  <c r="AT72" i="1"/>
  <c r="AR59" i="1"/>
  <c r="AX59" i="1" s="1"/>
  <c r="AT59" i="1"/>
  <c r="AT43" i="1"/>
  <c r="AR43" i="1"/>
  <c r="AX43" i="1" s="1"/>
  <c r="AT12" i="1"/>
  <c r="AR12" i="1"/>
  <c r="AX12" i="1" s="1"/>
  <c r="AT45" i="1"/>
  <c r="AR45" i="1"/>
  <c r="AX45" i="1" s="1"/>
  <c r="AT57" i="1"/>
  <c r="AR57" i="1"/>
  <c r="AX57" i="1" s="1"/>
  <c r="AU50" i="1"/>
  <c r="AT44" i="1"/>
  <c r="AR44" i="1"/>
  <c r="AX44" i="1" s="1"/>
  <c r="AU45" i="1"/>
  <c r="AU18" i="1"/>
  <c r="AT53" i="1"/>
  <c r="AR53" i="1"/>
  <c r="AX53" i="1" s="1"/>
  <c r="AR32" i="1"/>
  <c r="AX32" i="1" s="1"/>
  <c r="AT32" i="1"/>
  <c r="AT66" i="1"/>
  <c r="AR66" i="1"/>
  <c r="AX66" i="1" s="1"/>
  <c r="AR40" i="1"/>
  <c r="AX40" i="1" s="1"/>
  <c r="AT40" i="1"/>
  <c r="AT49" i="1"/>
  <c r="AR49" i="1"/>
  <c r="AX49" i="1" s="1"/>
  <c r="AT17" i="1"/>
  <c r="AR17" i="1"/>
  <c r="AX17" i="1" s="1"/>
  <c r="AU33" i="1"/>
  <c r="AT69" i="1"/>
  <c r="AR69" i="1"/>
  <c r="AX69" i="1" s="1"/>
  <c r="AR19" i="1"/>
  <c r="AX19" i="1" s="1"/>
  <c r="AT19" i="1"/>
  <c r="AT68" i="1"/>
  <c r="AR68" i="1"/>
  <c r="AX68" i="1" s="1"/>
  <c r="AT52" i="1"/>
  <c r="AR52" i="1"/>
  <c r="AX52" i="1" s="1"/>
  <c r="AT70" i="1"/>
  <c r="AR70" i="1"/>
  <c r="AX70" i="1" s="1"/>
  <c r="AT71" i="1"/>
  <c r="AR71" i="1"/>
  <c r="AX71" i="1" s="1"/>
  <c r="AT55" i="1"/>
  <c r="AR55" i="1"/>
  <c r="AX55" i="1" s="1"/>
  <c r="AT23" i="1"/>
  <c r="AR23" i="1"/>
  <c r="AX23" i="1" s="1"/>
  <c r="AT37" i="1"/>
  <c r="AR37" i="1"/>
  <c r="AX37" i="1" s="1"/>
  <c r="AU66" i="1"/>
  <c r="AT58" i="1"/>
  <c r="AR58" i="1"/>
  <c r="AX58" i="1" s="1"/>
  <c r="AR24" i="1"/>
  <c r="AX24" i="1" s="1"/>
  <c r="AT24" i="1"/>
  <c r="AU7" i="1"/>
  <c r="AT7" i="1"/>
  <c r="AT35" i="1"/>
  <c r="AR35" i="1"/>
  <c r="AX35" i="1" s="1"/>
  <c r="AT29" i="1"/>
  <c r="AR29" i="1"/>
  <c r="AX29" i="1" s="1"/>
  <c r="AT73" i="1"/>
  <c r="AR73" i="1"/>
  <c r="AX73" i="1" s="1"/>
  <c r="AT41" i="1"/>
  <c r="AR41" i="1"/>
  <c r="AX41" i="1" s="1"/>
  <c r="AU56" i="1"/>
  <c r="AT62" i="1"/>
  <c r="AR62" i="1"/>
  <c r="AX62" i="1" s="1"/>
  <c r="AT63" i="1"/>
  <c r="AR63" i="1"/>
  <c r="AX63" i="1" s="1"/>
  <c r="AT15" i="1"/>
  <c r="AR15" i="1"/>
  <c r="AX15" i="1" s="1"/>
  <c r="AU38" i="1"/>
  <c r="AR34" i="1"/>
  <c r="AX34" i="1" s="1"/>
  <c r="AT34" i="1"/>
  <c r="AT20" i="1"/>
  <c r="AR20" i="1"/>
  <c r="AX20" i="1" s="1"/>
  <c r="AR48" i="1"/>
  <c r="AX48" i="1" s="1"/>
  <c r="AT48" i="1"/>
  <c r="AT74" i="1"/>
  <c r="AR74" i="1"/>
  <c r="AX74" i="1" s="1"/>
  <c r="AT67" i="1"/>
  <c r="AR67" i="1"/>
  <c r="AX67" i="1" s="1"/>
  <c r="AT13" i="1"/>
  <c r="AR13" i="1"/>
  <c r="AX13" i="1" s="1"/>
  <c r="AT25" i="1"/>
  <c r="AR25" i="1"/>
  <c r="AX25" i="1" s="1"/>
  <c r="AU30" i="1"/>
  <c r="AT39" i="1"/>
  <c r="AR39" i="1"/>
  <c r="AX39" i="1" s="1"/>
  <c r="AT36" i="1"/>
  <c r="AR36" i="1"/>
  <c r="AX36" i="1" s="1"/>
  <c r="AT60" i="1"/>
  <c r="AR60" i="1"/>
  <c r="AX60" i="1" s="1"/>
  <c r="AT28" i="1"/>
  <c r="AR28" i="1"/>
  <c r="AX28" i="1" s="1"/>
  <c r="AU19" i="1"/>
  <c r="AU34" i="1"/>
  <c r="AU14" i="1"/>
  <c r="AR16" i="1"/>
  <c r="AX16" i="1" s="1"/>
  <c r="AT16" i="1"/>
  <c r="AT9" i="1"/>
  <c r="AR9" i="1"/>
  <c r="AX9" i="1" s="1"/>
  <c r="AU62" i="1"/>
  <c r="AR8" i="1"/>
  <c r="AX8" i="1" s="1"/>
  <c r="AT8" i="1"/>
  <c r="AT61" i="1"/>
  <c r="AR61" i="1"/>
  <c r="AX61" i="1" s="1"/>
  <c r="AT21" i="1"/>
  <c r="AR21" i="1"/>
  <c r="AX21" i="1" s="1"/>
  <c r="AD72" i="1"/>
  <c r="AG72" i="1"/>
  <c r="AB68" i="1"/>
  <c r="BY39" i="1"/>
  <c r="BY38" i="1"/>
  <c r="BZ38" i="1"/>
  <c r="BZ63" i="1"/>
  <c r="BX63" i="1"/>
  <c r="BX39" i="1"/>
  <c r="BX64" i="1"/>
  <c r="BX38" i="1"/>
  <c r="BX62" i="1"/>
  <c r="BY63" i="1"/>
  <c r="BZ39" i="1"/>
  <c r="BZ64" i="1"/>
  <c r="AC11" i="1"/>
  <c r="AD8" i="1"/>
  <c r="BT69" i="1"/>
  <c r="AB73" i="1"/>
  <c r="AB69" i="1"/>
  <c r="AG69" i="1"/>
  <c r="AN73" i="1"/>
  <c r="AD73" i="1"/>
  <c r="AD69" i="1"/>
  <c r="AG73" i="1"/>
  <c r="AH73" i="1" s="1"/>
  <c r="AC73" i="1"/>
  <c r="AC8" i="1"/>
  <c r="BX11" i="1"/>
  <c r="BX19" i="1" s="1"/>
  <c r="BX65" i="1" s="1"/>
  <c r="BY11" i="1"/>
  <c r="BY19" i="1" s="1"/>
  <c r="BY65" i="1" s="1"/>
  <c r="BY12" i="1"/>
  <c r="BZ11" i="1"/>
  <c r="BZ19" i="1" s="1"/>
  <c r="BZ65" i="1" s="1"/>
  <c r="BX12" i="1"/>
  <c r="BZ12" i="1"/>
  <c r="AD70" i="1"/>
  <c r="AY8" i="1"/>
  <c r="AZ8" i="1" s="1"/>
  <c r="AC70" i="1"/>
  <c r="AC7" i="1"/>
  <c r="AD50" i="1"/>
  <c r="AD65" i="1"/>
  <c r="AD38" i="1"/>
  <c r="AM45" i="1"/>
  <c r="AG43" i="1"/>
  <c r="AG46" i="1"/>
  <c r="AC34" i="1"/>
  <c r="AC43" i="1"/>
  <c r="AD74" i="1"/>
  <c r="AC50" i="1"/>
  <c r="AJ50" i="1"/>
  <c r="AN11" i="1"/>
  <c r="AG11" i="1"/>
  <c r="AG31" i="1"/>
  <c r="AG56" i="1"/>
  <c r="AM16" i="1"/>
  <c r="AB60" i="1"/>
  <c r="AD46" i="1"/>
  <c r="AC14" i="1"/>
  <c r="AD41" i="1"/>
  <c r="AC9" i="1"/>
  <c r="AN66" i="1"/>
  <c r="AC12" i="1"/>
  <c r="AJ32" i="1"/>
  <c r="AG51" i="1"/>
  <c r="AG19" i="1"/>
  <c r="AG50" i="1"/>
  <c r="AD45" i="1"/>
  <c r="AN13" i="1"/>
  <c r="AJ48" i="1"/>
  <c r="AD71" i="1"/>
  <c r="AM74" i="1"/>
  <c r="AG38" i="1"/>
  <c r="AG65" i="1"/>
  <c r="AG33" i="1"/>
  <c r="AC52" i="1"/>
  <c r="AM43" i="1"/>
  <c r="AB11" i="1"/>
  <c r="AG42" i="1"/>
  <c r="AH42" i="1" s="1"/>
  <c r="AD10" i="1"/>
  <c r="AG37" i="1"/>
  <c r="AY69" i="1"/>
  <c r="AZ69" i="1" s="1"/>
  <c r="AG40" i="1"/>
  <c r="AG62" i="1"/>
  <c r="AG30" i="1"/>
  <c r="AJ57" i="1"/>
  <c r="AC25" i="1"/>
  <c r="AG64" i="1"/>
  <c r="AM36" i="1"/>
  <c r="AG67" i="1"/>
  <c r="AG35" i="1"/>
  <c r="AG70" i="1"/>
  <c r="AD34" i="1"/>
  <c r="AG61" i="1"/>
  <c r="AG29" i="1"/>
  <c r="AY68" i="1"/>
  <c r="AZ68" i="1" s="1"/>
  <c r="AY35" i="1"/>
  <c r="AZ35" i="1" s="1"/>
  <c r="AD24" i="1"/>
  <c r="AC44" i="1"/>
  <c r="AB55" i="1"/>
  <c r="AD54" i="1"/>
  <c r="AC22" i="1"/>
  <c r="AC49" i="1"/>
  <c r="AC17" i="1"/>
  <c r="AD28" i="1"/>
  <c r="AD20" i="1"/>
  <c r="AB59" i="1"/>
  <c r="AD27" i="1"/>
  <c r="AG58" i="1"/>
  <c r="AM26" i="1"/>
  <c r="AG53" i="1"/>
  <c r="AN21" i="1"/>
  <c r="AY72" i="1"/>
  <c r="AZ72" i="1" s="1"/>
  <c r="AB43" i="1"/>
  <c r="AB64" i="1"/>
  <c r="AD12" i="1"/>
  <c r="AG59" i="1"/>
  <c r="AD43" i="1"/>
  <c r="AD11" i="1"/>
  <c r="AC27" i="1"/>
  <c r="AJ12" i="1"/>
  <c r="AN59" i="1"/>
  <c r="AC59" i="1"/>
  <c r="AD36" i="1"/>
  <c r="AC66" i="1"/>
  <c r="AD62" i="1"/>
  <c r="AD59" i="1"/>
  <c r="AG27" i="1"/>
  <c r="AB27" i="1"/>
  <c r="AC71" i="1"/>
  <c r="AC35" i="1"/>
  <c r="AD25" i="1"/>
  <c r="AM47" i="1"/>
  <c r="AN27" i="1"/>
  <c r="AD51" i="1"/>
  <c r="AD55" i="1"/>
  <c r="AG57" i="1"/>
  <c r="AC31" i="1"/>
  <c r="AD14" i="1"/>
  <c r="AD64" i="1"/>
  <c r="AG66" i="1"/>
  <c r="AD15" i="1"/>
  <c r="AM41" i="1"/>
  <c r="AJ44" i="1"/>
  <c r="AD63" i="1"/>
  <c r="AG36" i="1"/>
  <c r="AC39" i="1"/>
  <c r="AD40" i="1"/>
  <c r="AN39" i="1"/>
  <c r="AJ67" i="1"/>
  <c r="AN40" i="1"/>
  <c r="AG60" i="1"/>
  <c r="AM60" i="1"/>
  <c r="AG16" i="1"/>
  <c r="AC32" i="1"/>
  <c r="AB71" i="1"/>
  <c r="AC23" i="1"/>
  <c r="AJ51" i="1"/>
  <c r="AJ38" i="1"/>
  <c r="AD19" i="1"/>
  <c r="AG10" i="1"/>
  <c r="AC67" i="1"/>
  <c r="AB23" i="1"/>
  <c r="AC51" i="1"/>
  <c r="AD22" i="1"/>
  <c r="AN49" i="1"/>
  <c r="AD35" i="1"/>
  <c r="AM23" i="1"/>
  <c r="AC47" i="1"/>
  <c r="AC46" i="1"/>
  <c r="AC62" i="1"/>
  <c r="AM37" i="1"/>
  <c r="AM46" i="1"/>
  <c r="AG41" i="1"/>
  <c r="AD31" i="1"/>
  <c r="AG14" i="1"/>
  <c r="AC21" i="1"/>
  <c r="AC63" i="1"/>
  <c r="AJ30" i="1"/>
  <c r="AG47" i="1"/>
  <c r="AM9" i="1"/>
  <c r="AC10" i="1"/>
  <c r="AC53" i="1"/>
  <c r="AC41" i="1"/>
  <c r="AD30" i="1"/>
  <c r="AN15" i="1"/>
  <c r="AB44" i="1"/>
  <c r="AC55" i="1"/>
  <c r="AB39" i="1"/>
  <c r="AC15" i="1"/>
  <c r="AB7" i="1"/>
  <c r="AC19" i="1"/>
  <c r="AD9" i="1"/>
  <c r="AD17" i="1"/>
  <c r="AD13" i="1"/>
  <c r="AD58" i="1"/>
  <c r="AD21" i="1"/>
  <c r="AM14" i="1"/>
  <c r="AJ31" i="1"/>
  <c r="AM70" i="1"/>
  <c r="AD67" i="1"/>
  <c r="AG9" i="1"/>
  <c r="AD39" i="1"/>
  <c r="AG15" i="1"/>
  <c r="AB32" i="1"/>
  <c r="AC58" i="1"/>
  <c r="BT58" i="1" s="1"/>
  <c r="AM10" i="1"/>
  <c r="AG32" i="1"/>
  <c r="AD60" i="1"/>
  <c r="AG21" i="1"/>
  <c r="AC56" i="1"/>
  <c r="BT57" i="1" s="1"/>
  <c r="AC60" i="1"/>
  <c r="AC28" i="1"/>
  <c r="AD52" i="1"/>
  <c r="AD32" i="1"/>
  <c r="AJ28" i="1"/>
  <c r="AN52" i="1"/>
  <c r="AG26" i="1"/>
  <c r="AD37" i="1"/>
  <c r="AD42" i="1"/>
  <c r="AD26" i="1"/>
  <c r="AB67" i="1"/>
  <c r="AB63" i="1"/>
  <c r="AB47" i="1"/>
  <c r="AB31" i="1"/>
  <c r="AB15" i="1"/>
  <c r="AB28" i="1"/>
  <c r="AB51" i="1"/>
  <c r="AB19" i="1"/>
  <c r="AD16" i="1"/>
  <c r="AC42" i="1"/>
  <c r="AD57" i="1"/>
  <c r="AD66" i="1"/>
  <c r="AD56" i="1"/>
  <c r="AC26" i="1"/>
  <c r="AC30" i="1"/>
  <c r="AD53" i="1"/>
  <c r="AJ19" i="1"/>
  <c r="AD44" i="1"/>
  <c r="AM63" i="1"/>
  <c r="AM25" i="1"/>
  <c r="AG63" i="1"/>
  <c r="AD47" i="1"/>
  <c r="AG44" i="1"/>
  <c r="AG25" i="1"/>
  <c r="AG12" i="1"/>
  <c r="AB48" i="1"/>
  <c r="AB24" i="1"/>
  <c r="AB74" i="1"/>
  <c r="AB54" i="1"/>
  <c r="AB38" i="1"/>
  <c r="AB22" i="1"/>
  <c r="AB65" i="1"/>
  <c r="AB49" i="1"/>
  <c r="AB33" i="1"/>
  <c r="AB17" i="1"/>
  <c r="AC48" i="1"/>
  <c r="AG28" i="1"/>
  <c r="AB52" i="1"/>
  <c r="AB20" i="1"/>
  <c r="AB70" i="1"/>
  <c r="AB50" i="1"/>
  <c r="AB34" i="1"/>
  <c r="AB18" i="1"/>
  <c r="AB61" i="1"/>
  <c r="AB45" i="1"/>
  <c r="AB29" i="1"/>
  <c r="AB13" i="1"/>
  <c r="AC45" i="1"/>
  <c r="AC74" i="1"/>
  <c r="AC54" i="1"/>
  <c r="AC38" i="1"/>
  <c r="AJ55" i="1"/>
  <c r="AJ54" i="1"/>
  <c r="AD23" i="1"/>
  <c r="AJ65" i="1"/>
  <c r="AD33" i="1"/>
  <c r="AM20" i="1"/>
  <c r="AG18" i="1"/>
  <c r="AG74" i="1"/>
  <c r="AG49" i="1"/>
  <c r="AG17" i="1"/>
  <c r="AG24" i="1"/>
  <c r="AC18" i="1"/>
  <c r="AC24" i="1"/>
  <c r="AC65" i="1"/>
  <c r="BT65" i="1" s="1"/>
  <c r="AC33" i="1"/>
  <c r="AD48" i="1"/>
  <c r="AD49" i="1"/>
  <c r="AM71" i="1"/>
  <c r="AM22" i="1"/>
  <c r="AM24" i="1"/>
  <c r="AM34" i="1"/>
  <c r="AG71" i="1"/>
  <c r="AG55" i="1"/>
  <c r="AG39" i="1"/>
  <c r="AG23" i="1"/>
  <c r="AG54" i="1"/>
  <c r="AG22" i="1"/>
  <c r="AL22" i="1" s="1"/>
  <c r="AG45" i="1"/>
  <c r="AG13" i="1"/>
  <c r="AG52" i="1"/>
  <c r="AG20" i="1"/>
  <c r="AG34" i="1"/>
  <c r="AG48" i="1"/>
  <c r="AB56" i="1"/>
  <c r="AB40" i="1"/>
  <c r="AB16" i="1"/>
  <c r="AB62" i="1"/>
  <c r="AB46" i="1"/>
  <c r="AB30" i="1"/>
  <c r="AB14" i="1"/>
  <c r="AB57" i="1"/>
  <c r="AB41" i="1"/>
  <c r="AB25" i="1"/>
  <c r="AB9" i="1"/>
  <c r="AC20" i="1"/>
  <c r="AC16" i="1"/>
  <c r="AB66" i="1"/>
  <c r="AB36" i="1"/>
  <c r="AB12" i="1"/>
  <c r="AC40" i="1"/>
  <c r="AC13" i="1"/>
  <c r="AB58" i="1"/>
  <c r="AB42" i="1"/>
  <c r="AB26" i="1"/>
  <c r="AB10" i="1"/>
  <c r="AB53" i="1"/>
  <c r="AB37" i="1"/>
  <c r="AC37" i="1"/>
  <c r="AB21" i="1"/>
  <c r="AC36" i="1"/>
  <c r="AC61" i="1"/>
  <c r="AC29" i="1"/>
  <c r="AM68" i="1"/>
  <c r="AJ59" i="1"/>
  <c r="AM56" i="1"/>
  <c r="AJ56" i="1"/>
  <c r="AH62" i="1"/>
  <c r="AH68" i="1"/>
  <c r="AI68" i="1"/>
  <c r="AN30" i="1"/>
  <c r="AN56" i="1"/>
  <c r="AC34" i="16" l="1"/>
  <c r="AD34" i="16" s="1"/>
  <c r="R34" i="16"/>
  <c r="AE34" i="16"/>
  <c r="V33" i="16"/>
  <c r="AB39" i="16"/>
  <c r="BJ64" i="1"/>
  <c r="BJ33" i="1"/>
  <c r="BT70" i="1"/>
  <c r="BJ21" i="1"/>
  <c r="BJ43" i="1"/>
  <c r="BJ48" i="1"/>
  <c r="BJ54" i="1"/>
  <c r="BJ53" i="1"/>
  <c r="BJ52" i="1"/>
  <c r="BJ41" i="1"/>
  <c r="BT73" i="1"/>
  <c r="AK68" i="1"/>
  <c r="AL68" i="1"/>
  <c r="AN68" i="1"/>
  <c r="AO68" i="1" s="1"/>
  <c r="AY73" i="1"/>
  <c r="AZ73" i="1" s="1"/>
  <c r="BS35" i="1"/>
  <c r="J24" i="4" s="1"/>
  <c r="M24" i="4" s="1"/>
  <c r="BS68" i="1"/>
  <c r="J57" i="4" s="1"/>
  <c r="M57" i="4" s="1"/>
  <c r="AL72" i="1"/>
  <c r="AN72" i="1"/>
  <c r="AO72" i="1" s="1"/>
  <c r="AJ72" i="1"/>
  <c r="BS10" i="1"/>
  <c r="BS42" i="1"/>
  <c r="J31" i="4" s="1"/>
  <c r="K31" i="4" s="1"/>
  <c r="AJ13" i="1"/>
  <c r="AL28" i="1"/>
  <c r="AL59" i="1"/>
  <c r="BS26" i="1"/>
  <c r="J15" i="4" s="1"/>
  <c r="L15" i="4" s="1"/>
  <c r="BS58" i="1"/>
  <c r="J47" i="4" s="1"/>
  <c r="K47" i="4" s="1"/>
  <c r="AI74" i="1"/>
  <c r="AL74" i="1"/>
  <c r="AH63" i="1"/>
  <c r="AL63" i="1"/>
  <c r="AI66" i="1"/>
  <c r="AL66" i="1"/>
  <c r="AI58" i="1"/>
  <c r="AL58" i="1"/>
  <c r="AH61" i="1"/>
  <c r="AL61" i="1"/>
  <c r="AH45" i="1"/>
  <c r="AL45" i="1"/>
  <c r="AI18" i="1"/>
  <c r="AL18" i="1"/>
  <c r="AI25" i="1"/>
  <c r="AL25" i="1"/>
  <c r="AI26" i="1"/>
  <c r="AL26" i="1"/>
  <c r="AH21" i="1"/>
  <c r="AL21" i="1"/>
  <c r="AH15" i="1"/>
  <c r="AL15" i="1"/>
  <c r="AI60" i="1"/>
  <c r="AL60" i="1"/>
  <c r="AH27" i="1"/>
  <c r="AL27" i="1"/>
  <c r="AH40" i="1"/>
  <c r="AL40" i="1"/>
  <c r="AI42" i="1"/>
  <c r="AL42" i="1"/>
  <c r="AI38" i="1"/>
  <c r="AL38" i="1"/>
  <c r="AI50" i="1"/>
  <c r="AL50" i="1"/>
  <c r="AK56" i="1"/>
  <c r="AL56" i="1"/>
  <c r="AH43" i="1"/>
  <c r="AL43" i="1"/>
  <c r="AI73" i="1"/>
  <c r="AL73" i="1"/>
  <c r="AH69" i="1"/>
  <c r="AL69" i="1"/>
  <c r="AI48" i="1"/>
  <c r="AL48" i="1"/>
  <c r="AI23" i="1"/>
  <c r="AL23" i="1"/>
  <c r="AH12" i="1"/>
  <c r="AL12" i="1"/>
  <c r="AH14" i="1"/>
  <c r="AL14" i="1"/>
  <c r="AH67" i="1"/>
  <c r="AL67" i="1"/>
  <c r="AH65" i="1"/>
  <c r="AL65" i="1"/>
  <c r="AH46" i="1"/>
  <c r="AL46" i="1"/>
  <c r="AI8" i="1"/>
  <c r="AL8" i="1"/>
  <c r="AH8" i="1"/>
  <c r="AI67" i="1"/>
  <c r="AH24" i="1"/>
  <c r="AL24" i="1"/>
  <c r="AI20" i="1"/>
  <c r="AL20" i="1"/>
  <c r="AH44" i="1"/>
  <c r="AL44" i="1"/>
  <c r="AH41" i="1"/>
  <c r="AL41" i="1"/>
  <c r="AL16" i="1"/>
  <c r="AH53" i="1"/>
  <c r="AL53" i="1"/>
  <c r="AH70" i="1"/>
  <c r="AL70" i="1"/>
  <c r="AI30" i="1"/>
  <c r="AL30" i="1"/>
  <c r="AI19" i="1"/>
  <c r="AL19" i="1"/>
  <c r="AI31" i="1"/>
  <c r="AL31" i="1"/>
  <c r="AI13" i="1"/>
  <c r="AL13" i="1"/>
  <c r="AI57" i="1"/>
  <c r="AL57" i="1"/>
  <c r="AI11" i="1"/>
  <c r="AL11" i="1"/>
  <c r="AK14" i="1"/>
  <c r="AH34" i="1"/>
  <c r="AL34" i="1"/>
  <c r="AI39" i="1"/>
  <c r="AL39" i="1"/>
  <c r="AI72" i="1"/>
  <c r="AM30" i="1"/>
  <c r="AO30" i="1" s="1"/>
  <c r="AI55" i="1"/>
  <c r="AL55" i="1"/>
  <c r="AH17" i="1"/>
  <c r="AL17" i="1"/>
  <c r="AH72" i="1"/>
  <c r="AK72" i="1"/>
  <c r="AI52" i="1"/>
  <c r="AL52" i="1"/>
  <c r="AI54" i="1"/>
  <c r="AL54" i="1"/>
  <c r="AH71" i="1"/>
  <c r="AL71" i="1"/>
  <c r="AI49" i="1"/>
  <c r="AL49" i="1"/>
  <c r="AL32" i="1"/>
  <c r="AH9" i="1"/>
  <c r="AL9" i="1"/>
  <c r="AL47" i="1"/>
  <c r="AH10" i="1"/>
  <c r="AL10" i="1"/>
  <c r="AI36" i="1"/>
  <c r="AL36" i="1"/>
  <c r="AI29" i="1"/>
  <c r="AL29" i="1"/>
  <c r="AI35" i="1"/>
  <c r="AL35" i="1"/>
  <c r="AI64" i="1"/>
  <c r="AL64" i="1"/>
  <c r="AI62" i="1"/>
  <c r="AL62" i="1"/>
  <c r="AI37" i="1"/>
  <c r="AL37" i="1"/>
  <c r="AI33" i="1"/>
  <c r="AL33" i="1"/>
  <c r="AH51" i="1"/>
  <c r="AL51" i="1"/>
  <c r="BS69" i="1"/>
  <c r="J58" i="4" s="1"/>
  <c r="M58" i="4" s="1"/>
  <c r="AK73" i="1"/>
  <c r="AJ29" i="1"/>
  <c r="BT74" i="1"/>
  <c r="AI65" i="1"/>
  <c r="BS25" i="1"/>
  <c r="J14" i="4" s="1"/>
  <c r="BY29" i="1"/>
  <c r="BY66" i="1"/>
  <c r="AN65" i="1"/>
  <c r="AI43" i="1"/>
  <c r="BZ29" i="1"/>
  <c r="BZ66" i="1"/>
  <c r="BX29" i="1"/>
  <c r="BX66" i="1"/>
  <c r="BS73" i="1"/>
  <c r="J62" i="4" s="1"/>
  <c r="AM59" i="1"/>
  <c r="AO59" i="1" s="1"/>
  <c r="AN16" i="1"/>
  <c r="AO16" i="1" s="1"/>
  <c r="AN26" i="1"/>
  <c r="AO26" i="1" s="1"/>
  <c r="AH38" i="1"/>
  <c r="AN32" i="1"/>
  <c r="AH64" i="1"/>
  <c r="AJ27" i="1"/>
  <c r="AM50" i="1"/>
  <c r="AK16" i="1"/>
  <c r="BT35" i="1"/>
  <c r="AH60" i="1"/>
  <c r="AJ69" i="1"/>
  <c r="BT28" i="1"/>
  <c r="AH11" i="1"/>
  <c r="AH19" i="1"/>
  <c r="AM73" i="1"/>
  <c r="AO73" i="1" s="1"/>
  <c r="AM8" i="1"/>
  <c r="AM21" i="1"/>
  <c r="AO21" i="1" s="1"/>
  <c r="AM69" i="1"/>
  <c r="AO69" i="1" s="1"/>
  <c r="BS24" i="1"/>
  <c r="J13" i="4" s="1"/>
  <c r="AJ73" i="1"/>
  <c r="AJ21" i="1"/>
  <c r="AK69" i="1"/>
  <c r="AH30" i="1"/>
  <c r="AH33" i="1"/>
  <c r="AI27" i="1"/>
  <c r="AM44" i="1"/>
  <c r="BS66" i="1"/>
  <c r="J55" i="4" s="1"/>
  <c r="BT53" i="1"/>
  <c r="AN12" i="1"/>
  <c r="AM13" i="1"/>
  <c r="AO13" i="1" s="1"/>
  <c r="AK11" i="1"/>
  <c r="AN47" i="1"/>
  <c r="AO47" i="1" s="1"/>
  <c r="AM11" i="1"/>
  <c r="AO11" i="1" s="1"/>
  <c r="AI14" i="1"/>
  <c r="AH58" i="1"/>
  <c r="AH35" i="1"/>
  <c r="AJ11" i="1"/>
  <c r="AM12" i="1"/>
  <c r="AI69" i="1"/>
  <c r="BS61" i="1"/>
  <c r="J50" i="4" s="1"/>
  <c r="BT8" i="1"/>
  <c r="BT24" i="1"/>
  <c r="BS45" i="1"/>
  <c r="J34" i="4" s="1"/>
  <c r="AN29" i="1"/>
  <c r="AO29" i="1" s="1"/>
  <c r="AH37" i="1"/>
  <c r="AM48" i="1"/>
  <c r="AM57" i="1"/>
  <c r="BT13" i="1"/>
  <c r="AN74" i="1"/>
  <c r="AO74" i="1" s="1"/>
  <c r="AK43" i="1"/>
  <c r="AN48" i="1"/>
  <c r="AN57" i="1"/>
  <c r="AJ74" i="1"/>
  <c r="BT51" i="1"/>
  <c r="AJ43" i="1"/>
  <c r="BT18" i="1"/>
  <c r="AN43" i="1"/>
  <c r="AO43" i="1" s="1"/>
  <c r="AH16" i="1"/>
  <c r="AI63" i="1"/>
  <c r="BT36" i="1"/>
  <c r="BS33" i="1"/>
  <c r="J22" i="4" s="1"/>
  <c r="AK62" i="1"/>
  <c r="BT15" i="1"/>
  <c r="AH57" i="1"/>
  <c r="AM66" i="1"/>
  <c r="AO66" i="1" s="1"/>
  <c r="AK37" i="1"/>
  <c r="AK8" i="1"/>
  <c r="AN31" i="1"/>
  <c r="AJ47" i="1"/>
  <c r="BT20" i="1"/>
  <c r="AN8" i="1"/>
  <c r="AN36" i="1"/>
  <c r="AO36" i="1" s="1"/>
  <c r="AI70" i="1"/>
  <c r="AH31" i="1"/>
  <c r="AJ36" i="1"/>
  <c r="AJ39" i="1"/>
  <c r="AJ45" i="1"/>
  <c r="AN45" i="1"/>
  <c r="AO45" i="1" s="1"/>
  <c r="AI9" i="1"/>
  <c r="AJ66" i="1"/>
  <c r="AK33" i="1"/>
  <c r="BT45" i="1"/>
  <c r="AI61" i="1"/>
  <c r="AI53" i="1"/>
  <c r="AM64" i="1"/>
  <c r="AJ16" i="1"/>
  <c r="BS14" i="1"/>
  <c r="BS16" i="1"/>
  <c r="J5" i="4" s="1"/>
  <c r="BS65" i="1"/>
  <c r="J54" i="4" s="1"/>
  <c r="AK50" i="1"/>
  <c r="AK46" i="1"/>
  <c r="AK61" i="1"/>
  <c r="AK32" i="1"/>
  <c r="AI46" i="1"/>
  <c r="AJ40" i="1"/>
  <c r="BT40" i="1"/>
  <c r="AN50" i="1"/>
  <c r="AM32" i="1"/>
  <c r="AM61" i="1"/>
  <c r="AN55" i="1"/>
  <c r="BT61" i="1"/>
  <c r="BS12" i="1"/>
  <c r="BT16" i="1"/>
  <c r="BS46" i="1"/>
  <c r="J35" i="4" s="1"/>
  <c r="BS52" i="1"/>
  <c r="J41" i="4" s="1"/>
  <c r="BS48" i="1"/>
  <c r="J37" i="4" s="1"/>
  <c r="BT26" i="1"/>
  <c r="AK58" i="1"/>
  <c r="BT29" i="1"/>
  <c r="BS30" i="1"/>
  <c r="J19" i="4" s="1"/>
  <c r="BS40" i="1"/>
  <c r="J29" i="4" s="1"/>
  <c r="BS20" i="1"/>
  <c r="J9" i="4" s="1"/>
  <c r="BT60" i="1"/>
  <c r="AK66" i="1"/>
  <c r="BT44" i="1"/>
  <c r="BS37" i="1"/>
  <c r="J26" i="4" s="1"/>
  <c r="BS29" i="1"/>
  <c r="J18" i="4" s="1"/>
  <c r="BS19" i="1"/>
  <c r="J8" i="4" s="1"/>
  <c r="BT47" i="1"/>
  <c r="BT23" i="1"/>
  <c r="AK35" i="1"/>
  <c r="BS60" i="1"/>
  <c r="J49" i="4" s="1"/>
  <c r="AM33" i="1"/>
  <c r="BT37" i="1"/>
  <c r="BS50" i="1"/>
  <c r="J39" i="4" s="1"/>
  <c r="BS17" i="1"/>
  <c r="J6" i="4" s="1"/>
  <c r="BS22" i="1"/>
  <c r="J11" i="4" s="1"/>
  <c r="BT55" i="1"/>
  <c r="BT33" i="1"/>
  <c r="BS31" i="1"/>
  <c r="J20" i="4" s="1"/>
  <c r="BS39" i="1"/>
  <c r="J28" i="4" s="1"/>
  <c r="BT31" i="1"/>
  <c r="BT71" i="1"/>
  <c r="BS43" i="1"/>
  <c r="J32" i="4" s="1"/>
  <c r="BT17" i="1"/>
  <c r="BS55" i="1"/>
  <c r="J44" i="4" s="1"/>
  <c r="BT25" i="1"/>
  <c r="BT52" i="1"/>
  <c r="BT9" i="1"/>
  <c r="BT72" i="1"/>
  <c r="BS41" i="1"/>
  <c r="J30" i="4" s="1"/>
  <c r="BS56" i="1"/>
  <c r="J45" i="4" s="1"/>
  <c r="BT38" i="1"/>
  <c r="BS70" i="1"/>
  <c r="J59" i="4" s="1"/>
  <c r="BS38" i="1"/>
  <c r="J27" i="4" s="1"/>
  <c r="BT30" i="1"/>
  <c r="BS51" i="1"/>
  <c r="J40" i="4" s="1"/>
  <c r="BS47" i="1"/>
  <c r="J36" i="4" s="1"/>
  <c r="BT19" i="1"/>
  <c r="BT41" i="1"/>
  <c r="BT10" i="1"/>
  <c r="BT63" i="1"/>
  <c r="BS71" i="1"/>
  <c r="J60" i="4" s="1"/>
  <c r="BS27" i="1"/>
  <c r="J16" i="4" s="1"/>
  <c r="BT66" i="1"/>
  <c r="BT49" i="1"/>
  <c r="BS11" i="1"/>
  <c r="BT43" i="1"/>
  <c r="BS8" i="1"/>
  <c r="AH54" i="1"/>
  <c r="BS53" i="1"/>
  <c r="J42" i="4" s="1"/>
  <c r="BS36" i="1"/>
  <c r="J25" i="4" s="1"/>
  <c r="BS57" i="1"/>
  <c r="J46" i="4" s="1"/>
  <c r="BS62" i="1"/>
  <c r="J51" i="4" s="1"/>
  <c r="BS13" i="1"/>
  <c r="BS18" i="1"/>
  <c r="J7" i="4" s="1"/>
  <c r="AK28" i="1"/>
  <c r="BS49" i="1"/>
  <c r="J38" i="4" s="1"/>
  <c r="BS54" i="1"/>
  <c r="J43" i="4" s="1"/>
  <c r="BT42" i="1"/>
  <c r="BS28" i="1"/>
  <c r="J17" i="4" s="1"/>
  <c r="BS63" i="1"/>
  <c r="J52" i="4" s="1"/>
  <c r="BT56" i="1"/>
  <c r="BS32" i="1"/>
  <c r="J21" i="4" s="1"/>
  <c r="BS44" i="1"/>
  <c r="J33" i="4" s="1"/>
  <c r="BT21" i="1"/>
  <c r="BT62" i="1"/>
  <c r="BS23" i="1"/>
  <c r="J12" i="4" s="1"/>
  <c r="AK38" i="1"/>
  <c r="BT32" i="1"/>
  <c r="BT27" i="1"/>
  <c r="BT22" i="1"/>
  <c r="BT12" i="1"/>
  <c r="BT14" i="1"/>
  <c r="BT34" i="1"/>
  <c r="AM65" i="1"/>
  <c r="BS21" i="1"/>
  <c r="J10" i="4" s="1"/>
  <c r="BS9" i="1"/>
  <c r="BT54" i="1"/>
  <c r="BS34" i="1"/>
  <c r="J23" i="4" s="1"/>
  <c r="BT48" i="1"/>
  <c r="BS74" i="1"/>
  <c r="J63" i="4" s="1"/>
  <c r="BS15" i="1"/>
  <c r="J4" i="4" s="1"/>
  <c r="BS67" i="1"/>
  <c r="J56" i="4" s="1"/>
  <c r="BT46" i="1"/>
  <c r="BT67" i="1"/>
  <c r="AK40" i="1"/>
  <c r="BT39" i="1"/>
  <c r="BT59" i="1"/>
  <c r="BS64" i="1"/>
  <c r="J53" i="4" s="1"/>
  <c r="BS59" i="1"/>
  <c r="J48" i="4" s="1"/>
  <c r="BT50" i="1"/>
  <c r="BT68" i="1"/>
  <c r="BT11" i="1"/>
  <c r="BS72" i="1"/>
  <c r="J61" i="4" s="1"/>
  <c r="BT64" i="1"/>
  <c r="AK53" i="1"/>
  <c r="AK42" i="1"/>
  <c r="AI24" i="1"/>
  <c r="AK67" i="1"/>
  <c r="AK36" i="1"/>
  <c r="AK29" i="1"/>
  <c r="AY53" i="1"/>
  <c r="AZ53" i="1" s="1"/>
  <c r="AY58" i="1"/>
  <c r="AZ58" i="1" s="1"/>
  <c r="AY62" i="1"/>
  <c r="AZ62" i="1" s="1"/>
  <c r="AY18" i="1"/>
  <c r="AZ18" i="1" s="1"/>
  <c r="AY33" i="1"/>
  <c r="AZ33" i="1" s="1"/>
  <c r="AY48" i="1"/>
  <c r="AZ48" i="1" s="1"/>
  <c r="AY64" i="1"/>
  <c r="AZ64" i="1" s="1"/>
  <c r="AN64" i="1"/>
  <c r="AH50" i="1"/>
  <c r="AN41" i="1"/>
  <c r="AO41" i="1" s="1"/>
  <c r="AJ41" i="1"/>
  <c r="AY21" i="1"/>
  <c r="AZ21" i="1" s="1"/>
  <c r="AY10" i="1"/>
  <c r="AZ10" i="1" s="1"/>
  <c r="AY16" i="1"/>
  <c r="AZ16" i="1" s="1"/>
  <c r="AY29" i="1"/>
  <c r="AZ29" i="1" s="1"/>
  <c r="AY39" i="1"/>
  <c r="AZ39" i="1" s="1"/>
  <c r="AN20" i="1"/>
  <c r="AO20" i="1" s="1"/>
  <c r="AM27" i="1"/>
  <c r="AO27" i="1" s="1"/>
  <c r="AH36" i="1"/>
  <c r="AH29" i="1"/>
  <c r="AH48" i="1"/>
  <c r="AI51" i="1"/>
  <c r="AI40" i="1"/>
  <c r="AK64" i="1"/>
  <c r="AJ46" i="1"/>
  <c r="AJ26" i="1"/>
  <c r="AK57" i="1"/>
  <c r="AY26" i="1"/>
  <c r="AZ26" i="1" s="1"/>
  <c r="AY25" i="1"/>
  <c r="AZ25" i="1" s="1"/>
  <c r="AY30" i="1"/>
  <c r="AZ30" i="1" s="1"/>
  <c r="AY45" i="1"/>
  <c r="AZ45" i="1" s="1"/>
  <c r="AY50" i="1"/>
  <c r="AZ50" i="1" s="1"/>
  <c r="AY20" i="1"/>
  <c r="AZ20" i="1" s="1"/>
  <c r="AY65" i="1"/>
  <c r="AZ65" i="1" s="1"/>
  <c r="AY51" i="1"/>
  <c r="AZ51" i="1" s="1"/>
  <c r="AY47" i="1"/>
  <c r="AZ47" i="1" s="1"/>
  <c r="AK31" i="1"/>
  <c r="AY27" i="1"/>
  <c r="AZ27" i="1" s="1"/>
  <c r="AK59" i="1"/>
  <c r="AH56" i="1"/>
  <c r="AY57" i="1"/>
  <c r="AZ57" i="1" s="1"/>
  <c r="AY13" i="1"/>
  <c r="AZ13" i="1" s="1"/>
  <c r="AY38" i="1"/>
  <c r="AZ38" i="1" s="1"/>
  <c r="AY15" i="1"/>
  <c r="AZ15" i="1" s="1"/>
  <c r="AY60" i="1"/>
  <c r="AZ60" i="1" s="1"/>
  <c r="AM40" i="1"/>
  <c r="AO40" i="1" s="1"/>
  <c r="AY66" i="1"/>
  <c r="AZ66" i="1" s="1"/>
  <c r="AY14" i="1"/>
  <c r="AZ14" i="1" s="1"/>
  <c r="AY19" i="1"/>
  <c r="AZ19" i="1" s="1"/>
  <c r="AY31" i="1"/>
  <c r="AZ31" i="1" s="1"/>
  <c r="AY43" i="1"/>
  <c r="AZ43" i="1" s="1"/>
  <c r="AY11" i="1"/>
  <c r="AZ11" i="1" s="1"/>
  <c r="AN46" i="1"/>
  <c r="AO46" i="1" s="1"/>
  <c r="AI16" i="1"/>
  <c r="AI56" i="1"/>
  <c r="AK13" i="1"/>
  <c r="AK51" i="1"/>
  <c r="AK30" i="1"/>
  <c r="AY37" i="1"/>
  <c r="AZ37" i="1" s="1"/>
  <c r="AY42" i="1"/>
  <c r="AZ42" i="1" s="1"/>
  <c r="AY41" i="1"/>
  <c r="AZ41" i="1" s="1"/>
  <c r="AY46" i="1"/>
  <c r="AZ46" i="1" s="1"/>
  <c r="AY52" i="1"/>
  <c r="AZ52" i="1" s="1"/>
  <c r="AY17" i="1"/>
  <c r="AZ17" i="1" s="1"/>
  <c r="AY22" i="1"/>
  <c r="AZ22" i="1" s="1"/>
  <c r="AY24" i="1"/>
  <c r="AZ24" i="1" s="1"/>
  <c r="AY32" i="1"/>
  <c r="AZ32" i="1" s="1"/>
  <c r="AY23" i="1"/>
  <c r="AZ23" i="1" s="1"/>
  <c r="AY59" i="1"/>
  <c r="AZ59" i="1" s="1"/>
  <c r="AY55" i="1"/>
  <c r="AZ55" i="1" s="1"/>
  <c r="AY12" i="1"/>
  <c r="AZ12" i="1" s="1"/>
  <c r="AY67" i="1"/>
  <c r="AZ67" i="1" s="1"/>
  <c r="AH52" i="1"/>
  <c r="AY40" i="1"/>
  <c r="AZ40" i="1" s="1"/>
  <c r="AY61" i="1"/>
  <c r="AZ61" i="1" s="1"/>
  <c r="AY34" i="1"/>
  <c r="AZ34" i="1" s="1"/>
  <c r="AY70" i="1"/>
  <c r="AZ70" i="1" s="1"/>
  <c r="AY74" i="1"/>
  <c r="AZ74" i="1" s="1"/>
  <c r="AK47" i="1"/>
  <c r="AH55" i="1"/>
  <c r="AY36" i="1"/>
  <c r="AZ36" i="1" s="1"/>
  <c r="AY9" i="1"/>
  <c r="AZ9" i="1" s="1"/>
  <c r="AY56" i="1"/>
  <c r="AZ56" i="1" s="1"/>
  <c r="AY49" i="1"/>
  <c r="AZ49" i="1" s="1"/>
  <c r="AY54" i="1"/>
  <c r="AZ54" i="1" s="1"/>
  <c r="AY28" i="1"/>
  <c r="AZ28" i="1" s="1"/>
  <c r="AY63" i="1"/>
  <c r="AZ63" i="1" s="1"/>
  <c r="AY44" i="1"/>
  <c r="AZ44" i="1" s="1"/>
  <c r="AY71" i="1"/>
  <c r="AZ71" i="1" s="1"/>
  <c r="AN70" i="1"/>
  <c r="AO70" i="1" s="1"/>
  <c r="AJ42" i="1"/>
  <c r="AK63" i="1"/>
  <c r="AN63" i="1"/>
  <c r="AO63" i="1" s="1"/>
  <c r="AI47" i="1"/>
  <c r="AN42" i="1"/>
  <c r="AI59" i="1"/>
  <c r="AK52" i="1"/>
  <c r="AJ58" i="1"/>
  <c r="AH13" i="1"/>
  <c r="AM28" i="1"/>
  <c r="AH18" i="1"/>
  <c r="AJ61" i="1"/>
  <c r="AH59" i="1"/>
  <c r="AK27" i="1"/>
  <c r="AM38" i="1"/>
  <c r="AM42" i="1"/>
  <c r="AJ52" i="1"/>
  <c r="AK70" i="1"/>
  <c r="AJ63" i="1"/>
  <c r="AK60" i="1"/>
  <c r="AJ49" i="1"/>
  <c r="AK44" i="1"/>
  <c r="AH47" i="1"/>
  <c r="AN38" i="1"/>
  <c r="AI44" i="1"/>
  <c r="AM52" i="1"/>
  <c r="AO52" i="1" s="1"/>
  <c r="AJ70" i="1"/>
  <c r="AM49" i="1"/>
  <c r="AO49" i="1" s="1"/>
  <c r="AN71" i="1"/>
  <c r="AO71" i="1" s="1"/>
  <c r="AM55" i="1"/>
  <c r="AN33" i="1"/>
  <c r="AN61" i="1"/>
  <c r="AN44" i="1"/>
  <c r="AN28" i="1"/>
  <c r="AH49" i="1"/>
  <c r="AM31" i="1"/>
  <c r="AN23" i="1"/>
  <c r="AO23" i="1" s="1"/>
  <c r="AM18" i="1"/>
  <c r="AK17" i="1"/>
  <c r="AH66" i="1"/>
  <c r="AH20" i="1"/>
  <c r="AK48" i="1"/>
  <c r="AJ53" i="1"/>
  <c r="AJ60" i="1"/>
  <c r="AM39" i="1"/>
  <c r="AO39" i="1" s="1"/>
  <c r="AN9" i="1"/>
  <c r="AO9" i="1" s="1"/>
  <c r="AI41" i="1"/>
  <c r="AH25" i="1"/>
  <c r="AK9" i="1"/>
  <c r="AN60" i="1"/>
  <c r="AO60" i="1" s="1"/>
  <c r="AJ62" i="1"/>
  <c r="AK10" i="1"/>
  <c r="AN22" i="1"/>
  <c r="AO22" i="1" s="1"/>
  <c r="AN35" i="1"/>
  <c r="AN53" i="1"/>
  <c r="AH74" i="1"/>
  <c r="AJ9" i="1"/>
  <c r="AJ22" i="1"/>
  <c r="AM53" i="1"/>
  <c r="AK21" i="1"/>
  <c r="AM62" i="1"/>
  <c r="AJ33" i="1"/>
  <c r="AM35" i="1"/>
  <c r="AJ17" i="1"/>
  <c r="AN67" i="1"/>
  <c r="AI71" i="1"/>
  <c r="AH26" i="1"/>
  <c r="AJ15" i="1"/>
  <c r="AK71" i="1"/>
  <c r="AK41" i="1"/>
  <c r="AM17" i="1"/>
  <c r="AK22" i="1"/>
  <c r="AM67" i="1"/>
  <c r="AI10" i="1"/>
  <c r="AM15" i="1"/>
  <c r="AO15" i="1" s="1"/>
  <c r="AK25" i="1"/>
  <c r="AN19" i="1"/>
  <c r="AN14" i="1"/>
  <c r="AO14" i="1" s="1"/>
  <c r="AJ37" i="1"/>
  <c r="AJ14" i="1"/>
  <c r="AM19" i="1"/>
  <c r="AN37" i="1"/>
  <c r="AO37" i="1" s="1"/>
  <c r="AM51" i="1"/>
  <c r="AN62" i="1"/>
  <c r="AI21" i="1"/>
  <c r="AI15" i="1"/>
  <c r="AH22" i="1"/>
  <c r="AH23" i="1"/>
  <c r="AJ20" i="1"/>
  <c r="AN51" i="1"/>
  <c r="AK23" i="1"/>
  <c r="AJ25" i="1"/>
  <c r="AK26" i="1"/>
  <c r="AK49" i="1"/>
  <c r="AK12" i="1"/>
  <c r="AK19" i="1"/>
  <c r="AI45" i="1"/>
  <c r="AJ71" i="1"/>
  <c r="AK45" i="1"/>
  <c r="AM58" i="1"/>
  <c r="AN24" i="1"/>
  <c r="AO24" i="1" s="1"/>
  <c r="AN58" i="1"/>
  <c r="AN17" i="1"/>
  <c r="AN25" i="1"/>
  <c r="AO25" i="1" s="1"/>
  <c r="AI34" i="1"/>
  <c r="AK15" i="1"/>
  <c r="AJ23" i="1"/>
  <c r="AK34" i="1"/>
  <c r="AK54" i="1"/>
  <c r="AK74" i="1"/>
  <c r="AK24" i="1"/>
  <c r="AN10" i="1"/>
  <c r="AO10" i="1" s="1"/>
  <c r="AI12" i="1"/>
  <c r="AI32" i="1"/>
  <c r="AK20" i="1"/>
  <c r="AM54" i="1"/>
  <c r="AK39" i="1"/>
  <c r="AJ10" i="1"/>
  <c r="AH32" i="1"/>
  <c r="AK18" i="1"/>
  <c r="AN54" i="1"/>
  <c r="AN18" i="1"/>
  <c r="AH39" i="1"/>
  <c r="AH28" i="1"/>
  <c r="AI28" i="1"/>
  <c r="AN34" i="1"/>
  <c r="AO34" i="1" s="1"/>
  <c r="AI17" i="1"/>
  <c r="AK65" i="1"/>
  <c r="AJ34" i="1"/>
  <c r="AJ24" i="1"/>
  <c r="AK55" i="1"/>
  <c r="AI22" i="1"/>
  <c r="AO56" i="1"/>
  <c r="AC35" i="16" l="1"/>
  <c r="AD35" i="16" s="1"/>
  <c r="U34" i="16"/>
  <c r="S34" i="16"/>
  <c r="AB40" i="16"/>
  <c r="L57" i="4"/>
  <c r="K57" i="4"/>
  <c r="L24" i="4"/>
  <c r="K24" i="4"/>
  <c r="AO33" i="1"/>
  <c r="L31" i="4"/>
  <c r="L58" i="4"/>
  <c r="K15" i="4"/>
  <c r="M31" i="4"/>
  <c r="M15" i="4"/>
  <c r="L47" i="4"/>
  <c r="M47" i="4"/>
  <c r="K58" i="4"/>
  <c r="AO50" i="1"/>
  <c r="AO32" i="1"/>
  <c r="AO44" i="1"/>
  <c r="L10" i="4"/>
  <c r="K10" i="4"/>
  <c r="M10" i="4"/>
  <c r="K52" i="4"/>
  <c r="M52" i="4"/>
  <c r="L52" i="4"/>
  <c r="L42" i="4"/>
  <c r="K42" i="4"/>
  <c r="M42" i="4"/>
  <c r="L60" i="4"/>
  <c r="M60" i="4"/>
  <c r="K60" i="4"/>
  <c r="K28" i="4"/>
  <c r="M28" i="4"/>
  <c r="L28" i="4"/>
  <c r="K53" i="4"/>
  <c r="M53" i="4"/>
  <c r="L53" i="4"/>
  <c r="M63" i="4"/>
  <c r="K63" i="4"/>
  <c r="L63" i="4"/>
  <c r="M7" i="4"/>
  <c r="K7" i="4"/>
  <c r="L7" i="4"/>
  <c r="K25" i="4"/>
  <c r="L25" i="4"/>
  <c r="M25" i="4"/>
  <c r="K16" i="4"/>
  <c r="M16" i="4"/>
  <c r="L16" i="4"/>
  <c r="K44" i="4"/>
  <c r="M44" i="4"/>
  <c r="L44" i="4"/>
  <c r="L26" i="4"/>
  <c r="K26" i="4"/>
  <c r="M26" i="4"/>
  <c r="K9" i="4"/>
  <c r="L9" i="4"/>
  <c r="M9" i="4"/>
  <c r="M35" i="4"/>
  <c r="L35" i="4"/>
  <c r="K35" i="4"/>
  <c r="K5" i="4"/>
  <c r="M5" i="4"/>
  <c r="L5" i="4"/>
  <c r="L34" i="4"/>
  <c r="K34" i="4"/>
  <c r="M34" i="4"/>
  <c r="L50" i="4"/>
  <c r="M50" i="4"/>
  <c r="K50" i="4"/>
  <c r="L14" i="4"/>
  <c r="K14" i="4"/>
  <c r="M14" i="4"/>
  <c r="M43" i="4"/>
  <c r="L43" i="4"/>
  <c r="K43" i="4"/>
  <c r="K45" i="4"/>
  <c r="L45" i="4"/>
  <c r="M45" i="4"/>
  <c r="M11" i="4"/>
  <c r="K11" i="4"/>
  <c r="L11" i="4"/>
  <c r="K29" i="4"/>
  <c r="L29" i="4"/>
  <c r="M29" i="4"/>
  <c r="L22" i="4"/>
  <c r="K22" i="4"/>
  <c r="M22" i="4"/>
  <c r="K61" i="4"/>
  <c r="L61" i="4"/>
  <c r="M61" i="4"/>
  <c r="L56" i="4"/>
  <c r="M56" i="4"/>
  <c r="K56" i="4"/>
  <c r="M23" i="4"/>
  <c r="K23" i="4"/>
  <c r="L23" i="4"/>
  <c r="K33" i="4"/>
  <c r="M33" i="4"/>
  <c r="L33" i="4"/>
  <c r="K17" i="4"/>
  <c r="M17" i="4"/>
  <c r="L17" i="4"/>
  <c r="L38" i="4"/>
  <c r="K38" i="4"/>
  <c r="M38" i="4"/>
  <c r="M51" i="4"/>
  <c r="L51" i="4"/>
  <c r="K51" i="4"/>
  <c r="K36" i="4"/>
  <c r="M36" i="4"/>
  <c r="L36" i="4"/>
  <c r="M27" i="4"/>
  <c r="L27" i="4"/>
  <c r="K27" i="4"/>
  <c r="L30" i="4"/>
  <c r="K30" i="4"/>
  <c r="M30" i="4"/>
  <c r="K32" i="4"/>
  <c r="M32" i="4"/>
  <c r="L32" i="4"/>
  <c r="K20" i="4"/>
  <c r="M20" i="4"/>
  <c r="L20" i="4"/>
  <c r="L6" i="4"/>
  <c r="K6" i="4"/>
  <c r="M6" i="4"/>
  <c r="K49" i="4"/>
  <c r="M49" i="4"/>
  <c r="L49" i="4"/>
  <c r="K8" i="4"/>
  <c r="M8" i="4"/>
  <c r="L8" i="4"/>
  <c r="M19" i="4"/>
  <c r="L19" i="4"/>
  <c r="K19" i="4"/>
  <c r="K37" i="4"/>
  <c r="M37" i="4"/>
  <c r="L37" i="4"/>
  <c r="K48" i="4"/>
  <c r="M48" i="4"/>
  <c r="L48" i="4"/>
  <c r="K4" i="4"/>
  <c r="L4" i="4"/>
  <c r="M4" i="4"/>
  <c r="K12" i="4"/>
  <c r="M12" i="4"/>
  <c r="L12" i="4"/>
  <c r="K21" i="4"/>
  <c r="M21" i="4"/>
  <c r="L21" i="4"/>
  <c r="L46" i="4"/>
  <c r="M46" i="4"/>
  <c r="K46" i="4"/>
  <c r="K40" i="4"/>
  <c r="M40" i="4"/>
  <c r="L40" i="4"/>
  <c r="M59" i="4"/>
  <c r="L59" i="4"/>
  <c r="K59" i="4"/>
  <c r="M39" i="4"/>
  <c r="L39" i="4"/>
  <c r="K39" i="4"/>
  <c r="L18" i="4"/>
  <c r="K18" i="4"/>
  <c r="M18" i="4"/>
  <c r="K41" i="4"/>
  <c r="L41" i="4"/>
  <c r="M41" i="4"/>
  <c r="L54" i="4"/>
  <c r="K54" i="4"/>
  <c r="M54" i="4"/>
  <c r="M55" i="4"/>
  <c r="L55" i="4"/>
  <c r="K55" i="4"/>
  <c r="K13" i="4"/>
  <c r="L13" i="4"/>
  <c r="M13" i="4"/>
  <c r="L62" i="4"/>
  <c r="K62" i="4"/>
  <c r="M62" i="4"/>
  <c r="AO12" i="1"/>
  <c r="AO65" i="1"/>
  <c r="AO8" i="1"/>
  <c r="AO31" i="1"/>
  <c r="BZ18" i="1"/>
  <c r="BZ35" i="1" s="1"/>
  <c r="BZ57" i="1" s="1"/>
  <c r="AO48" i="1"/>
  <c r="AO57" i="1"/>
  <c r="AO61" i="1"/>
  <c r="BX10" i="1"/>
  <c r="AO55" i="1"/>
  <c r="AO64" i="1"/>
  <c r="AO38" i="1"/>
  <c r="BY18" i="1"/>
  <c r="BY35" i="1" s="1"/>
  <c r="BY57" i="1" s="1"/>
  <c r="BX18" i="1"/>
  <c r="BX35" i="1" s="1"/>
  <c r="BX57" i="1" s="1"/>
  <c r="BY10" i="1"/>
  <c r="BZ10" i="1"/>
  <c r="AO58" i="1"/>
  <c r="AO18" i="1"/>
  <c r="AO42" i="1"/>
  <c r="AO28" i="1"/>
  <c r="AO51" i="1"/>
  <c r="AO19" i="1"/>
  <c r="AO17" i="1"/>
  <c r="AO67" i="1"/>
  <c r="AO62" i="1"/>
  <c r="AO53" i="1"/>
  <c r="AO35" i="1"/>
  <c r="AO54" i="1"/>
  <c r="R35" i="16" l="1"/>
  <c r="AE35" i="16"/>
  <c r="W34" i="16"/>
  <c r="T34" i="16"/>
  <c r="AB41" i="16"/>
  <c r="P55" i="4"/>
  <c r="Q54" i="4"/>
  <c r="P53" i="4"/>
  <c r="Q55" i="4"/>
  <c r="R55" i="4"/>
  <c r="R53" i="4"/>
  <c r="P54" i="4"/>
  <c r="Q53" i="4"/>
  <c r="R54" i="4"/>
  <c r="BZ27" i="1"/>
  <c r="BZ46" i="1" s="1"/>
  <c r="BZ67" i="1"/>
  <c r="BY27" i="1"/>
  <c r="BY28" i="1" s="1"/>
  <c r="BY67" i="1"/>
  <c r="BX27" i="1"/>
  <c r="BX28" i="1" s="1"/>
  <c r="BX44" i="1" s="1"/>
  <c r="BX67" i="1"/>
  <c r="BZ60" i="1"/>
  <c r="BZ59" i="1"/>
  <c r="BZ58" i="1"/>
  <c r="BY60" i="1"/>
  <c r="BY59" i="1"/>
  <c r="BY58" i="1"/>
  <c r="BX60" i="1"/>
  <c r="BX59" i="1"/>
  <c r="BX58" i="1"/>
  <c r="BX36" i="1"/>
  <c r="BX51" i="1" s="1"/>
  <c r="BX73" i="1" s="1"/>
  <c r="BX52" i="1"/>
  <c r="BX70" i="1" s="1"/>
  <c r="BX54" i="1"/>
  <c r="BX72" i="1" s="1"/>
  <c r="BX53" i="1"/>
  <c r="BX71" i="1" s="1"/>
  <c r="BY36" i="1"/>
  <c r="BY51" i="1" s="1"/>
  <c r="BY73" i="1" s="1"/>
  <c r="BY52" i="1"/>
  <c r="BY70" i="1" s="1"/>
  <c r="BY54" i="1"/>
  <c r="BY72" i="1" s="1"/>
  <c r="BY53" i="1"/>
  <c r="BY71" i="1" s="1"/>
  <c r="BZ36" i="1"/>
  <c r="BZ51" i="1" s="1"/>
  <c r="BZ73" i="1" s="1"/>
  <c r="BZ54" i="1"/>
  <c r="BZ72" i="1" s="1"/>
  <c r="BZ52" i="1"/>
  <c r="BZ70" i="1" s="1"/>
  <c r="BZ53" i="1"/>
  <c r="BZ71" i="1" s="1"/>
  <c r="AC36" i="16" l="1"/>
  <c r="AD36" i="16" s="1"/>
  <c r="R36" i="16"/>
  <c r="AE36" i="16"/>
  <c r="V34" i="16"/>
  <c r="AB42" i="16"/>
  <c r="BX45" i="1"/>
  <c r="BZ45" i="1"/>
  <c r="BZ44" i="1" s="1"/>
  <c r="BZ28" i="1"/>
  <c r="BX46" i="1"/>
  <c r="BY45" i="1"/>
  <c r="BY46" i="1"/>
  <c r="U35" i="16" l="1"/>
  <c r="S35" i="16"/>
  <c r="AB43" i="16"/>
  <c r="BY44" i="1"/>
  <c r="D31" i="16"/>
  <c r="H31" i="16" s="1"/>
  <c r="F31" i="16"/>
  <c r="M31" i="16"/>
  <c r="N31" i="16" s="1"/>
  <c r="AC37" i="16" l="1"/>
  <c r="AD37" i="16" s="1"/>
  <c r="R37" i="16"/>
  <c r="AE37" i="16"/>
  <c r="W35" i="16"/>
  <c r="T35" i="16"/>
  <c r="AB44" i="16"/>
  <c r="O31" i="16"/>
  <c r="E31" i="16"/>
  <c r="C32" i="16" s="1"/>
  <c r="K32" i="16" s="1"/>
  <c r="V35" i="16" l="1"/>
  <c r="AB45" i="16"/>
  <c r="G31" i="16"/>
  <c r="AC38" i="16" l="1"/>
  <c r="AD38" i="16" s="1"/>
  <c r="AE38" i="16"/>
  <c r="R38" i="16"/>
  <c r="S36" i="16"/>
  <c r="U36" i="16"/>
  <c r="AB46" i="16"/>
  <c r="F32" i="16"/>
  <c r="D32" i="16"/>
  <c r="R39" i="16" l="1"/>
  <c r="AE39" i="16"/>
  <c r="W36" i="16"/>
  <c r="T36" i="16"/>
  <c r="AB47" i="16"/>
  <c r="E32" i="16"/>
  <c r="C33" i="16" s="1"/>
  <c r="K33" i="16" s="1"/>
  <c r="H32" i="16"/>
  <c r="M32" i="16"/>
  <c r="N32" i="16" s="1"/>
  <c r="O32" i="16"/>
  <c r="AC39" i="16" l="1"/>
  <c r="AD39" i="16" s="1"/>
  <c r="V36" i="16"/>
  <c r="AB48" i="16"/>
  <c r="G32" i="16"/>
  <c r="U37" i="16" l="1"/>
  <c r="S37" i="16"/>
  <c r="AB49" i="16"/>
  <c r="D33" i="16"/>
  <c r="F33" i="16"/>
  <c r="AE40" i="16" l="1"/>
  <c r="AC40" i="16"/>
  <c r="AD40" i="16" s="1"/>
  <c r="R40" i="16"/>
  <c r="T37" i="16"/>
  <c r="W37" i="16"/>
  <c r="AB50" i="16"/>
  <c r="M33" i="16"/>
  <c r="N33" i="16" s="1"/>
  <c r="O33" i="16"/>
  <c r="H33" i="16"/>
  <c r="E33" i="16"/>
  <c r="C34" i="16" s="1"/>
  <c r="K34" i="16" s="1"/>
  <c r="V37" i="16" l="1"/>
  <c r="AB51" i="16"/>
  <c r="G33" i="16"/>
  <c r="AC41" i="16" l="1"/>
  <c r="AD41" i="16" s="1"/>
  <c r="R41" i="16"/>
  <c r="AE41" i="16"/>
  <c r="S38" i="16"/>
  <c r="U38" i="16"/>
  <c r="AB52" i="16"/>
  <c r="F34" i="16"/>
  <c r="D34" i="16"/>
  <c r="W38" i="16" l="1"/>
  <c r="T38" i="16"/>
  <c r="AB53" i="16"/>
  <c r="H34" i="16"/>
  <c r="E34" i="16"/>
  <c r="C35" i="16" s="1"/>
  <c r="K35" i="16" s="1"/>
  <c r="O34" i="16"/>
  <c r="M34" i="16"/>
  <c r="N34" i="16" s="1"/>
  <c r="R42" i="16" l="1"/>
  <c r="AC42" i="16"/>
  <c r="AD42" i="16" s="1"/>
  <c r="AE42" i="16"/>
  <c r="V38" i="16"/>
  <c r="AB54" i="16"/>
  <c r="G34" i="16"/>
  <c r="S39" i="16" l="1"/>
  <c r="U39" i="16"/>
  <c r="AB55" i="16"/>
  <c r="D35" i="16"/>
  <c r="F35" i="16"/>
  <c r="R43" i="16" l="1"/>
  <c r="AE43" i="16"/>
  <c r="AC43" i="16"/>
  <c r="AD43" i="16" s="1"/>
  <c r="W39" i="16"/>
  <c r="T39" i="16"/>
  <c r="AB56" i="16"/>
  <c r="O35" i="16"/>
  <c r="M35" i="16"/>
  <c r="N35" i="16" s="1"/>
  <c r="E35" i="16"/>
  <c r="C36" i="16" s="1"/>
  <c r="K36" i="16" s="1"/>
  <c r="H35" i="16"/>
  <c r="V39" i="16" l="1"/>
  <c r="AB57" i="16"/>
  <c r="G35" i="16"/>
  <c r="AE44" i="16" l="1"/>
  <c r="R44" i="16"/>
  <c r="AC44" i="16"/>
  <c r="AD44" i="16" s="1"/>
  <c r="U40" i="16"/>
  <c r="S40" i="16"/>
  <c r="AB58" i="16"/>
  <c r="D36" i="16"/>
  <c r="F36" i="16"/>
  <c r="T40" i="16" l="1"/>
  <c r="W40" i="16"/>
  <c r="AB59" i="16"/>
  <c r="M36" i="16"/>
  <c r="N36" i="16" s="1"/>
  <c r="O36" i="16"/>
  <c r="E36" i="16"/>
  <c r="C37" i="16" s="1"/>
  <c r="K37" i="16" s="1"/>
  <c r="H36" i="16"/>
  <c r="AC45" i="16" l="1"/>
  <c r="AD45" i="16" s="1"/>
  <c r="R45" i="16"/>
  <c r="AE45" i="16"/>
  <c r="V40" i="16"/>
  <c r="AB60" i="16"/>
  <c r="G36" i="16"/>
  <c r="U41" i="16" l="1"/>
  <c r="S41" i="16"/>
  <c r="AB61" i="16"/>
  <c r="D37" i="16"/>
  <c r="F37" i="16"/>
  <c r="R46" i="16" l="1"/>
  <c r="AE46" i="16"/>
  <c r="AC46" i="16"/>
  <c r="AD46" i="16" s="1"/>
  <c r="W41" i="16"/>
  <c r="T41" i="16"/>
  <c r="AB62" i="16"/>
  <c r="O37" i="16"/>
  <c r="M37" i="16"/>
  <c r="N37" i="16" s="1"/>
  <c r="H37" i="16"/>
  <c r="E37" i="16"/>
  <c r="C38" i="16" s="1"/>
  <c r="K38" i="16" s="1"/>
  <c r="V41" i="16" l="1"/>
  <c r="AB63" i="16"/>
  <c r="G37" i="16"/>
  <c r="R47" i="16" l="1"/>
  <c r="AC47" i="16"/>
  <c r="AE47" i="16"/>
  <c r="U42" i="16"/>
  <c r="S42" i="16"/>
  <c r="AB64" i="16"/>
  <c r="D38" i="16"/>
  <c r="F38" i="16"/>
  <c r="AD47" i="16" l="1"/>
  <c r="W42" i="16"/>
  <c r="T42" i="16"/>
  <c r="AB65" i="16"/>
  <c r="O38" i="16"/>
  <c r="M38" i="16"/>
  <c r="N38" i="16" s="1"/>
  <c r="E38" i="16"/>
  <c r="C39" i="16" s="1"/>
  <c r="K39" i="16" s="1"/>
  <c r="H38" i="16"/>
  <c r="R48" i="16" l="1"/>
  <c r="AE48" i="16"/>
  <c r="AC48" i="16"/>
  <c r="AD48" i="16" s="1"/>
  <c r="V42" i="16"/>
  <c r="AB66" i="16"/>
  <c r="G38" i="16"/>
  <c r="U43" i="16" l="1"/>
  <c r="S43" i="16"/>
  <c r="AB67" i="16"/>
  <c r="D39" i="16"/>
  <c r="F39" i="16"/>
  <c r="R49" i="16" l="1"/>
  <c r="AE49" i="16"/>
  <c r="AC49" i="16"/>
  <c r="AD49" i="16" s="1"/>
  <c r="T43" i="16"/>
  <c r="W43" i="16"/>
  <c r="AB68" i="16"/>
  <c r="O39" i="16"/>
  <c r="M39" i="16"/>
  <c r="N39" i="16" s="1"/>
  <c r="H39" i="16"/>
  <c r="E39" i="16"/>
  <c r="C40" i="16" s="1"/>
  <c r="K40" i="16" s="1"/>
  <c r="R50" i="16" l="1"/>
  <c r="V43" i="16"/>
  <c r="AB69" i="16"/>
  <c r="G39" i="16"/>
  <c r="AC50" i="16" l="1"/>
  <c r="AD50" i="16" s="1"/>
  <c r="AE50" i="16"/>
  <c r="S44" i="16"/>
  <c r="U44" i="16"/>
  <c r="AB70" i="16"/>
  <c r="D40" i="16"/>
  <c r="F40" i="16"/>
  <c r="AE51" i="16" l="1"/>
  <c r="R51" i="16"/>
  <c r="AC51" i="16"/>
  <c r="AD51" i="16" s="1"/>
  <c r="W44" i="16"/>
  <c r="T44" i="16"/>
  <c r="AB71" i="16"/>
  <c r="E40" i="16"/>
  <c r="C41" i="16" s="1"/>
  <c r="K41" i="16" s="1"/>
  <c r="H40" i="16"/>
  <c r="M40" i="16"/>
  <c r="N40" i="16" s="1"/>
  <c r="O40" i="16"/>
  <c r="V44" i="16" l="1"/>
  <c r="AB72" i="16"/>
  <c r="G40" i="16"/>
  <c r="AE52" i="16" l="1"/>
  <c r="R52" i="16"/>
  <c r="AC52" i="16"/>
  <c r="AD52" i="16" s="1"/>
  <c r="S45" i="16"/>
  <c r="U45" i="16"/>
  <c r="AB73" i="16"/>
  <c r="F41" i="16"/>
  <c r="D41" i="16"/>
  <c r="W45" i="16" l="1"/>
  <c r="T45" i="16"/>
  <c r="AB74" i="16"/>
  <c r="H41" i="16"/>
  <c r="E41" i="16"/>
  <c r="C42" i="16" s="1"/>
  <c r="K42" i="16" s="1"/>
  <c r="M41" i="16"/>
  <c r="N41" i="16" s="1"/>
  <c r="O41" i="16"/>
  <c r="AC53" i="16" l="1"/>
  <c r="AD53" i="16" s="1"/>
  <c r="R53" i="16"/>
  <c r="AE53" i="16"/>
  <c r="V45" i="16"/>
  <c r="AB75" i="16"/>
  <c r="G41" i="16"/>
  <c r="S46" i="16" l="1"/>
  <c r="U46" i="16"/>
  <c r="AB76" i="16"/>
  <c r="F42" i="16"/>
  <c r="D42" i="16"/>
  <c r="R54" i="16" l="1"/>
  <c r="AE54" i="16"/>
  <c r="AC54" i="16"/>
  <c r="AD54" i="16" s="1"/>
  <c r="T46" i="16"/>
  <c r="W46" i="16"/>
  <c r="AB77" i="16"/>
  <c r="E42" i="16"/>
  <c r="C43" i="16" s="1"/>
  <c r="K43" i="16" s="1"/>
  <c r="H42" i="16"/>
  <c r="M42" i="16"/>
  <c r="N42" i="16" s="1"/>
  <c r="O42" i="16"/>
  <c r="V46" i="16" l="1"/>
  <c r="AB78" i="16"/>
  <c r="G42" i="16"/>
  <c r="AC55" i="16" l="1"/>
  <c r="AD55" i="16" s="1"/>
  <c r="AE55" i="16"/>
  <c r="R55" i="16"/>
  <c r="U47" i="16"/>
  <c r="S47" i="16"/>
  <c r="AB79" i="16"/>
  <c r="D43" i="16"/>
  <c r="F43" i="16"/>
  <c r="W47" i="16" l="1"/>
  <c r="T47" i="16"/>
  <c r="AB80" i="16"/>
  <c r="O43" i="16"/>
  <c r="M43" i="16"/>
  <c r="N43" i="16" s="1"/>
  <c r="H43" i="16"/>
  <c r="E43" i="16"/>
  <c r="C44" i="16" s="1"/>
  <c r="K44" i="16" s="1"/>
  <c r="AE56" i="16" l="1"/>
  <c r="AC56" i="16"/>
  <c r="AD56" i="16" s="1"/>
  <c r="R56" i="16"/>
  <c r="V47" i="16"/>
  <c r="AB81" i="16"/>
  <c r="G43" i="16"/>
  <c r="AE57" i="16" l="1"/>
  <c r="AC57" i="16"/>
  <c r="AD57" i="16" s="1"/>
  <c r="R57" i="16"/>
  <c r="S48" i="16"/>
  <c r="U48" i="16"/>
  <c r="AB82" i="16"/>
  <c r="F44" i="16"/>
  <c r="D44" i="16"/>
  <c r="W48" i="16" l="1"/>
  <c r="T48" i="16"/>
  <c r="AB83" i="16"/>
  <c r="E44" i="16"/>
  <c r="C45" i="16" s="1"/>
  <c r="K45" i="16" s="1"/>
  <c r="H44" i="16"/>
  <c r="M44" i="16"/>
  <c r="N44" i="16" s="1"/>
  <c r="O44" i="16"/>
  <c r="R58" i="16" l="1"/>
  <c r="AE58" i="16"/>
  <c r="AC58" i="16"/>
  <c r="AD58" i="16" s="1"/>
  <c r="V48" i="16"/>
  <c r="AB84" i="16"/>
  <c r="G44" i="16"/>
  <c r="S49" i="16" l="1"/>
  <c r="U49" i="16"/>
  <c r="AB85" i="16"/>
  <c r="D45" i="16"/>
  <c r="F45" i="16"/>
  <c r="AC59" i="16" l="1"/>
  <c r="AE59" i="16"/>
  <c r="R59" i="16"/>
  <c r="T49" i="16"/>
  <c r="W49" i="16"/>
  <c r="AB86" i="16"/>
  <c r="H45" i="16"/>
  <c r="E45" i="16"/>
  <c r="C46" i="16" s="1"/>
  <c r="K46" i="16" s="1"/>
  <c r="O45" i="16"/>
  <c r="M45" i="16"/>
  <c r="N45" i="16" s="1"/>
  <c r="AD59" i="16" l="1"/>
  <c r="V49" i="16"/>
  <c r="AB87" i="16"/>
  <c r="G45" i="16"/>
  <c r="AC60" i="16" l="1"/>
  <c r="AD60" i="16" s="1"/>
  <c r="R60" i="16"/>
  <c r="AE60" i="16"/>
  <c r="U50" i="16"/>
  <c r="S50" i="16"/>
  <c r="AB88" i="16"/>
  <c r="D46" i="16"/>
  <c r="F46" i="16"/>
  <c r="W50" i="16" l="1"/>
  <c r="T50" i="16"/>
  <c r="AB89" i="16"/>
  <c r="O46" i="16"/>
  <c r="M46" i="16"/>
  <c r="N46" i="16" s="1"/>
  <c r="E46" i="16"/>
  <c r="C47" i="16" s="1"/>
  <c r="K47" i="16" s="1"/>
  <c r="H46" i="16"/>
  <c r="AE61" i="16" l="1"/>
  <c r="R61" i="16"/>
  <c r="AC61" i="16"/>
  <c r="AD61" i="16" s="1"/>
  <c r="V50" i="16"/>
  <c r="AB90" i="16"/>
  <c r="G46" i="16"/>
  <c r="AE62" i="16" l="1"/>
  <c r="AC62" i="16"/>
  <c r="AD62" i="16" s="1"/>
  <c r="R62" i="16"/>
  <c r="U51" i="16"/>
  <c r="S51" i="16"/>
  <c r="AB91" i="16"/>
  <c r="D47" i="16"/>
  <c r="F47" i="16"/>
  <c r="W51" i="16" l="1"/>
  <c r="T51" i="16"/>
  <c r="AB92" i="16"/>
  <c r="O47" i="16"/>
  <c r="M47" i="16"/>
  <c r="N47" i="16" s="1"/>
  <c r="H47" i="16"/>
  <c r="E47" i="16"/>
  <c r="C48" i="16" s="1"/>
  <c r="K48" i="16" s="1"/>
  <c r="R63" i="16" l="1"/>
  <c r="AC63" i="16"/>
  <c r="AE63" i="16"/>
  <c r="V51" i="16"/>
  <c r="AB93" i="16"/>
  <c r="G47" i="16"/>
  <c r="AD63" i="16" l="1"/>
  <c r="S52" i="16"/>
  <c r="U52" i="16"/>
  <c r="AB94" i="16"/>
  <c r="F48" i="16"/>
  <c r="D48" i="16"/>
  <c r="AE64" i="16" l="1"/>
  <c r="R64" i="16"/>
  <c r="AC64" i="16"/>
  <c r="AD64" i="16" s="1"/>
  <c r="T52" i="16"/>
  <c r="W52" i="16"/>
  <c r="AB95" i="16"/>
  <c r="E48" i="16"/>
  <c r="C49" i="16" s="1"/>
  <c r="K49" i="16" s="1"/>
  <c r="H48" i="16"/>
  <c r="O48" i="16"/>
  <c r="M48" i="16"/>
  <c r="N48" i="16" s="1"/>
  <c r="V52" i="16" l="1"/>
  <c r="AB96" i="16"/>
  <c r="G48" i="16"/>
  <c r="AE65" i="16" l="1"/>
  <c r="AC65" i="16"/>
  <c r="AD65" i="16" s="1"/>
  <c r="R65" i="16"/>
  <c r="U53" i="16"/>
  <c r="S53" i="16"/>
  <c r="AB97" i="16"/>
  <c r="D49" i="16"/>
  <c r="F49" i="16"/>
  <c r="W53" i="16" l="1"/>
  <c r="T53" i="16"/>
  <c r="AB98" i="16"/>
  <c r="M49" i="16"/>
  <c r="N49" i="16" s="1"/>
  <c r="O49" i="16"/>
  <c r="E49" i="16"/>
  <c r="C50" i="16" s="1"/>
  <c r="K50" i="16" s="1"/>
  <c r="H49" i="16"/>
  <c r="R66" i="16" l="1"/>
  <c r="AE66" i="16"/>
  <c r="AC66" i="16"/>
  <c r="V53" i="16"/>
  <c r="AB99" i="16"/>
  <c r="G49" i="16"/>
  <c r="AD66" i="16" l="1"/>
  <c r="AC67" i="16"/>
  <c r="AD67" i="16" s="1"/>
  <c r="S54" i="16"/>
  <c r="U54" i="16"/>
  <c r="AB100" i="16"/>
  <c r="D50" i="16"/>
  <c r="F50" i="16"/>
  <c r="R67" i="16" l="1"/>
  <c r="AE67" i="16"/>
  <c r="T54" i="16"/>
  <c r="W54" i="16"/>
  <c r="AB101" i="16"/>
  <c r="M50" i="16"/>
  <c r="N50" i="16" s="1"/>
  <c r="O50" i="16"/>
  <c r="E50" i="16"/>
  <c r="C51" i="16" s="1"/>
  <c r="K51" i="16" s="1"/>
  <c r="H50" i="16"/>
  <c r="R68" i="16" l="1"/>
  <c r="AE68" i="16"/>
  <c r="AC68" i="16"/>
  <c r="AD68" i="16" s="1"/>
  <c r="V54" i="16"/>
  <c r="AB102" i="16"/>
  <c r="G50" i="16"/>
  <c r="AE69" i="16" l="1"/>
  <c r="R69" i="16"/>
  <c r="AC69" i="16"/>
  <c r="AD69" i="16" s="1"/>
  <c r="U55" i="16"/>
  <c r="S55" i="16"/>
  <c r="AB103" i="16"/>
  <c r="D51" i="16"/>
  <c r="F51" i="16"/>
  <c r="W55" i="16" l="1"/>
  <c r="T55" i="16"/>
  <c r="AB104" i="16"/>
  <c r="O51" i="16"/>
  <c r="M51" i="16"/>
  <c r="N51" i="16" s="1"/>
  <c r="E51" i="16"/>
  <c r="C52" i="16" s="1"/>
  <c r="K52" i="16" s="1"/>
  <c r="H51" i="16"/>
  <c r="AC70" i="16" l="1"/>
  <c r="AD70" i="16" s="1"/>
  <c r="R70" i="16"/>
  <c r="AE70" i="16"/>
  <c r="V55" i="16"/>
  <c r="AB105" i="16"/>
  <c r="G51" i="16"/>
  <c r="S56" i="16" l="1"/>
  <c r="U56" i="16"/>
  <c r="AB106" i="16"/>
  <c r="D52" i="16"/>
  <c r="F52" i="16"/>
  <c r="AE71" i="16" l="1"/>
  <c r="AC71" i="16"/>
  <c r="AD71" i="16" s="1"/>
  <c r="R71" i="16"/>
  <c r="W56" i="16"/>
  <c r="T56" i="16"/>
  <c r="AB107" i="16"/>
  <c r="H52" i="16"/>
  <c r="E52" i="16"/>
  <c r="C53" i="16" s="1"/>
  <c r="K53" i="16" s="1"/>
  <c r="O52" i="16"/>
  <c r="M52" i="16"/>
  <c r="N52" i="16" s="1"/>
  <c r="V56" i="16" l="1"/>
  <c r="AB108" i="16"/>
  <c r="G52" i="16"/>
  <c r="AC72" i="16" l="1"/>
  <c r="AD72" i="16" s="1"/>
  <c r="AE72" i="16"/>
  <c r="R72" i="16"/>
  <c r="U57" i="16"/>
  <c r="S57" i="16"/>
  <c r="AB109" i="16"/>
  <c r="D53" i="16"/>
  <c r="F53" i="16"/>
  <c r="W57" i="16" l="1"/>
  <c r="T57" i="16"/>
  <c r="AB110" i="16"/>
  <c r="H53" i="16"/>
  <c r="E53" i="16"/>
  <c r="C54" i="16" s="1"/>
  <c r="K54" i="16" s="1"/>
  <c r="M53" i="16"/>
  <c r="N53" i="16" s="1"/>
  <c r="O53" i="16"/>
  <c r="AE73" i="16" l="1"/>
  <c r="AC73" i="16"/>
  <c r="R73" i="16"/>
  <c r="V57" i="16"/>
  <c r="AB111" i="16"/>
  <c r="G53" i="16"/>
  <c r="AD73" i="16" l="1"/>
  <c r="S58" i="16"/>
  <c r="U58" i="16"/>
  <c r="AB112" i="16"/>
  <c r="D54" i="16"/>
  <c r="F54" i="16"/>
  <c r="R74" i="16" l="1"/>
  <c r="AC74" i="16"/>
  <c r="AD74" i="16" s="1"/>
  <c r="AE74" i="16"/>
  <c r="T58" i="16"/>
  <c r="W58" i="16"/>
  <c r="AB113" i="16"/>
  <c r="M54" i="16"/>
  <c r="N54" i="16" s="1"/>
  <c r="O54" i="16"/>
  <c r="E54" i="16"/>
  <c r="C55" i="16" s="1"/>
  <c r="K55" i="16" s="1"/>
  <c r="H54" i="16"/>
  <c r="V58" i="16" l="1"/>
  <c r="AB114" i="16"/>
  <c r="G54" i="16"/>
  <c r="AC75" i="16" l="1"/>
  <c r="AD75" i="16" s="1"/>
  <c r="AE75" i="16"/>
  <c r="R75" i="16"/>
  <c r="S59" i="16"/>
  <c r="U59" i="16"/>
  <c r="AB115" i="16"/>
  <c r="D55" i="16"/>
  <c r="F55" i="16"/>
  <c r="W59" i="16" l="1"/>
  <c r="T59" i="16"/>
  <c r="AB116" i="16"/>
  <c r="O55" i="16"/>
  <c r="M55" i="16"/>
  <c r="N55" i="16" s="1"/>
  <c r="E55" i="16"/>
  <c r="C56" i="16" s="1"/>
  <c r="K56" i="16" s="1"/>
  <c r="H55" i="16"/>
  <c r="AC76" i="16" l="1"/>
  <c r="AD76" i="16" s="1"/>
  <c r="AE76" i="16"/>
  <c r="R76" i="16"/>
  <c r="V59" i="16"/>
  <c r="AB117" i="16"/>
  <c r="G55" i="16"/>
  <c r="U60" i="16" l="1"/>
  <c r="S60" i="16"/>
  <c r="AB118" i="16"/>
  <c r="D56" i="16"/>
  <c r="F56" i="16"/>
  <c r="AC77" i="16" l="1"/>
  <c r="AD77" i="16" s="1"/>
  <c r="R77" i="16"/>
  <c r="AE77" i="16"/>
  <c r="W60" i="16"/>
  <c r="T60" i="16"/>
  <c r="AB119" i="16"/>
  <c r="M56" i="16"/>
  <c r="N56" i="16" s="1"/>
  <c r="O56" i="16"/>
  <c r="E56" i="16"/>
  <c r="C57" i="16" s="1"/>
  <c r="K57" i="16" s="1"/>
  <c r="H56" i="16"/>
  <c r="V60" i="16" l="1"/>
  <c r="AB120" i="16"/>
  <c r="G56" i="16"/>
  <c r="AC78" i="16" l="1"/>
  <c r="R78" i="16"/>
  <c r="AE78" i="16"/>
  <c r="S61" i="16"/>
  <c r="U61" i="16"/>
  <c r="AB121" i="16"/>
  <c r="D57" i="16"/>
  <c r="F57" i="16"/>
  <c r="AD78" i="16" l="1"/>
  <c r="W61" i="16"/>
  <c r="T61" i="16"/>
  <c r="AB122" i="16"/>
  <c r="H57" i="16"/>
  <c r="E57" i="16"/>
  <c r="C58" i="16" s="1"/>
  <c r="K58" i="16" s="1"/>
  <c r="M57" i="16"/>
  <c r="N57" i="16" s="1"/>
  <c r="O57" i="16"/>
  <c r="AE79" i="16" l="1"/>
  <c r="AC79" i="16"/>
  <c r="AD79" i="16" s="1"/>
  <c r="R79" i="16"/>
  <c r="V61" i="16"/>
  <c r="AB123" i="16"/>
  <c r="G57" i="16"/>
  <c r="S62" i="16" l="1"/>
  <c r="U62" i="16"/>
  <c r="AB124" i="16"/>
  <c r="D58" i="16"/>
  <c r="F58" i="16"/>
  <c r="AE80" i="16" l="1"/>
  <c r="AC80" i="16"/>
  <c r="AD80" i="16" s="1"/>
  <c r="R80" i="16"/>
  <c r="W62" i="16"/>
  <c r="T62" i="16"/>
  <c r="AB125" i="16"/>
  <c r="O58" i="16"/>
  <c r="M58" i="16"/>
  <c r="N58" i="16" s="1"/>
  <c r="E58" i="16"/>
  <c r="C59" i="16" s="1"/>
  <c r="K59" i="16" s="1"/>
  <c r="H58" i="16"/>
  <c r="V62" i="16" l="1"/>
  <c r="AB126" i="16"/>
  <c r="G58" i="16"/>
  <c r="R81" i="16" l="1"/>
  <c r="AE81" i="16"/>
  <c r="AC81" i="16"/>
  <c r="AD81" i="16" s="1"/>
  <c r="U63" i="16"/>
  <c r="S63" i="16"/>
  <c r="AB127" i="16"/>
  <c r="D59" i="16"/>
  <c r="F59" i="16"/>
  <c r="W63" i="16" l="1"/>
  <c r="T63" i="16"/>
  <c r="AB128" i="16"/>
  <c r="O59" i="16"/>
  <c r="M59" i="16"/>
  <c r="N59" i="16" s="1"/>
  <c r="E59" i="16"/>
  <c r="C60" i="16" s="1"/>
  <c r="K60" i="16" s="1"/>
  <c r="H59" i="16"/>
  <c r="AC82" i="16" l="1"/>
  <c r="AD82" i="16" s="1"/>
  <c r="R82" i="16"/>
  <c r="AE82" i="16"/>
  <c r="V63" i="16"/>
  <c r="AB129" i="16"/>
  <c r="G59" i="16"/>
  <c r="S64" i="16" l="1"/>
  <c r="U64" i="16"/>
  <c r="AB130" i="16"/>
  <c r="D60" i="16"/>
  <c r="F60" i="16"/>
  <c r="AC83" i="16" l="1"/>
  <c r="AD83" i="16" s="1"/>
  <c r="AE83" i="16"/>
  <c r="R83" i="16"/>
  <c r="W64" i="16"/>
  <c r="T64" i="16"/>
  <c r="AB131" i="16"/>
  <c r="M60" i="16"/>
  <c r="N60" i="16" s="1"/>
  <c r="O60" i="16"/>
  <c r="E60" i="16"/>
  <c r="C61" i="16" s="1"/>
  <c r="K61" i="16" s="1"/>
  <c r="H60" i="16"/>
  <c r="V64" i="16" l="1"/>
  <c r="AB132" i="16"/>
  <c r="G60" i="16"/>
  <c r="AE84" i="16" l="1"/>
  <c r="AC84" i="16"/>
  <c r="AD84" i="16" s="1"/>
  <c r="R84" i="16"/>
  <c r="S65" i="16"/>
  <c r="U65" i="16"/>
  <c r="AB133" i="16"/>
  <c r="D61" i="16"/>
  <c r="F61" i="16"/>
  <c r="W65" i="16" l="1"/>
  <c r="T65" i="16"/>
  <c r="AB134" i="16"/>
  <c r="M61" i="16"/>
  <c r="N61" i="16" s="1"/>
  <c r="O61" i="16"/>
  <c r="E61" i="16"/>
  <c r="C62" i="16" s="1"/>
  <c r="K62" i="16" s="1"/>
  <c r="H61" i="16"/>
  <c r="AC85" i="16" l="1"/>
  <c r="AD85" i="16" s="1"/>
  <c r="R85" i="16"/>
  <c r="AE85" i="16"/>
  <c r="V65" i="16"/>
  <c r="AB135" i="16"/>
  <c r="G61" i="16"/>
  <c r="U66" i="16" l="1"/>
  <c r="S66" i="16"/>
  <c r="AB136" i="16"/>
  <c r="D62" i="16"/>
  <c r="F62" i="16"/>
  <c r="AC86" i="16" l="1"/>
  <c r="R86" i="16"/>
  <c r="AE86" i="16"/>
  <c r="W66" i="16"/>
  <c r="T66" i="16"/>
  <c r="AB137" i="16"/>
  <c r="O62" i="16"/>
  <c r="M62" i="16"/>
  <c r="N62" i="16" s="1"/>
  <c r="E62" i="16"/>
  <c r="C63" i="16" s="1"/>
  <c r="K63" i="16" s="1"/>
  <c r="H62" i="16"/>
  <c r="AD86" i="16" l="1"/>
  <c r="V66" i="16"/>
  <c r="AB138" i="16"/>
  <c r="G62" i="16"/>
  <c r="AE87" i="16" l="1"/>
  <c r="AC87" i="16"/>
  <c r="AD87" i="16" s="1"/>
  <c r="R87" i="16"/>
  <c r="S67" i="16"/>
  <c r="U67" i="16"/>
  <c r="AB139" i="16"/>
  <c r="D63" i="16"/>
  <c r="F63" i="16"/>
  <c r="T67" i="16" l="1"/>
  <c r="W67" i="16"/>
  <c r="AB140" i="16"/>
  <c r="O63" i="16"/>
  <c r="M63" i="16"/>
  <c r="N63" i="16" s="1"/>
  <c r="E63" i="16"/>
  <c r="C64" i="16" s="1"/>
  <c r="K64" i="16" s="1"/>
  <c r="H63" i="16"/>
  <c r="AC88" i="16" l="1"/>
  <c r="AE88" i="16"/>
  <c r="R88" i="16"/>
  <c r="V67" i="16"/>
  <c r="AB141" i="16"/>
  <c r="G63" i="16"/>
  <c r="AD88" i="16" l="1"/>
  <c r="S68" i="16"/>
  <c r="U68" i="16"/>
  <c r="AB142" i="16"/>
  <c r="D64" i="16"/>
  <c r="F64" i="16"/>
  <c r="R89" i="16" l="1"/>
  <c r="AC89" i="16"/>
  <c r="AD89" i="16" s="1"/>
  <c r="AE89" i="16"/>
  <c r="W68" i="16"/>
  <c r="T68" i="16"/>
  <c r="AB143" i="16"/>
  <c r="M64" i="16"/>
  <c r="N64" i="16" s="1"/>
  <c r="O64" i="16"/>
  <c r="E64" i="16"/>
  <c r="C65" i="16" s="1"/>
  <c r="K65" i="16" s="1"/>
  <c r="H64" i="16"/>
  <c r="V68" i="16" l="1"/>
  <c r="AB144" i="16"/>
  <c r="G64" i="16"/>
  <c r="R90" i="16" l="1"/>
  <c r="AE90" i="16"/>
  <c r="AC90" i="16"/>
  <c r="U69" i="16"/>
  <c r="S69" i="16"/>
  <c r="AB145" i="16"/>
  <c r="D65" i="16"/>
  <c r="F65" i="16"/>
  <c r="AD90" i="16" l="1"/>
  <c r="W69" i="16"/>
  <c r="T69" i="16"/>
  <c r="AB146" i="16"/>
  <c r="M65" i="16"/>
  <c r="N65" i="16" s="1"/>
  <c r="O65" i="16"/>
  <c r="E65" i="16"/>
  <c r="C66" i="16" s="1"/>
  <c r="K66" i="16" s="1"/>
  <c r="H65" i="16"/>
  <c r="R91" i="16" l="1"/>
  <c r="AC91" i="16"/>
  <c r="AD91" i="16" s="1"/>
  <c r="AE91" i="16"/>
  <c r="V69" i="16"/>
  <c r="AB147" i="16"/>
  <c r="G65" i="16"/>
  <c r="S70" i="16" l="1"/>
  <c r="U70" i="16"/>
  <c r="AB148" i="16"/>
  <c r="D66" i="16"/>
  <c r="F66" i="16"/>
  <c r="R92" i="16" l="1"/>
  <c r="AE92" i="16"/>
  <c r="AC92" i="16"/>
  <c r="AD92" i="16" s="1"/>
  <c r="W70" i="16"/>
  <c r="T70" i="16"/>
  <c r="AB149" i="16"/>
  <c r="H66" i="16"/>
  <c r="E66" i="16"/>
  <c r="C67" i="16" s="1"/>
  <c r="K67" i="16" s="1"/>
  <c r="M66" i="16"/>
  <c r="N66" i="16" s="1"/>
  <c r="O66" i="16"/>
  <c r="V70" i="16" l="1"/>
  <c r="AB150" i="16"/>
  <c r="G66" i="16"/>
  <c r="AE93" i="16" l="1"/>
  <c r="R93" i="16"/>
  <c r="AC93" i="16"/>
  <c r="S71" i="16"/>
  <c r="U71" i="16"/>
  <c r="AB151" i="16"/>
  <c r="D67" i="16"/>
  <c r="F67" i="16"/>
  <c r="AD93" i="16" l="1"/>
  <c r="W71" i="16"/>
  <c r="T71" i="16"/>
  <c r="AB152" i="16"/>
  <c r="M67" i="16"/>
  <c r="N67" i="16" s="1"/>
  <c r="O67" i="16"/>
  <c r="E67" i="16"/>
  <c r="C68" i="16" s="1"/>
  <c r="K68" i="16" s="1"/>
  <c r="H67" i="16"/>
  <c r="AE94" i="16" l="1"/>
  <c r="R94" i="16"/>
  <c r="AC94" i="16"/>
  <c r="AD94" i="16" s="1"/>
  <c r="V71" i="16"/>
  <c r="AB153" i="16"/>
  <c r="G67" i="16"/>
  <c r="S72" i="16" l="1"/>
  <c r="U72" i="16"/>
  <c r="AB154" i="16"/>
  <c r="D68" i="16"/>
  <c r="F68" i="16"/>
  <c r="AE95" i="16" l="1"/>
  <c r="R95" i="16"/>
  <c r="AC95" i="16"/>
  <c r="AD95" i="16" s="1"/>
  <c r="W72" i="16"/>
  <c r="T72" i="16"/>
  <c r="AB155" i="16"/>
  <c r="H68" i="16"/>
  <c r="E68" i="16"/>
  <c r="C69" i="16" s="1"/>
  <c r="K69" i="16" s="1"/>
  <c r="M68" i="16"/>
  <c r="N68" i="16" s="1"/>
  <c r="O68" i="16"/>
  <c r="V72" i="16" l="1"/>
  <c r="AB156" i="16"/>
  <c r="G68" i="16"/>
  <c r="R96" i="16" l="1"/>
  <c r="AE96" i="16"/>
  <c r="AC96" i="16"/>
  <c r="AD96" i="16" s="1"/>
  <c r="S73" i="16"/>
  <c r="U73" i="16"/>
  <c r="AB157" i="16"/>
  <c r="D69" i="16"/>
  <c r="F69" i="16"/>
  <c r="T73" i="16" l="1"/>
  <c r="W73" i="16"/>
  <c r="AB158" i="16"/>
  <c r="M69" i="16"/>
  <c r="N69" i="16" s="1"/>
  <c r="O69" i="16"/>
  <c r="E69" i="16"/>
  <c r="C70" i="16" s="1"/>
  <c r="K70" i="16" s="1"/>
  <c r="H69" i="16"/>
  <c r="R97" i="16" l="1"/>
  <c r="AE97" i="16"/>
  <c r="AC97" i="16"/>
  <c r="AD97" i="16" s="1"/>
  <c r="V73" i="16"/>
  <c r="AB159" i="16"/>
  <c r="G69" i="16"/>
  <c r="S74" i="16" l="1"/>
  <c r="U74" i="16"/>
  <c r="AB160" i="16"/>
  <c r="D70" i="16"/>
  <c r="F70" i="16"/>
  <c r="R98" i="16" l="1"/>
  <c r="AE98" i="16"/>
  <c r="AC98" i="16"/>
  <c r="W74" i="16"/>
  <c r="T74" i="16"/>
  <c r="AB161" i="16"/>
  <c r="H70" i="16"/>
  <c r="E70" i="16"/>
  <c r="C71" i="16" s="1"/>
  <c r="K71" i="16" s="1"/>
  <c r="O70" i="16"/>
  <c r="M70" i="16"/>
  <c r="N70" i="16" s="1"/>
  <c r="AD98" i="16" l="1"/>
  <c r="V74" i="16"/>
  <c r="AB162" i="16"/>
  <c r="G70" i="16"/>
  <c r="R99" i="16" l="1"/>
  <c r="AE99" i="16"/>
  <c r="AC99" i="16"/>
  <c r="AD99" i="16" s="1"/>
  <c r="S75" i="16"/>
  <c r="U75" i="16"/>
  <c r="AB163" i="16"/>
  <c r="D71" i="16"/>
  <c r="F71" i="16"/>
  <c r="W75" i="16" l="1"/>
  <c r="T75" i="16"/>
  <c r="AB164" i="16"/>
  <c r="O71" i="16"/>
  <c r="M71" i="16"/>
  <c r="N71" i="16" s="1"/>
  <c r="E71" i="16"/>
  <c r="C72" i="16" s="1"/>
  <c r="K72" i="16" s="1"/>
  <c r="H71" i="16"/>
  <c r="AE100" i="16" l="1"/>
  <c r="R100" i="16"/>
  <c r="AC100" i="16"/>
  <c r="AD100" i="16" s="1"/>
  <c r="V75" i="16"/>
  <c r="AB165" i="16"/>
  <c r="G71" i="16"/>
  <c r="U76" i="16" l="1"/>
  <c r="S76" i="16"/>
  <c r="AB166" i="16"/>
  <c r="D72" i="16"/>
  <c r="F72" i="16"/>
  <c r="R101" i="16" l="1"/>
  <c r="AC101" i="16"/>
  <c r="AD101" i="16" s="1"/>
  <c r="AE101" i="16"/>
  <c r="W76" i="16"/>
  <c r="T76" i="16"/>
  <c r="AB167" i="16"/>
  <c r="H72" i="16"/>
  <c r="E72" i="16"/>
  <c r="C73" i="16" s="1"/>
  <c r="K73" i="16" s="1"/>
  <c r="M72" i="16"/>
  <c r="N72" i="16" s="1"/>
  <c r="O72" i="16"/>
  <c r="V76" i="16" l="1"/>
  <c r="AB168" i="16"/>
  <c r="G72" i="16"/>
  <c r="AC102" i="16" l="1"/>
  <c r="R102" i="16"/>
  <c r="AE102" i="16"/>
  <c r="S77" i="16"/>
  <c r="U77" i="16"/>
  <c r="AB169" i="16"/>
  <c r="D73" i="16"/>
  <c r="F73" i="16"/>
  <c r="AD102" i="16" l="1"/>
  <c r="W77" i="16"/>
  <c r="T77" i="16"/>
  <c r="AB170" i="16"/>
  <c r="M73" i="16"/>
  <c r="N73" i="16" s="1"/>
  <c r="O73" i="16"/>
  <c r="E73" i="16"/>
  <c r="C74" i="16" s="1"/>
  <c r="K74" i="16" s="1"/>
  <c r="H73" i="16"/>
  <c r="R103" i="16" l="1"/>
  <c r="AE103" i="16"/>
  <c r="AC103" i="16"/>
  <c r="AD103" i="16" s="1"/>
  <c r="V77" i="16"/>
  <c r="AB171" i="16"/>
  <c r="G73" i="16"/>
  <c r="U78" i="16" l="1"/>
  <c r="S78" i="16"/>
  <c r="AB172" i="16"/>
  <c r="D74" i="16"/>
  <c r="F74" i="16"/>
  <c r="R104" i="16" l="1"/>
  <c r="AE104" i="16"/>
  <c r="AC104" i="16"/>
  <c r="W78" i="16"/>
  <c r="T78" i="16"/>
  <c r="AB173" i="16"/>
  <c r="H74" i="16"/>
  <c r="E74" i="16"/>
  <c r="C75" i="16" s="1"/>
  <c r="K75" i="16" s="1"/>
  <c r="M74" i="16"/>
  <c r="N74" i="16" s="1"/>
  <c r="O74" i="16"/>
  <c r="AD104" i="16" l="1"/>
  <c r="V78" i="16"/>
  <c r="AB174" i="16"/>
  <c r="G74" i="16"/>
  <c r="R105" i="16" l="1"/>
  <c r="AE105" i="16"/>
  <c r="AC105" i="16"/>
  <c r="AD105" i="16" s="1"/>
  <c r="U79" i="16"/>
  <c r="S79" i="16"/>
  <c r="AB175" i="16"/>
  <c r="D75" i="16"/>
  <c r="F75" i="16"/>
  <c r="W79" i="16" l="1"/>
  <c r="T79" i="16"/>
  <c r="AB176" i="16"/>
  <c r="H75" i="16"/>
  <c r="E75" i="16"/>
  <c r="C76" i="16" s="1"/>
  <c r="K76" i="16" s="1"/>
  <c r="M75" i="16"/>
  <c r="N75" i="16" s="1"/>
  <c r="O75" i="16"/>
  <c r="AE106" i="16" l="1"/>
  <c r="R106" i="16"/>
  <c r="AC106" i="16"/>
  <c r="AD106" i="16" s="1"/>
  <c r="V79" i="16"/>
  <c r="AB177" i="16"/>
  <c r="G75" i="16"/>
  <c r="U80" i="16" l="1"/>
  <c r="S80" i="16"/>
  <c r="AB178" i="16"/>
  <c r="D76" i="16"/>
  <c r="F76" i="16"/>
  <c r="R107" i="16" l="1"/>
  <c r="AE107" i="16"/>
  <c r="AC107" i="16"/>
  <c r="W80" i="16"/>
  <c r="T80" i="16"/>
  <c r="AB179" i="16"/>
  <c r="H76" i="16"/>
  <c r="E76" i="16"/>
  <c r="C77" i="16" s="1"/>
  <c r="K77" i="16" s="1"/>
  <c r="O76" i="16"/>
  <c r="M76" i="16"/>
  <c r="N76" i="16" s="1"/>
  <c r="AD107" i="16" l="1"/>
  <c r="V80" i="16"/>
  <c r="AB180" i="16"/>
  <c r="G76" i="16"/>
  <c r="R108" i="16" l="1"/>
  <c r="AC108" i="16"/>
  <c r="AD108" i="16" s="1"/>
  <c r="AE108" i="16"/>
  <c r="S81" i="16"/>
  <c r="U81" i="16"/>
  <c r="AB181" i="16"/>
  <c r="D77" i="16"/>
  <c r="F77" i="16"/>
  <c r="W81" i="16" l="1"/>
  <c r="T81" i="16"/>
  <c r="AB182" i="16"/>
  <c r="M77" i="16"/>
  <c r="N77" i="16" s="1"/>
  <c r="O77" i="16"/>
  <c r="E77" i="16"/>
  <c r="C78" i="16" s="1"/>
  <c r="K78" i="16" s="1"/>
  <c r="H77" i="16"/>
  <c r="R109" i="16" l="1"/>
  <c r="AE109" i="16"/>
  <c r="AC109" i="16"/>
  <c r="V81" i="16"/>
  <c r="AB183" i="16"/>
  <c r="G77" i="16"/>
  <c r="AD109" i="16" l="1"/>
  <c r="S82" i="16"/>
  <c r="U82" i="16"/>
  <c r="AB184" i="16"/>
  <c r="D78" i="16"/>
  <c r="F78" i="16"/>
  <c r="R110" i="16" l="1"/>
  <c r="AE110" i="16"/>
  <c r="AC110" i="16"/>
  <c r="AD110" i="16" s="1"/>
  <c r="T82" i="16"/>
  <c r="W82" i="16"/>
  <c r="AB185" i="16"/>
  <c r="H78" i="16"/>
  <c r="E78" i="16"/>
  <c r="C79" i="16" s="1"/>
  <c r="K79" i="16" s="1"/>
  <c r="M78" i="16"/>
  <c r="N78" i="16" s="1"/>
  <c r="O78" i="16"/>
  <c r="V82" i="16" l="1"/>
  <c r="AB186" i="16"/>
  <c r="G78" i="16"/>
  <c r="R111" i="16" l="1"/>
  <c r="AE111" i="16"/>
  <c r="AC111" i="16"/>
  <c r="AD111" i="16" s="1"/>
  <c r="U83" i="16"/>
  <c r="S83" i="16"/>
  <c r="AB187" i="16"/>
  <c r="D79" i="16"/>
  <c r="F79" i="16"/>
  <c r="W83" i="16" l="1"/>
  <c r="T83" i="16"/>
  <c r="AB188" i="16"/>
  <c r="E79" i="16"/>
  <c r="C80" i="16" s="1"/>
  <c r="K80" i="16" s="1"/>
  <c r="H79" i="16"/>
  <c r="M79" i="16"/>
  <c r="N79" i="16" s="1"/>
  <c r="O79" i="16"/>
  <c r="R112" i="16" l="1"/>
  <c r="AE112" i="16"/>
  <c r="AC112" i="16"/>
  <c r="V83" i="16"/>
  <c r="AB189" i="16"/>
  <c r="G79" i="16"/>
  <c r="AD112" i="16" l="1"/>
  <c r="U84" i="16"/>
  <c r="S84" i="16"/>
  <c r="AB190" i="16"/>
  <c r="D80" i="16"/>
  <c r="F80" i="16"/>
  <c r="R113" i="16" l="1"/>
  <c r="AE113" i="16"/>
  <c r="AC113" i="16"/>
  <c r="AD113" i="16" s="1"/>
  <c r="W84" i="16"/>
  <c r="T84" i="16"/>
  <c r="AB191" i="16"/>
  <c r="H80" i="16"/>
  <c r="E80" i="16"/>
  <c r="C81" i="16" s="1"/>
  <c r="K81" i="16" s="1"/>
  <c r="M80" i="16"/>
  <c r="N80" i="16" s="1"/>
  <c r="O80" i="16"/>
  <c r="V84" i="16" l="1"/>
  <c r="AB192" i="16"/>
  <c r="G80" i="16"/>
  <c r="R114" i="16" l="1"/>
  <c r="AE114" i="16"/>
  <c r="AC114" i="16"/>
  <c r="U85" i="16"/>
  <c r="S85" i="16"/>
  <c r="AB193" i="16"/>
  <c r="D81" i="16"/>
  <c r="F81" i="16"/>
  <c r="AD114" i="16" l="1"/>
  <c r="T85" i="16"/>
  <c r="W85" i="16"/>
  <c r="AB194" i="16"/>
  <c r="M81" i="16"/>
  <c r="N81" i="16" s="1"/>
  <c r="O81" i="16"/>
  <c r="E81" i="16"/>
  <c r="C82" i="16" s="1"/>
  <c r="K82" i="16" s="1"/>
  <c r="H81" i="16"/>
  <c r="R115" i="16" l="1"/>
  <c r="AE115" i="16"/>
  <c r="AC115" i="16"/>
  <c r="AD115" i="16" s="1"/>
  <c r="V85" i="16"/>
  <c r="AB195" i="16"/>
  <c r="G81" i="16"/>
  <c r="S86" i="16" l="1"/>
  <c r="U86" i="16"/>
  <c r="AB196" i="16"/>
  <c r="D82" i="16"/>
  <c r="F82" i="16"/>
  <c r="R116" i="16" l="1"/>
  <c r="AE116" i="16"/>
  <c r="AC116" i="16"/>
  <c r="AD116" i="16" s="1"/>
  <c r="W86" i="16"/>
  <c r="T86" i="16"/>
  <c r="AB197" i="16"/>
  <c r="M82" i="16"/>
  <c r="N82" i="16" s="1"/>
  <c r="O82" i="16"/>
  <c r="E82" i="16"/>
  <c r="C83" i="16" s="1"/>
  <c r="K83" i="16" s="1"/>
  <c r="H82" i="16"/>
  <c r="V86" i="16" l="1"/>
  <c r="AB198" i="16"/>
  <c r="G82" i="16"/>
  <c r="R117" i="16" l="1"/>
  <c r="AE117" i="16"/>
  <c r="AC117" i="16"/>
  <c r="AD117" i="16" s="1"/>
  <c r="U87" i="16"/>
  <c r="S87" i="16"/>
  <c r="AB199" i="16"/>
  <c r="D83" i="16"/>
  <c r="F83" i="16"/>
  <c r="W87" i="16" l="1"/>
  <c r="T87" i="16"/>
  <c r="AB200" i="16"/>
  <c r="M83" i="16"/>
  <c r="N83" i="16" s="1"/>
  <c r="O83" i="16"/>
  <c r="H83" i="16"/>
  <c r="E83" i="16"/>
  <c r="C84" i="16" s="1"/>
  <c r="K84" i="16" s="1"/>
  <c r="R118" i="16" l="1"/>
  <c r="AE118" i="16"/>
  <c r="AC118" i="16"/>
  <c r="AD118" i="16" s="1"/>
  <c r="V87" i="16"/>
  <c r="AB201" i="16"/>
  <c r="G83" i="16"/>
  <c r="U88" i="16" l="1"/>
  <c r="S88" i="16"/>
  <c r="AB202" i="16"/>
  <c r="D84" i="16"/>
  <c r="F84" i="16"/>
  <c r="R119" i="16" l="1"/>
  <c r="AE119" i="16"/>
  <c r="AC119" i="16"/>
  <c r="AD119" i="16" s="1"/>
  <c r="W88" i="16"/>
  <c r="T88" i="16"/>
  <c r="AB203" i="16"/>
  <c r="H84" i="16"/>
  <c r="E84" i="16"/>
  <c r="C85" i="16" s="1"/>
  <c r="K85" i="16" s="1"/>
  <c r="O84" i="16"/>
  <c r="M84" i="16"/>
  <c r="N84" i="16" s="1"/>
  <c r="V88" i="16" l="1"/>
  <c r="AB204" i="16"/>
  <c r="G84" i="16"/>
  <c r="R120" i="16" l="1"/>
  <c r="AE120" i="16"/>
  <c r="AC120" i="16"/>
  <c r="AD120" i="16" s="1"/>
  <c r="S89" i="16"/>
  <c r="U89" i="16"/>
  <c r="AB205" i="16"/>
  <c r="D85" i="16"/>
  <c r="F85" i="16"/>
  <c r="W89" i="16" l="1"/>
  <c r="T89" i="16"/>
  <c r="AB206" i="16"/>
  <c r="M85" i="16"/>
  <c r="N85" i="16" s="1"/>
  <c r="O85" i="16"/>
  <c r="E85" i="16"/>
  <c r="C86" i="16" s="1"/>
  <c r="K86" i="16" s="1"/>
  <c r="H85" i="16"/>
  <c r="R121" i="16" l="1"/>
  <c r="AE121" i="16"/>
  <c r="AC121" i="16"/>
  <c r="AD121" i="16" s="1"/>
  <c r="V89" i="16"/>
  <c r="AB207" i="16"/>
  <c r="G85" i="16"/>
  <c r="S90" i="16" l="1"/>
  <c r="U90" i="16"/>
  <c r="AB208" i="16"/>
  <c r="D86" i="16"/>
  <c r="F86" i="16"/>
  <c r="R122" i="16" l="1"/>
  <c r="AE122" i="16"/>
  <c r="AC122" i="16"/>
  <c r="AD122" i="16" s="1"/>
  <c r="W90" i="16"/>
  <c r="T90" i="16"/>
  <c r="AB209" i="16"/>
  <c r="H86" i="16"/>
  <c r="E86" i="16"/>
  <c r="C87" i="16" s="1"/>
  <c r="K87" i="16" s="1"/>
  <c r="M86" i="16"/>
  <c r="N86" i="16" s="1"/>
  <c r="O86" i="16"/>
  <c r="V90" i="16" l="1"/>
  <c r="AB210" i="16"/>
  <c r="G86" i="16"/>
  <c r="R123" i="16" l="1"/>
  <c r="AE123" i="16"/>
  <c r="AC123" i="16"/>
  <c r="AD123" i="16" s="1"/>
  <c r="U91" i="16"/>
  <c r="S91" i="16"/>
  <c r="AB211" i="16"/>
  <c r="D87" i="16"/>
  <c r="F87" i="16"/>
  <c r="W91" i="16" l="1"/>
  <c r="T91" i="16"/>
  <c r="AB212" i="16"/>
  <c r="O87" i="16"/>
  <c r="M87" i="16"/>
  <c r="N87" i="16" s="1"/>
  <c r="E87" i="16"/>
  <c r="C88" i="16" s="1"/>
  <c r="K88" i="16" s="1"/>
  <c r="H87" i="16"/>
  <c r="R124" i="16" l="1"/>
  <c r="AE124" i="16"/>
  <c r="AC124" i="16"/>
  <c r="V91" i="16"/>
  <c r="AB213" i="16"/>
  <c r="G87" i="16"/>
  <c r="AD124" i="16" l="1"/>
  <c r="S92" i="16"/>
  <c r="U92" i="16"/>
  <c r="AB214" i="16"/>
  <c r="D88" i="16"/>
  <c r="F88" i="16"/>
  <c r="R125" i="16" l="1"/>
  <c r="AE125" i="16"/>
  <c r="AC125" i="16"/>
  <c r="AD125" i="16" s="1"/>
  <c r="W92" i="16"/>
  <c r="T92" i="16"/>
  <c r="AB215" i="16"/>
  <c r="O88" i="16"/>
  <c r="M88" i="16"/>
  <c r="N88" i="16" s="1"/>
  <c r="E88" i="16"/>
  <c r="C89" i="16" s="1"/>
  <c r="K89" i="16" s="1"/>
  <c r="H88" i="16"/>
  <c r="V92" i="16" l="1"/>
  <c r="AB216" i="16"/>
  <c r="G88" i="16"/>
  <c r="R126" i="16" l="1"/>
  <c r="AE126" i="16"/>
  <c r="AC126" i="16"/>
  <c r="AD126" i="16" s="1"/>
  <c r="S93" i="16"/>
  <c r="U93" i="16"/>
  <c r="AB217" i="16"/>
  <c r="D89" i="16"/>
  <c r="F89" i="16"/>
  <c r="W93" i="16" l="1"/>
  <c r="T93" i="16"/>
  <c r="AB218" i="16"/>
  <c r="M89" i="16"/>
  <c r="N89" i="16" s="1"/>
  <c r="O89" i="16"/>
  <c r="E89" i="16"/>
  <c r="C90" i="16" s="1"/>
  <c r="K90" i="16" s="1"/>
  <c r="H89" i="16"/>
  <c r="R127" i="16" l="1"/>
  <c r="AE127" i="16"/>
  <c r="AC127" i="16"/>
  <c r="AD127" i="16" s="1"/>
  <c r="V93" i="16"/>
  <c r="AB219" i="16"/>
  <c r="G89" i="16"/>
  <c r="U94" i="16" l="1"/>
  <c r="S94" i="16"/>
  <c r="AB220" i="16"/>
  <c r="D90" i="16"/>
  <c r="F90" i="16"/>
  <c r="R128" i="16" l="1"/>
  <c r="AE128" i="16"/>
  <c r="AC128" i="16"/>
  <c r="T94" i="16"/>
  <c r="W94" i="16"/>
  <c r="AB221" i="16"/>
  <c r="H90" i="16"/>
  <c r="E90" i="16"/>
  <c r="C91" i="16" s="1"/>
  <c r="K91" i="16" s="1"/>
  <c r="O90" i="16"/>
  <c r="M90" i="16"/>
  <c r="N90" i="16" s="1"/>
  <c r="AD128" i="16" l="1"/>
  <c r="V94" i="16"/>
  <c r="AB222" i="16"/>
  <c r="G90" i="16"/>
  <c r="R129" i="16" l="1"/>
  <c r="AE129" i="16"/>
  <c r="AC129" i="16"/>
  <c r="AD129" i="16" s="1"/>
  <c r="S95" i="16"/>
  <c r="U95" i="16"/>
  <c r="AB223" i="16"/>
  <c r="D91" i="16"/>
  <c r="F91" i="16"/>
  <c r="W95" i="16" l="1"/>
  <c r="T95" i="16"/>
  <c r="AB224" i="16"/>
  <c r="H91" i="16"/>
  <c r="E91" i="16"/>
  <c r="C92" i="16" s="1"/>
  <c r="K92" i="16" s="1"/>
  <c r="M91" i="16"/>
  <c r="N91" i="16" s="1"/>
  <c r="O91" i="16"/>
  <c r="R130" i="16" l="1"/>
  <c r="AE130" i="16"/>
  <c r="AC130" i="16"/>
  <c r="V95" i="16"/>
  <c r="AB225" i="16"/>
  <c r="G91" i="16"/>
  <c r="AD130" i="16" l="1"/>
  <c r="S96" i="16"/>
  <c r="U96" i="16"/>
  <c r="AB226" i="16"/>
  <c r="D92" i="16"/>
  <c r="F92" i="16"/>
  <c r="R131" i="16" l="1"/>
  <c r="AE131" i="16"/>
  <c r="AC131" i="16"/>
  <c r="AD131" i="16" s="1"/>
  <c r="W96" i="16"/>
  <c r="T96" i="16"/>
  <c r="AB227" i="16"/>
  <c r="M92" i="16"/>
  <c r="N92" i="16" s="1"/>
  <c r="O92" i="16"/>
  <c r="E92" i="16"/>
  <c r="C93" i="16" s="1"/>
  <c r="K93" i="16" s="1"/>
  <c r="H92" i="16"/>
  <c r="V96" i="16" l="1"/>
  <c r="AB228" i="16"/>
  <c r="G92" i="16"/>
  <c r="R132" i="16" l="1"/>
  <c r="AE132" i="16"/>
  <c r="AC132" i="16"/>
  <c r="AD132" i="16" s="1"/>
  <c r="U97" i="16"/>
  <c r="S97" i="16"/>
  <c r="AB229" i="16"/>
  <c r="D93" i="16"/>
  <c r="F93" i="16"/>
  <c r="W97" i="16" l="1"/>
  <c r="T97" i="16"/>
  <c r="AB230" i="16"/>
  <c r="M93" i="16"/>
  <c r="N93" i="16" s="1"/>
  <c r="O93" i="16"/>
  <c r="E93" i="16"/>
  <c r="C94" i="16" s="1"/>
  <c r="K94" i="16" s="1"/>
  <c r="H93" i="16"/>
  <c r="R133" i="16" l="1"/>
  <c r="AE133" i="16"/>
  <c r="AC133" i="16"/>
  <c r="AD133" i="16" s="1"/>
  <c r="V97" i="16"/>
  <c r="AB231" i="16"/>
  <c r="G93" i="16"/>
  <c r="U98" i="16" l="1"/>
  <c r="S98" i="16"/>
  <c r="AB232" i="16"/>
  <c r="D94" i="16"/>
  <c r="F94" i="16"/>
  <c r="R134" i="16" l="1"/>
  <c r="AE134" i="16"/>
  <c r="AC134" i="16"/>
  <c r="W98" i="16"/>
  <c r="T98" i="16"/>
  <c r="AB233" i="16"/>
  <c r="O94" i="16"/>
  <c r="M94" i="16"/>
  <c r="N94" i="16" s="1"/>
  <c r="E94" i="16"/>
  <c r="C95" i="16" s="1"/>
  <c r="K95" i="16" s="1"/>
  <c r="H94" i="16"/>
  <c r="AD134" i="16" l="1"/>
  <c r="V98" i="16"/>
  <c r="AB234" i="16"/>
  <c r="G94" i="16"/>
  <c r="R135" i="16" l="1"/>
  <c r="AE135" i="16"/>
  <c r="AC135" i="16"/>
  <c r="AD135" i="16" s="1"/>
  <c r="U99" i="16"/>
  <c r="S99" i="16"/>
  <c r="AB235" i="16"/>
  <c r="D95" i="16"/>
  <c r="F95" i="16"/>
  <c r="W99" i="16" l="1"/>
  <c r="T99" i="16"/>
  <c r="AB236" i="16"/>
  <c r="H95" i="16"/>
  <c r="E95" i="16"/>
  <c r="C96" i="16" s="1"/>
  <c r="K96" i="16" s="1"/>
  <c r="O95" i="16"/>
  <c r="M95" i="16"/>
  <c r="N95" i="16" s="1"/>
  <c r="R136" i="16" l="1"/>
  <c r="AE136" i="16"/>
  <c r="AC136" i="16"/>
  <c r="V99" i="16"/>
  <c r="AB237" i="16"/>
  <c r="G95" i="16"/>
  <c r="AD136" i="16" l="1"/>
  <c r="S100" i="16"/>
  <c r="U100" i="16"/>
  <c r="AB238" i="16"/>
  <c r="D96" i="16"/>
  <c r="F96" i="16"/>
  <c r="R137" i="16" l="1"/>
  <c r="AE137" i="16"/>
  <c r="AC137" i="16"/>
  <c r="AD137" i="16" s="1"/>
  <c r="W100" i="16"/>
  <c r="T100" i="16"/>
  <c r="AB239" i="16"/>
  <c r="M96" i="16"/>
  <c r="N96" i="16" s="1"/>
  <c r="O96" i="16"/>
  <c r="E96" i="16"/>
  <c r="C97" i="16" s="1"/>
  <c r="K97" i="16" s="1"/>
  <c r="H96" i="16"/>
  <c r="V100" i="16" l="1"/>
  <c r="AB240" i="16"/>
  <c r="G96" i="16"/>
  <c r="R138" i="16" l="1"/>
  <c r="AE138" i="16"/>
  <c r="AC138" i="16"/>
  <c r="AD138" i="16" s="1"/>
  <c r="U101" i="16"/>
  <c r="S101" i="16"/>
  <c r="AB241" i="16"/>
  <c r="D97" i="16"/>
  <c r="F97" i="16"/>
  <c r="W101" i="16" l="1"/>
  <c r="T101" i="16"/>
  <c r="AB242" i="16"/>
  <c r="M97" i="16"/>
  <c r="N97" i="16" s="1"/>
  <c r="O97" i="16"/>
  <c r="E97" i="16"/>
  <c r="C98" i="16" s="1"/>
  <c r="K98" i="16" s="1"/>
  <c r="H97" i="16"/>
  <c r="R139" i="16" l="1"/>
  <c r="AE139" i="16"/>
  <c r="AC139" i="16"/>
  <c r="V101" i="16"/>
  <c r="AB243" i="16"/>
  <c r="G97" i="16"/>
  <c r="AD139" i="16" l="1"/>
  <c r="S102" i="16"/>
  <c r="U102" i="16"/>
  <c r="AB244" i="16"/>
  <c r="D98" i="16"/>
  <c r="F98" i="16"/>
  <c r="R140" i="16" l="1"/>
  <c r="AE140" i="16"/>
  <c r="AC140" i="16"/>
  <c r="AD140" i="16" s="1"/>
  <c r="W102" i="16"/>
  <c r="T102" i="16"/>
  <c r="AB245" i="16"/>
  <c r="H98" i="16"/>
  <c r="E98" i="16"/>
  <c r="C99" i="16" s="1"/>
  <c r="K99" i="16" s="1"/>
  <c r="O98" i="16"/>
  <c r="M98" i="16"/>
  <c r="N98" i="16" s="1"/>
  <c r="V102" i="16" l="1"/>
  <c r="AB246" i="16"/>
  <c r="G98" i="16"/>
  <c r="R141" i="16" l="1"/>
  <c r="AE141" i="16"/>
  <c r="AC141" i="16"/>
  <c r="AD141" i="16" s="1"/>
  <c r="S103" i="16"/>
  <c r="U103" i="16"/>
  <c r="AB247" i="16"/>
  <c r="D99" i="16"/>
  <c r="F99" i="16"/>
  <c r="T103" i="16" l="1"/>
  <c r="W103" i="16"/>
  <c r="AB248" i="16"/>
  <c r="M99" i="16"/>
  <c r="N99" i="16" s="1"/>
  <c r="O99" i="16"/>
  <c r="E99" i="16"/>
  <c r="C100" i="16" s="1"/>
  <c r="K100" i="16" s="1"/>
  <c r="H99" i="16"/>
  <c r="R142" i="16" l="1"/>
  <c r="AE142" i="16"/>
  <c r="AC142" i="16"/>
  <c r="AD142" i="16" s="1"/>
  <c r="V103" i="16"/>
  <c r="AB249" i="16"/>
  <c r="G99" i="16"/>
  <c r="U104" i="16" l="1"/>
  <c r="S104" i="16"/>
  <c r="AB250" i="16"/>
  <c r="D100" i="16"/>
  <c r="F100" i="16"/>
  <c r="R143" i="16" l="1"/>
  <c r="AE143" i="16"/>
  <c r="AC143" i="16"/>
  <c r="AD143" i="16" s="1"/>
  <c r="W104" i="16"/>
  <c r="T104" i="16"/>
  <c r="AB251" i="16"/>
  <c r="O100" i="16"/>
  <c r="M100" i="16"/>
  <c r="N100" i="16" s="1"/>
  <c r="E100" i="16"/>
  <c r="C101" i="16" s="1"/>
  <c r="K101" i="16" s="1"/>
  <c r="H100" i="16"/>
  <c r="V104" i="16" l="1"/>
  <c r="AB252" i="16"/>
  <c r="G100" i="16"/>
  <c r="R144" i="16" l="1"/>
  <c r="AE144" i="16"/>
  <c r="AC144" i="16"/>
  <c r="AD144" i="16" s="1"/>
  <c r="U105" i="16"/>
  <c r="S105" i="16"/>
  <c r="AB253" i="16"/>
  <c r="D101" i="16"/>
  <c r="F101" i="16"/>
  <c r="W105" i="16" l="1"/>
  <c r="T105" i="16"/>
  <c r="AB254" i="16"/>
  <c r="O101" i="16"/>
  <c r="M101" i="16"/>
  <c r="N101" i="16" s="1"/>
  <c r="H101" i="16"/>
  <c r="E101" i="16"/>
  <c r="C102" i="16" s="1"/>
  <c r="K102" i="16" s="1"/>
  <c r="R145" i="16" l="1"/>
  <c r="AE145" i="16"/>
  <c r="AC145" i="16"/>
  <c r="AD145" i="16" s="1"/>
  <c r="V105" i="16"/>
  <c r="AB255" i="16"/>
  <c r="G101" i="16"/>
  <c r="S106" i="16" l="1"/>
  <c r="U106" i="16"/>
  <c r="AB256" i="16"/>
  <c r="D102" i="16"/>
  <c r="F102" i="16"/>
  <c r="R146" i="16" l="1"/>
  <c r="AE146" i="16"/>
  <c r="AC146" i="16"/>
  <c r="AD146" i="16" s="1"/>
  <c r="W106" i="16"/>
  <c r="T106" i="16"/>
  <c r="AB257" i="16"/>
  <c r="M102" i="16"/>
  <c r="N102" i="16" s="1"/>
  <c r="O102" i="16"/>
  <c r="E102" i="16"/>
  <c r="C103" i="16" s="1"/>
  <c r="K103" i="16" s="1"/>
  <c r="H102" i="16"/>
  <c r="V106" i="16" l="1"/>
  <c r="AB258" i="16"/>
  <c r="G102" i="16"/>
  <c r="R147" i="16" l="1"/>
  <c r="AE147" i="16"/>
  <c r="AC147" i="16"/>
  <c r="AD147" i="16" s="1"/>
  <c r="S107" i="16"/>
  <c r="U107" i="16"/>
  <c r="AB259" i="16"/>
  <c r="D103" i="16"/>
  <c r="F103" i="16"/>
  <c r="W107" i="16" l="1"/>
  <c r="T107" i="16"/>
  <c r="AB260" i="16"/>
  <c r="O103" i="16"/>
  <c r="M103" i="16"/>
  <c r="N103" i="16" s="1"/>
  <c r="H103" i="16"/>
  <c r="E103" i="16"/>
  <c r="C104" i="16" s="1"/>
  <c r="K104" i="16" s="1"/>
  <c r="R148" i="16" l="1"/>
  <c r="AE148" i="16"/>
  <c r="AC148" i="16"/>
  <c r="AD148" i="16" s="1"/>
  <c r="V107" i="16"/>
  <c r="AB261" i="16"/>
  <c r="G103" i="16"/>
  <c r="S108" i="16" l="1"/>
  <c r="U108" i="16"/>
  <c r="AB262" i="16"/>
  <c r="D104" i="16"/>
  <c r="F104" i="16"/>
  <c r="R149" i="16" l="1"/>
  <c r="AE149" i="16"/>
  <c r="AC149" i="16"/>
  <c r="AD149" i="16" s="1"/>
  <c r="W108" i="16"/>
  <c r="T108" i="16"/>
  <c r="AB263" i="16"/>
  <c r="O104" i="16"/>
  <c r="M104" i="16"/>
  <c r="N104" i="16" s="1"/>
  <c r="E104" i="16"/>
  <c r="C105" i="16" s="1"/>
  <c r="K105" i="16" s="1"/>
  <c r="H104" i="16"/>
  <c r="V108" i="16" l="1"/>
  <c r="AB264" i="16"/>
  <c r="G104" i="16"/>
  <c r="R150" i="16" l="1"/>
  <c r="AE150" i="16"/>
  <c r="AC150" i="16"/>
  <c r="AD150" i="16" s="1"/>
  <c r="U109" i="16"/>
  <c r="S109" i="16"/>
  <c r="AB265" i="16"/>
  <c r="D105" i="16"/>
  <c r="F105" i="16"/>
  <c r="W109" i="16" l="1"/>
  <c r="T109" i="16"/>
  <c r="AB266" i="16"/>
  <c r="O105" i="16"/>
  <c r="M105" i="16"/>
  <c r="N105" i="16" s="1"/>
  <c r="E105" i="16"/>
  <c r="C106" i="16" s="1"/>
  <c r="K106" i="16" s="1"/>
  <c r="H105" i="16"/>
  <c r="R151" i="16" l="1"/>
  <c r="AE151" i="16"/>
  <c r="AC151" i="16"/>
  <c r="AD151" i="16" s="1"/>
  <c r="V109" i="16"/>
  <c r="AB267" i="16"/>
  <c r="G105" i="16"/>
  <c r="S110" i="16" l="1"/>
  <c r="U110" i="16"/>
  <c r="AB268" i="16"/>
  <c r="D106" i="16"/>
  <c r="F106" i="16"/>
  <c r="R152" i="16" l="1"/>
  <c r="AE152" i="16"/>
  <c r="AC152" i="16"/>
  <c r="AD152" i="16" s="1"/>
  <c r="W110" i="16"/>
  <c r="T110" i="16"/>
  <c r="AB269" i="16"/>
  <c r="O106" i="16"/>
  <c r="M106" i="16"/>
  <c r="N106" i="16" s="1"/>
  <c r="E106" i="16"/>
  <c r="C107" i="16" s="1"/>
  <c r="K107" i="16" s="1"/>
  <c r="H106" i="16"/>
  <c r="V110" i="16" l="1"/>
  <c r="AB270" i="16"/>
  <c r="G106" i="16"/>
  <c r="R153" i="16" l="1"/>
  <c r="AE153" i="16"/>
  <c r="AC153" i="16"/>
  <c r="AD153" i="16" s="1"/>
  <c r="U111" i="16"/>
  <c r="S111" i="16"/>
  <c r="AB271" i="16"/>
  <c r="D107" i="16"/>
  <c r="F107" i="16"/>
  <c r="W111" i="16" l="1"/>
  <c r="T111" i="16"/>
  <c r="AB272" i="16"/>
  <c r="M107" i="16"/>
  <c r="N107" i="16" s="1"/>
  <c r="O107" i="16"/>
  <c r="H107" i="16"/>
  <c r="E107" i="16"/>
  <c r="C108" i="16" s="1"/>
  <c r="K108" i="16" s="1"/>
  <c r="R154" i="16" l="1"/>
  <c r="AE154" i="16"/>
  <c r="AC154" i="16"/>
  <c r="AD154" i="16" s="1"/>
  <c r="V111" i="16"/>
  <c r="AB273" i="16"/>
  <c r="G107" i="16"/>
  <c r="S112" i="16" l="1"/>
  <c r="U112" i="16"/>
  <c r="AB274" i="16"/>
  <c r="D108" i="16"/>
  <c r="F108" i="16"/>
  <c r="R155" i="16" l="1"/>
  <c r="AE155" i="16"/>
  <c r="AC155" i="16"/>
  <c r="AD155" i="16" s="1"/>
  <c r="W112" i="16"/>
  <c r="T112" i="16"/>
  <c r="AB275" i="16"/>
  <c r="O108" i="16"/>
  <c r="M108" i="16"/>
  <c r="N108" i="16" s="1"/>
  <c r="E108" i="16"/>
  <c r="C109" i="16" s="1"/>
  <c r="K109" i="16" s="1"/>
  <c r="H108" i="16"/>
  <c r="V112" i="16" l="1"/>
  <c r="AB276" i="16"/>
  <c r="G108" i="16"/>
  <c r="R156" i="16" l="1"/>
  <c r="AE156" i="16"/>
  <c r="AC156" i="16"/>
  <c r="AD156" i="16" s="1"/>
  <c r="U113" i="16"/>
  <c r="S113" i="16"/>
  <c r="AB277" i="16"/>
  <c r="D109" i="16"/>
  <c r="F109" i="16"/>
  <c r="W113" i="16" l="1"/>
  <c r="T113" i="16"/>
  <c r="AB278" i="16"/>
  <c r="O109" i="16"/>
  <c r="M109" i="16"/>
  <c r="N109" i="16" s="1"/>
  <c r="H109" i="16"/>
  <c r="E109" i="16"/>
  <c r="C110" i="16" s="1"/>
  <c r="K110" i="16" s="1"/>
  <c r="R157" i="16" l="1"/>
  <c r="AE157" i="16"/>
  <c r="AC157" i="16"/>
  <c r="AD157" i="16" s="1"/>
  <c r="V113" i="16"/>
  <c r="AB279" i="16"/>
  <c r="G109" i="16"/>
  <c r="U114" i="16" l="1"/>
  <c r="S114" i="16"/>
  <c r="AB280" i="16"/>
  <c r="D110" i="16"/>
  <c r="F110" i="16"/>
  <c r="R158" i="16" l="1"/>
  <c r="AE158" i="16"/>
  <c r="AC158" i="16"/>
  <c r="AD158" i="16" s="1"/>
  <c r="W114" i="16"/>
  <c r="T114" i="16"/>
  <c r="AB281" i="16"/>
  <c r="M110" i="16"/>
  <c r="N110" i="16" s="1"/>
  <c r="O110" i="16"/>
  <c r="E110" i="16"/>
  <c r="C111" i="16" s="1"/>
  <c r="K111" i="16" s="1"/>
  <c r="H110" i="16"/>
  <c r="V114" i="16" l="1"/>
  <c r="AB282" i="16"/>
  <c r="G110" i="16"/>
  <c r="R159" i="16" l="1"/>
  <c r="AE159" i="16"/>
  <c r="AC159" i="16"/>
  <c r="AD159" i="16" s="1"/>
  <c r="U115" i="16"/>
  <c r="S115" i="16"/>
  <c r="AB283" i="16"/>
  <c r="D111" i="16"/>
  <c r="F111" i="16"/>
  <c r="T115" i="16" l="1"/>
  <c r="W115" i="16"/>
  <c r="AB284" i="16"/>
  <c r="O111" i="16"/>
  <c r="M111" i="16"/>
  <c r="N111" i="16" s="1"/>
  <c r="E111" i="16"/>
  <c r="C112" i="16" s="1"/>
  <c r="K112" i="16" s="1"/>
  <c r="H111" i="16"/>
  <c r="AC160" i="16" l="1"/>
  <c r="AD160" i="16" s="1"/>
  <c r="R160" i="16"/>
  <c r="AE160" i="16"/>
  <c r="V115" i="16"/>
  <c r="AB285" i="16"/>
  <c r="G111" i="16"/>
  <c r="S116" i="16" l="1"/>
  <c r="U116" i="16"/>
  <c r="AB286" i="16"/>
  <c r="F112" i="16"/>
  <c r="D112" i="16"/>
  <c r="R161" i="16" l="1"/>
  <c r="AE161" i="16"/>
  <c r="AC161" i="16"/>
  <c r="AD161" i="16" s="1"/>
  <c r="W116" i="16"/>
  <c r="T116" i="16"/>
  <c r="AB287" i="16"/>
  <c r="E112" i="16"/>
  <c r="C113" i="16" s="1"/>
  <c r="K113" i="16" s="1"/>
  <c r="H112" i="16"/>
  <c r="M112" i="16"/>
  <c r="N112" i="16" s="1"/>
  <c r="O112" i="16"/>
  <c r="V116" i="16" l="1"/>
  <c r="AB288" i="16"/>
  <c r="G112" i="16"/>
  <c r="AC162" i="16" l="1"/>
  <c r="AD162" i="16" s="1"/>
  <c r="R162" i="16"/>
  <c r="AE162" i="16"/>
  <c r="S117" i="16"/>
  <c r="U117" i="16"/>
  <c r="AB289" i="16"/>
  <c r="D113" i="16"/>
  <c r="F113" i="16"/>
  <c r="W117" i="16" l="1"/>
  <c r="T117" i="16"/>
  <c r="AB290" i="16"/>
  <c r="O113" i="16"/>
  <c r="M113" i="16"/>
  <c r="N113" i="16" s="1"/>
  <c r="H113" i="16"/>
  <c r="E113" i="16"/>
  <c r="C114" i="16" s="1"/>
  <c r="K114" i="16" s="1"/>
  <c r="R163" i="16" l="1"/>
  <c r="AE163" i="16"/>
  <c r="AC163" i="16"/>
  <c r="AD163" i="16" s="1"/>
  <c r="V117" i="16"/>
  <c r="AB291" i="16"/>
  <c r="G113" i="16"/>
  <c r="S118" i="16" l="1"/>
  <c r="U118" i="16"/>
  <c r="AB292" i="16"/>
  <c r="D114" i="16"/>
  <c r="F114" i="16"/>
  <c r="AC164" i="16" l="1"/>
  <c r="AD164" i="16" s="1"/>
  <c r="R164" i="16"/>
  <c r="AE164" i="16"/>
  <c r="T118" i="16"/>
  <c r="W118" i="16"/>
  <c r="AB293" i="16"/>
  <c r="M114" i="16"/>
  <c r="N114" i="16" s="1"/>
  <c r="O114" i="16"/>
  <c r="E114" i="16"/>
  <c r="C115" i="16" s="1"/>
  <c r="K115" i="16" s="1"/>
  <c r="H114" i="16"/>
  <c r="V118" i="16" l="1"/>
  <c r="AB294" i="16"/>
  <c r="G114" i="16"/>
  <c r="R165" i="16" l="1"/>
  <c r="AE165" i="16"/>
  <c r="AC165" i="16"/>
  <c r="AD165" i="16" s="1"/>
  <c r="S119" i="16"/>
  <c r="U119" i="16"/>
  <c r="AB295" i="16"/>
  <c r="D115" i="16"/>
  <c r="F115" i="16"/>
  <c r="W119" i="16" l="1"/>
  <c r="T119" i="16"/>
  <c r="AB296" i="16"/>
  <c r="O115" i="16"/>
  <c r="M115" i="16"/>
  <c r="N115" i="16" s="1"/>
  <c r="E115" i="16"/>
  <c r="C116" i="16" s="1"/>
  <c r="K116" i="16" s="1"/>
  <c r="H115" i="16"/>
  <c r="R166" i="16" l="1"/>
  <c r="AE166" i="16"/>
  <c r="AC166" i="16"/>
  <c r="AD166" i="16" s="1"/>
  <c r="V119" i="16"/>
  <c r="AB297" i="16"/>
  <c r="G115" i="16"/>
  <c r="S120" i="16" l="1"/>
  <c r="U120" i="16"/>
  <c r="AB298" i="16"/>
  <c r="D116" i="16"/>
  <c r="F116" i="16"/>
  <c r="R167" i="16" l="1"/>
  <c r="AE167" i="16"/>
  <c r="AC167" i="16"/>
  <c r="AD167" i="16" s="1"/>
  <c r="T120" i="16"/>
  <c r="W120" i="16"/>
  <c r="AB299" i="16"/>
  <c r="O116" i="16"/>
  <c r="M116" i="16"/>
  <c r="N116" i="16" s="1"/>
  <c r="E116" i="16"/>
  <c r="C117" i="16" s="1"/>
  <c r="K117" i="16" s="1"/>
  <c r="H116" i="16"/>
  <c r="V120" i="16" l="1"/>
  <c r="AB300" i="16"/>
  <c r="G116" i="16"/>
  <c r="R168" i="16" l="1"/>
  <c r="AC168" i="16"/>
  <c r="AD168" i="16" s="1"/>
  <c r="AE168" i="16"/>
  <c r="U121" i="16"/>
  <c r="S121" i="16"/>
  <c r="AB301" i="16"/>
  <c r="D117" i="16"/>
  <c r="F117" i="16"/>
  <c r="W121" i="16" l="1"/>
  <c r="T121" i="16"/>
  <c r="AB302" i="16"/>
  <c r="O117" i="16"/>
  <c r="M117" i="16"/>
  <c r="N117" i="16" s="1"/>
  <c r="E117" i="16"/>
  <c r="C118" i="16" s="1"/>
  <c r="K118" i="16" s="1"/>
  <c r="H117" i="16"/>
  <c r="R169" i="16" l="1"/>
  <c r="AE169" i="16"/>
  <c r="AC169" i="16"/>
  <c r="AD169" i="16" s="1"/>
  <c r="V121" i="16"/>
  <c r="AB303" i="16"/>
  <c r="G117" i="16"/>
  <c r="U122" i="16" l="1"/>
  <c r="S122" i="16"/>
  <c r="AB304" i="16"/>
  <c r="D118" i="16"/>
  <c r="F118" i="16"/>
  <c r="AC170" i="16" l="1"/>
  <c r="AD170" i="16" s="1"/>
  <c r="R170" i="16"/>
  <c r="AE170" i="16"/>
  <c r="W122" i="16"/>
  <c r="T122" i="16"/>
  <c r="AB305" i="16"/>
  <c r="E118" i="16"/>
  <c r="C119" i="16" s="1"/>
  <c r="K119" i="16" s="1"/>
  <c r="H118" i="16"/>
  <c r="M118" i="16"/>
  <c r="N118" i="16" s="1"/>
  <c r="O118" i="16"/>
  <c r="V122" i="16" l="1"/>
  <c r="AB306" i="16"/>
  <c r="G118" i="16"/>
  <c r="R171" i="16" l="1"/>
  <c r="AC171" i="16"/>
  <c r="AD171" i="16" s="1"/>
  <c r="AE171" i="16"/>
  <c r="S123" i="16"/>
  <c r="U123" i="16"/>
  <c r="AB307" i="16"/>
  <c r="D119" i="16"/>
  <c r="F119" i="16"/>
  <c r="T123" i="16" l="1"/>
  <c r="W123" i="16"/>
  <c r="AB308" i="16"/>
  <c r="M119" i="16"/>
  <c r="N119" i="16" s="1"/>
  <c r="O119" i="16"/>
  <c r="E119" i="16"/>
  <c r="C120" i="16" s="1"/>
  <c r="K120" i="16" s="1"/>
  <c r="H119" i="16"/>
  <c r="R172" i="16" l="1"/>
  <c r="AE172" i="16"/>
  <c r="AC172" i="16"/>
  <c r="AD172" i="16" s="1"/>
  <c r="V123" i="16"/>
  <c r="AB309" i="16"/>
  <c r="G119" i="16"/>
  <c r="S124" i="16" l="1"/>
  <c r="U124" i="16"/>
  <c r="AB310" i="16"/>
  <c r="D120" i="16"/>
  <c r="F120" i="16"/>
  <c r="R173" i="16" l="1"/>
  <c r="AE173" i="16"/>
  <c r="AC173" i="16"/>
  <c r="AD173" i="16" s="1"/>
  <c r="W124" i="16"/>
  <c r="T124" i="16"/>
  <c r="AB311" i="16"/>
  <c r="O120" i="16"/>
  <c r="M120" i="16"/>
  <c r="N120" i="16" s="1"/>
  <c r="E120" i="16"/>
  <c r="C121" i="16" s="1"/>
  <c r="K121" i="16" s="1"/>
  <c r="H120" i="16"/>
  <c r="V124" i="16" l="1"/>
  <c r="AB312" i="16"/>
  <c r="G120" i="16"/>
  <c r="R174" i="16" l="1"/>
  <c r="AE174" i="16"/>
  <c r="AC174" i="16"/>
  <c r="AD174" i="16" s="1"/>
  <c r="S125" i="16"/>
  <c r="U125" i="16"/>
  <c r="AB313" i="16"/>
  <c r="D121" i="16"/>
  <c r="F121" i="16"/>
  <c r="T125" i="16" l="1"/>
  <c r="W125" i="16"/>
  <c r="AB314" i="16"/>
  <c r="O121" i="16"/>
  <c r="M121" i="16"/>
  <c r="N121" i="16" s="1"/>
  <c r="E121" i="16"/>
  <c r="C122" i="16" s="1"/>
  <c r="K122" i="16" s="1"/>
  <c r="H121" i="16"/>
  <c r="R175" i="16" l="1"/>
  <c r="AE175" i="16"/>
  <c r="AC175" i="16"/>
  <c r="AD175" i="16" s="1"/>
  <c r="V125" i="16"/>
  <c r="AB315" i="16"/>
  <c r="G121" i="16"/>
  <c r="U126" i="16" l="1"/>
  <c r="S126" i="16"/>
  <c r="AB316" i="16"/>
  <c r="D122" i="16"/>
  <c r="F122" i="16"/>
  <c r="R176" i="16" l="1"/>
  <c r="AE176" i="16"/>
  <c r="AC176" i="16"/>
  <c r="AD176" i="16" s="1"/>
  <c r="T126" i="16"/>
  <c r="W126" i="16"/>
  <c r="AB317" i="16"/>
  <c r="E122" i="16"/>
  <c r="C123" i="16" s="1"/>
  <c r="K123" i="16" s="1"/>
  <c r="H122" i="16"/>
  <c r="M122" i="16"/>
  <c r="N122" i="16" s="1"/>
  <c r="O122" i="16"/>
  <c r="V126" i="16" l="1"/>
  <c r="AB318" i="16"/>
  <c r="G122" i="16"/>
  <c r="R177" i="16" l="1"/>
  <c r="AE177" i="16"/>
  <c r="AC177" i="16"/>
  <c r="AD177" i="16" s="1"/>
  <c r="U127" i="16"/>
  <c r="S127" i="16"/>
  <c r="AB319" i="16"/>
  <c r="D123" i="16"/>
  <c r="F123" i="16"/>
  <c r="T127" i="16" l="1"/>
  <c r="W127" i="16"/>
  <c r="AB320" i="16"/>
  <c r="M123" i="16"/>
  <c r="N123" i="16" s="1"/>
  <c r="O123" i="16"/>
  <c r="E123" i="16"/>
  <c r="C124" i="16" s="1"/>
  <c r="K124" i="16" s="1"/>
  <c r="H123" i="16"/>
  <c r="R178" i="16" l="1"/>
  <c r="AE178" i="16"/>
  <c r="AC178" i="16"/>
  <c r="AD178" i="16" s="1"/>
  <c r="V127" i="16"/>
  <c r="AB321" i="16"/>
  <c r="G123" i="16"/>
  <c r="S128" i="16" l="1"/>
  <c r="U128" i="16"/>
  <c r="AB322" i="16"/>
  <c r="D124" i="16"/>
  <c r="F124" i="16"/>
  <c r="AE179" i="16" l="1"/>
  <c r="AC179" i="16"/>
  <c r="AD179" i="16" s="1"/>
  <c r="R179" i="16"/>
  <c r="T128" i="16"/>
  <c r="W128" i="16"/>
  <c r="AB323" i="16"/>
  <c r="O124" i="16"/>
  <c r="M124" i="16"/>
  <c r="N124" i="16" s="1"/>
  <c r="E124" i="16"/>
  <c r="C125" i="16" s="1"/>
  <c r="K125" i="16" s="1"/>
  <c r="H124" i="16"/>
  <c r="V128" i="16" l="1"/>
  <c r="AB324" i="16"/>
  <c r="G124" i="16"/>
  <c r="R180" i="16" l="1"/>
  <c r="AE180" i="16"/>
  <c r="AC180" i="16"/>
  <c r="AD180" i="16" s="1"/>
  <c r="S129" i="16"/>
  <c r="U129" i="16"/>
  <c r="AB325" i="16"/>
  <c r="D125" i="16"/>
  <c r="F125" i="16"/>
  <c r="T129" i="16" l="1"/>
  <c r="W129" i="16"/>
  <c r="AB326" i="16"/>
  <c r="M125" i="16"/>
  <c r="N125" i="16" s="1"/>
  <c r="O125" i="16"/>
  <c r="E125" i="16"/>
  <c r="C126" i="16" s="1"/>
  <c r="K126" i="16" s="1"/>
  <c r="H125" i="16"/>
  <c r="R181" i="16" l="1"/>
  <c r="AE181" i="16"/>
  <c r="AC181" i="16"/>
  <c r="AD181" i="16" s="1"/>
  <c r="V129" i="16"/>
  <c r="AB327" i="16"/>
  <c r="G125" i="16"/>
  <c r="U130" i="16" l="1"/>
  <c r="S130" i="16"/>
  <c r="AB328" i="16"/>
  <c r="D126" i="16"/>
  <c r="F126" i="16"/>
  <c r="R182" i="16" l="1"/>
  <c r="AC182" i="16"/>
  <c r="AD182" i="16" s="1"/>
  <c r="AE182" i="16"/>
  <c r="T130" i="16"/>
  <c r="W130" i="16"/>
  <c r="AB329" i="16"/>
  <c r="E126" i="16"/>
  <c r="C127" i="16" s="1"/>
  <c r="K127" i="16" s="1"/>
  <c r="H126" i="16"/>
  <c r="M126" i="16"/>
  <c r="N126" i="16" s="1"/>
  <c r="O126" i="16"/>
  <c r="V130" i="16" l="1"/>
  <c r="AB330" i="16"/>
  <c r="G126" i="16"/>
  <c r="R183" i="16" l="1"/>
  <c r="AE183" i="16"/>
  <c r="AC183" i="16"/>
  <c r="AD183" i="16" s="1"/>
  <c r="S131" i="16"/>
  <c r="U131" i="16"/>
  <c r="AB331" i="16"/>
  <c r="D127" i="16"/>
  <c r="F127" i="16"/>
  <c r="T131" i="16" l="1"/>
  <c r="W131" i="16"/>
  <c r="AB332" i="16"/>
  <c r="M127" i="16"/>
  <c r="N127" i="16" s="1"/>
  <c r="O127" i="16"/>
  <c r="E127" i="16"/>
  <c r="C128" i="16" s="1"/>
  <c r="K128" i="16" s="1"/>
  <c r="H127" i="16"/>
  <c r="AE184" i="16" l="1"/>
  <c r="AC184" i="16"/>
  <c r="R184" i="16"/>
  <c r="V131" i="16"/>
  <c r="AB333" i="16"/>
  <c r="G127" i="16"/>
  <c r="AD184" i="16" l="1"/>
  <c r="U132" i="16"/>
  <c r="S132" i="16"/>
  <c r="AB334" i="16"/>
  <c r="D128" i="16"/>
  <c r="F128" i="16"/>
  <c r="R185" i="16" l="1"/>
  <c r="AE185" i="16"/>
  <c r="AC185" i="16"/>
  <c r="AD185" i="16" s="1"/>
  <c r="T132" i="16"/>
  <c r="W132" i="16"/>
  <c r="AB335" i="16"/>
  <c r="O128" i="16"/>
  <c r="M128" i="16"/>
  <c r="N128" i="16" s="1"/>
  <c r="E128" i="16"/>
  <c r="C129" i="16" s="1"/>
  <c r="K129" i="16" s="1"/>
  <c r="H128" i="16"/>
  <c r="V132" i="16" l="1"/>
  <c r="AB336" i="16"/>
  <c r="G128" i="16"/>
  <c r="R186" i="16" l="1"/>
  <c r="AE186" i="16"/>
  <c r="AC186" i="16"/>
  <c r="U133" i="16"/>
  <c r="S133" i="16"/>
  <c r="AB337" i="16"/>
  <c r="D129" i="16"/>
  <c r="F129" i="16"/>
  <c r="AD186" i="16" l="1"/>
  <c r="W133" i="16"/>
  <c r="T133" i="16"/>
  <c r="AB338" i="16"/>
  <c r="O129" i="16"/>
  <c r="M129" i="16"/>
  <c r="N129" i="16" s="1"/>
  <c r="E129" i="16"/>
  <c r="C130" i="16" s="1"/>
  <c r="K130" i="16" s="1"/>
  <c r="H129" i="16"/>
  <c r="R187" i="16" l="1"/>
  <c r="AE187" i="16"/>
  <c r="AC187" i="16"/>
  <c r="AD187" i="16" s="1"/>
  <c r="V133" i="16"/>
  <c r="AB339" i="16"/>
  <c r="G129" i="16"/>
  <c r="U134" i="16" l="1"/>
  <c r="S134" i="16"/>
  <c r="AB340" i="16"/>
  <c r="D130" i="16"/>
  <c r="F130" i="16"/>
  <c r="R188" i="16" l="1"/>
  <c r="AE188" i="16"/>
  <c r="AC188" i="16"/>
  <c r="AD188" i="16" s="1"/>
  <c r="W134" i="16"/>
  <c r="T134" i="16"/>
  <c r="AB341" i="16"/>
  <c r="E130" i="16"/>
  <c r="C131" i="16" s="1"/>
  <c r="K131" i="16" s="1"/>
  <c r="H130" i="16"/>
  <c r="O130" i="16"/>
  <c r="M130" i="16"/>
  <c r="N130" i="16" s="1"/>
  <c r="V134" i="16" l="1"/>
  <c r="AB342" i="16"/>
  <c r="G130" i="16"/>
  <c r="R189" i="16" l="1"/>
  <c r="AE189" i="16"/>
  <c r="AC189" i="16"/>
  <c r="AD189" i="16" s="1"/>
  <c r="U135" i="16"/>
  <c r="S135" i="16"/>
  <c r="AB343" i="16"/>
  <c r="D131" i="16"/>
  <c r="F131" i="16"/>
  <c r="W135" i="16" l="1"/>
  <c r="T135" i="16"/>
  <c r="AB344" i="16"/>
  <c r="O131" i="16"/>
  <c r="M131" i="16"/>
  <c r="N131" i="16" s="1"/>
  <c r="E131" i="16"/>
  <c r="C132" i="16" s="1"/>
  <c r="K132" i="16" s="1"/>
  <c r="H131" i="16"/>
  <c r="R190" i="16" l="1"/>
  <c r="AE190" i="16"/>
  <c r="AC190" i="16"/>
  <c r="AD190" i="16" s="1"/>
  <c r="V135" i="16"/>
  <c r="AB345" i="16"/>
  <c r="G131" i="16"/>
  <c r="U136" i="16" l="1"/>
  <c r="S136" i="16"/>
  <c r="AB346" i="16"/>
  <c r="D132" i="16"/>
  <c r="F132" i="16"/>
  <c r="R191" i="16" l="1"/>
  <c r="AE191" i="16"/>
  <c r="AC191" i="16"/>
  <c r="AD191" i="16" s="1"/>
  <c r="T136" i="16"/>
  <c r="W136" i="16"/>
  <c r="AB347" i="16"/>
  <c r="M132" i="16"/>
  <c r="N132" i="16" s="1"/>
  <c r="O132" i="16"/>
  <c r="E132" i="16"/>
  <c r="C133" i="16" s="1"/>
  <c r="K133" i="16" s="1"/>
  <c r="H132" i="16"/>
  <c r="V136" i="16" l="1"/>
  <c r="AB348" i="16"/>
  <c r="G132" i="16"/>
  <c r="R192" i="16" l="1"/>
  <c r="AE192" i="16"/>
  <c r="AC192" i="16"/>
  <c r="AD192" i="16" s="1"/>
  <c r="S137" i="16"/>
  <c r="U137" i="16"/>
  <c r="AB349" i="16"/>
  <c r="D133" i="16"/>
  <c r="F133" i="16"/>
  <c r="T137" i="16" l="1"/>
  <c r="W137" i="16"/>
  <c r="AB350" i="16"/>
  <c r="O133" i="16"/>
  <c r="M133" i="16"/>
  <c r="N133" i="16" s="1"/>
  <c r="E133" i="16"/>
  <c r="C134" i="16" s="1"/>
  <c r="K134" i="16" s="1"/>
  <c r="H133" i="16"/>
  <c r="R193" i="16" l="1"/>
  <c r="AE193" i="16"/>
  <c r="AC193" i="16"/>
  <c r="AD193" i="16" s="1"/>
  <c r="V137" i="16"/>
  <c r="AB351" i="16"/>
  <c r="G133" i="16"/>
  <c r="U138" i="16" l="1"/>
  <c r="S138" i="16"/>
  <c r="AB352" i="16"/>
  <c r="D134" i="16"/>
  <c r="F134" i="16"/>
  <c r="R194" i="16" l="1"/>
  <c r="AE194" i="16"/>
  <c r="AC194" i="16"/>
  <c r="AD194" i="16" s="1"/>
  <c r="W138" i="16"/>
  <c r="T138" i="16"/>
  <c r="AB353" i="16"/>
  <c r="E134" i="16"/>
  <c r="C135" i="16" s="1"/>
  <c r="K135" i="16" s="1"/>
  <c r="H134" i="16"/>
  <c r="O134" i="16"/>
  <c r="M134" i="16"/>
  <c r="N134" i="16" s="1"/>
  <c r="V138" i="16" l="1"/>
  <c r="AB354" i="16"/>
  <c r="G134" i="16"/>
  <c r="R195" i="16" l="1"/>
  <c r="AE195" i="16"/>
  <c r="AC195" i="16"/>
  <c r="AD195" i="16" s="1"/>
  <c r="U139" i="16"/>
  <c r="S139" i="16"/>
  <c r="AB355" i="16"/>
  <c r="D135" i="16"/>
  <c r="F135" i="16"/>
  <c r="W139" i="16" l="1"/>
  <c r="T139" i="16"/>
  <c r="AB356" i="16"/>
  <c r="O135" i="16"/>
  <c r="M135" i="16"/>
  <c r="N135" i="16" s="1"/>
  <c r="E135" i="16"/>
  <c r="C136" i="16" s="1"/>
  <c r="K136" i="16" s="1"/>
  <c r="H135" i="16"/>
  <c r="R196" i="16" l="1"/>
  <c r="AE196" i="16"/>
  <c r="AC196" i="16"/>
  <c r="AD196" i="16" s="1"/>
  <c r="V139" i="16"/>
  <c r="AB357" i="16"/>
  <c r="G135" i="16"/>
  <c r="S140" i="16" l="1"/>
  <c r="U140" i="16"/>
  <c r="AB358" i="16"/>
  <c r="D136" i="16"/>
  <c r="F136" i="16"/>
  <c r="R197" i="16" l="1"/>
  <c r="AE197" i="16"/>
  <c r="AC197" i="16"/>
  <c r="AD197" i="16" s="1"/>
  <c r="W140" i="16"/>
  <c r="T140" i="16"/>
  <c r="AB359" i="16"/>
  <c r="O136" i="16"/>
  <c r="M136" i="16"/>
  <c r="N136" i="16" s="1"/>
  <c r="E136" i="16"/>
  <c r="C137" i="16" s="1"/>
  <c r="K137" i="16" s="1"/>
  <c r="H136" i="16"/>
  <c r="V140" i="16" l="1"/>
  <c r="AB360" i="16"/>
  <c r="G136" i="16"/>
  <c r="R198" i="16" l="1"/>
  <c r="AE198" i="16"/>
  <c r="AC198" i="16"/>
  <c r="AD198" i="16" s="1"/>
  <c r="S141" i="16"/>
  <c r="U141" i="16"/>
  <c r="AB361" i="16"/>
  <c r="D137" i="16"/>
  <c r="F137" i="16"/>
  <c r="T141" i="16" l="1"/>
  <c r="W141" i="16"/>
  <c r="AB362" i="16"/>
  <c r="O137" i="16"/>
  <c r="M137" i="16"/>
  <c r="N137" i="16" s="1"/>
  <c r="E137" i="16"/>
  <c r="C138" i="16" s="1"/>
  <c r="K138" i="16" s="1"/>
  <c r="H137" i="16"/>
  <c r="R199" i="16" l="1"/>
  <c r="AE199" i="16"/>
  <c r="AC199" i="16"/>
  <c r="AD199" i="16" s="1"/>
  <c r="V141" i="16"/>
  <c r="AB363" i="16"/>
  <c r="G137" i="16"/>
  <c r="U142" i="16" l="1"/>
  <c r="S142" i="16"/>
  <c r="AB364" i="16"/>
  <c r="D138" i="16"/>
  <c r="F138" i="16"/>
  <c r="R200" i="16" l="1"/>
  <c r="AE200" i="16"/>
  <c r="AC200" i="16"/>
  <c r="AD200" i="16" s="1"/>
  <c r="W142" i="16"/>
  <c r="T142" i="16"/>
  <c r="AB365" i="16"/>
  <c r="E138" i="16"/>
  <c r="C139" i="16" s="1"/>
  <c r="K139" i="16" s="1"/>
  <c r="H138" i="16"/>
  <c r="O138" i="16"/>
  <c r="M138" i="16"/>
  <c r="N138" i="16" s="1"/>
  <c r="V142" i="16" l="1"/>
  <c r="AB366" i="16"/>
  <c r="G138" i="16"/>
  <c r="R201" i="16" l="1"/>
  <c r="AE201" i="16"/>
  <c r="AC201" i="16"/>
  <c r="AD201" i="16" s="1"/>
  <c r="S143" i="16"/>
  <c r="U143" i="16"/>
  <c r="AB367" i="16"/>
  <c r="D139" i="16"/>
  <c r="F139" i="16"/>
  <c r="T143" i="16" l="1"/>
  <c r="W143" i="16"/>
  <c r="AB368" i="16"/>
  <c r="O139" i="16"/>
  <c r="M139" i="16"/>
  <c r="N139" i="16" s="1"/>
  <c r="E139" i="16"/>
  <c r="C140" i="16" s="1"/>
  <c r="K140" i="16" s="1"/>
  <c r="H139" i="16"/>
  <c r="R202" i="16" l="1"/>
  <c r="AE202" i="16"/>
  <c r="AC202" i="16"/>
  <c r="AD202" i="16" s="1"/>
  <c r="V143" i="16"/>
  <c r="AB369" i="16"/>
  <c r="G139" i="16"/>
  <c r="U144" i="16" l="1"/>
  <c r="S144" i="16"/>
  <c r="AB370" i="16"/>
  <c r="D140" i="16"/>
  <c r="F140" i="16"/>
  <c r="R203" i="16" l="1"/>
  <c r="AE203" i="16"/>
  <c r="AC203" i="16"/>
  <c r="AD203" i="16" s="1"/>
  <c r="W144" i="16"/>
  <c r="T144" i="16"/>
  <c r="AB371" i="16"/>
  <c r="M140" i="16"/>
  <c r="N140" i="16" s="1"/>
  <c r="O140" i="16"/>
  <c r="E140" i="16"/>
  <c r="C141" i="16" s="1"/>
  <c r="K141" i="16" s="1"/>
  <c r="H140" i="16"/>
  <c r="V144" i="16" l="1"/>
  <c r="AB372" i="16"/>
  <c r="G140" i="16"/>
  <c r="R204" i="16" l="1"/>
  <c r="AE204" i="16"/>
  <c r="AC204" i="16"/>
  <c r="AD204" i="16" s="1"/>
  <c r="U145" i="16"/>
  <c r="S145" i="16"/>
  <c r="AB373" i="16"/>
  <c r="D141" i="16"/>
  <c r="F141" i="16"/>
  <c r="T145" i="16" l="1"/>
  <c r="W145" i="16"/>
  <c r="AB374" i="16"/>
  <c r="M141" i="16"/>
  <c r="N141" i="16" s="1"/>
  <c r="O141" i="16"/>
  <c r="E141" i="16"/>
  <c r="C142" i="16" s="1"/>
  <c r="K142" i="16" s="1"/>
  <c r="H141" i="16"/>
  <c r="R205" i="16" l="1"/>
  <c r="AC205" i="16"/>
  <c r="AD205" i="16" s="1"/>
  <c r="AE205" i="16"/>
  <c r="V145" i="16"/>
  <c r="AB375" i="16"/>
  <c r="G141" i="16"/>
  <c r="S146" i="16" l="1"/>
  <c r="U146" i="16"/>
  <c r="AB376" i="16"/>
  <c r="D142" i="16"/>
  <c r="F142" i="16"/>
  <c r="R206" i="16" l="1"/>
  <c r="AE206" i="16"/>
  <c r="AC206" i="16"/>
  <c r="AD206" i="16" s="1"/>
  <c r="W146" i="16"/>
  <c r="T146" i="16"/>
  <c r="AB377" i="16"/>
  <c r="E142" i="16"/>
  <c r="C143" i="16" s="1"/>
  <c r="K143" i="16" s="1"/>
  <c r="H142" i="16"/>
  <c r="M142" i="16"/>
  <c r="N142" i="16" s="1"/>
  <c r="O142" i="16"/>
  <c r="V146" i="16" l="1"/>
  <c r="AB378" i="16"/>
  <c r="G142" i="16"/>
  <c r="R207" i="16" l="1"/>
  <c r="AE207" i="16"/>
  <c r="AC207" i="16"/>
  <c r="AD207" i="16" s="1"/>
  <c r="U147" i="16"/>
  <c r="S147" i="16"/>
  <c r="AB379" i="16"/>
  <c r="D143" i="16"/>
  <c r="F143" i="16"/>
  <c r="W147" i="16" l="1"/>
  <c r="T147" i="16"/>
  <c r="AB380" i="16"/>
  <c r="M143" i="16"/>
  <c r="N143" i="16" s="1"/>
  <c r="O143" i="16"/>
  <c r="E143" i="16"/>
  <c r="C144" i="16" s="1"/>
  <c r="K144" i="16" s="1"/>
  <c r="H143" i="16"/>
  <c r="R208" i="16" l="1"/>
  <c r="AE208" i="16"/>
  <c r="AC208" i="16"/>
  <c r="AD208" i="16" s="1"/>
  <c r="V147" i="16"/>
  <c r="AB381" i="16"/>
  <c r="G143" i="16"/>
  <c r="U148" i="16" l="1"/>
  <c r="S148" i="16"/>
  <c r="AB382" i="16"/>
  <c r="D144" i="16"/>
  <c r="F144" i="16"/>
  <c r="R209" i="16" l="1"/>
  <c r="AE209" i="16"/>
  <c r="AC209" i="16"/>
  <c r="AD209" i="16" s="1"/>
  <c r="T148" i="16"/>
  <c r="W148" i="16"/>
  <c r="AB383" i="16"/>
  <c r="M144" i="16"/>
  <c r="N144" i="16" s="1"/>
  <c r="O144" i="16"/>
  <c r="E144" i="16"/>
  <c r="C145" i="16" s="1"/>
  <c r="K145" i="16" s="1"/>
  <c r="H144" i="16"/>
  <c r="V148" i="16" l="1"/>
  <c r="AB384" i="16"/>
  <c r="G144" i="16"/>
  <c r="R210" i="16" l="1"/>
  <c r="AE210" i="16"/>
  <c r="AC210" i="16"/>
  <c r="AD210" i="16" s="1"/>
  <c r="U149" i="16"/>
  <c r="S149" i="16"/>
  <c r="AB385" i="16"/>
  <c r="D145" i="16"/>
  <c r="F145" i="16"/>
  <c r="T149" i="16" l="1"/>
  <c r="W149" i="16"/>
  <c r="AB386" i="16"/>
  <c r="O145" i="16"/>
  <c r="M145" i="16"/>
  <c r="N145" i="16" s="1"/>
  <c r="E145" i="16"/>
  <c r="C146" i="16" s="1"/>
  <c r="K146" i="16" s="1"/>
  <c r="H145" i="16"/>
  <c r="R211" i="16" l="1"/>
  <c r="AE211" i="16"/>
  <c r="AC211" i="16"/>
  <c r="AD211" i="16" s="1"/>
  <c r="V149" i="16"/>
  <c r="AB387" i="16"/>
  <c r="G145" i="16"/>
  <c r="U150" i="16" l="1"/>
  <c r="S150" i="16"/>
  <c r="AB388" i="16"/>
  <c r="D146" i="16"/>
  <c r="F146" i="16"/>
  <c r="R212" i="16" l="1"/>
  <c r="AE212" i="16"/>
  <c r="AC212" i="16"/>
  <c r="AD212" i="16" s="1"/>
  <c r="W150" i="16"/>
  <c r="T150" i="16"/>
  <c r="AB389" i="16"/>
  <c r="E146" i="16"/>
  <c r="C147" i="16" s="1"/>
  <c r="K147" i="16" s="1"/>
  <c r="H146" i="16"/>
  <c r="O146" i="16"/>
  <c r="M146" i="16"/>
  <c r="N146" i="16" s="1"/>
  <c r="V150" i="16" l="1"/>
  <c r="AB390" i="16"/>
  <c r="G146" i="16"/>
  <c r="R213" i="16" l="1"/>
  <c r="AE213" i="16"/>
  <c r="AC213" i="16"/>
  <c r="AD213" i="16" s="1"/>
  <c r="S151" i="16"/>
  <c r="U151" i="16"/>
  <c r="AB391" i="16"/>
  <c r="D147" i="16"/>
  <c r="F147" i="16"/>
  <c r="W151" i="16" l="1"/>
  <c r="T151" i="16"/>
  <c r="AB392" i="16"/>
  <c r="M147" i="16"/>
  <c r="N147" i="16" s="1"/>
  <c r="O147" i="16"/>
  <c r="E147" i="16"/>
  <c r="C148" i="16" s="1"/>
  <c r="K148" i="16" s="1"/>
  <c r="H147" i="16"/>
  <c r="R214" i="16" l="1"/>
  <c r="AE214" i="16"/>
  <c r="AC214" i="16"/>
  <c r="AD214" i="16" s="1"/>
  <c r="V151" i="16"/>
  <c r="AB393" i="16"/>
  <c r="G147" i="16"/>
  <c r="U152" i="16" l="1"/>
  <c r="S152" i="16"/>
  <c r="AB394" i="16"/>
  <c r="D148" i="16"/>
  <c r="F148" i="16"/>
  <c r="R215" i="16" l="1"/>
  <c r="AE215" i="16"/>
  <c r="AC215" i="16"/>
  <c r="AD215" i="16" s="1"/>
  <c r="T152" i="16"/>
  <c r="W152" i="16"/>
  <c r="AB395" i="16"/>
  <c r="O148" i="16"/>
  <c r="M148" i="16"/>
  <c r="N148" i="16" s="1"/>
  <c r="E148" i="16"/>
  <c r="C149" i="16" s="1"/>
  <c r="K149" i="16" s="1"/>
  <c r="H148" i="16"/>
  <c r="V152" i="16" l="1"/>
  <c r="AB396" i="16"/>
  <c r="G148" i="16"/>
  <c r="R216" i="16" l="1"/>
  <c r="AE216" i="16"/>
  <c r="AC216" i="16"/>
  <c r="AD216" i="16" s="1"/>
  <c r="S153" i="16"/>
  <c r="U153" i="16"/>
  <c r="AB397" i="16"/>
  <c r="D149" i="16"/>
  <c r="F149" i="16"/>
  <c r="T153" i="16" l="1"/>
  <c r="W153" i="16"/>
  <c r="AB398" i="16"/>
  <c r="O149" i="16"/>
  <c r="M149" i="16"/>
  <c r="N149" i="16" s="1"/>
  <c r="E149" i="16"/>
  <c r="C150" i="16" s="1"/>
  <c r="K150" i="16" s="1"/>
  <c r="H149" i="16"/>
  <c r="R217" i="16" l="1"/>
  <c r="AE217" i="16"/>
  <c r="AC217" i="16"/>
  <c r="AD217" i="16" s="1"/>
  <c r="V153" i="16"/>
  <c r="AB399" i="16"/>
  <c r="G149" i="16"/>
  <c r="S154" i="16" l="1"/>
  <c r="U154" i="16"/>
  <c r="AB400" i="16"/>
  <c r="D150" i="16"/>
  <c r="F150" i="16"/>
  <c r="R218" i="16" l="1"/>
  <c r="AE218" i="16"/>
  <c r="AC218" i="16"/>
  <c r="AD218" i="16" s="1"/>
  <c r="T154" i="16"/>
  <c r="W154" i="16"/>
  <c r="AB401" i="16"/>
  <c r="E150" i="16"/>
  <c r="C151" i="16" s="1"/>
  <c r="K151" i="16" s="1"/>
  <c r="H150" i="16"/>
  <c r="M150" i="16"/>
  <c r="N150" i="16" s="1"/>
  <c r="O150" i="16"/>
  <c r="V154" i="16" l="1"/>
  <c r="AB402" i="16"/>
  <c r="G150" i="16"/>
  <c r="R219" i="16" l="1"/>
  <c r="AE219" i="16"/>
  <c r="AC219" i="16"/>
  <c r="AD219" i="16" s="1"/>
  <c r="S155" i="16"/>
  <c r="U155" i="16"/>
  <c r="AB403" i="16"/>
  <c r="D151" i="16"/>
  <c r="F151" i="16"/>
  <c r="W155" i="16" l="1"/>
  <c r="T155" i="16"/>
  <c r="AB404" i="16"/>
  <c r="M151" i="16"/>
  <c r="N151" i="16" s="1"/>
  <c r="O151" i="16"/>
  <c r="E151" i="16"/>
  <c r="C152" i="16" s="1"/>
  <c r="K152" i="16" s="1"/>
  <c r="H151" i="16"/>
  <c r="R220" i="16" l="1"/>
  <c r="AE220" i="16"/>
  <c r="AC220" i="16"/>
  <c r="AD220" i="16" s="1"/>
  <c r="V155" i="16"/>
  <c r="AB405" i="16"/>
  <c r="G151" i="16"/>
  <c r="U156" i="16" l="1"/>
  <c r="S156" i="16"/>
  <c r="AB406" i="16"/>
  <c r="D152" i="16"/>
  <c r="F152" i="16"/>
  <c r="R221" i="16" l="1"/>
  <c r="AE221" i="16"/>
  <c r="AC221" i="16"/>
  <c r="AD221" i="16" s="1"/>
  <c r="W156" i="16"/>
  <c r="T156" i="16"/>
  <c r="AB407" i="16"/>
  <c r="O152" i="16"/>
  <c r="M152" i="16"/>
  <c r="N152" i="16" s="1"/>
  <c r="E152" i="16"/>
  <c r="C153" i="16" s="1"/>
  <c r="K153" i="16" s="1"/>
  <c r="H152" i="16"/>
  <c r="V156" i="16" l="1"/>
  <c r="AB408" i="16"/>
  <c r="G152" i="16"/>
  <c r="R222" i="16" l="1"/>
  <c r="AE222" i="16"/>
  <c r="AC222" i="16"/>
  <c r="AD222" i="16" s="1"/>
  <c r="U157" i="16"/>
  <c r="S157" i="16"/>
  <c r="AB409" i="16"/>
  <c r="D153" i="16"/>
  <c r="F153" i="16"/>
  <c r="W157" i="16" l="1"/>
  <c r="T157" i="16"/>
  <c r="AB410" i="16"/>
  <c r="O153" i="16"/>
  <c r="M153" i="16"/>
  <c r="N153" i="16" s="1"/>
  <c r="E153" i="16"/>
  <c r="C154" i="16" s="1"/>
  <c r="K154" i="16" s="1"/>
  <c r="H153" i="16"/>
  <c r="R223" i="16" l="1"/>
  <c r="AE223" i="16"/>
  <c r="AC223" i="16"/>
  <c r="AD223" i="16" s="1"/>
  <c r="V157" i="16"/>
  <c r="AB411" i="16"/>
  <c r="G153" i="16"/>
  <c r="S158" i="16" l="1"/>
  <c r="U158" i="16"/>
  <c r="AB412" i="16"/>
  <c r="D154" i="16"/>
  <c r="F154" i="16"/>
  <c r="R224" i="16" l="1"/>
  <c r="AC224" i="16"/>
  <c r="AD224" i="16" s="1"/>
  <c r="AE224" i="16"/>
  <c r="W158" i="16"/>
  <c r="T158" i="16"/>
  <c r="AB413" i="16"/>
  <c r="E154" i="16"/>
  <c r="C155" i="16" s="1"/>
  <c r="K155" i="16" s="1"/>
  <c r="H154" i="16"/>
  <c r="M154" i="16"/>
  <c r="N154" i="16" s="1"/>
  <c r="O154" i="16"/>
  <c r="V158" i="16" l="1"/>
  <c r="AB414" i="16"/>
  <c r="G154" i="16"/>
  <c r="AE225" i="16" l="1"/>
  <c r="R225" i="16"/>
  <c r="AC225" i="16"/>
  <c r="AD225" i="16" s="1"/>
  <c r="S159" i="16"/>
  <c r="U159" i="16"/>
  <c r="AB415" i="16"/>
  <c r="D155" i="16"/>
  <c r="F155" i="16"/>
  <c r="W159" i="16" l="1"/>
  <c r="T159" i="16"/>
  <c r="AB416" i="16"/>
  <c r="M155" i="16"/>
  <c r="N155" i="16" s="1"/>
  <c r="O155" i="16"/>
  <c r="E155" i="16"/>
  <c r="C156" i="16" s="1"/>
  <c r="K156" i="16" s="1"/>
  <c r="H155" i="16"/>
  <c r="AE226" i="16" l="1"/>
  <c r="AC226" i="16"/>
  <c r="AD226" i="16" s="1"/>
  <c r="R226" i="16"/>
  <c r="V159" i="16"/>
  <c r="AB417" i="16"/>
  <c r="G155" i="16"/>
  <c r="U160" i="16" l="1"/>
  <c r="S160" i="16"/>
  <c r="AB418" i="16"/>
  <c r="D156" i="16"/>
  <c r="F156" i="16"/>
  <c r="AC227" i="16" l="1"/>
  <c r="AD227" i="16" s="1"/>
  <c r="R227" i="16"/>
  <c r="AE227" i="16"/>
  <c r="T160" i="16"/>
  <c r="W160" i="16"/>
  <c r="AB419" i="16"/>
  <c r="O156" i="16"/>
  <c r="M156" i="16"/>
  <c r="N156" i="16" s="1"/>
  <c r="E156" i="16"/>
  <c r="C157" i="16" s="1"/>
  <c r="K157" i="16" s="1"/>
  <c r="H156" i="16"/>
  <c r="V160" i="16" l="1"/>
  <c r="AB420" i="16"/>
  <c r="G156" i="16"/>
  <c r="R228" i="16" l="1"/>
  <c r="AC228" i="16"/>
  <c r="AD228" i="16" s="1"/>
  <c r="AE228" i="16"/>
  <c r="S161" i="16"/>
  <c r="U161" i="16"/>
  <c r="AB421" i="16"/>
  <c r="D157" i="16"/>
  <c r="F157" i="16"/>
  <c r="W161" i="16" l="1"/>
  <c r="T161" i="16"/>
  <c r="AB422" i="16"/>
  <c r="M157" i="16"/>
  <c r="N157" i="16" s="1"/>
  <c r="O157" i="16"/>
  <c r="E157" i="16"/>
  <c r="C158" i="16" s="1"/>
  <c r="K158" i="16" s="1"/>
  <c r="H157" i="16"/>
  <c r="AC229" i="16" l="1"/>
  <c r="AD229" i="16" s="1"/>
  <c r="AE229" i="16"/>
  <c r="R229" i="16"/>
  <c r="V161" i="16"/>
  <c r="AB423" i="16"/>
  <c r="G157" i="16"/>
  <c r="S162" i="16" l="1"/>
  <c r="U162" i="16"/>
  <c r="AB424" i="16"/>
  <c r="D158" i="16"/>
  <c r="F158" i="16"/>
  <c r="AC230" i="16" l="1"/>
  <c r="AD230" i="16" s="1"/>
  <c r="AE230" i="16"/>
  <c r="R230" i="16"/>
  <c r="W162" i="16"/>
  <c r="T162" i="16"/>
  <c r="AB425" i="16"/>
  <c r="E158" i="16"/>
  <c r="C159" i="16" s="1"/>
  <c r="K159" i="16" s="1"/>
  <c r="H158" i="16"/>
  <c r="M158" i="16"/>
  <c r="N158" i="16" s="1"/>
  <c r="O158" i="16"/>
  <c r="V162" i="16" l="1"/>
  <c r="AB426" i="16"/>
  <c r="G158" i="16"/>
  <c r="R231" i="16" l="1"/>
  <c r="AE231" i="16"/>
  <c r="AC231" i="16"/>
  <c r="AD231" i="16" s="1"/>
  <c r="U163" i="16"/>
  <c r="S163" i="16"/>
  <c r="AB427" i="16"/>
  <c r="D159" i="16"/>
  <c r="F159" i="16"/>
  <c r="T163" i="16" l="1"/>
  <c r="W163" i="16"/>
  <c r="AB428" i="16"/>
  <c r="M159" i="16"/>
  <c r="N159" i="16" s="1"/>
  <c r="O159" i="16"/>
  <c r="E159" i="16"/>
  <c r="C160" i="16" s="1"/>
  <c r="K160" i="16" s="1"/>
  <c r="H159" i="16"/>
  <c r="R232" i="16" l="1"/>
  <c r="AE232" i="16"/>
  <c r="AC232" i="16"/>
  <c r="V163" i="16"/>
  <c r="AB429" i="16"/>
  <c r="G159" i="16"/>
  <c r="AD232" i="16" l="1"/>
  <c r="S164" i="16"/>
  <c r="U164" i="16"/>
  <c r="AB430" i="16"/>
  <c r="D160" i="16"/>
  <c r="F160" i="16"/>
  <c r="AC233" i="16" l="1"/>
  <c r="AE233" i="16"/>
  <c r="R233" i="16"/>
  <c r="T164" i="16"/>
  <c r="W164" i="16"/>
  <c r="AB431" i="16"/>
  <c r="E160" i="16"/>
  <c r="C161" i="16" s="1"/>
  <c r="K161" i="16" s="1"/>
  <c r="H160" i="16"/>
  <c r="O160" i="16"/>
  <c r="M160" i="16"/>
  <c r="N160" i="16" s="1"/>
  <c r="AD233" i="16" l="1"/>
  <c r="V164" i="16"/>
  <c r="AB432" i="16"/>
  <c r="G160" i="16"/>
  <c r="R234" i="16" l="1"/>
  <c r="AE234" i="16"/>
  <c r="AC234" i="16"/>
  <c r="AD234" i="16" s="1"/>
  <c r="U165" i="16"/>
  <c r="S165" i="16"/>
  <c r="AB433" i="16"/>
  <c r="D161" i="16"/>
  <c r="F161" i="16"/>
  <c r="W165" i="16" l="1"/>
  <c r="T165" i="16"/>
  <c r="AB434" i="16"/>
  <c r="O161" i="16"/>
  <c r="M161" i="16"/>
  <c r="N161" i="16" s="1"/>
  <c r="E161" i="16"/>
  <c r="C162" i="16" s="1"/>
  <c r="K162" i="16" s="1"/>
  <c r="H161" i="16"/>
  <c r="R235" i="16" l="1"/>
  <c r="AE235" i="16"/>
  <c r="AC235" i="16"/>
  <c r="AD235" i="16" s="1"/>
  <c r="V165" i="16"/>
  <c r="AB435" i="16"/>
  <c r="G161" i="16"/>
  <c r="S166" i="16" l="1"/>
  <c r="U166" i="16"/>
  <c r="AB436" i="16"/>
  <c r="D162" i="16"/>
  <c r="F162" i="16"/>
  <c r="AC236" i="16" l="1"/>
  <c r="AD236" i="16" s="1"/>
  <c r="AE236" i="16"/>
  <c r="R236" i="16"/>
  <c r="W166" i="16"/>
  <c r="T166" i="16"/>
  <c r="AB437" i="16"/>
  <c r="E162" i="16"/>
  <c r="C163" i="16" s="1"/>
  <c r="K163" i="16" s="1"/>
  <c r="H162" i="16"/>
  <c r="O162" i="16"/>
  <c r="M162" i="16"/>
  <c r="N162" i="16" s="1"/>
  <c r="V166" i="16" l="1"/>
  <c r="AB438" i="16"/>
  <c r="G162" i="16"/>
  <c r="R237" i="16" l="1"/>
  <c r="AE237" i="16"/>
  <c r="AC237" i="16"/>
  <c r="AD237" i="16" s="1"/>
  <c r="S167" i="16"/>
  <c r="U167" i="16"/>
  <c r="AB439" i="16"/>
  <c r="D163" i="16"/>
  <c r="F163" i="16"/>
  <c r="T167" i="16" l="1"/>
  <c r="W167" i="16"/>
  <c r="AB440" i="16"/>
  <c r="M163" i="16"/>
  <c r="N163" i="16" s="1"/>
  <c r="O163" i="16"/>
  <c r="E163" i="16"/>
  <c r="C164" i="16" s="1"/>
  <c r="K164" i="16" s="1"/>
  <c r="H163" i="16"/>
  <c r="R238" i="16" l="1"/>
  <c r="AC238" i="16"/>
  <c r="AD238" i="16" s="1"/>
  <c r="AE238" i="16"/>
  <c r="V167" i="16"/>
  <c r="AB441" i="16"/>
  <c r="G163" i="16"/>
  <c r="S168" i="16" l="1"/>
  <c r="U168" i="16"/>
  <c r="AB442" i="16"/>
  <c r="D164" i="16"/>
  <c r="F164" i="16"/>
  <c r="AC239" i="16" l="1"/>
  <c r="R239" i="16"/>
  <c r="AE239" i="16"/>
  <c r="W168" i="16"/>
  <c r="T168" i="16"/>
  <c r="AB443" i="16"/>
  <c r="E164" i="16"/>
  <c r="C165" i="16" s="1"/>
  <c r="K165" i="16" s="1"/>
  <c r="H164" i="16"/>
  <c r="O164" i="16"/>
  <c r="M164" i="16"/>
  <c r="N164" i="16" s="1"/>
  <c r="AD239" i="16" l="1"/>
  <c r="V168" i="16"/>
  <c r="AB444" i="16"/>
  <c r="G164" i="16"/>
  <c r="AC240" i="16" l="1"/>
  <c r="AD240" i="16" s="1"/>
  <c r="R240" i="16"/>
  <c r="AE240" i="16"/>
  <c r="S169" i="16"/>
  <c r="U169" i="16"/>
  <c r="AB445" i="16"/>
  <c r="D165" i="16"/>
  <c r="F165" i="16"/>
  <c r="W169" i="16" l="1"/>
  <c r="T169" i="16"/>
  <c r="AB446" i="16"/>
  <c r="O165" i="16"/>
  <c r="M165" i="16"/>
  <c r="N165" i="16" s="1"/>
  <c r="E165" i="16"/>
  <c r="C166" i="16" s="1"/>
  <c r="K166" i="16" s="1"/>
  <c r="H165" i="16"/>
  <c r="R241" i="16" l="1"/>
  <c r="AE241" i="16"/>
  <c r="AC241" i="16"/>
  <c r="AD241" i="16" s="1"/>
  <c r="V169" i="16"/>
  <c r="AB447" i="16"/>
  <c r="G165" i="16"/>
  <c r="S170" i="16" l="1"/>
  <c r="U170" i="16"/>
  <c r="AB448" i="16"/>
  <c r="D166" i="16"/>
  <c r="F166" i="16"/>
  <c r="AC242" i="16" l="1"/>
  <c r="AD242" i="16" s="1"/>
  <c r="AE242" i="16"/>
  <c r="R242" i="16"/>
  <c r="W170" i="16"/>
  <c r="T170" i="16"/>
  <c r="AB449" i="16"/>
  <c r="E166" i="16"/>
  <c r="C167" i="16" s="1"/>
  <c r="K167" i="16" s="1"/>
  <c r="H166" i="16"/>
  <c r="M166" i="16"/>
  <c r="N166" i="16" s="1"/>
  <c r="O166" i="16"/>
  <c r="V170" i="16" l="1"/>
  <c r="AB450" i="16"/>
  <c r="G166" i="16"/>
  <c r="AE243" i="16" l="1"/>
  <c r="R243" i="16"/>
  <c r="AC243" i="16"/>
  <c r="AD243" i="16" s="1"/>
  <c r="S171" i="16"/>
  <c r="U171" i="16"/>
  <c r="AB451" i="16"/>
  <c r="D167" i="16"/>
  <c r="F167" i="16"/>
  <c r="W171" i="16" l="1"/>
  <c r="T171" i="16"/>
  <c r="AB452" i="16"/>
  <c r="O167" i="16"/>
  <c r="M167" i="16"/>
  <c r="N167" i="16" s="1"/>
  <c r="E167" i="16"/>
  <c r="C168" i="16" s="1"/>
  <c r="K168" i="16" s="1"/>
  <c r="H167" i="16"/>
  <c r="R244" i="16" l="1"/>
  <c r="AC244" i="16"/>
  <c r="AD244" i="16" s="1"/>
  <c r="AE244" i="16"/>
  <c r="V171" i="16"/>
  <c r="AB453" i="16"/>
  <c r="G167" i="16"/>
  <c r="U172" i="16" l="1"/>
  <c r="S172" i="16"/>
  <c r="AB454" i="16"/>
  <c r="D168" i="16"/>
  <c r="F168" i="16"/>
  <c r="AE245" i="16" l="1"/>
  <c r="R245" i="16"/>
  <c r="AC245" i="16"/>
  <c r="AD245" i="16" s="1"/>
  <c r="T172" i="16"/>
  <c r="W172" i="16"/>
  <c r="AB455" i="16"/>
  <c r="E168" i="16"/>
  <c r="C169" i="16" s="1"/>
  <c r="K169" i="16" s="1"/>
  <c r="H168" i="16"/>
  <c r="M168" i="16"/>
  <c r="N168" i="16" s="1"/>
  <c r="O168" i="16"/>
  <c r="V172" i="16" l="1"/>
  <c r="AB456" i="16"/>
  <c r="G168" i="16"/>
  <c r="AC246" i="16" l="1"/>
  <c r="AD246" i="16" s="1"/>
  <c r="R246" i="16"/>
  <c r="AE246" i="16"/>
  <c r="U173" i="16"/>
  <c r="S173" i="16"/>
  <c r="AB457" i="16"/>
  <c r="D169" i="16"/>
  <c r="F169" i="16"/>
  <c r="W173" i="16" l="1"/>
  <c r="T173" i="16"/>
  <c r="AB458" i="16"/>
  <c r="O169" i="16"/>
  <c r="M169" i="16"/>
  <c r="N169" i="16" s="1"/>
  <c r="E169" i="16"/>
  <c r="C170" i="16" s="1"/>
  <c r="K170" i="16" s="1"/>
  <c r="H169" i="16"/>
  <c r="AC247" i="16" l="1"/>
  <c r="AD247" i="16" s="1"/>
  <c r="R247" i="16"/>
  <c r="AE247" i="16"/>
  <c r="V173" i="16"/>
  <c r="AB459" i="16"/>
  <c r="G169" i="16"/>
  <c r="S174" i="16" l="1"/>
  <c r="U174" i="16"/>
  <c r="AB460" i="16"/>
  <c r="D170" i="16"/>
  <c r="F170" i="16"/>
  <c r="AE248" i="16" l="1"/>
  <c r="AC248" i="16"/>
  <c r="AD248" i="16" s="1"/>
  <c r="R248" i="16"/>
  <c r="W174" i="16"/>
  <c r="T174" i="16"/>
  <c r="AB461" i="16"/>
  <c r="E170" i="16"/>
  <c r="C171" i="16" s="1"/>
  <c r="K171" i="16" s="1"/>
  <c r="H170" i="16"/>
  <c r="M170" i="16"/>
  <c r="N170" i="16" s="1"/>
  <c r="O170" i="16"/>
  <c r="V174" i="16" l="1"/>
  <c r="AB462" i="16"/>
  <c r="G170" i="16"/>
  <c r="AC249" i="16" l="1"/>
  <c r="AD249" i="16" s="1"/>
  <c r="R249" i="16"/>
  <c r="AE249" i="16"/>
  <c r="S175" i="16"/>
  <c r="U175" i="16"/>
  <c r="AB463" i="16"/>
  <c r="D171" i="16"/>
  <c r="F171" i="16"/>
  <c r="W175" i="16" l="1"/>
  <c r="T175" i="16"/>
  <c r="AB464" i="16"/>
  <c r="M171" i="16"/>
  <c r="N171" i="16" s="1"/>
  <c r="O171" i="16"/>
  <c r="E171" i="16"/>
  <c r="C172" i="16" s="1"/>
  <c r="K172" i="16" s="1"/>
  <c r="H171" i="16"/>
  <c r="AC250" i="16" l="1"/>
  <c r="AD250" i="16" s="1"/>
  <c r="R250" i="16"/>
  <c r="AE250" i="16"/>
  <c r="V175" i="16"/>
  <c r="AB465" i="16"/>
  <c r="G171" i="16"/>
  <c r="S176" i="16" l="1"/>
  <c r="U176" i="16"/>
  <c r="AB466" i="16"/>
  <c r="D172" i="16"/>
  <c r="F172" i="16"/>
  <c r="AC251" i="16" l="1"/>
  <c r="AD251" i="16" s="1"/>
  <c r="R251" i="16"/>
  <c r="AE251" i="16"/>
  <c r="T176" i="16"/>
  <c r="W176" i="16"/>
  <c r="AB467" i="16"/>
  <c r="M172" i="16"/>
  <c r="N172" i="16" s="1"/>
  <c r="O172" i="16"/>
  <c r="E172" i="16"/>
  <c r="C173" i="16" s="1"/>
  <c r="K173" i="16" s="1"/>
  <c r="H172" i="16"/>
  <c r="V176" i="16" l="1"/>
  <c r="AB468" i="16"/>
  <c r="G172" i="16"/>
  <c r="AC252" i="16" l="1"/>
  <c r="AD252" i="16" s="1"/>
  <c r="R252" i="16"/>
  <c r="AE252" i="16"/>
  <c r="S177" i="16"/>
  <c r="U177" i="16"/>
  <c r="AB469" i="16"/>
  <c r="D173" i="16"/>
  <c r="F173" i="16"/>
  <c r="T177" i="16" l="1"/>
  <c r="W177" i="16"/>
  <c r="AB470" i="16"/>
  <c r="M173" i="16"/>
  <c r="N173" i="16" s="1"/>
  <c r="O173" i="16"/>
  <c r="E173" i="16"/>
  <c r="C174" i="16" s="1"/>
  <c r="K174" i="16" s="1"/>
  <c r="H173" i="16"/>
  <c r="AC253" i="16" l="1"/>
  <c r="R253" i="16"/>
  <c r="AE253" i="16"/>
  <c r="V177" i="16"/>
  <c r="AB471" i="16"/>
  <c r="G173" i="16"/>
  <c r="AD253" i="16" l="1"/>
  <c r="U178" i="16"/>
  <c r="S178" i="16"/>
  <c r="AB472" i="16"/>
  <c r="D174" i="16"/>
  <c r="F174" i="16"/>
  <c r="AE254" i="16" l="1"/>
  <c r="R254" i="16"/>
  <c r="AC254" i="16"/>
  <c r="AD254" i="16" s="1"/>
  <c r="T178" i="16"/>
  <c r="W178" i="16"/>
  <c r="AB473" i="16"/>
  <c r="E174" i="16"/>
  <c r="C175" i="16" s="1"/>
  <c r="K175" i="16" s="1"/>
  <c r="H174" i="16"/>
  <c r="O174" i="16"/>
  <c r="M174" i="16"/>
  <c r="N174" i="16" s="1"/>
  <c r="V178" i="16" l="1"/>
  <c r="AB474" i="16"/>
  <c r="G174" i="16"/>
  <c r="AE255" i="16" l="1"/>
  <c r="R255" i="16"/>
  <c r="AC255" i="16"/>
  <c r="AD255" i="16" s="1"/>
  <c r="U179" i="16"/>
  <c r="S179" i="16"/>
  <c r="AB475" i="16"/>
  <c r="D175" i="16"/>
  <c r="F175" i="16"/>
  <c r="W179" i="16" l="1"/>
  <c r="T179" i="16"/>
  <c r="AB476" i="16"/>
  <c r="M175" i="16"/>
  <c r="N175" i="16" s="1"/>
  <c r="O175" i="16"/>
  <c r="E175" i="16"/>
  <c r="C176" i="16" s="1"/>
  <c r="K176" i="16" s="1"/>
  <c r="H175" i="16"/>
  <c r="AC256" i="16" l="1"/>
  <c r="AD256" i="16" s="1"/>
  <c r="R256" i="16"/>
  <c r="AE256" i="16"/>
  <c r="V179" i="16"/>
  <c r="AB477" i="16"/>
  <c r="G175" i="16"/>
  <c r="S180" i="16" l="1"/>
  <c r="U180" i="16"/>
  <c r="AB478" i="16"/>
  <c r="D176" i="16"/>
  <c r="F176" i="16"/>
  <c r="AE257" i="16" l="1"/>
  <c r="AC257" i="16"/>
  <c r="AD257" i="16" s="1"/>
  <c r="R257" i="16"/>
  <c r="T180" i="16"/>
  <c r="W180" i="16"/>
  <c r="AB479" i="16"/>
  <c r="E176" i="16"/>
  <c r="C177" i="16" s="1"/>
  <c r="K177" i="16" s="1"/>
  <c r="H176" i="16"/>
  <c r="M176" i="16"/>
  <c r="N176" i="16" s="1"/>
  <c r="O176" i="16"/>
  <c r="AC258" i="16" l="1"/>
  <c r="AD258" i="16" s="1"/>
  <c r="R258" i="16"/>
  <c r="AE258" i="16"/>
  <c r="V180" i="16"/>
  <c r="AB480" i="16"/>
  <c r="G176" i="16"/>
  <c r="S181" i="16" l="1"/>
  <c r="U181" i="16"/>
  <c r="AB481" i="16"/>
  <c r="D177" i="16"/>
  <c r="F177" i="16"/>
  <c r="AE259" i="16" l="1"/>
  <c r="AC259" i="16"/>
  <c r="AD259" i="16" s="1"/>
  <c r="R259" i="16"/>
  <c r="W181" i="16"/>
  <c r="T181" i="16"/>
  <c r="AB482" i="16"/>
  <c r="E177" i="16"/>
  <c r="C178" i="16" s="1"/>
  <c r="K178" i="16" s="1"/>
  <c r="H177" i="16"/>
  <c r="O177" i="16"/>
  <c r="M177" i="16"/>
  <c r="N177" i="16" s="1"/>
  <c r="AE260" i="16" l="1"/>
  <c r="R260" i="16"/>
  <c r="V181" i="16"/>
  <c r="AB483" i="16"/>
  <c r="G177" i="16"/>
  <c r="AC260" i="16" l="1"/>
  <c r="AD260" i="16" s="1"/>
  <c r="S182" i="16"/>
  <c r="U182" i="16"/>
  <c r="AB484" i="16"/>
  <c r="D178" i="16"/>
  <c r="F178" i="16"/>
  <c r="AE261" i="16" l="1"/>
  <c r="W182" i="16"/>
  <c r="T182" i="16"/>
  <c r="AB485" i="16"/>
  <c r="E178" i="16"/>
  <c r="C179" i="16" s="1"/>
  <c r="K179" i="16" s="1"/>
  <c r="H178" i="16"/>
  <c r="O178" i="16"/>
  <c r="M178" i="16"/>
  <c r="N178" i="16" s="1"/>
  <c r="R261" i="16" l="1"/>
  <c r="AC261" i="16"/>
  <c r="AD261" i="16" s="1"/>
  <c r="V182" i="16"/>
  <c r="AB486" i="16"/>
  <c r="G178" i="16"/>
  <c r="AC262" i="16" l="1"/>
  <c r="AD262" i="16" s="1"/>
  <c r="R262" i="16"/>
  <c r="AE262" i="16"/>
  <c r="U183" i="16"/>
  <c r="S183" i="16"/>
  <c r="AB487" i="16"/>
  <c r="D179" i="16"/>
  <c r="F179" i="16"/>
  <c r="AC263" i="16" l="1"/>
  <c r="AD263" i="16" s="1"/>
  <c r="AE263" i="16"/>
  <c r="R263" i="16"/>
  <c r="W183" i="16"/>
  <c r="T183" i="16"/>
  <c r="AB488" i="16"/>
  <c r="M179" i="16"/>
  <c r="N179" i="16" s="1"/>
  <c r="O179" i="16"/>
  <c r="E179" i="16"/>
  <c r="C180" i="16" s="1"/>
  <c r="K180" i="16" s="1"/>
  <c r="H179" i="16"/>
  <c r="V183" i="16" l="1"/>
  <c r="AB489" i="16"/>
  <c r="G179" i="16"/>
  <c r="R264" i="16" l="1"/>
  <c r="AE264" i="16"/>
  <c r="AC264" i="16"/>
  <c r="AD264" i="16" s="1"/>
  <c r="S184" i="16"/>
  <c r="U184" i="16"/>
  <c r="AB490" i="16"/>
  <c r="D180" i="16"/>
  <c r="F180" i="16"/>
  <c r="AC265" i="16" l="1"/>
  <c r="AD265" i="16" s="1"/>
  <c r="AE265" i="16"/>
  <c r="R265" i="16"/>
  <c r="T184" i="16"/>
  <c r="W184" i="16"/>
  <c r="AB491" i="16"/>
  <c r="M180" i="16"/>
  <c r="N180" i="16" s="1"/>
  <c r="O180" i="16"/>
  <c r="E180" i="16"/>
  <c r="C181" i="16" s="1"/>
  <c r="K181" i="16" s="1"/>
  <c r="H180" i="16"/>
  <c r="V184" i="16" l="1"/>
  <c r="AB492" i="16"/>
  <c r="G180" i="16"/>
  <c r="AE266" i="16" l="1"/>
  <c r="R266" i="16"/>
  <c r="AC266" i="16"/>
  <c r="AD266" i="16" s="1"/>
  <c r="U185" i="16"/>
  <c r="S185" i="16"/>
  <c r="AB493" i="16"/>
  <c r="F181" i="16"/>
  <c r="D181" i="16"/>
  <c r="W185" i="16" l="1"/>
  <c r="T185" i="16"/>
  <c r="AB494" i="16"/>
  <c r="M181" i="16"/>
  <c r="N181" i="16" s="1"/>
  <c r="O181" i="16"/>
  <c r="E181" i="16"/>
  <c r="C182" i="16" s="1"/>
  <c r="K182" i="16" s="1"/>
  <c r="H181" i="16"/>
  <c r="AC267" i="16" l="1"/>
  <c r="AD267" i="16" s="1"/>
  <c r="R267" i="16"/>
  <c r="AE267" i="16"/>
  <c r="V185" i="16"/>
  <c r="AB495" i="16"/>
  <c r="G181" i="16"/>
  <c r="U186" i="16" l="1"/>
  <c r="S186" i="16"/>
  <c r="AB496" i="16"/>
  <c r="F182" i="16"/>
  <c r="D182" i="16"/>
  <c r="AC268" i="16" l="1"/>
  <c r="AD268" i="16" s="1"/>
  <c r="R268" i="16"/>
  <c r="AE268" i="16"/>
  <c r="W186" i="16"/>
  <c r="T186" i="16"/>
  <c r="AB497" i="16"/>
  <c r="E182" i="16"/>
  <c r="C183" i="16" s="1"/>
  <c r="K183" i="16" s="1"/>
  <c r="H182" i="16"/>
  <c r="O182" i="16"/>
  <c r="M182" i="16"/>
  <c r="N182" i="16" s="1"/>
  <c r="V186" i="16" l="1"/>
  <c r="AB498" i="16"/>
  <c r="G182" i="16"/>
  <c r="AE269" i="16" l="1"/>
  <c r="R269" i="16"/>
  <c r="AC269" i="16"/>
  <c r="AD269" i="16" s="1"/>
  <c r="U187" i="16"/>
  <c r="S187" i="16"/>
  <c r="AB499" i="16"/>
  <c r="D183" i="16"/>
  <c r="F183" i="16"/>
  <c r="W187" i="16" l="1"/>
  <c r="T187" i="16"/>
  <c r="AB500" i="16"/>
  <c r="O183" i="16"/>
  <c r="M183" i="16"/>
  <c r="N183" i="16" s="1"/>
  <c r="H183" i="16"/>
  <c r="E183" i="16"/>
  <c r="C184" i="16" s="1"/>
  <c r="K184" i="16" s="1"/>
  <c r="AC270" i="16" l="1"/>
  <c r="AD270" i="16" s="1"/>
  <c r="R270" i="16"/>
  <c r="AE270" i="16"/>
  <c r="V187" i="16"/>
  <c r="AB501" i="16"/>
  <c r="G183" i="16"/>
  <c r="U188" i="16" l="1"/>
  <c r="S188" i="16"/>
  <c r="AB502" i="16"/>
  <c r="D184" i="16"/>
  <c r="F184" i="16"/>
  <c r="AC271" i="16" l="1"/>
  <c r="AD271" i="16" s="1"/>
  <c r="R271" i="16"/>
  <c r="AE271" i="16"/>
  <c r="T188" i="16"/>
  <c r="W188" i="16"/>
  <c r="AB503" i="16"/>
  <c r="O184" i="16"/>
  <c r="M184" i="16"/>
  <c r="N184" i="16" s="1"/>
  <c r="E184" i="16"/>
  <c r="C185" i="16" s="1"/>
  <c r="K185" i="16" s="1"/>
  <c r="H184" i="16"/>
  <c r="V188" i="16" l="1"/>
  <c r="AB504" i="16"/>
  <c r="G184" i="16"/>
  <c r="R272" i="16" l="1"/>
  <c r="AE272" i="16"/>
  <c r="AC272" i="16"/>
  <c r="AD272" i="16" s="1"/>
  <c r="U189" i="16"/>
  <c r="S189" i="16"/>
  <c r="AB505" i="16"/>
  <c r="D185" i="16"/>
  <c r="F185" i="16"/>
  <c r="T189" i="16" l="1"/>
  <c r="W189" i="16"/>
  <c r="AB506" i="16"/>
  <c r="M185" i="16"/>
  <c r="N185" i="16" s="1"/>
  <c r="O185" i="16"/>
  <c r="H185" i="16"/>
  <c r="E185" i="16"/>
  <c r="C186" i="16" s="1"/>
  <c r="K186" i="16" s="1"/>
  <c r="AE273" i="16" l="1"/>
  <c r="AC273" i="16"/>
  <c r="AD273" i="16" s="1"/>
  <c r="R273" i="16"/>
  <c r="V189" i="16"/>
  <c r="AB507" i="16"/>
  <c r="G185" i="16"/>
  <c r="S190" i="16" l="1"/>
  <c r="U190" i="16"/>
  <c r="AB508" i="16"/>
  <c r="F186" i="16"/>
  <c r="D186" i="16"/>
  <c r="AC274" i="16" l="1"/>
  <c r="AD274" i="16" s="1"/>
  <c r="AE274" i="16"/>
  <c r="R274" i="16"/>
  <c r="T190" i="16"/>
  <c r="W190" i="16"/>
  <c r="AB509" i="16"/>
  <c r="E186" i="16"/>
  <c r="C187" i="16" s="1"/>
  <c r="K187" i="16" s="1"/>
  <c r="H186" i="16"/>
  <c r="M186" i="16"/>
  <c r="N186" i="16" s="1"/>
  <c r="O186" i="16"/>
  <c r="V190" i="16" l="1"/>
  <c r="AB510" i="16"/>
  <c r="G186" i="16"/>
  <c r="AE275" i="16" l="1"/>
  <c r="AC275" i="16"/>
  <c r="AD275" i="16" s="1"/>
  <c r="R275" i="16"/>
  <c r="S191" i="16"/>
  <c r="U191" i="16"/>
  <c r="AB511" i="16"/>
  <c r="D187" i="16"/>
  <c r="F187" i="16"/>
  <c r="W191" i="16" l="1"/>
  <c r="T191" i="16"/>
  <c r="AB512" i="16"/>
  <c r="O187" i="16"/>
  <c r="M187" i="16"/>
  <c r="N187" i="16" s="1"/>
  <c r="E187" i="16"/>
  <c r="C188" i="16" s="1"/>
  <c r="K188" i="16" s="1"/>
  <c r="H187" i="16"/>
  <c r="AC276" i="16" l="1"/>
  <c r="AD276" i="16" s="1"/>
  <c r="R276" i="16"/>
  <c r="AE276" i="16"/>
  <c r="V191" i="16"/>
  <c r="AB513" i="16"/>
  <c r="G187" i="16"/>
  <c r="S192" i="16" l="1"/>
  <c r="U192" i="16"/>
  <c r="AB514" i="16"/>
  <c r="F188" i="16"/>
  <c r="D188" i="16"/>
  <c r="AC277" i="16" l="1"/>
  <c r="AD277" i="16" s="1"/>
  <c r="R277" i="16"/>
  <c r="AE277" i="16"/>
  <c r="W192" i="16"/>
  <c r="T192" i="16"/>
  <c r="AB515" i="16"/>
  <c r="E188" i="16"/>
  <c r="C189" i="16" s="1"/>
  <c r="K189" i="16" s="1"/>
  <c r="H188" i="16"/>
  <c r="O188" i="16"/>
  <c r="M188" i="16"/>
  <c r="N188" i="16" s="1"/>
  <c r="V192" i="16" l="1"/>
  <c r="AB516" i="16"/>
  <c r="G188" i="16"/>
  <c r="AE278" i="16" l="1"/>
  <c r="R278" i="16"/>
  <c r="AC278" i="16"/>
  <c r="AD278" i="16" s="1"/>
  <c r="S193" i="16"/>
  <c r="U193" i="16"/>
  <c r="AB517" i="16"/>
  <c r="F189" i="16"/>
  <c r="D189" i="16"/>
  <c r="T193" i="16" l="1"/>
  <c r="W193" i="16"/>
  <c r="AB518" i="16"/>
  <c r="M189" i="16"/>
  <c r="N189" i="16" s="1"/>
  <c r="O189" i="16"/>
  <c r="E189" i="16"/>
  <c r="C190" i="16" s="1"/>
  <c r="K190" i="16" s="1"/>
  <c r="H189" i="16"/>
  <c r="AE279" i="16" l="1"/>
  <c r="R279" i="16"/>
  <c r="AC279" i="16"/>
  <c r="AD279" i="16" s="1"/>
  <c r="V193" i="16"/>
  <c r="AB519" i="16"/>
  <c r="G189" i="16"/>
  <c r="S194" i="16" l="1"/>
  <c r="U194" i="16"/>
  <c r="AB520" i="16"/>
  <c r="D190" i="16"/>
  <c r="F190" i="16"/>
  <c r="AE280" i="16" l="1"/>
  <c r="R280" i="16"/>
  <c r="AC280" i="16"/>
  <c r="AD280" i="16" s="1"/>
  <c r="T194" i="16"/>
  <c r="W194" i="16"/>
  <c r="AB521" i="16"/>
  <c r="O190" i="16"/>
  <c r="M190" i="16"/>
  <c r="N190" i="16" s="1"/>
  <c r="E190" i="16"/>
  <c r="C191" i="16" s="1"/>
  <c r="K191" i="16" s="1"/>
  <c r="H190" i="16"/>
  <c r="V194" i="16" l="1"/>
  <c r="AB522" i="16"/>
  <c r="G190" i="16"/>
  <c r="AE281" i="16" l="1"/>
  <c r="AC281" i="16"/>
  <c r="AD281" i="16" s="1"/>
  <c r="R281" i="16"/>
  <c r="U195" i="16"/>
  <c r="S195" i="16"/>
  <c r="AB523" i="16"/>
  <c r="F191" i="16"/>
  <c r="D191" i="16"/>
  <c r="T195" i="16" l="1"/>
  <c r="W195" i="16"/>
  <c r="AB524" i="16"/>
  <c r="E191" i="16"/>
  <c r="C192" i="16" s="1"/>
  <c r="K192" i="16" s="1"/>
  <c r="H191" i="16"/>
  <c r="O191" i="16"/>
  <c r="M191" i="16"/>
  <c r="N191" i="16" s="1"/>
  <c r="AC282" i="16" l="1"/>
  <c r="AD282" i="16" s="1"/>
  <c r="R282" i="16"/>
  <c r="AE282" i="16"/>
  <c r="V195" i="16"/>
  <c r="AB525" i="16"/>
  <c r="G191" i="16"/>
  <c r="S196" i="16" l="1"/>
  <c r="U196" i="16"/>
  <c r="AB526" i="16"/>
  <c r="D192" i="16"/>
  <c r="F192" i="16"/>
  <c r="AE283" i="16" l="1"/>
  <c r="R283" i="16"/>
  <c r="AC283" i="16"/>
  <c r="AD283" i="16" s="1"/>
  <c r="T196" i="16"/>
  <c r="W196" i="16"/>
  <c r="AB527" i="16"/>
  <c r="E192" i="16"/>
  <c r="C193" i="16" s="1"/>
  <c r="K193" i="16" s="1"/>
  <c r="H192" i="16"/>
  <c r="O192" i="16"/>
  <c r="M192" i="16"/>
  <c r="N192" i="16" s="1"/>
  <c r="V196" i="16" l="1"/>
  <c r="AB528" i="16"/>
  <c r="G192" i="16"/>
  <c r="AE284" i="16" l="1"/>
  <c r="AC284" i="16"/>
  <c r="AD284" i="16" s="1"/>
  <c r="R284" i="16"/>
  <c r="S197" i="16"/>
  <c r="U197" i="16"/>
  <c r="AB529" i="16"/>
  <c r="D193" i="16"/>
  <c r="F193" i="16"/>
  <c r="W197" i="16" l="1"/>
  <c r="T197" i="16"/>
  <c r="AB530" i="16"/>
  <c r="M193" i="16"/>
  <c r="N193" i="16" s="1"/>
  <c r="O193" i="16"/>
  <c r="H193" i="16"/>
  <c r="E193" i="16"/>
  <c r="C194" i="16" s="1"/>
  <c r="K194" i="16" s="1"/>
  <c r="AC285" i="16" l="1"/>
  <c r="AD285" i="16" s="1"/>
  <c r="R285" i="16"/>
  <c r="AE285" i="16"/>
  <c r="V197" i="16"/>
  <c r="AB531" i="16"/>
  <c r="G193" i="16"/>
  <c r="S198" i="16" l="1"/>
  <c r="U198" i="16"/>
  <c r="AB532" i="16"/>
  <c r="D194" i="16"/>
  <c r="F194" i="16"/>
  <c r="R286" i="16" l="1"/>
  <c r="AC286" i="16"/>
  <c r="AD286" i="16" s="1"/>
  <c r="AE286" i="16"/>
  <c r="W198" i="16"/>
  <c r="T198" i="16"/>
  <c r="AB533" i="16"/>
  <c r="O194" i="16"/>
  <c r="M194" i="16"/>
  <c r="N194" i="16" s="1"/>
  <c r="E194" i="16"/>
  <c r="C195" i="16" s="1"/>
  <c r="K195" i="16" s="1"/>
  <c r="H194" i="16"/>
  <c r="AC287" i="16" l="1"/>
  <c r="AD287" i="16" s="1"/>
  <c r="R287" i="16"/>
  <c r="AE287" i="16"/>
  <c r="V198" i="16"/>
  <c r="AB534" i="16"/>
  <c r="G194" i="16"/>
  <c r="S199" i="16" l="1"/>
  <c r="U199" i="16"/>
  <c r="AB535" i="16"/>
  <c r="D195" i="16"/>
  <c r="F195" i="16"/>
  <c r="R288" i="16" l="1"/>
  <c r="AC288" i="16"/>
  <c r="AD288" i="16" s="1"/>
  <c r="AE288" i="16"/>
  <c r="W199" i="16"/>
  <c r="T199" i="16"/>
  <c r="AB536" i="16"/>
  <c r="O195" i="16"/>
  <c r="M195" i="16"/>
  <c r="N195" i="16" s="1"/>
  <c r="E195" i="16"/>
  <c r="C196" i="16" s="1"/>
  <c r="K196" i="16" s="1"/>
  <c r="H195" i="16"/>
  <c r="V199" i="16" l="1"/>
  <c r="AB537" i="16"/>
  <c r="G195" i="16"/>
  <c r="R289" i="16" l="1"/>
  <c r="AE289" i="16"/>
  <c r="AC289" i="16"/>
  <c r="AD289" i="16" s="1"/>
  <c r="U200" i="16"/>
  <c r="S200" i="16"/>
  <c r="AB538" i="16"/>
  <c r="F196" i="16"/>
  <c r="D196" i="16"/>
  <c r="W200" i="16" l="1"/>
  <c r="T200" i="16"/>
  <c r="AB539" i="16"/>
  <c r="E196" i="16"/>
  <c r="C197" i="16" s="1"/>
  <c r="K197" i="16" s="1"/>
  <c r="H196" i="16"/>
  <c r="O196" i="16"/>
  <c r="M196" i="16"/>
  <c r="N196" i="16" s="1"/>
  <c r="R290" i="16" l="1"/>
  <c r="AE290" i="16"/>
  <c r="AC290" i="16"/>
  <c r="AD290" i="16" s="1"/>
  <c r="V200" i="16"/>
  <c r="AB540" i="16"/>
  <c r="G196" i="16"/>
  <c r="R291" i="16" l="1"/>
  <c r="AE291" i="16"/>
  <c r="AC291" i="16"/>
  <c r="AD291" i="16" s="1"/>
  <c r="S201" i="16"/>
  <c r="U201" i="16"/>
  <c r="AB541" i="16"/>
  <c r="F197" i="16"/>
  <c r="D197" i="16"/>
  <c r="W201" i="16" l="1"/>
  <c r="T201" i="16"/>
  <c r="AB542" i="16"/>
  <c r="E197" i="16"/>
  <c r="C198" i="16" s="1"/>
  <c r="K198" i="16" s="1"/>
  <c r="H197" i="16"/>
  <c r="M197" i="16"/>
  <c r="N197" i="16" s="1"/>
  <c r="O197" i="16"/>
  <c r="R292" i="16" l="1"/>
  <c r="AE292" i="16"/>
  <c r="AC292" i="16"/>
  <c r="AD292" i="16" s="1"/>
  <c r="V201" i="16"/>
  <c r="AB543" i="16"/>
  <c r="G197" i="16"/>
  <c r="S202" i="16" l="1"/>
  <c r="U202" i="16"/>
  <c r="AB544" i="16"/>
  <c r="F198" i="16"/>
  <c r="D198" i="16"/>
  <c r="R293" i="16" l="1"/>
  <c r="AE293" i="16"/>
  <c r="AC293" i="16"/>
  <c r="AD293" i="16" s="1"/>
  <c r="T202" i="16"/>
  <c r="W202" i="16"/>
  <c r="AB545" i="16"/>
  <c r="M198" i="16"/>
  <c r="N198" i="16" s="1"/>
  <c r="O198" i="16"/>
  <c r="E198" i="16"/>
  <c r="C199" i="16" s="1"/>
  <c r="K199" i="16" s="1"/>
  <c r="H198" i="16"/>
  <c r="V202" i="16" l="1"/>
  <c r="AB546" i="16"/>
  <c r="G198" i="16"/>
  <c r="R294" i="16" l="1"/>
  <c r="AE294" i="16"/>
  <c r="AC294" i="16"/>
  <c r="AD294" i="16" s="1"/>
  <c r="U203" i="16"/>
  <c r="S203" i="16"/>
  <c r="AB547" i="16"/>
  <c r="D199" i="16"/>
  <c r="F199" i="16"/>
  <c r="T203" i="16" l="1"/>
  <c r="W203" i="16"/>
  <c r="AB548" i="16"/>
  <c r="E199" i="16"/>
  <c r="C200" i="16" s="1"/>
  <c r="K200" i="16" s="1"/>
  <c r="H199" i="16"/>
  <c r="O199" i="16"/>
  <c r="M199" i="16"/>
  <c r="N199" i="16" s="1"/>
  <c r="R295" i="16" l="1"/>
  <c r="AE295" i="16"/>
  <c r="AC295" i="16"/>
  <c r="AD295" i="16" s="1"/>
  <c r="V203" i="16"/>
  <c r="AB549" i="16"/>
  <c r="G199" i="16"/>
  <c r="S204" i="16" l="1"/>
  <c r="U204" i="16"/>
  <c r="AB550" i="16"/>
  <c r="D200" i="16"/>
  <c r="F200" i="16"/>
  <c r="AC296" i="16" l="1"/>
  <c r="R296" i="16"/>
  <c r="AE296" i="16"/>
  <c r="T204" i="16"/>
  <c r="W204" i="16"/>
  <c r="AB551" i="16"/>
  <c r="E200" i="16"/>
  <c r="C201" i="16" s="1"/>
  <c r="K201" i="16" s="1"/>
  <c r="H200" i="16"/>
  <c r="O200" i="16"/>
  <c r="M200" i="16"/>
  <c r="N200" i="16" s="1"/>
  <c r="AD296" i="16" l="1"/>
  <c r="V204" i="16"/>
  <c r="AB552" i="16"/>
  <c r="G200" i="16"/>
  <c r="AE297" i="16" l="1"/>
  <c r="AC297" i="16"/>
  <c r="AD297" i="16" s="1"/>
  <c r="R297" i="16"/>
  <c r="S205" i="16"/>
  <c r="U205" i="16"/>
  <c r="AB553" i="16"/>
  <c r="F201" i="16"/>
  <c r="D201" i="16"/>
  <c r="W205" i="16" l="1"/>
  <c r="T205" i="16"/>
  <c r="AB554" i="16"/>
  <c r="E201" i="16"/>
  <c r="C202" i="16" s="1"/>
  <c r="K202" i="16" s="1"/>
  <c r="H201" i="16"/>
  <c r="M201" i="16"/>
  <c r="N201" i="16" s="1"/>
  <c r="O201" i="16"/>
  <c r="AE298" i="16" l="1"/>
  <c r="R298" i="16"/>
  <c r="AC298" i="16"/>
  <c r="AD298" i="16" s="1"/>
  <c r="V205" i="16"/>
  <c r="AB555" i="16"/>
  <c r="G201" i="16"/>
  <c r="S206" i="16" l="1"/>
  <c r="U206" i="16"/>
  <c r="AB556" i="16"/>
  <c r="F202" i="16"/>
  <c r="D202" i="16"/>
  <c r="AE299" i="16" l="1"/>
  <c r="AC299" i="16"/>
  <c r="R299" i="16"/>
  <c r="W206" i="16"/>
  <c r="T206" i="16"/>
  <c r="AB557" i="16"/>
  <c r="M202" i="16"/>
  <c r="N202" i="16" s="1"/>
  <c r="O202" i="16"/>
  <c r="E202" i="16"/>
  <c r="C203" i="16" s="1"/>
  <c r="K203" i="16" s="1"/>
  <c r="H202" i="16"/>
  <c r="AD299" i="16" l="1"/>
  <c r="V206" i="16"/>
  <c r="AB558" i="16"/>
  <c r="G202" i="16"/>
  <c r="AC300" i="16" l="1"/>
  <c r="AD300" i="16" s="1"/>
  <c r="R300" i="16"/>
  <c r="AE300" i="16"/>
  <c r="U207" i="16"/>
  <c r="S207" i="16"/>
  <c r="AB559" i="16"/>
  <c r="F203" i="16"/>
  <c r="D203" i="16"/>
  <c r="T207" i="16" l="1"/>
  <c r="W207" i="16"/>
  <c r="AB560" i="16"/>
  <c r="E203" i="16"/>
  <c r="C204" i="16" s="1"/>
  <c r="K204" i="16" s="1"/>
  <c r="H203" i="16"/>
  <c r="O203" i="16"/>
  <c r="M203" i="16"/>
  <c r="N203" i="16" s="1"/>
  <c r="AE301" i="16" l="1"/>
  <c r="R301" i="16"/>
  <c r="AC301" i="16"/>
  <c r="AD301" i="16" s="1"/>
  <c r="V207" i="16"/>
  <c r="AB561" i="16"/>
  <c r="G203" i="16"/>
  <c r="U208" i="16" l="1"/>
  <c r="S208" i="16"/>
  <c r="AB562" i="16"/>
  <c r="D204" i="16"/>
  <c r="F204" i="16"/>
  <c r="AE302" i="16" l="1"/>
  <c r="AC302" i="16"/>
  <c r="R302" i="16"/>
  <c r="T208" i="16"/>
  <c r="W208" i="16"/>
  <c r="AB563" i="16"/>
  <c r="M204" i="16"/>
  <c r="N204" i="16" s="1"/>
  <c r="O204" i="16"/>
  <c r="E204" i="16"/>
  <c r="C205" i="16" s="1"/>
  <c r="K205" i="16" s="1"/>
  <c r="H204" i="16"/>
  <c r="AD302" i="16" l="1"/>
  <c r="V208" i="16"/>
  <c r="AB564" i="16"/>
  <c r="G204" i="16"/>
  <c r="AE303" i="16" l="1"/>
  <c r="AC303" i="16"/>
  <c r="AD303" i="16" s="1"/>
  <c r="R303" i="16"/>
  <c r="U209" i="16"/>
  <c r="S209" i="16"/>
  <c r="AB565" i="16"/>
  <c r="D205" i="16"/>
  <c r="F205" i="16"/>
  <c r="W209" i="16" l="1"/>
  <c r="T209" i="16"/>
  <c r="AB566" i="16"/>
  <c r="M205" i="16"/>
  <c r="N205" i="16" s="1"/>
  <c r="O205" i="16"/>
  <c r="E205" i="16"/>
  <c r="C206" i="16" s="1"/>
  <c r="K206" i="16" s="1"/>
  <c r="H205" i="16"/>
  <c r="AE304" i="16" l="1"/>
  <c r="R304" i="16"/>
  <c r="AC304" i="16"/>
  <c r="AD304" i="16" s="1"/>
  <c r="V209" i="16"/>
  <c r="AB567" i="16"/>
  <c r="G205" i="16"/>
  <c r="U210" i="16" l="1"/>
  <c r="S210" i="16"/>
  <c r="AB568" i="16"/>
  <c r="F206" i="16"/>
  <c r="D206" i="16"/>
  <c r="AE305" i="16" l="1"/>
  <c r="AC305" i="16"/>
  <c r="AD305" i="16" s="1"/>
  <c r="R305" i="16"/>
  <c r="W210" i="16"/>
  <c r="T210" i="16"/>
  <c r="AB569" i="16"/>
  <c r="E206" i="16"/>
  <c r="C207" i="16" s="1"/>
  <c r="K207" i="16" s="1"/>
  <c r="H206" i="16"/>
  <c r="O206" i="16"/>
  <c r="M206" i="16"/>
  <c r="N206" i="16" s="1"/>
  <c r="V210" i="16" l="1"/>
  <c r="AB570" i="16"/>
  <c r="G206" i="16"/>
  <c r="AE306" i="16" l="1"/>
  <c r="AC306" i="16"/>
  <c r="AD306" i="16" s="1"/>
  <c r="R306" i="16"/>
  <c r="S211" i="16"/>
  <c r="U211" i="16"/>
  <c r="AB571" i="16"/>
  <c r="D207" i="16"/>
  <c r="F207" i="16"/>
  <c r="W211" i="16" l="1"/>
  <c r="T211" i="16"/>
  <c r="AB572" i="16"/>
  <c r="O207" i="16"/>
  <c r="M207" i="16"/>
  <c r="N207" i="16" s="1"/>
  <c r="E207" i="16"/>
  <c r="C208" i="16" s="1"/>
  <c r="K208" i="16" s="1"/>
  <c r="H207" i="16"/>
  <c r="AE307" i="16" l="1"/>
  <c r="AC307" i="16"/>
  <c r="AD307" i="16" s="1"/>
  <c r="R307" i="16"/>
  <c r="V211" i="16"/>
  <c r="AB573" i="16"/>
  <c r="G207" i="16"/>
  <c r="S212" i="16" l="1"/>
  <c r="U212" i="16"/>
  <c r="AB574" i="16"/>
  <c r="F208" i="16"/>
  <c r="D208" i="16"/>
  <c r="AE308" i="16" l="1"/>
  <c r="AC308" i="16"/>
  <c r="AD308" i="16" s="1"/>
  <c r="R308" i="16"/>
  <c r="T212" i="16"/>
  <c r="W212" i="16"/>
  <c r="AB575" i="16"/>
  <c r="E208" i="16"/>
  <c r="C209" i="16" s="1"/>
  <c r="K209" i="16" s="1"/>
  <c r="H208" i="16"/>
  <c r="O208" i="16"/>
  <c r="M208" i="16"/>
  <c r="N208" i="16" s="1"/>
  <c r="V212" i="16" l="1"/>
  <c r="AB576" i="16"/>
  <c r="G208" i="16"/>
  <c r="AE309" i="16" l="1"/>
  <c r="R309" i="16"/>
  <c r="AC309" i="16"/>
  <c r="AD309" i="16" s="1"/>
  <c r="S213" i="16"/>
  <c r="U213" i="16"/>
  <c r="AB577" i="16"/>
  <c r="D209" i="16"/>
  <c r="F209" i="16"/>
  <c r="T213" i="16" l="1"/>
  <c r="W213" i="16"/>
  <c r="AB578" i="16"/>
  <c r="E209" i="16"/>
  <c r="C210" i="16" s="1"/>
  <c r="K210" i="16" s="1"/>
  <c r="H209" i="16"/>
  <c r="M209" i="16"/>
  <c r="N209" i="16" s="1"/>
  <c r="O209" i="16"/>
  <c r="AE310" i="16" l="1"/>
  <c r="AC310" i="16"/>
  <c r="AD310" i="16" s="1"/>
  <c r="R310" i="16"/>
  <c r="V213" i="16"/>
  <c r="AB579" i="16"/>
  <c r="G209" i="16"/>
  <c r="S214" i="16" l="1"/>
  <c r="U214" i="16"/>
  <c r="AB580" i="16"/>
  <c r="F210" i="16"/>
  <c r="D210" i="16"/>
  <c r="AE311" i="16" l="1"/>
  <c r="AC311" i="16"/>
  <c r="AD311" i="16" s="1"/>
  <c r="R311" i="16"/>
  <c r="T214" i="16"/>
  <c r="W214" i="16"/>
  <c r="AB581" i="16"/>
  <c r="E210" i="16"/>
  <c r="C211" i="16" s="1"/>
  <c r="K211" i="16" s="1"/>
  <c r="H210" i="16"/>
  <c r="M210" i="16"/>
  <c r="N210" i="16" s="1"/>
  <c r="O210" i="16"/>
  <c r="V214" i="16" l="1"/>
  <c r="AB582" i="16"/>
  <c r="G210" i="16"/>
  <c r="AE312" i="16" l="1"/>
  <c r="AC312" i="16"/>
  <c r="AD312" i="16" s="1"/>
  <c r="R312" i="16"/>
  <c r="U215" i="16"/>
  <c r="S215" i="16"/>
  <c r="AB583" i="16"/>
  <c r="F211" i="16"/>
  <c r="D211" i="16"/>
  <c r="W215" i="16" l="1"/>
  <c r="T215" i="16"/>
  <c r="AB584" i="16"/>
  <c r="O211" i="16"/>
  <c r="M211" i="16"/>
  <c r="N211" i="16" s="1"/>
  <c r="E211" i="16"/>
  <c r="C212" i="16" s="1"/>
  <c r="K212" i="16" s="1"/>
  <c r="H211" i="16"/>
  <c r="AE313" i="16" l="1"/>
  <c r="AC313" i="16"/>
  <c r="AD313" i="16" s="1"/>
  <c r="R313" i="16"/>
  <c r="V215" i="16"/>
  <c r="AB585" i="16"/>
  <c r="G211" i="16"/>
  <c r="AC314" i="16" l="1"/>
  <c r="AD314" i="16" s="1"/>
  <c r="S216" i="16"/>
  <c r="U216" i="16"/>
  <c r="AB586" i="16"/>
  <c r="F212" i="16"/>
  <c r="D212" i="16"/>
  <c r="AE314" i="16" l="1"/>
  <c r="R314" i="16"/>
  <c r="T216" i="16"/>
  <c r="W216" i="16"/>
  <c r="AB587" i="16"/>
  <c r="E212" i="16"/>
  <c r="C213" i="16" s="1"/>
  <c r="K213" i="16" s="1"/>
  <c r="H212" i="16"/>
  <c r="M212" i="16"/>
  <c r="N212" i="16" s="1"/>
  <c r="O212" i="16"/>
  <c r="AE315" i="16" l="1"/>
  <c r="AC315" i="16"/>
  <c r="AD315" i="16" s="1"/>
  <c r="R315" i="16"/>
  <c r="V216" i="16"/>
  <c r="AB588" i="16"/>
  <c r="G212" i="16"/>
  <c r="R316" i="16" l="1"/>
  <c r="AC316" i="16"/>
  <c r="AD316" i="16" s="1"/>
  <c r="U217" i="16"/>
  <c r="S217" i="16"/>
  <c r="AB589" i="16"/>
  <c r="F213" i="16"/>
  <c r="D213" i="16"/>
  <c r="AE316" i="16" l="1"/>
  <c r="AE317" i="16"/>
  <c r="AC317" i="16"/>
  <c r="AD317" i="16" s="1"/>
  <c r="R317" i="16"/>
  <c r="T217" i="16"/>
  <c r="W217" i="16"/>
  <c r="AB590" i="16"/>
  <c r="M213" i="16"/>
  <c r="N213" i="16" s="1"/>
  <c r="O213" i="16"/>
  <c r="E213" i="16"/>
  <c r="C214" i="16" s="1"/>
  <c r="K214" i="16" s="1"/>
  <c r="H213" i="16"/>
  <c r="V217" i="16" l="1"/>
  <c r="AB591" i="16"/>
  <c r="G213" i="16"/>
  <c r="AE318" i="16" l="1"/>
  <c r="AC318" i="16"/>
  <c r="AD318" i="16" s="1"/>
  <c r="R318" i="16"/>
  <c r="U218" i="16"/>
  <c r="S218" i="16"/>
  <c r="AB592" i="16"/>
  <c r="F214" i="16"/>
  <c r="D214" i="16"/>
  <c r="W218" i="16" l="1"/>
  <c r="T218" i="16"/>
  <c r="AB593" i="16"/>
  <c r="E214" i="16"/>
  <c r="C215" i="16" s="1"/>
  <c r="K215" i="16" s="1"/>
  <c r="H214" i="16"/>
  <c r="O214" i="16"/>
  <c r="M214" i="16"/>
  <c r="N214" i="16" s="1"/>
  <c r="AE319" i="16" l="1"/>
  <c r="AC319" i="16"/>
  <c r="AD319" i="16" s="1"/>
  <c r="R319" i="16"/>
  <c r="V218" i="16"/>
  <c r="AB594" i="16"/>
  <c r="G214" i="16"/>
  <c r="U219" i="16" l="1"/>
  <c r="S219" i="16"/>
  <c r="AB595" i="16"/>
  <c r="F215" i="16"/>
  <c r="D215" i="16"/>
  <c r="AE320" i="16" l="1"/>
  <c r="AC320" i="16"/>
  <c r="AD320" i="16" s="1"/>
  <c r="R320" i="16"/>
  <c r="W219" i="16"/>
  <c r="T219" i="16"/>
  <c r="AB596" i="16"/>
  <c r="E215" i="16"/>
  <c r="C216" i="16" s="1"/>
  <c r="K216" i="16" s="1"/>
  <c r="H215" i="16"/>
  <c r="M215" i="16"/>
  <c r="N215" i="16" s="1"/>
  <c r="O215" i="16"/>
  <c r="V219" i="16" l="1"/>
  <c r="AB597" i="16"/>
  <c r="G215" i="16"/>
  <c r="AC321" i="16" l="1"/>
  <c r="R321" i="16"/>
  <c r="AE321" i="16"/>
  <c r="S220" i="16"/>
  <c r="U220" i="16"/>
  <c r="AB598" i="16"/>
  <c r="D216" i="16"/>
  <c r="F216" i="16"/>
  <c r="AD321" i="16" l="1"/>
  <c r="T220" i="16"/>
  <c r="W220" i="16"/>
  <c r="AB599" i="16"/>
  <c r="O216" i="16"/>
  <c r="M216" i="16"/>
  <c r="N216" i="16" s="1"/>
  <c r="E216" i="16"/>
  <c r="C217" i="16" s="1"/>
  <c r="K217" i="16" s="1"/>
  <c r="H216" i="16"/>
  <c r="R322" i="16" l="1"/>
  <c r="AC322" i="16"/>
  <c r="AE322" i="16"/>
  <c r="V220" i="16"/>
  <c r="AB600" i="16"/>
  <c r="G216" i="16"/>
  <c r="AD322" i="16" l="1"/>
  <c r="U221" i="16"/>
  <c r="S221" i="16"/>
  <c r="AB601" i="16"/>
  <c r="F217" i="16"/>
  <c r="D217" i="16"/>
  <c r="AE323" i="16" l="1"/>
  <c r="AC323" i="16"/>
  <c r="R323" i="16"/>
  <c r="W221" i="16"/>
  <c r="T221" i="16"/>
  <c r="AB602" i="16"/>
  <c r="H217" i="16"/>
  <c r="E217" i="16"/>
  <c r="C218" i="16" s="1"/>
  <c r="K218" i="16" s="1"/>
  <c r="M217" i="16"/>
  <c r="N217" i="16" s="1"/>
  <c r="O217" i="16"/>
  <c r="AD323" i="16" l="1"/>
  <c r="V221" i="16"/>
  <c r="AB603" i="16"/>
  <c r="G217" i="16"/>
  <c r="AC324" i="16" l="1"/>
  <c r="R324" i="16"/>
  <c r="AE324" i="16"/>
  <c r="U222" i="16"/>
  <c r="S222" i="16"/>
  <c r="AB604" i="16"/>
  <c r="F218" i="16"/>
  <c r="D218" i="16"/>
  <c r="AD324" i="16" l="1"/>
  <c r="W222" i="16"/>
  <c r="T222" i="16"/>
  <c r="AB605" i="16"/>
  <c r="M218" i="16"/>
  <c r="N218" i="16" s="1"/>
  <c r="O218" i="16"/>
  <c r="E218" i="16"/>
  <c r="C219" i="16" s="1"/>
  <c r="K219" i="16" s="1"/>
  <c r="H218" i="16"/>
  <c r="AC325" i="16" l="1"/>
  <c r="R325" i="16"/>
  <c r="AE325" i="16"/>
  <c r="V222" i="16"/>
  <c r="AB606" i="16"/>
  <c r="G218" i="16"/>
  <c r="AD325" i="16" l="1"/>
  <c r="U223" i="16"/>
  <c r="S223" i="16"/>
  <c r="AB607" i="16"/>
  <c r="F219" i="16"/>
  <c r="D219" i="16"/>
  <c r="AC326" i="16" l="1"/>
  <c r="AD326" i="16" s="1"/>
  <c r="R326" i="16"/>
  <c r="AE326" i="16"/>
  <c r="W223" i="16"/>
  <c r="T223" i="16"/>
  <c r="AB608" i="16"/>
  <c r="O219" i="16"/>
  <c r="M219" i="16"/>
  <c r="N219" i="16" s="1"/>
  <c r="E219" i="16"/>
  <c r="C220" i="16" s="1"/>
  <c r="K220" i="16" s="1"/>
  <c r="H219" i="16"/>
  <c r="V223" i="16" l="1"/>
  <c r="AB609" i="16"/>
  <c r="G219" i="16"/>
  <c r="AC327" i="16" l="1"/>
  <c r="AD327" i="16" s="1"/>
  <c r="AE327" i="16"/>
  <c r="R327" i="16"/>
  <c r="S224" i="16"/>
  <c r="U224" i="16"/>
  <c r="AB610" i="16"/>
  <c r="F220" i="16"/>
  <c r="D220" i="16"/>
  <c r="T224" i="16" l="1"/>
  <c r="W224" i="16"/>
  <c r="AB611" i="16"/>
  <c r="E220" i="16"/>
  <c r="C221" i="16" s="1"/>
  <c r="K221" i="16" s="1"/>
  <c r="H220" i="16"/>
  <c r="O220" i="16"/>
  <c r="M220" i="16"/>
  <c r="N220" i="16" s="1"/>
  <c r="AC328" i="16" l="1"/>
  <c r="AD328" i="16" s="1"/>
  <c r="R328" i="16"/>
  <c r="AE328" i="16"/>
  <c r="V224" i="16"/>
  <c r="AB612" i="16"/>
  <c r="G220" i="16"/>
  <c r="U225" i="16" l="1"/>
  <c r="S225" i="16"/>
  <c r="AB613" i="16"/>
  <c r="F221" i="16"/>
  <c r="D221" i="16"/>
  <c r="R329" i="16" l="1"/>
  <c r="AE329" i="16"/>
  <c r="AC329" i="16"/>
  <c r="AD329" i="16" s="1"/>
  <c r="T225" i="16"/>
  <c r="W225" i="16"/>
  <c r="AB614" i="16"/>
  <c r="M221" i="16"/>
  <c r="N221" i="16" s="1"/>
  <c r="O221" i="16"/>
  <c r="H221" i="16"/>
  <c r="E221" i="16"/>
  <c r="C222" i="16" s="1"/>
  <c r="K222" i="16" s="1"/>
  <c r="V225" i="16" l="1"/>
  <c r="AB615" i="16"/>
  <c r="G221" i="16"/>
  <c r="AE330" i="16" l="1"/>
  <c r="R330" i="16"/>
  <c r="AC330" i="16"/>
  <c r="AD330" i="16" s="1"/>
  <c r="U226" i="16"/>
  <c r="S226" i="16"/>
  <c r="AB616" i="16"/>
  <c r="F222" i="16"/>
  <c r="D222" i="16"/>
  <c r="W226" i="16" l="1"/>
  <c r="T226" i="16"/>
  <c r="AB617" i="16"/>
  <c r="E222" i="16"/>
  <c r="C223" i="16" s="1"/>
  <c r="K223" i="16" s="1"/>
  <c r="H222" i="16"/>
  <c r="M222" i="16"/>
  <c r="N222" i="16" s="1"/>
  <c r="O222" i="16"/>
  <c r="AC331" i="16" l="1"/>
  <c r="AD331" i="16" s="1"/>
  <c r="AE331" i="16"/>
  <c r="R331" i="16"/>
  <c r="V226" i="16"/>
  <c r="AB618" i="16"/>
  <c r="G222" i="16"/>
  <c r="S227" i="16" l="1"/>
  <c r="U227" i="16"/>
  <c r="AB619" i="16"/>
  <c r="F223" i="16"/>
  <c r="D223" i="16"/>
  <c r="AC332" i="16" l="1"/>
  <c r="AD332" i="16" s="1"/>
  <c r="R332" i="16"/>
  <c r="AE332" i="16"/>
  <c r="W227" i="16"/>
  <c r="T227" i="16"/>
  <c r="AB620" i="16"/>
  <c r="O223" i="16"/>
  <c r="M223" i="16"/>
  <c r="N223" i="16" s="1"/>
  <c r="H223" i="16"/>
  <c r="E223" i="16"/>
  <c r="C224" i="16" s="1"/>
  <c r="K224" i="16" s="1"/>
  <c r="V227" i="16" l="1"/>
  <c r="AB621" i="16"/>
  <c r="G223" i="16"/>
  <c r="AE333" i="16" l="1"/>
  <c r="R333" i="16"/>
  <c r="AC333" i="16"/>
  <c r="AD333" i="16" s="1"/>
  <c r="S228" i="16"/>
  <c r="U228" i="16"/>
  <c r="AB622" i="16"/>
  <c r="F224" i="16"/>
  <c r="D224" i="16"/>
  <c r="T228" i="16" l="1"/>
  <c r="W228" i="16"/>
  <c r="AB623" i="16"/>
  <c r="M224" i="16"/>
  <c r="N224" i="16" s="1"/>
  <c r="O224" i="16"/>
  <c r="E224" i="16"/>
  <c r="C225" i="16" s="1"/>
  <c r="K225" i="16" s="1"/>
  <c r="H224" i="16"/>
  <c r="AC334" i="16" l="1"/>
  <c r="AD334" i="16" s="1"/>
  <c r="AE334" i="16"/>
  <c r="R334" i="16"/>
  <c r="V228" i="16"/>
  <c r="AB624" i="16"/>
  <c r="G224" i="16"/>
  <c r="S229" i="16" l="1"/>
  <c r="U229" i="16"/>
  <c r="AB625" i="16"/>
  <c r="F225" i="16"/>
  <c r="D225" i="16"/>
  <c r="R335" i="16" l="1"/>
  <c r="AE335" i="16"/>
  <c r="AC335" i="16"/>
  <c r="AD335" i="16" s="1"/>
  <c r="W229" i="16"/>
  <c r="T229" i="16"/>
  <c r="AB626" i="16"/>
  <c r="O225" i="16"/>
  <c r="M225" i="16"/>
  <c r="N225" i="16" s="1"/>
  <c r="E225" i="16"/>
  <c r="C226" i="16" s="1"/>
  <c r="K226" i="16" s="1"/>
  <c r="H225" i="16"/>
  <c r="V229" i="16" l="1"/>
  <c r="AB627" i="16"/>
  <c r="G225" i="16"/>
  <c r="R336" i="16" l="1"/>
  <c r="AE336" i="16"/>
  <c r="AC336" i="16"/>
  <c r="AD336" i="16" s="1"/>
  <c r="S230" i="16"/>
  <c r="U230" i="16"/>
  <c r="AB628" i="16"/>
  <c r="D226" i="16"/>
  <c r="F226" i="16"/>
  <c r="T230" i="16" l="1"/>
  <c r="W230" i="16"/>
  <c r="AB629" i="16"/>
  <c r="M226" i="16"/>
  <c r="N226" i="16" s="1"/>
  <c r="O226" i="16"/>
  <c r="E226" i="16"/>
  <c r="C227" i="16" s="1"/>
  <c r="K227" i="16" s="1"/>
  <c r="H226" i="16"/>
  <c r="R337" i="16" l="1"/>
  <c r="AE337" i="16"/>
  <c r="AC337" i="16"/>
  <c r="AD337" i="16" s="1"/>
  <c r="V230" i="16"/>
  <c r="AB630" i="16"/>
  <c r="G226" i="16"/>
  <c r="S231" i="16" l="1"/>
  <c r="U231" i="16"/>
  <c r="AB631" i="16"/>
  <c r="F227" i="16"/>
  <c r="D227" i="16"/>
  <c r="R338" i="16" l="1"/>
  <c r="AE338" i="16"/>
  <c r="AC338" i="16"/>
  <c r="AD338" i="16" s="1"/>
  <c r="W231" i="16"/>
  <c r="T231" i="16"/>
  <c r="AB632" i="16"/>
  <c r="O227" i="16"/>
  <c r="M227" i="16"/>
  <c r="N227" i="16" s="1"/>
  <c r="E227" i="16"/>
  <c r="C228" i="16" s="1"/>
  <c r="K228" i="16" s="1"/>
  <c r="H227" i="16"/>
  <c r="V231" i="16" l="1"/>
  <c r="AB633" i="16"/>
  <c r="G227" i="16"/>
  <c r="R339" i="16" l="1"/>
  <c r="AE339" i="16"/>
  <c r="AC339" i="16"/>
  <c r="AD339" i="16" s="1"/>
  <c r="U232" i="16"/>
  <c r="S232" i="16"/>
  <c r="AB634" i="16"/>
  <c r="F228" i="16"/>
  <c r="D228" i="16"/>
  <c r="W232" i="16" l="1"/>
  <c r="T232" i="16"/>
  <c r="AB635" i="16"/>
  <c r="E228" i="16"/>
  <c r="C229" i="16" s="1"/>
  <c r="K229" i="16" s="1"/>
  <c r="H228" i="16"/>
  <c r="M228" i="16"/>
  <c r="N228" i="16" s="1"/>
  <c r="O228" i="16"/>
  <c r="AC340" i="16" l="1"/>
  <c r="AD340" i="16" s="1"/>
  <c r="R340" i="16"/>
  <c r="AE340" i="16"/>
  <c r="V232" i="16"/>
  <c r="AB636" i="16"/>
  <c r="G228" i="16"/>
  <c r="S233" i="16" l="1"/>
  <c r="U233" i="16"/>
  <c r="AB637" i="16"/>
  <c r="D229" i="16"/>
  <c r="F229" i="16"/>
  <c r="R341" i="16" l="1"/>
  <c r="AE341" i="16"/>
  <c r="AC341" i="16"/>
  <c r="AD341" i="16" s="1"/>
  <c r="T233" i="16"/>
  <c r="W233" i="16"/>
  <c r="AB638" i="16"/>
  <c r="M229" i="16"/>
  <c r="N229" i="16" s="1"/>
  <c r="O229" i="16"/>
  <c r="E229" i="16"/>
  <c r="C230" i="16" s="1"/>
  <c r="K230" i="16" s="1"/>
  <c r="H229" i="16"/>
  <c r="V233" i="16" l="1"/>
  <c r="AB639" i="16"/>
  <c r="G229" i="16"/>
  <c r="R342" i="16" l="1"/>
  <c r="AE342" i="16"/>
  <c r="AC342" i="16"/>
  <c r="AD342" i="16" s="1"/>
  <c r="S234" i="16"/>
  <c r="U234" i="16"/>
  <c r="AB640" i="16"/>
  <c r="D230" i="16"/>
  <c r="F230" i="16"/>
  <c r="W234" i="16" l="1"/>
  <c r="T234" i="16"/>
  <c r="AB641" i="16"/>
  <c r="M230" i="16"/>
  <c r="N230" i="16" s="1"/>
  <c r="O230" i="16"/>
  <c r="E230" i="16"/>
  <c r="C231" i="16" s="1"/>
  <c r="K231" i="16" s="1"/>
  <c r="H230" i="16"/>
  <c r="R343" i="16" l="1"/>
  <c r="AE343" i="16"/>
  <c r="AC343" i="16"/>
  <c r="AD343" i="16" s="1"/>
  <c r="V234" i="16"/>
  <c r="AB642" i="16"/>
  <c r="G230" i="16"/>
  <c r="S235" i="16" l="1"/>
  <c r="U235" i="16"/>
  <c r="AB643" i="16"/>
  <c r="F231" i="16"/>
  <c r="D231" i="16"/>
  <c r="R344" i="16" l="1"/>
  <c r="AE344" i="16"/>
  <c r="AC344" i="16"/>
  <c r="AD344" i="16" s="1"/>
  <c r="T235" i="16"/>
  <c r="W235" i="16"/>
  <c r="AB644" i="16"/>
  <c r="E231" i="16"/>
  <c r="C232" i="16" s="1"/>
  <c r="K232" i="16" s="1"/>
  <c r="H231" i="16"/>
  <c r="O231" i="16"/>
  <c r="M231" i="16"/>
  <c r="N231" i="16" s="1"/>
  <c r="V235" i="16" l="1"/>
  <c r="AB645" i="16"/>
  <c r="G231" i="16"/>
  <c r="AC345" i="16" l="1"/>
  <c r="AD345" i="16" s="1"/>
  <c r="AE345" i="16"/>
  <c r="R345" i="16"/>
  <c r="S236" i="16"/>
  <c r="U236" i="16"/>
  <c r="AB646" i="16"/>
  <c r="D232" i="16"/>
  <c r="F232" i="16"/>
  <c r="T236" i="16" l="1"/>
  <c r="W236" i="16"/>
  <c r="AB647" i="16"/>
  <c r="O232" i="16"/>
  <c r="M232" i="16"/>
  <c r="N232" i="16" s="1"/>
  <c r="E232" i="16"/>
  <c r="C233" i="16" s="1"/>
  <c r="K233" i="16" s="1"/>
  <c r="H232" i="16"/>
  <c r="AC346" i="16" l="1"/>
  <c r="AD346" i="16" s="1"/>
  <c r="R346" i="16"/>
  <c r="AE346" i="16"/>
  <c r="V236" i="16"/>
  <c r="AB648" i="16"/>
  <c r="G232" i="16"/>
  <c r="S237" i="16" l="1"/>
  <c r="U237" i="16"/>
  <c r="AB649" i="16"/>
  <c r="D233" i="16"/>
  <c r="F233" i="16"/>
  <c r="R347" i="16" l="1"/>
  <c r="AE347" i="16"/>
  <c r="AC347" i="16"/>
  <c r="AD347" i="16" s="1"/>
  <c r="W237" i="16"/>
  <c r="T237" i="16"/>
  <c r="AB650" i="16"/>
  <c r="O233" i="16"/>
  <c r="M233" i="16"/>
  <c r="N233" i="16" s="1"/>
  <c r="E233" i="16"/>
  <c r="C234" i="16" s="1"/>
  <c r="K234" i="16" s="1"/>
  <c r="H233" i="16"/>
  <c r="V237" i="16" l="1"/>
  <c r="AB651" i="16"/>
  <c r="G233" i="16"/>
  <c r="R348" i="16" l="1"/>
  <c r="AE348" i="16"/>
  <c r="AC348" i="16"/>
  <c r="AD348" i="16" s="1"/>
  <c r="U238" i="16"/>
  <c r="S238" i="16"/>
  <c r="AB652" i="16"/>
  <c r="D234" i="16"/>
  <c r="F234" i="16"/>
  <c r="W238" i="16" l="1"/>
  <c r="T238" i="16"/>
  <c r="AB653" i="16"/>
  <c r="E234" i="16"/>
  <c r="C235" i="16" s="1"/>
  <c r="K235" i="16" s="1"/>
  <c r="H234" i="16"/>
  <c r="M234" i="16"/>
  <c r="N234" i="16" s="1"/>
  <c r="O234" i="16"/>
  <c r="AC349" i="16" l="1"/>
  <c r="AE349" i="16"/>
  <c r="R349" i="16"/>
  <c r="V238" i="16"/>
  <c r="AB654" i="16"/>
  <c r="G234" i="16"/>
  <c r="AD349" i="16" l="1"/>
  <c r="U239" i="16"/>
  <c r="S239" i="16"/>
  <c r="AB655" i="16"/>
  <c r="F235" i="16"/>
  <c r="D235" i="16"/>
  <c r="R350" i="16" l="1"/>
  <c r="AE350" i="16"/>
  <c r="AC350" i="16"/>
  <c r="T239" i="16"/>
  <c r="W239" i="16"/>
  <c r="AB656" i="16"/>
  <c r="E235" i="16"/>
  <c r="C236" i="16" s="1"/>
  <c r="K236" i="16" s="1"/>
  <c r="H235" i="16"/>
  <c r="O235" i="16"/>
  <c r="M235" i="16"/>
  <c r="N235" i="16" s="1"/>
  <c r="AD350" i="16" l="1"/>
  <c r="V239" i="16"/>
  <c r="AB657" i="16"/>
  <c r="G235" i="16"/>
  <c r="R351" i="16" l="1"/>
  <c r="AE351" i="16"/>
  <c r="AC351" i="16"/>
  <c r="S240" i="16"/>
  <c r="U240" i="16"/>
  <c r="AB658" i="16"/>
  <c r="D236" i="16"/>
  <c r="F236" i="16"/>
  <c r="AD351" i="16" l="1"/>
  <c r="W240" i="16"/>
  <c r="T240" i="16"/>
  <c r="AB659" i="16"/>
  <c r="O236" i="16"/>
  <c r="M236" i="16"/>
  <c r="N236" i="16" s="1"/>
  <c r="E236" i="16"/>
  <c r="C237" i="16" s="1"/>
  <c r="K237" i="16" s="1"/>
  <c r="H236" i="16"/>
  <c r="AC352" i="16" l="1"/>
  <c r="R352" i="16"/>
  <c r="AE352" i="16"/>
  <c r="V240" i="16"/>
  <c r="AB660" i="16"/>
  <c r="G236" i="16"/>
  <c r="AD352" i="16" l="1"/>
  <c r="S241" i="16"/>
  <c r="U241" i="16"/>
  <c r="AB661" i="16"/>
  <c r="F237" i="16"/>
  <c r="D237" i="16"/>
  <c r="R353" i="16" l="1"/>
  <c r="AE353" i="16"/>
  <c r="AC353" i="16"/>
  <c r="W241" i="16"/>
  <c r="T241" i="16"/>
  <c r="AB662" i="16"/>
  <c r="M237" i="16"/>
  <c r="N237" i="16" s="1"/>
  <c r="O237" i="16"/>
  <c r="E237" i="16"/>
  <c r="C238" i="16" s="1"/>
  <c r="K238" i="16" s="1"/>
  <c r="H237" i="16"/>
  <c r="AD353" i="16" l="1"/>
  <c r="V241" i="16"/>
  <c r="AB663" i="16"/>
  <c r="G237" i="16"/>
  <c r="AC354" i="16" l="1"/>
  <c r="AD354" i="16" s="1"/>
  <c r="R354" i="16"/>
  <c r="AE354" i="16"/>
  <c r="S242" i="16"/>
  <c r="U242" i="16"/>
  <c r="AB664" i="16"/>
  <c r="D238" i="16"/>
  <c r="F238" i="16"/>
  <c r="W242" i="16" l="1"/>
  <c r="T242" i="16"/>
  <c r="AB665" i="16"/>
  <c r="O238" i="16"/>
  <c r="M238" i="16"/>
  <c r="N238" i="16" s="1"/>
  <c r="E238" i="16"/>
  <c r="C239" i="16" s="1"/>
  <c r="K239" i="16" s="1"/>
  <c r="H238" i="16"/>
  <c r="R355" i="16" l="1"/>
  <c r="AE355" i="16"/>
  <c r="AC355" i="16"/>
  <c r="V242" i="16"/>
  <c r="AB666" i="16"/>
  <c r="G238" i="16"/>
  <c r="AD355" i="16" l="1"/>
  <c r="U243" i="16"/>
  <c r="S243" i="16"/>
  <c r="AB667" i="16"/>
  <c r="D239" i="16"/>
  <c r="F239" i="16"/>
  <c r="R356" i="16" l="1"/>
  <c r="AE356" i="16"/>
  <c r="AC356" i="16"/>
  <c r="T243" i="16"/>
  <c r="W243" i="16"/>
  <c r="AB668" i="16"/>
  <c r="E239" i="16"/>
  <c r="C240" i="16" s="1"/>
  <c r="K240" i="16" s="1"/>
  <c r="H239" i="16"/>
  <c r="M239" i="16"/>
  <c r="N239" i="16" s="1"/>
  <c r="O239" i="16"/>
  <c r="AD356" i="16" l="1"/>
  <c r="V243" i="16"/>
  <c r="AB669" i="16"/>
  <c r="G239" i="16"/>
  <c r="AC357" i="16" l="1"/>
  <c r="AE357" i="16"/>
  <c r="R357" i="16"/>
  <c r="S244" i="16"/>
  <c r="U244" i="16"/>
  <c r="AB670" i="16"/>
  <c r="D240" i="16"/>
  <c r="F240" i="16"/>
  <c r="AD357" i="16" l="1"/>
  <c r="T244" i="16"/>
  <c r="W244" i="16"/>
  <c r="AB671" i="16"/>
  <c r="O240" i="16"/>
  <c r="M240" i="16"/>
  <c r="N240" i="16" s="1"/>
  <c r="E240" i="16"/>
  <c r="C241" i="16" s="1"/>
  <c r="K241" i="16" s="1"/>
  <c r="H240" i="16"/>
  <c r="AC358" i="16" l="1"/>
  <c r="AD358" i="16" s="1"/>
  <c r="R358" i="16"/>
  <c r="AE358" i="16"/>
  <c r="V244" i="16"/>
  <c r="AB672" i="16"/>
  <c r="G240" i="16"/>
  <c r="S245" i="16" l="1"/>
  <c r="U245" i="16"/>
  <c r="AB673" i="16"/>
  <c r="D241" i="16"/>
  <c r="F241" i="16"/>
  <c r="R359" i="16" l="1"/>
  <c r="AE359" i="16"/>
  <c r="AC359" i="16"/>
  <c r="AD359" i="16" s="1"/>
  <c r="W245" i="16"/>
  <c r="T245" i="16"/>
  <c r="AB674" i="16"/>
  <c r="E241" i="16"/>
  <c r="C242" i="16" s="1"/>
  <c r="K242" i="16" s="1"/>
  <c r="H241" i="16"/>
  <c r="M241" i="16"/>
  <c r="N241" i="16" s="1"/>
  <c r="O241" i="16"/>
  <c r="V245" i="16" l="1"/>
  <c r="AB675" i="16"/>
  <c r="G241" i="16"/>
  <c r="R360" i="16" l="1"/>
  <c r="AE360" i="16"/>
  <c r="AC360" i="16"/>
  <c r="AD360" i="16" s="1"/>
  <c r="U246" i="16"/>
  <c r="S246" i="16"/>
  <c r="AB676" i="16"/>
  <c r="F242" i="16"/>
  <c r="D242" i="16"/>
  <c r="T246" i="16" l="1"/>
  <c r="W246" i="16"/>
  <c r="AB677" i="16"/>
  <c r="M242" i="16"/>
  <c r="N242" i="16" s="1"/>
  <c r="O242" i="16"/>
  <c r="E242" i="16"/>
  <c r="C243" i="16" s="1"/>
  <c r="K243" i="16" s="1"/>
  <c r="H242" i="16"/>
  <c r="R361" i="16" l="1"/>
  <c r="AE361" i="16"/>
  <c r="AC361" i="16"/>
  <c r="AD361" i="16" s="1"/>
  <c r="V246" i="16"/>
  <c r="AB678" i="16"/>
  <c r="G242" i="16"/>
  <c r="S247" i="16" l="1"/>
  <c r="U247" i="16"/>
  <c r="AB679" i="16"/>
  <c r="D243" i="16"/>
  <c r="F243" i="16"/>
  <c r="R362" i="16" l="1"/>
  <c r="AE362" i="16"/>
  <c r="AC362" i="16"/>
  <c r="AD362" i="16" s="1"/>
  <c r="W247" i="16"/>
  <c r="T247" i="16"/>
  <c r="AB680" i="16"/>
  <c r="O243" i="16"/>
  <c r="M243" i="16"/>
  <c r="N243" i="16" s="1"/>
  <c r="E243" i="16"/>
  <c r="C244" i="16" s="1"/>
  <c r="K244" i="16" s="1"/>
  <c r="H243" i="16"/>
  <c r="V247" i="16" l="1"/>
  <c r="AB681" i="16"/>
  <c r="G243" i="16"/>
  <c r="R363" i="16" l="1"/>
  <c r="AE363" i="16"/>
  <c r="AC363" i="16"/>
  <c r="AD363" i="16" s="1"/>
  <c r="U248" i="16"/>
  <c r="S248" i="16"/>
  <c r="AB682" i="16"/>
  <c r="D244" i="16"/>
  <c r="F244" i="16"/>
  <c r="W248" i="16" l="1"/>
  <c r="T248" i="16"/>
  <c r="AB683" i="16"/>
  <c r="O244" i="16"/>
  <c r="M244" i="16"/>
  <c r="N244" i="16" s="1"/>
  <c r="H244" i="16"/>
  <c r="E244" i="16"/>
  <c r="C245" i="16" s="1"/>
  <c r="K245" i="16" s="1"/>
  <c r="AC364" i="16" l="1"/>
  <c r="AD364" i="16" s="1"/>
  <c r="R364" i="16"/>
  <c r="AE364" i="16"/>
  <c r="V248" i="16"/>
  <c r="AB684" i="16"/>
  <c r="G244" i="16"/>
  <c r="S249" i="16" l="1"/>
  <c r="U249" i="16"/>
  <c r="AB685" i="16"/>
  <c r="D245" i="16"/>
  <c r="F245" i="16"/>
  <c r="R365" i="16" l="1"/>
  <c r="AE365" i="16"/>
  <c r="AC365" i="16"/>
  <c r="AD365" i="16" s="1"/>
  <c r="T249" i="16"/>
  <c r="W249" i="16"/>
  <c r="AB686" i="16"/>
  <c r="M245" i="16"/>
  <c r="N245" i="16" s="1"/>
  <c r="O245" i="16"/>
  <c r="E245" i="16"/>
  <c r="C246" i="16" s="1"/>
  <c r="K246" i="16" s="1"/>
  <c r="H245" i="16"/>
  <c r="V249" i="16" l="1"/>
  <c r="AB687" i="16"/>
  <c r="G245" i="16"/>
  <c r="R366" i="16" l="1"/>
  <c r="AE366" i="16"/>
  <c r="AC366" i="16"/>
  <c r="S250" i="16"/>
  <c r="U250" i="16"/>
  <c r="AB688" i="16"/>
  <c r="D246" i="16"/>
  <c r="F246" i="16"/>
  <c r="AD366" i="16" l="1"/>
  <c r="T250" i="16"/>
  <c r="W250" i="16"/>
  <c r="AB689" i="16"/>
  <c r="M246" i="16"/>
  <c r="N246" i="16" s="1"/>
  <c r="O246" i="16"/>
  <c r="E246" i="16"/>
  <c r="C247" i="16" s="1"/>
  <c r="K247" i="16" s="1"/>
  <c r="H246" i="16"/>
  <c r="R367" i="16" l="1"/>
  <c r="AE367" i="16"/>
  <c r="AC367" i="16"/>
  <c r="V250" i="16"/>
  <c r="AB690" i="16"/>
  <c r="G246" i="16"/>
  <c r="AD367" i="16" l="1"/>
  <c r="S251" i="16"/>
  <c r="U251" i="16"/>
  <c r="AB691" i="16"/>
  <c r="F247" i="16"/>
  <c r="D247" i="16"/>
  <c r="R368" i="16" l="1"/>
  <c r="AE368" i="16"/>
  <c r="AC368" i="16"/>
  <c r="AD368" i="16" s="1"/>
  <c r="W251" i="16"/>
  <c r="T251" i="16"/>
  <c r="AB692" i="16"/>
  <c r="E247" i="16"/>
  <c r="C248" i="16" s="1"/>
  <c r="K248" i="16" s="1"/>
  <c r="H247" i="16"/>
  <c r="O247" i="16"/>
  <c r="M247" i="16"/>
  <c r="N247" i="16" s="1"/>
  <c r="V251" i="16" l="1"/>
  <c r="AB693" i="16"/>
  <c r="G247" i="16"/>
  <c r="R369" i="16" l="1"/>
  <c r="AE369" i="16"/>
  <c r="AC369" i="16"/>
  <c r="AD369" i="16" s="1"/>
  <c r="U252" i="16"/>
  <c r="S252" i="16"/>
  <c r="AB694" i="16"/>
  <c r="F248" i="16"/>
  <c r="D248" i="16"/>
  <c r="W252" i="16" l="1"/>
  <c r="T252" i="16"/>
  <c r="AB695" i="16"/>
  <c r="E248" i="16"/>
  <c r="C249" i="16" s="1"/>
  <c r="K249" i="16" s="1"/>
  <c r="H248" i="16"/>
  <c r="M248" i="16"/>
  <c r="N248" i="16" s="1"/>
  <c r="O248" i="16"/>
  <c r="AC370" i="16" l="1"/>
  <c r="AD370" i="16" s="1"/>
  <c r="AE370" i="16"/>
  <c r="R370" i="16"/>
  <c r="V252" i="16"/>
  <c r="AB696" i="16"/>
  <c r="G248" i="16"/>
  <c r="S253" i="16" l="1"/>
  <c r="U253" i="16"/>
  <c r="AB697" i="16"/>
  <c r="D249" i="16"/>
  <c r="F249" i="16"/>
  <c r="R371" i="16" l="1"/>
  <c r="AE371" i="16"/>
  <c r="AC371" i="16"/>
  <c r="AD371" i="16" s="1"/>
  <c r="T253" i="16"/>
  <c r="W253" i="16"/>
  <c r="AB698" i="16"/>
  <c r="M249" i="16"/>
  <c r="N249" i="16" s="1"/>
  <c r="O249" i="16"/>
  <c r="H249" i="16"/>
  <c r="E249" i="16"/>
  <c r="C250" i="16" s="1"/>
  <c r="K250" i="16" s="1"/>
  <c r="V253" i="16" l="1"/>
  <c r="AB699" i="16"/>
  <c r="G249" i="16"/>
  <c r="R372" i="16" l="1"/>
  <c r="AE372" i="16"/>
  <c r="AC372" i="16"/>
  <c r="AD372" i="16" s="1"/>
  <c r="S254" i="16"/>
  <c r="U254" i="16"/>
  <c r="AB700" i="16"/>
  <c r="D250" i="16"/>
  <c r="F250" i="16"/>
  <c r="W254" i="16" l="1"/>
  <c r="T254" i="16"/>
  <c r="AB701" i="16"/>
  <c r="M250" i="16"/>
  <c r="N250" i="16" s="1"/>
  <c r="O250" i="16"/>
  <c r="H250" i="16"/>
  <c r="E250" i="16"/>
  <c r="C251" i="16" s="1"/>
  <c r="K251" i="16" s="1"/>
  <c r="AC373" i="16" l="1"/>
  <c r="AD373" i="16" s="1"/>
  <c r="R373" i="16"/>
  <c r="AE373" i="16"/>
  <c r="V254" i="16"/>
  <c r="AB702" i="16"/>
  <c r="G250" i="16"/>
  <c r="S255" i="16" l="1"/>
  <c r="U255" i="16"/>
  <c r="AB703" i="16"/>
  <c r="F251" i="16"/>
  <c r="D251" i="16"/>
  <c r="R374" i="16" l="1"/>
  <c r="AE374" i="16"/>
  <c r="AC374" i="16"/>
  <c r="AD374" i="16" s="1"/>
  <c r="W255" i="16"/>
  <c r="T255" i="16"/>
  <c r="AB704" i="16"/>
  <c r="O251" i="16"/>
  <c r="M251" i="16"/>
  <c r="N251" i="16" s="1"/>
  <c r="E251" i="16"/>
  <c r="C252" i="16" s="1"/>
  <c r="K252" i="16" s="1"/>
  <c r="H251" i="16"/>
  <c r="V255" i="16" l="1"/>
  <c r="AB705" i="16"/>
  <c r="G251" i="16"/>
  <c r="R375" i="16" l="1"/>
  <c r="AE375" i="16"/>
  <c r="AC375" i="16"/>
  <c r="AD375" i="16" s="1"/>
  <c r="S256" i="16"/>
  <c r="U256" i="16"/>
  <c r="AB706" i="16"/>
  <c r="D252" i="16"/>
  <c r="F252" i="16"/>
  <c r="W256" i="16" l="1"/>
  <c r="T256" i="16"/>
  <c r="AB707" i="16"/>
  <c r="O252" i="16"/>
  <c r="M252" i="16"/>
  <c r="N252" i="16" s="1"/>
  <c r="E252" i="16"/>
  <c r="C253" i="16" s="1"/>
  <c r="K253" i="16" s="1"/>
  <c r="H252" i="16"/>
  <c r="AC376" i="16" l="1"/>
  <c r="AD376" i="16" s="1"/>
  <c r="R376" i="16"/>
  <c r="AE376" i="16"/>
  <c r="V256" i="16"/>
  <c r="AB708" i="16"/>
  <c r="G252" i="16"/>
  <c r="U257" i="16" l="1"/>
  <c r="S257" i="16"/>
  <c r="AB709" i="16"/>
  <c r="D253" i="16"/>
  <c r="F253" i="16"/>
  <c r="R377" i="16" l="1"/>
  <c r="AE377" i="16"/>
  <c r="AC377" i="16"/>
  <c r="AD377" i="16" s="1"/>
  <c r="T257" i="16"/>
  <c r="W257" i="16"/>
  <c r="AB710" i="16"/>
  <c r="M253" i="16"/>
  <c r="N253" i="16" s="1"/>
  <c r="O253" i="16"/>
  <c r="H253" i="16"/>
  <c r="E253" i="16"/>
  <c r="C254" i="16" s="1"/>
  <c r="K254" i="16" s="1"/>
  <c r="V257" i="16" l="1"/>
  <c r="AB711" i="16"/>
  <c r="G253" i="16"/>
  <c r="R378" i="16" l="1"/>
  <c r="AE378" i="16"/>
  <c r="AC378" i="16"/>
  <c r="AD378" i="16" s="1"/>
  <c r="S258" i="16"/>
  <c r="U258" i="16"/>
  <c r="AB712" i="16"/>
  <c r="D254" i="16"/>
  <c r="F254" i="16"/>
  <c r="W258" i="16" l="1"/>
  <c r="T258" i="16"/>
  <c r="AB713" i="16"/>
  <c r="M254" i="16"/>
  <c r="N254" i="16" s="1"/>
  <c r="O254" i="16"/>
  <c r="H254" i="16"/>
  <c r="E254" i="16"/>
  <c r="C255" i="16" s="1"/>
  <c r="K255" i="16" s="1"/>
  <c r="AC379" i="16" l="1"/>
  <c r="AD379" i="16" s="1"/>
  <c r="AE379" i="16"/>
  <c r="R379" i="16"/>
  <c r="V258" i="16"/>
  <c r="AB714" i="16"/>
  <c r="G254" i="16"/>
  <c r="S259" i="16" l="1"/>
  <c r="U259" i="16"/>
  <c r="AB715" i="16"/>
  <c r="D255" i="16"/>
  <c r="F255" i="16"/>
  <c r="R380" i="16" l="1"/>
  <c r="AE380" i="16"/>
  <c r="AC380" i="16"/>
  <c r="AD380" i="16" s="1"/>
  <c r="W259" i="16"/>
  <c r="T259" i="16"/>
  <c r="AB716" i="16"/>
  <c r="O255" i="16"/>
  <c r="M255" i="16"/>
  <c r="N255" i="16" s="1"/>
  <c r="E255" i="16"/>
  <c r="C256" i="16" s="1"/>
  <c r="K256" i="16" s="1"/>
  <c r="H255" i="16"/>
  <c r="V259" i="16" l="1"/>
  <c r="AB717" i="16"/>
  <c r="G255" i="16"/>
  <c r="AE381" i="16" l="1"/>
  <c r="R381" i="16"/>
  <c r="AC381" i="16"/>
  <c r="U260" i="16"/>
  <c r="S260" i="16"/>
  <c r="AB718" i="16"/>
  <c r="F256" i="16"/>
  <c r="D256" i="16"/>
  <c r="AD381" i="16" l="1"/>
  <c r="W260" i="16"/>
  <c r="T260" i="16"/>
  <c r="AB719" i="16"/>
  <c r="O256" i="16"/>
  <c r="M256" i="16"/>
  <c r="N256" i="16" s="1"/>
  <c r="H256" i="16"/>
  <c r="E256" i="16"/>
  <c r="C257" i="16" s="1"/>
  <c r="K257" i="16" s="1"/>
  <c r="R382" i="16" l="1"/>
  <c r="AE382" i="16"/>
  <c r="AC382" i="16"/>
  <c r="V260" i="16"/>
  <c r="AB720" i="16"/>
  <c r="G256" i="16"/>
  <c r="AD382" i="16" l="1"/>
  <c r="U261" i="16"/>
  <c r="S261" i="16"/>
  <c r="AB721" i="16"/>
  <c r="D257" i="16"/>
  <c r="F257" i="16"/>
  <c r="R383" i="16" l="1"/>
  <c r="AE383" i="16"/>
  <c r="AC383" i="16"/>
  <c r="W261" i="16"/>
  <c r="T261" i="16"/>
  <c r="AB722" i="16"/>
  <c r="M257" i="16"/>
  <c r="N257" i="16" s="1"/>
  <c r="O257" i="16"/>
  <c r="E257" i="16"/>
  <c r="C258" i="16" s="1"/>
  <c r="K258" i="16" s="1"/>
  <c r="H257" i="16"/>
  <c r="AD383" i="16" l="1"/>
  <c r="V261" i="16"/>
  <c r="AB723" i="16"/>
  <c r="G257" i="16"/>
  <c r="AE384" i="16" l="1"/>
  <c r="R384" i="16"/>
  <c r="AC384" i="16"/>
  <c r="AD384" i="16" s="1"/>
  <c r="S262" i="16"/>
  <c r="U262" i="16"/>
  <c r="AB724" i="16"/>
  <c r="F258" i="16"/>
  <c r="D258" i="16"/>
  <c r="W262" i="16" l="1"/>
  <c r="T262" i="16"/>
  <c r="AB725" i="16"/>
  <c r="E258" i="16"/>
  <c r="C259" i="16" s="1"/>
  <c r="K259" i="16" s="1"/>
  <c r="H258" i="16"/>
  <c r="O258" i="16"/>
  <c r="M258" i="16"/>
  <c r="N258" i="16" s="1"/>
  <c r="AE385" i="16" l="1"/>
  <c r="R385" i="16"/>
  <c r="AC385" i="16"/>
  <c r="AD385" i="16" s="1"/>
  <c r="V262" i="16"/>
  <c r="AB726" i="16"/>
  <c r="G258" i="16"/>
  <c r="U263" i="16" l="1"/>
  <c r="S263" i="16"/>
  <c r="AB727" i="16"/>
  <c r="D259" i="16"/>
  <c r="F259" i="16"/>
  <c r="AC386" i="16" l="1"/>
  <c r="AD386" i="16" s="1"/>
  <c r="AE386" i="16"/>
  <c r="R386" i="16"/>
  <c r="W263" i="16"/>
  <c r="T263" i="16"/>
  <c r="AB728" i="16"/>
  <c r="E259" i="16"/>
  <c r="C260" i="16" s="1"/>
  <c r="K260" i="16" s="1"/>
  <c r="H259" i="16"/>
  <c r="M259" i="16"/>
  <c r="N259" i="16" s="1"/>
  <c r="O259" i="16"/>
  <c r="V263" i="16" l="1"/>
  <c r="AB729" i="16"/>
  <c r="G259" i="16"/>
  <c r="AC387" i="16" l="1"/>
  <c r="AE387" i="16"/>
  <c r="R387" i="16"/>
  <c r="U264" i="16"/>
  <c r="S264" i="16"/>
  <c r="AB730" i="16"/>
  <c r="D260" i="16"/>
  <c r="F260" i="16"/>
  <c r="AD387" i="16" l="1"/>
  <c r="W264" i="16"/>
  <c r="T264" i="16"/>
  <c r="AB731" i="16"/>
  <c r="M260" i="16"/>
  <c r="N260" i="16" s="1"/>
  <c r="O260" i="16"/>
  <c r="H260" i="16"/>
  <c r="E260" i="16"/>
  <c r="C261" i="16" s="1"/>
  <c r="K261" i="16" s="1"/>
  <c r="AC388" i="16" l="1"/>
  <c r="R388" i="16"/>
  <c r="AE388" i="16"/>
  <c r="V264" i="16"/>
  <c r="AB732" i="16"/>
  <c r="G260" i="16"/>
  <c r="AD388" i="16" l="1"/>
  <c r="U265" i="16"/>
  <c r="S265" i="16"/>
  <c r="AB733" i="16"/>
  <c r="D261" i="16"/>
  <c r="F261" i="16"/>
  <c r="R389" i="16" l="1"/>
  <c r="AE389" i="16"/>
  <c r="AC389" i="16"/>
  <c r="W265" i="16"/>
  <c r="T265" i="16"/>
  <c r="AB734" i="16"/>
  <c r="M261" i="16"/>
  <c r="N261" i="16" s="1"/>
  <c r="O261" i="16"/>
  <c r="E261" i="16"/>
  <c r="C262" i="16" s="1"/>
  <c r="K262" i="16" s="1"/>
  <c r="H261" i="16"/>
  <c r="AD389" i="16" l="1"/>
  <c r="V265" i="16"/>
  <c r="AB735" i="16"/>
  <c r="G261" i="16"/>
  <c r="R390" i="16" l="1"/>
  <c r="AE390" i="16"/>
  <c r="AC390" i="16"/>
  <c r="AD390" i="16" s="1"/>
  <c r="S266" i="16"/>
  <c r="U266" i="16"/>
  <c r="AB736" i="16"/>
  <c r="D262" i="16"/>
  <c r="F262" i="16"/>
  <c r="W266" i="16" l="1"/>
  <c r="T266" i="16"/>
  <c r="AB737" i="16"/>
  <c r="M262" i="16"/>
  <c r="N262" i="16" s="1"/>
  <c r="O262" i="16"/>
  <c r="H262" i="16"/>
  <c r="E262" i="16"/>
  <c r="C263" i="16" s="1"/>
  <c r="K263" i="16" s="1"/>
  <c r="AE391" i="16" l="1"/>
  <c r="AC391" i="16"/>
  <c r="AD391" i="16" s="1"/>
  <c r="R391" i="16"/>
  <c r="V266" i="16"/>
  <c r="AB738" i="16"/>
  <c r="G262" i="16"/>
  <c r="U267" i="16" l="1"/>
  <c r="S267" i="16"/>
  <c r="AB739" i="16"/>
  <c r="D263" i="16"/>
  <c r="F263" i="16"/>
  <c r="AC392" i="16" l="1"/>
  <c r="AD392" i="16" s="1"/>
  <c r="AE392" i="16"/>
  <c r="R392" i="16"/>
  <c r="W267" i="16"/>
  <c r="T267" i="16"/>
  <c r="AB740" i="16"/>
  <c r="H263" i="16"/>
  <c r="E263" i="16"/>
  <c r="C264" i="16" s="1"/>
  <c r="K264" i="16" s="1"/>
  <c r="M263" i="16"/>
  <c r="N263" i="16" s="1"/>
  <c r="O263" i="16"/>
  <c r="V267" i="16" l="1"/>
  <c r="AB741" i="16"/>
  <c r="G263" i="16"/>
  <c r="AE393" i="16" l="1"/>
  <c r="R393" i="16"/>
  <c r="AC393" i="16"/>
  <c r="AD393" i="16" s="1"/>
  <c r="S268" i="16"/>
  <c r="U268" i="16"/>
  <c r="AB742" i="16"/>
  <c r="D264" i="16"/>
  <c r="F264" i="16"/>
  <c r="W268" i="16" l="1"/>
  <c r="T268" i="16"/>
  <c r="AB743" i="16"/>
  <c r="O264" i="16"/>
  <c r="M264" i="16"/>
  <c r="N264" i="16" s="1"/>
  <c r="E264" i="16"/>
  <c r="C265" i="16" s="1"/>
  <c r="K265" i="16" s="1"/>
  <c r="H264" i="16"/>
  <c r="AE394" i="16" l="1"/>
  <c r="AC394" i="16"/>
  <c r="AD394" i="16" s="1"/>
  <c r="R394" i="16"/>
  <c r="V268" i="16"/>
  <c r="AB744" i="16"/>
  <c r="G264" i="16"/>
  <c r="S269" i="16" l="1"/>
  <c r="U269" i="16"/>
  <c r="AB745" i="16"/>
  <c r="D265" i="16"/>
  <c r="F265" i="16"/>
  <c r="AE395" i="16" l="1"/>
  <c r="AC395" i="16"/>
  <c r="AD395" i="16" s="1"/>
  <c r="R395" i="16"/>
  <c r="W269" i="16"/>
  <c r="T269" i="16"/>
  <c r="AB746" i="16"/>
  <c r="M265" i="16"/>
  <c r="N265" i="16" s="1"/>
  <c r="O265" i="16"/>
  <c r="E265" i="16"/>
  <c r="C266" i="16" s="1"/>
  <c r="K266" i="16" s="1"/>
  <c r="H265" i="16"/>
  <c r="V269" i="16" l="1"/>
  <c r="AB747" i="16"/>
  <c r="G265" i="16"/>
  <c r="R396" i="16" l="1"/>
  <c r="AC396" i="16"/>
  <c r="AD396" i="16" s="1"/>
  <c r="AE396" i="16"/>
  <c r="U270" i="16"/>
  <c r="S270" i="16"/>
  <c r="AB748" i="16"/>
  <c r="F266" i="16"/>
  <c r="D266" i="16"/>
  <c r="W270" i="16" l="1"/>
  <c r="T270" i="16"/>
  <c r="AB749" i="16"/>
  <c r="E266" i="16"/>
  <c r="C267" i="16" s="1"/>
  <c r="K267" i="16" s="1"/>
  <c r="H266" i="16"/>
  <c r="M266" i="16"/>
  <c r="N266" i="16" s="1"/>
  <c r="O266" i="16"/>
  <c r="R397" i="16" l="1"/>
  <c r="AC397" i="16"/>
  <c r="AD397" i="16" s="1"/>
  <c r="AE397" i="16"/>
  <c r="V270" i="16"/>
  <c r="AB750" i="16"/>
  <c r="G266" i="16"/>
  <c r="S271" i="16" l="1"/>
  <c r="U271" i="16"/>
  <c r="AB751" i="16"/>
  <c r="F267" i="16"/>
  <c r="D267" i="16"/>
  <c r="R398" i="16" l="1"/>
  <c r="AE398" i="16"/>
  <c r="AC398" i="16"/>
  <c r="AD398" i="16" s="1"/>
  <c r="W271" i="16"/>
  <c r="T271" i="16"/>
  <c r="AB752" i="16"/>
  <c r="E267" i="16"/>
  <c r="C268" i="16" s="1"/>
  <c r="K268" i="16" s="1"/>
  <c r="H267" i="16"/>
  <c r="O267" i="16"/>
  <c r="M267" i="16"/>
  <c r="N267" i="16" s="1"/>
  <c r="V271" i="16" l="1"/>
  <c r="AB753" i="16"/>
  <c r="G267" i="16"/>
  <c r="R399" i="16" l="1"/>
  <c r="AC399" i="16"/>
  <c r="AD399" i="16" s="1"/>
  <c r="AE399" i="16"/>
  <c r="U272" i="16"/>
  <c r="S272" i="16"/>
  <c r="AB754" i="16"/>
  <c r="D268" i="16"/>
  <c r="F268" i="16"/>
  <c r="T272" i="16" l="1"/>
  <c r="W272" i="16"/>
  <c r="AB755" i="16"/>
  <c r="H268" i="16"/>
  <c r="E268" i="16"/>
  <c r="C269" i="16" s="1"/>
  <c r="K269" i="16" s="1"/>
  <c r="O268" i="16"/>
  <c r="M268" i="16"/>
  <c r="N268" i="16" s="1"/>
  <c r="R400" i="16" l="1"/>
  <c r="AE400" i="16"/>
  <c r="AC400" i="16"/>
  <c r="AD400" i="16" s="1"/>
  <c r="V272" i="16"/>
  <c r="AB756" i="16"/>
  <c r="G268" i="16"/>
  <c r="S273" i="16" l="1"/>
  <c r="U273" i="16"/>
  <c r="AB757" i="16"/>
  <c r="F269" i="16"/>
  <c r="D269" i="16"/>
  <c r="AE401" i="16" l="1"/>
  <c r="AC401" i="16"/>
  <c r="AD401" i="16" s="1"/>
  <c r="R401" i="16"/>
  <c r="T273" i="16"/>
  <c r="W273" i="16"/>
  <c r="AB758" i="16"/>
  <c r="E269" i="16"/>
  <c r="C270" i="16" s="1"/>
  <c r="K270" i="16" s="1"/>
  <c r="H269" i="16"/>
  <c r="M269" i="16"/>
  <c r="N269" i="16" s="1"/>
  <c r="O269" i="16"/>
  <c r="V273" i="16" l="1"/>
  <c r="AB759" i="16"/>
  <c r="G269" i="16"/>
  <c r="AC402" i="16" l="1"/>
  <c r="AD402" i="16" s="1"/>
  <c r="R402" i="16"/>
  <c r="AE402" i="16"/>
  <c r="U274" i="16"/>
  <c r="S274" i="16"/>
  <c r="AB760" i="16"/>
  <c r="F270" i="16"/>
  <c r="D270" i="16"/>
  <c r="W274" i="16" l="1"/>
  <c r="T274" i="16"/>
  <c r="AB761" i="16"/>
  <c r="M270" i="16"/>
  <c r="N270" i="16" s="1"/>
  <c r="O270" i="16"/>
  <c r="E270" i="16"/>
  <c r="C271" i="16" s="1"/>
  <c r="K271" i="16" s="1"/>
  <c r="H270" i="16"/>
  <c r="AC403" i="16" l="1"/>
  <c r="AD403" i="16" s="1"/>
  <c r="R403" i="16"/>
  <c r="AE403" i="16"/>
  <c r="V274" i="16"/>
  <c r="AB762" i="16"/>
  <c r="G270" i="16"/>
  <c r="S275" i="16" l="1"/>
  <c r="U275" i="16"/>
  <c r="AB763" i="16"/>
  <c r="D271" i="16"/>
  <c r="F271" i="16"/>
  <c r="R404" i="16" l="1"/>
  <c r="AC404" i="16"/>
  <c r="AD404" i="16" s="1"/>
  <c r="AE404" i="16"/>
  <c r="W275" i="16"/>
  <c r="T275" i="16"/>
  <c r="AB764" i="16"/>
  <c r="O271" i="16"/>
  <c r="M271" i="16"/>
  <c r="N271" i="16" s="1"/>
  <c r="H271" i="16"/>
  <c r="E271" i="16"/>
  <c r="C272" i="16" s="1"/>
  <c r="K272" i="16" s="1"/>
  <c r="V275" i="16" l="1"/>
  <c r="AB765" i="16"/>
  <c r="G271" i="16"/>
  <c r="R405" i="16" l="1"/>
  <c r="AC405" i="16"/>
  <c r="AD405" i="16" s="1"/>
  <c r="AE405" i="16"/>
  <c r="S276" i="16"/>
  <c r="U276" i="16"/>
  <c r="AB766" i="16"/>
  <c r="F272" i="16"/>
  <c r="D272" i="16"/>
  <c r="W276" i="16" l="1"/>
  <c r="T276" i="16"/>
  <c r="AB767" i="16"/>
  <c r="E272" i="16"/>
  <c r="C273" i="16" s="1"/>
  <c r="K273" i="16" s="1"/>
  <c r="H272" i="16"/>
  <c r="O272" i="16"/>
  <c r="M272" i="16"/>
  <c r="N272" i="16" s="1"/>
  <c r="R406" i="16" l="1"/>
  <c r="AE406" i="16"/>
  <c r="AC406" i="16"/>
  <c r="AD406" i="16" s="1"/>
  <c r="V276" i="16"/>
  <c r="AB768" i="16"/>
  <c r="G272" i="16"/>
  <c r="S277" i="16" l="1"/>
  <c r="U277" i="16"/>
  <c r="AB769" i="16"/>
  <c r="D273" i="16"/>
  <c r="F273" i="16"/>
  <c r="R407" i="16" l="1"/>
  <c r="AE407" i="16"/>
  <c r="AC407" i="16"/>
  <c r="AD407" i="16" s="1"/>
  <c r="T277" i="16"/>
  <c r="W277" i="16"/>
  <c r="AB770" i="16"/>
  <c r="M273" i="16"/>
  <c r="N273" i="16" s="1"/>
  <c r="O273" i="16"/>
  <c r="E273" i="16"/>
  <c r="C274" i="16" s="1"/>
  <c r="K274" i="16" s="1"/>
  <c r="H273" i="16"/>
  <c r="V277" i="16" l="1"/>
  <c r="AB771" i="16"/>
  <c r="G273" i="16"/>
  <c r="R408" i="16" l="1"/>
  <c r="AE408" i="16"/>
  <c r="AC408" i="16"/>
  <c r="S278" i="16"/>
  <c r="U278" i="16"/>
  <c r="AB772" i="16"/>
  <c r="D274" i="16"/>
  <c r="F274" i="16"/>
  <c r="AD408" i="16" l="1"/>
  <c r="W278" i="16"/>
  <c r="T278" i="16"/>
  <c r="AB773" i="16"/>
  <c r="O274" i="16"/>
  <c r="M274" i="16"/>
  <c r="N274" i="16" s="1"/>
  <c r="E274" i="16"/>
  <c r="C275" i="16" s="1"/>
  <c r="K275" i="16" s="1"/>
  <c r="H274" i="16"/>
  <c r="R409" i="16" l="1"/>
  <c r="AE409" i="16"/>
  <c r="AC409" i="16"/>
  <c r="V278" i="16"/>
  <c r="AB774" i="16"/>
  <c r="G274" i="16"/>
  <c r="AD409" i="16" l="1"/>
  <c r="U279" i="16"/>
  <c r="S279" i="16"/>
  <c r="AB775" i="16"/>
  <c r="F275" i="16"/>
  <c r="D275" i="16"/>
  <c r="R410" i="16" l="1"/>
  <c r="AE410" i="16"/>
  <c r="AC410" i="16"/>
  <c r="W279" i="16"/>
  <c r="T279" i="16"/>
  <c r="AB776" i="16"/>
  <c r="O275" i="16"/>
  <c r="M275" i="16"/>
  <c r="N275" i="16" s="1"/>
  <c r="H275" i="16"/>
  <c r="E275" i="16"/>
  <c r="C276" i="16" s="1"/>
  <c r="K276" i="16" s="1"/>
  <c r="AD410" i="16" l="1"/>
  <c r="V279" i="16"/>
  <c r="AB777" i="16"/>
  <c r="G275" i="16"/>
  <c r="R411" i="16" l="1"/>
  <c r="AE411" i="16"/>
  <c r="AC411" i="16"/>
  <c r="S280" i="16"/>
  <c r="U280" i="16"/>
  <c r="AB778" i="16"/>
  <c r="D276" i="16"/>
  <c r="F276" i="16"/>
  <c r="AD411" i="16" l="1"/>
  <c r="W280" i="16"/>
  <c r="T280" i="16"/>
  <c r="AB779" i="16"/>
  <c r="E276" i="16"/>
  <c r="C277" i="16" s="1"/>
  <c r="K277" i="16" s="1"/>
  <c r="H276" i="16"/>
  <c r="M276" i="16"/>
  <c r="N276" i="16" s="1"/>
  <c r="O276" i="16"/>
  <c r="R412" i="16" l="1"/>
  <c r="AE412" i="16"/>
  <c r="AC412" i="16"/>
  <c r="V280" i="16"/>
  <c r="AB780" i="16"/>
  <c r="G276" i="16"/>
  <c r="AD412" i="16" l="1"/>
  <c r="S281" i="16"/>
  <c r="U281" i="16"/>
  <c r="AB781" i="16"/>
  <c r="F277" i="16"/>
  <c r="D277" i="16"/>
  <c r="R413" i="16" l="1"/>
  <c r="AE413" i="16"/>
  <c r="AC413" i="16"/>
  <c r="W281" i="16"/>
  <c r="T281" i="16"/>
  <c r="AB782" i="16"/>
  <c r="M277" i="16"/>
  <c r="N277" i="16" s="1"/>
  <c r="O277" i="16"/>
  <c r="H277" i="16"/>
  <c r="E277" i="16"/>
  <c r="C278" i="16" s="1"/>
  <c r="K278" i="16" s="1"/>
  <c r="AD413" i="16" l="1"/>
  <c r="V281" i="16"/>
  <c r="AB783" i="16"/>
  <c r="G277" i="16"/>
  <c r="R414" i="16" l="1"/>
  <c r="AE414" i="16"/>
  <c r="AC414" i="16"/>
  <c r="U282" i="16"/>
  <c r="S282" i="16"/>
  <c r="AB784" i="16"/>
  <c r="D278" i="16"/>
  <c r="F278" i="16"/>
  <c r="AD414" i="16" l="1"/>
  <c r="T282" i="16"/>
  <c r="W282" i="16"/>
  <c r="AB785" i="16"/>
  <c r="E278" i="16"/>
  <c r="C279" i="16" s="1"/>
  <c r="K279" i="16" s="1"/>
  <c r="H278" i="16"/>
  <c r="M278" i="16"/>
  <c r="N278" i="16" s="1"/>
  <c r="O278" i="16"/>
  <c r="R415" i="16" l="1"/>
  <c r="AE415" i="16"/>
  <c r="AC415" i="16"/>
  <c r="V282" i="16"/>
  <c r="AB786" i="16"/>
  <c r="G278" i="16"/>
  <c r="AD415" i="16" l="1"/>
  <c r="U283" i="16"/>
  <c r="S283" i="16"/>
  <c r="AB787" i="16"/>
  <c r="D279" i="16"/>
  <c r="F279" i="16"/>
  <c r="R416" i="16" l="1"/>
  <c r="AE416" i="16"/>
  <c r="AC416" i="16"/>
  <c r="W283" i="16"/>
  <c r="T283" i="16"/>
  <c r="AB788" i="16"/>
  <c r="O279" i="16"/>
  <c r="M279" i="16"/>
  <c r="N279" i="16" s="1"/>
  <c r="E279" i="16"/>
  <c r="C280" i="16" s="1"/>
  <c r="K280" i="16" s="1"/>
  <c r="H279" i="16"/>
  <c r="AD416" i="16" l="1"/>
  <c r="V283" i="16"/>
  <c r="AB789" i="16"/>
  <c r="G279" i="16"/>
  <c r="R417" i="16" l="1"/>
  <c r="AE417" i="16"/>
  <c r="AC417" i="16"/>
  <c r="S284" i="16"/>
  <c r="U284" i="16"/>
  <c r="AB790" i="16"/>
  <c r="F280" i="16"/>
  <c r="D280" i="16"/>
  <c r="AD417" i="16" l="1"/>
  <c r="W284" i="16"/>
  <c r="T284" i="16"/>
  <c r="AB791" i="16"/>
  <c r="H280" i="16"/>
  <c r="E280" i="16"/>
  <c r="C281" i="16" s="1"/>
  <c r="K281" i="16" s="1"/>
  <c r="M280" i="16"/>
  <c r="N280" i="16" s="1"/>
  <c r="O280" i="16"/>
  <c r="R418" i="16" l="1"/>
  <c r="AE418" i="16"/>
  <c r="AC418" i="16"/>
  <c r="AD418" i="16" s="1"/>
  <c r="V284" i="16"/>
  <c r="AB792" i="16"/>
  <c r="G280" i="16"/>
  <c r="S285" i="16" l="1"/>
  <c r="U285" i="16"/>
  <c r="AB793" i="16"/>
  <c r="D281" i="16"/>
  <c r="F281" i="16"/>
  <c r="R419" i="16" l="1"/>
  <c r="AE419" i="16"/>
  <c r="AC419" i="16"/>
  <c r="AD419" i="16" s="1"/>
  <c r="T285" i="16"/>
  <c r="W285" i="16"/>
  <c r="AB794" i="16"/>
  <c r="M281" i="16"/>
  <c r="N281" i="16" s="1"/>
  <c r="O281" i="16"/>
  <c r="E281" i="16"/>
  <c r="C282" i="16" s="1"/>
  <c r="K282" i="16" s="1"/>
  <c r="H281" i="16"/>
  <c r="V285" i="16" l="1"/>
  <c r="AB795" i="16"/>
  <c r="G281" i="16"/>
  <c r="R420" i="16" l="1"/>
  <c r="AE420" i="16"/>
  <c r="AC420" i="16"/>
  <c r="AD420" i="16" s="1"/>
  <c r="U286" i="16"/>
  <c r="S286" i="16"/>
  <c r="AB796" i="16"/>
  <c r="D282" i="16"/>
  <c r="F282" i="16"/>
  <c r="AE421" i="16" l="1"/>
  <c r="W286" i="16"/>
  <c r="T286" i="16"/>
  <c r="AB797" i="16"/>
  <c r="E282" i="16"/>
  <c r="C283" i="16" s="1"/>
  <c r="K283" i="16" s="1"/>
  <c r="H282" i="16"/>
  <c r="M282" i="16"/>
  <c r="N282" i="16" s="1"/>
  <c r="O282" i="16"/>
  <c r="AC421" i="16" l="1"/>
  <c r="AD421" i="16" s="1"/>
  <c r="R421" i="16"/>
  <c r="V286" i="16"/>
  <c r="AB798" i="16"/>
  <c r="G282" i="16"/>
  <c r="R422" i="16" l="1"/>
  <c r="AE422" i="16"/>
  <c r="AC422" i="16"/>
  <c r="AD422" i="16" s="1"/>
  <c r="S287" i="16"/>
  <c r="U287" i="16"/>
  <c r="AB799" i="16"/>
  <c r="D283" i="16"/>
  <c r="F283" i="16"/>
  <c r="W287" i="16" l="1"/>
  <c r="T287" i="16"/>
  <c r="AB800" i="16"/>
  <c r="M283" i="16"/>
  <c r="N283" i="16" s="1"/>
  <c r="O283" i="16"/>
  <c r="E283" i="16"/>
  <c r="C284" i="16" s="1"/>
  <c r="K284" i="16" s="1"/>
  <c r="H283" i="16"/>
  <c r="R423" i="16" l="1"/>
  <c r="AC423" i="16"/>
  <c r="AD423" i="16" s="1"/>
  <c r="AE423" i="16"/>
  <c r="V287" i="16"/>
  <c r="AB801" i="16"/>
  <c r="G283" i="16"/>
  <c r="U288" i="16" l="1"/>
  <c r="S288" i="16"/>
  <c r="AB802" i="16"/>
  <c r="D284" i="16"/>
  <c r="F284" i="16"/>
  <c r="R424" i="16" l="1"/>
  <c r="AC424" i="16"/>
  <c r="AD424" i="16" s="1"/>
  <c r="AE424" i="16"/>
  <c r="W288" i="16"/>
  <c r="T288" i="16"/>
  <c r="AB803" i="16"/>
  <c r="H284" i="16"/>
  <c r="E284" i="16"/>
  <c r="C285" i="16" s="1"/>
  <c r="K285" i="16" s="1"/>
  <c r="M284" i="16"/>
  <c r="N284" i="16" s="1"/>
  <c r="O284" i="16"/>
  <c r="V288" i="16" l="1"/>
  <c r="AB804" i="16"/>
  <c r="G284" i="16"/>
  <c r="R425" i="16" l="1"/>
  <c r="AE425" i="16"/>
  <c r="AC425" i="16"/>
  <c r="AD425" i="16" s="1"/>
  <c r="U289" i="16"/>
  <c r="S289" i="16"/>
  <c r="AB805" i="16"/>
  <c r="D285" i="16"/>
  <c r="F285" i="16"/>
  <c r="T289" i="16" l="1"/>
  <c r="W289" i="16"/>
  <c r="AB806" i="16"/>
  <c r="O285" i="16"/>
  <c r="M285" i="16"/>
  <c r="N285" i="16" s="1"/>
  <c r="E285" i="16"/>
  <c r="C286" i="16" s="1"/>
  <c r="K286" i="16" s="1"/>
  <c r="H285" i="16"/>
  <c r="R426" i="16" l="1"/>
  <c r="AE426" i="16"/>
  <c r="AC426" i="16"/>
  <c r="AD426" i="16" s="1"/>
  <c r="V289" i="16"/>
  <c r="AB807" i="16"/>
  <c r="G285" i="16"/>
  <c r="U290" i="16" l="1"/>
  <c r="S290" i="16"/>
  <c r="AB808" i="16"/>
  <c r="D286" i="16"/>
  <c r="F286" i="16"/>
  <c r="AC427" i="16" l="1"/>
  <c r="AD427" i="16" s="1"/>
  <c r="R427" i="16"/>
  <c r="AE427" i="16"/>
  <c r="T290" i="16"/>
  <c r="W290" i="16"/>
  <c r="AB809" i="16"/>
  <c r="O286" i="16"/>
  <c r="M286" i="16"/>
  <c r="N286" i="16" s="1"/>
  <c r="H286" i="16"/>
  <c r="E286" i="16"/>
  <c r="C287" i="16" s="1"/>
  <c r="K287" i="16" s="1"/>
  <c r="V290" i="16" l="1"/>
  <c r="AB810" i="16"/>
  <c r="G286" i="16"/>
  <c r="R428" i="16" l="1"/>
  <c r="AE428" i="16"/>
  <c r="AC428" i="16"/>
  <c r="AD428" i="16" s="1"/>
  <c r="S291" i="16"/>
  <c r="U291" i="16"/>
  <c r="AB811" i="16"/>
  <c r="D287" i="16"/>
  <c r="F287" i="16"/>
  <c r="W291" i="16" l="1"/>
  <c r="T291" i="16"/>
  <c r="AB812" i="16"/>
  <c r="E287" i="16"/>
  <c r="C288" i="16" s="1"/>
  <c r="K288" i="16" s="1"/>
  <c r="H287" i="16"/>
  <c r="M287" i="16"/>
  <c r="N287" i="16" s="1"/>
  <c r="O287" i="16"/>
  <c r="AE429" i="16" l="1"/>
  <c r="AC429" i="16"/>
  <c r="AD429" i="16" s="1"/>
  <c r="R429" i="16"/>
  <c r="V291" i="16"/>
  <c r="AB813" i="16"/>
  <c r="G287" i="16"/>
  <c r="S292" i="16" l="1"/>
  <c r="U292" i="16"/>
  <c r="AB814" i="16"/>
  <c r="D288" i="16"/>
  <c r="F288" i="16"/>
  <c r="R430" i="16" l="1"/>
  <c r="AE430" i="16"/>
  <c r="AC430" i="16"/>
  <c r="AD430" i="16" s="1"/>
  <c r="T292" i="16"/>
  <c r="W292" i="16"/>
  <c r="AB815" i="16"/>
  <c r="M288" i="16"/>
  <c r="N288" i="16" s="1"/>
  <c r="O288" i="16"/>
  <c r="H288" i="16"/>
  <c r="E288" i="16"/>
  <c r="C289" i="16" s="1"/>
  <c r="K289" i="16" s="1"/>
  <c r="V292" i="16" l="1"/>
  <c r="AB816" i="16"/>
  <c r="G288" i="16"/>
  <c r="R431" i="16" l="1"/>
  <c r="AC431" i="16"/>
  <c r="AD431" i="16" s="1"/>
  <c r="AE431" i="16"/>
  <c r="S293" i="16"/>
  <c r="U293" i="16"/>
  <c r="AB817" i="16"/>
  <c r="D289" i="16"/>
  <c r="F289" i="16"/>
  <c r="T293" i="16" l="1"/>
  <c r="W293" i="16"/>
  <c r="AB818" i="16"/>
  <c r="E289" i="16"/>
  <c r="C290" i="16" s="1"/>
  <c r="K290" i="16" s="1"/>
  <c r="H289" i="16"/>
  <c r="O289" i="16"/>
  <c r="M289" i="16"/>
  <c r="N289" i="16" s="1"/>
  <c r="AC432" i="16" l="1"/>
  <c r="R432" i="16"/>
  <c r="AE432" i="16"/>
  <c r="V293" i="16"/>
  <c r="AB819" i="16"/>
  <c r="G289" i="16"/>
  <c r="AD432" i="16" l="1"/>
  <c r="S294" i="16"/>
  <c r="U294" i="16"/>
  <c r="AB820" i="16"/>
  <c r="D290" i="16"/>
  <c r="F290" i="16"/>
  <c r="AE433" i="16" l="1"/>
  <c r="R433" i="16"/>
  <c r="AC433" i="16"/>
  <c r="AD433" i="16" s="1"/>
  <c r="T294" i="16"/>
  <c r="W294" i="16"/>
  <c r="AB821" i="16"/>
  <c r="H290" i="16"/>
  <c r="E290" i="16"/>
  <c r="C291" i="16" s="1"/>
  <c r="K291" i="16" s="1"/>
  <c r="M290" i="16"/>
  <c r="N290" i="16" s="1"/>
  <c r="O290" i="16"/>
  <c r="V294" i="16" l="1"/>
  <c r="AB822" i="16"/>
  <c r="G290" i="16"/>
  <c r="AC434" i="16" l="1"/>
  <c r="AD434" i="16" s="1"/>
  <c r="R434" i="16"/>
  <c r="AE434" i="16"/>
  <c r="S295" i="16"/>
  <c r="U295" i="16"/>
  <c r="AB823" i="16"/>
  <c r="F291" i="16"/>
  <c r="D291" i="16"/>
  <c r="W295" i="16" l="1"/>
  <c r="T295" i="16"/>
  <c r="AB824" i="16"/>
  <c r="E291" i="16"/>
  <c r="C292" i="16" s="1"/>
  <c r="K292" i="16" s="1"/>
  <c r="H291" i="16"/>
  <c r="M291" i="16"/>
  <c r="N291" i="16" s="1"/>
  <c r="O291" i="16"/>
  <c r="AC435" i="16" l="1"/>
  <c r="AD435" i="16" s="1"/>
  <c r="R435" i="16"/>
  <c r="AE435" i="16"/>
  <c r="V295" i="16"/>
  <c r="AB825" i="16"/>
  <c r="G291" i="16"/>
  <c r="U296" i="16" l="1"/>
  <c r="S296" i="16"/>
  <c r="AB826" i="16"/>
  <c r="D292" i="16"/>
  <c r="F292" i="16"/>
  <c r="AE436" i="16" l="1"/>
  <c r="R436" i="16"/>
  <c r="AC436" i="16"/>
  <c r="AD436" i="16" s="1"/>
  <c r="W296" i="16"/>
  <c r="T296" i="16"/>
  <c r="AB827" i="16"/>
  <c r="M292" i="16"/>
  <c r="N292" i="16" s="1"/>
  <c r="O292" i="16"/>
  <c r="E292" i="16"/>
  <c r="C293" i="16" s="1"/>
  <c r="K293" i="16" s="1"/>
  <c r="H292" i="16"/>
  <c r="V296" i="16" l="1"/>
  <c r="AB828" i="16"/>
  <c r="G292" i="16"/>
  <c r="AC437" i="16" l="1"/>
  <c r="AD437" i="16" s="1"/>
  <c r="R437" i="16"/>
  <c r="AE437" i="16"/>
  <c r="S297" i="16"/>
  <c r="U297" i="16"/>
  <c r="AB829" i="16"/>
  <c r="D293" i="16"/>
  <c r="F293" i="16"/>
  <c r="W297" i="16" l="1"/>
  <c r="T297" i="16"/>
  <c r="AB830" i="16"/>
  <c r="O293" i="16"/>
  <c r="M293" i="16"/>
  <c r="N293" i="16" s="1"/>
  <c r="E293" i="16"/>
  <c r="C294" i="16" s="1"/>
  <c r="K294" i="16" s="1"/>
  <c r="H293" i="16"/>
  <c r="AC438" i="16" l="1"/>
  <c r="AD438" i="16" s="1"/>
  <c r="R438" i="16"/>
  <c r="AE438" i="16"/>
  <c r="V297" i="16"/>
  <c r="AB831" i="16"/>
  <c r="G293" i="16"/>
  <c r="S298" i="16" l="1"/>
  <c r="U298" i="16"/>
  <c r="AB832" i="16"/>
  <c r="D294" i="16"/>
  <c r="F294" i="16"/>
  <c r="AE439" i="16" l="1"/>
  <c r="AC439" i="16"/>
  <c r="AD439" i="16" s="1"/>
  <c r="R439" i="16"/>
  <c r="W298" i="16"/>
  <c r="T298" i="16"/>
  <c r="AB833" i="16"/>
  <c r="E294" i="16"/>
  <c r="C295" i="16" s="1"/>
  <c r="K295" i="16" s="1"/>
  <c r="H294" i="16"/>
  <c r="O294" i="16"/>
  <c r="M294" i="16"/>
  <c r="N294" i="16" s="1"/>
  <c r="V298" i="16" l="1"/>
  <c r="AB834" i="16"/>
  <c r="G294" i="16"/>
  <c r="AC440" i="16" l="1"/>
  <c r="R440" i="16"/>
  <c r="AE440" i="16"/>
  <c r="S299" i="16"/>
  <c r="U299" i="16"/>
  <c r="AB835" i="16"/>
  <c r="F295" i="16"/>
  <c r="D295" i="16"/>
  <c r="AD440" i="16" l="1"/>
  <c r="T299" i="16"/>
  <c r="W299" i="16"/>
  <c r="AB836" i="16"/>
  <c r="M295" i="16"/>
  <c r="N295" i="16" s="1"/>
  <c r="O295" i="16"/>
  <c r="E295" i="16"/>
  <c r="C296" i="16" s="1"/>
  <c r="K296" i="16" s="1"/>
  <c r="H295" i="16"/>
  <c r="AC441" i="16" l="1"/>
  <c r="R441" i="16"/>
  <c r="AE441" i="16"/>
  <c r="V299" i="16"/>
  <c r="AB837" i="16"/>
  <c r="G295" i="16"/>
  <c r="AD441" i="16" l="1"/>
  <c r="U300" i="16"/>
  <c r="S300" i="16"/>
  <c r="AB838" i="16"/>
  <c r="D296" i="16"/>
  <c r="F296" i="16"/>
  <c r="AE442" i="16" l="1"/>
  <c r="R442" i="16"/>
  <c r="AC442" i="16"/>
  <c r="T300" i="16"/>
  <c r="W300" i="16"/>
  <c r="AB839" i="16"/>
  <c r="O296" i="16"/>
  <c r="M296" i="16"/>
  <c r="N296" i="16" s="1"/>
  <c r="E296" i="16"/>
  <c r="C297" i="16" s="1"/>
  <c r="K297" i="16" s="1"/>
  <c r="H296" i="16"/>
  <c r="AD442" i="16" l="1"/>
  <c r="V300" i="16"/>
  <c r="AB840" i="16"/>
  <c r="G296" i="16"/>
  <c r="AC443" i="16" l="1"/>
  <c r="R443" i="16"/>
  <c r="AE443" i="16"/>
  <c r="U301" i="16"/>
  <c r="S301" i="16"/>
  <c r="AB841" i="16"/>
  <c r="D297" i="16"/>
  <c r="F297" i="16"/>
  <c r="AD443" i="16" l="1"/>
  <c r="W301" i="16"/>
  <c r="T301" i="16"/>
  <c r="AB842" i="16"/>
  <c r="M297" i="16"/>
  <c r="N297" i="16" s="1"/>
  <c r="O297" i="16"/>
  <c r="E297" i="16"/>
  <c r="C298" i="16" s="1"/>
  <c r="K298" i="16" s="1"/>
  <c r="H297" i="16"/>
  <c r="R444" i="16" l="1"/>
  <c r="AC444" i="16"/>
  <c r="AE444" i="16"/>
  <c r="V301" i="16"/>
  <c r="AB843" i="16"/>
  <c r="G297" i="16"/>
  <c r="AD444" i="16" l="1"/>
  <c r="S302" i="16"/>
  <c r="U302" i="16"/>
  <c r="AB844" i="16"/>
  <c r="D298" i="16"/>
  <c r="F298" i="16"/>
  <c r="AC445" i="16" l="1"/>
  <c r="R445" i="16"/>
  <c r="AE445" i="16"/>
  <c r="W302" i="16"/>
  <c r="T302" i="16"/>
  <c r="AB845" i="16"/>
  <c r="O298" i="16"/>
  <c r="M298" i="16"/>
  <c r="N298" i="16" s="1"/>
  <c r="E298" i="16"/>
  <c r="C299" i="16" s="1"/>
  <c r="K299" i="16" s="1"/>
  <c r="H298" i="16"/>
  <c r="AD445" i="16" l="1"/>
  <c r="V302" i="16"/>
  <c r="AB846" i="16"/>
  <c r="G298" i="16"/>
  <c r="AC446" i="16" l="1"/>
  <c r="R446" i="16"/>
  <c r="AE446" i="16"/>
  <c r="S303" i="16"/>
  <c r="U303" i="16"/>
  <c r="AB847" i="16"/>
  <c r="D299" i="16"/>
  <c r="F299" i="16"/>
  <c r="AD446" i="16" l="1"/>
  <c r="W303" i="16"/>
  <c r="T303" i="16"/>
  <c r="AB848" i="16"/>
  <c r="H299" i="16"/>
  <c r="E299" i="16"/>
  <c r="C300" i="16" s="1"/>
  <c r="K300" i="16" s="1"/>
  <c r="M299" i="16"/>
  <c r="N299" i="16" s="1"/>
  <c r="O299" i="16"/>
  <c r="AC447" i="16" l="1"/>
  <c r="R447" i="16"/>
  <c r="AE447" i="16"/>
  <c r="V303" i="16"/>
  <c r="AB849" i="16"/>
  <c r="G299" i="16"/>
  <c r="AD447" i="16" l="1"/>
  <c r="U304" i="16"/>
  <c r="S304" i="16"/>
  <c r="AB850" i="16"/>
  <c r="D300" i="16"/>
  <c r="F300" i="16"/>
  <c r="AE448" i="16" l="1"/>
  <c r="R448" i="16"/>
  <c r="AC448" i="16"/>
  <c r="W304" i="16"/>
  <c r="T304" i="16"/>
  <c r="AB851" i="16"/>
  <c r="E300" i="16"/>
  <c r="C301" i="16" s="1"/>
  <c r="K301" i="16" s="1"/>
  <c r="H300" i="16"/>
  <c r="O300" i="16"/>
  <c r="M300" i="16"/>
  <c r="N300" i="16" s="1"/>
  <c r="AD448" i="16" l="1"/>
  <c r="V304" i="16"/>
  <c r="AB852" i="16"/>
  <c r="G300" i="16"/>
  <c r="R449" i="16" l="1"/>
  <c r="AC449" i="16"/>
  <c r="AE449" i="16"/>
  <c r="U305" i="16"/>
  <c r="S305" i="16"/>
  <c r="AB853" i="16"/>
  <c r="F301" i="16"/>
  <c r="D301" i="16"/>
  <c r="AD449" i="16" l="1"/>
  <c r="T305" i="16"/>
  <c r="W305" i="16"/>
  <c r="AB854" i="16"/>
  <c r="O301" i="16"/>
  <c r="M301" i="16"/>
  <c r="N301" i="16" s="1"/>
  <c r="E301" i="16"/>
  <c r="C302" i="16" s="1"/>
  <c r="K302" i="16" s="1"/>
  <c r="H301" i="16"/>
  <c r="AC450" i="16" l="1"/>
  <c r="R450" i="16"/>
  <c r="AE450" i="16"/>
  <c r="V305" i="16"/>
  <c r="AB855" i="16"/>
  <c r="G301" i="16"/>
  <c r="AD450" i="16" l="1"/>
  <c r="U306" i="16"/>
  <c r="S306" i="16"/>
  <c r="AB856" i="16"/>
  <c r="D302" i="16"/>
  <c r="F302" i="16"/>
  <c r="AE451" i="16" l="1"/>
  <c r="AC451" i="16"/>
  <c r="R451" i="16"/>
  <c r="T306" i="16"/>
  <c r="W306" i="16"/>
  <c r="AB857" i="16"/>
  <c r="H302" i="16"/>
  <c r="E302" i="16"/>
  <c r="C303" i="16" s="1"/>
  <c r="K303" i="16" s="1"/>
  <c r="O302" i="16"/>
  <c r="M302" i="16"/>
  <c r="N302" i="16" s="1"/>
  <c r="AD451" i="16" l="1"/>
  <c r="V306" i="16"/>
  <c r="AB858" i="16"/>
  <c r="G302" i="16"/>
  <c r="AC452" i="16" l="1"/>
  <c r="R452" i="16"/>
  <c r="AE452" i="16"/>
  <c r="U307" i="16"/>
  <c r="S307" i="16"/>
  <c r="AB859" i="16"/>
  <c r="D303" i="16"/>
  <c r="F303" i="16"/>
  <c r="AD452" i="16" l="1"/>
  <c r="T307" i="16"/>
  <c r="W307" i="16"/>
  <c r="AB860" i="16"/>
  <c r="M303" i="16"/>
  <c r="N303" i="16" s="1"/>
  <c r="O303" i="16"/>
  <c r="E303" i="16"/>
  <c r="C304" i="16" s="1"/>
  <c r="K304" i="16" s="1"/>
  <c r="H303" i="16"/>
  <c r="AC453" i="16" l="1"/>
  <c r="R453" i="16"/>
  <c r="AE453" i="16"/>
  <c r="V307" i="16"/>
  <c r="AB861" i="16"/>
  <c r="G303" i="16"/>
  <c r="AD453" i="16" l="1"/>
  <c r="U308" i="16"/>
  <c r="S308" i="16"/>
  <c r="AB862" i="16"/>
  <c r="D304" i="16"/>
  <c r="F304" i="16"/>
  <c r="AE454" i="16" l="1"/>
  <c r="AC454" i="16"/>
  <c r="R454" i="16"/>
  <c r="W308" i="16"/>
  <c r="T308" i="16"/>
  <c r="AB863" i="16"/>
  <c r="M304" i="16"/>
  <c r="N304" i="16" s="1"/>
  <c r="O304" i="16"/>
  <c r="E304" i="16"/>
  <c r="C305" i="16" s="1"/>
  <c r="K305" i="16" s="1"/>
  <c r="H304" i="16"/>
  <c r="AD454" i="16" l="1"/>
  <c r="V308" i="16"/>
  <c r="AB864" i="16"/>
  <c r="G304" i="16"/>
  <c r="AC455" i="16" l="1"/>
  <c r="R455" i="16"/>
  <c r="AE455" i="16"/>
  <c r="S309" i="16"/>
  <c r="U309" i="16"/>
  <c r="AB865" i="16"/>
  <c r="F305" i="16"/>
  <c r="D305" i="16"/>
  <c r="AD455" i="16" l="1"/>
  <c r="T309" i="16"/>
  <c r="W309" i="16"/>
  <c r="AB866" i="16"/>
  <c r="O305" i="16"/>
  <c r="M305" i="16"/>
  <c r="N305" i="16" s="1"/>
  <c r="E305" i="16"/>
  <c r="C306" i="16" s="1"/>
  <c r="K306" i="16" s="1"/>
  <c r="H305" i="16"/>
  <c r="AC456" i="16" l="1"/>
  <c r="R456" i="16"/>
  <c r="AE456" i="16"/>
  <c r="V309" i="16"/>
  <c r="AB867" i="16"/>
  <c r="G305" i="16"/>
  <c r="AD456" i="16" l="1"/>
  <c r="S310" i="16"/>
  <c r="U310" i="16"/>
  <c r="AB868" i="16"/>
  <c r="D306" i="16"/>
  <c r="F306" i="16"/>
  <c r="AE457" i="16" l="1"/>
  <c r="AC457" i="16"/>
  <c r="R457" i="16"/>
  <c r="W310" i="16"/>
  <c r="T310" i="16"/>
  <c r="AB869" i="16"/>
  <c r="H306" i="16"/>
  <c r="E306" i="16"/>
  <c r="C307" i="16" s="1"/>
  <c r="K307" i="16" s="1"/>
  <c r="O306" i="16"/>
  <c r="M306" i="16"/>
  <c r="N306" i="16" s="1"/>
  <c r="AD457" i="16" l="1"/>
  <c r="V310" i="16"/>
  <c r="AB870" i="16"/>
  <c r="G306" i="16"/>
  <c r="AC458" i="16" l="1"/>
  <c r="AD458" i="16" s="1"/>
  <c r="R458" i="16"/>
  <c r="AE458" i="16"/>
  <c r="U311" i="16"/>
  <c r="S311" i="16"/>
  <c r="AB871" i="16"/>
  <c r="F307" i="16"/>
  <c r="D307" i="16"/>
  <c r="W311" i="16" l="1"/>
  <c r="T311" i="16"/>
  <c r="AB872" i="16"/>
  <c r="M307" i="16"/>
  <c r="N307" i="16" s="1"/>
  <c r="O307" i="16"/>
  <c r="E307" i="16"/>
  <c r="C308" i="16" s="1"/>
  <c r="K308" i="16" s="1"/>
  <c r="H307" i="16"/>
  <c r="R459" i="16" l="1"/>
  <c r="AC459" i="16"/>
  <c r="AD459" i="16" s="1"/>
  <c r="AE459" i="16"/>
  <c r="V311" i="16"/>
  <c r="AB873" i="16"/>
  <c r="G307" i="16"/>
  <c r="S312" i="16" l="1"/>
  <c r="U312" i="16"/>
  <c r="AB874" i="16"/>
  <c r="D308" i="16"/>
  <c r="F308" i="16"/>
  <c r="AE460" i="16" l="1"/>
  <c r="R460" i="16"/>
  <c r="AC460" i="16"/>
  <c r="AD460" i="16" s="1"/>
  <c r="T312" i="16"/>
  <c r="W312" i="16"/>
  <c r="AB875" i="16"/>
  <c r="M308" i="16"/>
  <c r="N308" i="16" s="1"/>
  <c r="O308" i="16"/>
  <c r="H308" i="16"/>
  <c r="E308" i="16"/>
  <c r="C309" i="16" s="1"/>
  <c r="K309" i="16" s="1"/>
  <c r="V312" i="16" l="1"/>
  <c r="AB876" i="16"/>
  <c r="G308" i="16"/>
  <c r="AE461" i="16" l="1"/>
  <c r="R461" i="16"/>
  <c r="AC461" i="16"/>
  <c r="AD461" i="16" s="1"/>
  <c r="S313" i="16"/>
  <c r="U313" i="16"/>
  <c r="AB877" i="16"/>
  <c r="D309" i="16"/>
  <c r="F309" i="16"/>
  <c r="W313" i="16" l="1"/>
  <c r="T313" i="16"/>
  <c r="AB878" i="16"/>
  <c r="M309" i="16"/>
  <c r="N309" i="16" s="1"/>
  <c r="O309" i="16"/>
  <c r="E309" i="16"/>
  <c r="C310" i="16" s="1"/>
  <c r="K310" i="16" s="1"/>
  <c r="H309" i="16"/>
  <c r="AC462" i="16" l="1"/>
  <c r="AD462" i="16" s="1"/>
  <c r="R462" i="16"/>
  <c r="AE462" i="16"/>
  <c r="V313" i="16"/>
  <c r="AB879" i="16"/>
  <c r="G309" i="16"/>
  <c r="S314" i="16" l="1"/>
  <c r="U314" i="16"/>
  <c r="AB880" i="16"/>
  <c r="D310" i="16"/>
  <c r="F310" i="16"/>
  <c r="AE463" i="16" l="1"/>
  <c r="R463" i="16"/>
  <c r="AC463" i="16"/>
  <c r="AD463" i="16" s="1"/>
  <c r="W314" i="16"/>
  <c r="T314" i="16"/>
  <c r="AB881" i="16"/>
  <c r="O310" i="16"/>
  <c r="M310" i="16"/>
  <c r="N310" i="16" s="1"/>
  <c r="E310" i="16"/>
  <c r="C311" i="16" s="1"/>
  <c r="K311" i="16" s="1"/>
  <c r="H310" i="16"/>
  <c r="V314" i="16" l="1"/>
  <c r="AB882" i="16"/>
  <c r="G310" i="16"/>
  <c r="AC464" i="16" l="1"/>
  <c r="AD464" i="16" s="1"/>
  <c r="R464" i="16"/>
  <c r="AE464" i="16"/>
  <c r="U315" i="16"/>
  <c r="S315" i="16"/>
  <c r="AB883" i="16"/>
  <c r="D311" i="16"/>
  <c r="F311" i="16"/>
  <c r="W315" i="16" l="1"/>
  <c r="T315" i="16"/>
  <c r="AB884" i="16"/>
  <c r="E311" i="16"/>
  <c r="C312" i="16" s="1"/>
  <c r="K312" i="16" s="1"/>
  <c r="H311" i="16"/>
  <c r="M311" i="16"/>
  <c r="N311" i="16" s="1"/>
  <c r="O311" i="16"/>
  <c r="AC465" i="16" l="1"/>
  <c r="AD465" i="16" s="1"/>
  <c r="R465" i="16"/>
  <c r="AE465" i="16"/>
  <c r="V315" i="16"/>
  <c r="AB885" i="16"/>
  <c r="G311" i="16"/>
  <c r="S316" i="16" l="1"/>
  <c r="U316" i="16"/>
  <c r="AB886" i="16"/>
  <c r="D312" i="16"/>
  <c r="F312" i="16"/>
  <c r="AE466" i="16" l="1"/>
  <c r="AC466" i="16"/>
  <c r="AD466" i="16" s="1"/>
  <c r="R466" i="16"/>
  <c r="W316" i="16"/>
  <c r="T316" i="16"/>
  <c r="AB887" i="16"/>
  <c r="M312" i="16"/>
  <c r="N312" i="16" s="1"/>
  <c r="O312" i="16"/>
  <c r="E312" i="16"/>
  <c r="C313" i="16" s="1"/>
  <c r="K313" i="16" s="1"/>
  <c r="H312" i="16"/>
  <c r="V316" i="16" l="1"/>
  <c r="AB888" i="16"/>
  <c r="G312" i="16"/>
  <c r="AC467" i="16" l="1"/>
  <c r="AD467" i="16" s="1"/>
  <c r="R467" i="16"/>
  <c r="AE467" i="16"/>
  <c r="U317" i="16"/>
  <c r="S317" i="16"/>
  <c r="AB889" i="16"/>
  <c r="D313" i="16"/>
  <c r="F313" i="16"/>
  <c r="T317" i="16" l="1"/>
  <c r="W317" i="16"/>
  <c r="AB890" i="16"/>
  <c r="M313" i="16"/>
  <c r="N313" i="16" s="1"/>
  <c r="O313" i="16"/>
  <c r="E313" i="16"/>
  <c r="C314" i="16" s="1"/>
  <c r="K314" i="16" s="1"/>
  <c r="H313" i="16"/>
  <c r="AC468" i="16" l="1"/>
  <c r="AD468" i="16" s="1"/>
  <c r="R468" i="16"/>
  <c r="AE468" i="16"/>
  <c r="V317" i="16"/>
  <c r="AB891" i="16"/>
  <c r="G313" i="16"/>
  <c r="S318" i="16" l="1"/>
  <c r="U318" i="16"/>
  <c r="AB892" i="16"/>
  <c r="D314" i="16"/>
  <c r="F314" i="16"/>
  <c r="AE469" i="16" l="1"/>
  <c r="R469" i="16"/>
  <c r="AC469" i="16"/>
  <c r="AD469" i="16" s="1"/>
  <c r="T318" i="16"/>
  <c r="W318" i="16"/>
  <c r="AB893" i="16"/>
  <c r="E314" i="16"/>
  <c r="C315" i="16" s="1"/>
  <c r="K315" i="16" s="1"/>
  <c r="H314" i="16"/>
  <c r="M314" i="16"/>
  <c r="N314" i="16" s="1"/>
  <c r="O314" i="16"/>
  <c r="V318" i="16" l="1"/>
  <c r="AB894" i="16"/>
  <c r="G314" i="16"/>
  <c r="AC470" i="16" l="1"/>
  <c r="AD470" i="16" s="1"/>
  <c r="R470" i="16"/>
  <c r="AE470" i="16"/>
  <c r="U319" i="16"/>
  <c r="S319" i="16"/>
  <c r="AB895" i="16"/>
  <c r="D315" i="16"/>
  <c r="F315" i="16"/>
  <c r="T319" i="16" l="1"/>
  <c r="W319" i="16"/>
  <c r="AB896" i="16"/>
  <c r="E315" i="16"/>
  <c r="C316" i="16" s="1"/>
  <c r="K316" i="16" s="1"/>
  <c r="H315" i="16"/>
  <c r="M315" i="16"/>
  <c r="N315" i="16" s="1"/>
  <c r="O315" i="16"/>
  <c r="AC471" i="16" l="1"/>
  <c r="AD471" i="16" s="1"/>
  <c r="R471" i="16"/>
  <c r="AE471" i="16"/>
  <c r="V319" i="16"/>
  <c r="AB897" i="16"/>
  <c r="G315" i="16"/>
  <c r="U320" i="16" l="1"/>
  <c r="S320" i="16"/>
  <c r="AB898" i="16"/>
  <c r="F316" i="16"/>
  <c r="D316" i="16"/>
  <c r="AE472" i="16" l="1"/>
  <c r="R472" i="16"/>
  <c r="AC472" i="16"/>
  <c r="AD472" i="16" s="1"/>
  <c r="T320" i="16"/>
  <c r="W320" i="16"/>
  <c r="AB899" i="16"/>
  <c r="M316" i="16"/>
  <c r="N316" i="16" s="1"/>
  <c r="O316" i="16"/>
  <c r="E316" i="16"/>
  <c r="C317" i="16" s="1"/>
  <c r="K317" i="16" s="1"/>
  <c r="H316" i="16"/>
  <c r="V320" i="16" l="1"/>
  <c r="AB900" i="16"/>
  <c r="G316" i="16"/>
  <c r="AC473" i="16" l="1"/>
  <c r="AD473" i="16" s="1"/>
  <c r="R473" i="16"/>
  <c r="AE473" i="16"/>
  <c r="S321" i="16"/>
  <c r="U321" i="16"/>
  <c r="AB901" i="16"/>
  <c r="D317" i="16"/>
  <c r="F317" i="16"/>
  <c r="T321" i="16" l="1"/>
  <c r="W321" i="16"/>
  <c r="AB902" i="16"/>
  <c r="M317" i="16"/>
  <c r="N317" i="16" s="1"/>
  <c r="O317" i="16"/>
  <c r="E317" i="16"/>
  <c r="C318" i="16" s="1"/>
  <c r="K318" i="16" s="1"/>
  <c r="H317" i="16"/>
  <c r="AC474" i="16" l="1"/>
  <c r="AD474" i="16" s="1"/>
  <c r="R474" i="16"/>
  <c r="AE474" i="16"/>
  <c r="V321" i="16"/>
  <c r="AB903" i="16"/>
  <c r="G317" i="16"/>
  <c r="S322" i="16" l="1"/>
  <c r="U322" i="16"/>
  <c r="AB904" i="16"/>
  <c r="D318" i="16"/>
  <c r="F318" i="16"/>
  <c r="AE475" i="16" l="1"/>
  <c r="AC475" i="16"/>
  <c r="AD475" i="16" s="1"/>
  <c r="R475" i="16"/>
  <c r="T322" i="16"/>
  <c r="W322" i="16"/>
  <c r="AB905" i="16"/>
  <c r="M318" i="16"/>
  <c r="N318" i="16" s="1"/>
  <c r="O318" i="16"/>
  <c r="E318" i="16"/>
  <c r="C319" i="16" s="1"/>
  <c r="K319" i="16" s="1"/>
  <c r="H318" i="16"/>
  <c r="V322" i="16" l="1"/>
  <c r="AB906" i="16"/>
  <c r="G318" i="16"/>
  <c r="AC476" i="16" l="1"/>
  <c r="AD476" i="16" s="1"/>
  <c r="R476" i="16"/>
  <c r="AE476" i="16"/>
  <c r="U323" i="16"/>
  <c r="S323" i="16"/>
  <c r="AB907" i="16"/>
  <c r="D319" i="16"/>
  <c r="F319" i="16"/>
  <c r="W323" i="16" l="1"/>
  <c r="T323" i="16"/>
  <c r="AB908" i="16"/>
  <c r="M319" i="16"/>
  <c r="N319" i="16" s="1"/>
  <c r="O319" i="16"/>
  <c r="E319" i="16"/>
  <c r="C320" i="16" s="1"/>
  <c r="K320" i="16" s="1"/>
  <c r="H319" i="16"/>
  <c r="AC477" i="16" l="1"/>
  <c r="AD477" i="16" s="1"/>
  <c r="R477" i="16"/>
  <c r="AE477" i="16"/>
  <c r="V323" i="16"/>
  <c r="AB909" i="16"/>
  <c r="G319" i="16"/>
  <c r="S324" i="16" l="1"/>
  <c r="U324" i="16"/>
  <c r="AB910" i="16"/>
  <c r="D320" i="16"/>
  <c r="F320" i="16"/>
  <c r="AE478" i="16" l="1"/>
  <c r="R478" i="16"/>
  <c r="AC478" i="16"/>
  <c r="AD478" i="16" s="1"/>
  <c r="W324" i="16"/>
  <c r="T324" i="16"/>
  <c r="AB911" i="16"/>
  <c r="O320" i="16"/>
  <c r="M320" i="16"/>
  <c r="N320" i="16" s="1"/>
  <c r="E320" i="16"/>
  <c r="C321" i="16" s="1"/>
  <c r="K321" i="16" s="1"/>
  <c r="H320" i="16"/>
  <c r="V324" i="16" l="1"/>
  <c r="AB912" i="16"/>
  <c r="G320" i="16"/>
  <c r="AC479" i="16" l="1"/>
  <c r="AD479" i="16" s="1"/>
  <c r="R479" i="16"/>
  <c r="AE479" i="16"/>
  <c r="S325" i="16"/>
  <c r="U325" i="16"/>
  <c r="AB913" i="16"/>
  <c r="D321" i="16"/>
  <c r="F321" i="16"/>
  <c r="W325" i="16" l="1"/>
  <c r="T325" i="16"/>
  <c r="AB914" i="16"/>
  <c r="O321" i="16"/>
  <c r="M321" i="16"/>
  <c r="N321" i="16" s="1"/>
  <c r="E321" i="16"/>
  <c r="C322" i="16" s="1"/>
  <c r="K322" i="16" s="1"/>
  <c r="H321" i="16"/>
  <c r="R480" i="16" l="1"/>
  <c r="AC480" i="16"/>
  <c r="AD480" i="16" s="1"/>
  <c r="AE480" i="16"/>
  <c r="V325" i="16"/>
  <c r="AB915" i="16"/>
  <c r="G321" i="16"/>
  <c r="U326" i="16" l="1"/>
  <c r="S326" i="16"/>
  <c r="AB916" i="16"/>
  <c r="D322" i="16"/>
  <c r="F322" i="16"/>
  <c r="AE481" i="16" l="1"/>
  <c r="R481" i="16"/>
  <c r="AC481" i="16"/>
  <c r="AD481" i="16" s="1"/>
  <c r="W326" i="16"/>
  <c r="T326" i="16"/>
  <c r="AB917" i="16"/>
  <c r="M322" i="16"/>
  <c r="N322" i="16" s="1"/>
  <c r="O322" i="16"/>
  <c r="E322" i="16"/>
  <c r="C323" i="16" s="1"/>
  <c r="K323" i="16" s="1"/>
  <c r="H322" i="16"/>
  <c r="V326" i="16" l="1"/>
  <c r="AB918" i="16"/>
  <c r="G322" i="16"/>
  <c r="AC482" i="16" l="1"/>
  <c r="AD482" i="16" s="1"/>
  <c r="R482" i="16"/>
  <c r="AE482" i="16"/>
  <c r="S327" i="16"/>
  <c r="U327" i="16"/>
  <c r="AB919" i="16"/>
  <c r="D323" i="16"/>
  <c r="F323" i="16"/>
  <c r="T327" i="16" l="1"/>
  <c r="W327" i="16"/>
  <c r="AB920" i="16"/>
  <c r="O323" i="16"/>
  <c r="M323" i="16"/>
  <c r="N323" i="16" s="1"/>
  <c r="E323" i="16"/>
  <c r="C324" i="16" s="1"/>
  <c r="K324" i="16" s="1"/>
  <c r="H323" i="16"/>
  <c r="AC483" i="16" l="1"/>
  <c r="AD483" i="16" s="1"/>
  <c r="R483" i="16"/>
  <c r="AE483" i="16"/>
  <c r="V327" i="16"/>
  <c r="AB921" i="16"/>
  <c r="G323" i="16"/>
  <c r="U328" i="16" l="1"/>
  <c r="S328" i="16"/>
  <c r="AB922" i="16"/>
  <c r="D324" i="16"/>
  <c r="F324" i="16"/>
  <c r="AE484" i="16" l="1"/>
  <c r="AC484" i="16"/>
  <c r="AD484" i="16" s="1"/>
  <c r="R484" i="16"/>
  <c r="W328" i="16"/>
  <c r="T328" i="16"/>
  <c r="AB923" i="16"/>
  <c r="E324" i="16"/>
  <c r="C325" i="16" s="1"/>
  <c r="K325" i="16" s="1"/>
  <c r="H324" i="16"/>
  <c r="M324" i="16"/>
  <c r="N324" i="16" s="1"/>
  <c r="O324" i="16"/>
  <c r="V328" i="16" l="1"/>
  <c r="AB924" i="16"/>
  <c r="G324" i="16"/>
  <c r="AC485" i="16" l="1"/>
  <c r="AD485" i="16" s="1"/>
  <c r="R485" i="16"/>
  <c r="AE485" i="16"/>
  <c r="S329" i="16"/>
  <c r="U329" i="16"/>
  <c r="AB925" i="16"/>
  <c r="D325" i="16"/>
  <c r="F325" i="16"/>
  <c r="T329" i="16" l="1"/>
  <c r="W329" i="16"/>
  <c r="AB926" i="16"/>
  <c r="M325" i="16"/>
  <c r="N325" i="16" s="1"/>
  <c r="O325" i="16"/>
  <c r="E325" i="16"/>
  <c r="C326" i="16" s="1"/>
  <c r="K326" i="16" s="1"/>
  <c r="H325" i="16"/>
  <c r="R486" i="16" l="1"/>
  <c r="AC486" i="16"/>
  <c r="AD486" i="16" s="1"/>
  <c r="AE486" i="16"/>
  <c r="V329" i="16"/>
  <c r="AB927" i="16"/>
  <c r="G325" i="16"/>
  <c r="U330" i="16" l="1"/>
  <c r="S330" i="16"/>
  <c r="AB928" i="16"/>
  <c r="F326" i="16"/>
  <c r="D326" i="16"/>
  <c r="AE487" i="16" l="1"/>
  <c r="R487" i="16"/>
  <c r="AC487" i="16"/>
  <c r="AD487" i="16" s="1"/>
  <c r="W330" i="16"/>
  <c r="T330" i="16"/>
  <c r="AB929" i="16"/>
  <c r="E326" i="16"/>
  <c r="C327" i="16" s="1"/>
  <c r="K327" i="16" s="1"/>
  <c r="H326" i="16"/>
  <c r="O326" i="16"/>
  <c r="M326" i="16"/>
  <c r="N326" i="16" s="1"/>
  <c r="V330" i="16" l="1"/>
  <c r="AB930" i="16"/>
  <c r="G326" i="16"/>
  <c r="R488" i="16" l="1"/>
  <c r="AE488" i="16"/>
  <c r="AC488" i="16"/>
  <c r="AD488" i="16" s="1"/>
  <c r="S331" i="16"/>
  <c r="U331" i="16"/>
  <c r="AB931" i="16"/>
  <c r="D327" i="16"/>
  <c r="F327" i="16"/>
  <c r="W331" i="16" l="1"/>
  <c r="T331" i="16"/>
  <c r="AB932" i="16"/>
  <c r="M327" i="16"/>
  <c r="N327" i="16" s="1"/>
  <c r="O327" i="16"/>
  <c r="E327" i="16"/>
  <c r="C328" i="16" s="1"/>
  <c r="K328" i="16" s="1"/>
  <c r="H327" i="16"/>
  <c r="R489" i="16" l="1"/>
  <c r="AE489" i="16"/>
  <c r="AC489" i="16"/>
  <c r="AD489" i="16" s="1"/>
  <c r="V331" i="16"/>
  <c r="AB933" i="16"/>
  <c r="G327" i="16"/>
  <c r="U332" i="16" l="1"/>
  <c r="S332" i="16"/>
  <c r="AB934" i="16"/>
  <c r="F328" i="16"/>
  <c r="D328" i="16"/>
  <c r="R490" i="16" l="1"/>
  <c r="AE490" i="16"/>
  <c r="AC490" i="16"/>
  <c r="AD490" i="16" s="1"/>
  <c r="T332" i="16"/>
  <c r="W332" i="16"/>
  <c r="AB935" i="16"/>
  <c r="H328" i="16"/>
  <c r="E328" i="16"/>
  <c r="C329" i="16" s="1"/>
  <c r="K329" i="16" s="1"/>
  <c r="M328" i="16"/>
  <c r="N328" i="16" s="1"/>
  <c r="O328" i="16"/>
  <c r="V332" i="16" l="1"/>
  <c r="AB936" i="16"/>
  <c r="G328" i="16"/>
  <c r="R491" i="16" l="1"/>
  <c r="AE491" i="16"/>
  <c r="AC491" i="16"/>
  <c r="AD491" i="16" s="1"/>
  <c r="U333" i="16"/>
  <c r="S333" i="16"/>
  <c r="AB937" i="16"/>
  <c r="D329" i="16"/>
  <c r="F329" i="16"/>
  <c r="T333" i="16" l="1"/>
  <c r="W333" i="16"/>
  <c r="AB938" i="16"/>
  <c r="M329" i="16"/>
  <c r="N329" i="16" s="1"/>
  <c r="O329" i="16"/>
  <c r="E329" i="16"/>
  <c r="C330" i="16" s="1"/>
  <c r="K330" i="16" s="1"/>
  <c r="H329" i="16"/>
  <c r="R492" i="16" l="1"/>
  <c r="AE492" i="16"/>
  <c r="AC492" i="16"/>
  <c r="V333" i="16"/>
  <c r="AB939" i="16"/>
  <c r="G329" i="16"/>
  <c r="AD492" i="16" l="1"/>
  <c r="S334" i="16"/>
  <c r="U334" i="16"/>
  <c r="AB940" i="16"/>
  <c r="F330" i="16"/>
  <c r="D330" i="16"/>
  <c r="R493" i="16" l="1"/>
  <c r="AE493" i="16"/>
  <c r="AC493" i="16"/>
  <c r="W334" i="16"/>
  <c r="T334" i="16"/>
  <c r="AB941" i="16"/>
  <c r="M330" i="16"/>
  <c r="N330" i="16" s="1"/>
  <c r="O330" i="16"/>
  <c r="E330" i="16"/>
  <c r="C331" i="16" s="1"/>
  <c r="K331" i="16" s="1"/>
  <c r="H330" i="16"/>
  <c r="AD493" i="16" l="1"/>
  <c r="V334" i="16"/>
  <c r="AB942" i="16"/>
  <c r="G330" i="16"/>
  <c r="R494" i="16" l="1"/>
  <c r="AE494" i="16"/>
  <c r="AC494" i="16"/>
  <c r="S335" i="16"/>
  <c r="U335" i="16"/>
  <c r="AB943" i="16"/>
  <c r="D331" i="16"/>
  <c r="F331" i="16"/>
  <c r="AD494" i="16" l="1"/>
  <c r="T335" i="16"/>
  <c r="W335" i="16"/>
  <c r="AB944" i="16"/>
  <c r="O331" i="16"/>
  <c r="M331" i="16"/>
  <c r="N331" i="16" s="1"/>
  <c r="E331" i="16"/>
  <c r="C332" i="16" s="1"/>
  <c r="K332" i="16" s="1"/>
  <c r="H331" i="16"/>
  <c r="R495" i="16" l="1"/>
  <c r="AE495" i="16"/>
  <c r="AC495" i="16"/>
  <c r="V335" i="16"/>
  <c r="AB945" i="16"/>
  <c r="G331" i="16"/>
  <c r="AD495" i="16" l="1"/>
  <c r="S336" i="16"/>
  <c r="U336" i="16"/>
  <c r="AB946" i="16"/>
  <c r="D332" i="16"/>
  <c r="F332" i="16"/>
  <c r="R496" i="16" l="1"/>
  <c r="AE496" i="16"/>
  <c r="AC496" i="16"/>
  <c r="T336" i="16"/>
  <c r="W336" i="16"/>
  <c r="AB947" i="16"/>
  <c r="E332" i="16"/>
  <c r="C333" i="16" s="1"/>
  <c r="K333" i="16" s="1"/>
  <c r="H332" i="16"/>
  <c r="O332" i="16"/>
  <c r="M332" i="16"/>
  <c r="N332" i="16" s="1"/>
  <c r="AD496" i="16" l="1"/>
  <c r="V336" i="16"/>
  <c r="AB948" i="16"/>
  <c r="G332" i="16"/>
  <c r="AC497" i="16" l="1"/>
  <c r="AD497" i="16" s="1"/>
  <c r="R497" i="16"/>
  <c r="AE497" i="16"/>
  <c r="S337" i="16"/>
  <c r="U337" i="16"/>
  <c r="AB949" i="16"/>
  <c r="F333" i="16"/>
  <c r="D333" i="16"/>
  <c r="W337" i="16" l="1"/>
  <c r="T337" i="16"/>
  <c r="AB950" i="16"/>
  <c r="M333" i="16"/>
  <c r="N333" i="16" s="1"/>
  <c r="O333" i="16"/>
  <c r="E333" i="16"/>
  <c r="C334" i="16" s="1"/>
  <c r="K334" i="16" s="1"/>
  <c r="H333" i="16"/>
  <c r="R498" i="16" l="1"/>
  <c r="AE498" i="16"/>
  <c r="AC498" i="16"/>
  <c r="AD498" i="16" s="1"/>
  <c r="V337" i="16"/>
  <c r="AB951" i="16"/>
  <c r="G333" i="16"/>
  <c r="S338" i="16" l="1"/>
  <c r="U338" i="16"/>
  <c r="AB952" i="16"/>
  <c r="D334" i="16"/>
  <c r="F334" i="16"/>
  <c r="AE499" i="16" l="1"/>
  <c r="AC499" i="16"/>
  <c r="AD499" i="16" s="1"/>
  <c r="R499" i="16"/>
  <c r="T338" i="16"/>
  <c r="W338" i="16"/>
  <c r="AB953" i="16"/>
  <c r="M334" i="16"/>
  <c r="N334" i="16" s="1"/>
  <c r="O334" i="16"/>
  <c r="E334" i="16"/>
  <c r="C335" i="16" s="1"/>
  <c r="K335" i="16" s="1"/>
  <c r="H334" i="16"/>
  <c r="V338" i="16" l="1"/>
  <c r="AB954" i="16"/>
  <c r="G334" i="16"/>
  <c r="AE500" i="16" l="1"/>
  <c r="AC500" i="16"/>
  <c r="AD500" i="16" s="1"/>
  <c r="R500" i="16"/>
  <c r="U339" i="16"/>
  <c r="S339" i="16"/>
  <c r="AB955" i="16"/>
  <c r="D335" i="16"/>
  <c r="F335" i="16"/>
  <c r="T339" i="16" l="1"/>
  <c r="W339" i="16"/>
  <c r="AB956" i="16"/>
  <c r="O335" i="16"/>
  <c r="M335" i="16"/>
  <c r="N335" i="16" s="1"/>
  <c r="E335" i="16"/>
  <c r="C336" i="16" s="1"/>
  <c r="K336" i="16" s="1"/>
  <c r="H335" i="16"/>
  <c r="AE501" i="16" l="1"/>
  <c r="R501" i="16"/>
  <c r="AC501" i="16"/>
  <c r="AD501" i="16" s="1"/>
  <c r="V339" i="16"/>
  <c r="AB957" i="16"/>
  <c r="G335" i="16"/>
  <c r="U340" i="16" l="1"/>
  <c r="S340" i="16"/>
  <c r="AB958" i="16"/>
  <c r="F336" i="16"/>
  <c r="D336" i="16"/>
  <c r="AE502" i="16" l="1"/>
  <c r="AC502" i="16"/>
  <c r="AD502" i="16" s="1"/>
  <c r="R502" i="16"/>
  <c r="W340" i="16"/>
  <c r="T340" i="16"/>
  <c r="AB959" i="16"/>
  <c r="M336" i="16"/>
  <c r="N336" i="16" s="1"/>
  <c r="O336" i="16"/>
  <c r="E336" i="16"/>
  <c r="C337" i="16" s="1"/>
  <c r="K337" i="16" s="1"/>
  <c r="H336" i="16"/>
  <c r="V340" i="16" l="1"/>
  <c r="AB960" i="16"/>
  <c r="G336" i="16"/>
  <c r="R503" i="16" l="1"/>
  <c r="AE503" i="16"/>
  <c r="AC503" i="16"/>
  <c r="AD503" i="16" s="1"/>
  <c r="U341" i="16"/>
  <c r="S341" i="16"/>
  <c r="AB961" i="16"/>
  <c r="F337" i="16"/>
  <c r="D337" i="16"/>
  <c r="T341" i="16" l="1"/>
  <c r="W341" i="16"/>
  <c r="AB962" i="16"/>
  <c r="E337" i="16"/>
  <c r="C338" i="16" s="1"/>
  <c r="K338" i="16" s="1"/>
  <c r="H337" i="16"/>
  <c r="O337" i="16"/>
  <c r="M337" i="16"/>
  <c r="N337" i="16" s="1"/>
  <c r="AE504" i="16" l="1"/>
  <c r="AC504" i="16"/>
  <c r="AD504" i="16" s="1"/>
  <c r="R504" i="16"/>
  <c r="V341" i="16"/>
  <c r="AB963" i="16"/>
  <c r="G337" i="16"/>
  <c r="U342" i="16" l="1"/>
  <c r="S342" i="16"/>
  <c r="AB964" i="16"/>
  <c r="D338" i="16"/>
  <c r="F338" i="16"/>
  <c r="AE505" i="16" l="1"/>
  <c r="AC505" i="16"/>
  <c r="AD505" i="16" s="1"/>
  <c r="R505" i="16"/>
  <c r="T342" i="16"/>
  <c r="W342" i="16"/>
  <c r="AB965" i="16"/>
  <c r="E338" i="16"/>
  <c r="C339" i="16" s="1"/>
  <c r="K339" i="16" s="1"/>
  <c r="H338" i="16"/>
  <c r="M338" i="16"/>
  <c r="N338" i="16" s="1"/>
  <c r="O338" i="16"/>
  <c r="V342" i="16" l="1"/>
  <c r="AB966" i="16"/>
  <c r="G338" i="16"/>
  <c r="R506" i="16" l="1"/>
  <c r="AE506" i="16"/>
  <c r="AC506" i="16"/>
  <c r="AD506" i="16" s="1"/>
  <c r="U343" i="16"/>
  <c r="S343" i="16"/>
  <c r="AB967" i="16"/>
  <c r="F339" i="16"/>
  <c r="D339" i="16"/>
  <c r="W343" i="16" l="1"/>
  <c r="T343" i="16"/>
  <c r="AB968" i="16"/>
  <c r="O339" i="16"/>
  <c r="M339" i="16"/>
  <c r="N339" i="16" s="1"/>
  <c r="H339" i="16"/>
  <c r="E339" i="16"/>
  <c r="C340" i="16" s="1"/>
  <c r="K340" i="16" s="1"/>
  <c r="R507" i="16" l="1"/>
  <c r="AE507" i="16"/>
  <c r="AC507" i="16"/>
  <c r="AD507" i="16" s="1"/>
  <c r="V343" i="16"/>
  <c r="AB969" i="16"/>
  <c r="G339" i="16"/>
  <c r="S344" i="16" l="1"/>
  <c r="U344" i="16"/>
  <c r="AB970" i="16"/>
  <c r="D340" i="16"/>
  <c r="F340" i="16"/>
  <c r="R508" i="16" l="1"/>
  <c r="AE508" i="16"/>
  <c r="AC508" i="16"/>
  <c r="AD508" i="16" s="1"/>
  <c r="T344" i="16"/>
  <c r="W344" i="16"/>
  <c r="AB971" i="16"/>
  <c r="E340" i="16"/>
  <c r="C341" i="16" s="1"/>
  <c r="K341" i="16" s="1"/>
  <c r="H340" i="16"/>
  <c r="M340" i="16"/>
  <c r="N340" i="16" s="1"/>
  <c r="O340" i="16"/>
  <c r="V344" i="16" l="1"/>
  <c r="AB972" i="16"/>
  <c r="G340" i="16"/>
  <c r="R509" i="16" l="1"/>
  <c r="AE509" i="16"/>
  <c r="AC509" i="16"/>
  <c r="AD509" i="16" s="1"/>
  <c r="U345" i="16"/>
  <c r="S345" i="16"/>
  <c r="AB973" i="16"/>
  <c r="D341" i="16"/>
  <c r="F341" i="16"/>
  <c r="W345" i="16" l="1"/>
  <c r="T345" i="16"/>
  <c r="AB974" i="16"/>
  <c r="M341" i="16"/>
  <c r="N341" i="16" s="1"/>
  <c r="O341" i="16"/>
  <c r="H341" i="16"/>
  <c r="E341" i="16"/>
  <c r="C342" i="16" s="1"/>
  <c r="K342" i="16" s="1"/>
  <c r="AC510" i="16" l="1"/>
  <c r="AD510" i="16" s="1"/>
  <c r="R510" i="16"/>
  <c r="AE510" i="16"/>
  <c r="V345" i="16"/>
  <c r="AB975" i="16"/>
  <c r="G341" i="16"/>
  <c r="S346" i="16" l="1"/>
  <c r="U346" i="16"/>
  <c r="AB976" i="16"/>
  <c r="D342" i="16"/>
  <c r="F342" i="16"/>
  <c r="AE511" i="16" l="1"/>
  <c r="AC511" i="16"/>
  <c r="AD511" i="16" s="1"/>
  <c r="R511" i="16"/>
  <c r="T346" i="16"/>
  <c r="W346" i="16"/>
  <c r="AB977" i="16"/>
  <c r="M342" i="16"/>
  <c r="N342" i="16" s="1"/>
  <c r="O342" i="16"/>
  <c r="E342" i="16"/>
  <c r="C343" i="16" s="1"/>
  <c r="K343" i="16" s="1"/>
  <c r="H342" i="16"/>
  <c r="V346" i="16" l="1"/>
  <c r="AB978" i="16"/>
  <c r="G342" i="16"/>
  <c r="AE512" i="16" l="1"/>
  <c r="AC512" i="16"/>
  <c r="AD512" i="16" s="1"/>
  <c r="R512" i="16"/>
  <c r="U347" i="16"/>
  <c r="S347" i="16"/>
  <c r="AB979" i="16"/>
  <c r="D343" i="16"/>
  <c r="F343" i="16"/>
  <c r="T347" i="16" l="1"/>
  <c r="W347" i="16"/>
  <c r="AB980" i="16"/>
  <c r="E343" i="16"/>
  <c r="C344" i="16" s="1"/>
  <c r="K344" i="16" s="1"/>
  <c r="H343" i="16"/>
  <c r="M343" i="16"/>
  <c r="N343" i="16" s="1"/>
  <c r="O343" i="16"/>
  <c r="R513" i="16" l="1"/>
  <c r="AC513" i="16"/>
  <c r="AD513" i="16" s="1"/>
  <c r="AE513" i="16"/>
  <c r="V347" i="16"/>
  <c r="AB981" i="16"/>
  <c r="G343" i="16"/>
  <c r="S348" i="16" l="1"/>
  <c r="U348" i="16"/>
  <c r="AB982" i="16"/>
  <c r="F344" i="16"/>
  <c r="D344" i="16"/>
  <c r="AE514" i="16" l="1"/>
  <c r="AC514" i="16"/>
  <c r="R514" i="16"/>
  <c r="W348" i="16"/>
  <c r="T348" i="16"/>
  <c r="AB983" i="16"/>
  <c r="E344" i="16"/>
  <c r="C345" i="16" s="1"/>
  <c r="K345" i="16" s="1"/>
  <c r="H344" i="16"/>
  <c r="M344" i="16"/>
  <c r="N344" i="16" s="1"/>
  <c r="O344" i="16"/>
  <c r="AD514" i="16" l="1"/>
  <c r="V348" i="16"/>
  <c r="AB984" i="16"/>
  <c r="G344" i="16"/>
  <c r="AE515" i="16" l="1"/>
  <c r="AC515" i="16"/>
  <c r="AD515" i="16" s="1"/>
  <c r="R515" i="16"/>
  <c r="U349" i="16"/>
  <c r="S349" i="16"/>
  <c r="AB985" i="16"/>
  <c r="D345" i="16"/>
  <c r="F345" i="16"/>
  <c r="W349" i="16" l="1"/>
  <c r="T349" i="16"/>
  <c r="AB986" i="16"/>
  <c r="M345" i="16"/>
  <c r="N345" i="16" s="1"/>
  <c r="O345" i="16"/>
  <c r="E345" i="16"/>
  <c r="C346" i="16" s="1"/>
  <c r="K346" i="16" s="1"/>
  <c r="H345" i="16"/>
  <c r="AE516" i="16" l="1"/>
  <c r="R516" i="16"/>
  <c r="AC516" i="16"/>
  <c r="V349" i="16"/>
  <c r="AB987" i="16"/>
  <c r="G345" i="16"/>
  <c r="AD516" i="16" l="1"/>
  <c r="S350" i="16"/>
  <c r="U350" i="16"/>
  <c r="AB988" i="16"/>
  <c r="D346" i="16"/>
  <c r="F346" i="16"/>
  <c r="AE517" i="16" l="1"/>
  <c r="AC517" i="16"/>
  <c r="AD517" i="16" s="1"/>
  <c r="R517" i="16"/>
  <c r="T350" i="16"/>
  <c r="W350" i="16"/>
  <c r="AB989" i="16"/>
  <c r="M346" i="16"/>
  <c r="N346" i="16" s="1"/>
  <c r="O346" i="16"/>
  <c r="H346" i="16"/>
  <c r="E346" i="16"/>
  <c r="C347" i="16" s="1"/>
  <c r="K347" i="16" s="1"/>
  <c r="V350" i="16" l="1"/>
  <c r="AB990" i="16"/>
  <c r="G346" i="16"/>
  <c r="AE518" i="16" l="1"/>
  <c r="AC518" i="16"/>
  <c r="R518" i="16"/>
  <c r="S351" i="16"/>
  <c r="U351" i="16"/>
  <c r="AB991" i="16"/>
  <c r="F347" i="16"/>
  <c r="D347" i="16"/>
  <c r="AD518" i="16" l="1"/>
  <c r="W351" i="16"/>
  <c r="T351" i="16"/>
  <c r="AB992" i="16"/>
  <c r="M347" i="16"/>
  <c r="N347" i="16" s="1"/>
  <c r="O347" i="16"/>
  <c r="H347" i="16"/>
  <c r="E347" i="16"/>
  <c r="C348" i="16" s="1"/>
  <c r="K348" i="16" s="1"/>
  <c r="AE519" i="16" l="1"/>
  <c r="AC519" i="16"/>
  <c r="AD519" i="16" s="1"/>
  <c r="R519" i="16"/>
  <c r="V351" i="16"/>
  <c r="AB993" i="16"/>
  <c r="G347" i="16"/>
  <c r="U352" i="16" l="1"/>
  <c r="S352" i="16"/>
  <c r="AB994" i="16"/>
  <c r="D348" i="16"/>
  <c r="F348" i="16"/>
  <c r="AE520" i="16" l="1"/>
  <c r="AC520" i="16"/>
  <c r="R520" i="16"/>
  <c r="W352" i="16"/>
  <c r="T352" i="16"/>
  <c r="AB995" i="16"/>
  <c r="M348" i="16"/>
  <c r="N348" i="16" s="1"/>
  <c r="O348" i="16"/>
  <c r="E348" i="16"/>
  <c r="C349" i="16" s="1"/>
  <c r="K349" i="16" s="1"/>
  <c r="H348" i="16"/>
  <c r="AD520" i="16" l="1"/>
  <c r="V352" i="16"/>
  <c r="AB996" i="16"/>
  <c r="G348" i="16"/>
  <c r="AE521" i="16" l="1"/>
  <c r="AC521" i="16"/>
  <c r="R521" i="16"/>
  <c r="S353" i="16"/>
  <c r="U353" i="16"/>
  <c r="AB997" i="16"/>
  <c r="F349" i="16"/>
  <c r="D349" i="16"/>
  <c r="AD521" i="16" l="1"/>
  <c r="T353" i="16"/>
  <c r="W353" i="16"/>
  <c r="AB998" i="16"/>
  <c r="E349" i="16"/>
  <c r="C350" i="16" s="1"/>
  <c r="K350" i="16" s="1"/>
  <c r="H349" i="16"/>
  <c r="M349" i="16"/>
  <c r="N349" i="16" s="1"/>
  <c r="O349" i="16"/>
  <c r="AE522" i="16" l="1"/>
  <c r="AC522" i="16"/>
  <c r="R522" i="16"/>
  <c r="V353" i="16"/>
  <c r="AB999" i="16"/>
  <c r="G349" i="16"/>
  <c r="AD522" i="16" l="1"/>
  <c r="S354" i="16"/>
  <c r="U354" i="16"/>
  <c r="AB1000" i="16"/>
  <c r="D350" i="16"/>
  <c r="F350" i="16"/>
  <c r="AE523" i="16" l="1"/>
  <c r="R523" i="16"/>
  <c r="AC523" i="16"/>
  <c r="W354" i="16"/>
  <c r="T354" i="16"/>
  <c r="AB1001" i="16"/>
  <c r="M350" i="16"/>
  <c r="N350" i="16" s="1"/>
  <c r="O350" i="16"/>
  <c r="H350" i="16"/>
  <c r="E350" i="16"/>
  <c r="C351" i="16" s="1"/>
  <c r="K351" i="16" s="1"/>
  <c r="AD523" i="16" l="1"/>
  <c r="V354" i="16"/>
  <c r="AB1002" i="16"/>
  <c r="G350" i="16"/>
  <c r="AE524" i="16" l="1"/>
  <c r="AC524" i="16"/>
  <c r="R524" i="16"/>
  <c r="U355" i="16"/>
  <c r="S355" i="16"/>
  <c r="AB1003" i="16"/>
  <c r="F351" i="16"/>
  <c r="D351" i="16"/>
  <c r="AD524" i="16" l="1"/>
  <c r="AC525" i="16"/>
  <c r="AD525" i="16" s="1"/>
  <c r="W355" i="16"/>
  <c r="T355" i="16"/>
  <c r="AB1004" i="16"/>
  <c r="O351" i="16"/>
  <c r="M351" i="16"/>
  <c r="N351" i="16" s="1"/>
  <c r="E351" i="16"/>
  <c r="C352" i="16" s="1"/>
  <c r="K352" i="16" s="1"/>
  <c r="H351" i="16"/>
  <c r="AE525" i="16" l="1"/>
  <c r="R525" i="16"/>
  <c r="V355" i="16"/>
  <c r="AB1005" i="16"/>
  <c r="G351" i="16"/>
  <c r="R526" i="16" l="1"/>
  <c r="AC526" i="16"/>
  <c r="AD526" i="16" s="1"/>
  <c r="AE526" i="16"/>
  <c r="U356" i="16"/>
  <c r="S356" i="16"/>
  <c r="AB1006" i="16"/>
  <c r="D352" i="16"/>
  <c r="F352" i="16"/>
  <c r="T356" i="16" l="1"/>
  <c r="W356" i="16"/>
  <c r="AB1007" i="16"/>
  <c r="M352" i="16"/>
  <c r="N352" i="16" s="1"/>
  <c r="O352" i="16"/>
  <c r="H352" i="16"/>
  <c r="E352" i="16"/>
  <c r="C353" i="16" s="1"/>
  <c r="K353" i="16" s="1"/>
  <c r="AE527" i="16" l="1"/>
  <c r="AC527" i="16"/>
  <c r="AD527" i="16" s="1"/>
  <c r="R527" i="16"/>
  <c r="V356" i="16"/>
  <c r="AB1008" i="16"/>
  <c r="G352" i="16"/>
  <c r="U357" i="16" l="1"/>
  <c r="S357" i="16"/>
  <c r="AB1009" i="16"/>
  <c r="F353" i="16"/>
  <c r="D353" i="16"/>
  <c r="AE528" i="16" l="1"/>
  <c r="R528" i="16"/>
  <c r="AC528" i="16"/>
  <c r="T357" i="16"/>
  <c r="W357" i="16"/>
  <c r="AB1010" i="16"/>
  <c r="E353" i="16"/>
  <c r="C354" i="16" s="1"/>
  <c r="K354" i="16" s="1"/>
  <c r="H353" i="16"/>
  <c r="O353" i="16"/>
  <c r="M353" i="16"/>
  <c r="N353" i="16" s="1"/>
  <c r="AD528" i="16" l="1"/>
  <c r="V357" i="16"/>
  <c r="AB1011" i="16"/>
  <c r="G353" i="16"/>
  <c r="AE529" i="16" l="1"/>
  <c r="AC529" i="16"/>
  <c r="R529" i="16"/>
  <c r="U358" i="16"/>
  <c r="S358" i="16"/>
  <c r="AB1012" i="16"/>
  <c r="F354" i="16"/>
  <c r="D354" i="16"/>
  <c r="AD529" i="16" l="1"/>
  <c r="W358" i="16"/>
  <c r="T358" i="16"/>
  <c r="AB1013" i="16"/>
  <c r="H354" i="16"/>
  <c r="E354" i="16"/>
  <c r="C355" i="16" s="1"/>
  <c r="K355" i="16" s="1"/>
  <c r="O354" i="16"/>
  <c r="M354" i="16"/>
  <c r="N354" i="16" s="1"/>
  <c r="AE530" i="16" l="1"/>
  <c r="AC530" i="16"/>
  <c r="R530" i="16"/>
  <c r="V358" i="16"/>
  <c r="AB1014" i="16"/>
  <c r="G354" i="16"/>
  <c r="AD530" i="16" l="1"/>
  <c r="S359" i="16"/>
  <c r="U359" i="16"/>
  <c r="AB1015" i="16"/>
  <c r="F355" i="16"/>
  <c r="D355" i="16"/>
  <c r="R531" i="16" l="1"/>
  <c r="AE531" i="16"/>
  <c r="AC531" i="16"/>
  <c r="AD531" i="16" s="1"/>
  <c r="T359" i="16"/>
  <c r="W359" i="16"/>
  <c r="AB1016" i="16"/>
  <c r="E355" i="16"/>
  <c r="C356" i="16" s="1"/>
  <c r="K356" i="16" s="1"/>
  <c r="H355" i="16"/>
  <c r="O355" i="16"/>
  <c r="M355" i="16"/>
  <c r="N355" i="16" s="1"/>
  <c r="V359" i="16" l="1"/>
  <c r="AB1017" i="16"/>
  <c r="G355" i="16"/>
  <c r="AE532" i="16" l="1"/>
  <c r="AC532" i="16"/>
  <c r="AD532" i="16" s="1"/>
  <c r="R532" i="16"/>
  <c r="U360" i="16"/>
  <c r="S360" i="16"/>
  <c r="AB1018" i="16"/>
  <c r="D356" i="16"/>
  <c r="F356" i="16"/>
  <c r="T360" i="16" l="1"/>
  <c r="W360" i="16"/>
  <c r="AB1019" i="16"/>
  <c r="H356" i="16"/>
  <c r="E356" i="16"/>
  <c r="C357" i="16" s="1"/>
  <c r="K357" i="16" s="1"/>
  <c r="O356" i="16"/>
  <c r="M356" i="16"/>
  <c r="N356" i="16" s="1"/>
  <c r="AC533" i="16" l="1"/>
  <c r="AD533" i="16" s="1"/>
  <c r="R533" i="16"/>
  <c r="AE533" i="16"/>
  <c r="V360" i="16"/>
  <c r="AB1020" i="16"/>
  <c r="G356" i="16"/>
  <c r="S361" i="16" l="1"/>
  <c r="U361" i="16"/>
  <c r="AB1021" i="16"/>
  <c r="F357" i="16"/>
  <c r="D357" i="16"/>
  <c r="AE534" i="16" l="1"/>
  <c r="R534" i="16"/>
  <c r="AC534" i="16"/>
  <c r="AD534" i="16" s="1"/>
  <c r="T361" i="16"/>
  <c r="W361" i="16"/>
  <c r="AB1022" i="16"/>
  <c r="E357" i="16"/>
  <c r="C358" i="16" s="1"/>
  <c r="K358" i="16" s="1"/>
  <c r="H357" i="16"/>
  <c r="O357" i="16"/>
  <c r="M357" i="16"/>
  <c r="N357" i="16" s="1"/>
  <c r="V361" i="16" l="1"/>
  <c r="AB1023" i="16"/>
  <c r="G357" i="16"/>
  <c r="AE535" i="16" l="1"/>
  <c r="R535" i="16"/>
  <c r="AC535" i="16"/>
  <c r="AD535" i="16" s="1"/>
  <c r="U362" i="16"/>
  <c r="S362" i="16"/>
  <c r="AB1024" i="16"/>
  <c r="F358" i="16"/>
  <c r="D358" i="16"/>
  <c r="T362" i="16" l="1"/>
  <c r="W362" i="16"/>
  <c r="AB1025" i="16"/>
  <c r="H358" i="16"/>
  <c r="E358" i="16"/>
  <c r="C359" i="16" s="1"/>
  <c r="K359" i="16" s="1"/>
  <c r="M358" i="16"/>
  <c r="N358" i="16" s="1"/>
  <c r="O358" i="16"/>
  <c r="R536" i="16" l="1"/>
  <c r="AE536" i="16"/>
  <c r="AC536" i="16"/>
  <c r="AD536" i="16" s="1"/>
  <c r="V362" i="16"/>
  <c r="AB1026" i="16"/>
  <c r="G358" i="16"/>
  <c r="U363" i="16" l="1"/>
  <c r="S363" i="16"/>
  <c r="AB1027" i="16"/>
  <c r="F359" i="16"/>
  <c r="D359" i="16"/>
  <c r="R537" i="16" l="1"/>
  <c r="AE537" i="16"/>
  <c r="AC537" i="16"/>
  <c r="AD537" i="16" s="1"/>
  <c r="T363" i="16"/>
  <c r="W363" i="16"/>
  <c r="AB1028" i="16"/>
  <c r="E359" i="16"/>
  <c r="C360" i="16" s="1"/>
  <c r="K360" i="16" s="1"/>
  <c r="H359" i="16"/>
  <c r="O359" i="16"/>
  <c r="M359" i="16"/>
  <c r="N359" i="16" s="1"/>
  <c r="V363" i="16" l="1"/>
  <c r="AB1029" i="16"/>
  <c r="G359" i="16"/>
  <c r="R538" i="16" l="1"/>
  <c r="AE538" i="16"/>
  <c r="AC538" i="16"/>
  <c r="AD538" i="16" s="1"/>
  <c r="U364" i="16"/>
  <c r="S364" i="16"/>
  <c r="AB1030" i="16"/>
  <c r="D360" i="16"/>
  <c r="F360" i="16"/>
  <c r="T364" i="16" l="1"/>
  <c r="W364" i="16"/>
  <c r="AB1031" i="16"/>
  <c r="O360" i="16"/>
  <c r="M360" i="16"/>
  <c r="N360" i="16" s="1"/>
  <c r="H360" i="16"/>
  <c r="E360" i="16"/>
  <c r="C361" i="16" s="1"/>
  <c r="K361" i="16" s="1"/>
  <c r="R539" i="16" l="1"/>
  <c r="AE539" i="16"/>
  <c r="AC539" i="16"/>
  <c r="AD539" i="16" s="1"/>
  <c r="V364" i="16"/>
  <c r="AB1032" i="16"/>
  <c r="G360" i="16"/>
  <c r="U365" i="16" l="1"/>
  <c r="S365" i="16"/>
  <c r="AB1033" i="16"/>
  <c r="D361" i="16"/>
  <c r="F361" i="16"/>
  <c r="AE540" i="16" l="1"/>
  <c r="AC540" i="16"/>
  <c r="AD540" i="16" s="1"/>
  <c r="R540" i="16"/>
  <c r="T365" i="16"/>
  <c r="W365" i="16"/>
  <c r="AB1034" i="16"/>
  <c r="O361" i="16"/>
  <c r="M361" i="16"/>
  <c r="N361" i="16" s="1"/>
  <c r="H361" i="16"/>
  <c r="E361" i="16"/>
  <c r="C362" i="16" s="1"/>
  <c r="K362" i="16" s="1"/>
  <c r="V365" i="16" l="1"/>
  <c r="AB1035" i="16"/>
  <c r="G361" i="16"/>
  <c r="R541" i="16" l="1"/>
  <c r="AE541" i="16"/>
  <c r="AC541" i="16"/>
  <c r="AD541" i="16" s="1"/>
  <c r="U366" i="16"/>
  <c r="S366" i="16"/>
  <c r="AB1036" i="16"/>
  <c r="D362" i="16"/>
  <c r="F362" i="16"/>
  <c r="T366" i="16" l="1"/>
  <c r="W366" i="16"/>
  <c r="AB1037" i="16"/>
  <c r="H362" i="16"/>
  <c r="E362" i="16"/>
  <c r="C363" i="16" s="1"/>
  <c r="K363" i="16" s="1"/>
  <c r="O362" i="16"/>
  <c r="M362" i="16"/>
  <c r="N362" i="16" s="1"/>
  <c r="R542" i="16" l="1"/>
  <c r="AE542" i="16"/>
  <c r="AC542" i="16"/>
  <c r="AD542" i="16" s="1"/>
  <c r="V366" i="16"/>
  <c r="AB1038" i="16"/>
  <c r="G362" i="16"/>
  <c r="S367" i="16" l="1"/>
  <c r="U367" i="16"/>
  <c r="AB1039" i="16"/>
  <c r="D363" i="16"/>
  <c r="F363" i="16"/>
  <c r="R543" i="16" l="1"/>
  <c r="AE543" i="16"/>
  <c r="AC543" i="16"/>
  <c r="AD543" i="16" s="1"/>
  <c r="W367" i="16"/>
  <c r="T367" i="16"/>
  <c r="AB1040" i="16"/>
  <c r="E363" i="16"/>
  <c r="C364" i="16" s="1"/>
  <c r="K364" i="16" s="1"/>
  <c r="H363" i="16"/>
  <c r="O363" i="16"/>
  <c r="M363" i="16"/>
  <c r="N363" i="16" s="1"/>
  <c r="V367" i="16" l="1"/>
  <c r="AB1041" i="16"/>
  <c r="G363" i="16"/>
  <c r="R544" i="16" l="1"/>
  <c r="AE544" i="16"/>
  <c r="AC544" i="16"/>
  <c r="AD544" i="16" s="1"/>
  <c r="S368" i="16"/>
  <c r="U368" i="16"/>
  <c r="AB1042" i="16"/>
  <c r="D364" i="16"/>
  <c r="F364" i="16"/>
  <c r="W368" i="16" l="1"/>
  <c r="T368" i="16"/>
  <c r="AB1043" i="16"/>
  <c r="O364" i="16"/>
  <c r="M364" i="16"/>
  <c r="N364" i="16" s="1"/>
  <c r="E364" i="16"/>
  <c r="C365" i="16" s="1"/>
  <c r="K365" i="16" s="1"/>
  <c r="H364" i="16"/>
  <c r="R545" i="16" l="1"/>
  <c r="AE545" i="16"/>
  <c r="AC545" i="16"/>
  <c r="AD545" i="16" s="1"/>
  <c r="V368" i="16"/>
  <c r="AB1044" i="16"/>
  <c r="G364" i="16"/>
  <c r="S369" i="16" l="1"/>
  <c r="U369" i="16"/>
  <c r="AB1045" i="16"/>
  <c r="D365" i="16"/>
  <c r="F365" i="16"/>
  <c r="R546" i="16" l="1"/>
  <c r="AE546" i="16"/>
  <c r="AC546" i="16"/>
  <c r="AD546" i="16" s="1"/>
  <c r="W369" i="16"/>
  <c r="T369" i="16"/>
  <c r="AB1046" i="16"/>
  <c r="O365" i="16"/>
  <c r="M365" i="16"/>
  <c r="N365" i="16" s="1"/>
  <c r="E365" i="16"/>
  <c r="C366" i="16" s="1"/>
  <c r="K366" i="16" s="1"/>
  <c r="H365" i="16"/>
  <c r="V369" i="16" l="1"/>
  <c r="AB1047" i="16"/>
  <c r="G365" i="16"/>
  <c r="R547" i="16" l="1"/>
  <c r="AE547" i="16"/>
  <c r="AC547" i="16"/>
  <c r="AD547" i="16" s="1"/>
  <c r="S370" i="16"/>
  <c r="U370" i="16"/>
  <c r="AB1048" i="16"/>
  <c r="D366" i="16"/>
  <c r="F366" i="16"/>
  <c r="T370" i="16" l="1"/>
  <c r="W370" i="16"/>
  <c r="AB1049" i="16"/>
  <c r="H366" i="16"/>
  <c r="E366" i="16"/>
  <c r="C367" i="16" s="1"/>
  <c r="K367" i="16" s="1"/>
  <c r="M366" i="16"/>
  <c r="N366" i="16" s="1"/>
  <c r="O366" i="16"/>
  <c r="R548" i="16" l="1"/>
  <c r="AE548" i="16"/>
  <c r="AC548" i="16"/>
  <c r="AD548" i="16" s="1"/>
  <c r="V370" i="16"/>
  <c r="AB1050" i="16"/>
  <c r="G366" i="16"/>
  <c r="S371" i="16" l="1"/>
  <c r="U371" i="16"/>
  <c r="AB1051" i="16"/>
  <c r="D367" i="16"/>
  <c r="F367" i="16"/>
  <c r="R549" i="16" l="1"/>
  <c r="AE549" i="16"/>
  <c r="AC549" i="16"/>
  <c r="AD549" i="16" s="1"/>
  <c r="T371" i="16"/>
  <c r="W371" i="16"/>
  <c r="AB1052" i="16"/>
  <c r="O367" i="16"/>
  <c r="M367" i="16"/>
  <c r="N367" i="16" s="1"/>
  <c r="E367" i="16"/>
  <c r="C368" i="16" s="1"/>
  <c r="K368" i="16" s="1"/>
  <c r="H367" i="16"/>
  <c r="V371" i="16" l="1"/>
  <c r="AB1053" i="16"/>
  <c r="G367" i="16"/>
  <c r="R550" i="16" l="1"/>
  <c r="AE550" i="16"/>
  <c r="AC550" i="16"/>
  <c r="AD550" i="16" s="1"/>
  <c r="U372" i="16"/>
  <c r="S372" i="16"/>
  <c r="AB1054" i="16"/>
  <c r="F368" i="16"/>
  <c r="D368" i="16"/>
  <c r="T372" i="16" l="1"/>
  <c r="W372" i="16"/>
  <c r="AB1055" i="16"/>
  <c r="O368" i="16"/>
  <c r="M368" i="16"/>
  <c r="N368" i="16" s="1"/>
  <c r="E368" i="16"/>
  <c r="C369" i="16" s="1"/>
  <c r="K369" i="16" s="1"/>
  <c r="H368" i="16"/>
  <c r="R551" i="16" l="1"/>
  <c r="AE551" i="16"/>
  <c r="AC551" i="16"/>
  <c r="AD551" i="16" s="1"/>
  <c r="V372" i="16"/>
  <c r="AB1056" i="16"/>
  <c r="G368" i="16"/>
  <c r="S373" i="16" l="1"/>
  <c r="U373" i="16"/>
  <c r="AB1057" i="16"/>
  <c r="D369" i="16"/>
  <c r="F369" i="16"/>
  <c r="R552" i="16" l="1"/>
  <c r="AE552" i="16"/>
  <c r="AC552" i="16"/>
  <c r="AD552" i="16" s="1"/>
  <c r="W373" i="16"/>
  <c r="T373" i="16"/>
  <c r="AB1058" i="16"/>
  <c r="M369" i="16"/>
  <c r="N369" i="16" s="1"/>
  <c r="O369" i="16"/>
  <c r="E369" i="16"/>
  <c r="C370" i="16" s="1"/>
  <c r="K370" i="16" s="1"/>
  <c r="H369" i="16"/>
  <c r="V373" i="16" l="1"/>
  <c r="AB1059" i="16"/>
  <c r="G369" i="16"/>
  <c r="R553" i="16" l="1"/>
  <c r="AE553" i="16"/>
  <c r="AC553" i="16"/>
  <c r="AD553" i="16" s="1"/>
  <c r="S374" i="16"/>
  <c r="U374" i="16"/>
  <c r="AB1060" i="16"/>
  <c r="F370" i="16"/>
  <c r="D370" i="16"/>
  <c r="T374" i="16" l="1"/>
  <c r="W374" i="16"/>
  <c r="AB1061" i="16"/>
  <c r="E370" i="16"/>
  <c r="C371" i="16" s="1"/>
  <c r="K371" i="16" s="1"/>
  <c r="H370" i="16"/>
  <c r="O370" i="16"/>
  <c r="M370" i="16"/>
  <c r="N370" i="16" s="1"/>
  <c r="R554" i="16" l="1"/>
  <c r="AE554" i="16"/>
  <c r="AC554" i="16"/>
  <c r="AD554" i="16" s="1"/>
  <c r="V374" i="16"/>
  <c r="AB1062" i="16"/>
  <c r="G370" i="16"/>
  <c r="U375" i="16" l="1"/>
  <c r="S375" i="16"/>
  <c r="AB1063" i="16"/>
  <c r="D371" i="16"/>
  <c r="F371" i="16"/>
  <c r="R555" i="16" l="1"/>
  <c r="AE555" i="16"/>
  <c r="AC555" i="16"/>
  <c r="AD555" i="16" s="1"/>
  <c r="W375" i="16"/>
  <c r="T375" i="16"/>
  <c r="AB1064" i="16"/>
  <c r="O371" i="16"/>
  <c r="M371" i="16"/>
  <c r="N371" i="16" s="1"/>
  <c r="E371" i="16"/>
  <c r="C372" i="16" s="1"/>
  <c r="K372" i="16" s="1"/>
  <c r="H371" i="16"/>
  <c r="V375" i="16" l="1"/>
  <c r="AB1065" i="16"/>
  <c r="G371" i="16"/>
  <c r="R556" i="16" l="1"/>
  <c r="AE556" i="16"/>
  <c r="AC556" i="16"/>
  <c r="AD556" i="16" s="1"/>
  <c r="S376" i="16"/>
  <c r="U376" i="16"/>
  <c r="AB1066" i="16"/>
  <c r="D372" i="16"/>
  <c r="F372" i="16"/>
  <c r="T376" i="16" l="1"/>
  <c r="W376" i="16"/>
  <c r="AB1067" i="16"/>
  <c r="O372" i="16"/>
  <c r="M372" i="16"/>
  <c r="N372" i="16" s="1"/>
  <c r="E372" i="16"/>
  <c r="C373" i="16" s="1"/>
  <c r="K373" i="16" s="1"/>
  <c r="H372" i="16"/>
  <c r="R557" i="16" l="1"/>
  <c r="AE557" i="16"/>
  <c r="AC557" i="16"/>
  <c r="AD557" i="16" s="1"/>
  <c r="V376" i="16"/>
  <c r="AB1068" i="16"/>
  <c r="G372" i="16"/>
  <c r="U377" i="16" l="1"/>
  <c r="S377" i="16"/>
  <c r="AB1069" i="16"/>
  <c r="D373" i="16"/>
  <c r="F373" i="16"/>
  <c r="R558" i="16" l="1"/>
  <c r="AE558" i="16"/>
  <c r="AC558" i="16"/>
  <c r="AD558" i="16" s="1"/>
  <c r="T377" i="16"/>
  <c r="W377" i="16"/>
  <c r="AB1070" i="16"/>
  <c r="H373" i="16"/>
  <c r="E373" i="16"/>
  <c r="C374" i="16" s="1"/>
  <c r="K374" i="16" s="1"/>
  <c r="M373" i="16"/>
  <c r="N373" i="16" s="1"/>
  <c r="O373" i="16"/>
  <c r="V377" i="16" l="1"/>
  <c r="AB1071" i="16"/>
  <c r="G373" i="16"/>
  <c r="R559" i="16" l="1"/>
  <c r="AE559" i="16"/>
  <c r="AC559" i="16"/>
  <c r="AD559" i="16" s="1"/>
  <c r="S378" i="16"/>
  <c r="U378" i="16"/>
  <c r="AB1072" i="16"/>
  <c r="F374" i="16"/>
  <c r="D374" i="16"/>
  <c r="W378" i="16" l="1"/>
  <c r="T378" i="16"/>
  <c r="AB1073" i="16"/>
  <c r="M374" i="16"/>
  <c r="N374" i="16" s="1"/>
  <c r="O374" i="16"/>
  <c r="E374" i="16"/>
  <c r="C375" i="16" s="1"/>
  <c r="K375" i="16" s="1"/>
  <c r="H374" i="16"/>
  <c r="R560" i="16" l="1"/>
  <c r="AE560" i="16"/>
  <c r="AC560" i="16"/>
  <c r="AD560" i="16" s="1"/>
  <c r="V378" i="16"/>
  <c r="AB1074" i="16"/>
  <c r="G374" i="16"/>
  <c r="S379" i="16" l="1"/>
  <c r="U379" i="16"/>
  <c r="AB1075" i="16"/>
  <c r="F375" i="16"/>
  <c r="D375" i="16"/>
  <c r="R561" i="16" l="1"/>
  <c r="AE561" i="16"/>
  <c r="AC561" i="16"/>
  <c r="AD561" i="16" s="1"/>
  <c r="T379" i="16"/>
  <c r="W379" i="16"/>
  <c r="AB1076" i="16"/>
  <c r="E375" i="16"/>
  <c r="C376" i="16" s="1"/>
  <c r="K376" i="16" s="1"/>
  <c r="H375" i="16"/>
  <c r="O375" i="16"/>
  <c r="M375" i="16"/>
  <c r="N375" i="16" s="1"/>
  <c r="V379" i="16" l="1"/>
  <c r="AB1077" i="16"/>
  <c r="G375" i="16"/>
  <c r="R562" i="16" l="1"/>
  <c r="AE562" i="16"/>
  <c r="AC562" i="16"/>
  <c r="AD562" i="16" s="1"/>
  <c r="U380" i="16"/>
  <c r="S380" i="16"/>
  <c r="AB1078" i="16"/>
  <c r="D376" i="16"/>
  <c r="F376" i="16"/>
  <c r="T380" i="16" l="1"/>
  <c r="W380" i="16"/>
  <c r="AB1079" i="16"/>
  <c r="M376" i="16"/>
  <c r="N376" i="16" s="1"/>
  <c r="O376" i="16"/>
  <c r="E376" i="16"/>
  <c r="C377" i="16" s="1"/>
  <c r="K377" i="16" s="1"/>
  <c r="H376" i="16"/>
  <c r="R563" i="16" l="1"/>
  <c r="AE563" i="16"/>
  <c r="AC563" i="16"/>
  <c r="AD563" i="16" s="1"/>
  <c r="V380" i="16"/>
  <c r="AB1080" i="16"/>
  <c r="G376" i="16"/>
  <c r="S381" i="16" l="1"/>
  <c r="U381" i="16"/>
  <c r="AB1081" i="16"/>
  <c r="D377" i="16"/>
  <c r="F377" i="16"/>
  <c r="R564" i="16" l="1"/>
  <c r="AE564" i="16"/>
  <c r="AC564" i="16"/>
  <c r="AD564" i="16" s="1"/>
  <c r="W381" i="16"/>
  <c r="T381" i="16"/>
  <c r="AB1082" i="16"/>
  <c r="H377" i="16"/>
  <c r="E377" i="16"/>
  <c r="C378" i="16" s="1"/>
  <c r="K378" i="16" s="1"/>
  <c r="O377" i="16"/>
  <c r="M377" i="16"/>
  <c r="N377" i="16" s="1"/>
  <c r="V381" i="16" l="1"/>
  <c r="AB1083" i="16"/>
  <c r="G377" i="16"/>
  <c r="R565" i="16" l="1"/>
  <c r="AE565" i="16"/>
  <c r="AC565" i="16"/>
  <c r="AD565" i="16" s="1"/>
  <c r="U382" i="16"/>
  <c r="S382" i="16"/>
  <c r="AB1084" i="16"/>
  <c r="F378" i="16"/>
  <c r="D378" i="16"/>
  <c r="T382" i="16" l="1"/>
  <c r="W382" i="16"/>
  <c r="AB1085" i="16"/>
  <c r="M378" i="16"/>
  <c r="N378" i="16" s="1"/>
  <c r="O378" i="16"/>
  <c r="E378" i="16"/>
  <c r="C379" i="16" s="1"/>
  <c r="K379" i="16" s="1"/>
  <c r="H378" i="16"/>
  <c r="AE566" i="16" l="1"/>
  <c r="R566" i="16"/>
  <c r="AC566" i="16"/>
  <c r="AD566" i="16" s="1"/>
  <c r="V382" i="16"/>
  <c r="AB1086" i="16"/>
  <c r="G378" i="16"/>
  <c r="S383" i="16" l="1"/>
  <c r="U383" i="16"/>
  <c r="AB1087" i="16"/>
  <c r="F379" i="16"/>
  <c r="D379" i="16"/>
  <c r="AE567" i="16" l="1"/>
  <c r="AC567" i="16"/>
  <c r="AD567" i="16" s="1"/>
  <c r="R567" i="16"/>
  <c r="W383" i="16"/>
  <c r="T383" i="16"/>
  <c r="AB1088" i="16"/>
  <c r="O379" i="16"/>
  <c r="M379" i="16"/>
  <c r="N379" i="16" s="1"/>
  <c r="E379" i="16"/>
  <c r="C380" i="16" s="1"/>
  <c r="K380" i="16" s="1"/>
  <c r="H379" i="16"/>
  <c r="V383" i="16" l="1"/>
  <c r="AB1089" i="16"/>
  <c r="G379" i="16"/>
  <c r="AE568" i="16" l="1"/>
  <c r="AC568" i="16"/>
  <c r="AD568" i="16" s="1"/>
  <c r="R568" i="16"/>
  <c r="S384" i="16"/>
  <c r="U384" i="16"/>
  <c r="AB1090" i="16"/>
  <c r="F380" i="16"/>
  <c r="D380" i="16"/>
  <c r="T384" i="16" l="1"/>
  <c r="W384" i="16"/>
  <c r="AB1091" i="16"/>
  <c r="O380" i="16"/>
  <c r="M380" i="16"/>
  <c r="N380" i="16" s="1"/>
  <c r="H380" i="16"/>
  <c r="E380" i="16"/>
  <c r="C381" i="16" s="1"/>
  <c r="K381" i="16" s="1"/>
  <c r="AE569" i="16" l="1"/>
  <c r="AC569" i="16"/>
  <c r="AD569" i="16" s="1"/>
  <c r="R569" i="16"/>
  <c r="V384" i="16"/>
  <c r="AB1092" i="16"/>
  <c r="G380" i="16"/>
  <c r="S385" i="16" l="1"/>
  <c r="U385" i="16"/>
  <c r="AB1093" i="16"/>
  <c r="F381" i="16"/>
  <c r="D381" i="16"/>
  <c r="AE570" i="16" l="1"/>
  <c r="AC570" i="16"/>
  <c r="AD570" i="16" s="1"/>
  <c r="R570" i="16"/>
  <c r="T385" i="16"/>
  <c r="W385" i="16"/>
  <c r="AB1094" i="16"/>
  <c r="H381" i="16"/>
  <c r="E381" i="16"/>
  <c r="C382" i="16" s="1"/>
  <c r="K382" i="16" s="1"/>
  <c r="M381" i="16"/>
  <c r="N381" i="16" s="1"/>
  <c r="O381" i="16"/>
  <c r="V385" i="16" l="1"/>
  <c r="AB1095" i="16"/>
  <c r="G381" i="16"/>
  <c r="AE571" i="16" l="1"/>
  <c r="AC571" i="16"/>
  <c r="AD571" i="16" s="1"/>
  <c r="R571" i="16"/>
  <c r="U386" i="16"/>
  <c r="S386" i="16"/>
  <c r="AB1096" i="16"/>
  <c r="F382" i="16"/>
  <c r="D382" i="16"/>
  <c r="W386" i="16" l="1"/>
  <c r="T386" i="16"/>
  <c r="AB1097" i="16"/>
  <c r="M382" i="16"/>
  <c r="N382" i="16" s="1"/>
  <c r="O382" i="16"/>
  <c r="E382" i="16"/>
  <c r="C383" i="16" s="1"/>
  <c r="K383" i="16" s="1"/>
  <c r="H382" i="16"/>
  <c r="AE572" i="16" l="1"/>
  <c r="R572" i="16"/>
  <c r="AC572" i="16"/>
  <c r="AD572" i="16" s="1"/>
  <c r="V386" i="16"/>
  <c r="AB1098" i="16"/>
  <c r="G382" i="16"/>
  <c r="U387" i="16" l="1"/>
  <c r="S387" i="16"/>
  <c r="AB1099" i="16"/>
  <c r="F383" i="16"/>
  <c r="D383" i="16"/>
  <c r="AE573" i="16" l="1"/>
  <c r="AC573" i="16"/>
  <c r="AD573" i="16" s="1"/>
  <c r="R573" i="16"/>
  <c r="W387" i="16"/>
  <c r="T387" i="16"/>
  <c r="AB1100" i="16"/>
  <c r="E383" i="16"/>
  <c r="C384" i="16" s="1"/>
  <c r="K384" i="16" s="1"/>
  <c r="H383" i="16"/>
  <c r="O383" i="16"/>
  <c r="M383" i="16"/>
  <c r="N383" i="16" s="1"/>
  <c r="V387" i="16" l="1"/>
  <c r="AB1101" i="16"/>
  <c r="G383" i="16"/>
  <c r="AE574" i="16" l="1"/>
  <c r="AC574" i="16"/>
  <c r="AD574" i="16" s="1"/>
  <c r="R574" i="16"/>
  <c r="S388" i="16"/>
  <c r="U388" i="16"/>
  <c r="AB1102" i="16"/>
  <c r="D384" i="16"/>
  <c r="F384" i="16"/>
  <c r="W388" i="16" l="1"/>
  <c r="T388" i="16"/>
  <c r="AB1103" i="16"/>
  <c r="E384" i="16"/>
  <c r="C385" i="16" s="1"/>
  <c r="K385" i="16" s="1"/>
  <c r="H384" i="16"/>
  <c r="O384" i="16"/>
  <c r="M384" i="16"/>
  <c r="N384" i="16" s="1"/>
  <c r="AE575" i="16" l="1"/>
  <c r="AC575" i="16"/>
  <c r="AD575" i="16" s="1"/>
  <c r="R575" i="16"/>
  <c r="V388" i="16"/>
  <c r="AB1104" i="16"/>
  <c r="G384" i="16"/>
  <c r="S389" i="16" l="1"/>
  <c r="U389" i="16"/>
  <c r="AB1105" i="16"/>
  <c r="D385" i="16"/>
  <c r="F385" i="16"/>
  <c r="AE576" i="16" l="1"/>
  <c r="AC576" i="16"/>
  <c r="AD576" i="16" s="1"/>
  <c r="R576" i="16"/>
  <c r="W389" i="16"/>
  <c r="T389" i="16"/>
  <c r="AB1106" i="16"/>
  <c r="O385" i="16"/>
  <c r="M385" i="16"/>
  <c r="N385" i="16" s="1"/>
  <c r="H385" i="16"/>
  <c r="E385" i="16"/>
  <c r="C386" i="16" s="1"/>
  <c r="K386" i="16" s="1"/>
  <c r="V389" i="16" l="1"/>
  <c r="AB1107" i="16"/>
  <c r="G385" i="16"/>
  <c r="AE577" i="16" l="1"/>
  <c r="AC577" i="16"/>
  <c r="AD577" i="16" s="1"/>
  <c r="R577" i="16"/>
  <c r="S390" i="16"/>
  <c r="U390" i="16"/>
  <c r="AB1108" i="16"/>
  <c r="D386" i="16"/>
  <c r="F386" i="16"/>
  <c r="W390" i="16" l="1"/>
  <c r="T390" i="16"/>
  <c r="AB1109" i="16"/>
  <c r="E386" i="16"/>
  <c r="C387" i="16" s="1"/>
  <c r="K387" i="16" s="1"/>
  <c r="H386" i="16"/>
  <c r="O386" i="16"/>
  <c r="M386" i="16"/>
  <c r="N386" i="16" s="1"/>
  <c r="AE578" i="16" l="1"/>
  <c r="AC578" i="16"/>
  <c r="AD578" i="16" s="1"/>
  <c r="R578" i="16"/>
  <c r="V390" i="16"/>
  <c r="AB1110" i="16"/>
  <c r="G386" i="16"/>
  <c r="U391" i="16" l="1"/>
  <c r="S391" i="16"/>
  <c r="AB1111" i="16"/>
  <c r="D387" i="16"/>
  <c r="F387" i="16"/>
  <c r="AE579" i="16" l="1"/>
  <c r="AC579" i="16"/>
  <c r="AD579" i="16" s="1"/>
  <c r="R579" i="16"/>
  <c r="T391" i="16"/>
  <c r="W391" i="16"/>
  <c r="AB1112" i="16"/>
  <c r="E387" i="16"/>
  <c r="C388" i="16" s="1"/>
  <c r="K388" i="16" s="1"/>
  <c r="H387" i="16"/>
  <c r="O387" i="16"/>
  <c r="M387" i="16"/>
  <c r="N387" i="16" s="1"/>
  <c r="V391" i="16" l="1"/>
  <c r="AB1113" i="16"/>
  <c r="G387" i="16"/>
  <c r="AE580" i="16" l="1"/>
  <c r="AC580" i="16"/>
  <c r="AD580" i="16" s="1"/>
  <c r="R580" i="16"/>
  <c r="S392" i="16"/>
  <c r="U392" i="16"/>
  <c r="AB1114" i="16"/>
  <c r="D388" i="16"/>
  <c r="F388" i="16"/>
  <c r="W392" i="16" l="1"/>
  <c r="T392" i="16"/>
  <c r="AB1115" i="16"/>
  <c r="O388" i="16"/>
  <c r="M388" i="16"/>
  <c r="N388" i="16" s="1"/>
  <c r="E388" i="16"/>
  <c r="C389" i="16" s="1"/>
  <c r="K389" i="16" s="1"/>
  <c r="H388" i="16"/>
  <c r="AE581" i="16" l="1"/>
  <c r="AC581" i="16"/>
  <c r="AD581" i="16" s="1"/>
  <c r="R581" i="16"/>
  <c r="V392" i="16"/>
  <c r="AB1116" i="16"/>
  <c r="G388" i="16"/>
  <c r="S393" i="16" l="1"/>
  <c r="U393" i="16"/>
  <c r="AB1117" i="16"/>
  <c r="D389" i="16"/>
  <c r="F389" i="16"/>
  <c r="AE582" i="16" l="1"/>
  <c r="AC582" i="16"/>
  <c r="AD582" i="16" s="1"/>
  <c r="R582" i="16"/>
  <c r="T393" i="16"/>
  <c r="W393" i="16"/>
  <c r="AB1118" i="16"/>
  <c r="M389" i="16"/>
  <c r="N389" i="16" s="1"/>
  <c r="O389" i="16"/>
  <c r="H389" i="16"/>
  <c r="E389" i="16"/>
  <c r="C390" i="16" s="1"/>
  <c r="K390" i="16" s="1"/>
  <c r="V393" i="16" l="1"/>
  <c r="AB1119" i="16"/>
  <c r="G389" i="16"/>
  <c r="AE583" i="16" l="1"/>
  <c r="AC583" i="16"/>
  <c r="AD583" i="16" s="1"/>
  <c r="R583" i="16"/>
  <c r="U394" i="16"/>
  <c r="S394" i="16"/>
  <c r="AB1120" i="16"/>
  <c r="D390" i="16"/>
  <c r="F390" i="16"/>
  <c r="W394" i="16" l="1"/>
  <c r="T394" i="16"/>
  <c r="AB1121" i="16"/>
  <c r="E390" i="16"/>
  <c r="C391" i="16" s="1"/>
  <c r="K391" i="16" s="1"/>
  <c r="H390" i="16"/>
  <c r="O390" i="16"/>
  <c r="M390" i="16"/>
  <c r="N390" i="16" s="1"/>
  <c r="AE584" i="16" l="1"/>
  <c r="R584" i="16"/>
  <c r="AC584" i="16"/>
  <c r="AD584" i="16" s="1"/>
  <c r="V394" i="16"/>
  <c r="AB1122" i="16"/>
  <c r="G390" i="16"/>
  <c r="S395" i="16" l="1"/>
  <c r="U395" i="16"/>
  <c r="AB1123" i="16"/>
  <c r="D391" i="16"/>
  <c r="F391" i="16"/>
  <c r="AE585" i="16" l="1"/>
  <c r="AC585" i="16"/>
  <c r="AD585" i="16" s="1"/>
  <c r="R585" i="16"/>
  <c r="T395" i="16"/>
  <c r="W395" i="16"/>
  <c r="AB1124" i="16"/>
  <c r="E391" i="16"/>
  <c r="C392" i="16" s="1"/>
  <c r="K392" i="16" s="1"/>
  <c r="H391" i="16"/>
  <c r="O391" i="16"/>
  <c r="M391" i="16"/>
  <c r="N391" i="16" s="1"/>
  <c r="V395" i="16" l="1"/>
  <c r="AB1125" i="16"/>
  <c r="G391" i="16"/>
  <c r="AE586" i="16" l="1"/>
  <c r="AC586" i="16"/>
  <c r="AD586" i="16" s="1"/>
  <c r="R586" i="16"/>
  <c r="U396" i="16"/>
  <c r="S396" i="16"/>
  <c r="AB1126" i="16"/>
  <c r="D392" i="16"/>
  <c r="F392" i="16"/>
  <c r="T396" i="16" l="1"/>
  <c r="W396" i="16"/>
  <c r="AB1127" i="16"/>
  <c r="O392" i="16"/>
  <c r="M392" i="16"/>
  <c r="N392" i="16" s="1"/>
  <c r="E392" i="16"/>
  <c r="C393" i="16" s="1"/>
  <c r="K393" i="16" s="1"/>
  <c r="H392" i="16"/>
  <c r="AE587" i="16" l="1"/>
  <c r="AC587" i="16"/>
  <c r="AD587" i="16" s="1"/>
  <c r="R587" i="16"/>
  <c r="V396" i="16"/>
  <c r="AB1128" i="16"/>
  <c r="G392" i="16"/>
  <c r="S397" i="16" l="1"/>
  <c r="U397" i="16"/>
  <c r="AB1129" i="16"/>
  <c r="D393" i="16"/>
  <c r="F393" i="16"/>
  <c r="AC588" i="16" l="1"/>
  <c r="AD588" i="16" s="1"/>
  <c r="R588" i="16"/>
  <c r="AE588" i="16"/>
  <c r="T397" i="16"/>
  <c r="W397" i="16"/>
  <c r="AB1130" i="16"/>
  <c r="M393" i="16"/>
  <c r="N393" i="16" s="1"/>
  <c r="O393" i="16"/>
  <c r="H393" i="16"/>
  <c r="E393" i="16"/>
  <c r="C394" i="16" s="1"/>
  <c r="K394" i="16" s="1"/>
  <c r="V397" i="16" l="1"/>
  <c r="AB1131" i="16"/>
  <c r="G393" i="16"/>
  <c r="AE589" i="16" l="1"/>
  <c r="AC589" i="16"/>
  <c r="AD589" i="16" s="1"/>
  <c r="R589" i="16"/>
  <c r="U398" i="16"/>
  <c r="S398" i="16"/>
  <c r="AB1132" i="16"/>
  <c r="D394" i="16"/>
  <c r="F394" i="16"/>
  <c r="W398" i="16" l="1"/>
  <c r="T398" i="16"/>
  <c r="AB1133" i="16"/>
  <c r="E394" i="16"/>
  <c r="C395" i="16" s="1"/>
  <c r="K395" i="16" s="1"/>
  <c r="H394" i="16"/>
  <c r="O394" i="16"/>
  <c r="M394" i="16"/>
  <c r="N394" i="16" s="1"/>
  <c r="AE590" i="16" l="1"/>
  <c r="AC590" i="16"/>
  <c r="AD590" i="16" s="1"/>
  <c r="R590" i="16"/>
  <c r="V398" i="16"/>
  <c r="AB1134" i="16"/>
  <c r="G394" i="16"/>
  <c r="U399" i="16" l="1"/>
  <c r="S399" i="16"/>
  <c r="AB1135" i="16"/>
  <c r="D395" i="16"/>
  <c r="F395" i="16"/>
  <c r="AE591" i="16" l="1"/>
  <c r="AC591" i="16"/>
  <c r="AD591" i="16" s="1"/>
  <c r="R591" i="16"/>
  <c r="T399" i="16"/>
  <c r="W399" i="16"/>
  <c r="AB1136" i="16"/>
  <c r="E395" i="16"/>
  <c r="C396" i="16" s="1"/>
  <c r="K396" i="16" s="1"/>
  <c r="H395" i="16"/>
  <c r="M395" i="16"/>
  <c r="N395" i="16" s="1"/>
  <c r="O395" i="16"/>
  <c r="V399" i="16" l="1"/>
  <c r="AB1137" i="16"/>
  <c r="G395" i="16"/>
  <c r="AE592" i="16" l="1"/>
  <c r="AC592" i="16"/>
  <c r="AD592" i="16" s="1"/>
  <c r="R592" i="16"/>
  <c r="S400" i="16"/>
  <c r="U400" i="16"/>
  <c r="AB1138" i="16"/>
  <c r="D396" i="16"/>
  <c r="F396" i="16"/>
  <c r="T400" i="16" l="1"/>
  <c r="W400" i="16"/>
  <c r="AB1139" i="16"/>
  <c r="H396" i="16"/>
  <c r="E396" i="16"/>
  <c r="C397" i="16" s="1"/>
  <c r="K397" i="16" s="1"/>
  <c r="O396" i="16"/>
  <c r="M396" i="16"/>
  <c r="N396" i="16" s="1"/>
  <c r="AE593" i="16" l="1"/>
  <c r="AC593" i="16"/>
  <c r="AD593" i="16" s="1"/>
  <c r="R593" i="16"/>
  <c r="V400" i="16"/>
  <c r="AB1140" i="16"/>
  <c r="G396" i="16"/>
  <c r="S401" i="16" l="1"/>
  <c r="U401" i="16"/>
  <c r="AB1141" i="16"/>
  <c r="D397" i="16"/>
  <c r="F397" i="16"/>
  <c r="AE594" i="16" l="1"/>
  <c r="AC594" i="16"/>
  <c r="R594" i="16"/>
  <c r="T401" i="16"/>
  <c r="W401" i="16"/>
  <c r="AB1142" i="16"/>
  <c r="M397" i="16"/>
  <c r="N397" i="16" s="1"/>
  <c r="O397" i="16"/>
  <c r="H397" i="16"/>
  <c r="E397" i="16"/>
  <c r="C398" i="16" s="1"/>
  <c r="K398" i="16" s="1"/>
  <c r="AD594" i="16" l="1"/>
  <c r="V401" i="16"/>
  <c r="AB1143" i="16"/>
  <c r="G397" i="16"/>
  <c r="AE595" i="16" l="1"/>
  <c r="AC595" i="16"/>
  <c r="AD595" i="16" s="1"/>
  <c r="R595" i="16"/>
  <c r="U402" i="16"/>
  <c r="S402" i="16"/>
  <c r="AB1144" i="16"/>
  <c r="D398" i="16"/>
  <c r="F398" i="16"/>
  <c r="W402" i="16" l="1"/>
  <c r="T402" i="16"/>
  <c r="AB1145" i="16"/>
  <c r="E398" i="16"/>
  <c r="C399" i="16" s="1"/>
  <c r="K399" i="16" s="1"/>
  <c r="H398" i="16"/>
  <c r="O398" i="16"/>
  <c r="M398" i="16"/>
  <c r="N398" i="16" s="1"/>
  <c r="AE596" i="16" l="1"/>
  <c r="AC596" i="16"/>
  <c r="AD596" i="16" s="1"/>
  <c r="R596" i="16"/>
  <c r="V402" i="16"/>
  <c r="AB1146" i="16"/>
  <c r="G398" i="16"/>
  <c r="U403" i="16" l="1"/>
  <c r="S403" i="16"/>
  <c r="AB1147" i="16"/>
  <c r="D399" i="16"/>
  <c r="F399" i="16"/>
  <c r="AE597" i="16" l="1"/>
  <c r="AC597" i="16"/>
  <c r="AD597" i="16" s="1"/>
  <c r="R597" i="16"/>
  <c r="T403" i="16"/>
  <c r="W403" i="16"/>
  <c r="AB1148" i="16"/>
  <c r="E399" i="16"/>
  <c r="C400" i="16" s="1"/>
  <c r="K400" i="16" s="1"/>
  <c r="H399" i="16"/>
  <c r="O399" i="16"/>
  <c r="M399" i="16"/>
  <c r="N399" i="16" s="1"/>
  <c r="V403" i="16" l="1"/>
  <c r="AB1149" i="16"/>
  <c r="G399" i="16"/>
  <c r="AE598" i="16" l="1"/>
  <c r="AC598" i="16"/>
  <c r="AD598" i="16" s="1"/>
  <c r="R598" i="16"/>
  <c r="U404" i="16"/>
  <c r="S404" i="16"/>
  <c r="AB1150" i="16"/>
  <c r="D400" i="16"/>
  <c r="F400" i="16"/>
  <c r="T404" i="16" l="1"/>
  <c r="W404" i="16"/>
  <c r="AB1151" i="16"/>
  <c r="M400" i="16"/>
  <c r="N400" i="16" s="1"/>
  <c r="O400" i="16"/>
  <c r="E400" i="16"/>
  <c r="C401" i="16" s="1"/>
  <c r="K401" i="16" s="1"/>
  <c r="H400" i="16"/>
  <c r="AE599" i="16" l="1"/>
  <c r="AC599" i="16"/>
  <c r="AD599" i="16" s="1"/>
  <c r="R599" i="16"/>
  <c r="V404" i="16"/>
  <c r="AB1152" i="16"/>
  <c r="G400" i="16"/>
  <c r="S405" i="16" l="1"/>
  <c r="U405" i="16"/>
  <c r="AB1153" i="16"/>
  <c r="D401" i="16"/>
  <c r="F401" i="16"/>
  <c r="AE600" i="16" l="1"/>
  <c r="R600" i="16"/>
  <c r="AC600" i="16"/>
  <c r="AD600" i="16" s="1"/>
  <c r="W405" i="16"/>
  <c r="T405" i="16"/>
  <c r="AB1154" i="16"/>
  <c r="M401" i="16"/>
  <c r="N401" i="16" s="1"/>
  <c r="O401" i="16"/>
  <c r="E401" i="16"/>
  <c r="C402" i="16" s="1"/>
  <c r="K402" i="16" s="1"/>
  <c r="H401" i="16"/>
  <c r="V405" i="16" l="1"/>
  <c r="AB1155" i="16"/>
  <c r="G401" i="16"/>
  <c r="AE601" i="16" l="1"/>
  <c r="AC601" i="16"/>
  <c r="AD601" i="16" s="1"/>
  <c r="R601" i="16"/>
  <c r="U406" i="16"/>
  <c r="S406" i="16"/>
  <c r="AB1156" i="16"/>
  <c r="D402" i="16"/>
  <c r="F402" i="16"/>
  <c r="W406" i="16" l="1"/>
  <c r="T406" i="16"/>
  <c r="AB1157" i="16"/>
  <c r="E402" i="16"/>
  <c r="C403" i="16" s="1"/>
  <c r="K403" i="16" s="1"/>
  <c r="H402" i="16"/>
  <c r="O402" i="16"/>
  <c r="M402" i="16"/>
  <c r="N402" i="16" s="1"/>
  <c r="AE602" i="16" l="1"/>
  <c r="AC602" i="16"/>
  <c r="AD602" i="16" s="1"/>
  <c r="R602" i="16"/>
  <c r="V406" i="16"/>
  <c r="AB1158" i="16"/>
  <c r="G402" i="16"/>
  <c r="S407" i="16" l="1"/>
  <c r="U407" i="16"/>
  <c r="AB1159" i="16"/>
  <c r="D403" i="16"/>
  <c r="F403" i="16"/>
  <c r="AE603" i="16" l="1"/>
  <c r="AC603" i="16"/>
  <c r="AD603" i="16" s="1"/>
  <c r="R603" i="16"/>
  <c r="W407" i="16"/>
  <c r="T407" i="16"/>
  <c r="AB1160" i="16"/>
  <c r="H403" i="16"/>
  <c r="E403" i="16"/>
  <c r="C404" i="16" s="1"/>
  <c r="K404" i="16" s="1"/>
  <c r="O403" i="16"/>
  <c r="M403" i="16"/>
  <c r="N403" i="16" s="1"/>
  <c r="V407" i="16" l="1"/>
  <c r="AB1161" i="16"/>
  <c r="G403" i="16"/>
  <c r="AE604" i="16" l="1"/>
  <c r="AC604" i="16"/>
  <c r="AD604" i="16" s="1"/>
  <c r="R604" i="16"/>
  <c r="U408" i="16"/>
  <c r="S408" i="16"/>
  <c r="AB1162" i="16"/>
  <c r="D404" i="16"/>
  <c r="F404" i="16"/>
  <c r="W408" i="16" l="1"/>
  <c r="T408" i="16"/>
  <c r="AB1163" i="16"/>
  <c r="O404" i="16"/>
  <c r="M404" i="16"/>
  <c r="N404" i="16" s="1"/>
  <c r="H404" i="16"/>
  <c r="E404" i="16"/>
  <c r="C405" i="16" s="1"/>
  <c r="K405" i="16" s="1"/>
  <c r="AE605" i="16" l="1"/>
  <c r="R605" i="16"/>
  <c r="AC605" i="16"/>
  <c r="AD605" i="16" s="1"/>
  <c r="V408" i="16"/>
  <c r="AB1164" i="16"/>
  <c r="G404" i="16"/>
  <c r="S409" i="16" l="1"/>
  <c r="U409" i="16"/>
  <c r="AB1165" i="16"/>
  <c r="F405" i="16"/>
  <c r="D405" i="16"/>
  <c r="AE606" i="16" l="1"/>
  <c r="AC606" i="16"/>
  <c r="AD606" i="16" s="1"/>
  <c r="R606" i="16"/>
  <c r="T409" i="16"/>
  <c r="W409" i="16"/>
  <c r="AB1166" i="16"/>
  <c r="H405" i="16"/>
  <c r="E405" i="16"/>
  <c r="C406" i="16" s="1"/>
  <c r="K406" i="16" s="1"/>
  <c r="M405" i="16"/>
  <c r="N405" i="16" s="1"/>
  <c r="O405" i="16"/>
  <c r="V409" i="16" l="1"/>
  <c r="AB1167" i="16"/>
  <c r="G405" i="16"/>
  <c r="AE607" i="16" l="1"/>
  <c r="AC607" i="16"/>
  <c r="AD607" i="16" s="1"/>
  <c r="R607" i="16"/>
  <c r="S410" i="16"/>
  <c r="U410" i="16"/>
  <c r="AB1168" i="16"/>
  <c r="D406" i="16"/>
  <c r="F406" i="16"/>
  <c r="T410" i="16" l="1"/>
  <c r="W410" i="16"/>
  <c r="AB1169" i="16"/>
  <c r="E406" i="16"/>
  <c r="C407" i="16" s="1"/>
  <c r="K407" i="16" s="1"/>
  <c r="H406" i="16"/>
  <c r="M406" i="16"/>
  <c r="N406" i="16" s="1"/>
  <c r="O406" i="16"/>
  <c r="AE608" i="16" l="1"/>
  <c r="AC608" i="16"/>
  <c r="AD608" i="16" s="1"/>
  <c r="R608" i="16"/>
  <c r="V410" i="16"/>
  <c r="AB1170" i="16"/>
  <c r="G406" i="16"/>
  <c r="S411" i="16" l="1"/>
  <c r="U411" i="16"/>
  <c r="AB1171" i="16"/>
  <c r="D407" i="16"/>
  <c r="F407" i="16"/>
  <c r="AE609" i="16" l="1"/>
  <c r="AC609" i="16"/>
  <c r="AD609" i="16" s="1"/>
  <c r="R609" i="16"/>
  <c r="W411" i="16"/>
  <c r="T411" i="16"/>
  <c r="AB1172" i="16"/>
  <c r="H407" i="16"/>
  <c r="E407" i="16"/>
  <c r="C408" i="16" s="1"/>
  <c r="K408" i="16" s="1"/>
  <c r="M407" i="16"/>
  <c r="N407" i="16" s="1"/>
  <c r="O407" i="16"/>
  <c r="V411" i="16" l="1"/>
  <c r="AB1173" i="16"/>
  <c r="G407" i="16"/>
  <c r="AE610" i="16" l="1"/>
  <c r="AC610" i="16"/>
  <c r="AD610" i="16" s="1"/>
  <c r="R610" i="16"/>
  <c r="S412" i="16"/>
  <c r="U412" i="16"/>
  <c r="AB1174" i="16"/>
  <c r="D408" i="16"/>
  <c r="F408" i="16"/>
  <c r="W412" i="16" l="1"/>
  <c r="T412" i="16"/>
  <c r="AB1175" i="16"/>
  <c r="E408" i="16"/>
  <c r="C409" i="16" s="1"/>
  <c r="K409" i="16" s="1"/>
  <c r="H408" i="16"/>
  <c r="O408" i="16"/>
  <c r="M408" i="16"/>
  <c r="N408" i="16" s="1"/>
  <c r="AC611" i="16" l="1"/>
  <c r="AD611" i="16" s="1"/>
  <c r="R611" i="16"/>
  <c r="AE611" i="16"/>
  <c r="V412" i="16"/>
  <c r="AB1176" i="16"/>
  <c r="G408" i="16"/>
  <c r="S413" i="16" l="1"/>
  <c r="U413" i="16"/>
  <c r="AB1177" i="16"/>
  <c r="D409" i="16"/>
  <c r="F409" i="16"/>
  <c r="AE612" i="16" l="1"/>
  <c r="AC612" i="16"/>
  <c r="AD612" i="16" s="1"/>
  <c r="R612" i="16"/>
  <c r="T413" i="16"/>
  <c r="W413" i="16"/>
  <c r="AB1178" i="16"/>
  <c r="O409" i="16"/>
  <c r="M409" i="16"/>
  <c r="N409" i="16" s="1"/>
  <c r="H409" i="16"/>
  <c r="E409" i="16"/>
  <c r="C410" i="16" s="1"/>
  <c r="K410" i="16" s="1"/>
  <c r="V413" i="16" l="1"/>
  <c r="AB1179" i="16"/>
  <c r="G409" i="16"/>
  <c r="AE613" i="16" l="1"/>
  <c r="AC613" i="16"/>
  <c r="R613" i="16"/>
  <c r="U414" i="16"/>
  <c r="S414" i="16"/>
  <c r="AB1180" i="16"/>
  <c r="D410" i="16"/>
  <c r="F410" i="16"/>
  <c r="AD613" i="16" l="1"/>
  <c r="T414" i="16"/>
  <c r="W414" i="16"/>
  <c r="AB1181" i="16"/>
  <c r="E410" i="16"/>
  <c r="C411" i="16" s="1"/>
  <c r="K411" i="16" s="1"/>
  <c r="H410" i="16"/>
  <c r="M410" i="16"/>
  <c r="N410" i="16" s="1"/>
  <c r="O410" i="16"/>
  <c r="AE614" i="16" l="1"/>
  <c r="R614" i="16"/>
  <c r="AC614" i="16"/>
  <c r="V414" i="16"/>
  <c r="AB1182" i="16"/>
  <c r="G410" i="16"/>
  <c r="AD614" i="16" l="1"/>
  <c r="U415" i="16"/>
  <c r="S415" i="16"/>
  <c r="AB1183" i="16"/>
  <c r="D411" i="16"/>
  <c r="F411" i="16"/>
  <c r="R615" i="16" l="1"/>
  <c r="AC615" i="16"/>
  <c r="AE615" i="16"/>
  <c r="W415" i="16"/>
  <c r="T415" i="16"/>
  <c r="AB1184" i="16"/>
  <c r="O411" i="16"/>
  <c r="M411" i="16"/>
  <c r="N411" i="16" s="1"/>
  <c r="H411" i="16"/>
  <c r="E411" i="16"/>
  <c r="C412" i="16" s="1"/>
  <c r="K412" i="16" s="1"/>
  <c r="AD615" i="16" l="1"/>
  <c r="V415" i="16"/>
  <c r="AB1185" i="16"/>
  <c r="G411" i="16"/>
  <c r="AE616" i="16" l="1"/>
  <c r="AC616" i="16"/>
  <c r="R616" i="16"/>
  <c r="S416" i="16"/>
  <c r="U416" i="16"/>
  <c r="AB1186" i="16"/>
  <c r="F412" i="16"/>
  <c r="D412" i="16"/>
  <c r="AD616" i="16" l="1"/>
  <c r="W416" i="16"/>
  <c r="T416" i="16"/>
  <c r="AB1187" i="16"/>
  <c r="E412" i="16"/>
  <c r="C413" i="16" s="1"/>
  <c r="K413" i="16" s="1"/>
  <c r="H412" i="16"/>
  <c r="O412" i="16"/>
  <c r="M412" i="16"/>
  <c r="N412" i="16" s="1"/>
  <c r="AE617" i="16" l="1"/>
  <c r="AC617" i="16"/>
  <c r="AD617" i="16" s="1"/>
  <c r="R617" i="16"/>
  <c r="V416" i="16"/>
  <c r="AB1188" i="16"/>
  <c r="G412" i="16"/>
  <c r="U417" i="16" l="1"/>
  <c r="S417" i="16"/>
  <c r="AB1189" i="16"/>
  <c r="D413" i="16"/>
  <c r="F413" i="16"/>
  <c r="AE618" i="16" l="1"/>
  <c r="AC618" i="16"/>
  <c r="AD618" i="16" s="1"/>
  <c r="R618" i="16"/>
  <c r="T417" i="16"/>
  <c r="W417" i="16"/>
  <c r="AB1190" i="16"/>
  <c r="O413" i="16"/>
  <c r="M413" i="16"/>
  <c r="N413" i="16" s="1"/>
  <c r="H413" i="16"/>
  <c r="E413" i="16"/>
  <c r="C414" i="16" s="1"/>
  <c r="K414" i="16" s="1"/>
  <c r="V417" i="16" l="1"/>
  <c r="AB1191" i="16"/>
  <c r="G413" i="16"/>
  <c r="AC619" i="16" l="1"/>
  <c r="AD619" i="16" s="1"/>
  <c r="R619" i="16"/>
  <c r="AE619" i="16"/>
  <c r="S418" i="16"/>
  <c r="U418" i="16"/>
  <c r="AB1192" i="16"/>
  <c r="D414" i="16"/>
  <c r="F414" i="16"/>
  <c r="W418" i="16" l="1"/>
  <c r="T418" i="16"/>
  <c r="AB1193" i="16"/>
  <c r="E414" i="16"/>
  <c r="C415" i="16" s="1"/>
  <c r="K415" i="16" s="1"/>
  <c r="H414" i="16"/>
  <c r="M414" i="16"/>
  <c r="N414" i="16" s="1"/>
  <c r="O414" i="16"/>
  <c r="AC620" i="16" l="1"/>
  <c r="AD620" i="16" s="1"/>
  <c r="R620" i="16"/>
  <c r="AE620" i="16"/>
  <c r="V418" i="16"/>
  <c r="AB1194" i="16"/>
  <c r="G414" i="16"/>
  <c r="S419" i="16" l="1"/>
  <c r="U419" i="16"/>
  <c r="AB1195" i="16"/>
  <c r="D415" i="16"/>
  <c r="F415" i="16"/>
  <c r="AE621" i="16" l="1"/>
  <c r="R621" i="16"/>
  <c r="AC621" i="16"/>
  <c r="AD621" i="16" s="1"/>
  <c r="W419" i="16"/>
  <c r="T419" i="16"/>
  <c r="AB1196" i="16"/>
  <c r="H415" i="16"/>
  <c r="E415" i="16"/>
  <c r="C416" i="16" s="1"/>
  <c r="K416" i="16" s="1"/>
  <c r="M415" i="16"/>
  <c r="N415" i="16" s="1"/>
  <c r="O415" i="16"/>
  <c r="V419" i="16" l="1"/>
  <c r="AB1197" i="16"/>
  <c r="G415" i="16"/>
  <c r="R622" i="16" l="1"/>
  <c r="AE622" i="16"/>
  <c r="AC622" i="16"/>
  <c r="U420" i="16"/>
  <c r="S420" i="16"/>
  <c r="AB1198" i="16"/>
  <c r="D416" i="16"/>
  <c r="F416" i="16"/>
  <c r="AD622" i="16" l="1"/>
  <c r="T420" i="16"/>
  <c r="W420" i="16"/>
  <c r="AB1199" i="16"/>
  <c r="M416" i="16"/>
  <c r="N416" i="16" s="1"/>
  <c r="O416" i="16"/>
  <c r="E416" i="16"/>
  <c r="C417" i="16" s="1"/>
  <c r="K417" i="16" s="1"/>
  <c r="H416" i="16"/>
  <c r="R623" i="16" l="1"/>
  <c r="AE623" i="16"/>
  <c r="AC623" i="16"/>
  <c r="AD623" i="16" s="1"/>
  <c r="V420" i="16"/>
  <c r="AB1200" i="16"/>
  <c r="G416" i="16"/>
  <c r="S421" i="16" l="1"/>
  <c r="U421" i="16"/>
  <c r="AB1201" i="16"/>
  <c r="D417" i="16"/>
  <c r="F417" i="16"/>
  <c r="AC624" i="16" l="1"/>
  <c r="AD624" i="16" s="1"/>
  <c r="AE624" i="16"/>
  <c r="R624" i="16"/>
  <c r="T421" i="16"/>
  <c r="W421" i="16"/>
  <c r="AB1202" i="16"/>
  <c r="M417" i="16"/>
  <c r="N417" i="16" s="1"/>
  <c r="O417" i="16"/>
  <c r="H417" i="16"/>
  <c r="E417" i="16"/>
  <c r="C418" i="16" s="1"/>
  <c r="K418" i="16" s="1"/>
  <c r="V421" i="16" l="1"/>
  <c r="AB1203" i="16"/>
  <c r="G417" i="16"/>
  <c r="R625" i="16" l="1"/>
  <c r="AE625" i="16"/>
  <c r="AC625" i="16"/>
  <c r="AD625" i="16" s="1"/>
  <c r="S422" i="16"/>
  <c r="U422" i="16"/>
  <c r="AB1204" i="16"/>
  <c r="D418" i="16"/>
  <c r="F418" i="16"/>
  <c r="AC626" i="16" l="1"/>
  <c r="AD626" i="16" s="1"/>
  <c r="R626" i="16"/>
  <c r="AE626" i="16"/>
  <c r="T422" i="16"/>
  <c r="W422" i="16"/>
  <c r="AB1205" i="16"/>
  <c r="H418" i="16"/>
  <c r="E418" i="16"/>
  <c r="C419" i="16" s="1"/>
  <c r="K419" i="16" s="1"/>
  <c r="O418" i="16"/>
  <c r="M418" i="16"/>
  <c r="N418" i="16" s="1"/>
  <c r="R627" i="16" l="1"/>
  <c r="V422" i="16"/>
  <c r="AB1206" i="16"/>
  <c r="G418" i="16"/>
  <c r="AE627" i="16" l="1"/>
  <c r="AC627" i="16"/>
  <c r="AD627" i="16" s="1"/>
  <c r="U423" i="16"/>
  <c r="S423" i="16"/>
  <c r="AB1207" i="16"/>
  <c r="D419" i="16"/>
  <c r="F419" i="16"/>
  <c r="AC628" i="16" l="1"/>
  <c r="AD628" i="16" s="1"/>
  <c r="AE628" i="16"/>
  <c r="R628" i="16"/>
  <c r="T423" i="16"/>
  <c r="W423" i="16"/>
  <c r="AB1208" i="16"/>
  <c r="M419" i="16"/>
  <c r="N419" i="16" s="1"/>
  <c r="O419" i="16"/>
  <c r="H419" i="16"/>
  <c r="E419" i="16"/>
  <c r="C420" i="16" s="1"/>
  <c r="K420" i="16" s="1"/>
  <c r="AE629" i="16" l="1"/>
  <c r="V423" i="16"/>
  <c r="AB1209" i="16"/>
  <c r="G419" i="16"/>
  <c r="AC629" i="16" l="1"/>
  <c r="AD629" i="16" s="1"/>
  <c r="R629" i="16"/>
  <c r="U424" i="16"/>
  <c r="S424" i="16"/>
  <c r="AB1210" i="16"/>
  <c r="F420" i="16"/>
  <c r="D420" i="16"/>
  <c r="AC630" i="16" l="1"/>
  <c r="AD630" i="16" s="1"/>
  <c r="T424" i="16"/>
  <c r="W424" i="16"/>
  <c r="AB1211" i="16"/>
  <c r="O420" i="16"/>
  <c r="M420" i="16"/>
  <c r="N420" i="16" s="1"/>
  <c r="E420" i="16"/>
  <c r="C421" i="16" s="1"/>
  <c r="K421" i="16" s="1"/>
  <c r="H420" i="16"/>
  <c r="AE630" i="16" l="1"/>
  <c r="R630" i="16"/>
  <c r="V424" i="16"/>
  <c r="AB1212" i="16"/>
  <c r="G420" i="16"/>
  <c r="AE631" i="16" l="1"/>
  <c r="AC631" i="16"/>
  <c r="AD631" i="16" s="1"/>
  <c r="R631" i="16"/>
  <c r="U425" i="16"/>
  <c r="S425" i="16"/>
  <c r="AB1213" i="16"/>
  <c r="D421" i="16"/>
  <c r="F421" i="16"/>
  <c r="T425" i="16" l="1"/>
  <c r="W425" i="16"/>
  <c r="AB1214" i="16"/>
  <c r="O421" i="16"/>
  <c r="M421" i="16"/>
  <c r="N421" i="16" s="1"/>
  <c r="H421" i="16"/>
  <c r="E421" i="16"/>
  <c r="C422" i="16" s="1"/>
  <c r="K422" i="16" s="1"/>
  <c r="AE632" i="16" l="1"/>
  <c r="AC632" i="16"/>
  <c r="R632" i="16"/>
  <c r="V425" i="16"/>
  <c r="AB1215" i="16"/>
  <c r="G421" i="16"/>
  <c r="AD632" i="16" l="1"/>
  <c r="U426" i="16"/>
  <c r="S426" i="16"/>
  <c r="AB1216" i="16"/>
  <c r="F422" i="16"/>
  <c r="D422" i="16"/>
  <c r="AE633" i="16" l="1"/>
  <c r="R633" i="16"/>
  <c r="AC633" i="16"/>
  <c r="AD633" i="16" s="1"/>
  <c r="T426" i="16"/>
  <c r="W426" i="16"/>
  <c r="AB1217" i="16"/>
  <c r="E422" i="16"/>
  <c r="C423" i="16" s="1"/>
  <c r="K423" i="16" s="1"/>
  <c r="H422" i="16"/>
  <c r="M422" i="16"/>
  <c r="N422" i="16" s="1"/>
  <c r="O422" i="16"/>
  <c r="V426" i="16" l="1"/>
  <c r="AB1218" i="16"/>
  <c r="G422" i="16"/>
  <c r="AE634" i="16" l="1"/>
  <c r="AC634" i="16"/>
  <c r="AD634" i="16" s="1"/>
  <c r="R634" i="16"/>
  <c r="U427" i="16"/>
  <c r="S427" i="16"/>
  <c r="AB1219" i="16"/>
  <c r="D423" i="16"/>
  <c r="F423" i="16"/>
  <c r="T427" i="16" l="1"/>
  <c r="W427" i="16"/>
  <c r="AB1220" i="16"/>
  <c r="M423" i="16"/>
  <c r="N423" i="16" s="1"/>
  <c r="O423" i="16"/>
  <c r="E423" i="16"/>
  <c r="C424" i="16" s="1"/>
  <c r="K424" i="16" s="1"/>
  <c r="H423" i="16"/>
  <c r="AC635" i="16" l="1"/>
  <c r="AD635" i="16" s="1"/>
  <c r="AE635" i="16"/>
  <c r="R635" i="16"/>
  <c r="V427" i="16"/>
  <c r="AB1221" i="16"/>
  <c r="G423" i="16"/>
  <c r="S428" i="16" l="1"/>
  <c r="U428" i="16"/>
  <c r="AB1222" i="16"/>
  <c r="D424" i="16"/>
  <c r="F424" i="16"/>
  <c r="AE636" i="16" l="1"/>
  <c r="AC636" i="16"/>
  <c r="AD636" i="16" s="1"/>
  <c r="R636" i="16"/>
  <c r="T428" i="16"/>
  <c r="W428" i="16"/>
  <c r="AB1223" i="16"/>
  <c r="E424" i="16"/>
  <c r="C425" i="16" s="1"/>
  <c r="K425" i="16" s="1"/>
  <c r="H424" i="16"/>
  <c r="O424" i="16"/>
  <c r="M424" i="16"/>
  <c r="N424" i="16" s="1"/>
  <c r="V428" i="16" l="1"/>
  <c r="AB1224" i="16"/>
  <c r="G424" i="16"/>
  <c r="R637" i="16" l="1"/>
  <c r="AE637" i="16"/>
  <c r="AC637" i="16"/>
  <c r="AD637" i="16" s="1"/>
  <c r="S429" i="16"/>
  <c r="U429" i="16"/>
  <c r="AB1225" i="16"/>
  <c r="D425" i="16"/>
  <c r="F425" i="16"/>
  <c r="W429" i="16" l="1"/>
  <c r="T429" i="16"/>
  <c r="AB1226" i="16"/>
  <c r="H425" i="16"/>
  <c r="E425" i="16"/>
  <c r="C426" i="16" s="1"/>
  <c r="K426" i="16" s="1"/>
  <c r="O425" i="16"/>
  <c r="M425" i="16"/>
  <c r="N425" i="16" s="1"/>
  <c r="R638" i="16" l="1"/>
  <c r="AC638" i="16"/>
  <c r="AD638" i="16" s="1"/>
  <c r="AE638" i="16"/>
  <c r="V429" i="16"/>
  <c r="AB1227" i="16"/>
  <c r="G425" i="16"/>
  <c r="S430" i="16" l="1"/>
  <c r="U430" i="16"/>
  <c r="AB1228" i="16"/>
  <c r="D426" i="16"/>
  <c r="F426" i="16"/>
  <c r="AE639" i="16" l="1"/>
  <c r="AC639" i="16"/>
  <c r="AD639" i="16" s="1"/>
  <c r="R639" i="16"/>
  <c r="T430" i="16"/>
  <c r="W430" i="16"/>
  <c r="AB1229" i="16"/>
  <c r="E426" i="16"/>
  <c r="C427" i="16" s="1"/>
  <c r="K427" i="16" s="1"/>
  <c r="H426" i="16"/>
  <c r="O426" i="16"/>
  <c r="M426" i="16"/>
  <c r="N426" i="16" s="1"/>
  <c r="V430" i="16" l="1"/>
  <c r="AB1230" i="16"/>
  <c r="G426" i="16"/>
  <c r="AC640" i="16" l="1"/>
  <c r="AD640" i="16" s="1"/>
  <c r="R640" i="16"/>
  <c r="AE640" i="16"/>
  <c r="S431" i="16"/>
  <c r="U431" i="16"/>
  <c r="AB1231" i="16"/>
  <c r="D427" i="16"/>
  <c r="F427" i="16"/>
  <c r="T431" i="16" l="1"/>
  <c r="W431" i="16"/>
  <c r="AB1232" i="16"/>
  <c r="O427" i="16"/>
  <c r="M427" i="16"/>
  <c r="N427" i="16" s="1"/>
  <c r="H427" i="16"/>
  <c r="E427" i="16"/>
  <c r="C428" i="16" s="1"/>
  <c r="K428" i="16" s="1"/>
  <c r="AE641" i="16" l="1"/>
  <c r="AC641" i="16"/>
  <c r="AD641" i="16" s="1"/>
  <c r="R641" i="16"/>
  <c r="V431" i="16"/>
  <c r="AB1233" i="16"/>
  <c r="G427" i="16"/>
  <c r="U432" i="16" l="1"/>
  <c r="S432" i="16"/>
  <c r="AB1234" i="16"/>
  <c r="F428" i="16"/>
  <c r="D428" i="16"/>
  <c r="AC642" i="16" l="1"/>
  <c r="AD642" i="16" s="1"/>
  <c r="R642" i="16"/>
  <c r="AE642" i="16"/>
  <c r="T432" i="16"/>
  <c r="W432" i="16"/>
  <c r="AB1235" i="16"/>
  <c r="H428" i="16"/>
  <c r="E428" i="16"/>
  <c r="C429" i="16" s="1"/>
  <c r="K429" i="16" s="1"/>
  <c r="M428" i="16"/>
  <c r="N428" i="16" s="1"/>
  <c r="O428" i="16"/>
  <c r="V432" i="16" l="1"/>
  <c r="AB1236" i="16"/>
  <c r="G428" i="16"/>
  <c r="AE643" i="16" l="1"/>
  <c r="R643" i="16"/>
  <c r="AC643" i="16"/>
  <c r="AD643" i="16" s="1"/>
  <c r="S433" i="16"/>
  <c r="U433" i="16"/>
  <c r="AB1237" i="16"/>
  <c r="D429" i="16"/>
  <c r="F429" i="16"/>
  <c r="T433" i="16" l="1"/>
  <c r="W433" i="16"/>
  <c r="AB1238" i="16"/>
  <c r="O429" i="16"/>
  <c r="M429" i="16"/>
  <c r="N429" i="16" s="1"/>
  <c r="H429" i="16"/>
  <c r="E429" i="16"/>
  <c r="C430" i="16" s="1"/>
  <c r="K430" i="16" s="1"/>
  <c r="AE644" i="16" l="1"/>
  <c r="R644" i="16"/>
  <c r="AC644" i="16"/>
  <c r="AD644" i="16" s="1"/>
  <c r="V433" i="16"/>
  <c r="AB1239" i="16"/>
  <c r="G429" i="16"/>
  <c r="U434" i="16" l="1"/>
  <c r="S434" i="16"/>
  <c r="AB1240" i="16"/>
  <c r="D430" i="16"/>
  <c r="F430" i="16"/>
  <c r="AE645" i="16" l="1"/>
  <c r="R645" i="16"/>
  <c r="AC645" i="16"/>
  <c r="AD645" i="16" s="1"/>
  <c r="T434" i="16"/>
  <c r="W434" i="16"/>
  <c r="AB1241" i="16"/>
  <c r="E430" i="16"/>
  <c r="C431" i="16" s="1"/>
  <c r="K431" i="16" s="1"/>
  <c r="H430" i="16"/>
  <c r="M430" i="16"/>
  <c r="N430" i="16" s="1"/>
  <c r="O430" i="16"/>
  <c r="V434" i="16" l="1"/>
  <c r="AB1242" i="16"/>
  <c r="G430" i="16"/>
  <c r="R646" i="16" l="1"/>
  <c r="AE646" i="16"/>
  <c r="AC646" i="16"/>
  <c r="AD646" i="16" s="1"/>
  <c r="S435" i="16"/>
  <c r="U435" i="16"/>
  <c r="AB1243" i="16"/>
  <c r="F431" i="16"/>
  <c r="D431" i="16"/>
  <c r="W435" i="16" l="1"/>
  <c r="T435" i="16"/>
  <c r="AB1244" i="16"/>
  <c r="E431" i="16"/>
  <c r="C432" i="16" s="1"/>
  <c r="K432" i="16" s="1"/>
  <c r="H431" i="16"/>
  <c r="M431" i="16"/>
  <c r="N431" i="16" s="1"/>
  <c r="O431" i="16"/>
  <c r="R647" i="16" l="1"/>
  <c r="AE647" i="16"/>
  <c r="AC647" i="16"/>
  <c r="AD647" i="16" s="1"/>
  <c r="V435" i="16"/>
  <c r="AB1245" i="16"/>
  <c r="G431" i="16"/>
  <c r="S436" i="16" l="1"/>
  <c r="U436" i="16"/>
  <c r="AB1246" i="16"/>
  <c r="D432" i="16"/>
  <c r="F432" i="16"/>
  <c r="AE648" i="16" l="1"/>
  <c r="R648" i="16"/>
  <c r="AC648" i="16"/>
  <c r="AD648" i="16" s="1"/>
  <c r="W436" i="16"/>
  <c r="T436" i="16"/>
  <c r="AB1247" i="16"/>
  <c r="O432" i="16"/>
  <c r="M432" i="16"/>
  <c r="N432" i="16" s="1"/>
  <c r="E432" i="16"/>
  <c r="C433" i="16" s="1"/>
  <c r="K433" i="16" s="1"/>
  <c r="H432" i="16"/>
  <c r="V436" i="16" l="1"/>
  <c r="AB1248" i="16"/>
  <c r="G432" i="16"/>
  <c r="AC649" i="16" l="1"/>
  <c r="AD649" i="16" s="1"/>
  <c r="R649" i="16"/>
  <c r="AE649" i="16"/>
  <c r="U437" i="16"/>
  <c r="S437" i="16"/>
  <c r="AB1249" i="16"/>
  <c r="D433" i="16"/>
  <c r="F433" i="16"/>
  <c r="W437" i="16" l="1"/>
  <c r="T437" i="16"/>
  <c r="AB1250" i="16"/>
  <c r="M433" i="16"/>
  <c r="N433" i="16" s="1"/>
  <c r="O433" i="16"/>
  <c r="E433" i="16"/>
  <c r="C434" i="16" s="1"/>
  <c r="K434" i="16" s="1"/>
  <c r="H433" i="16"/>
  <c r="AC650" i="16" l="1"/>
  <c r="AD650" i="16" s="1"/>
  <c r="R650" i="16"/>
  <c r="AE650" i="16"/>
  <c r="V437" i="16"/>
  <c r="AB1251" i="16"/>
  <c r="G433" i="16"/>
  <c r="S438" i="16" l="1"/>
  <c r="U438" i="16"/>
  <c r="AB1252" i="16"/>
  <c r="D434" i="16"/>
  <c r="F434" i="16"/>
  <c r="AE651" i="16" l="1"/>
  <c r="R651" i="16"/>
  <c r="AC651" i="16"/>
  <c r="AD651" i="16" s="1"/>
  <c r="W438" i="16"/>
  <c r="T438" i="16"/>
  <c r="AB1253" i="16"/>
  <c r="M434" i="16"/>
  <c r="N434" i="16" s="1"/>
  <c r="O434" i="16"/>
  <c r="E434" i="16"/>
  <c r="C435" i="16" s="1"/>
  <c r="K435" i="16" s="1"/>
  <c r="H434" i="16"/>
  <c r="V438" i="16" l="1"/>
  <c r="AB1254" i="16"/>
  <c r="G434" i="16"/>
  <c r="AC652" i="16" l="1"/>
  <c r="AD652" i="16" s="1"/>
  <c r="R652" i="16"/>
  <c r="AE652" i="16"/>
  <c r="S439" i="16"/>
  <c r="U439" i="16"/>
  <c r="AB1255" i="16"/>
  <c r="D435" i="16"/>
  <c r="F435" i="16"/>
  <c r="W439" i="16" l="1"/>
  <c r="T439" i="16"/>
  <c r="AB1256" i="16"/>
  <c r="E435" i="16"/>
  <c r="C436" i="16" s="1"/>
  <c r="K436" i="16" s="1"/>
  <c r="H435" i="16"/>
  <c r="M435" i="16"/>
  <c r="N435" i="16" s="1"/>
  <c r="O435" i="16"/>
  <c r="AC653" i="16" l="1"/>
  <c r="AD653" i="16" s="1"/>
  <c r="R653" i="16"/>
  <c r="AE653" i="16"/>
  <c r="V439" i="16"/>
  <c r="AB1257" i="16"/>
  <c r="G435" i="16"/>
  <c r="S440" i="16" l="1"/>
  <c r="U440" i="16"/>
  <c r="AB1258" i="16"/>
  <c r="D436" i="16"/>
  <c r="F436" i="16"/>
  <c r="AE654" i="16" l="1"/>
  <c r="R654" i="16"/>
  <c r="AC654" i="16"/>
  <c r="AD654" i="16" s="1"/>
  <c r="T440" i="16"/>
  <c r="W440" i="16"/>
  <c r="AB1259" i="16"/>
  <c r="E436" i="16"/>
  <c r="C437" i="16" s="1"/>
  <c r="K437" i="16" s="1"/>
  <c r="H436" i="16"/>
  <c r="O436" i="16"/>
  <c r="M436" i="16"/>
  <c r="N436" i="16" s="1"/>
  <c r="V440" i="16" l="1"/>
  <c r="AB1260" i="16"/>
  <c r="G436" i="16"/>
  <c r="AC655" i="16" l="1"/>
  <c r="AD655" i="16" s="1"/>
  <c r="R655" i="16"/>
  <c r="AE655" i="16"/>
  <c r="S441" i="16"/>
  <c r="U441" i="16"/>
  <c r="AB1261" i="16"/>
  <c r="D437" i="16"/>
  <c r="F437" i="16"/>
  <c r="W441" i="16" l="1"/>
  <c r="T441" i="16"/>
  <c r="AB1262" i="16"/>
  <c r="O437" i="16"/>
  <c r="M437" i="16"/>
  <c r="N437" i="16" s="1"/>
  <c r="H437" i="16"/>
  <c r="E437" i="16"/>
  <c r="C438" i="16" s="1"/>
  <c r="K438" i="16" s="1"/>
  <c r="R656" i="16" l="1"/>
  <c r="AC656" i="16"/>
  <c r="AD656" i="16" s="1"/>
  <c r="AE656" i="16"/>
  <c r="V441" i="16"/>
  <c r="AB1263" i="16"/>
  <c r="G437" i="16"/>
  <c r="U442" i="16" l="1"/>
  <c r="S442" i="16"/>
  <c r="AB1264" i="16"/>
  <c r="D438" i="16"/>
  <c r="F438" i="16"/>
  <c r="AE657" i="16" l="1"/>
  <c r="R657" i="16"/>
  <c r="AC657" i="16"/>
  <c r="AD657" i="16" s="1"/>
  <c r="T442" i="16"/>
  <c r="W442" i="16"/>
  <c r="AB1265" i="16"/>
  <c r="E438" i="16"/>
  <c r="C439" i="16" s="1"/>
  <c r="K439" i="16" s="1"/>
  <c r="H438" i="16"/>
  <c r="M438" i="16"/>
  <c r="N438" i="16" s="1"/>
  <c r="O438" i="16"/>
  <c r="V442" i="16" l="1"/>
  <c r="AB1266" i="16"/>
  <c r="G438" i="16"/>
  <c r="AC658" i="16" l="1"/>
  <c r="R658" i="16"/>
  <c r="AE658" i="16"/>
  <c r="U443" i="16"/>
  <c r="S443" i="16"/>
  <c r="AB1267" i="16"/>
  <c r="D439" i="16"/>
  <c r="F439" i="16"/>
  <c r="AD658" i="16" l="1"/>
  <c r="W443" i="16"/>
  <c r="T443" i="16"/>
  <c r="AB1268" i="16"/>
  <c r="E439" i="16"/>
  <c r="C440" i="16" s="1"/>
  <c r="K440" i="16" s="1"/>
  <c r="H439" i="16"/>
  <c r="O439" i="16"/>
  <c r="M439" i="16"/>
  <c r="N439" i="16" s="1"/>
  <c r="AC659" i="16" l="1"/>
  <c r="AD659" i="16" s="1"/>
  <c r="R659" i="16"/>
  <c r="AE659" i="16"/>
  <c r="V443" i="16"/>
  <c r="AB1269" i="16"/>
  <c r="G439" i="16"/>
  <c r="U444" i="16" l="1"/>
  <c r="S444" i="16"/>
  <c r="AB1270" i="16"/>
  <c r="D440" i="16"/>
  <c r="F440" i="16"/>
  <c r="AE660" i="16" l="1"/>
  <c r="R660" i="16"/>
  <c r="AC660" i="16"/>
  <c r="W444" i="16"/>
  <c r="T444" i="16"/>
  <c r="AB1271" i="16"/>
  <c r="O440" i="16"/>
  <c r="M440" i="16"/>
  <c r="N440" i="16" s="1"/>
  <c r="E440" i="16"/>
  <c r="C441" i="16" s="1"/>
  <c r="K441" i="16" s="1"/>
  <c r="H440" i="16"/>
  <c r="AD660" i="16" l="1"/>
  <c r="V444" i="16"/>
  <c r="AB1272" i="16"/>
  <c r="G440" i="16"/>
  <c r="AC661" i="16" l="1"/>
  <c r="AD661" i="16" s="1"/>
  <c r="R661" i="16"/>
  <c r="AE661" i="16"/>
  <c r="S445" i="16"/>
  <c r="U445" i="16"/>
  <c r="AB1273" i="16"/>
  <c r="D441" i="16"/>
  <c r="F441" i="16"/>
  <c r="T445" i="16" l="1"/>
  <c r="W445" i="16"/>
  <c r="AB1274" i="16"/>
  <c r="O441" i="16"/>
  <c r="M441" i="16"/>
  <c r="N441" i="16" s="1"/>
  <c r="H441" i="16"/>
  <c r="E441" i="16"/>
  <c r="C442" i="16" s="1"/>
  <c r="K442" i="16" s="1"/>
  <c r="R662" i="16" l="1"/>
  <c r="AC662" i="16"/>
  <c r="AD662" i="16" s="1"/>
  <c r="AE662" i="16"/>
  <c r="V445" i="16"/>
  <c r="AB1275" i="16"/>
  <c r="G441" i="16"/>
  <c r="S446" i="16" l="1"/>
  <c r="U446" i="16"/>
  <c r="AB1276" i="16"/>
  <c r="D442" i="16"/>
  <c r="F442" i="16"/>
  <c r="AE663" i="16" l="1"/>
  <c r="R663" i="16"/>
  <c r="AC663" i="16"/>
  <c r="AD663" i="16" s="1"/>
  <c r="T446" i="16"/>
  <c r="W446" i="16"/>
  <c r="AB1277" i="16"/>
  <c r="E442" i="16"/>
  <c r="C443" i="16" s="1"/>
  <c r="K443" i="16" s="1"/>
  <c r="H442" i="16"/>
  <c r="O442" i="16"/>
  <c r="M442" i="16"/>
  <c r="N442" i="16" s="1"/>
  <c r="V446" i="16" l="1"/>
  <c r="AB1278" i="16"/>
  <c r="G442" i="16"/>
  <c r="AC664" i="16" l="1"/>
  <c r="AD664" i="16" s="1"/>
  <c r="R664" i="16"/>
  <c r="AE664" i="16"/>
  <c r="S447" i="16"/>
  <c r="U447" i="16"/>
  <c r="AB1279" i="16"/>
  <c r="D443" i="16"/>
  <c r="F443" i="16"/>
  <c r="W447" i="16" l="1"/>
  <c r="T447" i="16"/>
  <c r="AB1280" i="16"/>
  <c r="M443" i="16"/>
  <c r="N443" i="16" s="1"/>
  <c r="O443" i="16"/>
  <c r="H443" i="16"/>
  <c r="E443" i="16"/>
  <c r="C444" i="16" s="1"/>
  <c r="K444" i="16" s="1"/>
  <c r="AC665" i="16" l="1"/>
  <c r="AD665" i="16" s="1"/>
  <c r="R665" i="16"/>
  <c r="AE665" i="16"/>
  <c r="V447" i="16"/>
  <c r="AB1281" i="16"/>
  <c r="G443" i="16"/>
  <c r="S448" i="16" l="1"/>
  <c r="U448" i="16"/>
  <c r="AB1282" i="16"/>
  <c r="D444" i="16"/>
  <c r="F444" i="16"/>
  <c r="AE666" i="16" l="1"/>
  <c r="AC666" i="16"/>
  <c r="AD666" i="16" s="1"/>
  <c r="R666" i="16"/>
  <c r="W448" i="16"/>
  <c r="T448" i="16"/>
  <c r="AB1283" i="16"/>
  <c r="O444" i="16"/>
  <c r="M444" i="16"/>
  <c r="N444" i="16" s="1"/>
  <c r="E444" i="16"/>
  <c r="C445" i="16" s="1"/>
  <c r="K445" i="16" s="1"/>
  <c r="H444" i="16"/>
  <c r="V448" i="16" l="1"/>
  <c r="AB1284" i="16"/>
  <c r="G444" i="16"/>
  <c r="AC667" i="16" l="1"/>
  <c r="AD667" i="16" s="1"/>
  <c r="R667" i="16"/>
  <c r="AE667" i="16"/>
  <c r="S449" i="16"/>
  <c r="U449" i="16"/>
  <c r="AB1285" i="16"/>
  <c r="D445" i="16"/>
  <c r="F445" i="16"/>
  <c r="W449" i="16" l="1"/>
  <c r="T449" i="16"/>
  <c r="AB1286" i="16"/>
  <c r="M445" i="16"/>
  <c r="N445" i="16" s="1"/>
  <c r="O445" i="16"/>
  <c r="E445" i="16"/>
  <c r="C446" i="16" s="1"/>
  <c r="K446" i="16" s="1"/>
  <c r="H445" i="16"/>
  <c r="AC668" i="16" l="1"/>
  <c r="AD668" i="16" s="1"/>
  <c r="R668" i="16"/>
  <c r="AE668" i="16"/>
  <c r="V449" i="16"/>
  <c r="AB1287" i="16"/>
  <c r="G445" i="16"/>
  <c r="U450" i="16" l="1"/>
  <c r="S450" i="16"/>
  <c r="AB1288" i="16"/>
  <c r="D446" i="16"/>
  <c r="F446" i="16"/>
  <c r="AE669" i="16" l="1"/>
  <c r="R669" i="16"/>
  <c r="AC669" i="16"/>
  <c r="AD669" i="16" s="1"/>
  <c r="W450" i="16"/>
  <c r="T450" i="16"/>
  <c r="AB1289" i="16"/>
  <c r="E446" i="16"/>
  <c r="C447" i="16" s="1"/>
  <c r="K447" i="16" s="1"/>
  <c r="H446" i="16"/>
  <c r="O446" i="16"/>
  <c r="M446" i="16"/>
  <c r="N446" i="16" s="1"/>
  <c r="V450" i="16" l="1"/>
  <c r="AB1290" i="16"/>
  <c r="G446" i="16"/>
  <c r="AC670" i="16" l="1"/>
  <c r="AD670" i="16" s="1"/>
  <c r="R670" i="16"/>
  <c r="AE670" i="16"/>
  <c r="S451" i="16"/>
  <c r="U451" i="16"/>
  <c r="AB1291" i="16"/>
  <c r="D447" i="16"/>
  <c r="F447" i="16"/>
  <c r="W451" i="16" l="1"/>
  <c r="T451" i="16"/>
  <c r="AB1292" i="16"/>
  <c r="E447" i="16"/>
  <c r="C448" i="16" s="1"/>
  <c r="K448" i="16" s="1"/>
  <c r="H447" i="16"/>
  <c r="O447" i="16"/>
  <c r="M447" i="16"/>
  <c r="N447" i="16" s="1"/>
  <c r="AC671" i="16" l="1"/>
  <c r="AD671" i="16" s="1"/>
  <c r="R671" i="16"/>
  <c r="AE671" i="16"/>
  <c r="V451" i="16"/>
  <c r="AB1293" i="16"/>
  <c r="G447" i="16"/>
  <c r="U452" i="16" l="1"/>
  <c r="S452" i="16"/>
  <c r="AB1294" i="16"/>
  <c r="D448" i="16"/>
  <c r="F448" i="16"/>
  <c r="AE672" i="16" l="1"/>
  <c r="R672" i="16"/>
  <c r="AC672" i="16"/>
  <c r="AD672" i="16" s="1"/>
  <c r="W452" i="16"/>
  <c r="T452" i="16"/>
  <c r="AB1295" i="16"/>
  <c r="E448" i="16"/>
  <c r="C449" i="16" s="1"/>
  <c r="K449" i="16" s="1"/>
  <c r="H448" i="16"/>
  <c r="O448" i="16"/>
  <c r="M448" i="16"/>
  <c r="N448" i="16" s="1"/>
  <c r="V452" i="16" l="1"/>
  <c r="AB1296" i="16"/>
  <c r="G448" i="16"/>
  <c r="AC673" i="16" l="1"/>
  <c r="AD673" i="16" s="1"/>
  <c r="R673" i="16"/>
  <c r="AE673" i="16"/>
  <c r="S453" i="16"/>
  <c r="U453" i="16"/>
  <c r="AB1297" i="16"/>
  <c r="D449" i="16"/>
  <c r="F449" i="16"/>
  <c r="T453" i="16" l="1"/>
  <c r="W453" i="16"/>
  <c r="AB1298" i="16"/>
  <c r="M449" i="16"/>
  <c r="N449" i="16" s="1"/>
  <c r="O449" i="16"/>
  <c r="H449" i="16"/>
  <c r="E449" i="16"/>
  <c r="C450" i="16" s="1"/>
  <c r="K450" i="16" s="1"/>
  <c r="AC674" i="16" l="1"/>
  <c r="AD674" i="16" s="1"/>
  <c r="R674" i="16"/>
  <c r="AE674" i="16"/>
  <c r="V453" i="16"/>
  <c r="AB1299" i="16"/>
  <c r="G449" i="16"/>
  <c r="S454" i="16" l="1"/>
  <c r="U454" i="16"/>
  <c r="AB1300" i="16"/>
  <c r="D450" i="16"/>
  <c r="F450" i="16"/>
  <c r="R675" i="16" l="1"/>
  <c r="AE675" i="16"/>
  <c r="AC675" i="16"/>
  <c r="AD675" i="16" s="1"/>
  <c r="T454" i="16"/>
  <c r="W454" i="16"/>
  <c r="AB1301" i="16"/>
  <c r="E450" i="16"/>
  <c r="C451" i="16" s="1"/>
  <c r="K451" i="16" s="1"/>
  <c r="H450" i="16"/>
  <c r="O450" i="16"/>
  <c r="M450" i="16"/>
  <c r="N450" i="16" s="1"/>
  <c r="V454" i="16" l="1"/>
  <c r="AB1302" i="16"/>
  <c r="G450" i="16"/>
  <c r="AC676" i="16" l="1"/>
  <c r="R676" i="16"/>
  <c r="AE676" i="16"/>
  <c r="U455" i="16"/>
  <c r="S455" i="16"/>
  <c r="AB1303" i="16"/>
  <c r="D451" i="16"/>
  <c r="F451" i="16"/>
  <c r="AD676" i="16" l="1"/>
  <c r="W455" i="16"/>
  <c r="T455" i="16"/>
  <c r="AB1304" i="16"/>
  <c r="O451" i="16"/>
  <c r="M451" i="16"/>
  <c r="N451" i="16" s="1"/>
  <c r="H451" i="16"/>
  <c r="E451" i="16"/>
  <c r="C452" i="16" s="1"/>
  <c r="K452" i="16" s="1"/>
  <c r="AC677" i="16" l="1"/>
  <c r="R677" i="16"/>
  <c r="AE677" i="16"/>
  <c r="V455" i="16"/>
  <c r="AB1305" i="16"/>
  <c r="G451" i="16"/>
  <c r="AD677" i="16" l="1"/>
  <c r="U456" i="16"/>
  <c r="S456" i="16"/>
  <c r="AB1306" i="16"/>
  <c r="D452" i="16"/>
  <c r="F452" i="16"/>
  <c r="AE678" i="16" l="1"/>
  <c r="R678" i="16"/>
  <c r="AC678" i="16"/>
  <c r="W456" i="16"/>
  <c r="T456" i="16"/>
  <c r="AB1307" i="16"/>
  <c r="E452" i="16"/>
  <c r="C453" i="16" s="1"/>
  <c r="K453" i="16" s="1"/>
  <c r="H452" i="16"/>
  <c r="O452" i="16"/>
  <c r="M452" i="16"/>
  <c r="N452" i="16" s="1"/>
  <c r="AD678" i="16" l="1"/>
  <c r="V456" i="16"/>
  <c r="AB1308" i="16"/>
  <c r="G452" i="16"/>
  <c r="AC679" i="16" l="1"/>
  <c r="R679" i="16"/>
  <c r="AE679" i="16"/>
  <c r="S457" i="16"/>
  <c r="U457" i="16"/>
  <c r="AB1309" i="16"/>
  <c r="D453" i="16"/>
  <c r="F453" i="16"/>
  <c r="AD679" i="16" l="1"/>
  <c r="W457" i="16"/>
  <c r="T457" i="16"/>
  <c r="AB1310" i="16"/>
  <c r="O453" i="16"/>
  <c r="M453" i="16"/>
  <c r="N453" i="16" s="1"/>
  <c r="H453" i="16"/>
  <c r="E453" i="16"/>
  <c r="C454" i="16" s="1"/>
  <c r="K454" i="16" s="1"/>
  <c r="AC680" i="16" l="1"/>
  <c r="R680" i="16"/>
  <c r="AE680" i="16"/>
  <c r="V457" i="16"/>
  <c r="AB1311" i="16"/>
  <c r="G453" i="16"/>
  <c r="AD680" i="16" l="1"/>
  <c r="U458" i="16"/>
  <c r="S458" i="16"/>
  <c r="AB1312" i="16"/>
  <c r="D454" i="16"/>
  <c r="F454" i="16"/>
  <c r="AE681" i="16" l="1"/>
  <c r="R681" i="16"/>
  <c r="AC681" i="16"/>
  <c r="T458" i="16"/>
  <c r="W458" i="16"/>
  <c r="AB1313" i="16"/>
  <c r="E454" i="16"/>
  <c r="C455" i="16" s="1"/>
  <c r="K455" i="16" s="1"/>
  <c r="H454" i="16"/>
  <c r="M454" i="16"/>
  <c r="N454" i="16" s="1"/>
  <c r="O454" i="16"/>
  <c r="AD681" i="16" l="1"/>
  <c r="V458" i="16"/>
  <c r="AB1314" i="16"/>
  <c r="G454" i="16"/>
  <c r="AC682" i="16" l="1"/>
  <c r="R682" i="16"/>
  <c r="AE682" i="16"/>
  <c r="U459" i="16"/>
  <c r="S459" i="16"/>
  <c r="AB1315" i="16"/>
  <c r="D455" i="16"/>
  <c r="F455" i="16"/>
  <c r="AD682" i="16" l="1"/>
  <c r="W459" i="16"/>
  <c r="T459" i="16"/>
  <c r="AB1316" i="16"/>
  <c r="E455" i="16"/>
  <c r="C456" i="16" s="1"/>
  <c r="K456" i="16" s="1"/>
  <c r="H455" i="16"/>
  <c r="O455" i="16"/>
  <c r="M455" i="16"/>
  <c r="N455" i="16" s="1"/>
  <c r="AC683" i="16" l="1"/>
  <c r="AD683" i="16" s="1"/>
  <c r="R683" i="16"/>
  <c r="AE683" i="16"/>
  <c r="V459" i="16"/>
  <c r="AB1317" i="16"/>
  <c r="G455" i="16"/>
  <c r="S460" i="16" l="1"/>
  <c r="U460" i="16"/>
  <c r="AB1318" i="16"/>
  <c r="D456" i="16"/>
  <c r="F456" i="16"/>
  <c r="AC684" i="16" l="1"/>
  <c r="AD684" i="16" s="1"/>
  <c r="R684" i="16"/>
  <c r="AE684" i="16"/>
  <c r="T460" i="16"/>
  <c r="W460" i="16"/>
  <c r="AB1319" i="16"/>
  <c r="E456" i="16"/>
  <c r="C457" i="16" s="1"/>
  <c r="K457" i="16" s="1"/>
  <c r="H456" i="16"/>
  <c r="O456" i="16"/>
  <c r="M456" i="16"/>
  <c r="N456" i="16" s="1"/>
  <c r="V460" i="16" l="1"/>
  <c r="AB1320" i="16"/>
  <c r="G456" i="16"/>
  <c r="AC685" i="16" l="1"/>
  <c r="AD685" i="16" s="1"/>
  <c r="R685" i="16"/>
  <c r="AE685" i="16"/>
  <c r="U461" i="16"/>
  <c r="S461" i="16"/>
  <c r="AB1321" i="16"/>
  <c r="D457" i="16"/>
  <c r="F457" i="16"/>
  <c r="W461" i="16" l="1"/>
  <c r="T461" i="16"/>
  <c r="AB1322" i="16"/>
  <c r="O457" i="16"/>
  <c r="M457" i="16"/>
  <c r="N457" i="16" s="1"/>
  <c r="H457" i="16"/>
  <c r="E457" i="16"/>
  <c r="C458" i="16" s="1"/>
  <c r="K458" i="16" s="1"/>
  <c r="AC686" i="16" l="1"/>
  <c r="AD686" i="16" s="1"/>
  <c r="R686" i="16"/>
  <c r="AE686" i="16"/>
  <c r="V461" i="16"/>
  <c r="AB1323" i="16"/>
  <c r="G457" i="16"/>
  <c r="S462" i="16" l="1"/>
  <c r="U462" i="16"/>
  <c r="AB1324" i="16"/>
  <c r="D458" i="16"/>
  <c r="F458" i="16"/>
  <c r="R687" i="16" l="1"/>
  <c r="AC687" i="16"/>
  <c r="AD687" i="16" s="1"/>
  <c r="AE687" i="16"/>
  <c r="W462" i="16"/>
  <c r="T462" i="16"/>
  <c r="AB1325" i="16"/>
  <c r="E458" i="16"/>
  <c r="C459" i="16" s="1"/>
  <c r="K459" i="16" s="1"/>
  <c r="H458" i="16"/>
  <c r="O458" i="16"/>
  <c r="M458" i="16"/>
  <c r="N458" i="16" s="1"/>
  <c r="V462" i="16" l="1"/>
  <c r="AB1326" i="16"/>
  <c r="G458" i="16"/>
  <c r="AC688" i="16" l="1"/>
  <c r="AD688" i="16" s="1"/>
  <c r="R688" i="16"/>
  <c r="AE688" i="16"/>
  <c r="U463" i="16"/>
  <c r="S463" i="16"/>
  <c r="AB1327" i="16"/>
  <c r="D459" i="16"/>
  <c r="F459" i="16"/>
  <c r="W463" i="16" l="1"/>
  <c r="T463" i="16"/>
  <c r="AB1328" i="16"/>
  <c r="O459" i="16"/>
  <c r="M459" i="16"/>
  <c r="N459" i="16" s="1"/>
  <c r="E459" i="16"/>
  <c r="C460" i="16" s="1"/>
  <c r="K460" i="16" s="1"/>
  <c r="H459" i="16"/>
  <c r="AC689" i="16" l="1"/>
  <c r="AD689" i="16" s="1"/>
  <c r="R689" i="16"/>
  <c r="AE689" i="16"/>
  <c r="V463" i="16"/>
  <c r="AB1329" i="16"/>
  <c r="G459" i="16"/>
  <c r="S464" i="16" l="1"/>
  <c r="U464" i="16"/>
  <c r="AB1330" i="16"/>
  <c r="D460" i="16"/>
  <c r="F460" i="16"/>
  <c r="AC690" i="16" l="1"/>
  <c r="AD690" i="16" s="1"/>
  <c r="R690" i="16"/>
  <c r="AE690" i="16"/>
  <c r="T464" i="16"/>
  <c r="W464" i="16"/>
  <c r="AB1331" i="16"/>
  <c r="O460" i="16"/>
  <c r="M460" i="16"/>
  <c r="N460" i="16" s="1"/>
  <c r="E460" i="16"/>
  <c r="C461" i="16" s="1"/>
  <c r="K461" i="16" s="1"/>
  <c r="H460" i="16"/>
  <c r="V464" i="16" l="1"/>
  <c r="AB1332" i="16"/>
  <c r="G460" i="16"/>
  <c r="AC691" i="16" l="1"/>
  <c r="AD691" i="16" s="1"/>
  <c r="R691" i="16"/>
  <c r="AE691" i="16"/>
  <c r="S465" i="16"/>
  <c r="U465" i="16"/>
  <c r="AB1333" i="16"/>
  <c r="D461" i="16"/>
  <c r="F461" i="16"/>
  <c r="T465" i="16" l="1"/>
  <c r="W465" i="16"/>
  <c r="AB1334" i="16"/>
  <c r="O461" i="16"/>
  <c r="M461" i="16"/>
  <c r="N461" i="16" s="1"/>
  <c r="H461" i="16"/>
  <c r="E461" i="16"/>
  <c r="C462" i="16" s="1"/>
  <c r="K462" i="16" s="1"/>
  <c r="AC692" i="16" l="1"/>
  <c r="AD692" i="16" s="1"/>
  <c r="R692" i="16"/>
  <c r="AE692" i="16"/>
  <c r="V465" i="16"/>
  <c r="AB1335" i="16"/>
  <c r="G461" i="16"/>
  <c r="U466" i="16" l="1"/>
  <c r="S466" i="16"/>
  <c r="AB1336" i="16"/>
  <c r="D462" i="16"/>
  <c r="F462" i="16"/>
  <c r="AE693" i="16" l="1"/>
  <c r="AC693" i="16"/>
  <c r="AD693" i="16" s="1"/>
  <c r="R693" i="16"/>
  <c r="T466" i="16"/>
  <c r="W466" i="16"/>
  <c r="AB1337" i="16"/>
  <c r="E462" i="16"/>
  <c r="C463" i="16" s="1"/>
  <c r="K463" i="16" s="1"/>
  <c r="H462" i="16"/>
  <c r="M462" i="16"/>
  <c r="N462" i="16" s="1"/>
  <c r="O462" i="16"/>
  <c r="V466" i="16" l="1"/>
  <c r="AB1338" i="16"/>
  <c r="G462" i="16"/>
  <c r="AC694" i="16" l="1"/>
  <c r="AD694" i="16" s="1"/>
  <c r="R694" i="16"/>
  <c r="AE694" i="16"/>
  <c r="U467" i="16"/>
  <c r="S467" i="16"/>
  <c r="AB1339" i="16"/>
  <c r="D463" i="16"/>
  <c r="F463" i="16"/>
  <c r="W467" i="16" l="1"/>
  <c r="T467" i="16"/>
  <c r="AB1340" i="16"/>
  <c r="E463" i="16"/>
  <c r="C464" i="16" s="1"/>
  <c r="K464" i="16" s="1"/>
  <c r="H463" i="16"/>
  <c r="M463" i="16"/>
  <c r="N463" i="16" s="1"/>
  <c r="O463" i="16"/>
  <c r="AC695" i="16" l="1"/>
  <c r="AD695" i="16" s="1"/>
  <c r="R695" i="16"/>
  <c r="AE695" i="16"/>
  <c r="V467" i="16"/>
  <c r="AB1341" i="16"/>
  <c r="G463" i="16"/>
  <c r="S468" i="16" l="1"/>
  <c r="U468" i="16"/>
  <c r="AB1342" i="16"/>
  <c r="D464" i="16"/>
  <c r="F464" i="16"/>
  <c r="AE696" i="16" l="1"/>
  <c r="AC696" i="16"/>
  <c r="AD696" i="16" s="1"/>
  <c r="R696" i="16"/>
  <c r="W468" i="16"/>
  <c r="T468" i="16"/>
  <c r="AB1343" i="16"/>
  <c r="O464" i="16"/>
  <c r="M464" i="16"/>
  <c r="N464" i="16" s="1"/>
  <c r="E464" i="16"/>
  <c r="C465" i="16" s="1"/>
  <c r="K465" i="16" s="1"/>
  <c r="H464" i="16"/>
  <c r="V468" i="16" l="1"/>
  <c r="AB1344" i="16"/>
  <c r="G464" i="16"/>
  <c r="AC697" i="16" l="1"/>
  <c r="AD697" i="16" s="1"/>
  <c r="R697" i="16"/>
  <c r="AE697" i="16"/>
  <c r="S469" i="16"/>
  <c r="U469" i="16"/>
  <c r="AB1345" i="16"/>
  <c r="D465" i="16"/>
  <c r="F465" i="16"/>
  <c r="W469" i="16" l="1"/>
  <c r="T469" i="16"/>
  <c r="AB1346" i="16"/>
  <c r="M465" i="16"/>
  <c r="N465" i="16" s="1"/>
  <c r="O465" i="16"/>
  <c r="H465" i="16"/>
  <c r="E465" i="16"/>
  <c r="C466" i="16" s="1"/>
  <c r="K466" i="16" s="1"/>
  <c r="AC698" i="16" l="1"/>
  <c r="AD698" i="16" s="1"/>
  <c r="R698" i="16"/>
  <c r="AE698" i="16"/>
  <c r="V469" i="16"/>
  <c r="AB1347" i="16"/>
  <c r="G465" i="16"/>
  <c r="S470" i="16" l="1"/>
  <c r="U470" i="16"/>
  <c r="AB1348" i="16"/>
  <c r="D466" i="16"/>
  <c r="F466" i="16"/>
  <c r="AE699" i="16" l="1"/>
  <c r="AC699" i="16"/>
  <c r="AD699" i="16" s="1"/>
  <c r="R699" i="16"/>
  <c r="W470" i="16"/>
  <c r="T470" i="16"/>
  <c r="AB1349" i="16"/>
  <c r="E466" i="16"/>
  <c r="C467" i="16" s="1"/>
  <c r="K467" i="16" s="1"/>
  <c r="H466" i="16"/>
  <c r="M466" i="16"/>
  <c r="N466" i="16" s="1"/>
  <c r="O466" i="16"/>
  <c r="V470" i="16" l="1"/>
  <c r="AB1350" i="16"/>
  <c r="G466" i="16"/>
  <c r="AC700" i="16" l="1"/>
  <c r="AD700" i="16" s="1"/>
  <c r="R700" i="16"/>
  <c r="AE700" i="16"/>
  <c r="U471" i="16"/>
  <c r="S471" i="16"/>
  <c r="AB1351" i="16"/>
  <c r="D467" i="16"/>
  <c r="F467" i="16"/>
  <c r="W471" i="16" l="1"/>
  <c r="T471" i="16"/>
  <c r="AB1352" i="16"/>
  <c r="E467" i="16"/>
  <c r="C468" i="16" s="1"/>
  <c r="K468" i="16" s="1"/>
  <c r="H467" i="16"/>
  <c r="M467" i="16"/>
  <c r="N467" i="16" s="1"/>
  <c r="O467" i="16"/>
  <c r="AC701" i="16" l="1"/>
  <c r="AD701" i="16" s="1"/>
  <c r="R701" i="16"/>
  <c r="AE701" i="16"/>
  <c r="V471" i="16"/>
  <c r="AB1353" i="16"/>
  <c r="G467" i="16"/>
  <c r="U472" i="16" l="1"/>
  <c r="S472" i="16"/>
  <c r="AB1354" i="16"/>
  <c r="D468" i="16"/>
  <c r="F468" i="16"/>
  <c r="AE702" i="16" l="1"/>
  <c r="R702" i="16"/>
  <c r="AC702" i="16"/>
  <c r="AD702" i="16" s="1"/>
  <c r="T472" i="16"/>
  <c r="W472" i="16"/>
  <c r="AB1355" i="16"/>
  <c r="E468" i="16"/>
  <c r="C469" i="16" s="1"/>
  <c r="K469" i="16" s="1"/>
  <c r="H468" i="16"/>
  <c r="O468" i="16"/>
  <c r="M468" i="16"/>
  <c r="N468" i="16" s="1"/>
  <c r="V472" i="16" l="1"/>
  <c r="AB1356" i="16"/>
  <c r="G468" i="16"/>
  <c r="AC703" i="16" l="1"/>
  <c r="AD703" i="16" s="1"/>
  <c r="R703" i="16"/>
  <c r="AE703" i="16"/>
  <c r="S473" i="16"/>
  <c r="U473" i="16"/>
  <c r="AB1357" i="16"/>
  <c r="D469" i="16"/>
  <c r="F469" i="16"/>
  <c r="W473" i="16" l="1"/>
  <c r="T473" i="16"/>
  <c r="AB1358" i="16"/>
  <c r="O469" i="16"/>
  <c r="M469" i="16"/>
  <c r="N469" i="16" s="1"/>
  <c r="H469" i="16"/>
  <c r="E469" i="16"/>
  <c r="C470" i="16" s="1"/>
  <c r="K470" i="16" s="1"/>
  <c r="AC704" i="16" l="1"/>
  <c r="AD704" i="16" s="1"/>
  <c r="R704" i="16"/>
  <c r="AE704" i="16"/>
  <c r="V473" i="16"/>
  <c r="AB1359" i="16"/>
  <c r="G469" i="16"/>
  <c r="S474" i="16" l="1"/>
  <c r="U474" i="16"/>
  <c r="AB1360" i="16"/>
  <c r="D470" i="16"/>
  <c r="F470" i="16"/>
  <c r="R705" i="16" l="1"/>
  <c r="AC705" i="16"/>
  <c r="AD705" i="16" s="1"/>
  <c r="AE705" i="16"/>
  <c r="T474" i="16"/>
  <c r="W474" i="16"/>
  <c r="AB1361" i="16"/>
  <c r="E470" i="16"/>
  <c r="C471" i="16" s="1"/>
  <c r="K471" i="16" s="1"/>
  <c r="H470" i="16"/>
  <c r="M470" i="16"/>
  <c r="N470" i="16" s="1"/>
  <c r="O470" i="16"/>
  <c r="V474" i="16" l="1"/>
  <c r="AB1362" i="16"/>
  <c r="G470" i="16"/>
  <c r="AC706" i="16" l="1"/>
  <c r="AD706" i="16" s="1"/>
  <c r="R706" i="16"/>
  <c r="AE706" i="16"/>
  <c r="S475" i="16"/>
  <c r="U475" i="16"/>
  <c r="AB1363" i="16"/>
  <c r="D471" i="16"/>
  <c r="F471" i="16"/>
  <c r="T475" i="16" l="1"/>
  <c r="W475" i="16"/>
  <c r="AB1364" i="16"/>
  <c r="O471" i="16"/>
  <c r="M471" i="16"/>
  <c r="N471" i="16" s="1"/>
  <c r="H471" i="16"/>
  <c r="E471" i="16"/>
  <c r="C472" i="16" s="1"/>
  <c r="K472" i="16" s="1"/>
  <c r="AC707" i="16" l="1"/>
  <c r="AD707" i="16" s="1"/>
  <c r="R707" i="16"/>
  <c r="AE707" i="16"/>
  <c r="V475" i="16"/>
  <c r="AB1365" i="16"/>
  <c r="G471" i="16"/>
  <c r="S476" i="16" l="1"/>
  <c r="U476" i="16"/>
  <c r="AB1366" i="16"/>
  <c r="F472" i="16"/>
  <c r="D472" i="16"/>
  <c r="AE708" i="16" l="1"/>
  <c r="AC708" i="16"/>
  <c r="AD708" i="16" s="1"/>
  <c r="R708" i="16"/>
  <c r="T476" i="16"/>
  <c r="W476" i="16"/>
  <c r="AB1367" i="16"/>
  <c r="E472" i="16"/>
  <c r="C473" i="16" s="1"/>
  <c r="K473" i="16" s="1"/>
  <c r="H472" i="16"/>
  <c r="O472" i="16"/>
  <c r="M472" i="16"/>
  <c r="N472" i="16" s="1"/>
  <c r="V476" i="16" l="1"/>
  <c r="AB1368" i="16"/>
  <c r="G472" i="16"/>
  <c r="AC709" i="16" l="1"/>
  <c r="AD709" i="16" s="1"/>
  <c r="R709" i="16"/>
  <c r="AE709" i="16"/>
  <c r="U477" i="16"/>
  <c r="S477" i="16"/>
  <c r="AB1369" i="16"/>
  <c r="D473" i="16"/>
  <c r="F473" i="16"/>
  <c r="W477" i="16" l="1"/>
  <c r="T477" i="16"/>
  <c r="AB1370" i="16"/>
  <c r="O473" i="16"/>
  <c r="M473" i="16"/>
  <c r="N473" i="16" s="1"/>
  <c r="H473" i="16"/>
  <c r="E473" i="16"/>
  <c r="C474" i="16" s="1"/>
  <c r="K474" i="16" s="1"/>
  <c r="AE710" i="16" l="1"/>
  <c r="R710" i="16"/>
  <c r="AC710" i="16"/>
  <c r="AD710" i="16" s="1"/>
  <c r="V477" i="16"/>
  <c r="AB1371" i="16"/>
  <c r="G473" i="16"/>
  <c r="U478" i="16" l="1"/>
  <c r="S478" i="16"/>
  <c r="AB1372" i="16"/>
  <c r="D474" i="16"/>
  <c r="F474" i="16"/>
  <c r="AE711" i="16" l="1"/>
  <c r="R711" i="16"/>
  <c r="AC711" i="16"/>
  <c r="AD711" i="16" s="1"/>
  <c r="W478" i="16"/>
  <c r="T478" i="16"/>
  <c r="AB1373" i="16"/>
  <c r="E474" i="16"/>
  <c r="C475" i="16" s="1"/>
  <c r="K475" i="16" s="1"/>
  <c r="H474" i="16"/>
  <c r="O474" i="16"/>
  <c r="M474" i="16"/>
  <c r="N474" i="16" s="1"/>
  <c r="V478" i="16" l="1"/>
  <c r="AB1374" i="16"/>
  <c r="G474" i="16"/>
  <c r="AC712" i="16" l="1"/>
  <c r="AD712" i="16" s="1"/>
  <c r="R712" i="16"/>
  <c r="AE712" i="16"/>
  <c r="U479" i="16"/>
  <c r="S479" i="16"/>
  <c r="AB1375" i="16"/>
  <c r="D475" i="16"/>
  <c r="F475" i="16"/>
  <c r="W479" i="16" l="1"/>
  <c r="T479" i="16"/>
  <c r="AB1376" i="16"/>
  <c r="O475" i="16"/>
  <c r="M475" i="16"/>
  <c r="N475" i="16" s="1"/>
  <c r="H475" i="16"/>
  <c r="E475" i="16"/>
  <c r="C476" i="16" s="1"/>
  <c r="K476" i="16" s="1"/>
  <c r="AC713" i="16" l="1"/>
  <c r="R713" i="16"/>
  <c r="AE713" i="16"/>
  <c r="V479" i="16"/>
  <c r="AB1377" i="16"/>
  <c r="G475" i="16"/>
  <c r="AD713" i="16" l="1"/>
  <c r="U480" i="16"/>
  <c r="S480" i="16"/>
  <c r="AB1378" i="16"/>
  <c r="D476" i="16"/>
  <c r="F476" i="16"/>
  <c r="AE714" i="16" l="1"/>
  <c r="AC714" i="16"/>
  <c r="AD714" i="16" s="1"/>
  <c r="R714" i="16"/>
  <c r="W480" i="16"/>
  <c r="T480" i="16"/>
  <c r="AB1379" i="16"/>
  <c r="O476" i="16"/>
  <c r="M476" i="16"/>
  <c r="N476" i="16" s="1"/>
  <c r="H476" i="16"/>
  <c r="E476" i="16"/>
  <c r="C477" i="16" s="1"/>
  <c r="K477" i="16" s="1"/>
  <c r="V480" i="16" l="1"/>
  <c r="AB1380" i="16"/>
  <c r="G476" i="16"/>
  <c r="AC715" i="16" l="1"/>
  <c r="AD715" i="16" s="1"/>
  <c r="R715" i="16"/>
  <c r="AE715" i="16"/>
  <c r="S481" i="16"/>
  <c r="U481" i="16"/>
  <c r="AB1381" i="16"/>
  <c r="D477" i="16"/>
  <c r="F477" i="16"/>
  <c r="T481" i="16" l="1"/>
  <c r="W481" i="16"/>
  <c r="AB1382" i="16"/>
  <c r="O477" i="16"/>
  <c r="M477" i="16"/>
  <c r="N477" i="16" s="1"/>
  <c r="E477" i="16"/>
  <c r="C478" i="16" s="1"/>
  <c r="K478" i="16" s="1"/>
  <c r="H477" i="16"/>
  <c r="AC716" i="16" l="1"/>
  <c r="AD716" i="16" s="1"/>
  <c r="R716" i="16"/>
  <c r="AE716" i="16"/>
  <c r="V481" i="16"/>
  <c r="AB1383" i="16"/>
  <c r="G477" i="16"/>
  <c r="S482" i="16" l="1"/>
  <c r="U482" i="16"/>
  <c r="AB1384" i="16"/>
  <c r="D478" i="16"/>
  <c r="F478" i="16"/>
  <c r="AC717" i="16" l="1"/>
  <c r="AD717" i="16" s="1"/>
  <c r="R717" i="16"/>
  <c r="AE717" i="16"/>
  <c r="W482" i="16"/>
  <c r="T482" i="16"/>
  <c r="AB1385" i="16"/>
  <c r="E478" i="16"/>
  <c r="C479" i="16" s="1"/>
  <c r="K479" i="16" s="1"/>
  <c r="H478" i="16"/>
  <c r="O478" i="16"/>
  <c r="M478" i="16"/>
  <c r="N478" i="16" s="1"/>
  <c r="V482" i="16" l="1"/>
  <c r="AB1386" i="16"/>
  <c r="G478" i="16"/>
  <c r="AC718" i="16" l="1"/>
  <c r="AD718" i="16" s="1"/>
  <c r="R718" i="16"/>
  <c r="AE718" i="16"/>
  <c r="S483" i="16"/>
  <c r="U483" i="16"/>
  <c r="AB1387" i="16"/>
  <c r="D479" i="16"/>
  <c r="F479" i="16"/>
  <c r="W483" i="16" l="1"/>
  <c r="T483" i="16"/>
  <c r="AB1388" i="16"/>
  <c r="E479" i="16"/>
  <c r="C480" i="16" s="1"/>
  <c r="K480" i="16" s="1"/>
  <c r="H479" i="16"/>
  <c r="O479" i="16"/>
  <c r="M479" i="16"/>
  <c r="N479" i="16" s="1"/>
  <c r="R719" i="16" l="1"/>
  <c r="AC719" i="16"/>
  <c r="AD719" i="16" s="1"/>
  <c r="AE719" i="16"/>
  <c r="V483" i="16"/>
  <c r="AB1389" i="16"/>
  <c r="G479" i="16"/>
  <c r="U484" i="16" l="1"/>
  <c r="S484" i="16"/>
  <c r="AB1390" i="16"/>
  <c r="D480" i="16"/>
  <c r="F480" i="16"/>
  <c r="AE720" i="16" l="1"/>
  <c r="R720" i="16"/>
  <c r="AC720" i="16"/>
  <c r="T484" i="16"/>
  <c r="W484" i="16"/>
  <c r="AB1391" i="16"/>
  <c r="E480" i="16"/>
  <c r="C481" i="16" s="1"/>
  <c r="K481" i="16" s="1"/>
  <c r="H480" i="16"/>
  <c r="O480" i="16"/>
  <c r="M480" i="16"/>
  <c r="N480" i="16" s="1"/>
  <c r="AD720" i="16" l="1"/>
  <c r="V484" i="16"/>
  <c r="AB1392" i="16"/>
  <c r="G480" i="16"/>
  <c r="AC721" i="16" l="1"/>
  <c r="R721" i="16"/>
  <c r="AE721" i="16"/>
  <c r="S485" i="16"/>
  <c r="U485" i="16"/>
  <c r="AB1393" i="16"/>
  <c r="D481" i="16"/>
  <c r="F481" i="16"/>
  <c r="AD721" i="16" l="1"/>
  <c r="W485" i="16"/>
  <c r="T485" i="16"/>
  <c r="AB1394" i="16"/>
  <c r="M481" i="16"/>
  <c r="N481" i="16" s="1"/>
  <c r="O481" i="16"/>
  <c r="H481" i="16"/>
  <c r="E481" i="16"/>
  <c r="C482" i="16" s="1"/>
  <c r="K482" i="16" s="1"/>
  <c r="AC722" i="16" l="1"/>
  <c r="AD722" i="16" s="1"/>
  <c r="R722" i="16"/>
  <c r="AE722" i="16"/>
  <c r="V485" i="16"/>
  <c r="AB1395" i="16"/>
  <c r="G481" i="16"/>
  <c r="S486" i="16" l="1"/>
  <c r="U486" i="16"/>
  <c r="AB1396" i="16"/>
  <c r="F482" i="16"/>
  <c r="D482" i="16"/>
  <c r="AE723" i="16" l="1"/>
  <c r="AC723" i="16"/>
  <c r="AD723" i="16" s="1"/>
  <c r="R723" i="16"/>
  <c r="T486" i="16"/>
  <c r="W486" i="16"/>
  <c r="AB1397" i="16"/>
  <c r="O482" i="16"/>
  <c r="M482" i="16"/>
  <c r="N482" i="16" s="1"/>
  <c r="E482" i="16"/>
  <c r="C483" i="16" s="1"/>
  <c r="K483" i="16" s="1"/>
  <c r="H482" i="16"/>
  <c r="V486" i="16" l="1"/>
  <c r="AB1398" i="16"/>
  <c r="G482" i="16"/>
  <c r="AC724" i="16" l="1"/>
  <c r="AD724" i="16" s="1"/>
  <c r="R724" i="16"/>
  <c r="AE724" i="16"/>
  <c r="S487" i="16"/>
  <c r="U487" i="16"/>
  <c r="AB1399" i="16"/>
  <c r="D483" i="16"/>
  <c r="F483" i="16"/>
  <c r="T487" i="16" l="1"/>
  <c r="W487" i="16"/>
  <c r="AB1400" i="16"/>
  <c r="E483" i="16"/>
  <c r="C484" i="16" s="1"/>
  <c r="K484" i="16" s="1"/>
  <c r="H483" i="16"/>
  <c r="O483" i="16"/>
  <c r="M483" i="16"/>
  <c r="N483" i="16" s="1"/>
  <c r="AC725" i="16" l="1"/>
  <c r="AD725" i="16" s="1"/>
  <c r="R725" i="16"/>
  <c r="AE725" i="16"/>
  <c r="V487" i="16"/>
  <c r="AB1401" i="16"/>
  <c r="G483" i="16"/>
  <c r="S488" i="16" l="1"/>
  <c r="U488" i="16"/>
  <c r="AB1402" i="16"/>
  <c r="D484" i="16"/>
  <c r="F484" i="16"/>
  <c r="AE726" i="16" l="1"/>
  <c r="AC726" i="16"/>
  <c r="AD726" i="16" s="1"/>
  <c r="R726" i="16"/>
  <c r="T488" i="16"/>
  <c r="W488" i="16"/>
  <c r="AB1403" i="16"/>
  <c r="O484" i="16"/>
  <c r="M484" i="16"/>
  <c r="N484" i="16" s="1"/>
  <c r="E484" i="16"/>
  <c r="C485" i="16" s="1"/>
  <c r="K485" i="16" s="1"/>
  <c r="H484" i="16"/>
  <c r="V488" i="16" l="1"/>
  <c r="AB1404" i="16"/>
  <c r="G484" i="16"/>
  <c r="AC727" i="16" l="1"/>
  <c r="AD727" i="16" s="1"/>
  <c r="R727" i="16"/>
  <c r="AE727" i="16"/>
  <c r="S489" i="16"/>
  <c r="U489" i="16"/>
  <c r="AB1405" i="16"/>
  <c r="D485" i="16"/>
  <c r="F485" i="16"/>
  <c r="T489" i="16" l="1"/>
  <c r="W489" i="16"/>
  <c r="AB1406" i="16"/>
  <c r="O485" i="16"/>
  <c r="M485" i="16"/>
  <c r="N485" i="16" s="1"/>
  <c r="H485" i="16"/>
  <c r="E485" i="16"/>
  <c r="C486" i="16" s="1"/>
  <c r="K486" i="16" s="1"/>
  <c r="AC728" i="16" l="1"/>
  <c r="AD728" i="16" s="1"/>
  <c r="R728" i="16"/>
  <c r="AE728" i="16"/>
  <c r="V489" i="16"/>
  <c r="AB1407" i="16"/>
  <c r="G485" i="16"/>
  <c r="S490" i="16" l="1"/>
  <c r="U490" i="16"/>
  <c r="AB1408" i="16"/>
  <c r="D486" i="16"/>
  <c r="F486" i="16"/>
  <c r="AE729" i="16" l="1"/>
  <c r="R729" i="16"/>
  <c r="AC729" i="16"/>
  <c r="AD729" i="16" s="1"/>
  <c r="W490" i="16"/>
  <c r="T490" i="16"/>
  <c r="AB1409" i="16"/>
  <c r="E486" i="16"/>
  <c r="C487" i="16" s="1"/>
  <c r="K487" i="16" s="1"/>
  <c r="H486" i="16"/>
  <c r="M486" i="16"/>
  <c r="N486" i="16" s="1"/>
  <c r="O486" i="16"/>
  <c r="V490" i="16" l="1"/>
  <c r="AB1410" i="16"/>
  <c r="G486" i="16"/>
  <c r="AC730" i="16" l="1"/>
  <c r="AD730" i="16" s="1"/>
  <c r="R730" i="16"/>
  <c r="AE730" i="16"/>
  <c r="S491" i="16"/>
  <c r="U491" i="16"/>
  <c r="AB1411" i="16"/>
  <c r="D487" i="16"/>
  <c r="F487" i="16"/>
  <c r="T491" i="16" l="1"/>
  <c r="W491" i="16"/>
  <c r="AB1412" i="16"/>
  <c r="O487" i="16"/>
  <c r="M487" i="16"/>
  <c r="N487" i="16" s="1"/>
  <c r="H487" i="16"/>
  <c r="E487" i="16"/>
  <c r="C488" i="16" s="1"/>
  <c r="K488" i="16" s="1"/>
  <c r="AC731" i="16" l="1"/>
  <c r="AD731" i="16" s="1"/>
  <c r="R731" i="16"/>
  <c r="AE731" i="16"/>
  <c r="V491" i="16"/>
  <c r="AB1413" i="16"/>
  <c r="G487" i="16"/>
  <c r="S492" i="16" l="1"/>
  <c r="U492" i="16"/>
  <c r="AB1414" i="16"/>
  <c r="D488" i="16"/>
  <c r="F488" i="16"/>
  <c r="AE732" i="16" l="1"/>
  <c r="R732" i="16"/>
  <c r="AC732" i="16"/>
  <c r="AD732" i="16" s="1"/>
  <c r="T492" i="16"/>
  <c r="W492" i="16"/>
  <c r="AB1415" i="16"/>
  <c r="O488" i="16"/>
  <c r="M488" i="16"/>
  <c r="N488" i="16" s="1"/>
  <c r="E488" i="16"/>
  <c r="C489" i="16" s="1"/>
  <c r="K489" i="16" s="1"/>
  <c r="H488" i="16"/>
  <c r="V492" i="16" l="1"/>
  <c r="AB1416" i="16"/>
  <c r="G488" i="16"/>
  <c r="AC733" i="16" l="1"/>
  <c r="AD733" i="16" s="1"/>
  <c r="R733" i="16"/>
  <c r="AE733" i="16"/>
  <c r="U493" i="16"/>
  <c r="S493" i="16"/>
  <c r="AB1417" i="16"/>
  <c r="D489" i="16"/>
  <c r="F489" i="16"/>
  <c r="W493" i="16" l="1"/>
  <c r="T493" i="16"/>
  <c r="AB1418" i="16"/>
  <c r="M489" i="16"/>
  <c r="N489" i="16" s="1"/>
  <c r="O489" i="16"/>
  <c r="H489" i="16"/>
  <c r="E489" i="16"/>
  <c r="C490" i="16" s="1"/>
  <c r="K490" i="16" s="1"/>
  <c r="AC734" i="16" l="1"/>
  <c r="AD734" i="16" s="1"/>
  <c r="R734" i="16"/>
  <c r="AE734" i="16"/>
  <c r="V493" i="16"/>
  <c r="AB1419" i="16"/>
  <c r="G489" i="16"/>
  <c r="U494" i="16" l="1"/>
  <c r="S494" i="16"/>
  <c r="AB1420" i="16"/>
  <c r="F490" i="16"/>
  <c r="D490" i="16"/>
  <c r="AE735" i="16" l="1"/>
  <c r="R735" i="16"/>
  <c r="AC735" i="16"/>
  <c r="AD735" i="16" s="1"/>
  <c r="T494" i="16"/>
  <c r="W494" i="16"/>
  <c r="AB1421" i="16"/>
  <c r="E490" i="16"/>
  <c r="C491" i="16" s="1"/>
  <c r="K491" i="16" s="1"/>
  <c r="H490" i="16"/>
  <c r="M490" i="16"/>
  <c r="N490" i="16" s="1"/>
  <c r="O490" i="16"/>
  <c r="V494" i="16" l="1"/>
  <c r="AB1422" i="16"/>
  <c r="G490" i="16"/>
  <c r="AC736" i="16" l="1"/>
  <c r="AD736" i="16" s="1"/>
  <c r="R736" i="16"/>
  <c r="AE736" i="16"/>
  <c r="U495" i="16"/>
  <c r="S495" i="16"/>
  <c r="AB1423" i="16"/>
  <c r="D491" i="16"/>
  <c r="F491" i="16"/>
  <c r="W495" i="16" l="1"/>
  <c r="T495" i="16"/>
  <c r="AB1424" i="16"/>
  <c r="O491" i="16"/>
  <c r="M491" i="16"/>
  <c r="N491" i="16" s="1"/>
  <c r="E491" i="16"/>
  <c r="C492" i="16" s="1"/>
  <c r="K492" i="16" s="1"/>
  <c r="H491" i="16"/>
  <c r="R737" i="16" l="1"/>
  <c r="AC737" i="16"/>
  <c r="AD737" i="16" s="1"/>
  <c r="AE737" i="16"/>
  <c r="V495" i="16"/>
  <c r="AB1425" i="16"/>
  <c r="G491" i="16"/>
  <c r="S496" i="16" l="1"/>
  <c r="U496" i="16"/>
  <c r="AB1426" i="16"/>
  <c r="F492" i="16"/>
  <c r="D492" i="16"/>
  <c r="R738" i="16" l="1"/>
  <c r="AC738" i="16"/>
  <c r="AD738" i="16" s="1"/>
  <c r="AE738" i="16"/>
  <c r="W496" i="16"/>
  <c r="T496" i="16"/>
  <c r="AB1427" i="16"/>
  <c r="E492" i="16"/>
  <c r="C493" i="16" s="1"/>
  <c r="K493" i="16" s="1"/>
  <c r="H492" i="16"/>
  <c r="M492" i="16"/>
  <c r="N492" i="16" s="1"/>
  <c r="O492" i="16"/>
  <c r="V496" i="16" l="1"/>
  <c r="AB1428" i="16"/>
  <c r="G492" i="16"/>
  <c r="AC739" i="16" l="1"/>
  <c r="AD739" i="16" s="1"/>
  <c r="R739" i="16"/>
  <c r="AE739" i="16"/>
  <c r="S497" i="16"/>
  <c r="U497" i="16"/>
  <c r="AB1429" i="16"/>
  <c r="F493" i="16"/>
  <c r="D493" i="16"/>
  <c r="W497" i="16" l="1"/>
  <c r="T497" i="16"/>
  <c r="AB1430" i="16"/>
  <c r="H493" i="16"/>
  <c r="E493" i="16"/>
  <c r="C494" i="16" s="1"/>
  <c r="K494" i="16" s="1"/>
  <c r="O493" i="16"/>
  <c r="M493" i="16"/>
  <c r="N493" i="16" s="1"/>
  <c r="AC740" i="16" l="1"/>
  <c r="AD740" i="16" s="1"/>
  <c r="R740" i="16"/>
  <c r="AE740" i="16"/>
  <c r="V497" i="16"/>
  <c r="AB1431" i="16"/>
  <c r="G493" i="16"/>
  <c r="U498" i="16" l="1"/>
  <c r="S498" i="16"/>
  <c r="AB1432" i="16"/>
  <c r="F494" i="16"/>
  <c r="D494" i="16"/>
  <c r="AE741" i="16" l="1"/>
  <c r="AC741" i="16"/>
  <c r="AD741" i="16" s="1"/>
  <c r="R741" i="16"/>
  <c r="T498" i="16"/>
  <c r="W498" i="16"/>
  <c r="AB1433" i="16"/>
  <c r="E494" i="16"/>
  <c r="C495" i="16" s="1"/>
  <c r="K495" i="16" s="1"/>
  <c r="H494" i="16"/>
  <c r="M494" i="16"/>
  <c r="N494" i="16" s="1"/>
  <c r="O494" i="16"/>
  <c r="V498" i="16" l="1"/>
  <c r="AB1434" i="16"/>
  <c r="G494" i="16"/>
  <c r="R742" i="16" l="1"/>
  <c r="AE742" i="16"/>
  <c r="AC742" i="16"/>
  <c r="AD742" i="16" s="1"/>
  <c r="U499" i="16"/>
  <c r="S499" i="16"/>
  <c r="AB1435" i="16"/>
  <c r="D495" i="16"/>
  <c r="F495" i="16"/>
  <c r="T499" i="16" l="1"/>
  <c r="W499" i="16"/>
  <c r="AB1436" i="16"/>
  <c r="M495" i="16"/>
  <c r="N495" i="16" s="1"/>
  <c r="O495" i="16"/>
  <c r="H495" i="16"/>
  <c r="E495" i="16"/>
  <c r="C496" i="16" s="1"/>
  <c r="K496" i="16" s="1"/>
  <c r="R743" i="16" l="1"/>
  <c r="AE743" i="16"/>
  <c r="AC743" i="16"/>
  <c r="AD743" i="16" s="1"/>
  <c r="V499" i="16"/>
  <c r="AB1437" i="16"/>
  <c r="G495" i="16"/>
  <c r="U500" i="16" l="1"/>
  <c r="S500" i="16"/>
  <c r="AB1438" i="16"/>
  <c r="D496" i="16"/>
  <c r="F496" i="16"/>
  <c r="R744" i="16" l="1"/>
  <c r="AE744" i="16"/>
  <c r="AC744" i="16"/>
  <c r="AD744" i="16" s="1"/>
  <c r="T500" i="16"/>
  <c r="W500" i="16"/>
  <c r="AB1439" i="16"/>
  <c r="O496" i="16"/>
  <c r="M496" i="16"/>
  <c r="N496" i="16" s="1"/>
  <c r="E496" i="16"/>
  <c r="C497" i="16" s="1"/>
  <c r="K497" i="16" s="1"/>
  <c r="H496" i="16"/>
  <c r="V500" i="16" l="1"/>
  <c r="AB1440" i="16"/>
  <c r="G496" i="16"/>
  <c r="R745" i="16" l="1"/>
  <c r="AE745" i="16"/>
  <c r="AC745" i="16"/>
  <c r="AD745" i="16" s="1"/>
  <c r="S501" i="16"/>
  <c r="U501" i="16"/>
  <c r="AB1441" i="16"/>
  <c r="D497" i="16"/>
  <c r="F497" i="16"/>
  <c r="T501" i="16" l="1"/>
  <c r="W501" i="16"/>
  <c r="AB1442" i="16"/>
  <c r="M497" i="16"/>
  <c r="N497" i="16" s="1"/>
  <c r="O497" i="16"/>
  <c r="E497" i="16"/>
  <c r="C498" i="16" s="1"/>
  <c r="K498" i="16" s="1"/>
  <c r="H497" i="16"/>
  <c r="AE746" i="16" l="1"/>
  <c r="AC746" i="16"/>
  <c r="AD746" i="16" s="1"/>
  <c r="R746" i="16"/>
  <c r="V501" i="16"/>
  <c r="AB1443" i="16"/>
  <c r="G497" i="16"/>
  <c r="U502" i="16" l="1"/>
  <c r="S502" i="16"/>
  <c r="AB1444" i="16"/>
  <c r="D498" i="16"/>
  <c r="F498" i="16"/>
  <c r="AC747" i="16" l="1"/>
  <c r="AD747" i="16" s="1"/>
  <c r="R747" i="16"/>
  <c r="AE747" i="16"/>
  <c r="W502" i="16"/>
  <c r="T502" i="16"/>
  <c r="AB1445" i="16"/>
  <c r="O498" i="16"/>
  <c r="M498" i="16"/>
  <c r="N498" i="16" s="1"/>
  <c r="H498" i="16"/>
  <c r="E498" i="16"/>
  <c r="C499" i="16" s="1"/>
  <c r="K499" i="16" s="1"/>
  <c r="V502" i="16" l="1"/>
  <c r="AB1446" i="16"/>
  <c r="G498" i="16"/>
  <c r="AC748" i="16" l="1"/>
  <c r="AD748" i="16" s="1"/>
  <c r="R748" i="16"/>
  <c r="AE748" i="16"/>
  <c r="U503" i="16"/>
  <c r="S503" i="16"/>
  <c r="AB1447" i="16"/>
  <c r="D499" i="16"/>
  <c r="F499" i="16"/>
  <c r="W503" i="16" l="1"/>
  <c r="T503" i="16"/>
  <c r="AB1448" i="16"/>
  <c r="H499" i="16"/>
  <c r="E499" i="16"/>
  <c r="C500" i="16" s="1"/>
  <c r="K500" i="16" s="1"/>
  <c r="M499" i="16"/>
  <c r="N499" i="16" s="1"/>
  <c r="O499" i="16"/>
  <c r="AC749" i="16" l="1"/>
  <c r="AD749" i="16" s="1"/>
  <c r="R749" i="16"/>
  <c r="AE749" i="16"/>
  <c r="V503" i="16"/>
  <c r="AB1449" i="16"/>
  <c r="G499" i="16"/>
  <c r="U504" i="16" l="1"/>
  <c r="S504" i="16"/>
  <c r="AB1450" i="16"/>
  <c r="D500" i="16"/>
  <c r="F500" i="16"/>
  <c r="AE750" i="16" l="1"/>
  <c r="AC750" i="16"/>
  <c r="AD750" i="16" s="1"/>
  <c r="R750" i="16"/>
  <c r="W504" i="16"/>
  <c r="T504" i="16"/>
  <c r="AB1451" i="16"/>
  <c r="O500" i="16"/>
  <c r="M500" i="16"/>
  <c r="N500" i="16" s="1"/>
  <c r="E500" i="16"/>
  <c r="C501" i="16" s="1"/>
  <c r="K501" i="16" s="1"/>
  <c r="H500" i="16"/>
  <c r="V504" i="16" l="1"/>
  <c r="AB1452" i="16"/>
  <c r="G500" i="16"/>
  <c r="AC751" i="16" l="1"/>
  <c r="AD751" i="16" s="1"/>
  <c r="R751" i="16"/>
  <c r="AE751" i="16"/>
  <c r="S505" i="16"/>
  <c r="U505" i="16"/>
  <c r="AB1453" i="16"/>
  <c r="D501" i="16"/>
  <c r="F501" i="16"/>
  <c r="W505" i="16" l="1"/>
  <c r="T505" i="16"/>
  <c r="AB1454" i="16"/>
  <c r="H501" i="16"/>
  <c r="E501" i="16"/>
  <c r="C502" i="16" s="1"/>
  <c r="K502" i="16" s="1"/>
  <c r="M501" i="16"/>
  <c r="N501" i="16" s="1"/>
  <c r="O501" i="16"/>
  <c r="R752" i="16" l="1"/>
  <c r="AE752" i="16"/>
  <c r="AC752" i="16"/>
  <c r="AD752" i="16" s="1"/>
  <c r="V505" i="16"/>
  <c r="AB1455" i="16"/>
  <c r="G501" i="16"/>
  <c r="S506" i="16" l="1"/>
  <c r="U506" i="16"/>
  <c r="AB1456" i="16"/>
  <c r="D502" i="16"/>
  <c r="F502" i="16"/>
  <c r="AE753" i="16" l="1"/>
  <c r="AC753" i="16"/>
  <c r="AD753" i="16" s="1"/>
  <c r="R753" i="16"/>
  <c r="T506" i="16"/>
  <c r="W506" i="16"/>
  <c r="AB1457" i="16"/>
  <c r="O502" i="16"/>
  <c r="M502" i="16"/>
  <c r="N502" i="16" s="1"/>
  <c r="H502" i="16"/>
  <c r="E502" i="16"/>
  <c r="C503" i="16" s="1"/>
  <c r="K503" i="16" s="1"/>
  <c r="V506" i="16" l="1"/>
  <c r="AB1458" i="16"/>
  <c r="G502" i="16"/>
  <c r="AC754" i="16" l="1"/>
  <c r="AD754" i="16" s="1"/>
  <c r="R754" i="16"/>
  <c r="AE754" i="16"/>
  <c r="S507" i="16"/>
  <c r="U507" i="16"/>
  <c r="AB1459" i="16"/>
  <c r="D503" i="16"/>
  <c r="F503" i="16"/>
  <c r="T507" i="16" l="1"/>
  <c r="W507" i="16"/>
  <c r="AB1460" i="16"/>
  <c r="O503" i="16"/>
  <c r="M503" i="16"/>
  <c r="N503" i="16" s="1"/>
  <c r="H503" i="16"/>
  <c r="E503" i="16"/>
  <c r="C504" i="16" s="1"/>
  <c r="K504" i="16" s="1"/>
  <c r="AC755" i="16" l="1"/>
  <c r="AD755" i="16" s="1"/>
  <c r="R755" i="16"/>
  <c r="AE755" i="16"/>
  <c r="V507" i="16"/>
  <c r="AB1461" i="16"/>
  <c r="G503" i="16"/>
  <c r="S508" i="16" l="1"/>
  <c r="U508" i="16"/>
  <c r="AB1462" i="16"/>
  <c r="D504" i="16"/>
  <c r="F504" i="16"/>
  <c r="AE756" i="16" l="1"/>
  <c r="R756" i="16"/>
  <c r="AC756" i="16"/>
  <c r="AD756" i="16" s="1"/>
  <c r="W508" i="16"/>
  <c r="T508" i="16"/>
  <c r="AB1463" i="16"/>
  <c r="O504" i="16"/>
  <c r="M504" i="16"/>
  <c r="N504" i="16" s="1"/>
  <c r="E504" i="16"/>
  <c r="C505" i="16" s="1"/>
  <c r="K505" i="16" s="1"/>
  <c r="H504" i="16"/>
  <c r="V508" i="16" l="1"/>
  <c r="AB1464" i="16"/>
  <c r="G504" i="16"/>
  <c r="AC757" i="16" l="1"/>
  <c r="AD757" i="16" s="1"/>
  <c r="R757" i="16"/>
  <c r="AE757" i="16"/>
  <c r="U509" i="16"/>
  <c r="S509" i="16"/>
  <c r="AB1465" i="16"/>
  <c r="D505" i="16"/>
  <c r="F505" i="16"/>
  <c r="T509" i="16" l="1"/>
  <c r="W509" i="16"/>
  <c r="AB1466" i="16"/>
  <c r="E505" i="16"/>
  <c r="C506" i="16" s="1"/>
  <c r="K506" i="16" s="1"/>
  <c r="H505" i="16"/>
  <c r="M505" i="16"/>
  <c r="N505" i="16" s="1"/>
  <c r="O505" i="16"/>
  <c r="AE758" i="16" l="1"/>
  <c r="R758" i="16"/>
  <c r="AC758" i="16"/>
  <c r="AD758" i="16" s="1"/>
  <c r="V509" i="16"/>
  <c r="AB1467" i="16"/>
  <c r="G505" i="16"/>
  <c r="S510" i="16" l="1"/>
  <c r="U510" i="16"/>
  <c r="AB1468" i="16"/>
  <c r="D506" i="16"/>
  <c r="F506" i="16"/>
  <c r="AE759" i="16" l="1"/>
  <c r="AC759" i="16"/>
  <c r="AD759" i="16" s="1"/>
  <c r="R759" i="16"/>
  <c r="T510" i="16"/>
  <c r="W510" i="16"/>
  <c r="AB1469" i="16"/>
  <c r="M506" i="16"/>
  <c r="N506" i="16" s="1"/>
  <c r="O506" i="16"/>
  <c r="E506" i="16"/>
  <c r="C507" i="16" s="1"/>
  <c r="K507" i="16" s="1"/>
  <c r="H506" i="16"/>
  <c r="V510" i="16" l="1"/>
  <c r="AB1470" i="16"/>
  <c r="G506" i="16"/>
  <c r="AC760" i="16" l="1"/>
  <c r="AD760" i="16" s="1"/>
  <c r="R760" i="16"/>
  <c r="AE760" i="16"/>
  <c r="S511" i="16"/>
  <c r="U511" i="16"/>
  <c r="AB1471" i="16"/>
  <c r="D507" i="16"/>
  <c r="F507" i="16"/>
  <c r="T511" i="16" l="1"/>
  <c r="W511" i="16"/>
  <c r="AB1472" i="16"/>
  <c r="O507" i="16"/>
  <c r="M507" i="16"/>
  <c r="N507" i="16" s="1"/>
  <c r="H507" i="16"/>
  <c r="E507" i="16"/>
  <c r="C508" i="16" s="1"/>
  <c r="K508" i="16" s="1"/>
  <c r="AE761" i="16" l="1"/>
  <c r="R761" i="16"/>
  <c r="AC761" i="16"/>
  <c r="AD761" i="16" s="1"/>
  <c r="V511" i="16"/>
  <c r="AB1473" i="16"/>
  <c r="G507" i="16"/>
  <c r="U512" i="16" l="1"/>
  <c r="S512" i="16"/>
  <c r="AB1474" i="16"/>
  <c r="D508" i="16"/>
  <c r="F508" i="16"/>
  <c r="AE762" i="16" l="1"/>
  <c r="R762" i="16"/>
  <c r="AC762" i="16"/>
  <c r="AD762" i="16" s="1"/>
  <c r="W512" i="16"/>
  <c r="T512" i="16"/>
  <c r="AB1475" i="16"/>
  <c r="M508" i="16"/>
  <c r="N508" i="16" s="1"/>
  <c r="O508" i="16"/>
  <c r="E508" i="16"/>
  <c r="C509" i="16" s="1"/>
  <c r="K509" i="16" s="1"/>
  <c r="H508" i="16"/>
  <c r="V512" i="16" l="1"/>
  <c r="AB1476" i="16"/>
  <c r="G508" i="16"/>
  <c r="AC763" i="16" l="1"/>
  <c r="R763" i="16"/>
  <c r="AE763" i="16"/>
  <c r="U513" i="16"/>
  <c r="S513" i="16"/>
  <c r="AB1477" i="16"/>
  <c r="D509" i="16"/>
  <c r="F509" i="16"/>
  <c r="AD763" i="16" l="1"/>
  <c r="T513" i="16"/>
  <c r="W513" i="16"/>
  <c r="AB1478" i="16"/>
  <c r="E509" i="16"/>
  <c r="C510" i="16" s="1"/>
  <c r="K510" i="16" s="1"/>
  <c r="H509" i="16"/>
  <c r="M509" i="16"/>
  <c r="N509" i="16" s="1"/>
  <c r="O509" i="16"/>
  <c r="AC764" i="16" l="1"/>
  <c r="R764" i="16"/>
  <c r="AE764" i="16"/>
  <c r="V513" i="16"/>
  <c r="AB1479" i="16"/>
  <c r="G509" i="16"/>
  <c r="AD764" i="16" l="1"/>
  <c r="U514" i="16"/>
  <c r="S514" i="16"/>
  <c r="AB1480" i="16"/>
  <c r="D510" i="16"/>
  <c r="F510" i="16"/>
  <c r="AE765" i="16" l="1"/>
  <c r="AC765" i="16"/>
  <c r="R765" i="16"/>
  <c r="T514" i="16"/>
  <c r="W514" i="16"/>
  <c r="AB1481" i="16"/>
  <c r="O510" i="16"/>
  <c r="M510" i="16"/>
  <c r="N510" i="16" s="1"/>
  <c r="H510" i="16"/>
  <c r="E510" i="16"/>
  <c r="C511" i="16" s="1"/>
  <c r="K511" i="16" s="1"/>
  <c r="AD765" i="16" l="1"/>
  <c r="V514" i="16"/>
  <c r="AB1482" i="16"/>
  <c r="G510" i="16"/>
  <c r="AC766" i="16" l="1"/>
  <c r="R766" i="16"/>
  <c r="AE766" i="16"/>
  <c r="S515" i="16"/>
  <c r="U515" i="16"/>
  <c r="AB1483" i="16"/>
  <c r="D511" i="16"/>
  <c r="F511" i="16"/>
  <c r="AD766" i="16" l="1"/>
  <c r="W515" i="16"/>
  <c r="T515" i="16"/>
  <c r="AB1484" i="16"/>
  <c r="O511" i="16"/>
  <c r="M511" i="16"/>
  <c r="N511" i="16" s="1"/>
  <c r="E511" i="16"/>
  <c r="C512" i="16" s="1"/>
  <c r="K512" i="16" s="1"/>
  <c r="H511" i="16"/>
  <c r="AC767" i="16" l="1"/>
  <c r="AD767" i="16" s="1"/>
  <c r="R767" i="16"/>
  <c r="AE767" i="16"/>
  <c r="V515" i="16"/>
  <c r="AB1485" i="16"/>
  <c r="G511" i="16"/>
  <c r="U516" i="16" l="1"/>
  <c r="S516" i="16"/>
  <c r="AB1486" i="16"/>
  <c r="D512" i="16"/>
  <c r="F512" i="16"/>
  <c r="AE768" i="16" l="1"/>
  <c r="AC768" i="16"/>
  <c r="AD768" i="16" s="1"/>
  <c r="R768" i="16"/>
  <c r="T516" i="16"/>
  <c r="W516" i="16"/>
  <c r="AB1487" i="16"/>
  <c r="O512" i="16"/>
  <c r="M512" i="16"/>
  <c r="N512" i="16" s="1"/>
  <c r="E512" i="16"/>
  <c r="C513" i="16" s="1"/>
  <c r="K513" i="16" s="1"/>
  <c r="H512" i="16"/>
  <c r="V516" i="16" l="1"/>
  <c r="AB1488" i="16"/>
  <c r="G512" i="16"/>
  <c r="AC769" i="16" l="1"/>
  <c r="AD769" i="16" s="1"/>
  <c r="R769" i="16"/>
  <c r="AE769" i="16"/>
  <c r="S517" i="16"/>
  <c r="U517" i="16"/>
  <c r="AB1489" i="16"/>
  <c r="D513" i="16"/>
  <c r="F513" i="16"/>
  <c r="T517" i="16" l="1"/>
  <c r="W517" i="16"/>
  <c r="AB1490" i="16"/>
  <c r="E513" i="16"/>
  <c r="C514" i="16" s="1"/>
  <c r="K514" i="16" s="1"/>
  <c r="H513" i="16"/>
  <c r="O513" i="16"/>
  <c r="M513" i="16"/>
  <c r="N513" i="16" s="1"/>
  <c r="R770" i="16" l="1"/>
  <c r="AC770" i="16"/>
  <c r="AD770" i="16" s="1"/>
  <c r="AE770" i="16"/>
  <c r="V517" i="16"/>
  <c r="AB1491" i="16"/>
  <c r="G513" i="16"/>
  <c r="S518" i="16" l="1"/>
  <c r="U518" i="16"/>
  <c r="AB1492" i="16"/>
  <c r="D514" i="16"/>
  <c r="F514" i="16"/>
  <c r="AE771" i="16" l="1"/>
  <c r="AC771" i="16"/>
  <c r="AD771" i="16" s="1"/>
  <c r="R771" i="16"/>
  <c r="T518" i="16"/>
  <c r="W518" i="16"/>
  <c r="AB1493" i="16"/>
  <c r="E514" i="16"/>
  <c r="C515" i="16" s="1"/>
  <c r="K515" i="16" s="1"/>
  <c r="H514" i="16"/>
  <c r="M514" i="16"/>
  <c r="N514" i="16" s="1"/>
  <c r="O514" i="16"/>
  <c r="V518" i="16" l="1"/>
  <c r="AB1494" i="16"/>
  <c r="G514" i="16"/>
  <c r="AC772" i="16" l="1"/>
  <c r="AD772" i="16" s="1"/>
  <c r="R772" i="16"/>
  <c r="AE772" i="16"/>
  <c r="U519" i="16"/>
  <c r="S519" i="16"/>
  <c r="AB1495" i="16"/>
  <c r="D515" i="16"/>
  <c r="F515" i="16"/>
  <c r="T519" i="16" l="1"/>
  <c r="W519" i="16"/>
  <c r="AB1496" i="16"/>
  <c r="E515" i="16"/>
  <c r="C516" i="16" s="1"/>
  <c r="K516" i="16" s="1"/>
  <c r="H515" i="16"/>
  <c r="O515" i="16"/>
  <c r="M515" i="16"/>
  <c r="N515" i="16" s="1"/>
  <c r="AC773" i="16" l="1"/>
  <c r="AD773" i="16" s="1"/>
  <c r="R773" i="16"/>
  <c r="AE773" i="16"/>
  <c r="V519" i="16"/>
  <c r="AB1497" i="16"/>
  <c r="G515" i="16"/>
  <c r="S520" i="16" l="1"/>
  <c r="U520" i="16"/>
  <c r="AB1498" i="16"/>
  <c r="D516" i="16"/>
  <c r="F516" i="16"/>
  <c r="AE774" i="16" l="1"/>
  <c r="R774" i="16"/>
  <c r="AC774" i="16"/>
  <c r="AD774" i="16" s="1"/>
  <c r="T520" i="16"/>
  <c r="W520" i="16"/>
  <c r="AB1499" i="16"/>
  <c r="M516" i="16"/>
  <c r="N516" i="16" s="1"/>
  <c r="O516" i="16"/>
  <c r="E516" i="16"/>
  <c r="C517" i="16" s="1"/>
  <c r="K517" i="16" s="1"/>
  <c r="H516" i="16"/>
  <c r="V520" i="16" l="1"/>
  <c r="AB1500" i="16"/>
  <c r="G516" i="16"/>
  <c r="AC775" i="16" l="1"/>
  <c r="AD775" i="16" s="1"/>
  <c r="R775" i="16"/>
  <c r="AE775" i="16"/>
  <c r="U521" i="16"/>
  <c r="S521" i="16"/>
  <c r="AB1501" i="16"/>
  <c r="D517" i="16"/>
  <c r="F517" i="16"/>
  <c r="T521" i="16" l="1"/>
  <c r="W521" i="16"/>
  <c r="AB1502" i="16"/>
  <c r="E517" i="16"/>
  <c r="C518" i="16" s="1"/>
  <c r="K518" i="16" s="1"/>
  <c r="H517" i="16"/>
  <c r="M517" i="16"/>
  <c r="N517" i="16" s="1"/>
  <c r="O517" i="16"/>
  <c r="AC776" i="16" l="1"/>
  <c r="AD776" i="16" s="1"/>
  <c r="R776" i="16"/>
  <c r="AE776" i="16"/>
  <c r="V521" i="16"/>
  <c r="AB1503" i="16"/>
  <c r="G517" i="16"/>
  <c r="U522" i="16" l="1"/>
  <c r="S522" i="16"/>
  <c r="AB1504" i="16"/>
  <c r="D518" i="16"/>
  <c r="F518" i="16"/>
  <c r="AE777" i="16" l="1"/>
  <c r="R777" i="16"/>
  <c r="AC777" i="16"/>
  <c r="AD777" i="16" s="1"/>
  <c r="W522" i="16"/>
  <c r="T522" i="16"/>
  <c r="AB1505" i="16"/>
  <c r="O518" i="16"/>
  <c r="M518" i="16"/>
  <c r="N518" i="16" s="1"/>
  <c r="E518" i="16"/>
  <c r="C519" i="16" s="1"/>
  <c r="K519" i="16" s="1"/>
  <c r="H518" i="16"/>
  <c r="V522" i="16" l="1"/>
  <c r="AB1506" i="16"/>
  <c r="G518" i="16"/>
  <c r="AC778" i="16" l="1"/>
  <c r="AD778" i="16" s="1"/>
  <c r="R778" i="16"/>
  <c r="AE778" i="16"/>
  <c r="S523" i="16"/>
  <c r="U523" i="16"/>
  <c r="AB1507" i="16"/>
  <c r="D519" i="16"/>
  <c r="F519" i="16"/>
  <c r="T523" i="16" l="1"/>
  <c r="W523" i="16"/>
  <c r="AB1508" i="16"/>
  <c r="O519" i="16"/>
  <c r="M519" i="16"/>
  <c r="N519" i="16" s="1"/>
  <c r="H519" i="16"/>
  <c r="E519" i="16"/>
  <c r="C520" i="16" s="1"/>
  <c r="K520" i="16" s="1"/>
  <c r="AC779" i="16" l="1"/>
  <c r="AD779" i="16" s="1"/>
  <c r="R779" i="16"/>
  <c r="AE779" i="16"/>
  <c r="V523" i="16"/>
  <c r="AB1509" i="16"/>
  <c r="G519" i="16"/>
  <c r="U524" i="16" l="1"/>
  <c r="S524" i="16"/>
  <c r="AB1510" i="16"/>
  <c r="D520" i="16"/>
  <c r="F520" i="16"/>
  <c r="AE780" i="16" l="1"/>
  <c r="AC780" i="16"/>
  <c r="AD780" i="16" s="1"/>
  <c r="R780" i="16"/>
  <c r="T524" i="16"/>
  <c r="W524" i="16"/>
  <c r="AB1511" i="16"/>
  <c r="O520" i="16"/>
  <c r="M520" i="16"/>
  <c r="N520" i="16" s="1"/>
  <c r="E520" i="16"/>
  <c r="C521" i="16" s="1"/>
  <c r="K521" i="16" s="1"/>
  <c r="H520" i="16"/>
  <c r="V524" i="16" l="1"/>
  <c r="AB1512" i="16"/>
  <c r="G520" i="16"/>
  <c r="AC781" i="16" l="1"/>
  <c r="AD781" i="16" s="1"/>
  <c r="R781" i="16"/>
  <c r="AE781" i="16"/>
  <c r="S525" i="16"/>
  <c r="U525" i="16"/>
  <c r="AB1513" i="16"/>
  <c r="D521" i="16"/>
  <c r="F521" i="16"/>
  <c r="W525" i="16" l="1"/>
  <c r="T525" i="16"/>
  <c r="AB1514" i="16"/>
  <c r="E521" i="16"/>
  <c r="C522" i="16" s="1"/>
  <c r="K522" i="16" s="1"/>
  <c r="H521" i="16"/>
  <c r="M521" i="16"/>
  <c r="N521" i="16" s="1"/>
  <c r="O521" i="16"/>
  <c r="AC782" i="16" l="1"/>
  <c r="AD782" i="16" s="1"/>
  <c r="R782" i="16"/>
  <c r="AE782" i="16"/>
  <c r="V525" i="16"/>
  <c r="AB1515" i="16"/>
  <c r="G521" i="16"/>
  <c r="S526" i="16" l="1"/>
  <c r="U526" i="16"/>
  <c r="AB1516" i="16"/>
  <c r="D522" i="16"/>
  <c r="F522" i="16"/>
  <c r="AE783" i="16" l="1"/>
  <c r="R783" i="16"/>
  <c r="AC783" i="16"/>
  <c r="AD783" i="16" s="1"/>
  <c r="W526" i="16"/>
  <c r="T526" i="16"/>
  <c r="AB1517" i="16"/>
  <c r="E522" i="16"/>
  <c r="C523" i="16" s="1"/>
  <c r="K523" i="16" s="1"/>
  <c r="H522" i="16"/>
  <c r="M522" i="16"/>
  <c r="N522" i="16" s="1"/>
  <c r="O522" i="16"/>
  <c r="V526" i="16" l="1"/>
  <c r="AB1518" i="16"/>
  <c r="G522" i="16"/>
  <c r="AC784" i="16" l="1"/>
  <c r="R784" i="16"/>
  <c r="AE784" i="16"/>
  <c r="U527" i="16"/>
  <c r="S527" i="16"/>
  <c r="AB1519" i="16"/>
  <c r="D523" i="16"/>
  <c r="F523" i="16"/>
  <c r="AD784" i="16" l="1"/>
  <c r="W527" i="16"/>
  <c r="T527" i="16"/>
  <c r="AB1520" i="16"/>
  <c r="O523" i="16"/>
  <c r="M523" i="16"/>
  <c r="N523" i="16" s="1"/>
  <c r="H523" i="16"/>
  <c r="E523" i="16"/>
  <c r="C524" i="16" s="1"/>
  <c r="K524" i="16" s="1"/>
  <c r="R785" i="16" l="1"/>
  <c r="AC785" i="16"/>
  <c r="AE785" i="16"/>
  <c r="V527" i="16"/>
  <c r="AB1521" i="16"/>
  <c r="G523" i="16"/>
  <c r="AD785" i="16" l="1"/>
  <c r="U528" i="16"/>
  <c r="S528" i="16"/>
  <c r="AB1522" i="16"/>
  <c r="D524" i="16"/>
  <c r="F524" i="16"/>
  <c r="AE786" i="16" l="1"/>
  <c r="R786" i="16"/>
  <c r="AC786" i="16"/>
  <c r="T528" i="16"/>
  <c r="W528" i="16"/>
  <c r="AB1523" i="16"/>
  <c r="M524" i="16"/>
  <c r="N524" i="16" s="1"/>
  <c r="O524" i="16"/>
  <c r="E524" i="16"/>
  <c r="C525" i="16" s="1"/>
  <c r="K525" i="16" s="1"/>
  <c r="H524" i="16"/>
  <c r="AD786" i="16" l="1"/>
  <c r="V528" i="16"/>
  <c r="AB1524" i="16"/>
  <c r="G524" i="16"/>
  <c r="AC787" i="16" l="1"/>
  <c r="AD787" i="16" s="1"/>
  <c r="R787" i="16"/>
  <c r="AE787" i="16"/>
  <c r="S529" i="16"/>
  <c r="U529" i="16"/>
  <c r="AB1525" i="16"/>
  <c r="D525" i="16"/>
  <c r="F525" i="16"/>
  <c r="W529" i="16" l="1"/>
  <c r="T529" i="16"/>
  <c r="AB1526" i="16"/>
  <c r="E525" i="16"/>
  <c r="C526" i="16" s="1"/>
  <c r="K526" i="16" s="1"/>
  <c r="H525" i="16"/>
  <c r="M525" i="16"/>
  <c r="N525" i="16" s="1"/>
  <c r="O525" i="16"/>
  <c r="AC788" i="16" l="1"/>
  <c r="AD788" i="16" s="1"/>
  <c r="R788" i="16"/>
  <c r="AE788" i="16"/>
  <c r="V529" i="16"/>
  <c r="AB1527" i="16"/>
  <c r="G525" i="16"/>
  <c r="U530" i="16" l="1"/>
  <c r="S530" i="16"/>
  <c r="AB1528" i="16"/>
  <c r="D526" i="16"/>
  <c r="F526" i="16"/>
  <c r="AE789" i="16" l="1"/>
  <c r="R789" i="16"/>
  <c r="AC789" i="16"/>
  <c r="AD789" i="16" s="1"/>
  <c r="T530" i="16"/>
  <c r="W530" i="16"/>
  <c r="AB1529" i="16"/>
  <c r="E526" i="16"/>
  <c r="C527" i="16" s="1"/>
  <c r="K527" i="16" s="1"/>
  <c r="H526" i="16"/>
  <c r="M526" i="16"/>
  <c r="N526" i="16" s="1"/>
  <c r="O526" i="16"/>
  <c r="V530" i="16" l="1"/>
  <c r="AB1530" i="16"/>
  <c r="G526" i="16"/>
  <c r="AC790" i="16" l="1"/>
  <c r="AD790" i="16" s="1"/>
  <c r="R790" i="16"/>
  <c r="AE790" i="16"/>
  <c r="U531" i="16"/>
  <c r="S531" i="16"/>
  <c r="AB1531" i="16"/>
  <c r="D527" i="16"/>
  <c r="F527" i="16"/>
  <c r="W531" i="16" l="1"/>
  <c r="T531" i="16"/>
  <c r="AB1532" i="16"/>
  <c r="E527" i="16"/>
  <c r="C528" i="16" s="1"/>
  <c r="K528" i="16" s="1"/>
  <c r="H527" i="16"/>
  <c r="O527" i="16"/>
  <c r="M527" i="16"/>
  <c r="N527" i="16" s="1"/>
  <c r="R791" i="16" l="1"/>
  <c r="AC791" i="16"/>
  <c r="AD791" i="16" s="1"/>
  <c r="AE791" i="16"/>
  <c r="V531" i="16"/>
  <c r="AB1533" i="16"/>
  <c r="G527" i="16"/>
  <c r="S532" i="16" l="1"/>
  <c r="U532" i="16"/>
  <c r="AB1534" i="16"/>
  <c r="D528" i="16"/>
  <c r="F528" i="16"/>
  <c r="AE792" i="16" l="1"/>
  <c r="AC792" i="16"/>
  <c r="AD792" i="16" s="1"/>
  <c r="R792" i="16"/>
  <c r="T532" i="16"/>
  <c r="W532" i="16"/>
  <c r="AB1535" i="16"/>
  <c r="O528" i="16"/>
  <c r="M528" i="16"/>
  <c r="N528" i="16" s="1"/>
  <c r="E528" i="16"/>
  <c r="C529" i="16" s="1"/>
  <c r="K529" i="16" s="1"/>
  <c r="H528" i="16"/>
  <c r="V532" i="16" l="1"/>
  <c r="AB1536" i="16"/>
  <c r="G528" i="16"/>
  <c r="AC793" i="16" l="1"/>
  <c r="AD793" i="16" s="1"/>
  <c r="R793" i="16"/>
  <c r="AE793" i="16"/>
  <c r="U533" i="16"/>
  <c r="S533" i="16"/>
  <c r="AB1537" i="16"/>
  <c r="D529" i="16"/>
  <c r="F529" i="16"/>
  <c r="T533" i="16" l="1"/>
  <c r="W533" i="16"/>
  <c r="AB1538" i="16"/>
  <c r="H529" i="16"/>
  <c r="E529" i="16"/>
  <c r="C530" i="16" s="1"/>
  <c r="K530" i="16" s="1"/>
  <c r="M529" i="16"/>
  <c r="N529" i="16" s="1"/>
  <c r="O529" i="16"/>
  <c r="AC794" i="16" l="1"/>
  <c r="R794" i="16"/>
  <c r="AE794" i="16"/>
  <c r="V533" i="16"/>
  <c r="AB1539" i="16"/>
  <c r="G529" i="16"/>
  <c r="AD794" i="16" l="1"/>
  <c r="S534" i="16"/>
  <c r="U534" i="16"/>
  <c r="AB1540" i="16"/>
  <c r="D530" i="16"/>
  <c r="F530" i="16"/>
  <c r="AE795" i="16" l="1"/>
  <c r="R795" i="16"/>
  <c r="AC795" i="16"/>
  <c r="AD795" i="16" s="1"/>
  <c r="W534" i="16"/>
  <c r="T534" i="16"/>
  <c r="AB1541" i="16"/>
  <c r="M530" i="16"/>
  <c r="N530" i="16" s="1"/>
  <c r="O530" i="16"/>
  <c r="E530" i="16"/>
  <c r="C531" i="16" s="1"/>
  <c r="K531" i="16" s="1"/>
  <c r="H530" i="16"/>
  <c r="V534" i="16" l="1"/>
  <c r="AB1542" i="16"/>
  <c r="G530" i="16"/>
  <c r="AC796" i="16" l="1"/>
  <c r="AD796" i="16" s="1"/>
  <c r="R796" i="16"/>
  <c r="AE796" i="16"/>
  <c r="S535" i="16"/>
  <c r="U535" i="16"/>
  <c r="AB1543" i="16"/>
  <c r="D531" i="16"/>
  <c r="F531" i="16"/>
  <c r="W535" i="16" l="1"/>
  <c r="T535" i="16"/>
  <c r="AB1544" i="16"/>
  <c r="E531" i="16"/>
  <c r="C532" i="16" s="1"/>
  <c r="K532" i="16" s="1"/>
  <c r="H531" i="16"/>
  <c r="M531" i="16"/>
  <c r="N531" i="16" s="1"/>
  <c r="O531" i="16"/>
  <c r="AC797" i="16" l="1"/>
  <c r="R797" i="16"/>
  <c r="AE797" i="16"/>
  <c r="V535" i="16"/>
  <c r="AB1545" i="16"/>
  <c r="G531" i="16"/>
  <c r="AD797" i="16" l="1"/>
  <c r="U536" i="16"/>
  <c r="S536" i="16"/>
  <c r="AB1546" i="16"/>
  <c r="D532" i="16"/>
  <c r="F532" i="16"/>
  <c r="AE798" i="16" l="1"/>
  <c r="R798" i="16"/>
  <c r="AC798" i="16"/>
  <c r="AD798" i="16" s="1"/>
  <c r="W536" i="16"/>
  <c r="T536" i="16"/>
  <c r="AB1547" i="16"/>
  <c r="E532" i="16"/>
  <c r="C533" i="16" s="1"/>
  <c r="K533" i="16" s="1"/>
  <c r="H532" i="16"/>
  <c r="O532" i="16"/>
  <c r="M532" i="16"/>
  <c r="N532" i="16" s="1"/>
  <c r="V536" i="16" l="1"/>
  <c r="AB1548" i="16"/>
  <c r="G532" i="16"/>
  <c r="AC799" i="16" l="1"/>
  <c r="AD799" i="16" s="1"/>
  <c r="R799" i="16"/>
  <c r="AE799" i="16"/>
  <c r="U537" i="16"/>
  <c r="S537" i="16"/>
  <c r="AB1549" i="16"/>
  <c r="D533" i="16"/>
  <c r="F533" i="16"/>
  <c r="T537" i="16" l="1"/>
  <c r="W537" i="16"/>
  <c r="AB1550" i="16"/>
  <c r="E533" i="16"/>
  <c r="C534" i="16" s="1"/>
  <c r="K534" i="16" s="1"/>
  <c r="H533" i="16"/>
  <c r="M533" i="16"/>
  <c r="N533" i="16" s="1"/>
  <c r="O533" i="16"/>
  <c r="AC800" i="16" l="1"/>
  <c r="AD800" i="16" s="1"/>
  <c r="R800" i="16"/>
  <c r="AE800" i="16"/>
  <c r="V537" i="16"/>
  <c r="AB1551" i="16"/>
  <c r="G533" i="16"/>
  <c r="U538" i="16" l="1"/>
  <c r="S538" i="16"/>
  <c r="AB1552" i="16"/>
  <c r="D534" i="16"/>
  <c r="F534" i="16"/>
  <c r="AC801" i="16" l="1"/>
  <c r="AD801" i="16" s="1"/>
  <c r="R801" i="16"/>
  <c r="AE801" i="16"/>
  <c r="T538" i="16"/>
  <c r="W538" i="16"/>
  <c r="AB1553" i="16"/>
  <c r="H534" i="16"/>
  <c r="E534" i="16"/>
  <c r="C535" i="16" s="1"/>
  <c r="K535" i="16" s="1"/>
  <c r="O534" i="16"/>
  <c r="M534" i="16"/>
  <c r="N534" i="16" s="1"/>
  <c r="V538" i="16" l="1"/>
  <c r="AB1554" i="16"/>
  <c r="G534" i="16"/>
  <c r="AC802" i="16" l="1"/>
  <c r="AD802" i="16" s="1"/>
  <c r="R802" i="16"/>
  <c r="AE802" i="16"/>
  <c r="U539" i="16"/>
  <c r="S539" i="16"/>
  <c r="AB1555" i="16"/>
  <c r="D535" i="16"/>
  <c r="F535" i="16"/>
  <c r="W539" i="16" l="1"/>
  <c r="T539" i="16"/>
  <c r="AB1556" i="16"/>
  <c r="H535" i="16"/>
  <c r="E535" i="16"/>
  <c r="C536" i="16" s="1"/>
  <c r="K536" i="16" s="1"/>
  <c r="O535" i="16"/>
  <c r="M535" i="16"/>
  <c r="N535" i="16" s="1"/>
  <c r="AC803" i="16" l="1"/>
  <c r="AD803" i="16" s="1"/>
  <c r="R803" i="16"/>
  <c r="AE803" i="16"/>
  <c r="V539" i="16"/>
  <c r="AB1557" i="16"/>
  <c r="G535" i="16"/>
  <c r="U540" i="16" l="1"/>
  <c r="S540" i="16"/>
  <c r="AB1558" i="16"/>
  <c r="F536" i="16"/>
  <c r="D536" i="16"/>
  <c r="AE804" i="16" l="1"/>
  <c r="AC804" i="16"/>
  <c r="AD804" i="16" s="1"/>
  <c r="R804" i="16"/>
  <c r="T540" i="16"/>
  <c r="W540" i="16"/>
  <c r="AB1559" i="16"/>
  <c r="E536" i="16"/>
  <c r="C537" i="16" s="1"/>
  <c r="K537" i="16" s="1"/>
  <c r="H536" i="16"/>
  <c r="O536" i="16"/>
  <c r="M536" i="16"/>
  <c r="N536" i="16" s="1"/>
  <c r="V540" i="16" l="1"/>
  <c r="AB1560" i="16"/>
  <c r="G536" i="16"/>
  <c r="AC805" i="16" l="1"/>
  <c r="R805" i="16"/>
  <c r="AE805" i="16"/>
  <c r="U541" i="16"/>
  <c r="S541" i="16"/>
  <c r="AB1561" i="16"/>
  <c r="D537" i="16"/>
  <c r="F537" i="16"/>
  <c r="AD805" i="16" l="1"/>
  <c r="W541" i="16"/>
  <c r="T541" i="16"/>
  <c r="AB1562" i="16"/>
  <c r="E537" i="16"/>
  <c r="C538" i="16" s="1"/>
  <c r="K538" i="16" s="1"/>
  <c r="H537" i="16"/>
  <c r="M537" i="16"/>
  <c r="N537" i="16" s="1"/>
  <c r="O537" i="16"/>
  <c r="R806" i="16" l="1"/>
  <c r="AC806" i="16"/>
  <c r="AD806" i="16" s="1"/>
  <c r="AE806" i="16"/>
  <c r="V541" i="16"/>
  <c r="AB1563" i="16"/>
  <c r="G537" i="16"/>
  <c r="S542" i="16" l="1"/>
  <c r="U542" i="16"/>
  <c r="AB1564" i="16"/>
  <c r="D538" i="16"/>
  <c r="F538" i="16"/>
  <c r="AE807" i="16" l="1"/>
  <c r="AC807" i="16"/>
  <c r="R807" i="16"/>
  <c r="W542" i="16"/>
  <c r="T542" i="16"/>
  <c r="AB1565" i="16"/>
  <c r="M538" i="16"/>
  <c r="N538" i="16" s="1"/>
  <c r="O538" i="16"/>
  <c r="E538" i="16"/>
  <c r="C539" i="16" s="1"/>
  <c r="K539" i="16" s="1"/>
  <c r="H538" i="16"/>
  <c r="AD807" i="16" l="1"/>
  <c r="V542" i="16"/>
  <c r="AB1566" i="16"/>
  <c r="G538" i="16"/>
  <c r="AC808" i="16" l="1"/>
  <c r="R808" i="16"/>
  <c r="AE808" i="16"/>
  <c r="U543" i="16"/>
  <c r="S543" i="16"/>
  <c r="AB1567" i="16"/>
  <c r="D539" i="16"/>
  <c r="F539" i="16"/>
  <c r="AD808" i="16" l="1"/>
  <c r="W543" i="16"/>
  <c r="T543" i="16"/>
  <c r="AB1568" i="16"/>
  <c r="E539" i="16"/>
  <c r="C540" i="16" s="1"/>
  <c r="K540" i="16" s="1"/>
  <c r="H539" i="16"/>
  <c r="M539" i="16"/>
  <c r="N539" i="16" s="1"/>
  <c r="O539" i="16"/>
  <c r="AC809" i="16" l="1"/>
  <c r="R809" i="16"/>
  <c r="AE809" i="16"/>
  <c r="V543" i="16"/>
  <c r="AB1569" i="16"/>
  <c r="G539" i="16"/>
  <c r="AD809" i="16" l="1"/>
  <c r="S544" i="16"/>
  <c r="U544" i="16"/>
  <c r="AB1570" i="16"/>
  <c r="D540" i="16"/>
  <c r="F540" i="16"/>
  <c r="AE810" i="16" l="1"/>
  <c r="AC810" i="16"/>
  <c r="AD810" i="16" s="1"/>
  <c r="R810" i="16"/>
  <c r="W544" i="16"/>
  <c r="T544" i="16"/>
  <c r="AB1571" i="16"/>
  <c r="E540" i="16"/>
  <c r="C541" i="16" s="1"/>
  <c r="K541" i="16" s="1"/>
  <c r="H540" i="16"/>
  <c r="O540" i="16"/>
  <c r="M540" i="16"/>
  <c r="N540" i="16" s="1"/>
  <c r="V544" i="16" l="1"/>
  <c r="AB1572" i="16"/>
  <c r="G540" i="16"/>
  <c r="R811" i="16" l="1"/>
  <c r="AC811" i="16"/>
  <c r="AE811" i="16"/>
  <c r="S545" i="16"/>
  <c r="U545" i="16"/>
  <c r="AB1573" i="16"/>
  <c r="D541" i="16"/>
  <c r="F541" i="16"/>
  <c r="AD811" i="16" l="1"/>
  <c r="T545" i="16"/>
  <c r="W545" i="16"/>
  <c r="AB1574" i="16"/>
  <c r="E541" i="16"/>
  <c r="C542" i="16" s="1"/>
  <c r="K542" i="16" s="1"/>
  <c r="H541" i="16"/>
  <c r="M541" i="16"/>
  <c r="N541" i="16" s="1"/>
  <c r="O541" i="16"/>
  <c r="R812" i="16" l="1"/>
  <c r="AC812" i="16"/>
  <c r="AD812" i="16" s="1"/>
  <c r="AE812" i="16"/>
  <c r="V545" i="16"/>
  <c r="AB1575" i="16"/>
  <c r="G541" i="16"/>
  <c r="U546" i="16" l="1"/>
  <c r="S546" i="16"/>
  <c r="AB1576" i="16"/>
  <c r="D542" i="16"/>
  <c r="F542" i="16"/>
  <c r="AE813" i="16" l="1"/>
  <c r="R813" i="16"/>
  <c r="AC813" i="16"/>
  <c r="W546" i="16"/>
  <c r="T546" i="16"/>
  <c r="AB1577" i="16"/>
  <c r="E542" i="16"/>
  <c r="C543" i="16" s="1"/>
  <c r="K543" i="16" s="1"/>
  <c r="H542" i="16"/>
  <c r="O542" i="16"/>
  <c r="M542" i="16"/>
  <c r="N542" i="16" s="1"/>
  <c r="AD813" i="16" l="1"/>
  <c r="V546" i="16"/>
  <c r="AB1578" i="16"/>
  <c r="G542" i="16"/>
  <c r="AC814" i="16" l="1"/>
  <c r="AD814" i="16" s="1"/>
  <c r="R814" i="16"/>
  <c r="AE814" i="16"/>
  <c r="S547" i="16"/>
  <c r="U547" i="16"/>
  <c r="AB1579" i="16"/>
  <c r="D543" i="16"/>
  <c r="F543" i="16"/>
  <c r="T547" i="16" l="1"/>
  <c r="W547" i="16"/>
  <c r="AB1580" i="16"/>
  <c r="H543" i="16"/>
  <c r="E543" i="16"/>
  <c r="C544" i="16" s="1"/>
  <c r="K544" i="16" s="1"/>
  <c r="O543" i="16"/>
  <c r="M543" i="16"/>
  <c r="N543" i="16" s="1"/>
  <c r="AC815" i="16" l="1"/>
  <c r="R815" i="16"/>
  <c r="AE815" i="16"/>
  <c r="V547" i="16"/>
  <c r="AB1581" i="16"/>
  <c r="G543" i="16"/>
  <c r="AD815" i="16" l="1"/>
  <c r="S548" i="16"/>
  <c r="U548" i="16"/>
  <c r="AB1582" i="16"/>
  <c r="D544" i="16"/>
  <c r="F544" i="16"/>
  <c r="AE816" i="16" l="1"/>
  <c r="AC816" i="16"/>
  <c r="AD816" i="16" s="1"/>
  <c r="R816" i="16"/>
  <c r="T548" i="16"/>
  <c r="W548" i="16"/>
  <c r="AB1583" i="16"/>
  <c r="E544" i="16"/>
  <c r="C545" i="16" s="1"/>
  <c r="K545" i="16" s="1"/>
  <c r="H544" i="16"/>
  <c r="O544" i="16"/>
  <c r="M544" i="16"/>
  <c r="N544" i="16" s="1"/>
  <c r="V548" i="16" l="1"/>
  <c r="AB1584" i="16"/>
  <c r="G544" i="16"/>
  <c r="AC817" i="16" l="1"/>
  <c r="R817" i="16"/>
  <c r="AE817" i="16"/>
  <c r="S549" i="16"/>
  <c r="U549" i="16"/>
  <c r="AB1585" i="16"/>
  <c r="D545" i="16"/>
  <c r="F545" i="16"/>
  <c r="AD817" i="16" l="1"/>
  <c r="T549" i="16"/>
  <c r="W549" i="16"/>
  <c r="AB1586" i="16"/>
  <c r="E545" i="16"/>
  <c r="C546" i="16" s="1"/>
  <c r="K546" i="16" s="1"/>
  <c r="H545" i="16"/>
  <c r="M545" i="16"/>
  <c r="N545" i="16" s="1"/>
  <c r="O545" i="16"/>
  <c r="AC818" i="16" l="1"/>
  <c r="R818" i="16"/>
  <c r="AE818" i="16"/>
  <c r="V549" i="16"/>
  <c r="AB1587" i="16"/>
  <c r="G545" i="16"/>
  <c r="AD818" i="16" l="1"/>
  <c r="S550" i="16"/>
  <c r="U550" i="16"/>
  <c r="AB1588" i="16"/>
  <c r="F546" i="16"/>
  <c r="D546" i="16"/>
  <c r="AE819" i="16" l="1"/>
  <c r="AC819" i="16"/>
  <c r="R819" i="16"/>
  <c r="T550" i="16"/>
  <c r="W550" i="16"/>
  <c r="AB1589" i="16"/>
  <c r="E546" i="16"/>
  <c r="C547" i="16" s="1"/>
  <c r="K547" i="16" s="1"/>
  <c r="H546" i="16"/>
  <c r="O546" i="16"/>
  <c r="M546" i="16"/>
  <c r="N546" i="16" s="1"/>
  <c r="AD819" i="16" l="1"/>
  <c r="V550" i="16"/>
  <c r="AB1590" i="16"/>
  <c r="G546" i="16"/>
  <c r="AC820" i="16" l="1"/>
  <c r="R820" i="16"/>
  <c r="AE820" i="16"/>
  <c r="S551" i="16"/>
  <c r="U551" i="16"/>
  <c r="AB1591" i="16"/>
  <c r="D547" i="16"/>
  <c r="F547" i="16"/>
  <c r="AD820" i="16" l="1"/>
  <c r="W551" i="16"/>
  <c r="T551" i="16"/>
  <c r="AB1592" i="16"/>
  <c r="M547" i="16"/>
  <c r="N547" i="16" s="1"/>
  <c r="O547" i="16"/>
  <c r="E547" i="16"/>
  <c r="C548" i="16" s="1"/>
  <c r="K548" i="16" s="1"/>
  <c r="H547" i="16"/>
  <c r="AC821" i="16" l="1"/>
  <c r="R821" i="16"/>
  <c r="AE821" i="16"/>
  <c r="V551" i="16"/>
  <c r="AB1593" i="16"/>
  <c r="G547" i="16"/>
  <c r="AD821" i="16" l="1"/>
  <c r="U552" i="16"/>
  <c r="S552" i="16"/>
  <c r="AB1594" i="16"/>
  <c r="D548" i="16"/>
  <c r="F548" i="16"/>
  <c r="AE822" i="16" l="1"/>
  <c r="R822" i="16"/>
  <c r="AC822" i="16"/>
  <c r="AD822" i="16" s="1"/>
  <c r="W552" i="16"/>
  <c r="T552" i="16"/>
  <c r="AB1595" i="16"/>
  <c r="O548" i="16"/>
  <c r="M548" i="16"/>
  <c r="N548" i="16" s="1"/>
  <c r="E548" i="16"/>
  <c r="C549" i="16" s="1"/>
  <c r="K549" i="16" s="1"/>
  <c r="H548" i="16"/>
  <c r="V552" i="16" l="1"/>
  <c r="AB1596" i="16"/>
  <c r="G548" i="16"/>
  <c r="AC823" i="16" l="1"/>
  <c r="R823" i="16"/>
  <c r="AE823" i="16"/>
  <c r="S553" i="16"/>
  <c r="U553" i="16"/>
  <c r="AB1597" i="16"/>
  <c r="F549" i="16"/>
  <c r="D549" i="16"/>
  <c r="AD823" i="16" l="1"/>
  <c r="T553" i="16"/>
  <c r="W553" i="16"/>
  <c r="AB1598" i="16"/>
  <c r="O549" i="16"/>
  <c r="M549" i="16"/>
  <c r="N549" i="16" s="1"/>
  <c r="H549" i="16"/>
  <c r="E549" i="16"/>
  <c r="C550" i="16" s="1"/>
  <c r="K550" i="16" s="1"/>
  <c r="AC824" i="16" l="1"/>
  <c r="R824" i="16"/>
  <c r="AE824" i="16"/>
  <c r="V553" i="16"/>
  <c r="AB1599" i="16"/>
  <c r="G549" i="16"/>
  <c r="AD824" i="16" l="1"/>
  <c r="U554" i="16"/>
  <c r="S554" i="16"/>
  <c r="AB1600" i="16"/>
  <c r="D550" i="16"/>
  <c r="F550" i="16"/>
  <c r="AE825" i="16" l="1"/>
  <c r="R825" i="16"/>
  <c r="AC825" i="16"/>
  <c r="T554" i="16"/>
  <c r="W554" i="16"/>
  <c r="AB1601" i="16"/>
  <c r="E550" i="16"/>
  <c r="C551" i="16" s="1"/>
  <c r="K551" i="16" s="1"/>
  <c r="H550" i="16"/>
  <c r="M550" i="16"/>
  <c r="N550" i="16" s="1"/>
  <c r="O550" i="16"/>
  <c r="AD825" i="16" l="1"/>
  <c r="V554" i="16"/>
  <c r="AB1602" i="16"/>
  <c r="G550" i="16"/>
  <c r="AC826" i="16" l="1"/>
  <c r="AD826" i="16" s="1"/>
  <c r="R826" i="16"/>
  <c r="AE826" i="16"/>
  <c r="S555" i="16"/>
  <c r="U555" i="16"/>
  <c r="AB1603" i="16"/>
  <c r="D551" i="16"/>
  <c r="F551" i="16"/>
  <c r="W555" i="16" l="1"/>
  <c r="T555" i="16"/>
  <c r="AB1604" i="16"/>
  <c r="H551" i="16"/>
  <c r="E551" i="16"/>
  <c r="C552" i="16" s="1"/>
  <c r="K552" i="16" s="1"/>
  <c r="O551" i="16"/>
  <c r="M551" i="16"/>
  <c r="N551" i="16" s="1"/>
  <c r="R827" i="16" l="1"/>
  <c r="AC827" i="16"/>
  <c r="AD827" i="16" s="1"/>
  <c r="AE827" i="16"/>
  <c r="V555" i="16"/>
  <c r="AB1605" i="16"/>
  <c r="G551" i="16"/>
  <c r="S556" i="16" l="1"/>
  <c r="U556" i="16"/>
  <c r="AB1606" i="16"/>
  <c r="D552" i="16"/>
  <c r="F552" i="16"/>
  <c r="AE828" i="16" l="1"/>
  <c r="R828" i="16"/>
  <c r="AC828" i="16"/>
  <c r="AD828" i="16" s="1"/>
  <c r="T556" i="16"/>
  <c r="W556" i="16"/>
  <c r="AB1607" i="16"/>
  <c r="E552" i="16"/>
  <c r="C553" i="16" s="1"/>
  <c r="K553" i="16" s="1"/>
  <c r="H552" i="16"/>
  <c r="O552" i="16"/>
  <c r="M552" i="16"/>
  <c r="N552" i="16" s="1"/>
  <c r="V556" i="16" l="1"/>
  <c r="AB1608" i="16"/>
  <c r="G552" i="16"/>
  <c r="AC829" i="16" l="1"/>
  <c r="AD829" i="16" s="1"/>
  <c r="R829" i="16"/>
  <c r="AE829" i="16"/>
  <c r="U557" i="16"/>
  <c r="S557" i="16"/>
  <c r="AB1609" i="16"/>
  <c r="D553" i="16"/>
  <c r="F553" i="16"/>
  <c r="T557" i="16" l="1"/>
  <c r="W557" i="16"/>
  <c r="AB1610" i="16"/>
  <c r="E553" i="16"/>
  <c r="C554" i="16" s="1"/>
  <c r="K554" i="16" s="1"/>
  <c r="H553" i="16"/>
  <c r="O553" i="16"/>
  <c r="M553" i="16"/>
  <c r="N553" i="16" s="1"/>
  <c r="AC830" i="16" l="1"/>
  <c r="AD830" i="16" s="1"/>
  <c r="R830" i="16"/>
  <c r="AE830" i="16"/>
  <c r="V557" i="16"/>
  <c r="AB1611" i="16"/>
  <c r="G553" i="16"/>
  <c r="U558" i="16" l="1"/>
  <c r="S558" i="16"/>
  <c r="AB1612" i="16"/>
  <c r="D554" i="16"/>
  <c r="F554" i="16"/>
  <c r="AE831" i="16" l="1"/>
  <c r="AC831" i="16"/>
  <c r="AD831" i="16" s="1"/>
  <c r="R831" i="16"/>
  <c r="W558" i="16"/>
  <c r="T558" i="16"/>
  <c r="AB1613" i="16"/>
  <c r="E554" i="16"/>
  <c r="C555" i="16" s="1"/>
  <c r="K555" i="16" s="1"/>
  <c r="H554" i="16"/>
  <c r="O554" i="16"/>
  <c r="M554" i="16"/>
  <c r="N554" i="16" s="1"/>
  <c r="V558" i="16" l="1"/>
  <c r="AB1614" i="16"/>
  <c r="G554" i="16"/>
  <c r="AC832" i="16" l="1"/>
  <c r="AD832" i="16" s="1"/>
  <c r="R832" i="16"/>
  <c r="AE832" i="16"/>
  <c r="S559" i="16"/>
  <c r="U559" i="16"/>
  <c r="AB1615" i="16"/>
  <c r="D555" i="16"/>
  <c r="F555" i="16"/>
  <c r="W559" i="16" l="1"/>
  <c r="T559" i="16"/>
  <c r="AB1616" i="16"/>
  <c r="O555" i="16"/>
  <c r="M555" i="16"/>
  <c r="N555" i="16" s="1"/>
  <c r="H555" i="16"/>
  <c r="E555" i="16"/>
  <c r="C556" i="16" s="1"/>
  <c r="K556" i="16" s="1"/>
  <c r="R833" i="16" l="1"/>
  <c r="AC833" i="16"/>
  <c r="AD833" i="16" s="1"/>
  <c r="AE833" i="16"/>
  <c r="V559" i="16"/>
  <c r="AB1617" i="16"/>
  <c r="G555" i="16"/>
  <c r="S560" i="16" l="1"/>
  <c r="U560" i="16"/>
  <c r="AB1618" i="16"/>
  <c r="F556" i="16"/>
  <c r="D556" i="16"/>
  <c r="AE834" i="16" l="1"/>
  <c r="R834" i="16"/>
  <c r="AC834" i="16"/>
  <c r="AD834" i="16" s="1"/>
  <c r="T560" i="16"/>
  <c r="W560" i="16"/>
  <c r="AB1619" i="16"/>
  <c r="E556" i="16"/>
  <c r="C557" i="16" s="1"/>
  <c r="K557" i="16" s="1"/>
  <c r="H556" i="16"/>
  <c r="O556" i="16"/>
  <c r="M556" i="16"/>
  <c r="N556" i="16" s="1"/>
  <c r="V560" i="16" l="1"/>
  <c r="AB1620" i="16"/>
  <c r="G556" i="16"/>
  <c r="AC835" i="16" l="1"/>
  <c r="AD835" i="16" s="1"/>
  <c r="R835" i="16"/>
  <c r="AE835" i="16"/>
  <c r="U561" i="16"/>
  <c r="S561" i="16"/>
  <c r="AB1621" i="16"/>
  <c r="D557" i="16"/>
  <c r="F557" i="16"/>
  <c r="W561" i="16" l="1"/>
  <c r="T561" i="16"/>
  <c r="AB1622" i="16"/>
  <c r="E557" i="16"/>
  <c r="C558" i="16" s="1"/>
  <c r="K558" i="16" s="1"/>
  <c r="H557" i="16"/>
  <c r="M557" i="16"/>
  <c r="N557" i="16" s="1"/>
  <c r="O557" i="16"/>
  <c r="AC836" i="16" l="1"/>
  <c r="AD836" i="16" s="1"/>
  <c r="R836" i="16"/>
  <c r="AE836" i="16"/>
  <c r="V561" i="16"/>
  <c r="AB1623" i="16"/>
  <c r="G557" i="16"/>
  <c r="S562" i="16" l="1"/>
  <c r="U562" i="16"/>
  <c r="AB1624" i="16"/>
  <c r="D558" i="16"/>
  <c r="F558" i="16"/>
  <c r="R837" i="16" l="1"/>
  <c r="AC837" i="16"/>
  <c r="AD837" i="16" s="1"/>
  <c r="AE837" i="16"/>
  <c r="T562" i="16"/>
  <c r="W562" i="16"/>
  <c r="AB1625" i="16"/>
  <c r="E558" i="16"/>
  <c r="C559" i="16" s="1"/>
  <c r="K559" i="16" s="1"/>
  <c r="H558" i="16"/>
  <c r="M558" i="16"/>
  <c r="N558" i="16" s="1"/>
  <c r="O558" i="16"/>
  <c r="V562" i="16" l="1"/>
  <c r="AB1626" i="16"/>
  <c r="G558" i="16"/>
  <c r="AC838" i="16" l="1"/>
  <c r="AD838" i="16" s="1"/>
  <c r="R838" i="16"/>
  <c r="AE838" i="16"/>
  <c r="S563" i="16"/>
  <c r="U563" i="16"/>
  <c r="AB1627" i="16"/>
  <c r="D559" i="16"/>
  <c r="F559" i="16"/>
  <c r="T563" i="16" l="1"/>
  <c r="W563" i="16"/>
  <c r="AB1628" i="16"/>
  <c r="H559" i="16"/>
  <c r="E559" i="16"/>
  <c r="C560" i="16" s="1"/>
  <c r="K560" i="16" s="1"/>
  <c r="O559" i="16"/>
  <c r="M559" i="16"/>
  <c r="N559" i="16" s="1"/>
  <c r="AE839" i="16" l="1"/>
  <c r="AC839" i="16"/>
  <c r="AD839" i="16" s="1"/>
  <c r="R839" i="16"/>
  <c r="V563" i="16"/>
  <c r="AB1629" i="16"/>
  <c r="G559" i="16"/>
  <c r="U564" i="16" l="1"/>
  <c r="S564" i="16"/>
  <c r="AB1630" i="16"/>
  <c r="D560" i="16"/>
  <c r="F560" i="16"/>
  <c r="R840" i="16" l="1"/>
  <c r="AE840" i="16"/>
  <c r="AC840" i="16"/>
  <c r="AD840" i="16" s="1"/>
  <c r="T564" i="16"/>
  <c r="W564" i="16"/>
  <c r="AB1631" i="16"/>
  <c r="O560" i="16"/>
  <c r="M560" i="16"/>
  <c r="N560" i="16" s="1"/>
  <c r="E560" i="16"/>
  <c r="C561" i="16" s="1"/>
  <c r="K561" i="16" s="1"/>
  <c r="H560" i="16"/>
  <c r="V564" i="16" l="1"/>
  <c r="AB1632" i="16"/>
  <c r="G560" i="16"/>
  <c r="AE841" i="16" l="1"/>
  <c r="AC841" i="16"/>
  <c r="AD841" i="16" s="1"/>
  <c r="R841" i="16"/>
  <c r="S565" i="16"/>
  <c r="U565" i="16"/>
  <c r="AB1633" i="16"/>
  <c r="D561" i="16"/>
  <c r="F561" i="16"/>
  <c r="T565" i="16" l="1"/>
  <c r="W565" i="16"/>
  <c r="AB1634" i="16"/>
  <c r="E561" i="16"/>
  <c r="C562" i="16" s="1"/>
  <c r="K562" i="16" s="1"/>
  <c r="H561" i="16"/>
  <c r="M561" i="16"/>
  <c r="N561" i="16" s="1"/>
  <c r="O561" i="16"/>
  <c r="AE842" i="16" l="1"/>
  <c r="AC842" i="16"/>
  <c r="R842" i="16"/>
  <c r="V565" i="16"/>
  <c r="AB1635" i="16"/>
  <c r="G561" i="16"/>
  <c r="AD842" i="16" l="1"/>
  <c r="U566" i="16"/>
  <c r="S566" i="16"/>
  <c r="AB1636" i="16"/>
  <c r="D562" i="16"/>
  <c r="F562" i="16"/>
  <c r="AE843" i="16" l="1"/>
  <c r="R843" i="16"/>
  <c r="AC843" i="16"/>
  <c r="AD843" i="16" s="1"/>
  <c r="W566" i="16"/>
  <c r="T566" i="16"/>
  <c r="AB1637" i="16"/>
  <c r="E562" i="16"/>
  <c r="C563" i="16" s="1"/>
  <c r="K563" i="16" s="1"/>
  <c r="H562" i="16"/>
  <c r="O562" i="16"/>
  <c r="M562" i="16"/>
  <c r="N562" i="16" s="1"/>
  <c r="V566" i="16" l="1"/>
  <c r="AB1638" i="16"/>
  <c r="G562" i="16"/>
  <c r="AE844" i="16" l="1"/>
  <c r="R844" i="16"/>
  <c r="AC844" i="16"/>
  <c r="AD844" i="16" s="1"/>
  <c r="U567" i="16"/>
  <c r="S567" i="16"/>
  <c r="AB1639" i="16"/>
  <c r="D563" i="16"/>
  <c r="F563" i="16"/>
  <c r="W567" i="16" l="1"/>
  <c r="T567" i="16"/>
  <c r="AB1640" i="16"/>
  <c r="H563" i="16"/>
  <c r="E563" i="16"/>
  <c r="C564" i="16" s="1"/>
  <c r="K564" i="16" s="1"/>
  <c r="O563" i="16"/>
  <c r="M563" i="16"/>
  <c r="N563" i="16" s="1"/>
  <c r="AC845" i="16" l="1"/>
  <c r="AD845" i="16" s="1"/>
  <c r="R845" i="16"/>
  <c r="AE845" i="16"/>
  <c r="V567" i="16"/>
  <c r="AB1641" i="16"/>
  <c r="G563" i="16"/>
  <c r="U568" i="16" l="1"/>
  <c r="S568" i="16"/>
  <c r="AB1642" i="16"/>
  <c r="D564" i="16"/>
  <c r="F564" i="16"/>
  <c r="AC846" i="16" l="1"/>
  <c r="AD846" i="16" s="1"/>
  <c r="AE846" i="16"/>
  <c r="R846" i="16"/>
  <c r="T568" i="16"/>
  <c r="W568" i="16"/>
  <c r="AB1643" i="16"/>
  <c r="E564" i="16"/>
  <c r="C565" i="16" s="1"/>
  <c r="K565" i="16" s="1"/>
  <c r="H564" i="16"/>
  <c r="O564" i="16"/>
  <c r="M564" i="16"/>
  <c r="N564" i="16" s="1"/>
  <c r="V568" i="16" l="1"/>
  <c r="AB1644" i="16"/>
  <c r="G564" i="16"/>
  <c r="AC847" i="16" l="1"/>
  <c r="AD847" i="16" s="1"/>
  <c r="R847" i="16"/>
  <c r="AE847" i="16"/>
  <c r="U569" i="16"/>
  <c r="S569" i="16"/>
  <c r="AB1645" i="16"/>
  <c r="F565" i="16"/>
  <c r="D565" i="16"/>
  <c r="W569" i="16" l="1"/>
  <c r="T569" i="16"/>
  <c r="AB1646" i="16"/>
  <c r="E565" i="16"/>
  <c r="C566" i="16" s="1"/>
  <c r="K566" i="16" s="1"/>
  <c r="H565" i="16"/>
  <c r="O565" i="16"/>
  <c r="M565" i="16"/>
  <c r="N565" i="16" s="1"/>
  <c r="R848" i="16" l="1"/>
  <c r="AC848" i="16"/>
  <c r="AD848" i="16" s="1"/>
  <c r="AE848" i="16"/>
  <c r="V569" i="16"/>
  <c r="AB1647" i="16"/>
  <c r="G565" i="16"/>
  <c r="U570" i="16" l="1"/>
  <c r="S570" i="16"/>
  <c r="AB1648" i="16"/>
  <c r="D566" i="16"/>
  <c r="F566" i="16"/>
  <c r="AE849" i="16" l="1"/>
  <c r="R849" i="16"/>
  <c r="AC849" i="16"/>
  <c r="AD849" i="16" s="1"/>
  <c r="T570" i="16"/>
  <c r="W570" i="16"/>
  <c r="AB1649" i="16"/>
  <c r="M566" i="16"/>
  <c r="N566" i="16" s="1"/>
  <c r="O566" i="16"/>
  <c r="E566" i="16"/>
  <c r="C567" i="16" s="1"/>
  <c r="K567" i="16" s="1"/>
  <c r="H566" i="16"/>
  <c r="V570" i="16" l="1"/>
  <c r="AB1650" i="16"/>
  <c r="G566" i="16"/>
  <c r="AC850" i="16" l="1"/>
  <c r="AD850" i="16" s="1"/>
  <c r="R850" i="16"/>
  <c r="AE850" i="16"/>
  <c r="S571" i="16"/>
  <c r="U571" i="16"/>
  <c r="AB1651" i="16"/>
  <c r="D567" i="16"/>
  <c r="F567" i="16"/>
  <c r="W571" i="16" l="1"/>
  <c r="T571" i="16"/>
  <c r="AB1652" i="16"/>
  <c r="M567" i="16"/>
  <c r="N567" i="16" s="1"/>
  <c r="O567" i="16"/>
  <c r="E567" i="16"/>
  <c r="C568" i="16" s="1"/>
  <c r="K568" i="16" s="1"/>
  <c r="H567" i="16"/>
  <c r="AC851" i="16" l="1"/>
  <c r="AD851" i="16" s="1"/>
  <c r="R851" i="16"/>
  <c r="AE851" i="16"/>
  <c r="V571" i="16"/>
  <c r="AB1653" i="16"/>
  <c r="G567" i="16"/>
  <c r="U572" i="16" l="1"/>
  <c r="S572" i="16"/>
  <c r="AB1654" i="16"/>
  <c r="D568" i="16"/>
  <c r="F568" i="16"/>
  <c r="AC852" i="16" l="1"/>
  <c r="AD852" i="16" s="1"/>
  <c r="R852" i="16"/>
  <c r="AE852" i="16"/>
  <c r="W572" i="16"/>
  <c r="T572" i="16"/>
  <c r="AB1655" i="16"/>
  <c r="O568" i="16"/>
  <c r="M568" i="16"/>
  <c r="N568" i="16" s="1"/>
  <c r="H568" i="16"/>
  <c r="E568" i="16"/>
  <c r="C569" i="16" s="1"/>
  <c r="K569" i="16" s="1"/>
  <c r="V572" i="16" l="1"/>
  <c r="AB1656" i="16"/>
  <c r="G568" i="16"/>
  <c r="AC853" i="16" l="1"/>
  <c r="AD853" i="16" s="1"/>
  <c r="R853" i="16"/>
  <c r="AE853" i="16"/>
  <c r="S573" i="16"/>
  <c r="U573" i="16"/>
  <c r="AB1657" i="16"/>
  <c r="F569" i="16"/>
  <c r="D569" i="16"/>
  <c r="T573" i="16" l="1"/>
  <c r="W573" i="16"/>
  <c r="AB1658" i="16"/>
  <c r="H569" i="16"/>
  <c r="E569" i="16"/>
  <c r="C570" i="16" s="1"/>
  <c r="K570" i="16" s="1"/>
  <c r="O569" i="16"/>
  <c r="M569" i="16"/>
  <c r="N569" i="16" s="1"/>
  <c r="AC854" i="16" l="1"/>
  <c r="R854" i="16"/>
  <c r="AE854" i="16"/>
  <c r="V573" i="16"/>
  <c r="AB1659" i="16"/>
  <c r="G569" i="16"/>
  <c r="AD854" i="16" l="1"/>
  <c r="S574" i="16"/>
  <c r="U574" i="16"/>
  <c r="AB1660" i="16"/>
  <c r="D570" i="16"/>
  <c r="F570" i="16"/>
  <c r="AE855" i="16" l="1"/>
  <c r="R855" i="16"/>
  <c r="AC855" i="16"/>
  <c r="AD855" i="16" s="1"/>
  <c r="W574" i="16"/>
  <c r="T574" i="16"/>
  <c r="AB1661" i="16"/>
  <c r="E570" i="16"/>
  <c r="C571" i="16" s="1"/>
  <c r="K571" i="16" s="1"/>
  <c r="H570" i="16"/>
  <c r="M570" i="16"/>
  <c r="N570" i="16" s="1"/>
  <c r="O570" i="16"/>
  <c r="V574" i="16" l="1"/>
  <c r="AB1662" i="16"/>
  <c r="G570" i="16"/>
  <c r="AC856" i="16" l="1"/>
  <c r="AD856" i="16" s="1"/>
  <c r="R856" i="16"/>
  <c r="AE856" i="16"/>
  <c r="U575" i="16"/>
  <c r="S575" i="16"/>
  <c r="AB1663" i="16"/>
  <c r="D571" i="16"/>
  <c r="F571" i="16"/>
  <c r="W575" i="16" l="1"/>
  <c r="T575" i="16"/>
  <c r="AB1664" i="16"/>
  <c r="O571" i="16"/>
  <c r="M571" i="16"/>
  <c r="N571" i="16" s="1"/>
  <c r="E571" i="16"/>
  <c r="C572" i="16" s="1"/>
  <c r="K572" i="16" s="1"/>
  <c r="H571" i="16"/>
  <c r="R857" i="16" l="1"/>
  <c r="AC857" i="16"/>
  <c r="AD857" i="16" s="1"/>
  <c r="AE857" i="16"/>
  <c r="V575" i="16"/>
  <c r="AB1665" i="16"/>
  <c r="G571" i="16"/>
  <c r="U576" i="16" l="1"/>
  <c r="S576" i="16"/>
  <c r="AB1666" i="16"/>
  <c r="D572" i="16"/>
  <c r="F572" i="16"/>
  <c r="AE858" i="16" l="1"/>
  <c r="AC858" i="16"/>
  <c r="AD858" i="16" s="1"/>
  <c r="R858" i="16"/>
  <c r="W576" i="16"/>
  <c r="T576" i="16"/>
  <c r="AB1667" i="16"/>
  <c r="M572" i="16"/>
  <c r="N572" i="16" s="1"/>
  <c r="O572" i="16"/>
  <c r="E572" i="16"/>
  <c r="C573" i="16" s="1"/>
  <c r="K573" i="16" s="1"/>
  <c r="H572" i="16"/>
  <c r="V576" i="16" l="1"/>
  <c r="AB1668" i="16"/>
  <c r="G572" i="16"/>
  <c r="AC859" i="16" l="1"/>
  <c r="AD859" i="16" s="1"/>
  <c r="R859" i="16"/>
  <c r="AE859" i="16"/>
  <c r="S577" i="16"/>
  <c r="U577" i="16"/>
  <c r="AB1669" i="16"/>
  <c r="D573" i="16"/>
  <c r="F573" i="16"/>
  <c r="T577" i="16" l="1"/>
  <c r="W577" i="16"/>
  <c r="AB1670" i="16"/>
  <c r="H573" i="16"/>
  <c r="E573" i="16"/>
  <c r="C574" i="16" s="1"/>
  <c r="K574" i="16" s="1"/>
  <c r="O573" i="16"/>
  <c r="M573" i="16"/>
  <c r="N573" i="16" s="1"/>
  <c r="AC860" i="16" l="1"/>
  <c r="AD860" i="16" s="1"/>
  <c r="R860" i="16"/>
  <c r="AE860" i="16"/>
  <c r="V577" i="16"/>
  <c r="AB1671" i="16"/>
  <c r="G573" i="16"/>
  <c r="U578" i="16" l="1"/>
  <c r="S578" i="16"/>
  <c r="AB1672" i="16"/>
  <c r="D574" i="16"/>
  <c r="F574" i="16"/>
  <c r="AE861" i="16" l="1"/>
  <c r="R861" i="16"/>
  <c r="AC861" i="16"/>
  <c r="AD861" i="16" s="1"/>
  <c r="T578" i="16"/>
  <c r="W578" i="16"/>
  <c r="AB1673" i="16"/>
  <c r="M574" i="16"/>
  <c r="N574" i="16" s="1"/>
  <c r="O574" i="16"/>
  <c r="E574" i="16"/>
  <c r="C575" i="16" s="1"/>
  <c r="K575" i="16" s="1"/>
  <c r="H574" i="16"/>
  <c r="V578" i="16" l="1"/>
  <c r="AB1674" i="16"/>
  <c r="G574" i="16"/>
  <c r="AC862" i="16" l="1"/>
  <c r="AD862" i="16" s="1"/>
  <c r="R862" i="16"/>
  <c r="AE862" i="16"/>
  <c r="U579" i="16"/>
  <c r="S579" i="16"/>
  <c r="AB1675" i="16"/>
  <c r="D575" i="16"/>
  <c r="F575" i="16"/>
  <c r="T579" i="16" l="1"/>
  <c r="W579" i="16"/>
  <c r="AB1676" i="16"/>
  <c r="O575" i="16"/>
  <c r="M575" i="16"/>
  <c r="N575" i="16" s="1"/>
  <c r="E575" i="16"/>
  <c r="C576" i="16" s="1"/>
  <c r="K576" i="16" s="1"/>
  <c r="H575" i="16"/>
  <c r="AC863" i="16" l="1"/>
  <c r="AD863" i="16" s="1"/>
  <c r="R863" i="16"/>
  <c r="AE863" i="16"/>
  <c r="V579" i="16"/>
  <c r="AB1677" i="16"/>
  <c r="G575" i="16"/>
  <c r="S580" i="16" l="1"/>
  <c r="U580" i="16"/>
  <c r="AB1678" i="16"/>
  <c r="D576" i="16"/>
  <c r="F576" i="16"/>
  <c r="AE864" i="16" l="1"/>
  <c r="R864" i="16"/>
  <c r="AC864" i="16"/>
  <c r="AD864" i="16" s="1"/>
  <c r="W580" i="16"/>
  <c r="T580" i="16"/>
  <c r="AB1679" i="16"/>
  <c r="O576" i="16"/>
  <c r="M576" i="16"/>
  <c r="N576" i="16" s="1"/>
  <c r="E576" i="16"/>
  <c r="C577" i="16" s="1"/>
  <c r="K577" i="16" s="1"/>
  <c r="H576" i="16"/>
  <c r="V580" i="16" l="1"/>
  <c r="AB1680" i="16"/>
  <c r="G576" i="16"/>
  <c r="AC865" i="16" l="1"/>
  <c r="AD865" i="16" s="1"/>
  <c r="R865" i="16"/>
  <c r="AE865" i="16"/>
  <c r="U581" i="16"/>
  <c r="S581" i="16"/>
  <c r="AB1681" i="16"/>
  <c r="D577" i="16"/>
  <c r="F577" i="16"/>
  <c r="W581" i="16" l="1"/>
  <c r="T581" i="16"/>
  <c r="AB1682" i="16"/>
  <c r="M577" i="16"/>
  <c r="N577" i="16" s="1"/>
  <c r="O577" i="16"/>
  <c r="E577" i="16"/>
  <c r="C578" i="16" s="1"/>
  <c r="K578" i="16" s="1"/>
  <c r="H577" i="16"/>
  <c r="AC866" i="16" l="1"/>
  <c r="AD866" i="16" s="1"/>
  <c r="R866" i="16"/>
  <c r="AE866" i="16"/>
  <c r="V581" i="16"/>
  <c r="AB1683" i="16"/>
  <c r="G577" i="16"/>
  <c r="U582" i="16" l="1"/>
  <c r="S582" i="16"/>
  <c r="AB1684" i="16"/>
  <c r="D578" i="16"/>
  <c r="F578" i="16"/>
  <c r="AE867" i="16" l="1"/>
  <c r="R867" i="16"/>
  <c r="AC867" i="16"/>
  <c r="AD867" i="16" s="1"/>
  <c r="W582" i="16"/>
  <c r="T582" i="16"/>
  <c r="AB1685" i="16"/>
  <c r="E578" i="16"/>
  <c r="C579" i="16" s="1"/>
  <c r="K579" i="16" s="1"/>
  <c r="H578" i="16"/>
  <c r="O578" i="16"/>
  <c r="M578" i="16"/>
  <c r="N578" i="16" s="1"/>
  <c r="V582" i="16" l="1"/>
  <c r="AB1686" i="16"/>
  <c r="G578" i="16"/>
  <c r="AC868" i="16" l="1"/>
  <c r="AD868" i="16" s="1"/>
  <c r="R868" i="16"/>
  <c r="AE868" i="16"/>
  <c r="U583" i="16"/>
  <c r="S583" i="16"/>
  <c r="AB1687" i="16"/>
  <c r="D579" i="16"/>
  <c r="F579" i="16"/>
  <c r="T583" i="16" l="1"/>
  <c r="W583" i="16"/>
  <c r="AB1688" i="16"/>
  <c r="E579" i="16"/>
  <c r="C580" i="16" s="1"/>
  <c r="K580" i="16" s="1"/>
  <c r="H579" i="16"/>
  <c r="O579" i="16"/>
  <c r="M579" i="16"/>
  <c r="N579" i="16" s="1"/>
  <c r="AC869" i="16" l="1"/>
  <c r="AD869" i="16" s="1"/>
  <c r="R869" i="16"/>
  <c r="AE869" i="16"/>
  <c r="V583" i="16"/>
  <c r="AB1689" i="16"/>
  <c r="G579" i="16"/>
  <c r="S584" i="16" l="1"/>
  <c r="U584" i="16"/>
  <c r="AB1690" i="16"/>
  <c r="D580" i="16"/>
  <c r="F580" i="16"/>
  <c r="AE870" i="16" l="1"/>
  <c r="R870" i="16"/>
  <c r="AC870" i="16"/>
  <c r="AD870" i="16" s="1"/>
  <c r="W584" i="16"/>
  <c r="T584" i="16"/>
  <c r="AB1691" i="16"/>
  <c r="O580" i="16"/>
  <c r="M580" i="16"/>
  <c r="N580" i="16" s="1"/>
  <c r="E580" i="16"/>
  <c r="C581" i="16" s="1"/>
  <c r="K581" i="16" s="1"/>
  <c r="H580" i="16"/>
  <c r="V584" i="16" l="1"/>
  <c r="AB1692" i="16"/>
  <c r="G580" i="16"/>
  <c r="AC871" i="16" l="1"/>
  <c r="AD871" i="16" s="1"/>
  <c r="R871" i="16"/>
  <c r="AE871" i="16"/>
  <c r="S585" i="16"/>
  <c r="U585" i="16"/>
  <c r="AB1693" i="16"/>
  <c r="D581" i="16"/>
  <c r="F581" i="16"/>
  <c r="T585" i="16" l="1"/>
  <c r="W585" i="16"/>
  <c r="AB1694" i="16"/>
  <c r="O581" i="16"/>
  <c r="M581" i="16"/>
  <c r="N581" i="16" s="1"/>
  <c r="H581" i="16"/>
  <c r="E581" i="16"/>
  <c r="C582" i="16" s="1"/>
  <c r="K582" i="16" s="1"/>
  <c r="R872" i="16" l="1"/>
  <c r="AC872" i="16"/>
  <c r="AD872" i="16" s="1"/>
  <c r="AE872" i="16"/>
  <c r="V585" i="16"/>
  <c r="AB1695" i="16"/>
  <c r="G581" i="16"/>
  <c r="S586" i="16" l="1"/>
  <c r="U586" i="16"/>
  <c r="AB1696" i="16"/>
  <c r="D582" i="16"/>
  <c r="F582" i="16"/>
  <c r="AE873" i="16" l="1"/>
  <c r="R873" i="16"/>
  <c r="AC873" i="16"/>
  <c r="AD873" i="16" s="1"/>
  <c r="T586" i="16"/>
  <c r="W586" i="16"/>
  <c r="AB1697" i="16"/>
  <c r="E582" i="16"/>
  <c r="C583" i="16" s="1"/>
  <c r="K583" i="16" s="1"/>
  <c r="H582" i="16"/>
  <c r="O582" i="16"/>
  <c r="M582" i="16"/>
  <c r="N582" i="16" s="1"/>
  <c r="V586" i="16" l="1"/>
  <c r="AB1698" i="16"/>
  <c r="G582" i="16"/>
  <c r="AC874" i="16" l="1"/>
  <c r="AD874" i="16" s="1"/>
  <c r="R874" i="16"/>
  <c r="AE874" i="16"/>
  <c r="S587" i="16"/>
  <c r="U587" i="16"/>
  <c r="AB1699" i="16"/>
  <c r="D583" i="16"/>
  <c r="F583" i="16"/>
  <c r="T587" i="16" l="1"/>
  <c r="W587" i="16"/>
  <c r="AB1700" i="16"/>
  <c r="O583" i="16"/>
  <c r="M583" i="16"/>
  <c r="N583" i="16" s="1"/>
  <c r="E583" i="16"/>
  <c r="C584" i="16" s="1"/>
  <c r="K584" i="16" s="1"/>
  <c r="H583" i="16"/>
  <c r="AC875" i="16" l="1"/>
  <c r="AD875" i="16" s="1"/>
  <c r="R875" i="16"/>
  <c r="AE875" i="16"/>
  <c r="V587" i="16"/>
  <c r="AB1701" i="16"/>
  <c r="G583" i="16"/>
  <c r="U588" i="16" l="1"/>
  <c r="S588" i="16"/>
  <c r="AB1702" i="16"/>
  <c r="F584" i="16"/>
  <c r="D584" i="16"/>
  <c r="AC876" i="16" l="1"/>
  <c r="AD876" i="16" s="1"/>
  <c r="R876" i="16"/>
  <c r="AE876" i="16"/>
  <c r="W588" i="16"/>
  <c r="T588" i="16"/>
  <c r="AB1703" i="16"/>
  <c r="E584" i="16"/>
  <c r="C585" i="16" s="1"/>
  <c r="K585" i="16" s="1"/>
  <c r="H584" i="16"/>
  <c r="M584" i="16"/>
  <c r="N584" i="16" s="1"/>
  <c r="O584" i="16"/>
  <c r="V588" i="16" l="1"/>
  <c r="AB1704" i="16"/>
  <c r="G584" i="16"/>
  <c r="AC877" i="16" l="1"/>
  <c r="AD877" i="16" s="1"/>
  <c r="R877" i="16"/>
  <c r="AE877" i="16"/>
  <c r="U589" i="16"/>
  <c r="S589" i="16"/>
  <c r="AB1705" i="16"/>
  <c r="D585" i="16"/>
  <c r="F585" i="16"/>
  <c r="T589" i="16" l="1"/>
  <c r="W589" i="16"/>
  <c r="AB1706" i="16"/>
  <c r="M585" i="16"/>
  <c r="N585" i="16" s="1"/>
  <c r="O585" i="16"/>
  <c r="H585" i="16"/>
  <c r="E585" i="16"/>
  <c r="C586" i="16" s="1"/>
  <c r="K586" i="16" s="1"/>
  <c r="AC878" i="16" l="1"/>
  <c r="AD878" i="16" s="1"/>
  <c r="R878" i="16"/>
  <c r="AE878" i="16"/>
  <c r="V589" i="16"/>
  <c r="AB1707" i="16"/>
  <c r="G585" i="16"/>
  <c r="U590" i="16" l="1"/>
  <c r="S590" i="16"/>
  <c r="AB1708" i="16"/>
  <c r="F586" i="16"/>
  <c r="D586" i="16"/>
  <c r="AE879" i="16" l="1"/>
  <c r="R879" i="16"/>
  <c r="AC879" i="16"/>
  <c r="AD879" i="16" s="1"/>
  <c r="T590" i="16"/>
  <c r="W590" i="16"/>
  <c r="AB1709" i="16"/>
  <c r="E586" i="16"/>
  <c r="C587" i="16" s="1"/>
  <c r="K587" i="16" s="1"/>
  <c r="H586" i="16"/>
  <c r="M586" i="16"/>
  <c r="N586" i="16" s="1"/>
  <c r="O586" i="16"/>
  <c r="V590" i="16" l="1"/>
  <c r="AB1710" i="16"/>
  <c r="G586" i="16"/>
  <c r="AC880" i="16" l="1"/>
  <c r="AD880" i="16" s="1"/>
  <c r="R880" i="16"/>
  <c r="AE880" i="16"/>
  <c r="S591" i="16"/>
  <c r="U591" i="16"/>
  <c r="AB1711" i="16"/>
  <c r="D587" i="16"/>
  <c r="F587" i="16"/>
  <c r="W591" i="16" l="1"/>
  <c r="T591" i="16"/>
  <c r="AB1712" i="16"/>
  <c r="O587" i="16"/>
  <c r="M587" i="16"/>
  <c r="N587" i="16" s="1"/>
  <c r="H587" i="16"/>
  <c r="E587" i="16"/>
  <c r="C588" i="16" s="1"/>
  <c r="K588" i="16" s="1"/>
  <c r="AC881" i="16" l="1"/>
  <c r="AD881" i="16" s="1"/>
  <c r="R881" i="16"/>
  <c r="AE881" i="16"/>
  <c r="V591" i="16"/>
  <c r="AB1713" i="16"/>
  <c r="G587" i="16"/>
  <c r="S592" i="16" l="1"/>
  <c r="U592" i="16"/>
  <c r="AB1714" i="16"/>
  <c r="D588" i="16"/>
  <c r="F588" i="16"/>
  <c r="AE882" i="16" l="1"/>
  <c r="R882" i="16"/>
  <c r="AC882" i="16"/>
  <c r="AD882" i="16" s="1"/>
  <c r="W592" i="16"/>
  <c r="T592" i="16"/>
  <c r="AB1715" i="16"/>
  <c r="E588" i="16"/>
  <c r="C589" i="16" s="1"/>
  <c r="K589" i="16" s="1"/>
  <c r="H588" i="16"/>
  <c r="M588" i="16"/>
  <c r="N588" i="16" s="1"/>
  <c r="O588" i="16"/>
  <c r="V592" i="16" l="1"/>
  <c r="AB1716" i="16"/>
  <c r="G588" i="16"/>
  <c r="AC883" i="16" l="1"/>
  <c r="R883" i="16"/>
  <c r="AE883" i="16"/>
  <c r="U593" i="16"/>
  <c r="S593" i="16"/>
  <c r="AB1717" i="16"/>
  <c r="F589" i="16"/>
  <c r="D589" i="16"/>
  <c r="AD883" i="16" l="1"/>
  <c r="W593" i="16"/>
  <c r="T593" i="16"/>
  <c r="AB1718" i="16"/>
  <c r="H589" i="16"/>
  <c r="E589" i="16"/>
  <c r="C590" i="16" s="1"/>
  <c r="K590" i="16" s="1"/>
  <c r="O589" i="16"/>
  <c r="M589" i="16"/>
  <c r="N589" i="16" s="1"/>
  <c r="AC884" i="16" l="1"/>
  <c r="AD884" i="16" s="1"/>
  <c r="R884" i="16"/>
  <c r="AE884" i="16"/>
  <c r="V593" i="16"/>
  <c r="AB1719" i="16"/>
  <c r="G589" i="16"/>
  <c r="S594" i="16" l="1"/>
  <c r="U594" i="16"/>
  <c r="AB1720" i="16"/>
  <c r="D590" i="16"/>
  <c r="F590" i="16"/>
  <c r="AE885" i="16" l="1"/>
  <c r="R885" i="16"/>
  <c r="AC885" i="16"/>
  <c r="AD885" i="16" s="1"/>
  <c r="T594" i="16"/>
  <c r="W594" i="16"/>
  <c r="AB1721" i="16"/>
  <c r="E590" i="16"/>
  <c r="C591" i="16" s="1"/>
  <c r="K591" i="16" s="1"/>
  <c r="H590" i="16"/>
  <c r="M590" i="16"/>
  <c r="N590" i="16" s="1"/>
  <c r="O590" i="16"/>
  <c r="V594" i="16" l="1"/>
  <c r="AB1722" i="16"/>
  <c r="G590" i="16"/>
  <c r="AC886" i="16" l="1"/>
  <c r="R886" i="16"/>
  <c r="AE886" i="16"/>
  <c r="S595" i="16"/>
  <c r="U595" i="16"/>
  <c r="AB1723" i="16"/>
  <c r="D591" i="16"/>
  <c r="F591" i="16"/>
  <c r="AD886" i="16" l="1"/>
  <c r="W595" i="16"/>
  <c r="T595" i="16"/>
  <c r="AB1724" i="16"/>
  <c r="O591" i="16"/>
  <c r="M591" i="16"/>
  <c r="N591" i="16" s="1"/>
  <c r="E591" i="16"/>
  <c r="C592" i="16" s="1"/>
  <c r="K592" i="16" s="1"/>
  <c r="H591" i="16"/>
  <c r="AC887" i="16" l="1"/>
  <c r="AD887" i="16" s="1"/>
  <c r="R887" i="16"/>
  <c r="AE887" i="16"/>
  <c r="V595" i="16"/>
  <c r="AB1725" i="16"/>
  <c r="G591" i="16"/>
  <c r="U596" i="16" l="1"/>
  <c r="S596" i="16"/>
  <c r="AB1726" i="16"/>
  <c r="D592" i="16"/>
  <c r="F592" i="16"/>
  <c r="AE888" i="16" l="1"/>
  <c r="R888" i="16"/>
  <c r="AC888" i="16"/>
  <c r="AD888" i="16" s="1"/>
  <c r="W596" i="16"/>
  <c r="T596" i="16"/>
  <c r="AB1727" i="16"/>
  <c r="O592" i="16"/>
  <c r="M592" i="16"/>
  <c r="N592" i="16" s="1"/>
  <c r="E592" i="16"/>
  <c r="C593" i="16" s="1"/>
  <c r="K593" i="16" s="1"/>
  <c r="H592" i="16"/>
  <c r="V596" i="16" l="1"/>
  <c r="AB1728" i="16"/>
  <c r="G592" i="16"/>
  <c r="AC889" i="16" l="1"/>
  <c r="AD889" i="16" s="1"/>
  <c r="R889" i="16"/>
  <c r="AE889" i="16"/>
  <c r="U597" i="16"/>
  <c r="S597" i="16"/>
  <c r="AB1729" i="16"/>
  <c r="D593" i="16"/>
  <c r="F593" i="16"/>
  <c r="W597" i="16" l="1"/>
  <c r="T597" i="16"/>
  <c r="AB1730" i="16"/>
  <c r="H593" i="16"/>
  <c r="E593" i="16"/>
  <c r="C594" i="16" s="1"/>
  <c r="K594" i="16" s="1"/>
  <c r="M593" i="16"/>
  <c r="N593" i="16" s="1"/>
  <c r="O593" i="16"/>
  <c r="R890" i="16" l="1"/>
  <c r="AC890" i="16"/>
  <c r="AD890" i="16" s="1"/>
  <c r="AE890" i="16"/>
  <c r="V597" i="16"/>
  <c r="AB1731" i="16"/>
  <c r="G593" i="16"/>
  <c r="S598" i="16" l="1"/>
  <c r="U598" i="16"/>
  <c r="AB1732" i="16"/>
  <c r="F594" i="16"/>
  <c r="D594" i="16"/>
  <c r="AE891" i="16" l="1"/>
  <c r="R891" i="16"/>
  <c r="AC891" i="16"/>
  <c r="AD891" i="16" s="1"/>
  <c r="T598" i="16"/>
  <c r="W598" i="16"/>
  <c r="AB1733" i="16"/>
  <c r="H594" i="16"/>
  <c r="E594" i="16"/>
  <c r="C595" i="16" s="1"/>
  <c r="K595" i="16" s="1"/>
  <c r="M594" i="16"/>
  <c r="N594" i="16" s="1"/>
  <c r="O594" i="16"/>
  <c r="V598" i="16" l="1"/>
  <c r="AB1734" i="16"/>
  <c r="G594" i="16"/>
  <c r="AC892" i="16" l="1"/>
  <c r="AD892" i="16" s="1"/>
  <c r="R892" i="16"/>
  <c r="AE892" i="16"/>
  <c r="U599" i="16"/>
  <c r="S599" i="16"/>
  <c r="AB1735" i="16"/>
  <c r="F595" i="16"/>
  <c r="D595" i="16"/>
  <c r="W599" i="16" l="1"/>
  <c r="T599" i="16"/>
  <c r="AB1736" i="16"/>
  <c r="O595" i="16"/>
  <c r="M595" i="16"/>
  <c r="N595" i="16" s="1"/>
  <c r="E595" i="16"/>
  <c r="C596" i="16" s="1"/>
  <c r="K596" i="16" s="1"/>
  <c r="H595" i="16"/>
  <c r="AC893" i="16" l="1"/>
  <c r="AD893" i="16" s="1"/>
  <c r="R893" i="16"/>
  <c r="AE893" i="16"/>
  <c r="V599" i="16"/>
  <c r="AB1737" i="16"/>
  <c r="G595" i="16"/>
  <c r="U600" i="16" l="1"/>
  <c r="S600" i="16"/>
  <c r="AB1738" i="16"/>
  <c r="D596" i="16"/>
  <c r="F596" i="16"/>
  <c r="AE894" i="16" l="1"/>
  <c r="AC894" i="16"/>
  <c r="AD894" i="16" s="1"/>
  <c r="R894" i="16"/>
  <c r="T600" i="16"/>
  <c r="W600" i="16"/>
  <c r="AB1739" i="16"/>
  <c r="E596" i="16"/>
  <c r="C597" i="16" s="1"/>
  <c r="K597" i="16" s="1"/>
  <c r="H596" i="16"/>
  <c r="O596" i="16"/>
  <c r="M596" i="16"/>
  <c r="N596" i="16" s="1"/>
  <c r="V600" i="16" l="1"/>
  <c r="AB1740" i="16"/>
  <c r="G596" i="16"/>
  <c r="AC895" i="16" l="1"/>
  <c r="AD895" i="16" s="1"/>
  <c r="R895" i="16"/>
  <c r="AE895" i="16"/>
  <c r="S601" i="16"/>
  <c r="U601" i="16"/>
  <c r="AB1741" i="16"/>
  <c r="D597" i="16"/>
  <c r="F597" i="16"/>
  <c r="W601" i="16" l="1"/>
  <c r="T601" i="16"/>
  <c r="AB1742" i="16"/>
  <c r="H597" i="16"/>
  <c r="E597" i="16"/>
  <c r="C598" i="16" s="1"/>
  <c r="K598" i="16" s="1"/>
  <c r="M597" i="16"/>
  <c r="N597" i="16" s="1"/>
  <c r="O597" i="16"/>
  <c r="R896" i="16" l="1"/>
  <c r="AC896" i="16"/>
  <c r="AD896" i="16" s="1"/>
  <c r="AE896" i="16"/>
  <c r="V601" i="16"/>
  <c r="AB1743" i="16"/>
  <c r="G597" i="16"/>
  <c r="U602" i="16" l="1"/>
  <c r="S602" i="16"/>
  <c r="AB1744" i="16"/>
  <c r="D598" i="16"/>
  <c r="F598" i="16"/>
  <c r="AE897" i="16" l="1"/>
  <c r="R897" i="16"/>
  <c r="AC897" i="16"/>
  <c r="AD897" i="16" s="1"/>
  <c r="W602" i="16"/>
  <c r="T602" i="16"/>
  <c r="AB1745" i="16"/>
  <c r="O598" i="16"/>
  <c r="M598" i="16"/>
  <c r="N598" i="16" s="1"/>
  <c r="H598" i="16"/>
  <c r="E598" i="16"/>
  <c r="C599" i="16" s="1"/>
  <c r="K599" i="16" s="1"/>
  <c r="V602" i="16" l="1"/>
  <c r="AB1746" i="16"/>
  <c r="G598" i="16"/>
  <c r="AC898" i="16" l="1"/>
  <c r="AD898" i="16" s="1"/>
  <c r="R898" i="16"/>
  <c r="AE898" i="16"/>
  <c r="S603" i="16"/>
  <c r="U603" i="16"/>
  <c r="AB1747" i="16"/>
  <c r="F599" i="16"/>
  <c r="D599" i="16"/>
  <c r="W603" i="16" l="1"/>
  <c r="T603" i="16"/>
  <c r="AB1748" i="16"/>
  <c r="E599" i="16"/>
  <c r="C600" i="16" s="1"/>
  <c r="K600" i="16" s="1"/>
  <c r="H599" i="16"/>
  <c r="O599" i="16"/>
  <c r="M599" i="16"/>
  <c r="N599" i="16" s="1"/>
  <c r="AC899" i="16" l="1"/>
  <c r="AD899" i="16" s="1"/>
  <c r="R899" i="16"/>
  <c r="AE899" i="16"/>
  <c r="V603" i="16"/>
  <c r="AB1749" i="16"/>
  <c r="G599" i="16"/>
  <c r="S604" i="16" l="1"/>
  <c r="U604" i="16"/>
  <c r="AB1750" i="16"/>
  <c r="D600" i="16"/>
  <c r="F600" i="16"/>
  <c r="AE900" i="16" l="1"/>
  <c r="R900" i="16"/>
  <c r="AC900" i="16"/>
  <c r="W604" i="16"/>
  <c r="T604" i="16"/>
  <c r="AB1751" i="16"/>
  <c r="O600" i="16"/>
  <c r="M600" i="16"/>
  <c r="N600" i="16" s="1"/>
  <c r="E600" i="16"/>
  <c r="C601" i="16" s="1"/>
  <c r="K601" i="16" s="1"/>
  <c r="H600" i="16"/>
  <c r="AD900" i="16" l="1"/>
  <c r="V604" i="16"/>
  <c r="AB1752" i="16"/>
  <c r="G600" i="16"/>
  <c r="AC901" i="16" l="1"/>
  <c r="AD901" i="16" s="1"/>
  <c r="R901" i="16"/>
  <c r="AE901" i="16"/>
  <c r="U605" i="16"/>
  <c r="S605" i="16"/>
  <c r="AB1753" i="16"/>
  <c r="F601" i="16"/>
  <c r="D601" i="16"/>
  <c r="W605" i="16" l="1"/>
  <c r="T605" i="16"/>
  <c r="AB1754" i="16"/>
  <c r="O601" i="16"/>
  <c r="M601" i="16"/>
  <c r="N601" i="16" s="1"/>
  <c r="H601" i="16"/>
  <c r="E601" i="16"/>
  <c r="C602" i="16" s="1"/>
  <c r="K602" i="16" s="1"/>
  <c r="AC902" i="16" l="1"/>
  <c r="AD902" i="16" s="1"/>
  <c r="R902" i="16"/>
  <c r="AE902" i="16"/>
  <c r="V605" i="16"/>
  <c r="AB1755" i="16"/>
  <c r="G601" i="16"/>
  <c r="U606" i="16" l="1"/>
  <c r="S606" i="16"/>
  <c r="AB1756" i="16"/>
  <c r="D602" i="16"/>
  <c r="F602" i="16"/>
  <c r="AC903" i="16" l="1"/>
  <c r="AD903" i="16" s="1"/>
  <c r="R903" i="16"/>
  <c r="AE903" i="16"/>
  <c r="T606" i="16"/>
  <c r="W606" i="16"/>
  <c r="AB1757" i="16"/>
  <c r="M602" i="16"/>
  <c r="N602" i="16" s="1"/>
  <c r="O602" i="16"/>
  <c r="E602" i="16"/>
  <c r="C603" i="16" s="1"/>
  <c r="K603" i="16" s="1"/>
  <c r="H602" i="16"/>
  <c r="V606" i="16" l="1"/>
  <c r="AB1758" i="16"/>
  <c r="G602" i="16"/>
  <c r="AC904" i="16" l="1"/>
  <c r="AD904" i="16" s="1"/>
  <c r="R904" i="16"/>
  <c r="AE904" i="16"/>
  <c r="S607" i="16"/>
  <c r="U607" i="16"/>
  <c r="AB1759" i="16"/>
  <c r="F603" i="16"/>
  <c r="D603" i="16"/>
  <c r="W607" i="16" l="1"/>
  <c r="T607" i="16"/>
  <c r="AB1760" i="16"/>
  <c r="E603" i="16"/>
  <c r="C604" i="16" s="1"/>
  <c r="K604" i="16" s="1"/>
  <c r="H603" i="16"/>
  <c r="O603" i="16"/>
  <c r="M603" i="16"/>
  <c r="N603" i="16" s="1"/>
  <c r="AC905" i="16" l="1"/>
  <c r="AD905" i="16" s="1"/>
  <c r="R905" i="16"/>
  <c r="AE905" i="16"/>
  <c r="V607" i="16"/>
  <c r="AB1761" i="16"/>
  <c r="G603" i="16"/>
  <c r="U608" i="16" l="1"/>
  <c r="S608" i="16"/>
  <c r="AB1762" i="16"/>
  <c r="D604" i="16"/>
  <c r="F604" i="16"/>
  <c r="AE906" i="16" l="1"/>
  <c r="AC906" i="16"/>
  <c r="AD906" i="16" s="1"/>
  <c r="R906" i="16"/>
  <c r="T608" i="16"/>
  <c r="W608" i="16"/>
  <c r="AB1763" i="16"/>
  <c r="M604" i="16"/>
  <c r="N604" i="16" s="1"/>
  <c r="O604" i="16"/>
  <c r="E604" i="16"/>
  <c r="C605" i="16" s="1"/>
  <c r="K605" i="16" s="1"/>
  <c r="H604" i="16"/>
  <c r="V608" i="16" l="1"/>
  <c r="AB1764" i="16"/>
  <c r="G604" i="16"/>
  <c r="AC907" i="16" l="1"/>
  <c r="AD907" i="16" s="1"/>
  <c r="R907" i="16"/>
  <c r="AE907" i="16"/>
  <c r="S609" i="16"/>
  <c r="U609" i="16"/>
  <c r="AB1765" i="16"/>
  <c r="D605" i="16"/>
  <c r="F605" i="16"/>
  <c r="W609" i="16" l="1"/>
  <c r="T609" i="16"/>
  <c r="AB1766" i="16"/>
  <c r="M605" i="16"/>
  <c r="N605" i="16" s="1"/>
  <c r="O605" i="16"/>
  <c r="H605" i="16"/>
  <c r="E605" i="16"/>
  <c r="C606" i="16" s="1"/>
  <c r="K606" i="16" s="1"/>
  <c r="AC908" i="16" l="1"/>
  <c r="AD908" i="16" s="1"/>
  <c r="R908" i="16"/>
  <c r="AE908" i="16"/>
  <c r="V609" i="16"/>
  <c r="AB1767" i="16"/>
  <c r="G605" i="16"/>
  <c r="U610" i="16" l="1"/>
  <c r="S610" i="16"/>
  <c r="AB1768" i="16"/>
  <c r="F606" i="16"/>
  <c r="D606" i="16"/>
  <c r="AE909" i="16" l="1"/>
  <c r="R909" i="16"/>
  <c r="AC909" i="16"/>
  <c r="AD909" i="16" s="1"/>
  <c r="T610" i="16"/>
  <c r="W610" i="16"/>
  <c r="AB1769" i="16"/>
  <c r="E606" i="16"/>
  <c r="C607" i="16" s="1"/>
  <c r="K607" i="16" s="1"/>
  <c r="H606" i="16"/>
  <c r="M606" i="16"/>
  <c r="N606" i="16" s="1"/>
  <c r="O606" i="16"/>
  <c r="V610" i="16" l="1"/>
  <c r="AB1770" i="16"/>
  <c r="G606" i="16"/>
  <c r="AC910" i="16" l="1"/>
  <c r="AD910" i="16" s="1"/>
  <c r="R910" i="16"/>
  <c r="AE910" i="16"/>
  <c r="U611" i="16"/>
  <c r="S611" i="16"/>
  <c r="AB1771" i="16"/>
  <c r="D607" i="16"/>
  <c r="F607" i="16"/>
  <c r="T611" i="16" l="1"/>
  <c r="W611" i="16"/>
  <c r="AB1772" i="16"/>
  <c r="M607" i="16"/>
  <c r="N607" i="16" s="1"/>
  <c r="O607" i="16"/>
  <c r="E607" i="16"/>
  <c r="C608" i="16" s="1"/>
  <c r="K608" i="16" s="1"/>
  <c r="H607" i="16"/>
  <c r="AC911" i="16" l="1"/>
  <c r="AD911" i="16" s="1"/>
  <c r="R911" i="16"/>
  <c r="AE911" i="16"/>
  <c r="V611" i="16"/>
  <c r="AB1773" i="16"/>
  <c r="G607" i="16"/>
  <c r="U612" i="16" l="1"/>
  <c r="S612" i="16"/>
  <c r="AB1774" i="16"/>
  <c r="D608" i="16"/>
  <c r="F608" i="16"/>
  <c r="AE912" i="16" l="1"/>
  <c r="R912" i="16"/>
  <c r="AC912" i="16"/>
  <c r="T612" i="16"/>
  <c r="W612" i="16"/>
  <c r="AB1775" i="16"/>
  <c r="O608" i="16"/>
  <c r="M608" i="16"/>
  <c r="N608" i="16" s="1"/>
  <c r="E608" i="16"/>
  <c r="C609" i="16" s="1"/>
  <c r="K609" i="16" s="1"/>
  <c r="H608" i="16"/>
  <c r="AD912" i="16" l="1"/>
  <c r="V612" i="16"/>
  <c r="AB1776" i="16"/>
  <c r="G608" i="16"/>
  <c r="AC913" i="16" l="1"/>
  <c r="AD913" i="16" s="1"/>
  <c r="R913" i="16"/>
  <c r="AE913" i="16"/>
  <c r="S613" i="16"/>
  <c r="U613" i="16"/>
  <c r="AB1777" i="16"/>
  <c r="F609" i="16"/>
  <c r="D609" i="16"/>
  <c r="W613" i="16" l="1"/>
  <c r="T613" i="16"/>
  <c r="AB1778" i="16"/>
  <c r="H609" i="16"/>
  <c r="E609" i="16"/>
  <c r="C610" i="16" s="1"/>
  <c r="K610" i="16" s="1"/>
  <c r="O609" i="16"/>
  <c r="M609" i="16"/>
  <c r="N609" i="16" s="1"/>
  <c r="R914" i="16" l="1"/>
  <c r="AC914" i="16"/>
  <c r="AD914" i="16" s="1"/>
  <c r="AE914" i="16"/>
  <c r="V613" i="16"/>
  <c r="AB1779" i="16"/>
  <c r="G609" i="16"/>
  <c r="U614" i="16" l="1"/>
  <c r="S614" i="16"/>
  <c r="AB1780" i="16"/>
  <c r="D610" i="16"/>
  <c r="F610" i="16"/>
  <c r="AC915" i="16" l="1"/>
  <c r="AD915" i="16" s="1"/>
  <c r="R915" i="16"/>
  <c r="AE915" i="16"/>
  <c r="W614" i="16"/>
  <c r="T614" i="16"/>
  <c r="AB1781" i="16"/>
  <c r="O610" i="16"/>
  <c r="M610" i="16"/>
  <c r="N610" i="16" s="1"/>
  <c r="H610" i="16"/>
  <c r="E610" i="16"/>
  <c r="C611" i="16" s="1"/>
  <c r="K611" i="16" s="1"/>
  <c r="V614" i="16" l="1"/>
  <c r="AB1782" i="16"/>
  <c r="G610" i="16"/>
  <c r="AC916" i="16" l="1"/>
  <c r="AD916" i="16" s="1"/>
  <c r="R916" i="16"/>
  <c r="AE916" i="16"/>
  <c r="U615" i="16"/>
  <c r="S615" i="16"/>
  <c r="AB1783" i="16"/>
  <c r="D611" i="16"/>
  <c r="F611" i="16"/>
  <c r="W615" i="16" l="1"/>
  <c r="T615" i="16"/>
  <c r="AB1784" i="16"/>
  <c r="H611" i="16"/>
  <c r="E611" i="16"/>
  <c r="C612" i="16" s="1"/>
  <c r="K612" i="16" s="1"/>
  <c r="O611" i="16"/>
  <c r="M611" i="16"/>
  <c r="N611" i="16" s="1"/>
  <c r="AC917" i="16" l="1"/>
  <c r="AD917" i="16" s="1"/>
  <c r="R917" i="16"/>
  <c r="AE917" i="16"/>
  <c r="V615" i="16"/>
  <c r="AB1785" i="16"/>
  <c r="G611" i="16"/>
  <c r="S616" i="16" l="1"/>
  <c r="U616" i="16"/>
  <c r="AB1786" i="16"/>
  <c r="F612" i="16"/>
  <c r="D612" i="16"/>
  <c r="AE918" i="16" l="1"/>
  <c r="AC918" i="16"/>
  <c r="AD918" i="16" s="1"/>
  <c r="R918" i="16"/>
  <c r="T616" i="16"/>
  <c r="W616" i="16"/>
  <c r="AB1787" i="16"/>
  <c r="E612" i="16"/>
  <c r="C613" i="16" s="1"/>
  <c r="K613" i="16" s="1"/>
  <c r="H612" i="16"/>
  <c r="O612" i="16"/>
  <c r="M612" i="16"/>
  <c r="N612" i="16" s="1"/>
  <c r="V616" i="16" l="1"/>
  <c r="AB1788" i="16"/>
  <c r="G612" i="16"/>
  <c r="R919" i="16" l="1"/>
  <c r="AE919" i="16"/>
  <c r="AC919" i="16"/>
  <c r="AD919" i="16" s="1"/>
  <c r="U617" i="16"/>
  <c r="S617" i="16"/>
  <c r="AB1789" i="16"/>
  <c r="D613" i="16"/>
  <c r="F613" i="16"/>
  <c r="W617" i="16" l="1"/>
  <c r="T617" i="16"/>
  <c r="AB1790" i="16"/>
  <c r="H613" i="16"/>
  <c r="E613" i="16"/>
  <c r="C614" i="16" s="1"/>
  <c r="K614" i="16" s="1"/>
  <c r="M613" i="16"/>
  <c r="N613" i="16" s="1"/>
  <c r="O613" i="16"/>
  <c r="R920" i="16" l="1"/>
  <c r="AE920" i="16"/>
  <c r="AC920" i="16"/>
  <c r="V617" i="16"/>
  <c r="AB1791" i="16"/>
  <c r="G613" i="16"/>
  <c r="AD920" i="16" l="1"/>
  <c r="S618" i="16"/>
  <c r="U618" i="16"/>
  <c r="AB1792" i="16"/>
  <c r="D614" i="16"/>
  <c r="F614" i="16"/>
  <c r="R921" i="16" l="1"/>
  <c r="AC921" i="16"/>
  <c r="AE921" i="16"/>
  <c r="T618" i="16"/>
  <c r="W618" i="16"/>
  <c r="AB1793" i="16"/>
  <c r="O614" i="16"/>
  <c r="M614" i="16"/>
  <c r="N614" i="16" s="1"/>
  <c r="E614" i="16"/>
  <c r="C615" i="16" s="1"/>
  <c r="K615" i="16" s="1"/>
  <c r="H614" i="16"/>
  <c r="AD921" i="16" l="1"/>
  <c r="V618" i="16"/>
  <c r="AB1794" i="16"/>
  <c r="G614" i="16"/>
  <c r="AC922" i="16" l="1"/>
  <c r="AE922" i="16"/>
  <c r="R922" i="16"/>
  <c r="S619" i="16"/>
  <c r="U619" i="16"/>
  <c r="AB1795" i="16"/>
  <c r="F615" i="16"/>
  <c r="D615" i="16"/>
  <c r="AD922" i="16" l="1"/>
  <c r="T619" i="16"/>
  <c r="W619" i="16"/>
  <c r="AB1796" i="16"/>
  <c r="E615" i="16"/>
  <c r="C616" i="16" s="1"/>
  <c r="K616" i="16" s="1"/>
  <c r="H615" i="16"/>
  <c r="O615" i="16"/>
  <c r="M615" i="16"/>
  <c r="N615" i="16" s="1"/>
  <c r="R923" i="16" l="1"/>
  <c r="AE923" i="16"/>
  <c r="AC923" i="16"/>
  <c r="V619" i="16"/>
  <c r="AB1797" i="16"/>
  <c r="G615" i="16"/>
  <c r="AD923" i="16" l="1"/>
  <c r="U620" i="16"/>
  <c r="S620" i="16"/>
  <c r="AB1798" i="16"/>
  <c r="D616" i="16"/>
  <c r="F616" i="16"/>
  <c r="AC924" i="16" l="1"/>
  <c r="AD924" i="16" s="1"/>
  <c r="R924" i="16"/>
  <c r="AE924" i="16"/>
  <c r="T620" i="16"/>
  <c r="W620" i="16"/>
  <c r="AB1799" i="16"/>
  <c r="O616" i="16"/>
  <c r="M616" i="16"/>
  <c r="N616" i="16" s="1"/>
  <c r="E616" i="16"/>
  <c r="C617" i="16" s="1"/>
  <c r="K617" i="16" s="1"/>
  <c r="H616" i="16"/>
  <c r="V620" i="16" l="1"/>
  <c r="AB1800" i="16"/>
  <c r="G616" i="16"/>
  <c r="AC925" i="16" l="1"/>
  <c r="AE925" i="16"/>
  <c r="R925" i="16"/>
  <c r="U621" i="16"/>
  <c r="S621" i="16"/>
  <c r="AB1801" i="16"/>
  <c r="F617" i="16"/>
  <c r="D617" i="16"/>
  <c r="AD925" i="16" l="1"/>
  <c r="T621" i="16"/>
  <c r="W621" i="16"/>
  <c r="AB1802" i="16"/>
  <c r="O617" i="16"/>
  <c r="M617" i="16"/>
  <c r="N617" i="16" s="1"/>
  <c r="H617" i="16"/>
  <c r="E617" i="16"/>
  <c r="C618" i="16" s="1"/>
  <c r="K618" i="16" s="1"/>
  <c r="R926" i="16" l="1"/>
  <c r="AE926" i="16"/>
  <c r="AC926" i="16"/>
  <c r="AD926" i="16" s="1"/>
  <c r="V621" i="16"/>
  <c r="AB1803" i="16"/>
  <c r="G617" i="16"/>
  <c r="S622" i="16" l="1"/>
  <c r="U622" i="16"/>
  <c r="AB1804" i="16"/>
  <c r="F618" i="16"/>
  <c r="D618" i="16"/>
  <c r="AC927" i="16" l="1"/>
  <c r="AD927" i="16" s="1"/>
  <c r="R927" i="16"/>
  <c r="AE927" i="16"/>
  <c r="T622" i="16"/>
  <c r="W622" i="16"/>
  <c r="AB1805" i="16"/>
  <c r="E618" i="16"/>
  <c r="C619" i="16" s="1"/>
  <c r="K619" i="16" s="1"/>
  <c r="H618" i="16"/>
  <c r="M618" i="16"/>
  <c r="N618" i="16" s="1"/>
  <c r="O618" i="16"/>
  <c r="V622" i="16" l="1"/>
  <c r="AB1806" i="16"/>
  <c r="G618" i="16"/>
  <c r="AE928" i="16" l="1"/>
  <c r="R928" i="16"/>
  <c r="AC928" i="16"/>
  <c r="AD928" i="16" s="1"/>
  <c r="S623" i="16"/>
  <c r="U623" i="16"/>
  <c r="AB1807" i="16"/>
  <c r="F619" i="16"/>
  <c r="D619" i="16"/>
  <c r="W623" i="16" l="1"/>
  <c r="T623" i="16"/>
  <c r="AB1808" i="16"/>
  <c r="E619" i="16"/>
  <c r="C620" i="16" s="1"/>
  <c r="K620" i="16" s="1"/>
  <c r="H619" i="16"/>
  <c r="O619" i="16"/>
  <c r="M619" i="16"/>
  <c r="N619" i="16" s="1"/>
  <c r="R929" i="16" l="1"/>
  <c r="AE929" i="16"/>
  <c r="AC929" i="16"/>
  <c r="AD929" i="16" s="1"/>
  <c r="V623" i="16"/>
  <c r="AB1809" i="16"/>
  <c r="G619" i="16"/>
  <c r="U624" i="16" l="1"/>
  <c r="S624" i="16"/>
  <c r="AB1810" i="16"/>
  <c r="D620" i="16"/>
  <c r="F620" i="16"/>
  <c r="R930" i="16" l="1"/>
  <c r="AC930" i="16"/>
  <c r="AD930" i="16" s="1"/>
  <c r="AE930" i="16"/>
  <c r="T624" i="16"/>
  <c r="W624" i="16"/>
  <c r="AB1811" i="16"/>
  <c r="M620" i="16"/>
  <c r="N620" i="16" s="1"/>
  <c r="O620" i="16"/>
  <c r="E620" i="16"/>
  <c r="C621" i="16" s="1"/>
  <c r="K621" i="16" s="1"/>
  <c r="H620" i="16"/>
  <c r="V624" i="16" l="1"/>
  <c r="AB1812" i="16"/>
  <c r="G620" i="16"/>
  <c r="R931" i="16" l="1"/>
  <c r="AE931" i="16"/>
  <c r="AC931" i="16"/>
  <c r="AD931" i="16" s="1"/>
  <c r="U625" i="16"/>
  <c r="S625" i="16"/>
  <c r="AB1813" i="16"/>
  <c r="D621" i="16"/>
  <c r="F621" i="16"/>
  <c r="T625" i="16" l="1"/>
  <c r="W625" i="16"/>
  <c r="AB1814" i="16"/>
  <c r="E621" i="16"/>
  <c r="C622" i="16" s="1"/>
  <c r="K622" i="16" s="1"/>
  <c r="H621" i="16"/>
  <c r="M621" i="16"/>
  <c r="N621" i="16" s="1"/>
  <c r="O621" i="16"/>
  <c r="R932" i="16" l="1"/>
  <c r="AE932" i="16"/>
  <c r="AC932" i="16"/>
  <c r="AD932" i="16" s="1"/>
  <c r="V625" i="16"/>
  <c r="AB1815" i="16"/>
  <c r="G621" i="16"/>
  <c r="U626" i="16" l="1"/>
  <c r="S626" i="16"/>
  <c r="AB1816" i="16"/>
  <c r="D622" i="16"/>
  <c r="F622" i="16"/>
  <c r="AC933" i="16" l="1"/>
  <c r="AD933" i="16" s="1"/>
  <c r="R933" i="16"/>
  <c r="AE933" i="16"/>
  <c r="W626" i="16"/>
  <c r="T626" i="16"/>
  <c r="AB1817" i="16"/>
  <c r="M622" i="16"/>
  <c r="N622" i="16" s="1"/>
  <c r="O622" i="16"/>
  <c r="E622" i="16"/>
  <c r="C623" i="16" s="1"/>
  <c r="K623" i="16" s="1"/>
  <c r="H622" i="16"/>
  <c r="V626" i="16" l="1"/>
  <c r="AB1818" i="16"/>
  <c r="G622" i="16"/>
  <c r="AE934" i="16" l="1"/>
  <c r="R934" i="16"/>
  <c r="AC934" i="16"/>
  <c r="AD934" i="16" s="1"/>
  <c r="U627" i="16"/>
  <c r="S627" i="16"/>
  <c r="AB1819" i="16"/>
  <c r="D623" i="16"/>
  <c r="F623" i="16"/>
  <c r="W627" i="16" l="1"/>
  <c r="T627" i="16"/>
  <c r="AB1820" i="16"/>
  <c r="O623" i="16"/>
  <c r="M623" i="16"/>
  <c r="N623" i="16" s="1"/>
  <c r="H623" i="16"/>
  <c r="E623" i="16"/>
  <c r="C624" i="16" s="1"/>
  <c r="K624" i="16" s="1"/>
  <c r="R935" i="16" l="1"/>
  <c r="AE935" i="16"/>
  <c r="AC935" i="16"/>
  <c r="AD935" i="16" s="1"/>
  <c r="V627" i="16"/>
  <c r="AB1821" i="16"/>
  <c r="G623" i="16"/>
  <c r="U628" i="16" l="1"/>
  <c r="S628" i="16"/>
  <c r="AB1822" i="16"/>
  <c r="D624" i="16"/>
  <c r="F624" i="16"/>
  <c r="AC936" i="16" l="1"/>
  <c r="AD936" i="16" s="1"/>
  <c r="AE936" i="16"/>
  <c r="R936" i="16"/>
  <c r="T628" i="16"/>
  <c r="W628" i="16"/>
  <c r="AB1823" i="16"/>
  <c r="O624" i="16"/>
  <c r="M624" i="16"/>
  <c r="N624" i="16" s="1"/>
  <c r="E624" i="16"/>
  <c r="C625" i="16" s="1"/>
  <c r="K625" i="16" s="1"/>
  <c r="H624" i="16"/>
  <c r="V628" i="16" l="1"/>
  <c r="AB1824" i="16"/>
  <c r="G624" i="16"/>
  <c r="R937" i="16" l="1"/>
  <c r="AE937" i="16"/>
  <c r="AC937" i="16"/>
  <c r="AD937" i="16" s="1"/>
  <c r="U629" i="16"/>
  <c r="S629" i="16"/>
  <c r="AB1825" i="16"/>
  <c r="D625" i="16"/>
  <c r="F625" i="16"/>
  <c r="W629" i="16" l="1"/>
  <c r="T629" i="16"/>
  <c r="AB1826" i="16"/>
  <c r="H625" i="16"/>
  <c r="E625" i="16"/>
  <c r="C626" i="16" s="1"/>
  <c r="K626" i="16" s="1"/>
  <c r="O625" i="16"/>
  <c r="M625" i="16"/>
  <c r="N625" i="16" s="1"/>
  <c r="R938" i="16" l="1"/>
  <c r="AE938" i="16"/>
  <c r="AC938" i="16"/>
  <c r="AD938" i="16" s="1"/>
  <c r="V629" i="16"/>
  <c r="AB1827" i="16"/>
  <c r="G625" i="16"/>
  <c r="S630" i="16" l="1"/>
  <c r="U630" i="16"/>
  <c r="AB1828" i="16"/>
  <c r="D626" i="16"/>
  <c r="F626" i="16"/>
  <c r="AC939" i="16" l="1"/>
  <c r="AD939" i="16" s="1"/>
  <c r="AE939" i="16"/>
  <c r="R939" i="16"/>
  <c r="W630" i="16"/>
  <c r="T630" i="16"/>
  <c r="AB1829" i="16"/>
  <c r="O626" i="16"/>
  <c r="M626" i="16"/>
  <c r="N626" i="16" s="1"/>
  <c r="H626" i="16"/>
  <c r="E626" i="16"/>
  <c r="C627" i="16" s="1"/>
  <c r="K627" i="16" s="1"/>
  <c r="V630" i="16" l="1"/>
  <c r="AB1830" i="16"/>
  <c r="G626" i="16"/>
  <c r="AC940" i="16" l="1"/>
  <c r="AD940" i="16" s="1"/>
  <c r="AE940" i="16"/>
  <c r="R940" i="16"/>
  <c r="S631" i="16"/>
  <c r="U631" i="16"/>
  <c r="AB1831" i="16"/>
  <c r="D627" i="16"/>
  <c r="F627" i="16"/>
  <c r="T631" i="16" l="1"/>
  <c r="W631" i="16"/>
  <c r="AB1832" i="16"/>
  <c r="M627" i="16"/>
  <c r="N627" i="16" s="1"/>
  <c r="O627" i="16"/>
  <c r="E627" i="16"/>
  <c r="C628" i="16" s="1"/>
  <c r="K628" i="16" s="1"/>
  <c r="H627" i="16"/>
  <c r="R941" i="16" l="1"/>
  <c r="AE941" i="16"/>
  <c r="AC941" i="16"/>
  <c r="AD941" i="16" s="1"/>
  <c r="V631" i="16"/>
  <c r="AB1833" i="16"/>
  <c r="G627" i="16"/>
  <c r="S632" i="16" l="1"/>
  <c r="U632" i="16"/>
  <c r="AB1834" i="16"/>
  <c r="D628" i="16"/>
  <c r="F628" i="16"/>
  <c r="AC942" i="16" l="1"/>
  <c r="AD942" i="16" s="1"/>
  <c r="AE942" i="16"/>
  <c r="R942" i="16"/>
  <c r="T632" i="16"/>
  <c r="W632" i="16"/>
  <c r="AB1835" i="16"/>
  <c r="O628" i="16"/>
  <c r="M628" i="16"/>
  <c r="N628" i="16" s="1"/>
  <c r="E628" i="16"/>
  <c r="C629" i="16" s="1"/>
  <c r="K629" i="16" s="1"/>
  <c r="H628" i="16"/>
  <c r="V632" i="16" l="1"/>
  <c r="AB1836" i="16"/>
  <c r="G628" i="16"/>
  <c r="R943" i="16" l="1"/>
  <c r="AE943" i="16"/>
  <c r="AC943" i="16"/>
  <c r="U633" i="16"/>
  <c r="S633" i="16"/>
  <c r="AB1837" i="16"/>
  <c r="F629" i="16"/>
  <c r="D629" i="16"/>
  <c r="AD943" i="16" l="1"/>
  <c r="T633" i="16"/>
  <c r="W633" i="16"/>
  <c r="AB1838" i="16"/>
  <c r="H629" i="16"/>
  <c r="E629" i="16"/>
  <c r="C630" i="16" s="1"/>
  <c r="K630" i="16" s="1"/>
  <c r="O629" i="16"/>
  <c r="M629" i="16"/>
  <c r="N629" i="16" s="1"/>
  <c r="R944" i="16" l="1"/>
  <c r="AE944" i="16"/>
  <c r="AC944" i="16"/>
  <c r="AD944" i="16" s="1"/>
  <c r="V633" i="16"/>
  <c r="AB1839" i="16"/>
  <c r="G629" i="16"/>
  <c r="S634" i="16" l="1"/>
  <c r="U634" i="16"/>
  <c r="AB1840" i="16"/>
  <c r="D630" i="16"/>
  <c r="F630" i="16"/>
  <c r="AC945" i="16" l="1"/>
  <c r="AD945" i="16" s="1"/>
  <c r="AE945" i="16"/>
  <c r="R945" i="16"/>
  <c r="T634" i="16"/>
  <c r="W634" i="16"/>
  <c r="AB1841" i="16"/>
  <c r="O630" i="16"/>
  <c r="M630" i="16"/>
  <c r="N630" i="16" s="1"/>
  <c r="E630" i="16"/>
  <c r="C631" i="16" s="1"/>
  <c r="K631" i="16" s="1"/>
  <c r="H630" i="16"/>
  <c r="V634" i="16" l="1"/>
  <c r="AB1842" i="16"/>
  <c r="G630" i="16"/>
  <c r="AE946" i="16" l="1"/>
  <c r="R946" i="16"/>
  <c r="AC946" i="16"/>
  <c r="S635" i="16"/>
  <c r="U635" i="16"/>
  <c r="AB1843" i="16"/>
  <c r="D631" i="16"/>
  <c r="F631" i="16"/>
  <c r="AD946" i="16" l="1"/>
  <c r="W635" i="16"/>
  <c r="T635" i="16"/>
  <c r="AB1844" i="16"/>
  <c r="O631" i="16"/>
  <c r="M631" i="16"/>
  <c r="N631" i="16" s="1"/>
  <c r="E631" i="16"/>
  <c r="C632" i="16" s="1"/>
  <c r="K632" i="16" s="1"/>
  <c r="H631" i="16"/>
  <c r="AE947" i="16" l="1"/>
  <c r="AC947" i="16"/>
  <c r="AD947" i="16" s="1"/>
  <c r="R947" i="16"/>
  <c r="V635" i="16"/>
  <c r="AB1845" i="16"/>
  <c r="G631" i="16"/>
  <c r="U636" i="16" l="1"/>
  <c r="S636" i="16"/>
  <c r="AB1846" i="16"/>
  <c r="F632" i="16"/>
  <c r="D632" i="16"/>
  <c r="AE948" i="16" l="1"/>
  <c r="AC948" i="16"/>
  <c r="AD948" i="16" s="1"/>
  <c r="R948" i="16"/>
  <c r="T636" i="16"/>
  <c r="W636" i="16"/>
  <c r="AB1847" i="16"/>
  <c r="E632" i="16"/>
  <c r="C633" i="16" s="1"/>
  <c r="K633" i="16" s="1"/>
  <c r="H632" i="16"/>
  <c r="O632" i="16"/>
  <c r="M632" i="16"/>
  <c r="N632" i="16" s="1"/>
  <c r="V636" i="16" l="1"/>
  <c r="AB1848" i="16"/>
  <c r="G632" i="16"/>
  <c r="AE949" i="16" l="1"/>
  <c r="AC949" i="16"/>
  <c r="AD949" i="16" s="1"/>
  <c r="R949" i="16"/>
  <c r="S637" i="16"/>
  <c r="U637" i="16"/>
  <c r="AB1849" i="16"/>
  <c r="F633" i="16"/>
  <c r="D633" i="16"/>
  <c r="T637" i="16" l="1"/>
  <c r="W637" i="16"/>
  <c r="AB1850" i="16"/>
  <c r="O633" i="16"/>
  <c r="M633" i="16"/>
  <c r="N633" i="16" s="1"/>
  <c r="H633" i="16"/>
  <c r="E633" i="16"/>
  <c r="C634" i="16" s="1"/>
  <c r="K634" i="16" s="1"/>
  <c r="AE950" i="16" l="1"/>
  <c r="AC950" i="16"/>
  <c r="AD950" i="16" s="1"/>
  <c r="R950" i="16"/>
  <c r="V637" i="16"/>
  <c r="AB1851" i="16"/>
  <c r="G633" i="16"/>
  <c r="S638" i="16" l="1"/>
  <c r="U638" i="16"/>
  <c r="AB1852" i="16"/>
  <c r="D634" i="16"/>
  <c r="F634" i="16"/>
  <c r="AE951" i="16" l="1"/>
  <c r="AC951" i="16"/>
  <c r="AD951" i="16" s="1"/>
  <c r="R951" i="16"/>
  <c r="W638" i="16"/>
  <c r="T638" i="16"/>
  <c r="AB1853" i="16"/>
  <c r="M634" i="16"/>
  <c r="N634" i="16" s="1"/>
  <c r="O634" i="16"/>
  <c r="H634" i="16"/>
  <c r="E634" i="16"/>
  <c r="C635" i="16" s="1"/>
  <c r="K635" i="16" s="1"/>
  <c r="V638" i="16" l="1"/>
  <c r="AB1854" i="16"/>
  <c r="G634" i="16"/>
  <c r="AE952" i="16" l="1"/>
  <c r="R952" i="16"/>
  <c r="AC952" i="16"/>
  <c r="AD952" i="16" s="1"/>
  <c r="U639" i="16"/>
  <c r="S639" i="16"/>
  <c r="AB1855" i="16"/>
  <c r="D635" i="16"/>
  <c r="F635" i="16"/>
  <c r="W639" i="16" l="1"/>
  <c r="T639" i="16"/>
  <c r="AB1856" i="16"/>
  <c r="H635" i="16"/>
  <c r="E635" i="16"/>
  <c r="C636" i="16" s="1"/>
  <c r="K636" i="16" s="1"/>
  <c r="O635" i="16"/>
  <c r="M635" i="16"/>
  <c r="N635" i="16" s="1"/>
  <c r="AC953" i="16" l="1"/>
  <c r="AD953" i="16" s="1"/>
  <c r="R953" i="16"/>
  <c r="AE953" i="16"/>
  <c r="V639" i="16"/>
  <c r="AB1857" i="16"/>
  <c r="G635" i="16"/>
  <c r="U640" i="16" l="1"/>
  <c r="S640" i="16"/>
  <c r="AB1858" i="16"/>
  <c r="D636" i="16"/>
  <c r="F636" i="16"/>
  <c r="R954" i="16" l="1"/>
  <c r="AC954" i="16"/>
  <c r="AD954" i="16" s="1"/>
  <c r="AE954" i="16"/>
  <c r="W640" i="16"/>
  <c r="T640" i="16"/>
  <c r="AB1859" i="16"/>
  <c r="M636" i="16"/>
  <c r="N636" i="16" s="1"/>
  <c r="O636" i="16"/>
  <c r="E636" i="16"/>
  <c r="C637" i="16" s="1"/>
  <c r="K637" i="16" s="1"/>
  <c r="H636" i="16"/>
  <c r="V640" i="16" l="1"/>
  <c r="AB1860" i="16"/>
  <c r="G636" i="16"/>
  <c r="R955" i="16" l="1"/>
  <c r="AE955" i="16"/>
  <c r="AC955" i="16"/>
  <c r="AD955" i="16" s="1"/>
  <c r="S641" i="16"/>
  <c r="U641" i="16"/>
  <c r="AB1861" i="16"/>
  <c r="D637" i="16"/>
  <c r="F637" i="16"/>
  <c r="T641" i="16" l="1"/>
  <c r="W641" i="16"/>
  <c r="AB1862" i="16"/>
  <c r="O637" i="16"/>
  <c r="M637" i="16"/>
  <c r="N637" i="16" s="1"/>
  <c r="H637" i="16"/>
  <c r="E637" i="16"/>
  <c r="C638" i="16" s="1"/>
  <c r="K638" i="16" s="1"/>
  <c r="R956" i="16" l="1"/>
  <c r="AE956" i="16"/>
  <c r="AC956" i="16"/>
  <c r="AD956" i="16" s="1"/>
  <c r="V641" i="16"/>
  <c r="AB1863" i="16"/>
  <c r="G637" i="16"/>
  <c r="S642" i="16" l="1"/>
  <c r="U642" i="16"/>
  <c r="AB1864" i="16"/>
  <c r="D638" i="16"/>
  <c r="F638" i="16"/>
  <c r="R957" i="16" l="1"/>
  <c r="AE957" i="16"/>
  <c r="AC957" i="16"/>
  <c r="AD957" i="16" s="1"/>
  <c r="T642" i="16"/>
  <c r="W642" i="16"/>
  <c r="AB1865" i="16"/>
  <c r="M638" i="16"/>
  <c r="N638" i="16" s="1"/>
  <c r="O638" i="16"/>
  <c r="H638" i="16"/>
  <c r="E638" i="16"/>
  <c r="C639" i="16" s="1"/>
  <c r="K639" i="16" s="1"/>
  <c r="V642" i="16" l="1"/>
  <c r="AB1866" i="16"/>
  <c r="G638" i="16"/>
  <c r="R958" i="16" l="1"/>
  <c r="AE958" i="16"/>
  <c r="AC958" i="16"/>
  <c r="AD958" i="16" s="1"/>
  <c r="S643" i="16"/>
  <c r="U643" i="16"/>
  <c r="AB1867" i="16"/>
  <c r="D639" i="16"/>
  <c r="F639" i="16"/>
  <c r="T643" i="16" l="1"/>
  <c r="W643" i="16"/>
  <c r="AB1868" i="16"/>
  <c r="O639" i="16"/>
  <c r="M639" i="16"/>
  <c r="N639" i="16" s="1"/>
  <c r="E639" i="16"/>
  <c r="C640" i="16" s="1"/>
  <c r="K640" i="16" s="1"/>
  <c r="H639" i="16"/>
  <c r="R959" i="16" l="1"/>
  <c r="AE959" i="16"/>
  <c r="AC959" i="16"/>
  <c r="V643" i="16"/>
  <c r="AB1869" i="16"/>
  <c r="G639" i="16"/>
  <c r="AD959" i="16" l="1"/>
  <c r="U644" i="16"/>
  <c r="S644" i="16"/>
  <c r="AB1870" i="16"/>
  <c r="D640" i="16"/>
  <c r="F640" i="16"/>
  <c r="R960" i="16" l="1"/>
  <c r="AE960" i="16"/>
  <c r="AC960" i="16"/>
  <c r="T644" i="16"/>
  <c r="W644" i="16"/>
  <c r="AB1871" i="16"/>
  <c r="O640" i="16"/>
  <c r="M640" i="16"/>
  <c r="N640" i="16" s="1"/>
  <c r="H640" i="16"/>
  <c r="E640" i="16"/>
  <c r="C641" i="16" s="1"/>
  <c r="K641" i="16" s="1"/>
  <c r="AD960" i="16" l="1"/>
  <c r="V644" i="16"/>
  <c r="AB1872" i="16"/>
  <c r="G640" i="16"/>
  <c r="R961" i="16" l="1"/>
  <c r="AE961" i="16"/>
  <c r="AC961" i="16"/>
  <c r="U645" i="16"/>
  <c r="S645" i="16"/>
  <c r="AB1873" i="16"/>
  <c r="D641" i="16"/>
  <c r="F641" i="16"/>
  <c r="AD961" i="16" l="1"/>
  <c r="T645" i="16"/>
  <c r="W645" i="16"/>
  <c r="AB1874" i="16"/>
  <c r="O641" i="16"/>
  <c r="M641" i="16"/>
  <c r="N641" i="16" s="1"/>
  <c r="H641" i="16"/>
  <c r="E641" i="16"/>
  <c r="C642" i="16" s="1"/>
  <c r="K642" i="16" s="1"/>
  <c r="R962" i="16" l="1"/>
  <c r="AE962" i="16"/>
  <c r="AC962" i="16"/>
  <c r="AD962" i="16" s="1"/>
  <c r="V645" i="16"/>
  <c r="AB1875" i="16"/>
  <c r="G641" i="16"/>
  <c r="U646" i="16" l="1"/>
  <c r="S646" i="16"/>
  <c r="AB1876" i="16"/>
  <c r="D642" i="16"/>
  <c r="F642" i="16"/>
  <c r="R963" i="16" l="1"/>
  <c r="AE963" i="16"/>
  <c r="AC963" i="16"/>
  <c r="AD963" i="16" s="1"/>
  <c r="T646" i="16"/>
  <c r="W646" i="16"/>
  <c r="AB1877" i="16"/>
  <c r="H642" i="16"/>
  <c r="E642" i="16"/>
  <c r="C643" i="16" s="1"/>
  <c r="K643" i="16" s="1"/>
  <c r="O642" i="16"/>
  <c r="M642" i="16"/>
  <c r="N642" i="16" s="1"/>
  <c r="V646" i="16" l="1"/>
  <c r="AB1878" i="16"/>
  <c r="G642" i="16"/>
  <c r="R964" i="16" l="1"/>
  <c r="AE964" i="16"/>
  <c r="AC964" i="16"/>
  <c r="AD964" i="16" s="1"/>
  <c r="S647" i="16"/>
  <c r="U647" i="16"/>
  <c r="AB1879" i="16"/>
  <c r="D643" i="16"/>
  <c r="F643" i="16"/>
  <c r="W647" i="16" l="1"/>
  <c r="T647" i="16"/>
  <c r="AB1880" i="16"/>
  <c r="O643" i="16"/>
  <c r="M643" i="16"/>
  <c r="N643" i="16" s="1"/>
  <c r="E643" i="16"/>
  <c r="C644" i="16" s="1"/>
  <c r="K644" i="16" s="1"/>
  <c r="H643" i="16"/>
  <c r="R965" i="16" l="1"/>
  <c r="AE965" i="16"/>
  <c r="AC965" i="16"/>
  <c r="AD965" i="16" s="1"/>
  <c r="V647" i="16"/>
  <c r="AB1881" i="16"/>
  <c r="G643" i="16"/>
  <c r="U648" i="16" l="1"/>
  <c r="S648" i="16"/>
  <c r="AB1882" i="16"/>
  <c r="F644" i="16"/>
  <c r="D644" i="16"/>
  <c r="R966" i="16" l="1"/>
  <c r="AE966" i="16"/>
  <c r="AC966" i="16"/>
  <c r="AD966" i="16" s="1"/>
  <c r="W648" i="16"/>
  <c r="T648" i="16"/>
  <c r="AB1883" i="16"/>
  <c r="O644" i="16"/>
  <c r="M644" i="16"/>
  <c r="N644" i="16" s="1"/>
  <c r="E644" i="16"/>
  <c r="C645" i="16" s="1"/>
  <c r="K645" i="16" s="1"/>
  <c r="H644" i="16"/>
  <c r="V648" i="16" l="1"/>
  <c r="AB1884" i="16"/>
  <c r="G644" i="16"/>
  <c r="R967" i="16" l="1"/>
  <c r="AE967" i="16"/>
  <c r="AC967" i="16"/>
  <c r="U649" i="16"/>
  <c r="S649" i="16"/>
  <c r="AB1885" i="16"/>
  <c r="F645" i="16"/>
  <c r="D645" i="16"/>
  <c r="AD967" i="16" l="1"/>
  <c r="T649" i="16"/>
  <c r="W649" i="16"/>
  <c r="AB1886" i="16"/>
  <c r="H645" i="16"/>
  <c r="E645" i="16"/>
  <c r="C646" i="16" s="1"/>
  <c r="K646" i="16" s="1"/>
  <c r="O645" i="16"/>
  <c r="M645" i="16"/>
  <c r="N645" i="16" s="1"/>
  <c r="R968" i="16" l="1"/>
  <c r="AE968" i="16"/>
  <c r="AC968" i="16"/>
  <c r="V649" i="16"/>
  <c r="AB1887" i="16"/>
  <c r="G645" i="16"/>
  <c r="AD968" i="16" l="1"/>
  <c r="S650" i="16"/>
  <c r="U650" i="16"/>
  <c r="AB1888" i="16"/>
  <c r="F646" i="16"/>
  <c r="D646" i="16"/>
  <c r="R969" i="16" l="1"/>
  <c r="AE969" i="16"/>
  <c r="AC969" i="16"/>
  <c r="AD969" i="16" s="1"/>
  <c r="T650" i="16"/>
  <c r="W650" i="16"/>
  <c r="AB1889" i="16"/>
  <c r="E646" i="16"/>
  <c r="C647" i="16" s="1"/>
  <c r="K647" i="16" s="1"/>
  <c r="H646" i="16"/>
  <c r="M646" i="16"/>
  <c r="N646" i="16" s="1"/>
  <c r="O646" i="16"/>
  <c r="V650" i="16" l="1"/>
  <c r="AB1890" i="16"/>
  <c r="G646" i="16"/>
  <c r="R970" i="16" l="1"/>
  <c r="AE970" i="16"/>
  <c r="AC970" i="16"/>
  <c r="AD970" i="16" s="1"/>
  <c r="U651" i="16"/>
  <c r="S651" i="16"/>
  <c r="AB1891" i="16"/>
  <c r="D647" i="16"/>
  <c r="F647" i="16"/>
  <c r="T651" i="16" l="1"/>
  <c r="W651" i="16"/>
  <c r="AB1892" i="16"/>
  <c r="O647" i="16"/>
  <c r="M647" i="16"/>
  <c r="N647" i="16" s="1"/>
  <c r="H647" i="16"/>
  <c r="E647" i="16"/>
  <c r="C648" i="16" s="1"/>
  <c r="K648" i="16" s="1"/>
  <c r="R971" i="16" l="1"/>
  <c r="AE971" i="16"/>
  <c r="AC971" i="16"/>
  <c r="AD971" i="16" s="1"/>
  <c r="V651" i="16"/>
  <c r="AB1893" i="16"/>
  <c r="G647" i="16"/>
  <c r="S652" i="16" l="1"/>
  <c r="U652" i="16"/>
  <c r="AB1894" i="16"/>
  <c r="F648" i="16"/>
  <c r="D648" i="16"/>
  <c r="R972" i="16" l="1"/>
  <c r="AE972" i="16"/>
  <c r="AC972" i="16"/>
  <c r="AD972" i="16" s="1"/>
  <c r="T652" i="16"/>
  <c r="W652" i="16"/>
  <c r="AB1895" i="16"/>
  <c r="O648" i="16"/>
  <c r="M648" i="16"/>
  <c r="N648" i="16" s="1"/>
  <c r="E648" i="16"/>
  <c r="C649" i="16" s="1"/>
  <c r="K649" i="16" s="1"/>
  <c r="H648" i="16"/>
  <c r="V652" i="16" l="1"/>
  <c r="AB1896" i="16"/>
  <c r="G648" i="16"/>
  <c r="R973" i="16" l="1"/>
  <c r="AE973" i="16"/>
  <c r="AC973" i="16"/>
  <c r="S653" i="16"/>
  <c r="U653" i="16"/>
  <c r="AB1897" i="16"/>
  <c r="D649" i="16"/>
  <c r="F649" i="16"/>
  <c r="AD973" i="16" l="1"/>
  <c r="W653" i="16"/>
  <c r="T653" i="16"/>
  <c r="AB1898" i="16"/>
  <c r="H649" i="16"/>
  <c r="E649" i="16"/>
  <c r="C650" i="16" s="1"/>
  <c r="K650" i="16" s="1"/>
  <c r="M649" i="16"/>
  <c r="N649" i="16" s="1"/>
  <c r="O649" i="16"/>
  <c r="R974" i="16" l="1"/>
  <c r="AE974" i="16"/>
  <c r="AC974" i="16"/>
  <c r="V653" i="16"/>
  <c r="AB1899" i="16"/>
  <c r="G649" i="16"/>
  <c r="AD974" i="16" l="1"/>
  <c r="U654" i="16"/>
  <c r="S654" i="16"/>
  <c r="AB1900" i="16"/>
  <c r="F650" i="16"/>
  <c r="D650" i="16"/>
  <c r="R975" i="16" l="1"/>
  <c r="AE975" i="16"/>
  <c r="AC975" i="16"/>
  <c r="W654" i="16"/>
  <c r="T654" i="16"/>
  <c r="AB1901" i="16"/>
  <c r="E650" i="16"/>
  <c r="C651" i="16" s="1"/>
  <c r="K651" i="16" s="1"/>
  <c r="H650" i="16"/>
  <c r="M650" i="16"/>
  <c r="N650" i="16" s="1"/>
  <c r="O650" i="16"/>
  <c r="AD975" i="16" l="1"/>
  <c r="V654" i="16"/>
  <c r="AB1902" i="16"/>
  <c r="G650" i="16"/>
  <c r="R976" i="16" l="1"/>
  <c r="AE976" i="16"/>
  <c r="AC976" i="16"/>
  <c r="U655" i="16"/>
  <c r="S655" i="16"/>
  <c r="AB1903" i="16"/>
  <c r="D651" i="16"/>
  <c r="F651" i="16"/>
  <c r="AD976" i="16" l="1"/>
  <c r="T655" i="16"/>
  <c r="W655" i="16"/>
  <c r="AB1904" i="16"/>
  <c r="H651" i="16"/>
  <c r="E651" i="16"/>
  <c r="C652" i="16" s="1"/>
  <c r="K652" i="16" s="1"/>
  <c r="M651" i="16"/>
  <c r="N651" i="16" s="1"/>
  <c r="O651" i="16"/>
  <c r="R977" i="16" l="1"/>
  <c r="AE977" i="16"/>
  <c r="AC977" i="16"/>
  <c r="V655" i="16"/>
  <c r="AB1905" i="16"/>
  <c r="G651" i="16"/>
  <c r="AD977" i="16" l="1"/>
  <c r="S656" i="16"/>
  <c r="U656" i="16"/>
  <c r="AB1906" i="16"/>
  <c r="D652" i="16"/>
  <c r="F652" i="16"/>
  <c r="R978" i="16" l="1"/>
  <c r="AE978" i="16"/>
  <c r="AC978" i="16"/>
  <c r="AD978" i="16" s="1"/>
  <c r="W656" i="16"/>
  <c r="T656" i="16"/>
  <c r="AB1907" i="16"/>
  <c r="M652" i="16"/>
  <c r="N652" i="16" s="1"/>
  <c r="O652" i="16"/>
  <c r="H652" i="16"/>
  <c r="E652" i="16"/>
  <c r="C653" i="16" s="1"/>
  <c r="K653" i="16" s="1"/>
  <c r="V656" i="16" l="1"/>
  <c r="AB1908" i="16"/>
  <c r="G652" i="16"/>
  <c r="R979" i="16" l="1"/>
  <c r="AE979" i="16"/>
  <c r="AC979" i="16"/>
  <c r="AD979" i="16" s="1"/>
  <c r="S657" i="16"/>
  <c r="U657" i="16"/>
  <c r="AB1909" i="16"/>
  <c r="F653" i="16"/>
  <c r="D653" i="16"/>
  <c r="W657" i="16" l="1"/>
  <c r="T657" i="16"/>
  <c r="AB1910" i="16"/>
  <c r="H653" i="16"/>
  <c r="E653" i="16"/>
  <c r="C654" i="16" s="1"/>
  <c r="K654" i="16" s="1"/>
  <c r="M653" i="16"/>
  <c r="N653" i="16" s="1"/>
  <c r="O653" i="16"/>
  <c r="R980" i="16" l="1"/>
  <c r="AE980" i="16"/>
  <c r="AC980" i="16"/>
  <c r="AD980" i="16" s="1"/>
  <c r="V657" i="16"/>
  <c r="AB1911" i="16"/>
  <c r="G653" i="16"/>
  <c r="U658" i="16" l="1"/>
  <c r="S658" i="16"/>
  <c r="AB1912" i="16"/>
  <c r="F654" i="16"/>
  <c r="D654" i="16"/>
  <c r="R981" i="16" l="1"/>
  <c r="AE981" i="16"/>
  <c r="AC981" i="16"/>
  <c r="AD981" i="16" s="1"/>
  <c r="W658" i="16"/>
  <c r="T658" i="16"/>
  <c r="AB1913" i="16"/>
  <c r="H654" i="16"/>
  <c r="E654" i="16"/>
  <c r="C655" i="16" s="1"/>
  <c r="K655" i="16" s="1"/>
  <c r="O654" i="16"/>
  <c r="M654" i="16"/>
  <c r="N654" i="16" s="1"/>
  <c r="V658" i="16" l="1"/>
  <c r="AB1914" i="16"/>
  <c r="G654" i="16"/>
  <c r="R982" i="16" l="1"/>
  <c r="AE982" i="16"/>
  <c r="AC982" i="16"/>
  <c r="AD982" i="16" s="1"/>
  <c r="S659" i="16"/>
  <c r="U659" i="16"/>
  <c r="AB1915" i="16"/>
  <c r="D655" i="16"/>
  <c r="F655" i="16"/>
  <c r="W659" i="16" l="1"/>
  <c r="T659" i="16"/>
  <c r="AB1916" i="16"/>
  <c r="M655" i="16"/>
  <c r="N655" i="16" s="1"/>
  <c r="O655" i="16"/>
  <c r="H655" i="16"/>
  <c r="E655" i="16"/>
  <c r="C656" i="16" s="1"/>
  <c r="K656" i="16" s="1"/>
  <c r="R983" i="16" l="1"/>
  <c r="AE983" i="16"/>
  <c r="AC983" i="16"/>
  <c r="AD983" i="16" s="1"/>
  <c r="V659" i="16"/>
  <c r="AB1917" i="16"/>
  <c r="G655" i="16"/>
  <c r="S660" i="16" l="1"/>
  <c r="U660" i="16"/>
  <c r="AB1918" i="16"/>
  <c r="D656" i="16"/>
  <c r="F656" i="16"/>
  <c r="R984" i="16" l="1"/>
  <c r="AE984" i="16"/>
  <c r="AC984" i="16"/>
  <c r="AD984" i="16" s="1"/>
  <c r="T660" i="16"/>
  <c r="W660" i="16"/>
  <c r="AB1919" i="16"/>
  <c r="M656" i="16"/>
  <c r="N656" i="16" s="1"/>
  <c r="O656" i="16"/>
  <c r="H656" i="16"/>
  <c r="E656" i="16"/>
  <c r="C657" i="16" s="1"/>
  <c r="K657" i="16" s="1"/>
  <c r="V660" i="16" l="1"/>
  <c r="AB1920" i="16"/>
  <c r="G656" i="16"/>
  <c r="R985" i="16" l="1"/>
  <c r="AE985" i="16"/>
  <c r="AC985" i="16"/>
  <c r="AD985" i="16" s="1"/>
  <c r="U661" i="16"/>
  <c r="S661" i="16"/>
  <c r="AB1921" i="16"/>
  <c r="D657" i="16"/>
  <c r="F657" i="16"/>
  <c r="T661" i="16" l="1"/>
  <c r="W661" i="16"/>
  <c r="AB1922" i="16"/>
  <c r="E657" i="16"/>
  <c r="C658" i="16" s="1"/>
  <c r="K658" i="16" s="1"/>
  <c r="H657" i="16"/>
  <c r="M657" i="16"/>
  <c r="N657" i="16" s="1"/>
  <c r="O657" i="16"/>
  <c r="R986" i="16" l="1"/>
  <c r="AE986" i="16"/>
  <c r="AC986" i="16"/>
  <c r="AD986" i="16" s="1"/>
  <c r="V661" i="16"/>
  <c r="AB1923" i="16"/>
  <c r="G657" i="16"/>
  <c r="U662" i="16" l="1"/>
  <c r="S662" i="16"/>
  <c r="AB1924" i="16"/>
  <c r="F658" i="16"/>
  <c r="D658" i="16"/>
  <c r="R987" i="16" l="1"/>
  <c r="AE987" i="16"/>
  <c r="AC987" i="16"/>
  <c r="AD987" i="16" s="1"/>
  <c r="W662" i="16"/>
  <c r="T662" i="16"/>
  <c r="AB1925" i="16"/>
  <c r="H658" i="16"/>
  <c r="E658" i="16"/>
  <c r="C659" i="16" s="1"/>
  <c r="K659" i="16" s="1"/>
  <c r="O658" i="16"/>
  <c r="M658" i="16"/>
  <c r="N658" i="16" s="1"/>
  <c r="V662" i="16" l="1"/>
  <c r="AB1926" i="16"/>
  <c r="G658" i="16"/>
  <c r="R988" i="16" l="1"/>
  <c r="AE988" i="16"/>
  <c r="AC988" i="16"/>
  <c r="AD988" i="16" s="1"/>
  <c r="S663" i="16"/>
  <c r="U663" i="16"/>
  <c r="AB1927" i="16"/>
  <c r="F659" i="16"/>
  <c r="D659" i="16"/>
  <c r="T663" i="16" l="1"/>
  <c r="W663" i="16"/>
  <c r="AB1928" i="16"/>
  <c r="H659" i="16"/>
  <c r="E659" i="16"/>
  <c r="C660" i="16" s="1"/>
  <c r="K660" i="16" s="1"/>
  <c r="M659" i="16"/>
  <c r="N659" i="16" s="1"/>
  <c r="O659" i="16"/>
  <c r="R989" i="16" l="1"/>
  <c r="AE989" i="16"/>
  <c r="AC989" i="16"/>
  <c r="AD989" i="16" s="1"/>
  <c r="V663" i="16"/>
  <c r="AB1929" i="16"/>
  <c r="G659" i="16"/>
  <c r="S664" i="16" l="1"/>
  <c r="U664" i="16"/>
  <c r="AB1930" i="16"/>
  <c r="F660" i="16"/>
  <c r="D660" i="16"/>
  <c r="R990" i="16" l="1"/>
  <c r="AE990" i="16"/>
  <c r="AC990" i="16"/>
  <c r="AD990" i="16" s="1"/>
  <c r="W664" i="16"/>
  <c r="T664" i="16"/>
  <c r="AB1931" i="16"/>
  <c r="H660" i="16"/>
  <c r="E660" i="16"/>
  <c r="C661" i="16" s="1"/>
  <c r="K661" i="16" s="1"/>
  <c r="M660" i="16"/>
  <c r="N660" i="16" s="1"/>
  <c r="O660" i="16"/>
  <c r="V664" i="16" l="1"/>
  <c r="AB1932" i="16"/>
  <c r="G660" i="16"/>
  <c r="R991" i="16" l="1"/>
  <c r="AE991" i="16"/>
  <c r="AC991" i="16"/>
  <c r="AD991" i="16" s="1"/>
  <c r="U665" i="16"/>
  <c r="S665" i="16"/>
  <c r="AB1933" i="16"/>
  <c r="D661" i="16"/>
  <c r="F661" i="16"/>
  <c r="W665" i="16" l="1"/>
  <c r="T665" i="16"/>
  <c r="AB1934" i="16"/>
  <c r="M661" i="16"/>
  <c r="N661" i="16" s="1"/>
  <c r="O661" i="16"/>
  <c r="E661" i="16"/>
  <c r="C662" i="16" s="1"/>
  <c r="K662" i="16" s="1"/>
  <c r="H661" i="16"/>
  <c r="R992" i="16" l="1"/>
  <c r="AE992" i="16"/>
  <c r="AC992" i="16"/>
  <c r="AD992" i="16" s="1"/>
  <c r="V665" i="16"/>
  <c r="AB1935" i="16"/>
  <c r="G661" i="16"/>
  <c r="S666" i="16" l="1"/>
  <c r="U666" i="16"/>
  <c r="AB1936" i="16"/>
  <c r="D662" i="16"/>
  <c r="F662" i="16"/>
  <c r="R993" i="16" l="1"/>
  <c r="AE993" i="16"/>
  <c r="AC993" i="16"/>
  <c r="AD993" i="16" s="1"/>
  <c r="W666" i="16"/>
  <c r="T666" i="16"/>
  <c r="AB1937" i="16"/>
  <c r="O662" i="16"/>
  <c r="M662" i="16"/>
  <c r="N662" i="16" s="1"/>
  <c r="H662" i="16"/>
  <c r="E662" i="16"/>
  <c r="C663" i="16" s="1"/>
  <c r="K663" i="16" s="1"/>
  <c r="V666" i="16" l="1"/>
  <c r="AB1938" i="16"/>
  <c r="G662" i="16"/>
  <c r="R994" i="16" l="1"/>
  <c r="AE994" i="16"/>
  <c r="AC994" i="16"/>
  <c r="AD994" i="16" s="1"/>
  <c r="U667" i="16"/>
  <c r="S667" i="16"/>
  <c r="AB1939" i="16"/>
  <c r="D663" i="16"/>
  <c r="F663" i="16"/>
  <c r="W667" i="16" l="1"/>
  <c r="T667" i="16"/>
  <c r="AB1940" i="16"/>
  <c r="M663" i="16"/>
  <c r="N663" i="16" s="1"/>
  <c r="O663" i="16"/>
  <c r="H663" i="16"/>
  <c r="E663" i="16"/>
  <c r="C664" i="16" s="1"/>
  <c r="K664" i="16" s="1"/>
  <c r="R995" i="16" l="1"/>
  <c r="AE995" i="16"/>
  <c r="AC995" i="16"/>
  <c r="AD995" i="16" s="1"/>
  <c r="V667" i="16"/>
  <c r="AB1941" i="16"/>
  <c r="G663" i="16"/>
  <c r="U668" i="16" l="1"/>
  <c r="S668" i="16"/>
  <c r="AB1942" i="16"/>
  <c r="D664" i="16"/>
  <c r="F664" i="16"/>
  <c r="R996" i="16" l="1"/>
  <c r="AE996" i="16"/>
  <c r="AC996" i="16"/>
  <c r="AD996" i="16" s="1"/>
  <c r="W668" i="16"/>
  <c r="T668" i="16"/>
  <c r="AB1943" i="16"/>
  <c r="M664" i="16"/>
  <c r="N664" i="16" s="1"/>
  <c r="O664" i="16"/>
  <c r="H664" i="16"/>
  <c r="E664" i="16"/>
  <c r="C665" i="16" s="1"/>
  <c r="K665" i="16" s="1"/>
  <c r="V668" i="16" l="1"/>
  <c r="AB1944" i="16"/>
  <c r="G664" i="16"/>
  <c r="R997" i="16" l="1"/>
  <c r="AE997" i="16"/>
  <c r="AC997" i="16"/>
  <c r="AD997" i="16" s="1"/>
  <c r="S669" i="16"/>
  <c r="U669" i="16"/>
  <c r="AB1945" i="16"/>
  <c r="D665" i="16"/>
  <c r="F665" i="16"/>
  <c r="W669" i="16" l="1"/>
  <c r="T669" i="16"/>
  <c r="AB1946" i="16"/>
  <c r="M665" i="16"/>
  <c r="N665" i="16" s="1"/>
  <c r="O665" i="16"/>
  <c r="H665" i="16"/>
  <c r="E665" i="16"/>
  <c r="C666" i="16" s="1"/>
  <c r="K666" i="16" s="1"/>
  <c r="R998" i="16" l="1"/>
  <c r="AE998" i="16"/>
  <c r="AC998" i="16"/>
  <c r="AD998" i="16" s="1"/>
  <c r="V669" i="16"/>
  <c r="AB1947" i="16"/>
  <c r="G665" i="16"/>
  <c r="U670" i="16" l="1"/>
  <c r="S670" i="16"/>
  <c r="AB1948" i="16"/>
  <c r="D666" i="16"/>
  <c r="F666" i="16"/>
  <c r="R999" i="16" l="1"/>
  <c r="AE999" i="16"/>
  <c r="AC999" i="16"/>
  <c r="AD999" i="16" s="1"/>
  <c r="T670" i="16"/>
  <c r="W670" i="16"/>
  <c r="AB1949" i="16"/>
  <c r="O666" i="16"/>
  <c r="M666" i="16"/>
  <c r="N666" i="16" s="1"/>
  <c r="H666" i="16"/>
  <c r="E666" i="16"/>
  <c r="C667" i="16" s="1"/>
  <c r="K667" i="16" s="1"/>
  <c r="V670" i="16" l="1"/>
  <c r="AB1950" i="16"/>
  <c r="G666" i="16"/>
  <c r="R1000" i="16" l="1"/>
  <c r="AE1000" i="16"/>
  <c r="AC1000" i="16"/>
  <c r="AD1000" i="16" s="1"/>
  <c r="S671" i="16"/>
  <c r="U671" i="16"/>
  <c r="AB1951" i="16"/>
  <c r="D667" i="16"/>
  <c r="F667" i="16"/>
  <c r="T671" i="16" l="1"/>
  <c r="W671" i="16"/>
  <c r="AB1952" i="16"/>
  <c r="M667" i="16"/>
  <c r="N667" i="16" s="1"/>
  <c r="O667" i="16"/>
  <c r="H667" i="16"/>
  <c r="E667" i="16"/>
  <c r="C668" i="16" s="1"/>
  <c r="K668" i="16" s="1"/>
  <c r="R1001" i="16" l="1"/>
  <c r="AE1001" i="16"/>
  <c r="AC1001" i="16"/>
  <c r="AD1001" i="16" s="1"/>
  <c r="V671" i="16"/>
  <c r="AB1953" i="16"/>
  <c r="G667" i="16"/>
  <c r="S672" i="16" l="1"/>
  <c r="U672" i="16"/>
  <c r="AB1954" i="16"/>
  <c r="D668" i="16"/>
  <c r="F668" i="16"/>
  <c r="R1002" i="16" l="1"/>
  <c r="AE1002" i="16"/>
  <c r="AC1002" i="16"/>
  <c r="AD1002" i="16" s="1"/>
  <c r="T672" i="16"/>
  <c r="W672" i="16"/>
  <c r="AB1955" i="16"/>
  <c r="O668" i="16"/>
  <c r="M668" i="16"/>
  <c r="N668" i="16" s="1"/>
  <c r="H668" i="16"/>
  <c r="E668" i="16"/>
  <c r="C669" i="16" s="1"/>
  <c r="K669" i="16" s="1"/>
  <c r="V672" i="16" l="1"/>
  <c r="AB1956" i="16"/>
  <c r="G668" i="16"/>
  <c r="R1003" i="16" l="1"/>
  <c r="AE1003" i="16"/>
  <c r="AC1003" i="16"/>
  <c r="AD1003" i="16" s="1"/>
  <c r="U673" i="16"/>
  <c r="S673" i="16"/>
  <c r="AB1957" i="16"/>
  <c r="D669" i="16"/>
  <c r="F669" i="16"/>
  <c r="W673" i="16" l="1"/>
  <c r="T673" i="16"/>
  <c r="AB1958" i="16"/>
  <c r="M669" i="16"/>
  <c r="N669" i="16" s="1"/>
  <c r="O669" i="16"/>
  <c r="H669" i="16"/>
  <c r="E669" i="16"/>
  <c r="C670" i="16" s="1"/>
  <c r="K670" i="16" s="1"/>
  <c r="R1004" i="16" l="1"/>
  <c r="AE1004" i="16"/>
  <c r="AC1004" i="16"/>
  <c r="AD1004" i="16" s="1"/>
  <c r="V673" i="16"/>
  <c r="AB1959" i="16"/>
  <c r="G669" i="16"/>
  <c r="U674" i="16" l="1"/>
  <c r="S674" i="16"/>
  <c r="AB1960" i="16"/>
  <c r="D670" i="16"/>
  <c r="F670" i="16"/>
  <c r="R1005" i="16" l="1"/>
  <c r="AE1005" i="16"/>
  <c r="AC1005" i="16"/>
  <c r="AD1005" i="16" s="1"/>
  <c r="T674" i="16"/>
  <c r="W674" i="16"/>
  <c r="AB1961" i="16"/>
  <c r="M670" i="16"/>
  <c r="N670" i="16" s="1"/>
  <c r="O670" i="16"/>
  <c r="H670" i="16"/>
  <c r="E670" i="16"/>
  <c r="C671" i="16" s="1"/>
  <c r="K671" i="16" s="1"/>
  <c r="V674" i="16" l="1"/>
  <c r="AB1962" i="16"/>
  <c r="G670" i="16"/>
  <c r="R1006" i="16" l="1"/>
  <c r="AE1006" i="16"/>
  <c r="AC1006" i="16"/>
  <c r="AD1006" i="16" s="1"/>
  <c r="S675" i="16"/>
  <c r="U675" i="16"/>
  <c r="AB1963" i="16"/>
  <c r="D671" i="16"/>
  <c r="F671" i="16"/>
  <c r="T675" i="16" l="1"/>
  <c r="W675" i="16"/>
  <c r="AB1964" i="16"/>
  <c r="M671" i="16"/>
  <c r="N671" i="16" s="1"/>
  <c r="O671" i="16"/>
  <c r="H671" i="16"/>
  <c r="E671" i="16"/>
  <c r="C672" i="16" s="1"/>
  <c r="K672" i="16" s="1"/>
  <c r="R1007" i="16" l="1"/>
  <c r="AE1007" i="16"/>
  <c r="AC1007" i="16"/>
  <c r="AD1007" i="16" s="1"/>
  <c r="V675" i="16"/>
  <c r="AB1965" i="16"/>
  <c r="G671" i="16"/>
  <c r="U676" i="16" l="1"/>
  <c r="S676" i="16"/>
  <c r="AB1966" i="16"/>
  <c r="D672" i="16"/>
  <c r="F672" i="16"/>
  <c r="R1008" i="16" l="1"/>
  <c r="AE1008" i="16"/>
  <c r="AC1008" i="16"/>
  <c r="AD1008" i="16" s="1"/>
  <c r="W676" i="16"/>
  <c r="T676" i="16"/>
  <c r="AB1967" i="16"/>
  <c r="M672" i="16"/>
  <c r="N672" i="16" s="1"/>
  <c r="O672" i="16"/>
  <c r="H672" i="16"/>
  <c r="E672" i="16"/>
  <c r="C673" i="16" s="1"/>
  <c r="K673" i="16" s="1"/>
  <c r="V676" i="16" l="1"/>
  <c r="AB1968" i="16"/>
  <c r="G672" i="16"/>
  <c r="R1009" i="16" l="1"/>
  <c r="AE1009" i="16"/>
  <c r="AC1009" i="16"/>
  <c r="AD1009" i="16" s="1"/>
  <c r="S677" i="16"/>
  <c r="U677" i="16"/>
  <c r="AB1969" i="16"/>
  <c r="D673" i="16"/>
  <c r="F673" i="16"/>
  <c r="T677" i="16" l="1"/>
  <c r="W677" i="16"/>
  <c r="AB1970" i="16"/>
  <c r="M673" i="16"/>
  <c r="N673" i="16" s="1"/>
  <c r="O673" i="16"/>
  <c r="H673" i="16"/>
  <c r="E673" i="16"/>
  <c r="C674" i="16" s="1"/>
  <c r="K674" i="16" s="1"/>
  <c r="R1010" i="16" l="1"/>
  <c r="AE1010" i="16"/>
  <c r="AC1010" i="16"/>
  <c r="AD1010" i="16" s="1"/>
  <c r="V677" i="16"/>
  <c r="AB1971" i="16"/>
  <c r="G673" i="16"/>
  <c r="S678" i="16" l="1"/>
  <c r="U678" i="16"/>
  <c r="AB1972" i="16"/>
  <c r="D674" i="16"/>
  <c r="F674" i="16"/>
  <c r="R1011" i="16" l="1"/>
  <c r="AE1011" i="16"/>
  <c r="AC1011" i="16"/>
  <c r="AD1011" i="16" s="1"/>
  <c r="W678" i="16"/>
  <c r="T678" i="16"/>
  <c r="AB1973" i="16"/>
  <c r="M674" i="16"/>
  <c r="N674" i="16" s="1"/>
  <c r="O674" i="16"/>
  <c r="H674" i="16"/>
  <c r="E674" i="16"/>
  <c r="C675" i="16" s="1"/>
  <c r="K675" i="16" s="1"/>
  <c r="V678" i="16" l="1"/>
  <c r="AB1974" i="16"/>
  <c r="G674" i="16"/>
  <c r="R1012" i="16" l="1"/>
  <c r="AE1012" i="16"/>
  <c r="AC1012" i="16"/>
  <c r="AD1012" i="16" s="1"/>
  <c r="S679" i="16"/>
  <c r="U679" i="16"/>
  <c r="AB1975" i="16"/>
  <c r="D675" i="16"/>
  <c r="F675" i="16"/>
  <c r="W679" i="16" l="1"/>
  <c r="T679" i="16"/>
  <c r="AB1976" i="16"/>
  <c r="M675" i="16"/>
  <c r="N675" i="16" s="1"/>
  <c r="O675" i="16"/>
  <c r="H675" i="16"/>
  <c r="E675" i="16"/>
  <c r="C676" i="16" s="1"/>
  <c r="K676" i="16" s="1"/>
  <c r="R1013" i="16" l="1"/>
  <c r="AE1013" i="16"/>
  <c r="AC1013" i="16"/>
  <c r="AD1013" i="16" s="1"/>
  <c r="V679" i="16"/>
  <c r="AB1977" i="16"/>
  <c r="G675" i="16"/>
  <c r="S680" i="16" l="1"/>
  <c r="U680" i="16"/>
  <c r="AB1978" i="16"/>
  <c r="D676" i="16"/>
  <c r="F676" i="16"/>
  <c r="R1014" i="16" l="1"/>
  <c r="AE1014" i="16"/>
  <c r="AC1014" i="16"/>
  <c r="T680" i="16"/>
  <c r="W680" i="16"/>
  <c r="AB1979" i="16"/>
  <c r="M676" i="16"/>
  <c r="N676" i="16" s="1"/>
  <c r="O676" i="16"/>
  <c r="H676" i="16"/>
  <c r="E676" i="16"/>
  <c r="C677" i="16" s="1"/>
  <c r="K677" i="16" s="1"/>
  <c r="AD1014" i="16" l="1"/>
  <c r="V680" i="16"/>
  <c r="AB1980" i="16"/>
  <c r="G676" i="16"/>
  <c r="R1015" i="16" l="1"/>
  <c r="AE1015" i="16"/>
  <c r="AC1015" i="16"/>
  <c r="U681" i="16"/>
  <c r="S681" i="16"/>
  <c r="AB1981" i="16"/>
  <c r="D677" i="16"/>
  <c r="F677" i="16"/>
  <c r="AD1015" i="16" l="1"/>
  <c r="W681" i="16"/>
  <c r="T681" i="16"/>
  <c r="AB1982" i="16"/>
  <c r="M677" i="16"/>
  <c r="N677" i="16" s="1"/>
  <c r="O677" i="16"/>
  <c r="H677" i="16"/>
  <c r="E677" i="16"/>
  <c r="C678" i="16" s="1"/>
  <c r="K678" i="16" s="1"/>
  <c r="R1016" i="16" l="1"/>
  <c r="AE1016" i="16"/>
  <c r="AC1016" i="16"/>
  <c r="V681" i="16"/>
  <c r="AB1983" i="16"/>
  <c r="G677" i="16"/>
  <c r="AD1016" i="16" l="1"/>
  <c r="S682" i="16"/>
  <c r="U682" i="16"/>
  <c r="AB1984" i="16"/>
  <c r="D678" i="16"/>
  <c r="F678" i="16"/>
  <c r="R1017" i="16" l="1"/>
  <c r="AE1017" i="16"/>
  <c r="AC1017" i="16"/>
  <c r="T682" i="16"/>
  <c r="W682" i="16"/>
  <c r="AB1985" i="16"/>
  <c r="M678" i="16"/>
  <c r="N678" i="16" s="1"/>
  <c r="O678" i="16"/>
  <c r="H678" i="16"/>
  <c r="E678" i="16"/>
  <c r="C679" i="16" s="1"/>
  <c r="K679" i="16" s="1"/>
  <c r="AD1017" i="16" l="1"/>
  <c r="V682" i="16"/>
  <c r="AB1986" i="16"/>
  <c r="G678" i="16"/>
  <c r="R1018" i="16" l="1"/>
  <c r="AE1018" i="16"/>
  <c r="AC1018" i="16"/>
  <c r="S683" i="16"/>
  <c r="U683" i="16"/>
  <c r="AB1987" i="16"/>
  <c r="D679" i="16"/>
  <c r="F679" i="16"/>
  <c r="AD1018" i="16" l="1"/>
  <c r="T683" i="16"/>
  <c r="W683" i="16"/>
  <c r="AB1988" i="16"/>
  <c r="M679" i="16"/>
  <c r="N679" i="16" s="1"/>
  <c r="O679" i="16"/>
  <c r="H679" i="16"/>
  <c r="E679" i="16"/>
  <c r="C680" i="16" s="1"/>
  <c r="K680" i="16" s="1"/>
  <c r="R1019" i="16" l="1"/>
  <c r="AE1019" i="16"/>
  <c r="AC1019" i="16"/>
  <c r="V683" i="16"/>
  <c r="AB1989" i="16"/>
  <c r="G679" i="16"/>
  <c r="AD1019" i="16" l="1"/>
  <c r="U684" i="16"/>
  <c r="S684" i="16"/>
  <c r="AB1990" i="16"/>
  <c r="D680" i="16"/>
  <c r="F680" i="16"/>
  <c r="R1020" i="16" l="1"/>
  <c r="AE1020" i="16"/>
  <c r="AC1020" i="16"/>
  <c r="W684" i="16"/>
  <c r="T684" i="16"/>
  <c r="AB1991" i="16"/>
  <c r="O680" i="16"/>
  <c r="M680" i="16"/>
  <c r="N680" i="16" s="1"/>
  <c r="H680" i="16"/>
  <c r="E680" i="16"/>
  <c r="C681" i="16" s="1"/>
  <c r="K681" i="16" s="1"/>
  <c r="AD1020" i="16" l="1"/>
  <c r="V684" i="16"/>
  <c r="AB1992" i="16"/>
  <c r="G680" i="16"/>
  <c r="R1021" i="16" l="1"/>
  <c r="AE1021" i="16"/>
  <c r="AC1021" i="16"/>
  <c r="AD1021" i="16" s="1"/>
  <c r="S685" i="16"/>
  <c r="U685" i="16"/>
  <c r="AB1993" i="16"/>
  <c r="D681" i="16"/>
  <c r="F681" i="16"/>
  <c r="W685" i="16" l="1"/>
  <c r="T685" i="16"/>
  <c r="AB1994" i="16"/>
  <c r="M681" i="16"/>
  <c r="N681" i="16" s="1"/>
  <c r="O681" i="16"/>
  <c r="H681" i="16"/>
  <c r="E681" i="16"/>
  <c r="C682" i="16" s="1"/>
  <c r="K682" i="16" s="1"/>
  <c r="R1022" i="16" l="1"/>
  <c r="AE1022" i="16"/>
  <c r="AC1022" i="16"/>
  <c r="V685" i="16"/>
  <c r="AB1995" i="16"/>
  <c r="G681" i="16"/>
  <c r="AD1022" i="16" l="1"/>
  <c r="S686" i="16"/>
  <c r="U686" i="16"/>
  <c r="AB1996" i="16"/>
  <c r="D682" i="16"/>
  <c r="F682" i="16"/>
  <c r="R1023" i="16" l="1"/>
  <c r="AE1023" i="16"/>
  <c r="AC1023" i="16"/>
  <c r="W686" i="16"/>
  <c r="T686" i="16"/>
  <c r="AB1997" i="16"/>
  <c r="O682" i="16"/>
  <c r="M682" i="16"/>
  <c r="N682" i="16" s="1"/>
  <c r="H682" i="16"/>
  <c r="E682" i="16"/>
  <c r="C683" i="16" s="1"/>
  <c r="K683" i="16" s="1"/>
  <c r="AD1023" i="16" l="1"/>
  <c r="V686" i="16"/>
  <c r="AB1998" i="16"/>
  <c r="G682" i="16"/>
  <c r="R1024" i="16" l="1"/>
  <c r="AE1024" i="16"/>
  <c r="AC1024" i="16"/>
  <c r="S687" i="16"/>
  <c r="U687" i="16"/>
  <c r="AB1999" i="16"/>
  <c r="D683" i="16"/>
  <c r="F683" i="16"/>
  <c r="AD1024" i="16" l="1"/>
  <c r="W687" i="16"/>
  <c r="T687" i="16"/>
  <c r="AB2000" i="16"/>
  <c r="M683" i="16"/>
  <c r="N683" i="16" s="1"/>
  <c r="O683" i="16"/>
  <c r="H683" i="16"/>
  <c r="E683" i="16"/>
  <c r="C684" i="16" s="1"/>
  <c r="K684" i="16" s="1"/>
  <c r="R1025" i="16" l="1"/>
  <c r="AE1025" i="16"/>
  <c r="AC1025" i="16"/>
  <c r="V687" i="16"/>
  <c r="AB2001" i="16"/>
  <c r="G683" i="16"/>
  <c r="AD1025" i="16" l="1"/>
  <c r="S688" i="16"/>
  <c r="U688" i="16"/>
  <c r="AB2002" i="16"/>
  <c r="D684" i="16"/>
  <c r="F684" i="16"/>
  <c r="R1026" i="16" l="1"/>
  <c r="AE1026" i="16"/>
  <c r="AC1026" i="16"/>
  <c r="AD1026" i="16" s="1"/>
  <c r="W688" i="16"/>
  <c r="T688" i="16"/>
  <c r="AB2003" i="16"/>
  <c r="O684" i="16"/>
  <c r="M684" i="16"/>
  <c r="N684" i="16" s="1"/>
  <c r="H684" i="16"/>
  <c r="E684" i="16"/>
  <c r="C685" i="16" s="1"/>
  <c r="K685" i="16" s="1"/>
  <c r="V688" i="16" l="1"/>
  <c r="AB2004" i="16"/>
  <c r="G684" i="16"/>
  <c r="R1027" i="16" l="1"/>
  <c r="AE1027" i="16"/>
  <c r="AC1027" i="16"/>
  <c r="AD1027" i="16" s="1"/>
  <c r="U689" i="16"/>
  <c r="S689" i="16"/>
  <c r="AB2005" i="16"/>
  <c r="D685" i="16"/>
  <c r="F685" i="16"/>
  <c r="T689" i="16" l="1"/>
  <c r="W689" i="16"/>
  <c r="AB2006" i="16"/>
  <c r="M685" i="16"/>
  <c r="N685" i="16" s="1"/>
  <c r="O685" i="16"/>
  <c r="H685" i="16"/>
  <c r="E685" i="16"/>
  <c r="C686" i="16" s="1"/>
  <c r="K686" i="16" s="1"/>
  <c r="R1028" i="16" l="1"/>
  <c r="AE1028" i="16"/>
  <c r="AC1028" i="16"/>
  <c r="AD1028" i="16" s="1"/>
  <c r="V689" i="16"/>
  <c r="AB2007" i="16"/>
  <c r="G685" i="16"/>
  <c r="S690" i="16" l="1"/>
  <c r="U690" i="16"/>
  <c r="AB2008" i="16"/>
  <c r="D686" i="16"/>
  <c r="F686" i="16"/>
  <c r="R1029" i="16" l="1"/>
  <c r="AE1029" i="16"/>
  <c r="AC1029" i="16"/>
  <c r="AD1029" i="16" s="1"/>
  <c r="W690" i="16"/>
  <c r="T690" i="16"/>
  <c r="AB2009" i="16"/>
  <c r="M686" i="16"/>
  <c r="N686" i="16" s="1"/>
  <c r="O686" i="16"/>
  <c r="H686" i="16"/>
  <c r="E686" i="16"/>
  <c r="C687" i="16" s="1"/>
  <c r="K687" i="16" s="1"/>
  <c r="V690" i="16" l="1"/>
  <c r="AB2010" i="16"/>
  <c r="G686" i="16"/>
  <c r="R1030" i="16" l="1"/>
  <c r="AE1030" i="16"/>
  <c r="AC1030" i="16"/>
  <c r="AD1030" i="16" s="1"/>
  <c r="U691" i="16"/>
  <c r="S691" i="16"/>
  <c r="AB2011" i="16"/>
  <c r="D687" i="16"/>
  <c r="F687" i="16"/>
  <c r="T691" i="16" l="1"/>
  <c r="W691" i="16"/>
  <c r="AB2012" i="16"/>
  <c r="M687" i="16"/>
  <c r="N687" i="16" s="1"/>
  <c r="O687" i="16"/>
  <c r="H687" i="16"/>
  <c r="E687" i="16"/>
  <c r="C688" i="16" s="1"/>
  <c r="K688" i="16" s="1"/>
  <c r="R1031" i="16" l="1"/>
  <c r="AE1031" i="16"/>
  <c r="AC1031" i="16"/>
  <c r="AD1031" i="16" s="1"/>
  <c r="V691" i="16"/>
  <c r="AB2013" i="16"/>
  <c r="G687" i="16"/>
  <c r="S692" i="16" l="1"/>
  <c r="U692" i="16"/>
  <c r="AB2014" i="16"/>
  <c r="D688" i="16"/>
  <c r="F688" i="16"/>
  <c r="R1032" i="16" l="1"/>
  <c r="AE1032" i="16"/>
  <c r="AC1032" i="16"/>
  <c r="AD1032" i="16" s="1"/>
  <c r="W692" i="16"/>
  <c r="T692" i="16"/>
  <c r="AB2015" i="16"/>
  <c r="O688" i="16"/>
  <c r="M688" i="16"/>
  <c r="N688" i="16" s="1"/>
  <c r="H688" i="16"/>
  <c r="E688" i="16"/>
  <c r="C689" i="16" s="1"/>
  <c r="K689" i="16" s="1"/>
  <c r="V692" i="16" l="1"/>
  <c r="AB2016" i="16"/>
  <c r="G688" i="16"/>
  <c r="R1033" i="16" l="1"/>
  <c r="AE1033" i="16"/>
  <c r="AC1033" i="16"/>
  <c r="AD1033" i="16" s="1"/>
  <c r="U693" i="16"/>
  <c r="S693" i="16"/>
  <c r="AB2017" i="16"/>
  <c r="D689" i="16"/>
  <c r="F689" i="16"/>
  <c r="W693" i="16" l="1"/>
  <c r="T693" i="16"/>
  <c r="AB2018" i="16"/>
  <c r="M689" i="16"/>
  <c r="N689" i="16" s="1"/>
  <c r="O689" i="16"/>
  <c r="H689" i="16"/>
  <c r="E689" i="16"/>
  <c r="C690" i="16" s="1"/>
  <c r="K690" i="16" s="1"/>
  <c r="R1034" i="16" l="1"/>
  <c r="AE1034" i="16"/>
  <c r="AC1034" i="16"/>
  <c r="AD1034" i="16" s="1"/>
  <c r="V693" i="16"/>
  <c r="AB2019" i="16"/>
  <c r="G689" i="16"/>
  <c r="U694" i="16" l="1"/>
  <c r="S694" i="16"/>
  <c r="AB2020" i="16"/>
  <c r="D690" i="16"/>
  <c r="F690" i="16"/>
  <c r="R1035" i="16" l="1"/>
  <c r="AE1035" i="16"/>
  <c r="AC1035" i="16"/>
  <c r="AD1035" i="16" s="1"/>
  <c r="T694" i="16"/>
  <c r="W694" i="16"/>
  <c r="AB2021" i="16"/>
  <c r="M690" i="16"/>
  <c r="N690" i="16" s="1"/>
  <c r="O690" i="16"/>
  <c r="H690" i="16"/>
  <c r="E690" i="16"/>
  <c r="C691" i="16" s="1"/>
  <c r="K691" i="16" s="1"/>
  <c r="V694" i="16" l="1"/>
  <c r="AB2022" i="16"/>
  <c r="G690" i="16"/>
  <c r="R1036" i="16" l="1"/>
  <c r="AE1036" i="16"/>
  <c r="AC1036" i="16"/>
  <c r="AD1036" i="16" s="1"/>
  <c r="S695" i="16"/>
  <c r="U695" i="16"/>
  <c r="AB2023" i="16"/>
  <c r="D691" i="16"/>
  <c r="F691" i="16"/>
  <c r="W695" i="16" l="1"/>
  <c r="T695" i="16"/>
  <c r="AB2024" i="16"/>
  <c r="M691" i="16"/>
  <c r="N691" i="16" s="1"/>
  <c r="O691" i="16"/>
  <c r="H691" i="16"/>
  <c r="E691" i="16"/>
  <c r="C692" i="16" s="1"/>
  <c r="K692" i="16" s="1"/>
  <c r="R1037" i="16" l="1"/>
  <c r="AE1037" i="16"/>
  <c r="AC1037" i="16"/>
  <c r="AD1037" i="16" s="1"/>
  <c r="V695" i="16"/>
  <c r="AB2025" i="16"/>
  <c r="G691" i="16"/>
  <c r="S696" i="16" l="1"/>
  <c r="U696" i="16"/>
  <c r="AB2026" i="16"/>
  <c r="D692" i="16"/>
  <c r="F692" i="16"/>
  <c r="R1038" i="16" l="1"/>
  <c r="AE1038" i="16"/>
  <c r="AC1038" i="16"/>
  <c r="AD1038" i="16" s="1"/>
  <c r="T696" i="16"/>
  <c r="W696" i="16"/>
  <c r="AB2027" i="16"/>
  <c r="M692" i="16"/>
  <c r="N692" i="16" s="1"/>
  <c r="O692" i="16"/>
  <c r="H692" i="16"/>
  <c r="E692" i="16"/>
  <c r="C693" i="16" s="1"/>
  <c r="K693" i="16" s="1"/>
  <c r="V696" i="16" l="1"/>
  <c r="AB2028" i="16"/>
  <c r="G692" i="16"/>
  <c r="R1039" i="16" l="1"/>
  <c r="AE1039" i="16"/>
  <c r="AC1039" i="16"/>
  <c r="AD1039" i="16" s="1"/>
  <c r="S697" i="16"/>
  <c r="U697" i="16"/>
  <c r="AB2029" i="16"/>
  <c r="D693" i="16"/>
  <c r="F693" i="16"/>
  <c r="T697" i="16" l="1"/>
  <c r="W697" i="16"/>
  <c r="AB2030" i="16"/>
  <c r="M693" i="16"/>
  <c r="N693" i="16" s="1"/>
  <c r="O693" i="16"/>
  <c r="H693" i="16"/>
  <c r="E693" i="16"/>
  <c r="C694" i="16" s="1"/>
  <c r="K694" i="16" s="1"/>
  <c r="AE1040" i="16" l="1"/>
  <c r="AC1040" i="16"/>
  <c r="AD1040" i="16" s="1"/>
  <c r="R1040" i="16"/>
  <c r="V697" i="16"/>
  <c r="AB2031" i="16"/>
  <c r="G693" i="16"/>
  <c r="U698" i="16" l="1"/>
  <c r="S698" i="16"/>
  <c r="AB2032" i="16"/>
  <c r="D694" i="16"/>
  <c r="F694" i="16"/>
  <c r="R1041" i="16" l="1"/>
  <c r="AE1041" i="16"/>
  <c r="AC1041" i="16"/>
  <c r="AD1041" i="16" s="1"/>
  <c r="W698" i="16"/>
  <c r="T698" i="16"/>
  <c r="AB2033" i="16"/>
  <c r="M694" i="16"/>
  <c r="N694" i="16" s="1"/>
  <c r="O694" i="16"/>
  <c r="H694" i="16"/>
  <c r="E694" i="16"/>
  <c r="C695" i="16" s="1"/>
  <c r="K695" i="16" s="1"/>
  <c r="V698" i="16" l="1"/>
  <c r="AB2034" i="16"/>
  <c r="G694" i="16"/>
  <c r="R1042" i="16" l="1"/>
  <c r="AE1042" i="16"/>
  <c r="AC1042" i="16"/>
  <c r="U699" i="16"/>
  <c r="S699" i="16"/>
  <c r="AB2035" i="16"/>
  <c r="D695" i="16"/>
  <c r="F695" i="16"/>
  <c r="AD1042" i="16" l="1"/>
  <c r="T699" i="16"/>
  <c r="W699" i="16"/>
  <c r="AB2036" i="16"/>
  <c r="M695" i="16"/>
  <c r="N695" i="16" s="1"/>
  <c r="O695" i="16"/>
  <c r="E695" i="16"/>
  <c r="C696" i="16" s="1"/>
  <c r="K696" i="16" s="1"/>
  <c r="H695" i="16"/>
  <c r="R1043" i="16" l="1"/>
  <c r="AE1043" i="16"/>
  <c r="AC1043" i="16"/>
  <c r="V699" i="16"/>
  <c r="AB2037" i="16"/>
  <c r="G695" i="16"/>
  <c r="AD1043" i="16" l="1"/>
  <c r="S700" i="16"/>
  <c r="U700" i="16"/>
  <c r="AB2038" i="16"/>
  <c r="D696" i="16"/>
  <c r="F696" i="16"/>
  <c r="R1044" i="16" l="1"/>
  <c r="AE1044" i="16"/>
  <c r="AC1044" i="16"/>
  <c r="AD1044" i="16" s="1"/>
  <c r="T700" i="16"/>
  <c r="W700" i="16"/>
  <c r="AB2039" i="16"/>
  <c r="O696" i="16"/>
  <c r="M696" i="16"/>
  <c r="N696" i="16" s="1"/>
  <c r="H696" i="16"/>
  <c r="E696" i="16"/>
  <c r="C697" i="16" s="1"/>
  <c r="K697" i="16" s="1"/>
  <c r="V700" i="16" l="1"/>
  <c r="AB2040" i="16"/>
  <c r="G696" i="16"/>
  <c r="R1045" i="16" l="1"/>
  <c r="AE1045" i="16"/>
  <c r="AC1045" i="16"/>
  <c r="AD1045" i="16" s="1"/>
  <c r="S701" i="16"/>
  <c r="U701" i="16"/>
  <c r="AB2041" i="16"/>
  <c r="D697" i="16"/>
  <c r="F697" i="16"/>
  <c r="T701" i="16" l="1"/>
  <c r="W701" i="16"/>
  <c r="AB2042" i="16"/>
  <c r="M697" i="16"/>
  <c r="N697" i="16" s="1"/>
  <c r="O697" i="16"/>
  <c r="H697" i="16"/>
  <c r="E697" i="16"/>
  <c r="C698" i="16" s="1"/>
  <c r="K698" i="16" s="1"/>
  <c r="R1046" i="16" l="1"/>
  <c r="AE1046" i="16"/>
  <c r="AC1046" i="16"/>
  <c r="AD1046" i="16" s="1"/>
  <c r="V701" i="16"/>
  <c r="AB2043" i="16"/>
  <c r="G697" i="16"/>
  <c r="U702" i="16" l="1"/>
  <c r="S702" i="16"/>
  <c r="AB2044" i="16"/>
  <c r="D698" i="16"/>
  <c r="F698" i="16"/>
  <c r="R1047" i="16" l="1"/>
  <c r="AE1047" i="16"/>
  <c r="AC1047" i="16"/>
  <c r="AD1047" i="16" s="1"/>
  <c r="W702" i="16"/>
  <c r="T702" i="16"/>
  <c r="AB2045" i="16"/>
  <c r="O698" i="16"/>
  <c r="M698" i="16"/>
  <c r="N698" i="16" s="1"/>
  <c r="H698" i="16"/>
  <c r="E698" i="16"/>
  <c r="C699" i="16" s="1"/>
  <c r="K699" i="16" s="1"/>
  <c r="V702" i="16" l="1"/>
  <c r="AB2046" i="16"/>
  <c r="G698" i="16"/>
  <c r="R1048" i="16" l="1"/>
  <c r="AE1048" i="16"/>
  <c r="AC1048" i="16"/>
  <c r="AD1048" i="16" s="1"/>
  <c r="U703" i="16"/>
  <c r="S703" i="16"/>
  <c r="AB2047" i="16"/>
  <c r="D699" i="16"/>
  <c r="F699" i="16"/>
  <c r="T703" i="16" l="1"/>
  <c r="W703" i="16"/>
  <c r="AB2048" i="16"/>
  <c r="M699" i="16"/>
  <c r="N699" i="16" s="1"/>
  <c r="O699" i="16"/>
  <c r="H699" i="16"/>
  <c r="E699" i="16"/>
  <c r="C700" i="16" s="1"/>
  <c r="K700" i="16" s="1"/>
  <c r="R1049" i="16" l="1"/>
  <c r="AE1049" i="16"/>
  <c r="AC1049" i="16"/>
  <c r="AD1049" i="16" s="1"/>
  <c r="V703" i="16"/>
  <c r="AB2049" i="16"/>
  <c r="G699" i="16"/>
  <c r="S704" i="16" l="1"/>
  <c r="U704" i="16"/>
  <c r="AB2050" i="16"/>
  <c r="D700" i="16"/>
  <c r="F700" i="16"/>
  <c r="R1050" i="16" l="1"/>
  <c r="AE1050" i="16"/>
  <c r="AC1050" i="16"/>
  <c r="AD1050" i="16" s="1"/>
  <c r="T704" i="16"/>
  <c r="W704" i="16"/>
  <c r="AB2051" i="16"/>
  <c r="O700" i="16"/>
  <c r="M700" i="16"/>
  <c r="N700" i="16" s="1"/>
  <c r="H700" i="16"/>
  <c r="E700" i="16"/>
  <c r="C701" i="16" s="1"/>
  <c r="K701" i="16" s="1"/>
  <c r="V704" i="16" l="1"/>
  <c r="AB2052" i="16"/>
  <c r="G700" i="16"/>
  <c r="R1051" i="16" l="1"/>
  <c r="AE1051" i="16"/>
  <c r="AC1051" i="16"/>
  <c r="AD1051" i="16" s="1"/>
  <c r="U705" i="16"/>
  <c r="S705" i="16"/>
  <c r="AB2053" i="16"/>
  <c r="D701" i="16"/>
  <c r="F701" i="16"/>
  <c r="T705" i="16" l="1"/>
  <c r="W705" i="16"/>
  <c r="AB2054" i="16"/>
  <c r="M701" i="16"/>
  <c r="N701" i="16" s="1"/>
  <c r="O701" i="16"/>
  <c r="H701" i="16"/>
  <c r="E701" i="16"/>
  <c r="C702" i="16" s="1"/>
  <c r="K702" i="16" s="1"/>
  <c r="R1052" i="16" l="1"/>
  <c r="AE1052" i="16"/>
  <c r="AC1052" i="16"/>
  <c r="V705" i="16"/>
  <c r="AB2055" i="16"/>
  <c r="G701" i="16"/>
  <c r="AD1052" i="16" l="1"/>
  <c r="U706" i="16"/>
  <c r="S706" i="16"/>
  <c r="AB2056" i="16"/>
  <c r="D702" i="16"/>
  <c r="F702" i="16"/>
  <c r="R1053" i="16" l="1"/>
  <c r="AE1053" i="16"/>
  <c r="AC1053" i="16"/>
  <c r="W706" i="16"/>
  <c r="T706" i="16"/>
  <c r="AB2057" i="16"/>
  <c r="M702" i="16"/>
  <c r="N702" i="16" s="1"/>
  <c r="O702" i="16"/>
  <c r="H702" i="16"/>
  <c r="E702" i="16"/>
  <c r="C703" i="16" s="1"/>
  <c r="K703" i="16" s="1"/>
  <c r="AD1053" i="16" l="1"/>
  <c r="V706" i="16"/>
  <c r="AB2058" i="16"/>
  <c r="G702" i="16"/>
  <c r="R1054" i="16" l="1"/>
  <c r="AE1054" i="16"/>
  <c r="AC1054" i="16"/>
  <c r="S707" i="16"/>
  <c r="U707" i="16"/>
  <c r="AB2059" i="16"/>
  <c r="D703" i="16"/>
  <c r="F703" i="16"/>
  <c r="AD1054" i="16" l="1"/>
  <c r="T707" i="16"/>
  <c r="W707" i="16"/>
  <c r="AB2060" i="16"/>
  <c r="M703" i="16"/>
  <c r="N703" i="16" s="1"/>
  <c r="O703" i="16"/>
  <c r="H703" i="16"/>
  <c r="E703" i="16"/>
  <c r="C704" i="16" s="1"/>
  <c r="K704" i="16" s="1"/>
  <c r="R1055" i="16" l="1"/>
  <c r="AE1055" i="16"/>
  <c r="AC1055" i="16"/>
  <c r="V707" i="16"/>
  <c r="AB2061" i="16"/>
  <c r="G703" i="16"/>
  <c r="AD1055" i="16" l="1"/>
  <c r="S708" i="16"/>
  <c r="U708" i="16"/>
  <c r="AB2062" i="16"/>
  <c r="D704" i="16"/>
  <c r="F704" i="16"/>
  <c r="R1056" i="16" l="1"/>
  <c r="AE1056" i="16"/>
  <c r="AC1056" i="16"/>
  <c r="W708" i="16"/>
  <c r="T708" i="16"/>
  <c r="AB2063" i="16"/>
  <c r="M704" i="16"/>
  <c r="N704" i="16" s="1"/>
  <c r="O704" i="16"/>
  <c r="H704" i="16"/>
  <c r="E704" i="16"/>
  <c r="C705" i="16" s="1"/>
  <c r="K705" i="16" s="1"/>
  <c r="AD1056" i="16" l="1"/>
  <c r="V708" i="16"/>
  <c r="AB2064" i="16"/>
  <c r="G704" i="16"/>
  <c r="R1057" i="16" l="1"/>
  <c r="AE1057" i="16"/>
  <c r="AC1057" i="16"/>
  <c r="U709" i="16"/>
  <c r="S709" i="16"/>
  <c r="AB2065" i="16"/>
  <c r="D705" i="16"/>
  <c r="F705" i="16"/>
  <c r="AD1057" i="16" l="1"/>
  <c r="T709" i="16"/>
  <c r="W709" i="16"/>
  <c r="AB2066" i="16"/>
  <c r="M705" i="16"/>
  <c r="N705" i="16" s="1"/>
  <c r="O705" i="16"/>
  <c r="H705" i="16"/>
  <c r="E705" i="16"/>
  <c r="C706" i="16" s="1"/>
  <c r="K706" i="16" s="1"/>
  <c r="R1058" i="16" l="1"/>
  <c r="AE1058" i="16"/>
  <c r="AC1058" i="16"/>
  <c r="V709" i="16"/>
  <c r="AB2067" i="16"/>
  <c r="G705" i="16"/>
  <c r="AD1058" i="16" l="1"/>
  <c r="U710" i="16"/>
  <c r="S710" i="16"/>
  <c r="AB2068" i="16"/>
  <c r="D706" i="16"/>
  <c r="F706" i="16"/>
  <c r="R1059" i="16" l="1"/>
  <c r="AE1059" i="16"/>
  <c r="AC1059" i="16"/>
  <c r="T710" i="16"/>
  <c r="W710" i="16"/>
  <c r="AB2069" i="16"/>
  <c r="M706" i="16"/>
  <c r="N706" i="16" s="1"/>
  <c r="O706" i="16"/>
  <c r="H706" i="16"/>
  <c r="E706" i="16"/>
  <c r="C707" i="16" s="1"/>
  <c r="K707" i="16" s="1"/>
  <c r="AD1059" i="16" l="1"/>
  <c r="V710" i="16"/>
  <c r="AB2070" i="16"/>
  <c r="G706" i="16"/>
  <c r="R1060" i="16" l="1"/>
  <c r="AE1060" i="16"/>
  <c r="AC1060" i="16"/>
  <c r="S711" i="16"/>
  <c r="U711" i="16"/>
  <c r="AB2071" i="16"/>
  <c r="D707" i="16"/>
  <c r="F707" i="16"/>
  <c r="AD1060" i="16" l="1"/>
  <c r="W711" i="16"/>
  <c r="T711" i="16"/>
  <c r="AB2072" i="16"/>
  <c r="M707" i="16"/>
  <c r="N707" i="16" s="1"/>
  <c r="O707" i="16"/>
  <c r="H707" i="16"/>
  <c r="E707" i="16"/>
  <c r="C708" i="16" s="1"/>
  <c r="K708" i="16" s="1"/>
  <c r="R1061" i="16" l="1"/>
  <c r="AE1061" i="16"/>
  <c r="AC1061" i="16"/>
  <c r="V711" i="16"/>
  <c r="AB2073" i="16"/>
  <c r="G707" i="16"/>
  <c r="AD1061" i="16" l="1"/>
  <c r="S712" i="16"/>
  <c r="U712" i="16"/>
  <c r="AB2074" i="16"/>
  <c r="D708" i="16"/>
  <c r="F708" i="16"/>
  <c r="R1062" i="16" l="1"/>
  <c r="AE1062" i="16"/>
  <c r="AC1062" i="16"/>
  <c r="AD1062" i="16" s="1"/>
  <c r="W712" i="16"/>
  <c r="T712" i="16"/>
  <c r="AB2075" i="16"/>
  <c r="M708" i="16"/>
  <c r="N708" i="16" s="1"/>
  <c r="O708" i="16"/>
  <c r="H708" i="16"/>
  <c r="E708" i="16"/>
  <c r="C709" i="16" s="1"/>
  <c r="K709" i="16" s="1"/>
  <c r="V712" i="16" l="1"/>
  <c r="AB2076" i="16"/>
  <c r="G708" i="16"/>
  <c r="R1063" i="16" l="1"/>
  <c r="AC1063" i="16"/>
  <c r="AD1063" i="16" s="1"/>
  <c r="AE1063" i="16"/>
  <c r="S713" i="16"/>
  <c r="U713" i="16"/>
  <c r="AB2077" i="16"/>
  <c r="D709" i="16"/>
  <c r="F709" i="16"/>
  <c r="T713" i="16" l="1"/>
  <c r="W713" i="16"/>
  <c r="AB2078" i="16"/>
  <c r="M709" i="16"/>
  <c r="N709" i="16" s="1"/>
  <c r="O709" i="16"/>
  <c r="H709" i="16"/>
  <c r="E709" i="16"/>
  <c r="C710" i="16" s="1"/>
  <c r="K710" i="16" s="1"/>
  <c r="AE1064" i="16" l="1"/>
  <c r="AC1064" i="16"/>
  <c r="AD1064" i="16" s="1"/>
  <c r="R1064" i="16"/>
  <c r="V713" i="16"/>
  <c r="AB2079" i="16"/>
  <c r="G709" i="16"/>
  <c r="S714" i="16" l="1"/>
  <c r="U714" i="16"/>
  <c r="AB2080" i="16"/>
  <c r="D710" i="16"/>
  <c r="F710" i="16"/>
  <c r="AC1065" i="16" l="1"/>
  <c r="AD1065" i="16" s="1"/>
  <c r="R1065" i="16"/>
  <c r="AE1065" i="16"/>
  <c r="T714" i="16"/>
  <c r="W714" i="16"/>
  <c r="AB2081" i="16"/>
  <c r="M710" i="16"/>
  <c r="N710" i="16" s="1"/>
  <c r="O710" i="16"/>
  <c r="H710" i="16"/>
  <c r="E710" i="16"/>
  <c r="C711" i="16" s="1"/>
  <c r="K711" i="16" s="1"/>
  <c r="V714" i="16" l="1"/>
  <c r="AB2082" i="16"/>
  <c r="G710" i="16"/>
  <c r="R1066" i="16" l="1"/>
  <c r="AE1066" i="16"/>
  <c r="AC1066" i="16"/>
  <c r="AD1066" i="16" s="1"/>
  <c r="S715" i="16"/>
  <c r="U715" i="16"/>
  <c r="AB2083" i="16"/>
  <c r="D711" i="16"/>
  <c r="F711" i="16"/>
  <c r="T715" i="16" l="1"/>
  <c r="W715" i="16"/>
  <c r="AB2084" i="16"/>
  <c r="M711" i="16"/>
  <c r="N711" i="16" s="1"/>
  <c r="O711" i="16"/>
  <c r="H711" i="16"/>
  <c r="E711" i="16"/>
  <c r="C712" i="16" s="1"/>
  <c r="K712" i="16" s="1"/>
  <c r="AC1067" i="16" l="1"/>
  <c r="AD1067" i="16" s="1"/>
  <c r="R1067" i="16"/>
  <c r="AE1067" i="16"/>
  <c r="V715" i="16"/>
  <c r="AB2085" i="16"/>
  <c r="G711" i="16"/>
  <c r="U716" i="16" l="1"/>
  <c r="S716" i="16"/>
  <c r="AB2086" i="16"/>
  <c r="D712" i="16"/>
  <c r="F712" i="16"/>
  <c r="R1068" i="16" l="1"/>
  <c r="AE1068" i="16"/>
  <c r="AC1068" i="16"/>
  <c r="AD1068" i="16" s="1"/>
  <c r="W716" i="16"/>
  <c r="T716" i="16"/>
  <c r="AB2087" i="16"/>
  <c r="O712" i="16"/>
  <c r="M712" i="16"/>
  <c r="N712" i="16" s="1"/>
  <c r="H712" i="16"/>
  <c r="E712" i="16"/>
  <c r="C713" i="16" s="1"/>
  <c r="K713" i="16" s="1"/>
  <c r="V716" i="16" l="1"/>
  <c r="AB2088" i="16"/>
  <c r="G712" i="16"/>
  <c r="AE1069" i="16" l="1"/>
  <c r="R1069" i="16"/>
  <c r="AC1069" i="16"/>
  <c r="AD1069" i="16" s="1"/>
  <c r="S717" i="16"/>
  <c r="U717" i="16"/>
  <c r="AB2089" i="16"/>
  <c r="D713" i="16"/>
  <c r="F713" i="16"/>
  <c r="T717" i="16" l="1"/>
  <c r="W717" i="16"/>
  <c r="AB2090" i="16"/>
  <c r="M713" i="16"/>
  <c r="N713" i="16" s="1"/>
  <c r="O713" i="16"/>
  <c r="H713" i="16"/>
  <c r="E713" i="16"/>
  <c r="C714" i="16" s="1"/>
  <c r="K714" i="16" s="1"/>
  <c r="R1070" i="16" l="1"/>
  <c r="AE1070" i="16"/>
  <c r="AC1070" i="16"/>
  <c r="AD1070" i="16" s="1"/>
  <c r="V717" i="16"/>
  <c r="AB2091" i="16"/>
  <c r="G713" i="16"/>
  <c r="U718" i="16" l="1"/>
  <c r="S718" i="16"/>
  <c r="AB2092" i="16"/>
  <c r="D714" i="16"/>
  <c r="F714" i="16"/>
  <c r="R1071" i="16" l="1"/>
  <c r="AE1071" i="16"/>
  <c r="AC1071" i="16"/>
  <c r="AD1071" i="16" s="1"/>
  <c r="T718" i="16"/>
  <c r="W718" i="16"/>
  <c r="AB2093" i="16"/>
  <c r="O714" i="16"/>
  <c r="M714" i="16"/>
  <c r="N714" i="16" s="1"/>
  <c r="H714" i="16"/>
  <c r="E714" i="16"/>
  <c r="C715" i="16" s="1"/>
  <c r="K715" i="16" s="1"/>
  <c r="V718" i="16" l="1"/>
  <c r="AB2094" i="16"/>
  <c r="G714" i="16"/>
  <c r="R1072" i="16" l="1"/>
  <c r="AC1072" i="16"/>
  <c r="AD1072" i="16" s="1"/>
  <c r="AE1072" i="16"/>
  <c r="S719" i="16"/>
  <c r="U719" i="16"/>
  <c r="AB2095" i="16"/>
  <c r="D715" i="16"/>
  <c r="F715" i="16"/>
  <c r="T719" i="16" l="1"/>
  <c r="W719" i="16"/>
  <c r="AB2096" i="16"/>
  <c r="M715" i="16"/>
  <c r="N715" i="16" s="1"/>
  <c r="O715" i="16"/>
  <c r="H715" i="16"/>
  <c r="E715" i="16"/>
  <c r="C716" i="16" s="1"/>
  <c r="K716" i="16" s="1"/>
  <c r="R1073" i="16" l="1"/>
  <c r="AE1073" i="16"/>
  <c r="AC1073" i="16"/>
  <c r="AD1073" i="16" s="1"/>
  <c r="V719" i="16"/>
  <c r="AB2097" i="16"/>
  <c r="G715" i="16"/>
  <c r="S720" i="16" l="1"/>
  <c r="U720" i="16"/>
  <c r="AB2098" i="16"/>
  <c r="D716" i="16"/>
  <c r="F716" i="16"/>
  <c r="R1074" i="16" l="1"/>
  <c r="AE1074" i="16"/>
  <c r="AC1074" i="16"/>
  <c r="AD1074" i="16" s="1"/>
  <c r="W720" i="16"/>
  <c r="T720" i="16"/>
  <c r="AB2099" i="16"/>
  <c r="O716" i="16"/>
  <c r="M716" i="16"/>
  <c r="N716" i="16" s="1"/>
  <c r="H716" i="16"/>
  <c r="E716" i="16"/>
  <c r="C717" i="16" s="1"/>
  <c r="K717" i="16" s="1"/>
  <c r="V720" i="16" l="1"/>
  <c r="AB2100" i="16"/>
  <c r="G716" i="16"/>
  <c r="AE1075" i="16" l="1"/>
  <c r="AC1075" i="16"/>
  <c r="AD1075" i="16" s="1"/>
  <c r="R1075" i="16"/>
  <c r="U721" i="16"/>
  <c r="S721" i="16"/>
  <c r="AB2101" i="16"/>
  <c r="D717" i="16"/>
  <c r="F717" i="16"/>
  <c r="W721" i="16" l="1"/>
  <c r="T721" i="16"/>
  <c r="AB2102" i="16"/>
  <c r="M717" i="16"/>
  <c r="N717" i="16" s="1"/>
  <c r="O717" i="16"/>
  <c r="H717" i="16"/>
  <c r="E717" i="16"/>
  <c r="C718" i="16" s="1"/>
  <c r="K718" i="16" s="1"/>
  <c r="R1076" i="16" l="1"/>
  <c r="AE1076" i="16"/>
  <c r="AC1076" i="16"/>
  <c r="AD1076" i="16" s="1"/>
  <c r="V721" i="16"/>
  <c r="AB2103" i="16"/>
  <c r="G717" i="16"/>
  <c r="U722" i="16" l="1"/>
  <c r="S722" i="16"/>
  <c r="AB2104" i="16"/>
  <c r="D718" i="16"/>
  <c r="F718" i="16"/>
  <c r="R1077" i="16" l="1"/>
  <c r="AE1077" i="16"/>
  <c r="AC1077" i="16"/>
  <c r="AD1077" i="16" s="1"/>
  <c r="T722" i="16"/>
  <c r="W722" i="16"/>
  <c r="AB2105" i="16"/>
  <c r="M718" i="16"/>
  <c r="N718" i="16" s="1"/>
  <c r="O718" i="16"/>
  <c r="H718" i="16"/>
  <c r="E718" i="16"/>
  <c r="C719" i="16" s="1"/>
  <c r="K719" i="16" s="1"/>
  <c r="V722" i="16" l="1"/>
  <c r="AB2106" i="16"/>
  <c r="G718" i="16"/>
  <c r="AC1078" i="16" l="1"/>
  <c r="AD1078" i="16" s="1"/>
  <c r="R1078" i="16"/>
  <c r="AE1078" i="16"/>
  <c r="S723" i="16"/>
  <c r="U723" i="16"/>
  <c r="AB2107" i="16"/>
  <c r="D719" i="16"/>
  <c r="F719" i="16"/>
  <c r="W723" i="16" l="1"/>
  <c r="T723" i="16"/>
  <c r="AB2108" i="16"/>
  <c r="M719" i="16"/>
  <c r="N719" i="16" s="1"/>
  <c r="O719" i="16"/>
  <c r="H719" i="16"/>
  <c r="E719" i="16"/>
  <c r="C720" i="16" s="1"/>
  <c r="K720" i="16" s="1"/>
  <c r="R1079" i="16" l="1"/>
  <c r="AE1079" i="16"/>
  <c r="AC1079" i="16"/>
  <c r="AD1079" i="16" s="1"/>
  <c r="V723" i="16"/>
  <c r="AB2109" i="16"/>
  <c r="G719" i="16"/>
  <c r="U724" i="16" l="1"/>
  <c r="S724" i="16"/>
  <c r="AB2110" i="16"/>
  <c r="D720" i="16"/>
  <c r="F720" i="16"/>
  <c r="AE1080" i="16" l="1"/>
  <c r="R1080" i="16"/>
  <c r="AC1080" i="16"/>
  <c r="AD1080" i="16" s="1"/>
  <c r="W724" i="16"/>
  <c r="T724" i="16"/>
  <c r="AB2111" i="16"/>
  <c r="M720" i="16"/>
  <c r="N720" i="16" s="1"/>
  <c r="O720" i="16"/>
  <c r="H720" i="16"/>
  <c r="E720" i="16"/>
  <c r="C721" i="16" s="1"/>
  <c r="K721" i="16" s="1"/>
  <c r="V724" i="16" l="1"/>
  <c r="AB2112" i="16"/>
  <c r="G720" i="16"/>
  <c r="R1081" i="16" l="1"/>
  <c r="AE1081" i="16"/>
  <c r="AC1081" i="16"/>
  <c r="AD1081" i="16" s="1"/>
  <c r="U725" i="16"/>
  <c r="S725" i="16"/>
  <c r="AB2113" i="16"/>
  <c r="D721" i="16"/>
  <c r="F721" i="16"/>
  <c r="T725" i="16" l="1"/>
  <c r="W725" i="16"/>
  <c r="AB2114" i="16"/>
  <c r="O721" i="16"/>
  <c r="M721" i="16"/>
  <c r="N721" i="16" s="1"/>
  <c r="H721" i="16"/>
  <c r="E721" i="16"/>
  <c r="C722" i="16" s="1"/>
  <c r="K722" i="16" s="1"/>
  <c r="R1082" i="16" l="1"/>
  <c r="AE1082" i="16"/>
  <c r="AC1082" i="16"/>
  <c r="AD1082" i="16" s="1"/>
  <c r="V725" i="16"/>
  <c r="AB2115" i="16"/>
  <c r="G721" i="16"/>
  <c r="S726" i="16" l="1"/>
  <c r="U726" i="16"/>
  <c r="AB2116" i="16"/>
  <c r="D722" i="16"/>
  <c r="F722" i="16"/>
  <c r="R1083" i="16" l="1"/>
  <c r="AE1083" i="16"/>
  <c r="AC1083" i="16"/>
  <c r="AD1083" i="16" s="1"/>
  <c r="T726" i="16"/>
  <c r="W726" i="16"/>
  <c r="AB2117" i="16"/>
  <c r="M722" i="16"/>
  <c r="N722" i="16" s="1"/>
  <c r="O722" i="16"/>
  <c r="H722" i="16"/>
  <c r="E722" i="16"/>
  <c r="C723" i="16" s="1"/>
  <c r="K723" i="16" s="1"/>
  <c r="V726" i="16" l="1"/>
  <c r="AB2118" i="16"/>
  <c r="G722" i="16"/>
  <c r="R1084" i="16" l="1"/>
  <c r="AE1084" i="16"/>
  <c r="AC1084" i="16"/>
  <c r="AD1084" i="16" s="1"/>
  <c r="U727" i="16"/>
  <c r="S727" i="16"/>
  <c r="AB2119" i="16"/>
  <c r="D723" i="16"/>
  <c r="F723" i="16"/>
  <c r="T727" i="16" l="1"/>
  <c r="W727" i="16"/>
  <c r="AB2120" i="16"/>
  <c r="M723" i="16"/>
  <c r="N723" i="16" s="1"/>
  <c r="O723" i="16"/>
  <c r="H723" i="16"/>
  <c r="E723" i="16"/>
  <c r="C724" i="16" s="1"/>
  <c r="K724" i="16" s="1"/>
  <c r="R1085" i="16" l="1"/>
  <c r="AE1085" i="16"/>
  <c r="AC1085" i="16"/>
  <c r="AD1085" i="16" s="1"/>
  <c r="V727" i="16"/>
  <c r="AB2121" i="16"/>
  <c r="G723" i="16"/>
  <c r="S728" i="16" l="1"/>
  <c r="U728" i="16"/>
  <c r="AB2122" i="16"/>
  <c r="D724" i="16"/>
  <c r="F724" i="16"/>
  <c r="R1086" i="16" l="1"/>
  <c r="AE1086" i="16"/>
  <c r="AC1086" i="16"/>
  <c r="AD1086" i="16" s="1"/>
  <c r="T728" i="16"/>
  <c r="W728" i="16"/>
  <c r="AB2123" i="16"/>
  <c r="M724" i="16"/>
  <c r="N724" i="16" s="1"/>
  <c r="O724" i="16"/>
  <c r="H724" i="16"/>
  <c r="E724" i="16"/>
  <c r="C725" i="16" s="1"/>
  <c r="K725" i="16" s="1"/>
  <c r="V728" i="16" l="1"/>
  <c r="AB2124" i="16"/>
  <c r="G724" i="16"/>
  <c r="R1087" i="16" l="1"/>
  <c r="AE1087" i="16"/>
  <c r="AC1087" i="16"/>
  <c r="AD1087" i="16" s="1"/>
  <c r="U729" i="16"/>
  <c r="S729" i="16"/>
  <c r="AB2125" i="16"/>
  <c r="D725" i="16"/>
  <c r="F725" i="16"/>
  <c r="W729" i="16" l="1"/>
  <c r="T729" i="16"/>
  <c r="AB2126" i="16"/>
  <c r="M725" i="16"/>
  <c r="N725" i="16" s="1"/>
  <c r="O725" i="16"/>
  <c r="H725" i="16"/>
  <c r="E725" i="16"/>
  <c r="C726" i="16" s="1"/>
  <c r="K726" i="16" s="1"/>
  <c r="AE1088" i="16" l="1"/>
  <c r="R1088" i="16"/>
  <c r="AC1088" i="16"/>
  <c r="AD1088" i="16" s="1"/>
  <c r="V729" i="16"/>
  <c r="AB2127" i="16"/>
  <c r="G725" i="16"/>
  <c r="U730" i="16" l="1"/>
  <c r="S730" i="16"/>
  <c r="AB2128" i="16"/>
  <c r="D726" i="16"/>
  <c r="F726" i="16"/>
  <c r="R1089" i="16" l="1"/>
  <c r="AE1089" i="16"/>
  <c r="AC1089" i="16"/>
  <c r="AD1089" i="16" s="1"/>
  <c r="T730" i="16"/>
  <c r="W730" i="16"/>
  <c r="AB2129" i="16"/>
  <c r="M726" i="16"/>
  <c r="N726" i="16" s="1"/>
  <c r="O726" i="16"/>
  <c r="H726" i="16"/>
  <c r="E726" i="16"/>
  <c r="C727" i="16" s="1"/>
  <c r="K727" i="16" s="1"/>
  <c r="V730" i="16" l="1"/>
  <c r="AB2130" i="16"/>
  <c r="G726" i="16"/>
  <c r="R1090" i="16" l="1"/>
  <c r="AC1090" i="16"/>
  <c r="AD1090" i="16" s="1"/>
  <c r="AE1090" i="16"/>
  <c r="S731" i="16"/>
  <c r="U731" i="16"/>
  <c r="AB2131" i="16"/>
  <c r="D727" i="16"/>
  <c r="F727" i="16"/>
  <c r="W731" i="16" l="1"/>
  <c r="T731" i="16"/>
  <c r="AB2132" i="16"/>
  <c r="M727" i="16"/>
  <c r="N727" i="16" s="1"/>
  <c r="O727" i="16"/>
  <c r="H727" i="16"/>
  <c r="E727" i="16"/>
  <c r="C728" i="16" s="1"/>
  <c r="K728" i="16" s="1"/>
  <c r="R1091" i="16" l="1"/>
  <c r="AE1091" i="16"/>
  <c r="AC1091" i="16"/>
  <c r="AD1091" i="16" s="1"/>
  <c r="V731" i="16"/>
  <c r="AB2133" i="16"/>
  <c r="G727" i="16"/>
  <c r="S732" i="16" l="1"/>
  <c r="U732" i="16"/>
  <c r="AB2134" i="16"/>
  <c r="D728" i="16"/>
  <c r="F728" i="16"/>
  <c r="AC1092" i="16" l="1"/>
  <c r="AD1092" i="16" s="1"/>
  <c r="AE1092" i="16"/>
  <c r="R1092" i="16"/>
  <c r="W732" i="16"/>
  <c r="T732" i="16"/>
  <c r="AB2135" i="16"/>
  <c r="O728" i="16"/>
  <c r="M728" i="16"/>
  <c r="N728" i="16" s="1"/>
  <c r="H728" i="16"/>
  <c r="E728" i="16"/>
  <c r="C729" i="16" s="1"/>
  <c r="K729" i="16" s="1"/>
  <c r="V732" i="16" l="1"/>
  <c r="AB2136" i="16"/>
  <c r="G728" i="16"/>
  <c r="R1093" i="16" l="1"/>
  <c r="AE1093" i="16"/>
  <c r="AC1093" i="16"/>
  <c r="AD1093" i="16" s="1"/>
  <c r="S733" i="16"/>
  <c r="U733" i="16"/>
  <c r="AB2137" i="16"/>
  <c r="D729" i="16"/>
  <c r="F729" i="16"/>
  <c r="W733" i="16" l="1"/>
  <c r="T733" i="16"/>
  <c r="AB2138" i="16"/>
  <c r="H729" i="16"/>
  <c r="E729" i="16"/>
  <c r="C730" i="16" s="1"/>
  <c r="K730" i="16" s="1"/>
  <c r="M729" i="16"/>
  <c r="N729" i="16" s="1"/>
  <c r="O729" i="16"/>
  <c r="AC1094" i="16" l="1"/>
  <c r="AD1094" i="16" s="1"/>
  <c r="R1094" i="16"/>
  <c r="AE1094" i="16"/>
  <c r="V733" i="16"/>
  <c r="AB2139" i="16"/>
  <c r="G729" i="16"/>
  <c r="U734" i="16" l="1"/>
  <c r="S734" i="16"/>
  <c r="AB2140" i="16"/>
  <c r="D730" i="16"/>
  <c r="F730" i="16"/>
  <c r="AC1095" i="16" l="1"/>
  <c r="AD1095" i="16" s="1"/>
  <c r="R1095" i="16"/>
  <c r="AE1095" i="16"/>
  <c r="W734" i="16"/>
  <c r="T734" i="16"/>
  <c r="AB2141" i="16"/>
  <c r="O730" i="16"/>
  <c r="M730" i="16"/>
  <c r="N730" i="16" s="1"/>
  <c r="H730" i="16"/>
  <c r="E730" i="16"/>
  <c r="C731" i="16" s="1"/>
  <c r="K731" i="16" s="1"/>
  <c r="V734" i="16" l="1"/>
  <c r="AB2142" i="16"/>
  <c r="G730" i="16"/>
  <c r="R1096" i="16" l="1"/>
  <c r="AC1096" i="16"/>
  <c r="AD1096" i="16" s="1"/>
  <c r="AE1096" i="16"/>
  <c r="S735" i="16"/>
  <c r="U735" i="16"/>
  <c r="AB2143" i="16"/>
  <c r="D731" i="16"/>
  <c r="F731" i="16"/>
  <c r="T735" i="16" l="1"/>
  <c r="W735" i="16"/>
  <c r="AB2144" i="16"/>
  <c r="M731" i="16"/>
  <c r="N731" i="16" s="1"/>
  <c r="O731" i="16"/>
  <c r="H731" i="16"/>
  <c r="E731" i="16"/>
  <c r="C732" i="16" s="1"/>
  <c r="K732" i="16" s="1"/>
  <c r="AE1097" i="16" l="1"/>
  <c r="R1097" i="16"/>
  <c r="AC1097" i="16"/>
  <c r="AD1097" i="16" s="1"/>
  <c r="V735" i="16"/>
  <c r="AB2145" i="16"/>
  <c r="G731" i="16"/>
  <c r="U736" i="16" l="1"/>
  <c r="S736" i="16"/>
  <c r="AB2146" i="16"/>
  <c r="D732" i="16"/>
  <c r="F732" i="16"/>
  <c r="R1098" i="16" l="1"/>
  <c r="AE1098" i="16"/>
  <c r="AC1098" i="16"/>
  <c r="AD1098" i="16" s="1"/>
  <c r="T736" i="16"/>
  <c r="W736" i="16"/>
  <c r="AB2147" i="16"/>
  <c r="O732" i="16"/>
  <c r="M732" i="16"/>
  <c r="N732" i="16" s="1"/>
  <c r="H732" i="16"/>
  <c r="E732" i="16"/>
  <c r="C733" i="16" s="1"/>
  <c r="K733" i="16" s="1"/>
  <c r="V736" i="16" l="1"/>
  <c r="AB2148" i="16"/>
  <c r="G732" i="16"/>
  <c r="AC1099" i="16" l="1"/>
  <c r="AD1099" i="16" s="1"/>
  <c r="AE1099" i="16"/>
  <c r="R1099" i="16"/>
  <c r="U737" i="16"/>
  <c r="S737" i="16"/>
  <c r="AB2149" i="16"/>
  <c r="D733" i="16"/>
  <c r="F733" i="16"/>
  <c r="W737" i="16" l="1"/>
  <c r="T737" i="16"/>
  <c r="AB2150" i="16"/>
  <c r="M733" i="16"/>
  <c r="N733" i="16" s="1"/>
  <c r="O733" i="16"/>
  <c r="H733" i="16"/>
  <c r="E733" i="16"/>
  <c r="C734" i="16" s="1"/>
  <c r="K734" i="16" s="1"/>
  <c r="AC1100" i="16" l="1"/>
  <c r="AD1100" i="16" s="1"/>
  <c r="R1100" i="16"/>
  <c r="AE1100" i="16"/>
  <c r="V737" i="16"/>
  <c r="AB2151" i="16"/>
  <c r="G733" i="16"/>
  <c r="S738" i="16" l="1"/>
  <c r="U738" i="16"/>
  <c r="AB2152" i="16"/>
  <c r="D734" i="16"/>
  <c r="F734" i="16"/>
  <c r="R1101" i="16" l="1"/>
  <c r="AE1101" i="16"/>
  <c r="AC1101" i="16"/>
  <c r="AD1101" i="16" s="1"/>
  <c r="T738" i="16"/>
  <c r="W738" i="16"/>
  <c r="AB2153" i="16"/>
  <c r="M734" i="16"/>
  <c r="N734" i="16" s="1"/>
  <c r="O734" i="16"/>
  <c r="H734" i="16"/>
  <c r="E734" i="16"/>
  <c r="C735" i="16" s="1"/>
  <c r="K735" i="16" s="1"/>
  <c r="V738" i="16" l="1"/>
  <c r="AB2154" i="16"/>
  <c r="G734" i="16"/>
  <c r="R1102" i="16" l="1"/>
  <c r="AE1102" i="16"/>
  <c r="AC1102" i="16"/>
  <c r="AD1102" i="16" s="1"/>
  <c r="S739" i="16"/>
  <c r="U739" i="16"/>
  <c r="AB2155" i="16"/>
  <c r="D735" i="16"/>
  <c r="F735" i="16"/>
  <c r="T739" i="16" l="1"/>
  <c r="W739" i="16"/>
  <c r="AB2156" i="16"/>
  <c r="M735" i="16"/>
  <c r="N735" i="16" s="1"/>
  <c r="O735" i="16"/>
  <c r="H735" i="16"/>
  <c r="E735" i="16"/>
  <c r="C736" i="16" s="1"/>
  <c r="K736" i="16" s="1"/>
  <c r="R1103" i="16" l="1"/>
  <c r="AE1103" i="16"/>
  <c r="AC1103" i="16"/>
  <c r="AD1103" i="16" s="1"/>
  <c r="V739" i="16"/>
  <c r="AB2157" i="16"/>
  <c r="G735" i="16"/>
  <c r="S740" i="16" l="1"/>
  <c r="U740" i="16"/>
  <c r="AB2158" i="16"/>
  <c r="D736" i="16"/>
  <c r="F736" i="16"/>
  <c r="R1104" i="16" l="1"/>
  <c r="AE1104" i="16"/>
  <c r="AC1104" i="16"/>
  <c r="AD1104" i="16" s="1"/>
  <c r="T740" i="16"/>
  <c r="W740" i="16"/>
  <c r="AB2159" i="16"/>
  <c r="M736" i="16"/>
  <c r="N736" i="16" s="1"/>
  <c r="O736" i="16"/>
  <c r="H736" i="16"/>
  <c r="E736" i="16"/>
  <c r="C737" i="16" s="1"/>
  <c r="K737" i="16" s="1"/>
  <c r="V740" i="16" l="1"/>
  <c r="AB2160" i="16"/>
  <c r="G736" i="16"/>
  <c r="AC1105" i="16" l="1"/>
  <c r="AD1105" i="16" s="1"/>
  <c r="AE1105" i="16"/>
  <c r="R1105" i="16"/>
  <c r="U741" i="16"/>
  <c r="S741" i="16"/>
  <c r="AB2161" i="16"/>
  <c r="D737" i="16"/>
  <c r="F737" i="16"/>
  <c r="T741" i="16" l="1"/>
  <c r="W741" i="16"/>
  <c r="AB2162" i="16"/>
  <c r="M737" i="16"/>
  <c r="N737" i="16" s="1"/>
  <c r="O737" i="16"/>
  <c r="H737" i="16"/>
  <c r="E737" i="16"/>
  <c r="C738" i="16" s="1"/>
  <c r="K738" i="16" s="1"/>
  <c r="R1106" i="16" l="1"/>
  <c r="AE1106" i="16"/>
  <c r="AC1106" i="16"/>
  <c r="AD1106" i="16" s="1"/>
  <c r="V741" i="16"/>
  <c r="AB2163" i="16"/>
  <c r="G737" i="16"/>
  <c r="U742" i="16" l="1"/>
  <c r="S742" i="16"/>
  <c r="AB2164" i="16"/>
  <c r="D738" i="16"/>
  <c r="F738" i="16"/>
  <c r="R1107" i="16" l="1"/>
  <c r="AE1107" i="16"/>
  <c r="AC1107" i="16"/>
  <c r="AD1107" i="16" s="1"/>
  <c r="W742" i="16"/>
  <c r="T742" i="16"/>
  <c r="AB2165" i="16"/>
  <c r="M738" i="16"/>
  <c r="N738" i="16" s="1"/>
  <c r="O738" i="16"/>
  <c r="H738" i="16"/>
  <c r="E738" i="16"/>
  <c r="C739" i="16" s="1"/>
  <c r="K739" i="16" s="1"/>
  <c r="V742" i="16" l="1"/>
  <c r="AB2166" i="16"/>
  <c r="G738" i="16"/>
  <c r="R1108" i="16" l="1"/>
  <c r="AE1108" i="16"/>
  <c r="AC1108" i="16"/>
  <c r="AD1108" i="16" s="1"/>
  <c r="U743" i="16"/>
  <c r="S743" i="16"/>
  <c r="AB2167" i="16"/>
  <c r="D739" i="16"/>
  <c r="F739" i="16"/>
  <c r="W743" i="16" l="1"/>
  <c r="T743" i="16"/>
  <c r="AB2168" i="16"/>
  <c r="M739" i="16"/>
  <c r="N739" i="16" s="1"/>
  <c r="O739" i="16"/>
  <c r="H739" i="16"/>
  <c r="E739" i="16"/>
  <c r="C740" i="16" s="1"/>
  <c r="K740" i="16" s="1"/>
  <c r="AC1109" i="16" l="1"/>
  <c r="AD1109" i="16" s="1"/>
  <c r="AE1109" i="16"/>
  <c r="R1109" i="16"/>
  <c r="V743" i="16"/>
  <c r="AB2169" i="16"/>
  <c r="G739" i="16"/>
  <c r="U744" i="16" l="1"/>
  <c r="S744" i="16"/>
  <c r="AB2170" i="16"/>
  <c r="D740" i="16"/>
  <c r="F740" i="16"/>
  <c r="AE1110" i="16" l="1"/>
  <c r="R1110" i="16"/>
  <c r="AC1110" i="16"/>
  <c r="AD1110" i="16" s="1"/>
  <c r="W744" i="16"/>
  <c r="T744" i="16"/>
  <c r="AB2171" i="16"/>
  <c r="M740" i="16"/>
  <c r="N740" i="16" s="1"/>
  <c r="O740" i="16"/>
  <c r="H740" i="16"/>
  <c r="E740" i="16"/>
  <c r="C741" i="16" s="1"/>
  <c r="K741" i="16" s="1"/>
  <c r="V744" i="16" l="1"/>
  <c r="AB2172" i="16"/>
  <c r="G740" i="16"/>
  <c r="AC1111" i="16" l="1"/>
  <c r="AD1111" i="16" s="1"/>
  <c r="AE1111" i="16"/>
  <c r="R1111" i="16"/>
  <c r="U745" i="16"/>
  <c r="S745" i="16"/>
  <c r="AB2173" i="16"/>
  <c r="D741" i="16"/>
  <c r="F741" i="16"/>
  <c r="T745" i="16" l="1"/>
  <c r="W745" i="16"/>
  <c r="AB2174" i="16"/>
  <c r="M741" i="16"/>
  <c r="N741" i="16" s="1"/>
  <c r="O741" i="16"/>
  <c r="H741" i="16"/>
  <c r="E741" i="16"/>
  <c r="C742" i="16" s="1"/>
  <c r="K742" i="16" s="1"/>
  <c r="AC1112" i="16" l="1"/>
  <c r="AD1112" i="16" s="1"/>
  <c r="AE1112" i="16"/>
  <c r="R1112" i="16"/>
  <c r="V745" i="16"/>
  <c r="AB2175" i="16"/>
  <c r="G741" i="16"/>
  <c r="S746" i="16" l="1"/>
  <c r="U746" i="16"/>
  <c r="AB2176" i="16"/>
  <c r="D742" i="16"/>
  <c r="F742" i="16"/>
  <c r="R1113" i="16" l="1"/>
  <c r="AE1113" i="16"/>
  <c r="AC1113" i="16"/>
  <c r="AD1113" i="16" s="1"/>
  <c r="T746" i="16"/>
  <c r="W746" i="16"/>
  <c r="AB2177" i="16"/>
  <c r="M742" i="16"/>
  <c r="N742" i="16" s="1"/>
  <c r="O742" i="16"/>
  <c r="H742" i="16"/>
  <c r="E742" i="16"/>
  <c r="C743" i="16" s="1"/>
  <c r="K743" i="16" s="1"/>
  <c r="V746" i="16" l="1"/>
  <c r="AB2178" i="16"/>
  <c r="G742" i="16"/>
  <c r="AC1114" i="16" l="1"/>
  <c r="AD1114" i="16" s="1"/>
  <c r="AE1114" i="16"/>
  <c r="R1114" i="16"/>
  <c r="U747" i="16"/>
  <c r="S747" i="16"/>
  <c r="AB2179" i="16"/>
  <c r="D743" i="16"/>
  <c r="F743" i="16"/>
  <c r="T747" i="16" l="1"/>
  <c r="W747" i="16"/>
  <c r="AB2180" i="16"/>
  <c r="M743" i="16"/>
  <c r="N743" i="16" s="1"/>
  <c r="O743" i="16"/>
  <c r="H743" i="16"/>
  <c r="E743" i="16"/>
  <c r="C744" i="16" s="1"/>
  <c r="K744" i="16" s="1"/>
  <c r="AC1115" i="16" l="1"/>
  <c r="AD1115" i="16" s="1"/>
  <c r="R1115" i="16"/>
  <c r="AE1115" i="16"/>
  <c r="V747" i="16"/>
  <c r="AB2181" i="16"/>
  <c r="G743" i="16"/>
  <c r="U748" i="16" l="1"/>
  <c r="S748" i="16"/>
  <c r="AB2182" i="16"/>
  <c r="D744" i="16"/>
  <c r="F744" i="16"/>
  <c r="AC1116" i="16" l="1"/>
  <c r="AD1116" i="16" s="1"/>
  <c r="R1116" i="16"/>
  <c r="AE1116" i="16"/>
  <c r="W748" i="16"/>
  <c r="T748" i="16"/>
  <c r="AB2183" i="16"/>
  <c r="O744" i="16"/>
  <c r="M744" i="16"/>
  <c r="N744" i="16" s="1"/>
  <c r="H744" i="16"/>
  <c r="E744" i="16"/>
  <c r="C745" i="16" s="1"/>
  <c r="K745" i="16" s="1"/>
  <c r="V748" i="16" l="1"/>
  <c r="AB2184" i="16"/>
  <c r="G744" i="16"/>
  <c r="AE1117" i="16" l="1"/>
  <c r="AC1117" i="16"/>
  <c r="AD1117" i="16" s="1"/>
  <c r="R1117" i="16"/>
  <c r="U749" i="16"/>
  <c r="S749" i="16"/>
  <c r="AB2185" i="16"/>
  <c r="D745" i="16"/>
  <c r="F745" i="16"/>
  <c r="W749" i="16" l="1"/>
  <c r="T749" i="16"/>
  <c r="AB2186" i="16"/>
  <c r="M745" i="16"/>
  <c r="N745" i="16" s="1"/>
  <c r="O745" i="16"/>
  <c r="H745" i="16"/>
  <c r="E745" i="16"/>
  <c r="C746" i="16" s="1"/>
  <c r="K746" i="16" s="1"/>
  <c r="AC1118" i="16" l="1"/>
  <c r="AD1118" i="16" s="1"/>
  <c r="R1118" i="16"/>
  <c r="AE1118" i="16"/>
  <c r="V749" i="16"/>
  <c r="AB2187" i="16"/>
  <c r="G745" i="16"/>
  <c r="S750" i="16" l="1"/>
  <c r="U750" i="16"/>
  <c r="AB2188" i="16"/>
  <c r="D746" i="16"/>
  <c r="F746" i="16"/>
  <c r="AC1119" i="16" l="1"/>
  <c r="AD1119" i="16" s="1"/>
  <c r="R1119" i="16"/>
  <c r="AE1119" i="16"/>
  <c r="T750" i="16"/>
  <c r="W750" i="16"/>
  <c r="AB2189" i="16"/>
  <c r="O746" i="16"/>
  <c r="M746" i="16"/>
  <c r="N746" i="16" s="1"/>
  <c r="H746" i="16"/>
  <c r="E746" i="16"/>
  <c r="C747" i="16" s="1"/>
  <c r="K747" i="16" s="1"/>
  <c r="V750" i="16" l="1"/>
  <c r="AB2190" i="16"/>
  <c r="G746" i="16"/>
  <c r="R1120" i="16" l="1"/>
  <c r="AC1120" i="16"/>
  <c r="AD1120" i="16" s="1"/>
  <c r="AE1120" i="16"/>
  <c r="U751" i="16"/>
  <c r="S751" i="16"/>
  <c r="AB2191" i="16"/>
  <c r="D747" i="16"/>
  <c r="F747" i="16"/>
  <c r="W751" i="16" l="1"/>
  <c r="T751" i="16"/>
  <c r="AB2192" i="16"/>
  <c r="M747" i="16"/>
  <c r="N747" i="16" s="1"/>
  <c r="O747" i="16"/>
  <c r="H747" i="16"/>
  <c r="E747" i="16"/>
  <c r="C748" i="16" s="1"/>
  <c r="K748" i="16" s="1"/>
  <c r="R1121" i="16" l="1"/>
  <c r="AC1121" i="16"/>
  <c r="AD1121" i="16" s="1"/>
  <c r="AE1121" i="16"/>
  <c r="V751" i="16"/>
  <c r="AB2193" i="16"/>
  <c r="G747" i="16"/>
  <c r="U752" i="16" l="1"/>
  <c r="S752" i="16"/>
  <c r="AB2194" i="16"/>
  <c r="D748" i="16"/>
  <c r="F748" i="16"/>
  <c r="R1122" i="16" l="1"/>
  <c r="AC1122" i="16"/>
  <c r="AE1122" i="16"/>
  <c r="T752" i="16"/>
  <c r="W752" i="16"/>
  <c r="AB2195" i="16"/>
  <c r="O748" i="16"/>
  <c r="M748" i="16"/>
  <c r="N748" i="16" s="1"/>
  <c r="H748" i="16"/>
  <c r="E748" i="16"/>
  <c r="C749" i="16" s="1"/>
  <c r="K749" i="16" s="1"/>
  <c r="AD1122" i="16" l="1"/>
  <c r="V752" i="16"/>
  <c r="AB2196" i="16"/>
  <c r="G748" i="16"/>
  <c r="R1123" i="16" l="1"/>
  <c r="AE1123" i="16"/>
  <c r="AC1123" i="16"/>
  <c r="U753" i="16"/>
  <c r="S753" i="16"/>
  <c r="AB2197" i="16"/>
  <c r="D749" i="16"/>
  <c r="F749" i="16"/>
  <c r="AD1123" i="16" l="1"/>
  <c r="T753" i="16"/>
  <c r="W753" i="16"/>
  <c r="AB2198" i="16"/>
  <c r="M749" i="16"/>
  <c r="N749" i="16" s="1"/>
  <c r="O749" i="16"/>
  <c r="H749" i="16"/>
  <c r="E749" i="16"/>
  <c r="C750" i="16" s="1"/>
  <c r="K750" i="16" s="1"/>
  <c r="R1124" i="16" l="1"/>
  <c r="AC1124" i="16"/>
  <c r="AE1124" i="16"/>
  <c r="V753" i="16"/>
  <c r="AB2199" i="16"/>
  <c r="G749" i="16"/>
  <c r="AD1124" i="16" l="1"/>
  <c r="S754" i="16"/>
  <c r="U754" i="16"/>
  <c r="AB2200" i="16"/>
  <c r="D750" i="16"/>
  <c r="F750" i="16"/>
  <c r="R1125" i="16" l="1"/>
  <c r="AE1125" i="16"/>
  <c r="AC1125" i="16"/>
  <c r="T754" i="16"/>
  <c r="W754" i="16"/>
  <c r="AB2201" i="16"/>
  <c r="M750" i="16"/>
  <c r="N750" i="16" s="1"/>
  <c r="O750" i="16"/>
  <c r="H750" i="16"/>
  <c r="E750" i="16"/>
  <c r="C751" i="16" s="1"/>
  <c r="K751" i="16" s="1"/>
  <c r="AD1125" i="16" l="1"/>
  <c r="V754" i="16"/>
  <c r="AB2202" i="16"/>
  <c r="G750" i="16"/>
  <c r="AC1126" i="16" l="1"/>
  <c r="R1126" i="16"/>
  <c r="AE1126" i="16"/>
  <c r="S755" i="16"/>
  <c r="U755" i="16"/>
  <c r="AB2203" i="16"/>
  <c r="D751" i="16"/>
  <c r="F751" i="16"/>
  <c r="AD1126" i="16" l="1"/>
  <c r="T755" i="16"/>
  <c r="W755" i="16"/>
  <c r="AB2204" i="16"/>
  <c r="M751" i="16"/>
  <c r="N751" i="16" s="1"/>
  <c r="O751" i="16"/>
  <c r="H751" i="16"/>
  <c r="E751" i="16"/>
  <c r="C752" i="16" s="1"/>
  <c r="K752" i="16" s="1"/>
  <c r="AC1127" i="16" l="1"/>
  <c r="AD1127" i="16" s="1"/>
  <c r="R1127" i="16"/>
  <c r="AE1127" i="16"/>
  <c r="V755" i="16"/>
  <c r="AB2205" i="16"/>
  <c r="G751" i="16"/>
  <c r="S756" i="16" l="1"/>
  <c r="U756" i="16"/>
  <c r="AB2206" i="16"/>
  <c r="D752" i="16"/>
  <c r="F752" i="16"/>
  <c r="AC1128" i="16" l="1"/>
  <c r="AD1128" i="16" s="1"/>
  <c r="R1128" i="16"/>
  <c r="AE1128" i="16"/>
  <c r="W756" i="16"/>
  <c r="T756" i="16"/>
  <c r="AB2207" i="16"/>
  <c r="O752" i="16"/>
  <c r="M752" i="16"/>
  <c r="N752" i="16" s="1"/>
  <c r="H752" i="16"/>
  <c r="E752" i="16"/>
  <c r="C753" i="16" s="1"/>
  <c r="K753" i="16" s="1"/>
  <c r="V756" i="16" l="1"/>
  <c r="AB2208" i="16"/>
  <c r="G752" i="16"/>
  <c r="AC1129" i="16" l="1"/>
  <c r="AD1129" i="16" s="1"/>
  <c r="R1129" i="16"/>
  <c r="AE1129" i="16"/>
  <c r="S757" i="16"/>
  <c r="U757" i="16"/>
  <c r="AB2209" i="16"/>
  <c r="D753" i="16"/>
  <c r="F753" i="16"/>
  <c r="T757" i="16" l="1"/>
  <c r="W757" i="16"/>
  <c r="AB2210" i="16"/>
  <c r="O753" i="16"/>
  <c r="M753" i="16"/>
  <c r="N753" i="16" s="1"/>
  <c r="H753" i="16"/>
  <c r="E753" i="16"/>
  <c r="C754" i="16" s="1"/>
  <c r="K754" i="16" s="1"/>
  <c r="AC1130" i="16" l="1"/>
  <c r="AD1130" i="16" s="1"/>
  <c r="R1130" i="16"/>
  <c r="AE1130" i="16"/>
  <c r="V757" i="16"/>
  <c r="AB2211" i="16"/>
  <c r="G753" i="16"/>
  <c r="S758" i="16" l="1"/>
  <c r="U758" i="16"/>
  <c r="AB2212" i="16"/>
  <c r="D754" i="16"/>
  <c r="F754" i="16"/>
  <c r="AC1131" i="16" l="1"/>
  <c r="AD1131" i="16" s="1"/>
  <c r="R1131" i="16"/>
  <c r="AE1131" i="16"/>
  <c r="W758" i="16"/>
  <c r="T758" i="16"/>
  <c r="AB2213" i="16"/>
  <c r="M754" i="16"/>
  <c r="N754" i="16" s="1"/>
  <c r="O754" i="16"/>
  <c r="H754" i="16"/>
  <c r="E754" i="16"/>
  <c r="C755" i="16" s="1"/>
  <c r="K755" i="16" s="1"/>
  <c r="V758" i="16" l="1"/>
  <c r="AB2214" i="16"/>
  <c r="G754" i="16"/>
  <c r="AE1132" i="16" l="1"/>
  <c r="AC1132" i="16"/>
  <c r="AD1132" i="16" s="1"/>
  <c r="R1132" i="16"/>
  <c r="U759" i="16"/>
  <c r="S759" i="16"/>
  <c r="AB2215" i="16"/>
  <c r="D755" i="16"/>
  <c r="F755" i="16"/>
  <c r="W759" i="16" l="1"/>
  <c r="T759" i="16"/>
  <c r="AB2216" i="16"/>
  <c r="M755" i="16"/>
  <c r="N755" i="16" s="1"/>
  <c r="O755" i="16"/>
  <c r="H755" i="16"/>
  <c r="E755" i="16"/>
  <c r="C756" i="16" s="1"/>
  <c r="K756" i="16" s="1"/>
  <c r="AC1133" i="16" l="1"/>
  <c r="AD1133" i="16" s="1"/>
  <c r="R1133" i="16"/>
  <c r="AE1133" i="16"/>
  <c r="V759" i="16"/>
  <c r="AB2217" i="16"/>
  <c r="G755" i="16"/>
  <c r="S760" i="16" l="1"/>
  <c r="U760" i="16"/>
  <c r="AB2218" i="16"/>
  <c r="D756" i="16"/>
  <c r="F756" i="16"/>
  <c r="AC1134" i="16" l="1"/>
  <c r="AD1134" i="16" s="1"/>
  <c r="R1134" i="16"/>
  <c r="AE1134" i="16"/>
  <c r="T760" i="16"/>
  <c r="W760" i="16"/>
  <c r="AB2219" i="16"/>
  <c r="M756" i="16"/>
  <c r="N756" i="16" s="1"/>
  <c r="O756" i="16"/>
  <c r="H756" i="16"/>
  <c r="E756" i="16"/>
  <c r="C757" i="16" s="1"/>
  <c r="K757" i="16" s="1"/>
  <c r="V760" i="16" l="1"/>
  <c r="AB2220" i="16"/>
  <c r="G756" i="16"/>
  <c r="AE1135" i="16" l="1"/>
  <c r="AC1135" i="16"/>
  <c r="AD1135" i="16" s="1"/>
  <c r="R1135" i="16"/>
  <c r="U761" i="16"/>
  <c r="S761" i="16"/>
  <c r="AB2221" i="16"/>
  <c r="D757" i="16"/>
  <c r="F757" i="16"/>
  <c r="W761" i="16" l="1"/>
  <c r="T761" i="16"/>
  <c r="AB2222" i="16"/>
  <c r="M757" i="16"/>
  <c r="N757" i="16" s="1"/>
  <c r="O757" i="16"/>
  <c r="H757" i="16"/>
  <c r="E757" i="16"/>
  <c r="C758" i="16" s="1"/>
  <c r="K758" i="16" s="1"/>
  <c r="AC1136" i="16" l="1"/>
  <c r="AD1136" i="16" s="1"/>
  <c r="R1136" i="16"/>
  <c r="AE1136" i="16"/>
  <c r="V761" i="16"/>
  <c r="AB2223" i="16"/>
  <c r="G757" i="16"/>
  <c r="U762" i="16" l="1"/>
  <c r="S762" i="16"/>
  <c r="AB2224" i="16"/>
  <c r="D758" i="16"/>
  <c r="F758" i="16"/>
  <c r="AC1137" i="16" l="1"/>
  <c r="AD1137" i="16" s="1"/>
  <c r="R1137" i="16"/>
  <c r="AE1137" i="16"/>
  <c r="T762" i="16"/>
  <c r="W762" i="16"/>
  <c r="AB2225" i="16"/>
  <c r="M758" i="16"/>
  <c r="N758" i="16" s="1"/>
  <c r="O758" i="16"/>
  <c r="H758" i="16"/>
  <c r="E758" i="16"/>
  <c r="C759" i="16" s="1"/>
  <c r="K759" i="16" s="1"/>
  <c r="V762" i="16" l="1"/>
  <c r="AB2226" i="16"/>
  <c r="G758" i="16"/>
  <c r="AE1138" i="16" l="1"/>
  <c r="R1138" i="16"/>
  <c r="AC1138" i="16"/>
  <c r="AD1138" i="16" s="1"/>
  <c r="S763" i="16"/>
  <c r="U763" i="16"/>
  <c r="AB2227" i="16"/>
  <c r="D759" i="16"/>
  <c r="F759" i="16"/>
  <c r="T763" i="16" l="1"/>
  <c r="W763" i="16"/>
  <c r="AB2228" i="16"/>
  <c r="M759" i="16"/>
  <c r="N759" i="16" s="1"/>
  <c r="O759" i="16"/>
  <c r="H759" i="16"/>
  <c r="E759" i="16"/>
  <c r="C760" i="16" s="1"/>
  <c r="K760" i="16" s="1"/>
  <c r="AC1139" i="16" l="1"/>
  <c r="AD1139" i="16" s="1"/>
  <c r="R1139" i="16"/>
  <c r="AE1139" i="16"/>
  <c r="V763" i="16"/>
  <c r="AB2229" i="16"/>
  <c r="G759" i="16"/>
  <c r="U764" i="16" l="1"/>
  <c r="S764" i="16"/>
  <c r="AB2230" i="16"/>
  <c r="D760" i="16"/>
  <c r="F760" i="16"/>
  <c r="AC1140" i="16" l="1"/>
  <c r="AD1140" i="16" s="1"/>
  <c r="R1140" i="16"/>
  <c r="AE1140" i="16"/>
  <c r="T764" i="16"/>
  <c r="W764" i="16"/>
  <c r="AB2231" i="16"/>
  <c r="O760" i="16"/>
  <c r="M760" i="16"/>
  <c r="N760" i="16" s="1"/>
  <c r="H760" i="16"/>
  <c r="E760" i="16"/>
  <c r="C761" i="16" s="1"/>
  <c r="K761" i="16" s="1"/>
  <c r="V764" i="16" l="1"/>
  <c r="AB2232" i="16"/>
  <c r="G760" i="16"/>
  <c r="AE1141" i="16" l="1"/>
  <c r="AC1141" i="16"/>
  <c r="AD1141" i="16" s="1"/>
  <c r="R1141" i="16"/>
  <c r="U765" i="16"/>
  <c r="S765" i="16"/>
  <c r="AB2233" i="16"/>
  <c r="D761" i="16"/>
  <c r="F761" i="16"/>
  <c r="T765" i="16" l="1"/>
  <c r="W765" i="16"/>
  <c r="AB2234" i="16"/>
  <c r="M761" i="16"/>
  <c r="N761" i="16" s="1"/>
  <c r="O761" i="16"/>
  <c r="H761" i="16"/>
  <c r="E761" i="16"/>
  <c r="C762" i="16" s="1"/>
  <c r="K762" i="16" s="1"/>
  <c r="AC1142" i="16" l="1"/>
  <c r="AD1142" i="16" s="1"/>
  <c r="R1142" i="16"/>
  <c r="AE1142" i="16"/>
  <c r="V765" i="16"/>
  <c r="AB2235" i="16"/>
  <c r="G761" i="16"/>
  <c r="U766" i="16" l="1"/>
  <c r="S766" i="16"/>
  <c r="AB2236" i="16"/>
  <c r="D762" i="16"/>
  <c r="F762" i="16"/>
  <c r="AC1143" i="16" l="1"/>
  <c r="AD1143" i="16" s="1"/>
  <c r="R1143" i="16"/>
  <c r="AE1143" i="16"/>
  <c r="T766" i="16"/>
  <c r="W766" i="16"/>
  <c r="AB2237" i="16"/>
  <c r="O762" i="16"/>
  <c r="M762" i="16"/>
  <c r="N762" i="16" s="1"/>
  <c r="H762" i="16"/>
  <c r="E762" i="16"/>
  <c r="C763" i="16" s="1"/>
  <c r="K763" i="16" s="1"/>
  <c r="V766" i="16" l="1"/>
  <c r="AB2238" i="16"/>
  <c r="G762" i="16"/>
  <c r="AE1144" i="16" l="1"/>
  <c r="AC1144" i="16"/>
  <c r="R1144" i="16"/>
  <c r="S767" i="16"/>
  <c r="U767" i="16"/>
  <c r="AB2239" i="16"/>
  <c r="D763" i="16"/>
  <c r="F763" i="16"/>
  <c r="AD1144" i="16" l="1"/>
  <c r="W767" i="16"/>
  <c r="T767" i="16"/>
  <c r="AB2240" i="16"/>
  <c r="M763" i="16"/>
  <c r="N763" i="16" s="1"/>
  <c r="O763" i="16"/>
  <c r="H763" i="16"/>
  <c r="E763" i="16"/>
  <c r="C764" i="16" s="1"/>
  <c r="K764" i="16" s="1"/>
  <c r="R1145" i="16" l="1"/>
  <c r="AC1145" i="16"/>
  <c r="AE1145" i="16"/>
  <c r="V767" i="16"/>
  <c r="AB2241" i="16"/>
  <c r="G763" i="16"/>
  <c r="AD1145" i="16" l="1"/>
  <c r="U768" i="16"/>
  <c r="S768" i="16"/>
  <c r="AB2242" i="16"/>
  <c r="D764" i="16"/>
  <c r="F764" i="16"/>
  <c r="AC1146" i="16" l="1"/>
  <c r="R1146" i="16"/>
  <c r="AE1146" i="16"/>
  <c r="T768" i="16"/>
  <c r="W768" i="16"/>
  <c r="AB2243" i="16"/>
  <c r="O764" i="16"/>
  <c r="M764" i="16"/>
  <c r="N764" i="16" s="1"/>
  <c r="H764" i="16"/>
  <c r="E764" i="16"/>
  <c r="C765" i="16" s="1"/>
  <c r="K765" i="16" s="1"/>
  <c r="AD1146" i="16" l="1"/>
  <c r="V768" i="16"/>
  <c r="AB2244" i="16"/>
  <c r="G764" i="16"/>
  <c r="AE1147" i="16" l="1"/>
  <c r="R1147" i="16"/>
  <c r="AC1147" i="16"/>
  <c r="U769" i="16"/>
  <c r="S769" i="16"/>
  <c r="AB2245" i="16"/>
  <c r="D765" i="16"/>
  <c r="F765" i="16"/>
  <c r="AD1147" i="16" l="1"/>
  <c r="T769" i="16"/>
  <c r="W769" i="16"/>
  <c r="AB2246" i="16"/>
  <c r="M765" i="16"/>
  <c r="N765" i="16" s="1"/>
  <c r="O765" i="16"/>
  <c r="H765" i="16"/>
  <c r="E765" i="16"/>
  <c r="C766" i="16" s="1"/>
  <c r="K766" i="16" s="1"/>
  <c r="AE1148" i="16" l="1"/>
  <c r="R1148" i="16"/>
  <c r="AC1148" i="16"/>
  <c r="V769" i="16"/>
  <c r="AB2247" i="16"/>
  <c r="G765" i="16"/>
  <c r="AD1148" i="16" l="1"/>
  <c r="S770" i="16"/>
  <c r="U770" i="16"/>
  <c r="AB2248" i="16"/>
  <c r="D766" i="16"/>
  <c r="F766" i="16"/>
  <c r="AC1149" i="16" l="1"/>
  <c r="R1149" i="16"/>
  <c r="AE1149" i="16"/>
  <c r="W770" i="16"/>
  <c r="T770" i="16"/>
  <c r="AB2249" i="16"/>
  <c r="M766" i="16"/>
  <c r="N766" i="16" s="1"/>
  <c r="O766" i="16"/>
  <c r="H766" i="16"/>
  <c r="E766" i="16"/>
  <c r="C767" i="16" s="1"/>
  <c r="K767" i="16" s="1"/>
  <c r="AD1149" i="16" l="1"/>
  <c r="V770" i="16"/>
  <c r="AB2250" i="16"/>
  <c r="G766" i="16"/>
  <c r="AE1150" i="16" l="1"/>
  <c r="R1150" i="16"/>
  <c r="AC1150" i="16"/>
  <c r="U771" i="16"/>
  <c r="S771" i="16"/>
  <c r="AB2251" i="16"/>
  <c r="D767" i="16"/>
  <c r="F767" i="16"/>
  <c r="AD1150" i="16" l="1"/>
  <c r="T771" i="16"/>
  <c r="W771" i="16"/>
  <c r="AB2252" i="16"/>
  <c r="M767" i="16"/>
  <c r="N767" i="16" s="1"/>
  <c r="O767" i="16"/>
  <c r="H767" i="16"/>
  <c r="E767" i="16"/>
  <c r="C768" i="16" s="1"/>
  <c r="K768" i="16" s="1"/>
  <c r="AC1151" i="16" l="1"/>
  <c r="R1151" i="16"/>
  <c r="AE1151" i="16"/>
  <c r="V771" i="16"/>
  <c r="AB2253" i="16"/>
  <c r="G767" i="16"/>
  <c r="AD1151" i="16" l="1"/>
  <c r="S772" i="16"/>
  <c r="U772" i="16"/>
  <c r="AB2254" i="16"/>
  <c r="D768" i="16"/>
  <c r="F768" i="16"/>
  <c r="R1152" i="16" l="1"/>
  <c r="AC1152" i="16"/>
  <c r="AD1152" i="16" s="1"/>
  <c r="AE1152" i="16"/>
  <c r="T772" i="16"/>
  <c r="W772" i="16"/>
  <c r="AB2255" i="16"/>
  <c r="M768" i="16"/>
  <c r="N768" i="16" s="1"/>
  <c r="O768" i="16"/>
  <c r="H768" i="16"/>
  <c r="E768" i="16"/>
  <c r="C769" i="16" s="1"/>
  <c r="K769" i="16" s="1"/>
  <c r="V772" i="16" l="1"/>
  <c r="AB2256" i="16"/>
  <c r="G768" i="16"/>
  <c r="AE1153" i="16" l="1"/>
  <c r="AC1153" i="16"/>
  <c r="AD1153" i="16" s="1"/>
  <c r="R1153" i="16"/>
  <c r="U773" i="16"/>
  <c r="S773" i="16"/>
  <c r="AB2257" i="16"/>
  <c r="D769" i="16"/>
  <c r="F769" i="16"/>
  <c r="W773" i="16" l="1"/>
  <c r="T773" i="16"/>
  <c r="AB2258" i="16"/>
  <c r="M769" i="16"/>
  <c r="N769" i="16" s="1"/>
  <c r="O769" i="16"/>
  <c r="E769" i="16"/>
  <c r="C770" i="16" s="1"/>
  <c r="K770" i="16" s="1"/>
  <c r="H769" i="16"/>
  <c r="AC1154" i="16" l="1"/>
  <c r="AD1154" i="16" s="1"/>
  <c r="R1154" i="16"/>
  <c r="AE1154" i="16"/>
  <c r="V773" i="16"/>
  <c r="AB2259" i="16"/>
  <c r="G769" i="16"/>
  <c r="S774" i="16" l="1"/>
  <c r="U774" i="16"/>
  <c r="AB2260" i="16"/>
  <c r="F770" i="16"/>
  <c r="D770" i="16"/>
  <c r="R1155" i="16" l="1"/>
  <c r="AC1155" i="16"/>
  <c r="AD1155" i="16" s="1"/>
  <c r="AE1155" i="16"/>
  <c r="T774" i="16"/>
  <c r="W774" i="16"/>
  <c r="AB2261" i="16"/>
  <c r="H770" i="16"/>
  <c r="E770" i="16"/>
  <c r="C771" i="16" s="1"/>
  <c r="K771" i="16" s="1"/>
  <c r="M770" i="16"/>
  <c r="N770" i="16" s="1"/>
  <c r="O770" i="16"/>
  <c r="V774" i="16" l="1"/>
  <c r="AB2262" i="16"/>
  <c r="G770" i="16"/>
  <c r="AE1156" i="16" l="1"/>
  <c r="R1156" i="16"/>
  <c r="AC1156" i="16"/>
  <c r="AD1156" i="16" s="1"/>
  <c r="S775" i="16"/>
  <c r="U775" i="16"/>
  <c r="AB2263" i="16"/>
  <c r="F771" i="16"/>
  <c r="D771" i="16"/>
  <c r="W775" i="16" l="1"/>
  <c r="T775" i="16"/>
  <c r="AB2264" i="16"/>
  <c r="H771" i="16"/>
  <c r="E771" i="16"/>
  <c r="C772" i="16" s="1"/>
  <c r="K772" i="16" s="1"/>
  <c r="M771" i="16"/>
  <c r="N771" i="16" s="1"/>
  <c r="O771" i="16"/>
  <c r="AC1157" i="16" l="1"/>
  <c r="R1157" i="16"/>
  <c r="AE1157" i="16"/>
  <c r="V775" i="16"/>
  <c r="AB2265" i="16"/>
  <c r="G771" i="16"/>
  <c r="AD1157" i="16" l="1"/>
  <c r="U776" i="16"/>
  <c r="S776" i="16"/>
  <c r="AB2266" i="16"/>
  <c r="D772" i="16"/>
  <c r="F772" i="16"/>
  <c r="AC1158" i="16" l="1"/>
  <c r="AD1158" i="16" s="1"/>
  <c r="R1158" i="16"/>
  <c r="AE1158" i="16"/>
  <c r="W776" i="16"/>
  <c r="T776" i="16"/>
  <c r="AB2267" i="16"/>
  <c r="M772" i="16"/>
  <c r="N772" i="16" s="1"/>
  <c r="O772" i="16"/>
  <c r="H772" i="16"/>
  <c r="E772" i="16"/>
  <c r="C773" i="16" s="1"/>
  <c r="K773" i="16" s="1"/>
  <c r="V776" i="16" l="1"/>
  <c r="AB2268" i="16"/>
  <c r="G772" i="16"/>
  <c r="AC1159" i="16" l="1"/>
  <c r="AD1159" i="16" s="1"/>
  <c r="R1159" i="16"/>
  <c r="AE1159" i="16"/>
  <c r="S777" i="16"/>
  <c r="U777" i="16"/>
  <c r="AB2269" i="16"/>
  <c r="D773" i="16"/>
  <c r="F773" i="16"/>
  <c r="T777" i="16" l="1"/>
  <c r="W777" i="16"/>
  <c r="AB2270" i="16"/>
  <c r="O773" i="16"/>
  <c r="M773" i="16"/>
  <c r="N773" i="16" s="1"/>
  <c r="H773" i="16"/>
  <c r="E773" i="16"/>
  <c r="C774" i="16" s="1"/>
  <c r="K774" i="16" s="1"/>
  <c r="AC1160" i="16" l="1"/>
  <c r="AD1160" i="16" s="1"/>
  <c r="R1160" i="16"/>
  <c r="AE1160" i="16"/>
  <c r="V777" i="16"/>
  <c r="AB2271" i="16"/>
  <c r="G773" i="16"/>
  <c r="S778" i="16" l="1"/>
  <c r="U778" i="16"/>
  <c r="AB2272" i="16"/>
  <c r="D774" i="16"/>
  <c r="F774" i="16"/>
  <c r="AC1161" i="16" l="1"/>
  <c r="AD1161" i="16" s="1"/>
  <c r="R1161" i="16"/>
  <c r="AE1161" i="16"/>
  <c r="T778" i="16"/>
  <c r="W778" i="16"/>
  <c r="AB2273" i="16"/>
  <c r="M774" i="16"/>
  <c r="N774" i="16" s="1"/>
  <c r="O774" i="16"/>
  <c r="H774" i="16"/>
  <c r="E774" i="16"/>
  <c r="C775" i="16" s="1"/>
  <c r="K775" i="16" s="1"/>
  <c r="V778" i="16" l="1"/>
  <c r="AB2274" i="16"/>
  <c r="G774" i="16"/>
  <c r="AE1162" i="16" l="1"/>
  <c r="R1162" i="16"/>
  <c r="AC1162" i="16"/>
  <c r="AD1162" i="16" s="1"/>
  <c r="S779" i="16"/>
  <c r="U779" i="16"/>
  <c r="AB2275" i="16"/>
  <c r="D775" i="16"/>
  <c r="F775" i="16"/>
  <c r="T779" i="16" l="1"/>
  <c r="W779" i="16"/>
  <c r="AB2276" i="16"/>
  <c r="H775" i="16"/>
  <c r="E775" i="16"/>
  <c r="C776" i="16" s="1"/>
  <c r="K776" i="16" s="1"/>
  <c r="M775" i="16"/>
  <c r="N775" i="16" s="1"/>
  <c r="O775" i="16"/>
  <c r="AC1163" i="16" l="1"/>
  <c r="AD1163" i="16" s="1"/>
  <c r="R1163" i="16"/>
  <c r="AE1163" i="16"/>
  <c r="V779" i="16"/>
  <c r="AB2277" i="16"/>
  <c r="G775" i="16"/>
  <c r="S780" i="16" l="1"/>
  <c r="U780" i="16"/>
  <c r="AB2278" i="16"/>
  <c r="D776" i="16"/>
  <c r="F776" i="16"/>
  <c r="AC1164" i="16" l="1"/>
  <c r="AD1164" i="16" s="1"/>
  <c r="R1164" i="16"/>
  <c r="AE1164" i="16"/>
  <c r="W780" i="16"/>
  <c r="T780" i="16"/>
  <c r="AB2279" i="16"/>
  <c r="M776" i="16"/>
  <c r="N776" i="16" s="1"/>
  <c r="O776" i="16"/>
  <c r="H776" i="16"/>
  <c r="E776" i="16"/>
  <c r="C777" i="16" s="1"/>
  <c r="K777" i="16" s="1"/>
  <c r="V780" i="16" l="1"/>
  <c r="AB2280" i="16"/>
  <c r="G776" i="16"/>
  <c r="AC1165" i="16" l="1"/>
  <c r="AD1165" i="16" s="1"/>
  <c r="R1165" i="16"/>
  <c r="AE1165" i="16"/>
  <c r="S781" i="16"/>
  <c r="U781" i="16"/>
  <c r="AB2281" i="16"/>
  <c r="D777" i="16"/>
  <c r="F777" i="16"/>
  <c r="W781" i="16" l="1"/>
  <c r="T781" i="16"/>
  <c r="AB2282" i="16"/>
  <c r="M777" i="16"/>
  <c r="N777" i="16" s="1"/>
  <c r="O777" i="16"/>
  <c r="H777" i="16"/>
  <c r="E777" i="16"/>
  <c r="C778" i="16" s="1"/>
  <c r="K778" i="16" s="1"/>
  <c r="AC1166" i="16" l="1"/>
  <c r="R1166" i="16"/>
  <c r="AE1166" i="16"/>
  <c r="V781" i="16"/>
  <c r="AB2283" i="16"/>
  <c r="G777" i="16"/>
  <c r="AD1166" i="16" l="1"/>
  <c r="S782" i="16"/>
  <c r="U782" i="16"/>
  <c r="AB2284" i="16"/>
  <c r="D778" i="16"/>
  <c r="F778" i="16"/>
  <c r="R1167" i="16" l="1"/>
  <c r="AC1167" i="16"/>
  <c r="AE1167" i="16"/>
  <c r="T782" i="16"/>
  <c r="W782" i="16"/>
  <c r="AB2285" i="16"/>
  <c r="O778" i="16"/>
  <c r="M778" i="16"/>
  <c r="N778" i="16" s="1"/>
  <c r="H778" i="16"/>
  <c r="E778" i="16"/>
  <c r="C779" i="16" s="1"/>
  <c r="K779" i="16" s="1"/>
  <c r="AD1167" i="16" l="1"/>
  <c r="V782" i="16"/>
  <c r="AB2286" i="16"/>
  <c r="G778" i="16"/>
  <c r="AE1168" i="16" l="1"/>
  <c r="AC1168" i="16"/>
  <c r="R1168" i="16"/>
  <c r="U783" i="16"/>
  <c r="S783" i="16"/>
  <c r="AB2287" i="16"/>
  <c r="D779" i="16"/>
  <c r="F779" i="16"/>
  <c r="AD1168" i="16" l="1"/>
  <c r="W783" i="16"/>
  <c r="T783" i="16"/>
  <c r="AB2288" i="16"/>
  <c r="O779" i="16"/>
  <c r="M779" i="16"/>
  <c r="N779" i="16" s="1"/>
  <c r="H779" i="16"/>
  <c r="E779" i="16"/>
  <c r="C780" i="16" s="1"/>
  <c r="K780" i="16" s="1"/>
  <c r="AC1169" i="16" l="1"/>
  <c r="R1169" i="16"/>
  <c r="AE1169" i="16"/>
  <c r="V783" i="16"/>
  <c r="AB2289" i="16"/>
  <c r="G779" i="16"/>
  <c r="AD1169" i="16" l="1"/>
  <c r="U784" i="16"/>
  <c r="S784" i="16"/>
  <c r="AB2290" i="16"/>
  <c r="D780" i="16"/>
  <c r="F780" i="16"/>
  <c r="R1170" i="16" l="1"/>
  <c r="AC1170" i="16"/>
  <c r="AE1170" i="16"/>
  <c r="T784" i="16"/>
  <c r="W784" i="16"/>
  <c r="AB2291" i="16"/>
  <c r="O780" i="16"/>
  <c r="M780" i="16"/>
  <c r="N780" i="16" s="1"/>
  <c r="H780" i="16"/>
  <c r="E780" i="16"/>
  <c r="C781" i="16" s="1"/>
  <c r="K781" i="16" s="1"/>
  <c r="AD1170" i="16" l="1"/>
  <c r="V784" i="16"/>
  <c r="AB2292" i="16"/>
  <c r="G780" i="16"/>
  <c r="AE1171" i="16" l="1"/>
  <c r="AC1171" i="16"/>
  <c r="AD1171" i="16" s="1"/>
  <c r="R1171" i="16"/>
  <c r="S785" i="16"/>
  <c r="U785" i="16"/>
  <c r="AB2293" i="16"/>
  <c r="D781" i="16"/>
  <c r="F781" i="16"/>
  <c r="W785" i="16" l="1"/>
  <c r="T785" i="16"/>
  <c r="AB2294" i="16"/>
  <c r="M781" i="16"/>
  <c r="N781" i="16" s="1"/>
  <c r="O781" i="16"/>
  <c r="H781" i="16"/>
  <c r="E781" i="16"/>
  <c r="C782" i="16" s="1"/>
  <c r="K782" i="16" s="1"/>
  <c r="AC1172" i="16" l="1"/>
  <c r="AD1172" i="16" s="1"/>
  <c r="R1172" i="16"/>
  <c r="AE1172" i="16"/>
  <c r="V785" i="16"/>
  <c r="AB2295" i="16"/>
  <c r="G781" i="16"/>
  <c r="U786" i="16" l="1"/>
  <c r="S786" i="16"/>
  <c r="AB2296" i="16"/>
  <c r="D782" i="16"/>
  <c r="F782" i="16"/>
  <c r="AC1173" i="16" l="1"/>
  <c r="AD1173" i="16" s="1"/>
  <c r="R1173" i="16"/>
  <c r="AE1173" i="16"/>
  <c r="T786" i="16"/>
  <c r="W786" i="16"/>
  <c r="AB2297" i="16"/>
  <c r="M782" i="16"/>
  <c r="N782" i="16" s="1"/>
  <c r="O782" i="16"/>
  <c r="H782" i="16"/>
  <c r="E782" i="16"/>
  <c r="C783" i="16" s="1"/>
  <c r="K783" i="16" s="1"/>
  <c r="V786" i="16" l="1"/>
  <c r="AB2298" i="16"/>
  <c r="G782" i="16"/>
  <c r="AE1174" i="16" l="1"/>
  <c r="AC1174" i="16"/>
  <c r="AD1174" i="16" s="1"/>
  <c r="R1174" i="16"/>
  <c r="U787" i="16"/>
  <c r="S787" i="16"/>
  <c r="AB2299" i="16"/>
  <c r="D783" i="16"/>
  <c r="F783" i="16"/>
  <c r="W787" i="16" l="1"/>
  <c r="T787" i="16"/>
  <c r="AB2300" i="16"/>
  <c r="M783" i="16"/>
  <c r="N783" i="16" s="1"/>
  <c r="O783" i="16"/>
  <c r="H783" i="16"/>
  <c r="E783" i="16"/>
  <c r="C784" i="16" s="1"/>
  <c r="K784" i="16" s="1"/>
  <c r="R1175" i="16" l="1"/>
  <c r="AE1175" i="16"/>
  <c r="AC1175" i="16"/>
  <c r="AD1175" i="16" s="1"/>
  <c r="V787" i="16"/>
  <c r="AB2301" i="16"/>
  <c r="G783" i="16"/>
  <c r="U788" i="16" l="1"/>
  <c r="S788" i="16"/>
  <c r="AB2302" i="16"/>
  <c r="D784" i="16"/>
  <c r="F784" i="16"/>
  <c r="AE1176" i="16" l="1"/>
  <c r="AC1176" i="16"/>
  <c r="AD1176" i="16" s="1"/>
  <c r="R1176" i="16"/>
  <c r="T788" i="16"/>
  <c r="W788" i="16"/>
  <c r="AB2303" i="16"/>
  <c r="M784" i="16"/>
  <c r="N784" i="16" s="1"/>
  <c r="O784" i="16"/>
  <c r="H784" i="16"/>
  <c r="E784" i="16"/>
  <c r="C785" i="16" s="1"/>
  <c r="K785" i="16" s="1"/>
  <c r="V788" i="16" l="1"/>
  <c r="AB2304" i="16"/>
  <c r="G784" i="16"/>
  <c r="AC1177" i="16" l="1"/>
  <c r="AD1177" i="16" s="1"/>
  <c r="R1177" i="16"/>
  <c r="AE1177" i="16"/>
  <c r="S789" i="16"/>
  <c r="U789" i="16"/>
  <c r="AB2305" i="16"/>
  <c r="D785" i="16"/>
  <c r="F785" i="16"/>
  <c r="W789" i="16" l="1"/>
  <c r="T789" i="16"/>
  <c r="AB2306" i="16"/>
  <c r="M785" i="16"/>
  <c r="N785" i="16" s="1"/>
  <c r="O785" i="16"/>
  <c r="H785" i="16"/>
  <c r="E785" i="16"/>
  <c r="C786" i="16" s="1"/>
  <c r="K786" i="16" s="1"/>
  <c r="AC1178" i="16" l="1"/>
  <c r="AD1178" i="16" s="1"/>
  <c r="R1178" i="16"/>
  <c r="AE1178" i="16"/>
  <c r="V789" i="16"/>
  <c r="AB2307" i="16"/>
  <c r="G785" i="16"/>
  <c r="U790" i="16" l="1"/>
  <c r="S790" i="16"/>
  <c r="AB2308" i="16"/>
  <c r="D786" i="16"/>
  <c r="F786" i="16"/>
  <c r="AC1179" i="16" l="1"/>
  <c r="AD1179" i="16" s="1"/>
  <c r="R1179" i="16"/>
  <c r="AE1179" i="16"/>
  <c r="T790" i="16"/>
  <c r="W790" i="16"/>
  <c r="AB2309" i="16"/>
  <c r="M786" i="16"/>
  <c r="N786" i="16" s="1"/>
  <c r="O786" i="16"/>
  <c r="H786" i="16"/>
  <c r="E786" i="16"/>
  <c r="C787" i="16" s="1"/>
  <c r="K787" i="16" s="1"/>
  <c r="V790" i="16" l="1"/>
  <c r="AB2310" i="16"/>
  <c r="G786" i="16"/>
  <c r="AE1180" i="16" l="1"/>
  <c r="AC1180" i="16"/>
  <c r="AD1180" i="16" s="1"/>
  <c r="R1180" i="16"/>
  <c r="U791" i="16"/>
  <c r="S791" i="16"/>
  <c r="AB2311" i="16"/>
  <c r="D787" i="16"/>
  <c r="F787" i="16"/>
  <c r="T791" i="16" l="1"/>
  <c r="W791" i="16"/>
  <c r="AB2312" i="16"/>
  <c r="M787" i="16"/>
  <c r="N787" i="16" s="1"/>
  <c r="O787" i="16"/>
  <c r="H787" i="16"/>
  <c r="E787" i="16"/>
  <c r="C788" i="16" s="1"/>
  <c r="K788" i="16" s="1"/>
  <c r="R1181" i="16" l="1"/>
  <c r="AE1181" i="16"/>
  <c r="AC1181" i="16"/>
  <c r="AD1181" i="16" s="1"/>
  <c r="V791" i="16"/>
  <c r="AB2313" i="16"/>
  <c r="G787" i="16"/>
  <c r="U792" i="16" l="1"/>
  <c r="S792" i="16"/>
  <c r="AB2314" i="16"/>
  <c r="D788" i="16"/>
  <c r="F788" i="16"/>
  <c r="AC1182" i="16" l="1"/>
  <c r="AD1182" i="16" s="1"/>
  <c r="AE1182" i="16"/>
  <c r="R1182" i="16"/>
  <c r="T792" i="16"/>
  <c r="W792" i="16"/>
  <c r="AB2315" i="16"/>
  <c r="M788" i="16"/>
  <c r="N788" i="16" s="1"/>
  <c r="O788" i="16"/>
  <c r="H788" i="16"/>
  <c r="E788" i="16"/>
  <c r="C789" i="16" s="1"/>
  <c r="K789" i="16" s="1"/>
  <c r="V792" i="16" l="1"/>
  <c r="AB2316" i="16"/>
  <c r="G788" i="16"/>
  <c r="AC1183" i="16" l="1"/>
  <c r="AD1183" i="16" s="1"/>
  <c r="AE1183" i="16"/>
  <c r="R1183" i="16"/>
  <c r="U793" i="16"/>
  <c r="S793" i="16"/>
  <c r="AB2317" i="16"/>
  <c r="D789" i="16"/>
  <c r="F789" i="16"/>
  <c r="W793" i="16" l="1"/>
  <c r="T793" i="16"/>
  <c r="AB2318" i="16"/>
  <c r="M789" i="16"/>
  <c r="N789" i="16" s="1"/>
  <c r="O789" i="16"/>
  <c r="H789" i="16"/>
  <c r="E789" i="16"/>
  <c r="C790" i="16" s="1"/>
  <c r="K790" i="16" s="1"/>
  <c r="R1184" i="16" l="1"/>
  <c r="AE1184" i="16"/>
  <c r="AC1184" i="16"/>
  <c r="AD1184" i="16" s="1"/>
  <c r="V793" i="16"/>
  <c r="AB2319" i="16"/>
  <c r="G789" i="16"/>
  <c r="S794" i="16" l="1"/>
  <c r="U794" i="16"/>
  <c r="AB2320" i="16"/>
  <c r="D790" i="16"/>
  <c r="F790" i="16"/>
  <c r="R1185" i="16" l="1"/>
  <c r="AE1185" i="16"/>
  <c r="AC1185" i="16"/>
  <c r="AD1185" i="16" s="1"/>
  <c r="W794" i="16"/>
  <c r="T794" i="16"/>
  <c r="AB2321" i="16"/>
  <c r="M790" i="16"/>
  <c r="N790" i="16" s="1"/>
  <c r="O790" i="16"/>
  <c r="H790" i="16"/>
  <c r="E790" i="16"/>
  <c r="C791" i="16" s="1"/>
  <c r="K791" i="16" s="1"/>
  <c r="V794" i="16" l="1"/>
  <c r="AB2322" i="16"/>
  <c r="G790" i="16"/>
  <c r="AC1186" i="16" l="1"/>
  <c r="AD1186" i="16" s="1"/>
  <c r="R1186" i="16"/>
  <c r="AE1186" i="16"/>
  <c r="S795" i="16"/>
  <c r="U795" i="16"/>
  <c r="AB2323" i="16"/>
  <c r="D791" i="16"/>
  <c r="F791" i="16"/>
  <c r="W795" i="16" l="1"/>
  <c r="T795" i="16"/>
  <c r="AB2324" i="16"/>
  <c r="M791" i="16"/>
  <c r="N791" i="16" s="1"/>
  <c r="O791" i="16"/>
  <c r="H791" i="16"/>
  <c r="E791" i="16"/>
  <c r="C792" i="16" s="1"/>
  <c r="K792" i="16" s="1"/>
  <c r="AC1187" i="16" l="1"/>
  <c r="AD1187" i="16" s="1"/>
  <c r="AE1187" i="16"/>
  <c r="R1187" i="16"/>
  <c r="V795" i="16"/>
  <c r="AB2325" i="16"/>
  <c r="G791" i="16"/>
  <c r="U796" i="16" l="1"/>
  <c r="S796" i="16"/>
  <c r="AB2326" i="16"/>
  <c r="D792" i="16"/>
  <c r="F792" i="16"/>
  <c r="AE1188" i="16" l="1"/>
  <c r="R1188" i="16"/>
  <c r="AC1188" i="16"/>
  <c r="W796" i="16"/>
  <c r="T796" i="16"/>
  <c r="AB2327" i="16"/>
  <c r="O792" i="16"/>
  <c r="M792" i="16"/>
  <c r="N792" i="16" s="1"/>
  <c r="E792" i="16"/>
  <c r="C793" i="16" s="1"/>
  <c r="K793" i="16" s="1"/>
  <c r="H792" i="16"/>
  <c r="AD1188" i="16" l="1"/>
  <c r="V796" i="16"/>
  <c r="AB2328" i="16"/>
  <c r="G792" i="16"/>
  <c r="AC1189" i="16" l="1"/>
  <c r="AE1189" i="16"/>
  <c r="R1189" i="16"/>
  <c r="U797" i="16"/>
  <c r="S797" i="16"/>
  <c r="AB2329" i="16"/>
  <c r="D793" i="16"/>
  <c r="F793" i="16"/>
  <c r="AD1189" i="16" l="1"/>
  <c r="T797" i="16"/>
  <c r="W797" i="16"/>
  <c r="AB2330" i="16"/>
  <c r="M793" i="16"/>
  <c r="N793" i="16" s="1"/>
  <c r="O793" i="16"/>
  <c r="H793" i="16"/>
  <c r="E793" i="16"/>
  <c r="C794" i="16" s="1"/>
  <c r="K794" i="16" s="1"/>
  <c r="AE1190" i="16" l="1"/>
  <c r="R1190" i="16"/>
  <c r="AC1190" i="16"/>
  <c r="V797" i="16"/>
  <c r="AB2331" i="16"/>
  <c r="G793" i="16"/>
  <c r="AD1190" i="16" l="1"/>
  <c r="U798" i="16"/>
  <c r="S798" i="16"/>
  <c r="AB2332" i="16"/>
  <c r="D794" i="16"/>
  <c r="F794" i="16"/>
  <c r="AE1191" i="16" l="1"/>
  <c r="R1191" i="16"/>
  <c r="AC1191" i="16"/>
  <c r="T798" i="16"/>
  <c r="W798" i="16"/>
  <c r="AB2333" i="16"/>
  <c r="M794" i="16"/>
  <c r="N794" i="16" s="1"/>
  <c r="O794" i="16"/>
  <c r="E794" i="16"/>
  <c r="C795" i="16" s="1"/>
  <c r="K795" i="16" s="1"/>
  <c r="H794" i="16"/>
  <c r="AD1191" i="16" l="1"/>
  <c r="V798" i="16"/>
  <c r="AB2334" i="16"/>
  <c r="G794" i="16"/>
  <c r="AC1192" i="16" l="1"/>
  <c r="AE1192" i="16"/>
  <c r="R1192" i="16"/>
  <c r="U799" i="16"/>
  <c r="S799" i="16"/>
  <c r="AB2335" i="16"/>
  <c r="D795" i="16"/>
  <c r="F795" i="16"/>
  <c r="AD1192" i="16" l="1"/>
  <c r="T799" i="16"/>
  <c r="W799" i="16"/>
  <c r="AB2336" i="16"/>
  <c r="M795" i="16"/>
  <c r="N795" i="16" s="1"/>
  <c r="O795" i="16"/>
  <c r="H795" i="16"/>
  <c r="E795" i="16"/>
  <c r="C796" i="16" s="1"/>
  <c r="K796" i="16" s="1"/>
  <c r="R1193" i="16" l="1"/>
  <c r="AE1193" i="16"/>
  <c r="AC1193" i="16"/>
  <c r="AD1193" i="16" s="1"/>
  <c r="V799" i="16"/>
  <c r="AB2337" i="16"/>
  <c r="G795" i="16"/>
  <c r="S800" i="16" l="1"/>
  <c r="U800" i="16"/>
  <c r="AB2338" i="16"/>
  <c r="D796" i="16"/>
  <c r="F796" i="16"/>
  <c r="AC1194" i="16" l="1"/>
  <c r="AD1194" i="16" s="1"/>
  <c r="AE1194" i="16"/>
  <c r="R1194" i="16"/>
  <c r="W800" i="16"/>
  <c r="T800" i="16"/>
  <c r="AB2339" i="16"/>
  <c r="O796" i="16"/>
  <c r="M796" i="16"/>
  <c r="N796" i="16" s="1"/>
  <c r="E796" i="16"/>
  <c r="C797" i="16" s="1"/>
  <c r="K797" i="16" s="1"/>
  <c r="H796" i="16"/>
  <c r="V800" i="16" l="1"/>
  <c r="AB2340" i="16"/>
  <c r="G796" i="16"/>
  <c r="AC1195" i="16" l="1"/>
  <c r="AD1195" i="16" s="1"/>
  <c r="AE1195" i="16"/>
  <c r="R1195" i="16"/>
  <c r="U801" i="16"/>
  <c r="S801" i="16"/>
  <c r="AB2341" i="16"/>
  <c r="D797" i="16"/>
  <c r="F797" i="16"/>
  <c r="W801" i="16" l="1"/>
  <c r="T801" i="16"/>
  <c r="AB2342" i="16"/>
  <c r="M797" i="16"/>
  <c r="N797" i="16" s="1"/>
  <c r="O797" i="16"/>
  <c r="H797" i="16"/>
  <c r="E797" i="16"/>
  <c r="C798" i="16" s="1"/>
  <c r="K798" i="16" s="1"/>
  <c r="AE1196" i="16" l="1"/>
  <c r="AC1196" i="16"/>
  <c r="AD1196" i="16" s="1"/>
  <c r="R1196" i="16"/>
  <c r="V801" i="16"/>
  <c r="AB2343" i="16"/>
  <c r="G797" i="16"/>
  <c r="S802" i="16" l="1"/>
  <c r="U802" i="16"/>
  <c r="AB2344" i="16"/>
  <c r="F798" i="16"/>
  <c r="D798" i="16"/>
  <c r="AC1197" i="16" l="1"/>
  <c r="AD1197" i="16" s="1"/>
  <c r="AE1197" i="16"/>
  <c r="R1197" i="16"/>
  <c r="T802" i="16"/>
  <c r="W802" i="16"/>
  <c r="AB2345" i="16"/>
  <c r="E798" i="16"/>
  <c r="C799" i="16" s="1"/>
  <c r="K799" i="16" s="1"/>
  <c r="H798" i="16"/>
  <c r="O798" i="16"/>
  <c r="M798" i="16"/>
  <c r="N798" i="16" s="1"/>
  <c r="V802" i="16" l="1"/>
  <c r="AB2346" i="16"/>
  <c r="G798" i="16"/>
  <c r="AC1198" i="16" l="1"/>
  <c r="AD1198" i="16" s="1"/>
  <c r="AE1198" i="16"/>
  <c r="R1198" i="16"/>
  <c r="S803" i="16"/>
  <c r="U803" i="16"/>
  <c r="AB2347" i="16"/>
  <c r="D799" i="16"/>
  <c r="F799" i="16"/>
  <c r="W803" i="16" l="1"/>
  <c r="T803" i="16"/>
  <c r="AB2348" i="16"/>
  <c r="O799" i="16"/>
  <c r="M799" i="16"/>
  <c r="N799" i="16" s="1"/>
  <c r="H799" i="16"/>
  <c r="E799" i="16"/>
  <c r="C800" i="16" s="1"/>
  <c r="K800" i="16" s="1"/>
  <c r="AC1199" i="16" l="1"/>
  <c r="AD1199" i="16" s="1"/>
  <c r="AE1199" i="16"/>
  <c r="R1199" i="16"/>
  <c r="V803" i="16"/>
  <c r="AB2349" i="16"/>
  <c r="G799" i="16"/>
  <c r="U804" i="16" l="1"/>
  <c r="S804" i="16"/>
  <c r="AB2350" i="16"/>
  <c r="D800" i="16"/>
  <c r="F800" i="16"/>
  <c r="AE1200" i="16" l="1"/>
  <c r="R1200" i="16"/>
  <c r="AC1200" i="16"/>
  <c r="AD1200" i="16" s="1"/>
  <c r="W804" i="16"/>
  <c r="T804" i="16"/>
  <c r="AB2351" i="16"/>
  <c r="O800" i="16"/>
  <c r="M800" i="16"/>
  <c r="N800" i="16" s="1"/>
  <c r="E800" i="16"/>
  <c r="C801" i="16" s="1"/>
  <c r="K801" i="16" s="1"/>
  <c r="H800" i="16"/>
  <c r="V804" i="16" l="1"/>
  <c r="AB2352" i="16"/>
  <c r="G800" i="16"/>
  <c r="AC1201" i="16" l="1"/>
  <c r="AD1201" i="16" s="1"/>
  <c r="R1201" i="16"/>
  <c r="AE1201" i="16"/>
  <c r="U805" i="16"/>
  <c r="S805" i="16"/>
  <c r="AB2353" i="16"/>
  <c r="D801" i="16"/>
  <c r="F801" i="16"/>
  <c r="T805" i="16" l="1"/>
  <c r="W805" i="16"/>
  <c r="AB2354" i="16"/>
  <c r="O801" i="16"/>
  <c r="M801" i="16"/>
  <c r="N801" i="16" s="1"/>
  <c r="E801" i="16"/>
  <c r="C802" i="16" s="1"/>
  <c r="K802" i="16" s="1"/>
  <c r="H801" i="16"/>
  <c r="R1202" i="16" l="1"/>
  <c r="AE1202" i="16"/>
  <c r="AC1202" i="16"/>
  <c r="AD1202" i="16" s="1"/>
  <c r="V805" i="16"/>
  <c r="AB2355" i="16"/>
  <c r="G801" i="16"/>
  <c r="S806" i="16" l="1"/>
  <c r="U806" i="16"/>
  <c r="AB2356" i="16"/>
  <c r="D802" i="16"/>
  <c r="F802" i="16"/>
  <c r="R1203" i="16" l="1"/>
  <c r="AE1203" i="16"/>
  <c r="AC1203" i="16"/>
  <c r="AD1203" i="16" s="1"/>
  <c r="W806" i="16"/>
  <c r="T806" i="16"/>
  <c r="AB2357" i="16"/>
  <c r="M802" i="16"/>
  <c r="N802" i="16" s="1"/>
  <c r="O802" i="16"/>
  <c r="E802" i="16"/>
  <c r="C803" i="16" s="1"/>
  <c r="K803" i="16" s="1"/>
  <c r="H802" i="16"/>
  <c r="V806" i="16" l="1"/>
  <c r="AB2358" i="16"/>
  <c r="G802" i="16"/>
  <c r="AC1204" i="16" l="1"/>
  <c r="AD1204" i="16" s="1"/>
  <c r="AE1204" i="16"/>
  <c r="R1204" i="16"/>
  <c r="S807" i="16"/>
  <c r="U807" i="16"/>
  <c r="AB2359" i="16"/>
  <c r="D803" i="16"/>
  <c r="F803" i="16"/>
  <c r="T807" i="16" l="1"/>
  <c r="W807" i="16"/>
  <c r="AB2360" i="16"/>
  <c r="O803" i="16"/>
  <c r="M803" i="16"/>
  <c r="N803" i="16" s="1"/>
  <c r="H803" i="16"/>
  <c r="E803" i="16"/>
  <c r="C804" i="16" s="1"/>
  <c r="K804" i="16" s="1"/>
  <c r="R1205" i="16" l="1"/>
  <c r="AE1205" i="16"/>
  <c r="AC1205" i="16"/>
  <c r="AD1205" i="16" s="1"/>
  <c r="V807" i="16"/>
  <c r="AB2361" i="16"/>
  <c r="G803" i="16"/>
  <c r="S808" i="16" l="1"/>
  <c r="U808" i="16"/>
  <c r="AB2362" i="16"/>
  <c r="D804" i="16"/>
  <c r="F804" i="16"/>
  <c r="R1206" i="16" l="1"/>
  <c r="AE1206" i="16"/>
  <c r="AC1206" i="16"/>
  <c r="AD1206" i="16" s="1"/>
  <c r="W808" i="16"/>
  <c r="T808" i="16"/>
  <c r="AB2363" i="16"/>
  <c r="M804" i="16"/>
  <c r="N804" i="16" s="1"/>
  <c r="O804" i="16"/>
  <c r="E804" i="16"/>
  <c r="C805" i="16" s="1"/>
  <c r="K805" i="16" s="1"/>
  <c r="H804" i="16"/>
  <c r="V808" i="16" l="1"/>
  <c r="AB2364" i="16"/>
  <c r="G804" i="16"/>
  <c r="AE1207" i="16" l="1"/>
  <c r="R1207" i="16"/>
  <c r="AC1207" i="16"/>
  <c r="AD1207" i="16" s="1"/>
  <c r="U809" i="16"/>
  <c r="S809" i="16"/>
  <c r="AB2365" i="16"/>
  <c r="D805" i="16"/>
  <c r="F805" i="16"/>
  <c r="W809" i="16" l="1"/>
  <c r="T809" i="16"/>
  <c r="AB2366" i="16"/>
  <c r="O805" i="16"/>
  <c r="M805" i="16"/>
  <c r="N805" i="16" s="1"/>
  <c r="H805" i="16"/>
  <c r="E805" i="16"/>
  <c r="C806" i="16" s="1"/>
  <c r="K806" i="16" s="1"/>
  <c r="AC1208" i="16" l="1"/>
  <c r="AE1208" i="16"/>
  <c r="R1208" i="16"/>
  <c r="V809" i="16"/>
  <c r="AB2367" i="16"/>
  <c r="G805" i="16"/>
  <c r="AD1208" i="16" l="1"/>
  <c r="U810" i="16"/>
  <c r="S810" i="16"/>
  <c r="AB2368" i="16"/>
  <c r="D806" i="16"/>
  <c r="F806" i="16"/>
  <c r="R1209" i="16" l="1"/>
  <c r="AE1209" i="16"/>
  <c r="AC1209" i="16"/>
  <c r="AD1209" i="16" s="1"/>
  <c r="W810" i="16"/>
  <c r="T810" i="16"/>
  <c r="AB2369" i="16"/>
  <c r="M806" i="16"/>
  <c r="N806" i="16" s="1"/>
  <c r="O806" i="16"/>
  <c r="E806" i="16"/>
  <c r="C807" i="16" s="1"/>
  <c r="K807" i="16" s="1"/>
  <c r="H806" i="16"/>
  <c r="V810" i="16" l="1"/>
  <c r="AB2370" i="16"/>
  <c r="G806" i="16"/>
  <c r="AC1210" i="16" l="1"/>
  <c r="AD1210" i="16" s="1"/>
  <c r="AE1210" i="16"/>
  <c r="R1210" i="16"/>
  <c r="U811" i="16"/>
  <c r="S811" i="16"/>
  <c r="AB2371" i="16"/>
  <c r="D807" i="16"/>
  <c r="F807" i="16"/>
  <c r="W811" i="16" l="1"/>
  <c r="T811" i="16"/>
  <c r="AB2372" i="16"/>
  <c r="O807" i="16"/>
  <c r="M807" i="16"/>
  <c r="N807" i="16" s="1"/>
  <c r="H807" i="16"/>
  <c r="E807" i="16"/>
  <c r="C808" i="16" s="1"/>
  <c r="K808" i="16" s="1"/>
  <c r="R1211" i="16" l="1"/>
  <c r="AE1211" i="16"/>
  <c r="AC1211" i="16"/>
  <c r="AD1211" i="16" s="1"/>
  <c r="V811" i="16"/>
  <c r="AB2373" i="16"/>
  <c r="G807" i="16"/>
  <c r="S812" i="16" l="1"/>
  <c r="U812" i="16"/>
  <c r="AB2374" i="16"/>
  <c r="D808" i="16"/>
  <c r="F808" i="16"/>
  <c r="R1212" i="16" l="1"/>
  <c r="AE1212" i="16"/>
  <c r="AC1212" i="16"/>
  <c r="AD1212" i="16" s="1"/>
  <c r="W812" i="16"/>
  <c r="T812" i="16"/>
  <c r="AB2375" i="16"/>
  <c r="O808" i="16"/>
  <c r="M808" i="16"/>
  <c r="N808" i="16" s="1"/>
  <c r="E808" i="16"/>
  <c r="C809" i="16" s="1"/>
  <c r="K809" i="16" s="1"/>
  <c r="H808" i="16"/>
  <c r="V812" i="16" l="1"/>
  <c r="AB2376" i="16"/>
  <c r="G808" i="16"/>
  <c r="AE1213" i="16" l="1"/>
  <c r="AC1213" i="16"/>
  <c r="AD1213" i="16" s="1"/>
  <c r="R1213" i="16"/>
  <c r="U813" i="16"/>
  <c r="S813" i="16"/>
  <c r="AB2377" i="16"/>
  <c r="D809" i="16"/>
  <c r="F809" i="16"/>
  <c r="T813" i="16" l="1"/>
  <c r="W813" i="16"/>
  <c r="AB2378" i="16"/>
  <c r="M809" i="16"/>
  <c r="N809" i="16" s="1"/>
  <c r="O809" i="16"/>
  <c r="H809" i="16"/>
  <c r="E809" i="16"/>
  <c r="C810" i="16" s="1"/>
  <c r="K810" i="16" s="1"/>
  <c r="R1214" i="16" l="1"/>
  <c r="AE1214" i="16"/>
  <c r="AC1214" i="16"/>
  <c r="AD1214" i="16" s="1"/>
  <c r="V813" i="16"/>
  <c r="AB2379" i="16"/>
  <c r="G809" i="16"/>
  <c r="S814" i="16" l="1"/>
  <c r="U814" i="16"/>
  <c r="AB2380" i="16"/>
  <c r="D810" i="16"/>
  <c r="F810" i="16"/>
  <c r="R1215" i="16" l="1"/>
  <c r="AE1215" i="16"/>
  <c r="AC1215" i="16"/>
  <c r="AD1215" i="16" s="1"/>
  <c r="W814" i="16"/>
  <c r="T814" i="16"/>
  <c r="AB2381" i="16"/>
  <c r="M810" i="16"/>
  <c r="N810" i="16" s="1"/>
  <c r="O810" i="16"/>
  <c r="E810" i="16"/>
  <c r="C811" i="16" s="1"/>
  <c r="K811" i="16" s="1"/>
  <c r="H810" i="16"/>
  <c r="V814" i="16" l="1"/>
  <c r="AB2382" i="16"/>
  <c r="G810" i="16"/>
  <c r="AC1216" i="16" l="1"/>
  <c r="AD1216" i="16" s="1"/>
  <c r="AE1216" i="16"/>
  <c r="R1216" i="16"/>
  <c r="S815" i="16"/>
  <c r="U815" i="16"/>
  <c r="AB2383" i="16"/>
  <c r="D811" i="16"/>
  <c r="F811" i="16"/>
  <c r="W815" i="16" l="1"/>
  <c r="T815" i="16"/>
  <c r="AB2384" i="16"/>
  <c r="M811" i="16"/>
  <c r="N811" i="16" s="1"/>
  <c r="O811" i="16"/>
  <c r="H811" i="16"/>
  <c r="E811" i="16"/>
  <c r="C812" i="16" s="1"/>
  <c r="K812" i="16" s="1"/>
  <c r="R1217" i="16" l="1"/>
  <c r="AE1217" i="16"/>
  <c r="AC1217" i="16"/>
  <c r="AD1217" i="16" s="1"/>
  <c r="V815" i="16"/>
  <c r="AB2385" i="16"/>
  <c r="G811" i="16"/>
  <c r="U816" i="16" l="1"/>
  <c r="S816" i="16"/>
  <c r="AB2386" i="16"/>
  <c r="D812" i="16"/>
  <c r="F812" i="16"/>
  <c r="AE1218" i="16" l="1"/>
  <c r="R1218" i="16"/>
  <c r="AC1218" i="16"/>
  <c r="AD1218" i="16" s="1"/>
  <c r="W816" i="16"/>
  <c r="T816" i="16"/>
  <c r="AB2387" i="16"/>
  <c r="O812" i="16"/>
  <c r="M812" i="16"/>
  <c r="N812" i="16" s="1"/>
  <c r="E812" i="16"/>
  <c r="C813" i="16" s="1"/>
  <c r="K813" i="16" s="1"/>
  <c r="H812" i="16"/>
  <c r="V816" i="16" l="1"/>
  <c r="AB2388" i="16"/>
  <c r="G812" i="16"/>
  <c r="AC1219" i="16" l="1"/>
  <c r="AD1219" i="16" s="1"/>
  <c r="AE1219" i="16"/>
  <c r="R1219" i="16"/>
  <c r="U817" i="16"/>
  <c r="S817" i="16"/>
  <c r="AB2389" i="16"/>
  <c r="D813" i="16"/>
  <c r="F813" i="16"/>
  <c r="W817" i="16" l="1"/>
  <c r="T817" i="16"/>
  <c r="AB2390" i="16"/>
  <c r="M813" i="16"/>
  <c r="N813" i="16" s="1"/>
  <c r="O813" i="16"/>
  <c r="H813" i="16"/>
  <c r="E813" i="16"/>
  <c r="C814" i="16" s="1"/>
  <c r="K814" i="16" s="1"/>
  <c r="R1220" i="16" l="1"/>
  <c r="AE1220" i="16"/>
  <c r="AC1220" i="16"/>
  <c r="AD1220" i="16" s="1"/>
  <c r="V817" i="16"/>
  <c r="AB2391" i="16"/>
  <c r="G813" i="16"/>
  <c r="U818" i="16" l="1"/>
  <c r="S818" i="16"/>
  <c r="AB2392" i="16"/>
  <c r="D814" i="16"/>
  <c r="F814" i="16"/>
  <c r="R1221" i="16" l="1"/>
  <c r="AE1221" i="16"/>
  <c r="AC1221" i="16"/>
  <c r="AD1221" i="16" s="1"/>
  <c r="W818" i="16"/>
  <c r="T818" i="16"/>
  <c r="AB2393" i="16"/>
  <c r="M814" i="16"/>
  <c r="N814" i="16" s="1"/>
  <c r="O814" i="16"/>
  <c r="E814" i="16"/>
  <c r="C815" i="16" s="1"/>
  <c r="K815" i="16" s="1"/>
  <c r="H814" i="16"/>
  <c r="V818" i="16" l="1"/>
  <c r="AB2394" i="16"/>
  <c r="G814" i="16"/>
  <c r="AC1222" i="16" l="1"/>
  <c r="AD1222" i="16" s="1"/>
  <c r="R1222" i="16"/>
  <c r="AE1222" i="16"/>
  <c r="S819" i="16"/>
  <c r="U819" i="16"/>
  <c r="AB2395" i="16"/>
  <c r="D815" i="16"/>
  <c r="F815" i="16"/>
  <c r="W819" i="16" l="1"/>
  <c r="T819" i="16"/>
  <c r="AB2396" i="16"/>
  <c r="O815" i="16"/>
  <c r="M815" i="16"/>
  <c r="N815" i="16" s="1"/>
  <c r="E815" i="16"/>
  <c r="C816" i="16" s="1"/>
  <c r="K816" i="16" s="1"/>
  <c r="H815" i="16"/>
  <c r="AE1223" i="16" l="1"/>
  <c r="R1223" i="16"/>
  <c r="AC1223" i="16"/>
  <c r="V819" i="16"/>
  <c r="AB2397" i="16"/>
  <c r="G815" i="16"/>
  <c r="AD1223" i="16" l="1"/>
  <c r="S820" i="16"/>
  <c r="U820" i="16"/>
  <c r="AB2398" i="16"/>
  <c r="D816" i="16"/>
  <c r="F816" i="16"/>
  <c r="R1224" i="16" l="1"/>
  <c r="AE1224" i="16"/>
  <c r="AC1224" i="16"/>
  <c r="AD1224" i="16" s="1"/>
  <c r="W820" i="16"/>
  <c r="T820" i="16"/>
  <c r="AB2399" i="16"/>
  <c r="M816" i="16"/>
  <c r="N816" i="16" s="1"/>
  <c r="O816" i="16"/>
  <c r="H816" i="16"/>
  <c r="E816" i="16"/>
  <c r="C817" i="16" s="1"/>
  <c r="K817" i="16" s="1"/>
  <c r="V820" i="16" l="1"/>
  <c r="AB2400" i="16"/>
  <c r="G816" i="16"/>
  <c r="AC1225" i="16" l="1"/>
  <c r="AD1225" i="16" s="1"/>
  <c r="AE1225" i="16"/>
  <c r="R1225" i="16"/>
  <c r="U821" i="16"/>
  <c r="S821" i="16"/>
  <c r="AB2401" i="16"/>
  <c r="D817" i="16"/>
  <c r="F817" i="16"/>
  <c r="W821" i="16" l="1"/>
  <c r="T821" i="16"/>
  <c r="AB2402" i="16"/>
  <c r="M817" i="16"/>
  <c r="N817" i="16" s="1"/>
  <c r="O817" i="16"/>
  <c r="H817" i="16"/>
  <c r="E817" i="16"/>
  <c r="C818" i="16" s="1"/>
  <c r="K818" i="16" s="1"/>
  <c r="R1226" i="16" l="1"/>
  <c r="AE1226" i="16"/>
  <c r="AC1226" i="16"/>
  <c r="AD1226" i="16" s="1"/>
  <c r="V821" i="16"/>
  <c r="AB2403" i="16"/>
  <c r="G817" i="16"/>
  <c r="S822" i="16" l="1"/>
  <c r="U822" i="16"/>
  <c r="AB2404" i="16"/>
  <c r="D818" i="16"/>
  <c r="F818" i="16"/>
  <c r="R1227" i="16" l="1"/>
  <c r="AE1227" i="16"/>
  <c r="AC1227" i="16"/>
  <c r="AD1227" i="16" s="1"/>
  <c r="T822" i="16"/>
  <c r="W822" i="16"/>
  <c r="AB2405" i="16"/>
  <c r="O818" i="16"/>
  <c r="M818" i="16"/>
  <c r="N818" i="16" s="1"/>
  <c r="H818" i="16"/>
  <c r="E818" i="16"/>
  <c r="C819" i="16" s="1"/>
  <c r="K819" i="16" s="1"/>
  <c r="V822" i="16" l="1"/>
  <c r="AB2406" i="16"/>
  <c r="G818" i="16"/>
  <c r="AE1228" i="16" l="1"/>
  <c r="R1228" i="16"/>
  <c r="AC1228" i="16"/>
  <c r="AD1228" i="16" s="1"/>
  <c r="S823" i="16"/>
  <c r="U823" i="16"/>
  <c r="AB2407" i="16"/>
  <c r="D819" i="16"/>
  <c r="F819" i="16"/>
  <c r="W823" i="16" l="1"/>
  <c r="T823" i="16"/>
  <c r="AB2408" i="16"/>
  <c r="M819" i="16"/>
  <c r="N819" i="16" s="1"/>
  <c r="O819" i="16"/>
  <c r="H819" i="16"/>
  <c r="E819" i="16"/>
  <c r="C820" i="16" s="1"/>
  <c r="K820" i="16" s="1"/>
  <c r="R1229" i="16" l="1"/>
  <c r="AE1229" i="16"/>
  <c r="AC1229" i="16"/>
  <c r="AD1229" i="16" s="1"/>
  <c r="V823" i="16"/>
  <c r="AB2409" i="16"/>
  <c r="G819" i="16"/>
  <c r="S824" i="16" l="1"/>
  <c r="U824" i="16"/>
  <c r="AB2410" i="16"/>
  <c r="D820" i="16"/>
  <c r="F820" i="16"/>
  <c r="R1230" i="16" l="1"/>
  <c r="AE1230" i="16"/>
  <c r="AC1230" i="16"/>
  <c r="AD1230" i="16" s="1"/>
  <c r="T824" i="16"/>
  <c r="W824" i="16"/>
  <c r="AB2411" i="16"/>
  <c r="M820" i="16"/>
  <c r="N820" i="16" s="1"/>
  <c r="O820" i="16"/>
  <c r="H820" i="16"/>
  <c r="E820" i="16"/>
  <c r="C821" i="16" s="1"/>
  <c r="K821" i="16" s="1"/>
  <c r="V824" i="16" l="1"/>
  <c r="AB2412" i="16"/>
  <c r="G820" i="16"/>
  <c r="AC1231" i="16" l="1"/>
  <c r="AD1231" i="16" s="1"/>
  <c r="AE1231" i="16"/>
  <c r="R1231" i="16"/>
  <c r="S825" i="16"/>
  <c r="U825" i="16"/>
  <c r="AB2413" i="16"/>
  <c r="D821" i="16"/>
  <c r="F821" i="16"/>
  <c r="T825" i="16" l="1"/>
  <c r="W825" i="16"/>
  <c r="AB2414" i="16"/>
  <c r="M821" i="16"/>
  <c r="N821" i="16" s="1"/>
  <c r="O821" i="16"/>
  <c r="H821" i="16"/>
  <c r="E821" i="16"/>
  <c r="C822" i="16" s="1"/>
  <c r="K822" i="16" s="1"/>
  <c r="AE1232" i="16" l="1"/>
  <c r="R1232" i="16"/>
  <c r="AC1232" i="16"/>
  <c r="AD1232" i="16" s="1"/>
  <c r="V825" i="16"/>
  <c r="G821" i="16"/>
  <c r="U826" i="16" l="1"/>
  <c r="S826" i="16"/>
  <c r="D822" i="16"/>
  <c r="F822" i="16"/>
  <c r="R1233" i="16" l="1"/>
  <c r="AE1233" i="16"/>
  <c r="AC1233" i="16"/>
  <c r="AD1233" i="16" s="1"/>
  <c r="W826" i="16"/>
  <c r="T826" i="16"/>
  <c r="M822" i="16"/>
  <c r="N822" i="16" s="1"/>
  <c r="O822" i="16"/>
  <c r="H822" i="16"/>
  <c r="E822" i="16"/>
  <c r="C823" i="16" s="1"/>
  <c r="K823" i="16" s="1"/>
  <c r="V826" i="16" l="1"/>
  <c r="G822" i="16"/>
  <c r="AC1234" i="16" l="1"/>
  <c r="AD1234" i="16" s="1"/>
  <c r="AE1234" i="16"/>
  <c r="R1234" i="16"/>
  <c r="S827" i="16"/>
  <c r="U827" i="16"/>
  <c r="D823" i="16"/>
  <c r="F823" i="16"/>
  <c r="T827" i="16" l="1"/>
  <c r="W827" i="16"/>
  <c r="M823" i="16"/>
  <c r="N823" i="16" s="1"/>
  <c r="O823" i="16"/>
  <c r="H823" i="16"/>
  <c r="E823" i="16"/>
  <c r="C824" i="16" s="1"/>
  <c r="K824" i="16" s="1"/>
  <c r="R1235" i="16" l="1"/>
  <c r="AE1235" i="16"/>
  <c r="AC1235" i="16"/>
  <c r="AD1235" i="16" s="1"/>
  <c r="V827" i="16"/>
  <c r="G823" i="16"/>
  <c r="S828" i="16" l="1"/>
  <c r="U828" i="16"/>
  <c r="D824" i="16"/>
  <c r="F824" i="16"/>
  <c r="R1236" i="16" l="1"/>
  <c r="AE1236" i="16"/>
  <c r="AC1236" i="16"/>
  <c r="AD1236" i="16" s="1"/>
  <c r="W828" i="16"/>
  <c r="T828" i="16"/>
  <c r="M824" i="16"/>
  <c r="N824" i="16" s="1"/>
  <c r="O824" i="16"/>
  <c r="H824" i="16"/>
  <c r="E824" i="16"/>
  <c r="C825" i="16" s="1"/>
  <c r="K825" i="16" s="1"/>
  <c r="V828" i="16" l="1"/>
  <c r="G824" i="16"/>
  <c r="AC1237" i="16" l="1"/>
  <c r="AD1237" i="16" s="1"/>
  <c r="R1237" i="16"/>
  <c r="AE1237" i="16"/>
  <c r="U829" i="16"/>
  <c r="S829" i="16"/>
  <c r="D825" i="16"/>
  <c r="F825" i="16"/>
  <c r="T829" i="16" l="1"/>
  <c r="W829" i="16"/>
  <c r="O825" i="16"/>
  <c r="M825" i="16"/>
  <c r="N825" i="16" s="1"/>
  <c r="H825" i="16"/>
  <c r="E825" i="16"/>
  <c r="C826" i="16" s="1"/>
  <c r="K826" i="16" s="1"/>
  <c r="R1238" i="16" l="1"/>
  <c r="AE1238" i="16"/>
  <c r="AC1238" i="16"/>
  <c r="AD1238" i="16" s="1"/>
  <c r="V829" i="16"/>
  <c r="G825" i="16"/>
  <c r="U830" i="16" l="1"/>
  <c r="S830" i="16"/>
  <c r="D826" i="16"/>
  <c r="F826" i="16"/>
  <c r="AC1239" i="16" l="1"/>
  <c r="AD1239" i="16" s="1"/>
  <c r="AE1239" i="16"/>
  <c r="R1239" i="16"/>
  <c r="T830" i="16"/>
  <c r="W830" i="16"/>
  <c r="M826" i="16"/>
  <c r="N826" i="16" s="1"/>
  <c r="O826" i="16"/>
  <c r="H826" i="16"/>
  <c r="E826" i="16"/>
  <c r="C827" i="16" s="1"/>
  <c r="K827" i="16" s="1"/>
  <c r="V830" i="16" l="1"/>
  <c r="G826" i="16"/>
  <c r="AC1240" i="16" l="1"/>
  <c r="AD1240" i="16" s="1"/>
  <c r="R1240" i="16"/>
  <c r="AE1240" i="16"/>
  <c r="U831" i="16"/>
  <c r="S831" i="16"/>
  <c r="D827" i="16"/>
  <c r="F827" i="16"/>
  <c r="W831" i="16" l="1"/>
  <c r="T831" i="16"/>
  <c r="O827" i="16"/>
  <c r="M827" i="16"/>
  <c r="N827" i="16" s="1"/>
  <c r="H827" i="16"/>
  <c r="E827" i="16"/>
  <c r="C828" i="16" s="1"/>
  <c r="K828" i="16" s="1"/>
  <c r="R1241" i="16" l="1"/>
  <c r="AE1241" i="16"/>
  <c r="AC1241" i="16"/>
  <c r="AD1241" i="16" s="1"/>
  <c r="V831" i="16"/>
  <c r="G827" i="16"/>
  <c r="U832" i="16" l="1"/>
  <c r="S832" i="16"/>
  <c r="D828" i="16"/>
  <c r="F828" i="16"/>
  <c r="R1242" i="16" l="1"/>
  <c r="AE1242" i="16"/>
  <c r="AC1242" i="16"/>
  <c r="AD1242" i="16" s="1"/>
  <c r="T832" i="16"/>
  <c r="W832" i="16"/>
  <c r="M828" i="16"/>
  <c r="N828" i="16" s="1"/>
  <c r="O828" i="16"/>
  <c r="H828" i="16"/>
  <c r="E828" i="16"/>
  <c r="C829" i="16" s="1"/>
  <c r="K829" i="16" s="1"/>
  <c r="V832" i="16" l="1"/>
  <c r="G828" i="16"/>
  <c r="AC1243" i="16" l="1"/>
  <c r="AD1243" i="16" s="1"/>
  <c r="AE1243" i="16"/>
  <c r="R1243" i="16"/>
  <c r="S833" i="16"/>
  <c r="U833" i="16"/>
  <c r="D829" i="16"/>
  <c r="F829" i="16"/>
  <c r="T833" i="16" l="1"/>
  <c r="W833" i="16"/>
  <c r="O829" i="16"/>
  <c r="M829" i="16"/>
  <c r="N829" i="16" s="1"/>
  <c r="H829" i="16"/>
  <c r="E829" i="16"/>
  <c r="C830" i="16" s="1"/>
  <c r="K830" i="16" s="1"/>
  <c r="R1244" i="16" l="1"/>
  <c r="AE1244" i="16"/>
  <c r="AC1244" i="16"/>
  <c r="AD1244" i="16" s="1"/>
  <c r="V833" i="16"/>
  <c r="G829" i="16"/>
  <c r="U834" i="16" l="1"/>
  <c r="S834" i="16"/>
  <c r="D830" i="16"/>
  <c r="F830" i="16"/>
  <c r="R1245" i="16" l="1"/>
  <c r="AE1245" i="16"/>
  <c r="AC1245" i="16"/>
  <c r="AD1245" i="16" s="1"/>
  <c r="W834" i="16"/>
  <c r="T834" i="16"/>
  <c r="M830" i="16"/>
  <c r="N830" i="16" s="1"/>
  <c r="O830" i="16"/>
  <c r="H830" i="16"/>
  <c r="E830" i="16"/>
  <c r="C831" i="16" s="1"/>
  <c r="K831" i="16" s="1"/>
  <c r="V834" i="16" l="1"/>
  <c r="G830" i="16"/>
  <c r="AC1246" i="16" l="1"/>
  <c r="AD1246" i="16" s="1"/>
  <c r="R1246" i="16"/>
  <c r="AE1246" i="16"/>
  <c r="U835" i="16"/>
  <c r="S835" i="16"/>
  <c r="D831" i="16"/>
  <c r="F831" i="16"/>
  <c r="W835" i="16" l="1"/>
  <c r="T835" i="16"/>
  <c r="M831" i="16"/>
  <c r="N831" i="16" s="1"/>
  <c r="O831" i="16"/>
  <c r="H831" i="16"/>
  <c r="E831" i="16"/>
  <c r="C832" i="16" s="1"/>
  <c r="K832" i="16" s="1"/>
  <c r="R1247" i="16" l="1"/>
  <c r="AE1247" i="16"/>
  <c r="AC1247" i="16"/>
  <c r="AD1247" i="16" s="1"/>
  <c r="V835" i="16"/>
  <c r="G831" i="16"/>
  <c r="U836" i="16" l="1"/>
  <c r="S836" i="16"/>
  <c r="D832" i="16"/>
  <c r="F832" i="16"/>
  <c r="R1248" i="16" l="1"/>
  <c r="AE1248" i="16"/>
  <c r="AC1248" i="16"/>
  <c r="AD1248" i="16" s="1"/>
  <c r="W836" i="16"/>
  <c r="T836" i="16"/>
  <c r="M832" i="16"/>
  <c r="N832" i="16" s="1"/>
  <c r="O832" i="16"/>
  <c r="H832" i="16"/>
  <c r="E832" i="16"/>
  <c r="C833" i="16" s="1"/>
  <c r="K833" i="16" s="1"/>
  <c r="V836" i="16" l="1"/>
  <c r="G832" i="16"/>
  <c r="AC1249" i="16" l="1"/>
  <c r="AD1249" i="16" s="1"/>
  <c r="AE1249" i="16"/>
  <c r="R1249" i="16"/>
  <c r="U837" i="16"/>
  <c r="S837" i="16"/>
  <c r="D833" i="16"/>
  <c r="F833" i="16"/>
  <c r="W837" i="16" l="1"/>
  <c r="T837" i="16"/>
  <c r="M833" i="16"/>
  <c r="N833" i="16" s="1"/>
  <c r="O833" i="16"/>
  <c r="H833" i="16"/>
  <c r="E833" i="16"/>
  <c r="C834" i="16" s="1"/>
  <c r="K834" i="16" s="1"/>
  <c r="R1250" i="16" l="1"/>
  <c r="AE1250" i="16"/>
  <c r="AC1250" i="16"/>
  <c r="AD1250" i="16" s="1"/>
  <c r="V837" i="16"/>
  <c r="G833" i="16"/>
  <c r="U838" i="16" l="1"/>
  <c r="S838" i="16"/>
  <c r="D834" i="16"/>
  <c r="F834" i="16"/>
  <c r="R1251" i="16" l="1"/>
  <c r="AE1251" i="16"/>
  <c r="AC1251" i="16"/>
  <c r="AD1251" i="16" s="1"/>
  <c r="W838" i="16"/>
  <c r="T838" i="16"/>
  <c r="O834" i="16"/>
  <c r="M834" i="16"/>
  <c r="N834" i="16" s="1"/>
  <c r="H834" i="16"/>
  <c r="E834" i="16"/>
  <c r="C835" i="16" s="1"/>
  <c r="K835" i="16" s="1"/>
  <c r="V838" i="16" l="1"/>
  <c r="G834" i="16"/>
  <c r="AC1252" i="16" l="1"/>
  <c r="AD1252" i="16" s="1"/>
  <c r="R1252" i="16"/>
  <c r="AE1252" i="16"/>
  <c r="S839" i="16"/>
  <c r="U839" i="16"/>
  <c r="D835" i="16"/>
  <c r="F835" i="16"/>
  <c r="W839" i="16" l="1"/>
  <c r="T839" i="16"/>
  <c r="O835" i="16"/>
  <c r="M835" i="16"/>
  <c r="N835" i="16" s="1"/>
  <c r="H835" i="16"/>
  <c r="E835" i="16"/>
  <c r="C836" i="16" s="1"/>
  <c r="K836" i="16" s="1"/>
  <c r="R1253" i="16" l="1"/>
  <c r="AE1253" i="16"/>
  <c r="AC1253" i="16"/>
  <c r="AD1253" i="16" s="1"/>
  <c r="V839" i="16"/>
  <c r="G835" i="16"/>
  <c r="U840" i="16" l="1"/>
  <c r="S840" i="16"/>
  <c r="D836" i="16"/>
  <c r="F836" i="16"/>
  <c r="AE1254" i="16" l="1"/>
  <c r="R1254" i="16"/>
  <c r="AC1254" i="16"/>
  <c r="AD1254" i="16" s="1"/>
  <c r="W840" i="16"/>
  <c r="T840" i="16"/>
  <c r="M836" i="16"/>
  <c r="N836" i="16" s="1"/>
  <c r="O836" i="16"/>
  <c r="H836" i="16"/>
  <c r="E836" i="16"/>
  <c r="C837" i="16" s="1"/>
  <c r="K837" i="16" s="1"/>
  <c r="V840" i="16" l="1"/>
  <c r="G836" i="16"/>
  <c r="AC1255" i="16" l="1"/>
  <c r="AD1255" i="16" s="1"/>
  <c r="AE1255" i="16"/>
  <c r="R1255" i="16"/>
  <c r="S841" i="16"/>
  <c r="U841" i="16"/>
  <c r="D837" i="16"/>
  <c r="F837" i="16"/>
  <c r="T841" i="16" l="1"/>
  <c r="W841" i="16"/>
  <c r="M837" i="16"/>
  <c r="N837" i="16" s="1"/>
  <c r="O837" i="16"/>
  <c r="H837" i="16"/>
  <c r="E837" i="16"/>
  <c r="C838" i="16" s="1"/>
  <c r="K838" i="16" s="1"/>
  <c r="AC1256" i="16" l="1"/>
  <c r="AD1256" i="16" s="1"/>
  <c r="R1256" i="16"/>
  <c r="AE1256" i="16"/>
  <c r="V841" i="16"/>
  <c r="G837" i="16"/>
  <c r="S842" i="16" l="1"/>
  <c r="U842" i="16"/>
  <c r="D838" i="16"/>
  <c r="F838" i="16"/>
  <c r="R1257" i="16" l="1"/>
  <c r="AE1257" i="16"/>
  <c r="AC1257" i="16"/>
  <c r="AD1257" i="16" s="1"/>
  <c r="T842" i="16"/>
  <c r="W842" i="16"/>
  <c r="M838" i="16"/>
  <c r="N838" i="16" s="1"/>
  <c r="O838" i="16"/>
  <c r="H838" i="16"/>
  <c r="E838" i="16"/>
  <c r="C839" i="16" s="1"/>
  <c r="K839" i="16" s="1"/>
  <c r="V842" i="16" l="1"/>
  <c r="G838" i="16"/>
  <c r="AC1258" i="16" l="1"/>
  <c r="AD1258" i="16" s="1"/>
  <c r="AE1258" i="16"/>
  <c r="R1258" i="16"/>
  <c r="U843" i="16"/>
  <c r="S843" i="16"/>
  <c r="D839" i="16"/>
  <c r="F839" i="16"/>
  <c r="T843" i="16" l="1"/>
  <c r="W843" i="16"/>
  <c r="M839" i="16"/>
  <c r="N839" i="16" s="1"/>
  <c r="O839" i="16"/>
  <c r="H839" i="16"/>
  <c r="E839" i="16"/>
  <c r="C840" i="16" s="1"/>
  <c r="K840" i="16" s="1"/>
  <c r="R1259" i="16" l="1"/>
  <c r="AE1259" i="16"/>
  <c r="AC1259" i="16"/>
  <c r="AD1259" i="16" s="1"/>
  <c r="V843" i="16"/>
  <c r="G839" i="16"/>
  <c r="U844" i="16" l="1"/>
  <c r="S844" i="16"/>
  <c r="D840" i="16"/>
  <c r="F840" i="16"/>
  <c r="AC1260" i="16" l="1"/>
  <c r="AD1260" i="16" s="1"/>
  <c r="AE1260" i="16"/>
  <c r="R1260" i="16"/>
  <c r="T844" i="16"/>
  <c r="W844" i="16"/>
  <c r="M840" i="16"/>
  <c r="N840" i="16" s="1"/>
  <c r="O840" i="16"/>
  <c r="H840" i="16"/>
  <c r="E840" i="16"/>
  <c r="C841" i="16" s="1"/>
  <c r="K841" i="16" s="1"/>
  <c r="V844" i="16" l="1"/>
  <c r="G840" i="16"/>
  <c r="AC1261" i="16" l="1"/>
  <c r="AD1261" i="16" s="1"/>
  <c r="AE1261" i="16"/>
  <c r="R1261" i="16"/>
  <c r="U845" i="16"/>
  <c r="S845" i="16"/>
  <c r="D841" i="16"/>
  <c r="F841" i="16"/>
  <c r="T845" i="16" l="1"/>
  <c r="W845" i="16"/>
  <c r="O841" i="16"/>
  <c r="M841" i="16"/>
  <c r="N841" i="16" s="1"/>
  <c r="H841" i="16"/>
  <c r="E841" i="16"/>
  <c r="C842" i="16" s="1"/>
  <c r="K842" i="16" s="1"/>
  <c r="R1262" i="16" l="1"/>
  <c r="AE1262" i="16"/>
  <c r="AC1262" i="16"/>
  <c r="AD1262" i="16" s="1"/>
  <c r="V845" i="16"/>
  <c r="G841" i="16"/>
  <c r="S846" i="16" l="1"/>
  <c r="U846" i="16"/>
  <c r="D842" i="16"/>
  <c r="F842" i="16"/>
  <c r="R1263" i="16" l="1"/>
  <c r="AE1263" i="16"/>
  <c r="AC1263" i="16"/>
  <c r="AD1263" i="16" s="1"/>
  <c r="W846" i="16"/>
  <c r="T846" i="16"/>
  <c r="M842" i="16"/>
  <c r="N842" i="16" s="1"/>
  <c r="O842" i="16"/>
  <c r="H842" i="16"/>
  <c r="E842" i="16"/>
  <c r="C843" i="16" s="1"/>
  <c r="K843" i="16" s="1"/>
  <c r="V846" i="16" l="1"/>
  <c r="G842" i="16"/>
  <c r="AC1264" i="16" l="1"/>
  <c r="AD1264" i="16" s="1"/>
  <c r="R1264" i="16"/>
  <c r="AE1264" i="16"/>
  <c r="S847" i="16"/>
  <c r="U847" i="16"/>
  <c r="D843" i="16"/>
  <c r="F843" i="16"/>
  <c r="T847" i="16" l="1"/>
  <c r="W847" i="16"/>
  <c r="O843" i="16"/>
  <c r="M843" i="16"/>
  <c r="N843" i="16" s="1"/>
  <c r="H843" i="16"/>
  <c r="E843" i="16"/>
  <c r="C844" i="16" s="1"/>
  <c r="K844" i="16" s="1"/>
  <c r="AC1265" i="16" l="1"/>
  <c r="AD1265" i="16" s="1"/>
  <c r="AE1265" i="16"/>
  <c r="R1265" i="16"/>
  <c r="V847" i="16"/>
  <c r="G843" i="16"/>
  <c r="U848" i="16" l="1"/>
  <c r="S848" i="16"/>
  <c r="D844" i="16"/>
  <c r="F844" i="16"/>
  <c r="R1266" i="16" l="1"/>
  <c r="AE1266" i="16"/>
  <c r="AC1266" i="16"/>
  <c r="AD1266" i="16" s="1"/>
  <c r="W848" i="16"/>
  <c r="T848" i="16"/>
  <c r="M844" i="16"/>
  <c r="N844" i="16" s="1"/>
  <c r="O844" i="16"/>
  <c r="H844" i="16"/>
  <c r="E844" i="16"/>
  <c r="C845" i="16" s="1"/>
  <c r="K845" i="16" s="1"/>
  <c r="V848" i="16" l="1"/>
  <c r="G844" i="16"/>
  <c r="AC1267" i="16" l="1"/>
  <c r="AD1267" i="16" s="1"/>
  <c r="AE1267" i="16"/>
  <c r="R1267" i="16"/>
  <c r="S849" i="16"/>
  <c r="U849" i="16"/>
  <c r="D845" i="16"/>
  <c r="F845" i="16"/>
  <c r="T849" i="16" l="1"/>
  <c r="W849" i="16"/>
  <c r="O845" i="16"/>
  <c r="M845" i="16"/>
  <c r="N845" i="16" s="1"/>
  <c r="H845" i="16"/>
  <c r="E845" i="16"/>
  <c r="C846" i="16" s="1"/>
  <c r="K846" i="16" s="1"/>
  <c r="R1268" i="16" l="1"/>
  <c r="AE1268" i="16"/>
  <c r="AC1268" i="16"/>
  <c r="AD1268" i="16" s="1"/>
  <c r="V849" i="16"/>
  <c r="G845" i="16"/>
  <c r="S850" i="16" l="1"/>
  <c r="U850" i="16"/>
  <c r="D846" i="16"/>
  <c r="F846" i="16"/>
  <c r="AE1269" i="16" l="1"/>
  <c r="R1269" i="16"/>
  <c r="AC1269" i="16"/>
  <c r="W850" i="16"/>
  <c r="T850" i="16"/>
  <c r="M846" i="16"/>
  <c r="N846" i="16" s="1"/>
  <c r="O846" i="16"/>
  <c r="H846" i="16"/>
  <c r="E846" i="16"/>
  <c r="C847" i="16" s="1"/>
  <c r="K847" i="16" s="1"/>
  <c r="AD1269" i="16" l="1"/>
  <c r="V850" i="16"/>
  <c r="G846" i="16"/>
  <c r="AC1270" i="16" l="1"/>
  <c r="R1270" i="16"/>
  <c r="AE1270" i="16"/>
  <c r="S851" i="16"/>
  <c r="U851" i="16"/>
  <c r="D847" i="16"/>
  <c r="F847" i="16"/>
  <c r="AD1270" i="16" l="1"/>
  <c r="W851" i="16"/>
  <c r="T851" i="16"/>
  <c r="M847" i="16"/>
  <c r="N847" i="16" s="1"/>
  <c r="O847" i="16"/>
  <c r="H847" i="16"/>
  <c r="E847" i="16"/>
  <c r="C848" i="16" s="1"/>
  <c r="K848" i="16" s="1"/>
  <c r="AC1271" i="16" l="1"/>
  <c r="AE1271" i="16"/>
  <c r="R1271" i="16"/>
  <c r="V851" i="16"/>
  <c r="G847" i="16"/>
  <c r="AD1271" i="16" l="1"/>
  <c r="S852" i="16"/>
  <c r="U852" i="16"/>
  <c r="D848" i="16"/>
  <c r="F848" i="16"/>
  <c r="AC1272" i="16" l="1"/>
  <c r="R1272" i="16"/>
  <c r="AE1272" i="16"/>
  <c r="T852" i="16"/>
  <c r="W852" i="16"/>
  <c r="M848" i="16"/>
  <c r="N848" i="16" s="1"/>
  <c r="O848" i="16"/>
  <c r="H848" i="16"/>
  <c r="E848" i="16"/>
  <c r="C849" i="16" s="1"/>
  <c r="K849" i="16" s="1"/>
  <c r="AD1272" i="16" l="1"/>
  <c r="V852" i="16"/>
  <c r="G848" i="16"/>
  <c r="AE1273" i="16" l="1"/>
  <c r="AC1273" i="16"/>
  <c r="AD1273" i="16" s="1"/>
  <c r="R1273" i="16"/>
  <c r="S853" i="16"/>
  <c r="U853" i="16"/>
  <c r="D849" i="16"/>
  <c r="F849" i="16"/>
  <c r="T853" i="16" l="1"/>
  <c r="W853" i="16"/>
  <c r="O849" i="16"/>
  <c r="M849" i="16"/>
  <c r="N849" i="16" s="1"/>
  <c r="H849" i="16"/>
  <c r="E849" i="16"/>
  <c r="C850" i="16" s="1"/>
  <c r="K850" i="16" s="1"/>
  <c r="AC1274" i="16" l="1"/>
  <c r="AD1274" i="16" s="1"/>
  <c r="R1274" i="16"/>
  <c r="AE1274" i="16"/>
  <c r="V853" i="16"/>
  <c r="G849" i="16"/>
  <c r="U854" i="16" l="1"/>
  <c r="S854" i="16"/>
  <c r="D850" i="16"/>
  <c r="F850" i="16"/>
  <c r="AC1275" i="16" l="1"/>
  <c r="AD1275" i="16" s="1"/>
  <c r="R1275" i="16"/>
  <c r="AE1275" i="16"/>
  <c r="T854" i="16"/>
  <c r="W854" i="16"/>
  <c r="M850" i="16"/>
  <c r="N850" i="16" s="1"/>
  <c r="O850" i="16"/>
  <c r="H850" i="16"/>
  <c r="E850" i="16"/>
  <c r="C851" i="16" s="1"/>
  <c r="K851" i="16" s="1"/>
  <c r="V854" i="16" l="1"/>
  <c r="G850" i="16"/>
  <c r="AE1276" i="16" l="1"/>
  <c r="R1276" i="16"/>
  <c r="AC1276" i="16"/>
  <c r="S855" i="16"/>
  <c r="U855" i="16"/>
  <c r="D851" i="16"/>
  <c r="F851" i="16"/>
  <c r="AD1276" i="16" l="1"/>
  <c r="T855" i="16"/>
  <c r="W855" i="16"/>
  <c r="M851" i="16"/>
  <c r="N851" i="16" s="1"/>
  <c r="O851" i="16"/>
  <c r="H851" i="16"/>
  <c r="E851" i="16"/>
  <c r="C852" i="16" s="1"/>
  <c r="K852" i="16" s="1"/>
  <c r="AC1277" i="16" l="1"/>
  <c r="AD1277" i="16" s="1"/>
  <c r="R1277" i="16"/>
  <c r="AE1277" i="16"/>
  <c r="V855" i="16"/>
  <c r="G851" i="16"/>
  <c r="U856" i="16" l="1"/>
  <c r="S856" i="16"/>
  <c r="D852" i="16"/>
  <c r="F852" i="16"/>
  <c r="AC1278" i="16" l="1"/>
  <c r="AD1278" i="16" s="1"/>
  <c r="R1278" i="16"/>
  <c r="AE1278" i="16"/>
  <c r="W856" i="16"/>
  <c r="T856" i="16"/>
  <c r="M852" i="16"/>
  <c r="N852" i="16" s="1"/>
  <c r="O852" i="16"/>
  <c r="H852" i="16"/>
  <c r="E852" i="16"/>
  <c r="C853" i="16" s="1"/>
  <c r="K853" i="16" s="1"/>
  <c r="V856" i="16" l="1"/>
  <c r="G852" i="16"/>
  <c r="AE1279" i="16" l="1"/>
  <c r="AC1279" i="16"/>
  <c r="AD1279" i="16" s="1"/>
  <c r="R1279" i="16"/>
  <c r="U857" i="16"/>
  <c r="S857" i="16"/>
  <c r="D853" i="16"/>
  <c r="F853" i="16"/>
  <c r="W857" i="16" l="1"/>
  <c r="T857" i="16"/>
  <c r="M853" i="16"/>
  <c r="N853" i="16" s="1"/>
  <c r="O853" i="16"/>
  <c r="H853" i="16"/>
  <c r="E853" i="16"/>
  <c r="C854" i="16" s="1"/>
  <c r="K854" i="16" s="1"/>
  <c r="AC1280" i="16" l="1"/>
  <c r="AD1280" i="16" s="1"/>
  <c r="R1280" i="16"/>
  <c r="AE1280" i="16"/>
  <c r="V857" i="16"/>
  <c r="G853" i="16"/>
  <c r="S858" i="16" l="1"/>
  <c r="U858" i="16"/>
  <c r="D854" i="16"/>
  <c r="F854" i="16"/>
  <c r="AC1281" i="16" l="1"/>
  <c r="AD1281" i="16" s="1"/>
  <c r="R1281" i="16"/>
  <c r="AE1281" i="16"/>
  <c r="W858" i="16"/>
  <c r="T858" i="16"/>
  <c r="M854" i="16"/>
  <c r="N854" i="16" s="1"/>
  <c r="O854" i="16"/>
  <c r="H854" i="16"/>
  <c r="E854" i="16"/>
  <c r="C855" i="16" s="1"/>
  <c r="K855" i="16" s="1"/>
  <c r="V858" i="16" l="1"/>
  <c r="G854" i="16"/>
  <c r="AC1282" i="16" l="1"/>
  <c r="AD1282" i="16" s="1"/>
  <c r="R1282" i="16"/>
  <c r="AE1282" i="16"/>
  <c r="S859" i="16"/>
  <c r="U859" i="16"/>
  <c r="D855" i="16"/>
  <c r="F855" i="16"/>
  <c r="W859" i="16" l="1"/>
  <c r="T859" i="16"/>
  <c r="M855" i="16"/>
  <c r="N855" i="16" s="1"/>
  <c r="O855" i="16"/>
  <c r="H855" i="16"/>
  <c r="E855" i="16"/>
  <c r="C856" i="16" s="1"/>
  <c r="K856" i="16" s="1"/>
  <c r="AC1283" i="16" l="1"/>
  <c r="AD1283" i="16" s="1"/>
  <c r="R1283" i="16"/>
  <c r="AE1283" i="16"/>
  <c r="V859" i="16"/>
  <c r="G855" i="16"/>
  <c r="S860" i="16" l="1"/>
  <c r="U860" i="16"/>
  <c r="D856" i="16"/>
  <c r="F856" i="16"/>
  <c r="AC1284" i="16" l="1"/>
  <c r="R1284" i="16"/>
  <c r="AE1284" i="16"/>
  <c r="W860" i="16"/>
  <c r="T860" i="16"/>
  <c r="M856" i="16"/>
  <c r="N856" i="16" s="1"/>
  <c r="O856" i="16"/>
  <c r="H856" i="16"/>
  <c r="E856" i="16"/>
  <c r="C857" i="16" s="1"/>
  <c r="K857" i="16" s="1"/>
  <c r="AD1284" i="16" l="1"/>
  <c r="V860" i="16"/>
  <c r="G856" i="16"/>
  <c r="AE1285" i="16" l="1"/>
  <c r="R1285" i="16"/>
  <c r="AC1285" i="16"/>
  <c r="AD1285" i="16" s="1"/>
  <c r="U861" i="16"/>
  <c r="S861" i="16"/>
  <c r="D857" i="16"/>
  <c r="F857" i="16"/>
  <c r="W861" i="16" l="1"/>
  <c r="T861" i="16"/>
  <c r="O857" i="16"/>
  <c r="M857" i="16"/>
  <c r="N857" i="16" s="1"/>
  <c r="H857" i="16"/>
  <c r="E857" i="16"/>
  <c r="C858" i="16" s="1"/>
  <c r="K858" i="16" s="1"/>
  <c r="AE1286" i="16" l="1"/>
  <c r="R1286" i="16"/>
  <c r="AC1286" i="16"/>
  <c r="AD1286" i="16" s="1"/>
  <c r="V861" i="16"/>
  <c r="G857" i="16"/>
  <c r="S862" i="16" l="1"/>
  <c r="U862" i="16"/>
  <c r="D858" i="16"/>
  <c r="F858" i="16"/>
  <c r="R1287" i="16" l="1"/>
  <c r="AC1287" i="16"/>
  <c r="AD1287" i="16" s="1"/>
  <c r="AE1287" i="16"/>
  <c r="T862" i="16"/>
  <c r="W862" i="16"/>
  <c r="M858" i="16"/>
  <c r="N858" i="16" s="1"/>
  <c r="O858" i="16"/>
  <c r="H858" i="16"/>
  <c r="E858" i="16"/>
  <c r="C859" i="16" s="1"/>
  <c r="K859" i="16" s="1"/>
  <c r="V862" i="16" l="1"/>
  <c r="G858" i="16"/>
  <c r="AE1288" i="16" l="1"/>
  <c r="R1288" i="16"/>
  <c r="AC1288" i="16"/>
  <c r="AD1288" i="16" s="1"/>
  <c r="S863" i="16"/>
  <c r="U863" i="16"/>
  <c r="D859" i="16"/>
  <c r="F859" i="16"/>
  <c r="T863" i="16" l="1"/>
  <c r="W863" i="16"/>
  <c r="O859" i="16"/>
  <c r="M859" i="16"/>
  <c r="N859" i="16" s="1"/>
  <c r="H859" i="16"/>
  <c r="E859" i="16"/>
  <c r="C860" i="16" s="1"/>
  <c r="K860" i="16" s="1"/>
  <c r="AC1289" i="16" l="1"/>
  <c r="AD1289" i="16" s="1"/>
  <c r="R1289" i="16"/>
  <c r="AE1289" i="16"/>
  <c r="V863" i="16"/>
  <c r="G859" i="16"/>
  <c r="S864" i="16" l="1"/>
  <c r="U864" i="16"/>
  <c r="D860" i="16"/>
  <c r="F860" i="16"/>
  <c r="AC1290" i="16" l="1"/>
  <c r="AD1290" i="16" s="1"/>
  <c r="R1290" i="16"/>
  <c r="AE1290" i="16"/>
  <c r="W864" i="16"/>
  <c r="T864" i="16"/>
  <c r="M860" i="16"/>
  <c r="N860" i="16" s="1"/>
  <c r="O860" i="16"/>
  <c r="H860" i="16"/>
  <c r="E860" i="16"/>
  <c r="C861" i="16" s="1"/>
  <c r="K861" i="16" s="1"/>
  <c r="V864" i="16" l="1"/>
  <c r="G860" i="16"/>
  <c r="AE1291" i="16" l="1"/>
  <c r="R1291" i="16"/>
  <c r="AC1291" i="16"/>
  <c r="AD1291" i="16" s="1"/>
  <c r="S865" i="16"/>
  <c r="U865" i="16"/>
  <c r="D861" i="16"/>
  <c r="F861" i="16"/>
  <c r="W865" i="16" l="1"/>
  <c r="T865" i="16"/>
  <c r="O861" i="16"/>
  <c r="M861" i="16"/>
  <c r="N861" i="16" s="1"/>
  <c r="H861" i="16"/>
  <c r="E861" i="16"/>
  <c r="C862" i="16" s="1"/>
  <c r="K862" i="16" s="1"/>
  <c r="AC1292" i="16" l="1"/>
  <c r="AD1292" i="16" s="1"/>
  <c r="R1292" i="16"/>
  <c r="AE1292" i="16"/>
  <c r="V865" i="16"/>
  <c r="G861" i="16"/>
  <c r="S866" i="16" l="1"/>
  <c r="U866" i="16"/>
  <c r="D862" i="16"/>
  <c r="F862" i="16"/>
  <c r="R1293" i="16" l="1"/>
  <c r="AC1293" i="16"/>
  <c r="AD1293" i="16" s="1"/>
  <c r="AE1293" i="16"/>
  <c r="W866" i="16"/>
  <c r="T866" i="16"/>
  <c r="M862" i="16"/>
  <c r="N862" i="16" s="1"/>
  <c r="O862" i="16"/>
  <c r="H862" i="16"/>
  <c r="E862" i="16"/>
  <c r="C863" i="16" s="1"/>
  <c r="K863" i="16" s="1"/>
  <c r="V866" i="16" l="1"/>
  <c r="G862" i="16"/>
  <c r="AC1294" i="16" l="1"/>
  <c r="AD1294" i="16" s="1"/>
  <c r="R1294" i="16"/>
  <c r="AE1294" i="16"/>
  <c r="S867" i="16"/>
  <c r="U867" i="16"/>
  <c r="D863" i="16"/>
  <c r="F863" i="16"/>
  <c r="T867" i="16" l="1"/>
  <c r="W867" i="16"/>
  <c r="M863" i="16"/>
  <c r="N863" i="16" s="1"/>
  <c r="O863" i="16"/>
  <c r="H863" i="16"/>
  <c r="E863" i="16"/>
  <c r="C864" i="16" s="1"/>
  <c r="K864" i="16" s="1"/>
  <c r="AC1295" i="16" l="1"/>
  <c r="AD1295" i="16" s="1"/>
  <c r="R1295" i="16"/>
  <c r="AE1295" i="16"/>
  <c r="V867" i="16"/>
  <c r="G863" i="16"/>
  <c r="U868" i="16" l="1"/>
  <c r="S868" i="16"/>
  <c r="D864" i="16"/>
  <c r="F864" i="16"/>
  <c r="AC1296" i="16" l="1"/>
  <c r="AD1296" i="16" s="1"/>
  <c r="R1296" i="16"/>
  <c r="AE1296" i="16"/>
  <c r="T868" i="16"/>
  <c r="W868" i="16"/>
  <c r="M864" i="16"/>
  <c r="N864" i="16" s="1"/>
  <c r="O864" i="16"/>
  <c r="H864" i="16"/>
  <c r="E864" i="16"/>
  <c r="C865" i="16" s="1"/>
  <c r="K865" i="16" s="1"/>
  <c r="V868" i="16" l="1"/>
  <c r="G864" i="16"/>
  <c r="AE1297" i="16" l="1"/>
  <c r="AC1297" i="16"/>
  <c r="AD1297" i="16" s="1"/>
  <c r="R1297" i="16"/>
  <c r="U869" i="16"/>
  <c r="S869" i="16"/>
  <c r="D865" i="16"/>
  <c r="F865" i="16"/>
  <c r="W869" i="16" l="1"/>
  <c r="T869" i="16"/>
  <c r="O865" i="16"/>
  <c r="M865" i="16"/>
  <c r="N865" i="16" s="1"/>
  <c r="H865" i="16"/>
  <c r="E865" i="16"/>
  <c r="C866" i="16" s="1"/>
  <c r="K866" i="16" s="1"/>
  <c r="AE1298" i="16" l="1"/>
  <c r="R1298" i="16"/>
  <c r="AC1298" i="16"/>
  <c r="AD1298" i="16" s="1"/>
  <c r="V869" i="16"/>
  <c r="G865" i="16"/>
  <c r="U870" i="16" l="1"/>
  <c r="S870" i="16"/>
  <c r="D866" i="16"/>
  <c r="F866" i="16"/>
  <c r="AC1299" i="16" l="1"/>
  <c r="AD1299" i="16" s="1"/>
  <c r="R1299" i="16"/>
  <c r="AE1299" i="16"/>
  <c r="W870" i="16"/>
  <c r="T870" i="16"/>
  <c r="M866" i="16"/>
  <c r="N866" i="16" s="1"/>
  <c r="O866" i="16"/>
  <c r="H866" i="16"/>
  <c r="E866" i="16"/>
  <c r="C867" i="16" s="1"/>
  <c r="K867" i="16" s="1"/>
  <c r="V870" i="16" l="1"/>
  <c r="G866" i="16"/>
  <c r="AE1300" i="16" l="1"/>
  <c r="R1300" i="16"/>
  <c r="AC1300" i="16"/>
  <c r="AD1300" i="16" s="1"/>
  <c r="U871" i="16"/>
  <c r="S871" i="16"/>
  <c r="D867" i="16"/>
  <c r="F867" i="16"/>
  <c r="W871" i="16" l="1"/>
  <c r="T871" i="16"/>
  <c r="M867" i="16"/>
  <c r="N867" i="16" s="1"/>
  <c r="O867" i="16"/>
  <c r="H867" i="16"/>
  <c r="E867" i="16"/>
  <c r="C868" i="16" s="1"/>
  <c r="K868" i="16" s="1"/>
  <c r="AC1301" i="16" l="1"/>
  <c r="AD1301" i="16" s="1"/>
  <c r="R1301" i="16"/>
  <c r="AE1301" i="16"/>
  <c r="V871" i="16"/>
  <c r="G867" i="16"/>
  <c r="S872" i="16" l="1"/>
  <c r="U872" i="16"/>
  <c r="D868" i="16"/>
  <c r="F868" i="16"/>
  <c r="AC1302" i="16" l="1"/>
  <c r="AD1302" i="16" s="1"/>
  <c r="R1302" i="16"/>
  <c r="AE1302" i="16"/>
  <c r="W872" i="16"/>
  <c r="T872" i="16"/>
  <c r="M868" i="16"/>
  <c r="N868" i="16" s="1"/>
  <c r="O868" i="16"/>
  <c r="H868" i="16"/>
  <c r="E868" i="16"/>
  <c r="C869" i="16" s="1"/>
  <c r="K869" i="16" s="1"/>
  <c r="V872" i="16" l="1"/>
  <c r="G868" i="16"/>
  <c r="R1303" i="16" l="1"/>
  <c r="AC1303" i="16"/>
  <c r="AD1303" i="16" s="1"/>
  <c r="AE1303" i="16"/>
  <c r="S873" i="16"/>
  <c r="U873" i="16"/>
  <c r="D869" i="16"/>
  <c r="F869" i="16"/>
  <c r="W873" i="16" l="1"/>
  <c r="T873" i="16"/>
  <c r="M869" i="16"/>
  <c r="N869" i="16" s="1"/>
  <c r="O869" i="16"/>
  <c r="H869" i="16"/>
  <c r="E869" i="16"/>
  <c r="C870" i="16" s="1"/>
  <c r="K870" i="16" s="1"/>
  <c r="AC1304" i="16" l="1"/>
  <c r="AD1304" i="16" s="1"/>
  <c r="R1304" i="16"/>
  <c r="AE1304" i="16"/>
  <c r="V873" i="16"/>
  <c r="G869" i="16"/>
  <c r="S874" i="16" l="1"/>
  <c r="U874" i="16"/>
  <c r="D870" i="16"/>
  <c r="F870" i="16"/>
  <c r="AC1305" i="16" l="1"/>
  <c r="AD1305" i="16" s="1"/>
  <c r="R1305" i="16"/>
  <c r="AE1305" i="16"/>
  <c r="W874" i="16"/>
  <c r="T874" i="16"/>
  <c r="M870" i="16"/>
  <c r="N870" i="16" s="1"/>
  <c r="O870" i="16"/>
  <c r="H870" i="16"/>
  <c r="E870" i="16"/>
  <c r="C871" i="16" s="1"/>
  <c r="K871" i="16" s="1"/>
  <c r="V874" i="16" l="1"/>
  <c r="G870" i="16"/>
  <c r="AE1306" i="16" l="1"/>
  <c r="AC1306" i="16"/>
  <c r="AD1306" i="16" s="1"/>
  <c r="R1306" i="16"/>
  <c r="U875" i="16"/>
  <c r="S875" i="16"/>
  <c r="D871" i="16"/>
  <c r="F871" i="16"/>
  <c r="W875" i="16" l="1"/>
  <c r="T875" i="16"/>
  <c r="M871" i="16"/>
  <c r="N871" i="16" s="1"/>
  <c r="O871" i="16"/>
  <c r="H871" i="16"/>
  <c r="E871" i="16"/>
  <c r="C872" i="16" s="1"/>
  <c r="K872" i="16" s="1"/>
  <c r="AC1307" i="16" l="1"/>
  <c r="AD1307" i="16" s="1"/>
  <c r="R1307" i="16"/>
  <c r="AE1307" i="16"/>
  <c r="V875" i="16"/>
  <c r="G871" i="16"/>
  <c r="U876" i="16" l="1"/>
  <c r="S876" i="16"/>
  <c r="D872" i="16"/>
  <c r="F872" i="16"/>
  <c r="AC1308" i="16" l="1"/>
  <c r="AD1308" i="16" s="1"/>
  <c r="R1308" i="16"/>
  <c r="AE1308" i="16"/>
  <c r="W876" i="16"/>
  <c r="T876" i="16"/>
  <c r="M872" i="16"/>
  <c r="N872" i="16" s="1"/>
  <c r="O872" i="16"/>
  <c r="H872" i="16"/>
  <c r="E872" i="16"/>
  <c r="C873" i="16" s="1"/>
  <c r="K873" i="16" s="1"/>
  <c r="V876" i="16" l="1"/>
  <c r="G872" i="16"/>
  <c r="AE1309" i="16" l="1"/>
  <c r="R1309" i="16"/>
  <c r="AC1309" i="16"/>
  <c r="AD1309" i="16" s="1"/>
  <c r="S877" i="16"/>
  <c r="U877" i="16"/>
  <c r="D873" i="16"/>
  <c r="F873" i="16"/>
  <c r="W877" i="16" l="1"/>
  <c r="T877" i="16"/>
  <c r="O873" i="16"/>
  <c r="M873" i="16"/>
  <c r="N873" i="16" s="1"/>
  <c r="H873" i="16"/>
  <c r="E873" i="16"/>
  <c r="C874" i="16" s="1"/>
  <c r="K874" i="16" s="1"/>
  <c r="AC1310" i="16" l="1"/>
  <c r="AD1310" i="16" s="1"/>
  <c r="R1310" i="16"/>
  <c r="AE1310" i="16"/>
  <c r="V877" i="16"/>
  <c r="G873" i="16"/>
  <c r="U878" i="16" l="1"/>
  <c r="S878" i="16"/>
  <c r="D874" i="16"/>
  <c r="F874" i="16"/>
  <c r="AC1311" i="16" l="1"/>
  <c r="AD1311" i="16" s="1"/>
  <c r="R1311" i="16"/>
  <c r="AE1311" i="16"/>
  <c r="W878" i="16"/>
  <c r="T878" i="16"/>
  <c r="M874" i="16"/>
  <c r="N874" i="16" s="1"/>
  <c r="O874" i="16"/>
  <c r="H874" i="16"/>
  <c r="E874" i="16"/>
  <c r="C875" i="16" s="1"/>
  <c r="K875" i="16" s="1"/>
  <c r="V878" i="16" l="1"/>
  <c r="G874" i="16"/>
  <c r="AE1312" i="16" l="1"/>
  <c r="R1312" i="16"/>
  <c r="AC1312" i="16"/>
  <c r="AD1312" i="16" s="1"/>
  <c r="U879" i="16"/>
  <c r="S879" i="16"/>
  <c r="D875" i="16"/>
  <c r="F875" i="16"/>
  <c r="W879" i="16" l="1"/>
  <c r="T879" i="16"/>
  <c r="O875" i="16"/>
  <c r="M875" i="16"/>
  <c r="N875" i="16" s="1"/>
  <c r="H875" i="16"/>
  <c r="E875" i="16"/>
  <c r="C876" i="16" s="1"/>
  <c r="K876" i="16" s="1"/>
  <c r="AC1313" i="16" l="1"/>
  <c r="AD1313" i="16" s="1"/>
  <c r="R1313" i="16"/>
  <c r="AE1313" i="16"/>
  <c r="V879" i="16"/>
  <c r="G875" i="16"/>
  <c r="U880" i="16" l="1"/>
  <c r="S880" i="16"/>
  <c r="D876" i="16"/>
  <c r="F876" i="16"/>
  <c r="AC1314" i="16" l="1"/>
  <c r="AD1314" i="16" s="1"/>
  <c r="R1314" i="16"/>
  <c r="AE1314" i="16"/>
  <c r="T880" i="16"/>
  <c r="W880" i="16"/>
  <c r="M876" i="16"/>
  <c r="N876" i="16" s="1"/>
  <c r="O876" i="16"/>
  <c r="H876" i="16"/>
  <c r="E876" i="16"/>
  <c r="C877" i="16" s="1"/>
  <c r="K877" i="16" s="1"/>
  <c r="V880" i="16" l="1"/>
  <c r="G876" i="16"/>
  <c r="AE1315" i="16" l="1"/>
  <c r="AC1315" i="16"/>
  <c r="AD1315" i="16" s="1"/>
  <c r="R1315" i="16"/>
  <c r="U881" i="16"/>
  <c r="S881" i="16"/>
  <c r="D877" i="16"/>
  <c r="F877" i="16"/>
  <c r="W881" i="16" l="1"/>
  <c r="T881" i="16"/>
  <c r="O877" i="16"/>
  <c r="M877" i="16"/>
  <c r="N877" i="16" s="1"/>
  <c r="H877" i="16"/>
  <c r="E877" i="16"/>
  <c r="C878" i="16" s="1"/>
  <c r="K878" i="16" s="1"/>
  <c r="AC1316" i="16" l="1"/>
  <c r="AD1316" i="16" s="1"/>
  <c r="R1316" i="16"/>
  <c r="AE1316" i="16"/>
  <c r="V881" i="16"/>
  <c r="G877" i="16"/>
  <c r="U882" i="16" l="1"/>
  <c r="S882" i="16"/>
  <c r="D878" i="16"/>
  <c r="F878" i="16"/>
  <c r="R1317" i="16" l="1"/>
  <c r="AC1317" i="16"/>
  <c r="AD1317" i="16" s="1"/>
  <c r="AE1317" i="16"/>
  <c r="W882" i="16"/>
  <c r="T882" i="16"/>
  <c r="M878" i="16"/>
  <c r="N878" i="16" s="1"/>
  <c r="O878" i="16"/>
  <c r="H878" i="16"/>
  <c r="E878" i="16"/>
  <c r="C879" i="16" s="1"/>
  <c r="K879" i="16" s="1"/>
  <c r="V882" i="16" l="1"/>
  <c r="G878" i="16"/>
  <c r="AE1318" i="16" l="1"/>
  <c r="AC1318" i="16"/>
  <c r="AD1318" i="16" s="1"/>
  <c r="R1318" i="16"/>
  <c r="S883" i="16"/>
  <c r="U883" i="16"/>
  <c r="D879" i="16"/>
  <c r="F879" i="16"/>
  <c r="T883" i="16" l="1"/>
  <c r="W883" i="16"/>
  <c r="M879" i="16"/>
  <c r="N879" i="16" s="1"/>
  <c r="O879" i="16"/>
  <c r="H879" i="16"/>
  <c r="E879" i="16"/>
  <c r="C880" i="16" s="1"/>
  <c r="K880" i="16" s="1"/>
  <c r="AE1319" i="16" l="1"/>
  <c r="R1319" i="16"/>
  <c r="AC1319" i="16"/>
  <c r="AD1319" i="16" s="1"/>
  <c r="V883" i="16"/>
  <c r="G879" i="16"/>
  <c r="U884" i="16" l="1"/>
  <c r="S884" i="16"/>
  <c r="D880" i="16"/>
  <c r="F880" i="16"/>
  <c r="AC1320" i="16" l="1"/>
  <c r="AD1320" i="16" s="1"/>
  <c r="R1320" i="16"/>
  <c r="AE1320" i="16"/>
  <c r="T884" i="16"/>
  <c r="W884" i="16"/>
  <c r="M880" i="16"/>
  <c r="N880" i="16" s="1"/>
  <c r="O880" i="16"/>
  <c r="H880" i="16"/>
  <c r="E880" i="16"/>
  <c r="C881" i="16" s="1"/>
  <c r="K881" i="16" s="1"/>
  <c r="V884" i="16" l="1"/>
  <c r="G880" i="16"/>
  <c r="AE1321" i="16" l="1"/>
  <c r="AC1321" i="16"/>
  <c r="AD1321" i="16" s="1"/>
  <c r="R1321" i="16"/>
  <c r="U885" i="16"/>
  <c r="S885" i="16"/>
  <c r="D881" i="16"/>
  <c r="F881" i="16"/>
  <c r="T885" i="16" l="1"/>
  <c r="W885" i="16"/>
  <c r="M881" i="16"/>
  <c r="N881" i="16" s="1"/>
  <c r="O881" i="16"/>
  <c r="H881" i="16"/>
  <c r="E881" i="16"/>
  <c r="C882" i="16" s="1"/>
  <c r="K882" i="16" s="1"/>
  <c r="AC1322" i="16" l="1"/>
  <c r="AD1322" i="16" s="1"/>
  <c r="R1322" i="16"/>
  <c r="AE1322" i="16"/>
  <c r="V885" i="16"/>
  <c r="G881" i="16"/>
  <c r="U886" i="16" l="1"/>
  <c r="S886" i="16"/>
  <c r="D882" i="16"/>
  <c r="F882" i="16"/>
  <c r="R1323" i="16" l="1"/>
  <c r="AC1323" i="16"/>
  <c r="AD1323" i="16" s="1"/>
  <c r="AE1323" i="16"/>
  <c r="W886" i="16"/>
  <c r="T886" i="16"/>
  <c r="O882" i="16"/>
  <c r="M882" i="16"/>
  <c r="N882" i="16" s="1"/>
  <c r="H882" i="16"/>
  <c r="E882" i="16"/>
  <c r="C883" i="16" s="1"/>
  <c r="K883" i="16" s="1"/>
  <c r="V886" i="16" l="1"/>
  <c r="G882" i="16"/>
  <c r="AE1324" i="16" l="1"/>
  <c r="AC1324" i="16"/>
  <c r="AD1324" i="16" s="1"/>
  <c r="R1324" i="16"/>
  <c r="U887" i="16"/>
  <c r="S887" i="16"/>
  <c r="D883" i="16"/>
  <c r="F883" i="16"/>
  <c r="W887" i="16" l="1"/>
  <c r="T887" i="16"/>
  <c r="M883" i="16"/>
  <c r="N883" i="16" s="1"/>
  <c r="O883" i="16"/>
  <c r="H883" i="16"/>
  <c r="E883" i="16"/>
  <c r="C884" i="16" s="1"/>
  <c r="K884" i="16" s="1"/>
  <c r="AC1325" i="16" l="1"/>
  <c r="AD1325" i="16" s="1"/>
  <c r="R1325" i="16"/>
  <c r="AE1325" i="16"/>
  <c r="V887" i="16"/>
  <c r="G883" i="16"/>
  <c r="S888" i="16" l="1"/>
  <c r="U888" i="16"/>
  <c r="D884" i="16"/>
  <c r="F884" i="16"/>
  <c r="AC1326" i="16" l="1"/>
  <c r="AD1326" i="16" s="1"/>
  <c r="R1326" i="16"/>
  <c r="AE1326" i="16"/>
  <c r="T888" i="16"/>
  <c r="W888" i="16"/>
  <c r="M884" i="16"/>
  <c r="N884" i="16" s="1"/>
  <c r="O884" i="16"/>
  <c r="H884" i="16"/>
  <c r="E884" i="16"/>
  <c r="C885" i="16" s="1"/>
  <c r="K885" i="16" s="1"/>
  <c r="V888" i="16" l="1"/>
  <c r="G884" i="16"/>
  <c r="AE1327" i="16" l="1"/>
  <c r="R1327" i="16"/>
  <c r="AC1327" i="16"/>
  <c r="AD1327" i="16" s="1"/>
  <c r="U889" i="16"/>
  <c r="S889" i="16"/>
  <c r="D885" i="16"/>
  <c r="F885" i="16"/>
  <c r="W889" i="16" l="1"/>
  <c r="T889" i="16"/>
  <c r="M885" i="16"/>
  <c r="N885" i="16" s="1"/>
  <c r="O885" i="16"/>
  <c r="H885" i="16"/>
  <c r="E885" i="16"/>
  <c r="C886" i="16" s="1"/>
  <c r="K886" i="16" s="1"/>
  <c r="AC1328" i="16" l="1"/>
  <c r="AD1328" i="16" s="1"/>
  <c r="R1328" i="16"/>
  <c r="AE1328" i="16"/>
  <c r="V889" i="16"/>
  <c r="G885" i="16"/>
  <c r="S890" i="16" l="1"/>
  <c r="U890" i="16"/>
  <c r="D886" i="16"/>
  <c r="F886" i="16"/>
  <c r="AC1329" i="16" l="1"/>
  <c r="AD1329" i="16" s="1"/>
  <c r="R1329" i="16"/>
  <c r="AE1329" i="16"/>
  <c r="W890" i="16"/>
  <c r="T890" i="16"/>
  <c r="M886" i="16"/>
  <c r="N886" i="16" s="1"/>
  <c r="O886" i="16"/>
  <c r="H886" i="16"/>
  <c r="E886" i="16"/>
  <c r="C887" i="16" s="1"/>
  <c r="K887" i="16" s="1"/>
  <c r="V890" i="16" l="1"/>
  <c r="G886" i="16"/>
  <c r="AE1330" i="16" l="1"/>
  <c r="AC1330" i="16"/>
  <c r="AD1330" i="16" s="1"/>
  <c r="R1330" i="16"/>
  <c r="U891" i="16"/>
  <c r="S891" i="16"/>
  <c r="D887" i="16"/>
  <c r="F887" i="16"/>
  <c r="W891" i="16" l="1"/>
  <c r="T891" i="16"/>
  <c r="H887" i="16"/>
  <c r="E887" i="16"/>
  <c r="C888" i="16" s="1"/>
  <c r="K888" i="16" s="1"/>
  <c r="M887" i="16"/>
  <c r="N887" i="16" s="1"/>
  <c r="O887" i="16"/>
  <c r="AE1331" i="16" l="1"/>
  <c r="R1331" i="16"/>
  <c r="AC1331" i="16"/>
  <c r="AD1331" i="16" s="1"/>
  <c r="V891" i="16"/>
  <c r="G887" i="16"/>
  <c r="S892" i="16" l="1"/>
  <c r="U892" i="16"/>
  <c r="D888" i="16"/>
  <c r="F888" i="16"/>
  <c r="R1332" i="16" l="1"/>
  <c r="AC1332" i="16"/>
  <c r="AD1332" i="16" s="1"/>
  <c r="AE1332" i="16"/>
  <c r="T892" i="16"/>
  <c r="W892" i="16"/>
  <c r="H888" i="16"/>
  <c r="E888" i="16"/>
  <c r="C889" i="16" s="1"/>
  <c r="K889" i="16" s="1"/>
  <c r="M888" i="16"/>
  <c r="N888" i="16" s="1"/>
  <c r="O888" i="16"/>
  <c r="V892" i="16" l="1"/>
  <c r="G888" i="16"/>
  <c r="AE1333" i="16" l="1"/>
  <c r="AC1333" i="16"/>
  <c r="AD1333" i="16" s="1"/>
  <c r="R1333" i="16"/>
  <c r="S893" i="16"/>
  <c r="U893" i="16"/>
  <c r="D889" i="16"/>
  <c r="F889" i="16"/>
  <c r="W893" i="16" l="1"/>
  <c r="T893" i="16"/>
  <c r="H889" i="16"/>
  <c r="E889" i="16"/>
  <c r="C890" i="16" s="1"/>
  <c r="K890" i="16" s="1"/>
  <c r="O889" i="16"/>
  <c r="M889" i="16"/>
  <c r="N889" i="16" s="1"/>
  <c r="AE1334" i="16" l="1"/>
  <c r="R1334" i="16"/>
  <c r="AC1334" i="16"/>
  <c r="AD1334" i="16" s="1"/>
  <c r="V893" i="16"/>
  <c r="G889" i="16"/>
  <c r="U894" i="16" l="1"/>
  <c r="S894" i="16"/>
  <c r="D890" i="16"/>
  <c r="F890" i="16"/>
  <c r="AC1335" i="16" l="1"/>
  <c r="AD1335" i="16" s="1"/>
  <c r="R1335" i="16"/>
  <c r="AE1335" i="16"/>
  <c r="W894" i="16"/>
  <c r="T894" i="16"/>
  <c r="H890" i="16"/>
  <c r="E890" i="16"/>
  <c r="C891" i="16" s="1"/>
  <c r="K891" i="16" s="1"/>
  <c r="M890" i="16"/>
  <c r="N890" i="16" s="1"/>
  <c r="O890" i="16"/>
  <c r="V894" i="16" l="1"/>
  <c r="G890" i="16"/>
  <c r="AE1336" i="16" l="1"/>
  <c r="AC1336" i="16"/>
  <c r="AD1336" i="16" s="1"/>
  <c r="R1336" i="16"/>
  <c r="S895" i="16"/>
  <c r="U895" i="16"/>
  <c r="D891" i="16"/>
  <c r="F891" i="16"/>
  <c r="W895" i="16" l="1"/>
  <c r="T895" i="16"/>
  <c r="H891" i="16"/>
  <c r="E891" i="16"/>
  <c r="C892" i="16" s="1"/>
  <c r="K892" i="16" s="1"/>
  <c r="O891" i="16"/>
  <c r="M891" i="16"/>
  <c r="N891" i="16" s="1"/>
  <c r="AC1337" i="16" l="1"/>
  <c r="AD1337" i="16" s="1"/>
  <c r="R1337" i="16"/>
  <c r="AE1337" i="16"/>
  <c r="V895" i="16"/>
  <c r="G891" i="16"/>
  <c r="S896" i="16" l="1"/>
  <c r="U896" i="16"/>
  <c r="D892" i="16"/>
  <c r="F892" i="16"/>
  <c r="AE1338" i="16" l="1"/>
  <c r="R1338" i="16"/>
  <c r="AC1338" i="16"/>
  <c r="AD1338" i="16" s="1"/>
  <c r="W896" i="16"/>
  <c r="T896" i="16"/>
  <c r="H892" i="16"/>
  <c r="E892" i="16"/>
  <c r="C893" i="16" s="1"/>
  <c r="K893" i="16" s="1"/>
  <c r="M892" i="16"/>
  <c r="N892" i="16" s="1"/>
  <c r="O892" i="16"/>
  <c r="V896" i="16" l="1"/>
  <c r="G892" i="16"/>
  <c r="AE1339" i="16" l="1"/>
  <c r="R1339" i="16"/>
  <c r="AC1339" i="16"/>
  <c r="AD1339" i="16" s="1"/>
  <c r="S897" i="16"/>
  <c r="U897" i="16"/>
  <c r="D893" i="16"/>
  <c r="F893" i="16"/>
  <c r="T897" i="16" l="1"/>
  <c r="W897" i="16"/>
  <c r="H893" i="16"/>
  <c r="E893" i="16"/>
  <c r="C894" i="16" s="1"/>
  <c r="K894" i="16" s="1"/>
  <c r="O893" i="16"/>
  <c r="M893" i="16"/>
  <c r="N893" i="16" s="1"/>
  <c r="AC1340" i="16" l="1"/>
  <c r="AD1340" i="16" s="1"/>
  <c r="R1340" i="16"/>
  <c r="AE1340" i="16"/>
  <c r="V897" i="16"/>
  <c r="G893" i="16"/>
  <c r="U898" i="16" l="1"/>
  <c r="S898" i="16"/>
  <c r="D894" i="16"/>
  <c r="F894" i="16"/>
  <c r="AC1341" i="16" l="1"/>
  <c r="AD1341" i="16" s="1"/>
  <c r="R1341" i="16"/>
  <c r="AE1341" i="16"/>
  <c r="W898" i="16"/>
  <c r="T898" i="16"/>
  <c r="H894" i="16"/>
  <c r="E894" i="16"/>
  <c r="C895" i="16" s="1"/>
  <c r="K895" i="16" s="1"/>
  <c r="M894" i="16"/>
  <c r="N894" i="16" s="1"/>
  <c r="O894" i="16"/>
  <c r="V898" i="16" l="1"/>
  <c r="G894" i="16"/>
  <c r="AE1342" i="16" l="1"/>
  <c r="AC1342" i="16"/>
  <c r="AD1342" i="16" s="1"/>
  <c r="R1342" i="16"/>
  <c r="U899" i="16"/>
  <c r="S899" i="16"/>
  <c r="D895" i="16"/>
  <c r="F895" i="16"/>
  <c r="T899" i="16" l="1"/>
  <c r="W899" i="16"/>
  <c r="H895" i="16"/>
  <c r="E895" i="16"/>
  <c r="C896" i="16" s="1"/>
  <c r="K896" i="16" s="1"/>
  <c r="M895" i="16"/>
  <c r="N895" i="16" s="1"/>
  <c r="O895" i="16"/>
  <c r="AC1343" i="16" l="1"/>
  <c r="AD1343" i="16" s="1"/>
  <c r="R1343" i="16"/>
  <c r="AE1343" i="16"/>
  <c r="V899" i="16"/>
  <c r="G895" i="16"/>
  <c r="U900" i="16" l="1"/>
  <c r="S900" i="16"/>
  <c r="D896" i="16"/>
  <c r="F896" i="16"/>
  <c r="AC1344" i="16" l="1"/>
  <c r="AD1344" i="16" s="1"/>
  <c r="R1344" i="16"/>
  <c r="AE1344" i="16"/>
  <c r="T900" i="16"/>
  <c r="W900" i="16"/>
  <c r="H896" i="16"/>
  <c r="E896" i="16"/>
  <c r="C897" i="16" s="1"/>
  <c r="K897" i="16" s="1"/>
  <c r="M896" i="16"/>
  <c r="N896" i="16" s="1"/>
  <c r="O896" i="16"/>
  <c r="V900" i="16" l="1"/>
  <c r="G896" i="16"/>
  <c r="AE1345" i="16" l="1"/>
  <c r="R1345" i="16"/>
  <c r="AC1345" i="16"/>
  <c r="U901" i="16"/>
  <c r="S901" i="16"/>
  <c r="D897" i="16"/>
  <c r="F897" i="16"/>
  <c r="AD1345" i="16" l="1"/>
  <c r="T901" i="16"/>
  <c r="W901" i="16"/>
  <c r="H897" i="16"/>
  <c r="E897" i="16"/>
  <c r="C898" i="16" s="1"/>
  <c r="K898" i="16" s="1"/>
  <c r="M897" i="16"/>
  <c r="N897" i="16" s="1"/>
  <c r="O897" i="16"/>
  <c r="AC1346" i="16" l="1"/>
  <c r="AD1346" i="16" s="1"/>
  <c r="R1346" i="16"/>
  <c r="AE1346" i="16"/>
  <c r="V901" i="16"/>
  <c r="G897" i="16"/>
  <c r="U902" i="16" l="1"/>
  <c r="S902" i="16"/>
  <c r="D898" i="16"/>
  <c r="F898" i="16"/>
  <c r="AC1347" i="16" l="1"/>
  <c r="R1347" i="16"/>
  <c r="AE1347" i="16"/>
  <c r="T902" i="16"/>
  <c r="W902" i="16"/>
  <c r="H898" i="16"/>
  <c r="E898" i="16"/>
  <c r="C899" i="16" s="1"/>
  <c r="K899" i="16" s="1"/>
  <c r="M898" i="16"/>
  <c r="N898" i="16" s="1"/>
  <c r="O898" i="16"/>
  <c r="AD1347" i="16" l="1"/>
  <c r="V902" i="16"/>
  <c r="G898" i="16"/>
  <c r="AE1348" i="16" l="1"/>
  <c r="R1348" i="16"/>
  <c r="AC1348" i="16"/>
  <c r="AD1348" i="16" s="1"/>
  <c r="U903" i="16"/>
  <c r="S903" i="16"/>
  <c r="D899" i="16"/>
  <c r="F899" i="16"/>
  <c r="T903" i="16" l="1"/>
  <c r="W903" i="16"/>
  <c r="H899" i="16"/>
  <c r="E899" i="16"/>
  <c r="C900" i="16" s="1"/>
  <c r="K900" i="16" s="1"/>
  <c r="M899" i="16"/>
  <c r="N899" i="16" s="1"/>
  <c r="O899" i="16"/>
  <c r="AE1349" i="16" l="1"/>
  <c r="R1349" i="16"/>
  <c r="AC1349" i="16"/>
  <c r="AD1349" i="16" s="1"/>
  <c r="V903" i="16"/>
  <c r="G899" i="16"/>
  <c r="U904" i="16" l="1"/>
  <c r="S904" i="16"/>
  <c r="D900" i="16"/>
  <c r="F900" i="16"/>
  <c r="AC1350" i="16" l="1"/>
  <c r="AD1350" i="16" s="1"/>
  <c r="R1350" i="16"/>
  <c r="AE1350" i="16"/>
  <c r="W904" i="16"/>
  <c r="T904" i="16"/>
  <c r="H900" i="16"/>
  <c r="E900" i="16"/>
  <c r="C901" i="16" s="1"/>
  <c r="K901" i="16" s="1"/>
  <c r="M900" i="16"/>
  <c r="N900" i="16" s="1"/>
  <c r="O900" i="16"/>
  <c r="V904" i="16" l="1"/>
  <c r="G900" i="16"/>
  <c r="AE1351" i="16" l="1"/>
  <c r="AC1351" i="16"/>
  <c r="AD1351" i="16" s="1"/>
  <c r="R1351" i="16"/>
  <c r="S905" i="16"/>
  <c r="U905" i="16"/>
  <c r="D901" i="16"/>
  <c r="F901" i="16"/>
  <c r="W905" i="16" l="1"/>
  <c r="T905" i="16"/>
  <c r="H901" i="16"/>
  <c r="E901" i="16"/>
  <c r="C902" i="16" s="1"/>
  <c r="K902" i="16" s="1"/>
  <c r="M901" i="16"/>
  <c r="N901" i="16" s="1"/>
  <c r="O901" i="16"/>
  <c r="AC1352" i="16" l="1"/>
  <c r="AD1352" i="16" s="1"/>
  <c r="R1352" i="16"/>
  <c r="AE1352" i="16"/>
  <c r="V905" i="16"/>
  <c r="G901" i="16"/>
  <c r="U906" i="16" l="1"/>
  <c r="S906" i="16"/>
  <c r="D902" i="16"/>
  <c r="F902" i="16"/>
  <c r="AC1353" i="16" l="1"/>
  <c r="AD1353" i="16" s="1"/>
  <c r="R1353" i="16"/>
  <c r="AE1353" i="16"/>
  <c r="W906" i="16"/>
  <c r="T906" i="16"/>
  <c r="H902" i="16"/>
  <c r="E902" i="16"/>
  <c r="C903" i="16" s="1"/>
  <c r="K903" i="16" s="1"/>
  <c r="M902" i="16"/>
  <c r="N902" i="16" s="1"/>
  <c r="O902" i="16"/>
  <c r="V906" i="16" l="1"/>
  <c r="G902" i="16"/>
  <c r="AC1354" i="16" l="1"/>
  <c r="AD1354" i="16" s="1"/>
  <c r="R1354" i="16"/>
  <c r="AE1354" i="16"/>
  <c r="U907" i="16"/>
  <c r="S907" i="16"/>
  <c r="D903" i="16"/>
  <c r="F903" i="16"/>
  <c r="T907" i="16" l="1"/>
  <c r="W907" i="16"/>
  <c r="H903" i="16"/>
  <c r="E903" i="16"/>
  <c r="C904" i="16" s="1"/>
  <c r="K904" i="16" s="1"/>
  <c r="M903" i="16"/>
  <c r="N903" i="16" s="1"/>
  <c r="O903" i="16"/>
  <c r="AE1355" i="16" l="1"/>
  <c r="R1355" i="16"/>
  <c r="AC1355" i="16"/>
  <c r="AD1355" i="16" s="1"/>
  <c r="V907" i="16"/>
  <c r="G903" i="16"/>
  <c r="U908" i="16" l="1"/>
  <c r="S908" i="16"/>
  <c r="D904" i="16"/>
  <c r="F904" i="16"/>
  <c r="AC1356" i="16" l="1"/>
  <c r="AD1356" i="16" s="1"/>
  <c r="R1356" i="16"/>
  <c r="AE1356" i="16"/>
  <c r="T908" i="16"/>
  <c r="W908" i="16"/>
  <c r="H904" i="16"/>
  <c r="E904" i="16"/>
  <c r="C905" i="16" s="1"/>
  <c r="K905" i="16" s="1"/>
  <c r="M904" i="16"/>
  <c r="N904" i="16" s="1"/>
  <c r="O904" i="16"/>
  <c r="V908" i="16" l="1"/>
  <c r="G904" i="16"/>
  <c r="AE1357" i="16" l="1"/>
  <c r="AC1357" i="16"/>
  <c r="R1357" i="16"/>
  <c r="U909" i="16"/>
  <c r="S909" i="16"/>
  <c r="D905" i="16"/>
  <c r="F905" i="16"/>
  <c r="AD1357" i="16" l="1"/>
  <c r="W909" i="16"/>
  <c r="T909" i="16"/>
  <c r="H905" i="16"/>
  <c r="E905" i="16"/>
  <c r="C906" i="16" s="1"/>
  <c r="K906" i="16" s="1"/>
  <c r="O905" i="16"/>
  <c r="M905" i="16"/>
  <c r="N905" i="16" s="1"/>
  <c r="AC1358" i="16" l="1"/>
  <c r="R1358" i="16"/>
  <c r="AE1358" i="16"/>
  <c r="V909" i="16"/>
  <c r="G905" i="16"/>
  <c r="AD1358" i="16" l="1"/>
  <c r="U910" i="16"/>
  <c r="S910" i="16"/>
  <c r="D906" i="16"/>
  <c r="F906" i="16"/>
  <c r="AC1359" i="16" l="1"/>
  <c r="R1359" i="16"/>
  <c r="AE1359" i="16"/>
  <c r="T910" i="16"/>
  <c r="W910" i="16"/>
  <c r="H906" i="16"/>
  <c r="E906" i="16"/>
  <c r="C907" i="16" s="1"/>
  <c r="K907" i="16" s="1"/>
  <c r="M906" i="16"/>
  <c r="N906" i="16" s="1"/>
  <c r="O906" i="16"/>
  <c r="AD1359" i="16" l="1"/>
  <c r="V910" i="16"/>
  <c r="G906" i="16"/>
  <c r="AE1360" i="16" l="1"/>
  <c r="AC1360" i="16"/>
  <c r="R1360" i="16"/>
  <c r="U911" i="16"/>
  <c r="S911" i="16"/>
  <c r="F907" i="16"/>
  <c r="D907" i="16"/>
  <c r="AD1360" i="16" l="1"/>
  <c r="T911" i="16"/>
  <c r="W911" i="16"/>
  <c r="O907" i="16"/>
  <c r="M907" i="16"/>
  <c r="N907" i="16" s="1"/>
  <c r="H907" i="16"/>
  <c r="E907" i="16"/>
  <c r="C908" i="16" s="1"/>
  <c r="K908" i="16" s="1"/>
  <c r="AC1361" i="16" l="1"/>
  <c r="R1361" i="16"/>
  <c r="AE1361" i="16"/>
  <c r="V911" i="16"/>
  <c r="G907" i="16"/>
  <c r="AD1361" i="16" l="1"/>
  <c r="S912" i="16"/>
  <c r="U912" i="16"/>
  <c r="D908" i="16"/>
  <c r="F908" i="16"/>
  <c r="AC1362" i="16" l="1"/>
  <c r="R1362" i="16"/>
  <c r="AE1362" i="16"/>
  <c r="W912" i="16"/>
  <c r="T912" i="16"/>
  <c r="H908" i="16"/>
  <c r="E908" i="16"/>
  <c r="C909" i="16" s="1"/>
  <c r="K909" i="16" s="1"/>
  <c r="M908" i="16"/>
  <c r="N908" i="16" s="1"/>
  <c r="O908" i="16"/>
  <c r="AD1362" i="16" l="1"/>
  <c r="V912" i="16"/>
  <c r="G908" i="16"/>
  <c r="AE1363" i="16" l="1"/>
  <c r="R1363" i="16"/>
  <c r="AC1363" i="16"/>
  <c r="U913" i="16"/>
  <c r="S913" i="16"/>
  <c r="F909" i="16"/>
  <c r="D909" i="16"/>
  <c r="AD1363" i="16" l="1"/>
  <c r="W913" i="16"/>
  <c r="T913" i="16"/>
  <c r="H909" i="16"/>
  <c r="E909" i="16"/>
  <c r="C910" i="16" s="1"/>
  <c r="K910" i="16" s="1"/>
  <c r="O909" i="16"/>
  <c r="M909" i="16"/>
  <c r="N909" i="16" s="1"/>
  <c r="AC1364" i="16" l="1"/>
  <c r="AD1364" i="16" s="1"/>
  <c r="R1364" i="16"/>
  <c r="AE1364" i="16"/>
  <c r="V913" i="16"/>
  <c r="G909" i="16"/>
  <c r="S914" i="16" l="1"/>
  <c r="U914" i="16"/>
  <c r="D910" i="16"/>
  <c r="F910" i="16"/>
  <c r="AC1365" i="16" l="1"/>
  <c r="AD1365" i="16" s="1"/>
  <c r="R1365" i="16"/>
  <c r="AE1365" i="16"/>
  <c r="W914" i="16"/>
  <c r="T914" i="16"/>
  <c r="H910" i="16"/>
  <c r="E910" i="16"/>
  <c r="C911" i="16" s="1"/>
  <c r="K911" i="16" s="1"/>
  <c r="O910" i="16"/>
  <c r="M910" i="16"/>
  <c r="N910" i="16" s="1"/>
  <c r="V914" i="16" l="1"/>
  <c r="G910" i="16"/>
  <c r="AE1366" i="16" l="1"/>
  <c r="R1366" i="16"/>
  <c r="AC1366" i="16"/>
  <c r="AD1366" i="16" s="1"/>
  <c r="S915" i="16"/>
  <c r="U915" i="16"/>
  <c r="F911" i="16"/>
  <c r="D911" i="16"/>
  <c r="T915" i="16" l="1"/>
  <c r="W915" i="16"/>
  <c r="M911" i="16"/>
  <c r="N911" i="16" s="1"/>
  <c r="O911" i="16"/>
  <c r="E911" i="16"/>
  <c r="C912" i="16" s="1"/>
  <c r="K912" i="16" s="1"/>
  <c r="H911" i="16"/>
  <c r="AC1367" i="16" l="1"/>
  <c r="AD1367" i="16" s="1"/>
  <c r="R1367" i="16"/>
  <c r="AE1367" i="16"/>
  <c r="V915" i="16"/>
  <c r="G911" i="16"/>
  <c r="S916" i="16" l="1"/>
  <c r="U916" i="16"/>
  <c r="D912" i="16"/>
  <c r="F912" i="16"/>
  <c r="AC1368" i="16" l="1"/>
  <c r="AD1368" i="16" s="1"/>
  <c r="R1368" i="16"/>
  <c r="AE1368" i="16"/>
  <c r="T916" i="16"/>
  <c r="W916" i="16"/>
  <c r="H912" i="16"/>
  <c r="E912" i="16"/>
  <c r="C913" i="16" s="1"/>
  <c r="K913" i="16" s="1"/>
  <c r="M912" i="16"/>
  <c r="N912" i="16" s="1"/>
  <c r="O912" i="16"/>
  <c r="V916" i="16" l="1"/>
  <c r="G912" i="16"/>
  <c r="AE1369" i="16" l="1"/>
  <c r="R1369" i="16"/>
  <c r="AC1369" i="16"/>
  <c r="AD1369" i="16" s="1"/>
  <c r="S917" i="16"/>
  <c r="U917" i="16"/>
  <c r="D913" i="16"/>
  <c r="F913" i="16"/>
  <c r="W917" i="16" l="1"/>
  <c r="T917" i="16"/>
  <c r="E913" i="16"/>
  <c r="C914" i="16" s="1"/>
  <c r="K914" i="16" s="1"/>
  <c r="H913" i="16"/>
  <c r="M913" i="16"/>
  <c r="N913" i="16" s="1"/>
  <c r="O913" i="16"/>
  <c r="AC1370" i="16" l="1"/>
  <c r="AD1370" i="16" s="1"/>
  <c r="R1370" i="16"/>
  <c r="AE1370" i="16"/>
  <c r="V917" i="16"/>
  <c r="G913" i="16"/>
  <c r="U918" i="16" l="1"/>
  <c r="S918" i="16"/>
  <c r="D914" i="16"/>
  <c r="F914" i="16"/>
  <c r="AC1371" i="16" l="1"/>
  <c r="AD1371" i="16" s="1"/>
  <c r="R1371" i="16"/>
  <c r="AE1371" i="16"/>
  <c r="T918" i="16"/>
  <c r="W918" i="16"/>
  <c r="H914" i="16"/>
  <c r="E914" i="16"/>
  <c r="C915" i="16" s="1"/>
  <c r="K915" i="16" s="1"/>
  <c r="M914" i="16"/>
  <c r="N914" i="16" s="1"/>
  <c r="O914" i="16"/>
  <c r="V918" i="16" l="1"/>
  <c r="G914" i="16"/>
  <c r="AE1372" i="16" l="1"/>
  <c r="AC1372" i="16"/>
  <c r="AD1372" i="16" s="1"/>
  <c r="R1372" i="16"/>
  <c r="U919" i="16"/>
  <c r="S919" i="16"/>
  <c r="D915" i="16"/>
  <c r="F915" i="16"/>
  <c r="W919" i="16" l="1"/>
  <c r="T919" i="16"/>
  <c r="H915" i="16"/>
  <c r="E915" i="16"/>
  <c r="C916" i="16" s="1"/>
  <c r="K916" i="16" s="1"/>
  <c r="O915" i="16"/>
  <c r="M915" i="16"/>
  <c r="N915" i="16" s="1"/>
  <c r="AC1373" i="16" l="1"/>
  <c r="AD1373" i="16" s="1"/>
  <c r="R1373" i="16"/>
  <c r="AE1373" i="16"/>
  <c r="V919" i="16"/>
  <c r="G915" i="16"/>
  <c r="S920" i="16" l="1"/>
  <c r="U920" i="16"/>
  <c r="D916" i="16"/>
  <c r="F916" i="16"/>
  <c r="AC1374" i="16" l="1"/>
  <c r="AD1374" i="16" s="1"/>
  <c r="R1374" i="16"/>
  <c r="AE1374" i="16"/>
  <c r="W920" i="16"/>
  <c r="T920" i="16"/>
  <c r="H916" i="16"/>
  <c r="E916" i="16"/>
  <c r="C917" i="16" s="1"/>
  <c r="K917" i="16" s="1"/>
  <c r="M916" i="16"/>
  <c r="N916" i="16" s="1"/>
  <c r="O916" i="16"/>
  <c r="V920" i="16" l="1"/>
  <c r="G916" i="16"/>
  <c r="AE1375" i="16" l="1"/>
  <c r="R1375" i="16"/>
  <c r="AC1375" i="16"/>
  <c r="AD1375" i="16" s="1"/>
  <c r="S921" i="16"/>
  <c r="U921" i="16"/>
  <c r="D917" i="16"/>
  <c r="F917" i="16"/>
  <c r="T921" i="16" l="1"/>
  <c r="W921" i="16"/>
  <c r="H917" i="16"/>
  <c r="E917" i="16"/>
  <c r="C918" i="16" s="1"/>
  <c r="K918" i="16" s="1"/>
  <c r="M917" i="16"/>
  <c r="N917" i="16" s="1"/>
  <c r="O917" i="16"/>
  <c r="AC1376" i="16" l="1"/>
  <c r="AD1376" i="16" s="1"/>
  <c r="R1376" i="16"/>
  <c r="AE1376" i="16"/>
  <c r="V921" i="16"/>
  <c r="G917" i="16"/>
  <c r="S922" i="16" l="1"/>
  <c r="U922" i="16"/>
  <c r="D918" i="16"/>
  <c r="F918" i="16"/>
  <c r="R1377" i="16" l="1"/>
  <c r="AC1377" i="16"/>
  <c r="AD1377" i="16" s="1"/>
  <c r="AE1377" i="16"/>
  <c r="W922" i="16"/>
  <c r="T922" i="16"/>
  <c r="H918" i="16"/>
  <c r="E918" i="16"/>
  <c r="C919" i="16" s="1"/>
  <c r="K919" i="16" s="1"/>
  <c r="M918" i="16"/>
  <c r="N918" i="16" s="1"/>
  <c r="O918" i="16"/>
  <c r="V922" i="16" l="1"/>
  <c r="G918" i="16"/>
  <c r="AE1378" i="16" l="1"/>
  <c r="AC1378" i="16"/>
  <c r="AD1378" i="16" s="1"/>
  <c r="R1378" i="16"/>
  <c r="S923" i="16"/>
  <c r="U923" i="16"/>
  <c r="D919" i="16"/>
  <c r="F919" i="16"/>
  <c r="T923" i="16" l="1"/>
  <c r="W923" i="16"/>
  <c r="H919" i="16"/>
  <c r="E919" i="16"/>
  <c r="C920" i="16" s="1"/>
  <c r="K920" i="16" s="1"/>
  <c r="O919" i="16"/>
  <c r="M919" i="16"/>
  <c r="N919" i="16" s="1"/>
  <c r="AC1379" i="16" l="1"/>
  <c r="AD1379" i="16" s="1"/>
  <c r="R1379" i="16"/>
  <c r="AE1379" i="16"/>
  <c r="V923" i="16"/>
  <c r="G919" i="16"/>
  <c r="S924" i="16" l="1"/>
  <c r="U924" i="16"/>
  <c r="D920" i="16"/>
  <c r="F920" i="16"/>
  <c r="AE1380" i="16" l="1"/>
  <c r="R1380" i="16"/>
  <c r="AC1380" i="16"/>
  <c r="W924" i="16"/>
  <c r="T924" i="16"/>
  <c r="M920" i="16"/>
  <c r="N920" i="16" s="1"/>
  <c r="O920" i="16"/>
  <c r="H920" i="16"/>
  <c r="E920" i="16"/>
  <c r="C921" i="16" s="1"/>
  <c r="K921" i="16" s="1"/>
  <c r="AD1380" i="16" l="1"/>
  <c r="V924" i="16"/>
  <c r="G920" i="16"/>
  <c r="AE1381" i="16" l="1"/>
  <c r="AC1381" i="16"/>
  <c r="R1381" i="16"/>
  <c r="S925" i="16"/>
  <c r="U925" i="16"/>
  <c r="D921" i="16"/>
  <c r="F921" i="16"/>
  <c r="AD1381" i="16" l="1"/>
  <c r="T925" i="16"/>
  <c r="W925" i="16"/>
  <c r="H921" i="16"/>
  <c r="E921" i="16"/>
  <c r="C922" i="16" s="1"/>
  <c r="K922" i="16" s="1"/>
  <c r="M921" i="16"/>
  <c r="N921" i="16" s="1"/>
  <c r="O921" i="16"/>
  <c r="AC1382" i="16" l="1"/>
  <c r="R1382" i="16"/>
  <c r="AE1382" i="16"/>
  <c r="V925" i="16"/>
  <c r="G921" i="16"/>
  <c r="AD1382" i="16" l="1"/>
  <c r="U926" i="16"/>
  <c r="S926" i="16"/>
  <c r="D922" i="16"/>
  <c r="F922" i="16"/>
  <c r="AC1383" i="16" l="1"/>
  <c r="R1383" i="16"/>
  <c r="AE1383" i="16"/>
  <c r="W926" i="16"/>
  <c r="T926" i="16"/>
  <c r="H922" i="16"/>
  <c r="E922" i="16"/>
  <c r="C923" i="16" s="1"/>
  <c r="K923" i="16" s="1"/>
  <c r="M922" i="16"/>
  <c r="N922" i="16" s="1"/>
  <c r="O922" i="16"/>
  <c r="AD1383" i="16" l="1"/>
  <c r="V926" i="16"/>
  <c r="G922" i="16"/>
  <c r="AE1384" i="16" l="1"/>
  <c r="AC1384" i="16"/>
  <c r="AD1384" i="16" s="1"/>
  <c r="R1384" i="16"/>
  <c r="S927" i="16"/>
  <c r="U927" i="16"/>
  <c r="D923" i="16"/>
  <c r="F923" i="16"/>
  <c r="T927" i="16" l="1"/>
  <c r="W927" i="16"/>
  <c r="H923" i="16"/>
  <c r="E923" i="16"/>
  <c r="C924" i="16" s="1"/>
  <c r="K924" i="16" s="1"/>
  <c r="O923" i="16"/>
  <c r="M923" i="16"/>
  <c r="N923" i="16" s="1"/>
  <c r="AC1385" i="16" l="1"/>
  <c r="AD1385" i="16" s="1"/>
  <c r="R1385" i="16"/>
  <c r="AE1385" i="16"/>
  <c r="V927" i="16"/>
  <c r="G923" i="16"/>
  <c r="S928" i="16" l="1"/>
  <c r="U928" i="16"/>
  <c r="D924" i="16"/>
  <c r="F924" i="16"/>
  <c r="R1386" i="16" l="1"/>
  <c r="AC1386" i="16"/>
  <c r="AD1386" i="16" s="1"/>
  <c r="AE1386" i="16"/>
  <c r="T928" i="16"/>
  <c r="W928" i="16"/>
  <c r="H924" i="16"/>
  <c r="E924" i="16"/>
  <c r="C925" i="16" s="1"/>
  <c r="K925" i="16" s="1"/>
  <c r="M924" i="16"/>
  <c r="N924" i="16" s="1"/>
  <c r="O924" i="16"/>
  <c r="V928" i="16" l="1"/>
  <c r="G924" i="16"/>
  <c r="AE1387" i="16" l="1"/>
  <c r="AC1387" i="16"/>
  <c r="R1387" i="16"/>
  <c r="S929" i="16"/>
  <c r="U929" i="16"/>
  <c r="D925" i="16"/>
  <c r="F925" i="16"/>
  <c r="AD1387" i="16" l="1"/>
  <c r="W929" i="16"/>
  <c r="T929" i="16"/>
  <c r="H925" i="16"/>
  <c r="E925" i="16"/>
  <c r="C926" i="16" s="1"/>
  <c r="K926" i="16" s="1"/>
  <c r="M925" i="16"/>
  <c r="N925" i="16" s="1"/>
  <c r="O925" i="16"/>
  <c r="AE1388" i="16" l="1"/>
  <c r="AC1388" i="16"/>
  <c r="R1388" i="16"/>
  <c r="V929" i="16"/>
  <c r="G925" i="16"/>
  <c r="AD1388" i="16" l="1"/>
  <c r="U930" i="16"/>
  <c r="S930" i="16"/>
  <c r="D926" i="16"/>
  <c r="F926" i="16"/>
  <c r="AC1389" i="16" l="1"/>
  <c r="R1389" i="16"/>
  <c r="AE1389" i="16"/>
  <c r="W930" i="16"/>
  <c r="T930" i="16"/>
  <c r="H926" i="16"/>
  <c r="E926" i="16"/>
  <c r="C927" i="16" s="1"/>
  <c r="K927" i="16" s="1"/>
  <c r="M926" i="16"/>
  <c r="N926" i="16" s="1"/>
  <c r="O926" i="16"/>
  <c r="AD1389" i="16" l="1"/>
  <c r="V930" i="16"/>
  <c r="G926" i="16"/>
  <c r="AE1390" i="16" l="1"/>
  <c r="R1390" i="16"/>
  <c r="AC1390" i="16"/>
  <c r="U931" i="16"/>
  <c r="S931" i="16"/>
  <c r="D927" i="16"/>
  <c r="F927" i="16"/>
  <c r="AD1390" i="16" l="1"/>
  <c r="W931" i="16"/>
  <c r="T931" i="16"/>
  <c r="H927" i="16"/>
  <c r="E927" i="16"/>
  <c r="C928" i="16" s="1"/>
  <c r="K928" i="16" s="1"/>
  <c r="O927" i="16"/>
  <c r="M927" i="16"/>
  <c r="N927" i="16" s="1"/>
  <c r="AC1391" i="16" l="1"/>
  <c r="R1391" i="16"/>
  <c r="AE1391" i="16"/>
  <c r="V931" i="16"/>
  <c r="G927" i="16"/>
  <c r="AD1391" i="16" l="1"/>
  <c r="U932" i="16"/>
  <c r="S932" i="16"/>
  <c r="D928" i="16"/>
  <c r="F928" i="16"/>
  <c r="AC1392" i="16" l="1"/>
  <c r="R1392" i="16"/>
  <c r="AE1392" i="16"/>
  <c r="W932" i="16"/>
  <c r="T932" i="16"/>
  <c r="H928" i="16"/>
  <c r="E928" i="16"/>
  <c r="C929" i="16" s="1"/>
  <c r="K929" i="16" s="1"/>
  <c r="M928" i="16"/>
  <c r="N928" i="16" s="1"/>
  <c r="O928" i="16"/>
  <c r="AD1392" i="16" l="1"/>
  <c r="V932" i="16"/>
  <c r="G928" i="16"/>
  <c r="AE1393" i="16" l="1"/>
  <c r="R1393" i="16"/>
  <c r="AC1393" i="16"/>
  <c r="S933" i="16"/>
  <c r="U933" i="16"/>
  <c r="D929" i="16"/>
  <c r="F929" i="16"/>
  <c r="AD1393" i="16" l="1"/>
  <c r="T933" i="16"/>
  <c r="W933" i="16"/>
  <c r="H929" i="16"/>
  <c r="E929" i="16"/>
  <c r="C930" i="16" s="1"/>
  <c r="K930" i="16" s="1"/>
  <c r="M929" i="16"/>
  <c r="N929" i="16" s="1"/>
  <c r="O929" i="16"/>
  <c r="AC1394" i="16" l="1"/>
  <c r="R1394" i="16"/>
  <c r="AE1394" i="16"/>
  <c r="V933" i="16"/>
  <c r="G929" i="16"/>
  <c r="AD1394" i="16" l="1"/>
  <c r="S934" i="16"/>
  <c r="U934" i="16"/>
  <c r="D930" i="16"/>
  <c r="F930" i="16"/>
  <c r="AC1395" i="16" l="1"/>
  <c r="AD1395" i="16" s="1"/>
  <c r="R1395" i="16"/>
  <c r="AE1395" i="16"/>
  <c r="W934" i="16"/>
  <c r="T934" i="16"/>
  <c r="H930" i="16"/>
  <c r="E930" i="16"/>
  <c r="C931" i="16" s="1"/>
  <c r="K931" i="16" s="1"/>
  <c r="M930" i="16"/>
  <c r="N930" i="16" s="1"/>
  <c r="O930" i="16"/>
  <c r="V934" i="16" l="1"/>
  <c r="G930" i="16"/>
  <c r="AE1396" i="16" l="1"/>
  <c r="R1396" i="16"/>
  <c r="AC1396" i="16"/>
  <c r="S935" i="16"/>
  <c r="U935" i="16"/>
  <c r="D931" i="16"/>
  <c r="F931" i="16"/>
  <c r="AD1396" i="16" l="1"/>
  <c r="W935" i="16"/>
  <c r="T935" i="16"/>
  <c r="H931" i="16"/>
  <c r="E931" i="16"/>
  <c r="C932" i="16" s="1"/>
  <c r="K932" i="16" s="1"/>
  <c r="O931" i="16"/>
  <c r="M931" i="16"/>
  <c r="N931" i="16" s="1"/>
  <c r="AC1397" i="16" l="1"/>
  <c r="R1397" i="16"/>
  <c r="AE1397" i="16"/>
  <c r="V935" i="16"/>
  <c r="G931" i="16"/>
  <c r="AD1397" i="16" l="1"/>
  <c r="U936" i="16"/>
  <c r="S936" i="16"/>
  <c r="D932" i="16"/>
  <c r="F932" i="16"/>
  <c r="R1398" i="16" l="1"/>
  <c r="AC1398" i="16"/>
  <c r="AE1398" i="16"/>
  <c r="T936" i="16"/>
  <c r="W936" i="16"/>
  <c r="H932" i="16"/>
  <c r="E932" i="16"/>
  <c r="C933" i="16" s="1"/>
  <c r="K933" i="16" s="1"/>
  <c r="M932" i="16"/>
  <c r="N932" i="16" s="1"/>
  <c r="O932" i="16"/>
  <c r="AD1398" i="16" l="1"/>
  <c r="V936" i="16"/>
  <c r="G932" i="16"/>
  <c r="AE1399" i="16" l="1"/>
  <c r="AC1399" i="16"/>
  <c r="R1399" i="16"/>
  <c r="U937" i="16"/>
  <c r="S937" i="16"/>
  <c r="D933" i="16"/>
  <c r="F933" i="16"/>
  <c r="AD1399" i="16" l="1"/>
  <c r="W937" i="16"/>
  <c r="T937" i="16"/>
  <c r="H933" i="16"/>
  <c r="E933" i="16"/>
  <c r="C934" i="16" s="1"/>
  <c r="K934" i="16" s="1"/>
  <c r="M933" i="16"/>
  <c r="N933" i="16" s="1"/>
  <c r="O933" i="16"/>
  <c r="AC1400" i="16" l="1"/>
  <c r="AD1400" i="16" s="1"/>
  <c r="R1400" i="16"/>
  <c r="AE1400" i="16"/>
  <c r="V937" i="16"/>
  <c r="G933" i="16"/>
  <c r="U938" i="16" l="1"/>
  <c r="S938" i="16"/>
  <c r="D934" i="16"/>
  <c r="F934" i="16"/>
  <c r="AC1401" i="16" l="1"/>
  <c r="R1401" i="16"/>
  <c r="AE1401" i="16"/>
  <c r="T938" i="16"/>
  <c r="W938" i="16"/>
  <c r="H934" i="16"/>
  <c r="E934" i="16"/>
  <c r="C935" i="16" s="1"/>
  <c r="K935" i="16" s="1"/>
  <c r="M934" i="16"/>
  <c r="N934" i="16" s="1"/>
  <c r="O934" i="16"/>
  <c r="AD1401" i="16" l="1"/>
  <c r="V938" i="16"/>
  <c r="G934" i="16"/>
  <c r="AE1402" i="16" l="1"/>
  <c r="AC1402" i="16"/>
  <c r="R1402" i="16"/>
  <c r="S939" i="16"/>
  <c r="U939" i="16"/>
  <c r="D935" i="16"/>
  <c r="F935" i="16"/>
  <c r="AD1402" i="16" l="1"/>
  <c r="T939" i="16"/>
  <c r="W939" i="16"/>
  <c r="H935" i="16"/>
  <c r="E935" i="16"/>
  <c r="C936" i="16" s="1"/>
  <c r="K936" i="16" s="1"/>
  <c r="O935" i="16"/>
  <c r="M935" i="16"/>
  <c r="N935" i="16" s="1"/>
  <c r="AC1403" i="16" l="1"/>
  <c r="R1403" i="16"/>
  <c r="AE1403" i="16"/>
  <c r="V939" i="16"/>
  <c r="G935" i="16"/>
  <c r="AD1403" i="16" l="1"/>
  <c r="U940" i="16"/>
  <c r="S940" i="16"/>
  <c r="D936" i="16"/>
  <c r="F936" i="16"/>
  <c r="AC1404" i="16" l="1"/>
  <c r="R1404" i="16"/>
  <c r="AE1404" i="16"/>
  <c r="T940" i="16"/>
  <c r="W940" i="16"/>
  <c r="H936" i="16"/>
  <c r="E936" i="16"/>
  <c r="C937" i="16" s="1"/>
  <c r="K937" i="16" s="1"/>
  <c r="M936" i="16"/>
  <c r="N936" i="16" s="1"/>
  <c r="O936" i="16"/>
  <c r="AD1404" i="16" l="1"/>
  <c r="V940" i="16"/>
  <c r="G936" i="16"/>
  <c r="AE1405" i="16" l="1"/>
  <c r="AC1405" i="16"/>
  <c r="R1405" i="16"/>
  <c r="U941" i="16"/>
  <c r="S941" i="16"/>
  <c r="D937" i="16"/>
  <c r="F937" i="16"/>
  <c r="AD1405" i="16" l="1"/>
  <c r="T941" i="16"/>
  <c r="W941" i="16"/>
  <c r="H937" i="16"/>
  <c r="E937" i="16"/>
  <c r="C938" i="16" s="1"/>
  <c r="K938" i="16" s="1"/>
  <c r="M937" i="16"/>
  <c r="N937" i="16" s="1"/>
  <c r="O937" i="16"/>
  <c r="AC1406" i="16" l="1"/>
  <c r="R1406" i="16"/>
  <c r="AE1406" i="16"/>
  <c r="V941" i="16"/>
  <c r="G937" i="16"/>
  <c r="AD1406" i="16" l="1"/>
  <c r="U942" i="16"/>
  <c r="S942" i="16"/>
  <c r="D938" i="16"/>
  <c r="F938" i="16"/>
  <c r="R1407" i="16" l="1"/>
  <c r="AC1407" i="16"/>
  <c r="AE1407" i="16"/>
  <c r="T942" i="16"/>
  <c r="W942" i="16"/>
  <c r="H938" i="16"/>
  <c r="E938" i="16"/>
  <c r="C939" i="16" s="1"/>
  <c r="K939" i="16" s="1"/>
  <c r="M938" i="16"/>
  <c r="N938" i="16" s="1"/>
  <c r="O938" i="16"/>
  <c r="AD1407" i="16" l="1"/>
  <c r="V942" i="16"/>
  <c r="G938" i="16"/>
  <c r="AE1408" i="16" l="1"/>
  <c r="AC1408" i="16"/>
  <c r="AD1408" i="16" s="1"/>
  <c r="R1408" i="16"/>
  <c r="U943" i="16"/>
  <c r="S943" i="16"/>
  <c r="D939" i="16"/>
  <c r="F939" i="16"/>
  <c r="AC1409" i="16" l="1"/>
  <c r="AD1409" i="16" s="1"/>
  <c r="R1409" i="16"/>
  <c r="W943" i="16"/>
  <c r="T943" i="16"/>
  <c r="H939" i="16"/>
  <c r="E939" i="16"/>
  <c r="C940" i="16" s="1"/>
  <c r="K940" i="16" s="1"/>
  <c r="O939" i="16"/>
  <c r="M939" i="16"/>
  <c r="N939" i="16" s="1"/>
  <c r="AE1409" i="16" l="1"/>
  <c r="V943" i="16"/>
  <c r="G939" i="16"/>
  <c r="AC1410" i="16" l="1"/>
  <c r="AD1410" i="16" s="1"/>
  <c r="R1410" i="16"/>
  <c r="AE1410" i="16"/>
  <c r="U944" i="16"/>
  <c r="S944" i="16"/>
  <c r="D940" i="16"/>
  <c r="F940" i="16"/>
  <c r="T944" i="16" l="1"/>
  <c r="W944" i="16"/>
  <c r="H940" i="16"/>
  <c r="E940" i="16"/>
  <c r="C941" i="16" s="1"/>
  <c r="K941" i="16" s="1"/>
  <c r="M940" i="16"/>
  <c r="N940" i="16" s="1"/>
  <c r="O940" i="16"/>
  <c r="AE1411" i="16" l="1"/>
  <c r="AC1411" i="16"/>
  <c r="R1411" i="16"/>
  <c r="V944" i="16"/>
  <c r="G940" i="16"/>
  <c r="AD1411" i="16" l="1"/>
  <c r="S945" i="16"/>
  <c r="U945" i="16"/>
  <c r="D941" i="16"/>
  <c r="F941" i="16"/>
  <c r="AC1412" i="16" l="1"/>
  <c r="R1412" i="16"/>
  <c r="AE1412" i="16"/>
  <c r="W945" i="16"/>
  <c r="T945" i="16"/>
  <c r="H941" i="16"/>
  <c r="E941" i="16"/>
  <c r="C942" i="16" s="1"/>
  <c r="K942" i="16" s="1"/>
  <c r="M941" i="16"/>
  <c r="N941" i="16" s="1"/>
  <c r="O941" i="16"/>
  <c r="AD1412" i="16" l="1"/>
  <c r="V945" i="16"/>
  <c r="G941" i="16"/>
  <c r="AE1413" i="16" l="1"/>
  <c r="R1413" i="16"/>
  <c r="AC1413" i="16"/>
  <c r="U946" i="16"/>
  <c r="S946" i="16"/>
  <c r="D942" i="16"/>
  <c r="F942" i="16"/>
  <c r="AD1413" i="16" l="1"/>
  <c r="W946" i="16"/>
  <c r="T946" i="16"/>
  <c r="H942" i="16"/>
  <c r="E942" i="16"/>
  <c r="C943" i="16" s="1"/>
  <c r="K943" i="16" s="1"/>
  <c r="M942" i="16"/>
  <c r="N942" i="16" s="1"/>
  <c r="O942" i="16"/>
  <c r="AE1414" i="16" l="1"/>
  <c r="AC1414" i="16"/>
  <c r="R1414" i="16"/>
  <c r="V946" i="16"/>
  <c r="G942" i="16"/>
  <c r="AD1414" i="16" l="1"/>
  <c r="U947" i="16"/>
  <c r="S947" i="16"/>
  <c r="D943" i="16"/>
  <c r="F943" i="16"/>
  <c r="R1415" i="16" l="1"/>
  <c r="AE1415" i="16"/>
  <c r="AC1415" i="16"/>
  <c r="AD1415" i="16" s="1"/>
  <c r="T947" i="16"/>
  <c r="W947" i="16"/>
  <c r="H943" i="16"/>
  <c r="E943" i="16"/>
  <c r="C944" i="16" s="1"/>
  <c r="K944" i="16" s="1"/>
  <c r="O943" i="16"/>
  <c r="M943" i="16"/>
  <c r="N943" i="16" s="1"/>
  <c r="V947" i="16" l="1"/>
  <c r="G943" i="16"/>
  <c r="AC1416" i="16" l="1"/>
  <c r="R1416" i="16"/>
  <c r="AE1416" i="16"/>
  <c r="S948" i="16"/>
  <c r="U948" i="16"/>
  <c r="D944" i="16"/>
  <c r="F944" i="16"/>
  <c r="AD1416" i="16" l="1"/>
  <c r="T948" i="16"/>
  <c r="W948" i="16"/>
  <c r="H944" i="16"/>
  <c r="E944" i="16"/>
  <c r="C945" i="16" s="1"/>
  <c r="K945" i="16" s="1"/>
  <c r="M944" i="16"/>
  <c r="N944" i="16" s="1"/>
  <c r="O944" i="16"/>
  <c r="AE1417" i="16" l="1"/>
  <c r="AC1417" i="16"/>
  <c r="AD1417" i="16" s="1"/>
  <c r="R1417" i="16"/>
  <c r="V948" i="16"/>
  <c r="G944" i="16"/>
  <c r="S949" i="16" l="1"/>
  <c r="U949" i="16"/>
  <c r="D945" i="16"/>
  <c r="F945" i="16"/>
  <c r="AC1418" i="16" l="1"/>
  <c r="R1418" i="16"/>
  <c r="AE1418" i="16"/>
  <c r="T949" i="16"/>
  <c r="W949" i="16"/>
  <c r="H945" i="16"/>
  <c r="E945" i="16"/>
  <c r="C946" i="16" s="1"/>
  <c r="K946" i="16" s="1"/>
  <c r="M945" i="16"/>
  <c r="N945" i="16" s="1"/>
  <c r="O945" i="16"/>
  <c r="AD1418" i="16" l="1"/>
  <c r="V949" i="16"/>
  <c r="G945" i="16"/>
  <c r="R1419" i="16" l="1"/>
  <c r="AC1419" i="16"/>
  <c r="AD1419" i="16" s="1"/>
  <c r="AE1419" i="16"/>
  <c r="U950" i="16"/>
  <c r="S950" i="16"/>
  <c r="D946" i="16"/>
  <c r="F946" i="16"/>
  <c r="W950" i="16" l="1"/>
  <c r="T950" i="16"/>
  <c r="H946" i="16"/>
  <c r="E946" i="16"/>
  <c r="C947" i="16" s="1"/>
  <c r="K947" i="16" s="1"/>
  <c r="M946" i="16"/>
  <c r="N946" i="16" s="1"/>
  <c r="O946" i="16"/>
  <c r="AE1420" i="16" l="1"/>
  <c r="AC1420" i="16"/>
  <c r="R1420" i="16"/>
  <c r="V950" i="16"/>
  <c r="G946" i="16"/>
  <c r="AD1420" i="16" l="1"/>
  <c r="S951" i="16"/>
  <c r="U951" i="16"/>
  <c r="D947" i="16"/>
  <c r="F947" i="16"/>
  <c r="R1421" i="16" l="1"/>
  <c r="AC1421" i="16"/>
  <c r="AE1421" i="16"/>
  <c r="W951" i="16"/>
  <c r="T951" i="16"/>
  <c r="H947" i="16"/>
  <c r="E947" i="16"/>
  <c r="C948" i="16" s="1"/>
  <c r="K948" i="16" s="1"/>
  <c r="O947" i="16"/>
  <c r="M947" i="16"/>
  <c r="N947" i="16" s="1"/>
  <c r="AD1421" i="16" l="1"/>
  <c r="V951" i="16"/>
  <c r="G947" i="16"/>
  <c r="R1422" i="16" l="1"/>
  <c r="AC1422" i="16"/>
  <c r="AE1422" i="16"/>
  <c r="S952" i="16"/>
  <c r="U952" i="16"/>
  <c r="D948" i="16"/>
  <c r="F948" i="16"/>
  <c r="AD1422" i="16" l="1"/>
  <c r="W952" i="16"/>
  <c r="T952" i="16"/>
  <c r="H948" i="16"/>
  <c r="E948" i="16"/>
  <c r="C949" i="16" s="1"/>
  <c r="K949" i="16" s="1"/>
  <c r="M948" i="16"/>
  <c r="N948" i="16" s="1"/>
  <c r="O948" i="16"/>
  <c r="R1423" i="16" l="1"/>
  <c r="AE1423" i="16"/>
  <c r="AC1423" i="16"/>
  <c r="AD1423" i="16" s="1"/>
  <c r="V952" i="16"/>
  <c r="G948" i="16"/>
  <c r="U953" i="16" l="1"/>
  <c r="S953" i="16"/>
  <c r="D949" i="16"/>
  <c r="F949" i="16"/>
  <c r="R1424" i="16" l="1"/>
  <c r="AE1424" i="16"/>
  <c r="AC1424" i="16"/>
  <c r="AD1424" i="16" s="1"/>
  <c r="T953" i="16"/>
  <c r="W953" i="16"/>
  <c r="H949" i="16"/>
  <c r="E949" i="16"/>
  <c r="C950" i="16" s="1"/>
  <c r="K950" i="16" s="1"/>
  <c r="M949" i="16"/>
  <c r="N949" i="16" s="1"/>
  <c r="O949" i="16"/>
  <c r="V953" i="16" l="1"/>
  <c r="G949" i="16"/>
  <c r="R1425" i="16" l="1"/>
  <c r="AE1425" i="16"/>
  <c r="AC1425" i="16"/>
  <c r="AD1425" i="16" s="1"/>
  <c r="S954" i="16"/>
  <c r="U954" i="16"/>
  <c r="D950" i="16"/>
  <c r="F950" i="16"/>
  <c r="T954" i="16" l="1"/>
  <c r="W954" i="16"/>
  <c r="H950" i="16"/>
  <c r="E950" i="16"/>
  <c r="C951" i="16" s="1"/>
  <c r="K951" i="16" s="1"/>
  <c r="M950" i="16"/>
  <c r="N950" i="16" s="1"/>
  <c r="O950" i="16"/>
  <c r="R1426" i="16" l="1"/>
  <c r="AE1426" i="16"/>
  <c r="AC1426" i="16"/>
  <c r="AD1426" i="16" s="1"/>
  <c r="V954" i="16"/>
  <c r="G950" i="16"/>
  <c r="U955" i="16" l="1"/>
  <c r="S955" i="16"/>
  <c r="D951" i="16"/>
  <c r="F951" i="16"/>
  <c r="R1427" i="16" l="1"/>
  <c r="AE1427" i="16"/>
  <c r="AC1427" i="16"/>
  <c r="AD1427" i="16" s="1"/>
  <c r="T955" i="16"/>
  <c r="W955" i="16"/>
  <c r="H951" i="16"/>
  <c r="E951" i="16"/>
  <c r="C952" i="16" s="1"/>
  <c r="K952" i="16" s="1"/>
  <c r="O951" i="16"/>
  <c r="M951" i="16"/>
  <c r="N951" i="16" s="1"/>
  <c r="V955" i="16" l="1"/>
  <c r="G951" i="16"/>
  <c r="R1428" i="16" l="1"/>
  <c r="AE1428" i="16"/>
  <c r="AC1428" i="16"/>
  <c r="U956" i="16"/>
  <c r="S956" i="16"/>
  <c r="D952" i="16"/>
  <c r="F952" i="16"/>
  <c r="AD1428" i="16" l="1"/>
  <c r="W956" i="16"/>
  <c r="T956" i="16"/>
  <c r="H952" i="16"/>
  <c r="E952" i="16"/>
  <c r="C953" i="16" s="1"/>
  <c r="K953" i="16" s="1"/>
  <c r="M952" i="16"/>
  <c r="N952" i="16" s="1"/>
  <c r="O952" i="16"/>
  <c r="R1429" i="16" l="1"/>
  <c r="AE1429" i="16"/>
  <c r="AC1429" i="16"/>
  <c r="AD1429" i="16" s="1"/>
  <c r="V956" i="16"/>
  <c r="G952" i="16"/>
  <c r="U957" i="16" l="1"/>
  <c r="S957" i="16"/>
  <c r="D953" i="16"/>
  <c r="F953" i="16"/>
  <c r="R1430" i="16" l="1"/>
  <c r="AE1430" i="16"/>
  <c r="AC1430" i="16"/>
  <c r="W957" i="16"/>
  <c r="T957" i="16"/>
  <c r="H953" i="16"/>
  <c r="E953" i="16"/>
  <c r="C954" i="16" s="1"/>
  <c r="K954" i="16" s="1"/>
  <c r="M953" i="16"/>
  <c r="N953" i="16" s="1"/>
  <c r="O953" i="16"/>
  <c r="AD1430" i="16" l="1"/>
  <c r="V957" i="16"/>
  <c r="G953" i="16"/>
  <c r="R1431" i="16" l="1"/>
  <c r="AE1431" i="16"/>
  <c r="AC1431" i="16"/>
  <c r="S958" i="16"/>
  <c r="U958" i="16"/>
  <c r="D954" i="16"/>
  <c r="F954" i="16"/>
  <c r="AD1431" i="16" l="1"/>
  <c r="T958" i="16"/>
  <c r="W958" i="16"/>
  <c r="H954" i="16"/>
  <c r="E954" i="16"/>
  <c r="C955" i="16" s="1"/>
  <c r="K955" i="16" s="1"/>
  <c r="O954" i="16"/>
  <c r="M954" i="16"/>
  <c r="N954" i="16" s="1"/>
  <c r="R1432" i="16" l="1"/>
  <c r="AE1432" i="16"/>
  <c r="AC1432" i="16"/>
  <c r="V958" i="16"/>
  <c r="G954" i="16"/>
  <c r="AD1432" i="16" l="1"/>
  <c r="U959" i="16"/>
  <c r="S959" i="16"/>
  <c r="D955" i="16"/>
  <c r="F955" i="16"/>
  <c r="R1433" i="16" l="1"/>
  <c r="AE1433" i="16"/>
  <c r="AC1433" i="16"/>
  <c r="W959" i="16"/>
  <c r="T959" i="16"/>
  <c r="H955" i="16"/>
  <c r="E955" i="16"/>
  <c r="C956" i="16" s="1"/>
  <c r="K956" i="16" s="1"/>
  <c r="O955" i="16"/>
  <c r="M955" i="16"/>
  <c r="N955" i="16" s="1"/>
  <c r="AD1433" i="16" l="1"/>
  <c r="V959" i="16"/>
  <c r="G955" i="16"/>
  <c r="R1434" i="16" l="1"/>
  <c r="AE1434" i="16"/>
  <c r="AC1434" i="16"/>
  <c r="AD1434" i="16" s="1"/>
  <c r="S960" i="16"/>
  <c r="U960" i="16"/>
  <c r="D956" i="16"/>
  <c r="F956" i="16"/>
  <c r="W960" i="16" l="1"/>
  <c r="T960" i="16"/>
  <c r="H956" i="16"/>
  <c r="E956" i="16"/>
  <c r="C957" i="16" s="1"/>
  <c r="K957" i="16" s="1"/>
  <c r="M956" i="16"/>
  <c r="N956" i="16" s="1"/>
  <c r="O956" i="16"/>
  <c r="R1435" i="16" l="1"/>
  <c r="AE1435" i="16"/>
  <c r="AC1435" i="16"/>
  <c r="AD1435" i="16" s="1"/>
  <c r="V960" i="16"/>
  <c r="G956" i="16"/>
  <c r="U961" i="16" l="1"/>
  <c r="S961" i="16"/>
  <c r="D957" i="16"/>
  <c r="F957" i="16"/>
  <c r="R1436" i="16" l="1"/>
  <c r="AE1436" i="16"/>
  <c r="AC1436" i="16"/>
  <c r="AD1436" i="16" s="1"/>
  <c r="W961" i="16"/>
  <c r="T961" i="16"/>
  <c r="H957" i="16"/>
  <c r="E957" i="16"/>
  <c r="C958" i="16" s="1"/>
  <c r="K958" i="16" s="1"/>
  <c r="M957" i="16"/>
  <c r="N957" i="16" s="1"/>
  <c r="O957" i="16"/>
  <c r="V961" i="16" l="1"/>
  <c r="G957" i="16"/>
  <c r="R1437" i="16" l="1"/>
  <c r="AE1437" i="16"/>
  <c r="AC1437" i="16"/>
  <c r="AD1437" i="16" s="1"/>
  <c r="U962" i="16"/>
  <c r="S962" i="16"/>
  <c r="D958" i="16"/>
  <c r="F958" i="16"/>
  <c r="T962" i="16" l="1"/>
  <c r="W962" i="16"/>
  <c r="H958" i="16"/>
  <c r="E958" i="16"/>
  <c r="C959" i="16" s="1"/>
  <c r="K959" i="16" s="1"/>
  <c r="M958" i="16"/>
  <c r="N958" i="16" s="1"/>
  <c r="O958" i="16"/>
  <c r="R1438" i="16" l="1"/>
  <c r="AE1438" i="16"/>
  <c r="AC1438" i="16"/>
  <c r="AD1438" i="16" s="1"/>
  <c r="V962" i="16"/>
  <c r="G958" i="16"/>
  <c r="U963" i="16" l="1"/>
  <c r="S963" i="16"/>
  <c r="D959" i="16"/>
  <c r="F959" i="16"/>
  <c r="R1439" i="16" l="1"/>
  <c r="AE1439" i="16"/>
  <c r="AC1439" i="16"/>
  <c r="AD1439" i="16" s="1"/>
  <c r="T963" i="16"/>
  <c r="W963" i="16"/>
  <c r="H959" i="16"/>
  <c r="E959" i="16"/>
  <c r="C960" i="16" s="1"/>
  <c r="K960" i="16" s="1"/>
  <c r="O959" i="16"/>
  <c r="M959" i="16"/>
  <c r="N959" i="16" s="1"/>
  <c r="V963" i="16" l="1"/>
  <c r="G959" i="16"/>
  <c r="R1440" i="16" l="1"/>
  <c r="AE1440" i="16"/>
  <c r="AC1440" i="16"/>
  <c r="U964" i="16"/>
  <c r="S964" i="16"/>
  <c r="D960" i="16"/>
  <c r="F960" i="16"/>
  <c r="AD1440" i="16" l="1"/>
  <c r="W964" i="16"/>
  <c r="T964" i="16"/>
  <c r="H960" i="16"/>
  <c r="E960" i="16"/>
  <c r="C961" i="16" s="1"/>
  <c r="K961" i="16" s="1"/>
  <c r="M960" i="16"/>
  <c r="N960" i="16" s="1"/>
  <c r="O960" i="16"/>
  <c r="R1441" i="16" l="1"/>
  <c r="AE1441" i="16"/>
  <c r="AC1441" i="16"/>
  <c r="V964" i="16"/>
  <c r="G960" i="16"/>
  <c r="AD1441" i="16" l="1"/>
  <c r="U965" i="16"/>
  <c r="S965" i="16"/>
  <c r="D961" i="16"/>
  <c r="F961" i="16"/>
  <c r="R1442" i="16" l="1"/>
  <c r="AE1442" i="16"/>
  <c r="AC1442" i="16"/>
  <c r="T965" i="16"/>
  <c r="W965" i="16"/>
  <c r="H961" i="16"/>
  <c r="E961" i="16"/>
  <c r="C962" i="16" s="1"/>
  <c r="K962" i="16" s="1"/>
  <c r="M961" i="16"/>
  <c r="N961" i="16" s="1"/>
  <c r="O961" i="16"/>
  <c r="AD1442" i="16" l="1"/>
  <c r="V965" i="16"/>
  <c r="G961" i="16"/>
  <c r="R1443" i="16" l="1"/>
  <c r="AE1443" i="16"/>
  <c r="AC1443" i="16"/>
  <c r="S966" i="16"/>
  <c r="U966" i="16"/>
  <c r="D962" i="16"/>
  <c r="F962" i="16"/>
  <c r="AD1443" i="16" l="1"/>
  <c r="W966" i="16"/>
  <c r="T966" i="16"/>
  <c r="H962" i="16"/>
  <c r="E962" i="16"/>
  <c r="C963" i="16" s="1"/>
  <c r="K963" i="16" s="1"/>
  <c r="M962" i="16"/>
  <c r="N962" i="16" s="1"/>
  <c r="O962" i="16"/>
  <c r="R1444" i="16" l="1"/>
  <c r="AE1444" i="16"/>
  <c r="AC1444" i="16"/>
  <c r="V966" i="16"/>
  <c r="G962" i="16"/>
  <c r="AD1444" i="16" l="1"/>
  <c r="S967" i="16"/>
  <c r="U967" i="16"/>
  <c r="D963" i="16"/>
  <c r="F963" i="16"/>
  <c r="R1445" i="16" l="1"/>
  <c r="AE1445" i="16"/>
  <c r="AC1445" i="16"/>
  <c r="W967" i="16"/>
  <c r="T967" i="16"/>
  <c r="H963" i="16"/>
  <c r="E963" i="16"/>
  <c r="C964" i="16" s="1"/>
  <c r="K964" i="16" s="1"/>
  <c r="O963" i="16"/>
  <c r="M963" i="16"/>
  <c r="N963" i="16" s="1"/>
  <c r="AD1445" i="16" l="1"/>
  <c r="V967" i="16"/>
  <c r="G963" i="16"/>
  <c r="R1446" i="16" l="1"/>
  <c r="AE1446" i="16"/>
  <c r="AC1446" i="16"/>
  <c r="S968" i="16"/>
  <c r="U968" i="16"/>
  <c r="D964" i="16"/>
  <c r="F964" i="16"/>
  <c r="AD1446" i="16" l="1"/>
  <c r="W968" i="16"/>
  <c r="T968" i="16"/>
  <c r="H964" i="16"/>
  <c r="E964" i="16"/>
  <c r="C965" i="16" s="1"/>
  <c r="K965" i="16" s="1"/>
  <c r="M964" i="16"/>
  <c r="N964" i="16" s="1"/>
  <c r="O964" i="16"/>
  <c r="R1447" i="16" l="1"/>
  <c r="AE1447" i="16"/>
  <c r="AC1447" i="16"/>
  <c r="V968" i="16"/>
  <c r="G964" i="16"/>
  <c r="AD1447" i="16" l="1"/>
  <c r="U969" i="16"/>
  <c r="S969" i="16"/>
  <c r="D965" i="16"/>
  <c r="F965" i="16"/>
  <c r="R1448" i="16" l="1"/>
  <c r="AE1448" i="16"/>
  <c r="AC1448" i="16"/>
  <c r="AD1448" i="16" s="1"/>
  <c r="T969" i="16"/>
  <c r="W969" i="16"/>
  <c r="H965" i="16"/>
  <c r="E965" i="16"/>
  <c r="C966" i="16" s="1"/>
  <c r="K966" i="16" s="1"/>
  <c r="M965" i="16"/>
  <c r="N965" i="16" s="1"/>
  <c r="O965" i="16"/>
  <c r="V969" i="16" l="1"/>
  <c r="G965" i="16"/>
  <c r="R1449" i="16" l="1"/>
  <c r="AE1449" i="16"/>
  <c r="AC1449" i="16"/>
  <c r="U970" i="16"/>
  <c r="S970" i="16"/>
  <c r="D966" i="16"/>
  <c r="F966" i="16"/>
  <c r="AD1449" i="16" l="1"/>
  <c r="T970" i="16"/>
  <c r="W970" i="16"/>
  <c r="H966" i="16"/>
  <c r="E966" i="16"/>
  <c r="C967" i="16" s="1"/>
  <c r="K967" i="16" s="1"/>
  <c r="M966" i="16"/>
  <c r="N966" i="16" s="1"/>
  <c r="O966" i="16"/>
  <c r="R1450" i="16" l="1"/>
  <c r="AE1450" i="16"/>
  <c r="AC1450" i="16"/>
  <c r="V970" i="16"/>
  <c r="G966" i="16"/>
  <c r="AD1450" i="16" l="1"/>
  <c r="S971" i="16"/>
  <c r="U971" i="16"/>
  <c r="D967" i="16"/>
  <c r="F967" i="16"/>
  <c r="AE1451" i="16" l="1"/>
  <c r="AC1451" i="16"/>
  <c r="R1451" i="16"/>
  <c r="W971" i="16"/>
  <c r="T971" i="16"/>
  <c r="H967" i="16"/>
  <c r="E967" i="16"/>
  <c r="C968" i="16" s="1"/>
  <c r="K968" i="16" s="1"/>
  <c r="O967" i="16"/>
  <c r="M967" i="16"/>
  <c r="N967" i="16" s="1"/>
  <c r="AD1451" i="16" l="1"/>
  <c r="V971" i="16"/>
  <c r="G967" i="16"/>
  <c r="R1452" i="16" l="1"/>
  <c r="AE1452" i="16"/>
  <c r="AC1452" i="16"/>
  <c r="U972" i="16"/>
  <c r="S972" i="16"/>
  <c r="D968" i="16"/>
  <c r="F968" i="16"/>
  <c r="AD1452" i="16" l="1"/>
  <c r="W972" i="16"/>
  <c r="T972" i="16"/>
  <c r="H968" i="16"/>
  <c r="E968" i="16"/>
  <c r="C969" i="16" s="1"/>
  <c r="K969" i="16" s="1"/>
  <c r="M968" i="16"/>
  <c r="N968" i="16" s="1"/>
  <c r="O968" i="16"/>
  <c r="AE1453" i="16" l="1"/>
  <c r="AC1453" i="16"/>
  <c r="R1453" i="16"/>
  <c r="V972" i="16"/>
  <c r="G968" i="16"/>
  <c r="AD1453" i="16" l="1"/>
  <c r="S973" i="16"/>
  <c r="U973" i="16"/>
  <c r="D969" i="16"/>
  <c r="F969" i="16"/>
  <c r="R1454" i="16" l="1"/>
  <c r="AC1454" i="16"/>
  <c r="AD1454" i="16" s="1"/>
  <c r="AE1454" i="16"/>
  <c r="T973" i="16"/>
  <c r="W973" i="16"/>
  <c r="H969" i="16"/>
  <c r="E969" i="16"/>
  <c r="C970" i="16" s="1"/>
  <c r="K970" i="16" s="1"/>
  <c r="M969" i="16"/>
  <c r="N969" i="16" s="1"/>
  <c r="O969" i="16"/>
  <c r="V973" i="16" l="1"/>
  <c r="G969" i="16"/>
  <c r="AE1455" i="16" l="1"/>
  <c r="AC1455" i="16"/>
  <c r="AD1455" i="16" s="1"/>
  <c r="R1455" i="16"/>
  <c r="S974" i="16"/>
  <c r="U974" i="16"/>
  <c r="D970" i="16"/>
  <c r="F970" i="16"/>
  <c r="W974" i="16" l="1"/>
  <c r="T974" i="16"/>
  <c r="H970" i="16"/>
  <c r="E970" i="16"/>
  <c r="C971" i="16" s="1"/>
  <c r="K971" i="16" s="1"/>
  <c r="M970" i="16"/>
  <c r="N970" i="16" s="1"/>
  <c r="O970" i="16"/>
  <c r="AE1456" i="16" l="1"/>
  <c r="AC1456" i="16"/>
  <c r="AD1456" i="16" s="1"/>
  <c r="R1456" i="16"/>
  <c r="V974" i="16"/>
  <c r="G970" i="16"/>
  <c r="U975" i="16" l="1"/>
  <c r="S975" i="16"/>
  <c r="D971" i="16"/>
  <c r="F971" i="16"/>
  <c r="AE1457" i="16" l="1"/>
  <c r="AC1457" i="16"/>
  <c r="R1457" i="16"/>
  <c r="T975" i="16"/>
  <c r="W975" i="16"/>
  <c r="O971" i="16"/>
  <c r="M971" i="16"/>
  <c r="N971" i="16" s="1"/>
  <c r="H971" i="16"/>
  <c r="E971" i="16"/>
  <c r="C972" i="16" s="1"/>
  <c r="K972" i="16" s="1"/>
  <c r="AD1457" i="16" l="1"/>
  <c r="V975" i="16"/>
  <c r="G971" i="16"/>
  <c r="AE1458" i="16" l="1"/>
  <c r="AC1458" i="16"/>
  <c r="R1458" i="16"/>
  <c r="U976" i="16"/>
  <c r="S976" i="16"/>
  <c r="D972" i="16"/>
  <c r="F972" i="16"/>
  <c r="AD1458" i="16" l="1"/>
  <c r="R1459" i="16"/>
  <c r="AE1459" i="16"/>
  <c r="AC1459" i="16"/>
  <c r="AD1459" i="16" s="1"/>
  <c r="W976" i="16"/>
  <c r="T976" i="16"/>
  <c r="E972" i="16"/>
  <c r="C973" i="16" s="1"/>
  <c r="K973" i="16" s="1"/>
  <c r="H972" i="16"/>
  <c r="O972" i="16"/>
  <c r="M972" i="16"/>
  <c r="N972" i="16" s="1"/>
  <c r="V976" i="16" l="1"/>
  <c r="G972" i="16"/>
  <c r="AE1460" i="16" l="1"/>
  <c r="AC1460" i="16"/>
  <c r="AD1460" i="16" s="1"/>
  <c r="R1460" i="16"/>
  <c r="U977" i="16"/>
  <c r="S977" i="16"/>
  <c r="D973" i="16"/>
  <c r="F973" i="16"/>
  <c r="W977" i="16" l="1"/>
  <c r="T977" i="16"/>
  <c r="O973" i="16"/>
  <c r="M973" i="16"/>
  <c r="N973" i="16" s="1"/>
  <c r="H973" i="16"/>
  <c r="E973" i="16"/>
  <c r="C974" i="16" s="1"/>
  <c r="K974" i="16" s="1"/>
  <c r="AE1461" i="16" l="1"/>
  <c r="AC1461" i="16"/>
  <c r="AD1461" i="16" s="1"/>
  <c r="R1461" i="16"/>
  <c r="V977" i="16"/>
  <c r="G973" i="16"/>
  <c r="U978" i="16" l="1"/>
  <c r="S978" i="16"/>
  <c r="D974" i="16"/>
  <c r="F974" i="16"/>
  <c r="R1462" i="16" l="1"/>
  <c r="AE1462" i="16"/>
  <c r="AC1462" i="16"/>
  <c r="AD1462" i="16" s="1"/>
  <c r="W978" i="16"/>
  <c r="T978" i="16"/>
  <c r="E974" i="16"/>
  <c r="C975" i="16" s="1"/>
  <c r="K975" i="16" s="1"/>
  <c r="H974" i="16"/>
  <c r="O974" i="16"/>
  <c r="M974" i="16"/>
  <c r="N974" i="16" s="1"/>
  <c r="V978" i="16" l="1"/>
  <c r="G974" i="16"/>
  <c r="AE1463" i="16" l="1"/>
  <c r="AC1463" i="16"/>
  <c r="AD1463" i="16" s="1"/>
  <c r="R1463" i="16"/>
  <c r="U979" i="16"/>
  <c r="S979" i="16"/>
  <c r="D975" i="16"/>
  <c r="F975" i="16"/>
  <c r="T979" i="16" l="1"/>
  <c r="W979" i="16"/>
  <c r="O975" i="16"/>
  <c r="M975" i="16"/>
  <c r="N975" i="16" s="1"/>
  <c r="H975" i="16"/>
  <c r="E975" i="16"/>
  <c r="C976" i="16" s="1"/>
  <c r="K976" i="16" s="1"/>
  <c r="AE1464" i="16" l="1"/>
  <c r="AC1464" i="16"/>
  <c r="AD1464" i="16" s="1"/>
  <c r="R1464" i="16"/>
  <c r="V979" i="16"/>
  <c r="G975" i="16"/>
  <c r="S980" i="16" l="1"/>
  <c r="U980" i="16"/>
  <c r="D976" i="16"/>
  <c r="F976" i="16"/>
  <c r="AE1465" i="16" l="1"/>
  <c r="AC1465" i="16"/>
  <c r="AD1465" i="16" s="1"/>
  <c r="R1465" i="16"/>
  <c r="W980" i="16"/>
  <c r="T980" i="16"/>
  <c r="E976" i="16"/>
  <c r="C977" i="16" s="1"/>
  <c r="K977" i="16" s="1"/>
  <c r="H976" i="16"/>
  <c r="O976" i="16"/>
  <c r="M976" i="16"/>
  <c r="N976" i="16" s="1"/>
  <c r="V980" i="16" l="1"/>
  <c r="G976" i="16"/>
  <c r="AE1466" i="16" l="1"/>
  <c r="AC1466" i="16"/>
  <c r="AD1466" i="16" s="1"/>
  <c r="R1466" i="16"/>
  <c r="S981" i="16"/>
  <c r="U981" i="16"/>
  <c r="D977" i="16"/>
  <c r="F977" i="16"/>
  <c r="W981" i="16" l="1"/>
  <c r="T981" i="16"/>
  <c r="O977" i="16"/>
  <c r="M977" i="16"/>
  <c r="N977" i="16" s="1"/>
  <c r="H977" i="16"/>
  <c r="E977" i="16"/>
  <c r="C978" i="16" s="1"/>
  <c r="K978" i="16" s="1"/>
  <c r="AE1467" i="16" l="1"/>
  <c r="AC1467" i="16"/>
  <c r="AD1467" i="16" s="1"/>
  <c r="R1467" i="16"/>
  <c r="V981" i="16"/>
  <c r="G977" i="16"/>
  <c r="S982" i="16" l="1"/>
  <c r="U982" i="16"/>
  <c r="F978" i="16"/>
  <c r="D978" i="16"/>
  <c r="AE1468" i="16" l="1"/>
  <c r="AC1468" i="16"/>
  <c r="AD1468" i="16" s="1"/>
  <c r="R1468" i="16"/>
  <c r="T982" i="16"/>
  <c r="W982" i="16"/>
  <c r="O978" i="16"/>
  <c r="M978" i="16"/>
  <c r="N978" i="16" s="1"/>
  <c r="E978" i="16"/>
  <c r="C979" i="16" s="1"/>
  <c r="K979" i="16" s="1"/>
  <c r="H978" i="16"/>
  <c r="V982" i="16" l="1"/>
  <c r="G978" i="16"/>
  <c r="AE1469" i="16" l="1"/>
  <c r="AC1469" i="16"/>
  <c r="AD1469" i="16" s="1"/>
  <c r="R1469" i="16"/>
  <c r="U983" i="16"/>
  <c r="S983" i="16"/>
  <c r="D979" i="16"/>
  <c r="F979" i="16"/>
  <c r="W983" i="16" l="1"/>
  <c r="T983" i="16"/>
  <c r="O979" i="16"/>
  <c r="M979" i="16"/>
  <c r="N979" i="16" s="1"/>
  <c r="E979" i="16"/>
  <c r="C980" i="16" s="1"/>
  <c r="K980" i="16" s="1"/>
  <c r="H979" i="16"/>
  <c r="R1470" i="16" l="1"/>
  <c r="AE1470" i="16"/>
  <c r="AC1470" i="16"/>
  <c r="AD1470" i="16" s="1"/>
  <c r="V983" i="16"/>
  <c r="G979" i="16"/>
  <c r="U984" i="16" l="1"/>
  <c r="S984" i="16"/>
  <c r="D980" i="16"/>
  <c r="F980" i="16"/>
  <c r="AC1471" i="16" l="1"/>
  <c r="AE1471" i="16"/>
  <c r="R1471" i="16"/>
  <c r="T984" i="16"/>
  <c r="W984" i="16"/>
  <c r="E980" i="16"/>
  <c r="C981" i="16" s="1"/>
  <c r="K981" i="16" s="1"/>
  <c r="H980" i="16"/>
  <c r="O980" i="16"/>
  <c r="M980" i="16"/>
  <c r="N980" i="16" s="1"/>
  <c r="AD1471" i="16" l="1"/>
  <c r="V984" i="16"/>
  <c r="G980" i="16"/>
  <c r="AC1472" i="16" l="1"/>
  <c r="AD1472" i="16" s="1"/>
  <c r="R1472" i="16"/>
  <c r="AE1472" i="16"/>
  <c r="S985" i="16"/>
  <c r="U985" i="16"/>
  <c r="D981" i="16"/>
  <c r="F981" i="16"/>
  <c r="T985" i="16" l="1"/>
  <c r="W985" i="16"/>
  <c r="O981" i="16"/>
  <c r="M981" i="16"/>
  <c r="N981" i="16" s="1"/>
  <c r="H981" i="16"/>
  <c r="E981" i="16"/>
  <c r="C982" i="16" s="1"/>
  <c r="K982" i="16" s="1"/>
  <c r="R1473" i="16" l="1"/>
  <c r="AE1473" i="16"/>
  <c r="AC1473" i="16"/>
  <c r="AD1473" i="16" s="1"/>
  <c r="V985" i="16"/>
  <c r="G981" i="16"/>
  <c r="U986" i="16" l="1"/>
  <c r="S986" i="16"/>
  <c r="D982" i="16"/>
  <c r="F982" i="16"/>
  <c r="AC1474" i="16" l="1"/>
  <c r="AD1474" i="16" s="1"/>
  <c r="R1474" i="16"/>
  <c r="AE1474" i="16"/>
  <c r="W986" i="16"/>
  <c r="T986" i="16"/>
  <c r="E982" i="16"/>
  <c r="C983" i="16" s="1"/>
  <c r="K983" i="16" s="1"/>
  <c r="H982" i="16"/>
  <c r="O982" i="16"/>
  <c r="M982" i="16"/>
  <c r="N982" i="16" s="1"/>
  <c r="V986" i="16" l="1"/>
  <c r="G982" i="16"/>
  <c r="R1475" i="16" l="1"/>
  <c r="AE1475" i="16"/>
  <c r="AC1475" i="16"/>
  <c r="AD1475" i="16" s="1"/>
  <c r="S987" i="16"/>
  <c r="U987" i="16"/>
  <c r="D983" i="16"/>
  <c r="F983" i="16"/>
  <c r="W987" i="16" l="1"/>
  <c r="T987" i="16"/>
  <c r="O983" i="16"/>
  <c r="M983" i="16"/>
  <c r="N983" i="16" s="1"/>
  <c r="H983" i="16"/>
  <c r="E983" i="16"/>
  <c r="C984" i="16" s="1"/>
  <c r="K984" i="16" s="1"/>
  <c r="AC1476" i="16" l="1"/>
  <c r="AD1476" i="16" s="1"/>
  <c r="AE1476" i="16"/>
  <c r="R1476" i="16"/>
  <c r="V987" i="16"/>
  <c r="G983" i="16"/>
  <c r="U988" i="16" l="1"/>
  <c r="S988" i="16"/>
  <c r="D984" i="16"/>
  <c r="F984" i="16"/>
  <c r="AC1477" i="16" l="1"/>
  <c r="AD1477" i="16" s="1"/>
  <c r="R1477" i="16"/>
  <c r="AE1477" i="16"/>
  <c r="T988" i="16"/>
  <c r="W988" i="16"/>
  <c r="E984" i="16"/>
  <c r="C985" i="16" s="1"/>
  <c r="K985" i="16" s="1"/>
  <c r="H984" i="16"/>
  <c r="O984" i="16"/>
  <c r="M984" i="16"/>
  <c r="N984" i="16" s="1"/>
  <c r="V988" i="16" l="1"/>
  <c r="G984" i="16"/>
  <c r="AC1478" i="16" l="1"/>
  <c r="AD1478" i="16" s="1"/>
  <c r="AE1478" i="16"/>
  <c r="R1478" i="16"/>
  <c r="U989" i="16"/>
  <c r="S989" i="16"/>
  <c r="D985" i="16"/>
  <c r="F985" i="16"/>
  <c r="T989" i="16" l="1"/>
  <c r="W989" i="16"/>
  <c r="O985" i="16"/>
  <c r="M985" i="16"/>
  <c r="N985" i="16" s="1"/>
  <c r="H985" i="16"/>
  <c r="E985" i="16"/>
  <c r="C986" i="16" s="1"/>
  <c r="K986" i="16" s="1"/>
  <c r="AC1479" i="16" l="1"/>
  <c r="AD1479" i="16" s="1"/>
  <c r="AE1479" i="16"/>
  <c r="R1479" i="16"/>
  <c r="V989" i="16"/>
  <c r="G985" i="16"/>
  <c r="S990" i="16" l="1"/>
  <c r="U990" i="16"/>
  <c r="D986" i="16"/>
  <c r="F986" i="16"/>
  <c r="AC1480" i="16" l="1"/>
  <c r="AD1480" i="16" s="1"/>
  <c r="AE1480" i="16"/>
  <c r="R1480" i="16"/>
  <c r="W990" i="16"/>
  <c r="T990" i="16"/>
  <c r="E986" i="16"/>
  <c r="C987" i="16" s="1"/>
  <c r="K987" i="16" s="1"/>
  <c r="H986" i="16"/>
  <c r="O986" i="16"/>
  <c r="M986" i="16"/>
  <c r="N986" i="16" s="1"/>
  <c r="V990" i="16" l="1"/>
  <c r="G986" i="16"/>
  <c r="R1481" i="16" l="1"/>
  <c r="AE1481" i="16"/>
  <c r="AC1481" i="16"/>
  <c r="AD1481" i="16" s="1"/>
  <c r="U991" i="16"/>
  <c r="S991" i="16"/>
  <c r="D987" i="16"/>
  <c r="F987" i="16"/>
  <c r="W991" i="16" l="1"/>
  <c r="T991" i="16"/>
  <c r="O987" i="16"/>
  <c r="M987" i="16"/>
  <c r="N987" i="16" s="1"/>
  <c r="H987" i="16"/>
  <c r="E987" i="16"/>
  <c r="C988" i="16" s="1"/>
  <c r="K988" i="16" s="1"/>
  <c r="AE1482" i="16" l="1"/>
  <c r="R1482" i="16"/>
  <c r="AC1482" i="16"/>
  <c r="AD1482" i="16" s="1"/>
  <c r="V991" i="16"/>
  <c r="G987" i="16"/>
  <c r="U992" i="16" l="1"/>
  <c r="S992" i="16"/>
  <c r="D988" i="16"/>
  <c r="F988" i="16"/>
  <c r="AC1483" i="16" l="1"/>
  <c r="AD1483" i="16" s="1"/>
  <c r="AE1483" i="16"/>
  <c r="R1483" i="16"/>
  <c r="W992" i="16"/>
  <c r="T992" i="16"/>
  <c r="E988" i="16"/>
  <c r="C989" i="16" s="1"/>
  <c r="K989" i="16" s="1"/>
  <c r="H988" i="16"/>
  <c r="O988" i="16"/>
  <c r="M988" i="16"/>
  <c r="N988" i="16" s="1"/>
  <c r="V992" i="16" l="1"/>
  <c r="G988" i="16"/>
  <c r="R1484" i="16" l="1"/>
  <c r="AE1484" i="16"/>
  <c r="AC1484" i="16"/>
  <c r="AD1484" i="16" s="1"/>
  <c r="U993" i="16"/>
  <c r="S993" i="16"/>
  <c r="D989" i="16"/>
  <c r="F989" i="16"/>
  <c r="W993" i="16" l="1"/>
  <c r="T993" i="16"/>
  <c r="O989" i="16"/>
  <c r="M989" i="16"/>
  <c r="N989" i="16" s="1"/>
  <c r="E989" i="16"/>
  <c r="C990" i="16" s="1"/>
  <c r="K990" i="16" s="1"/>
  <c r="H989" i="16"/>
  <c r="AC1485" i="16" l="1"/>
  <c r="AD1485" i="16" s="1"/>
  <c r="R1485" i="16"/>
  <c r="AE1485" i="16"/>
  <c r="V993" i="16"/>
  <c r="G989" i="16"/>
  <c r="S994" i="16" l="1"/>
  <c r="U994" i="16"/>
  <c r="D990" i="16"/>
  <c r="F990" i="16"/>
  <c r="AE1486" i="16" l="1"/>
  <c r="R1486" i="16"/>
  <c r="AC1486" i="16"/>
  <c r="AD1486" i="16" s="1"/>
  <c r="W994" i="16"/>
  <c r="T994" i="16"/>
  <c r="O990" i="16"/>
  <c r="M990" i="16"/>
  <c r="N990" i="16" s="1"/>
  <c r="H990" i="16"/>
  <c r="E990" i="16"/>
  <c r="C991" i="16" s="1"/>
  <c r="K991" i="16" s="1"/>
  <c r="V994" i="16" l="1"/>
  <c r="G990" i="16"/>
  <c r="AC1487" i="16" l="1"/>
  <c r="AD1487" i="16" s="1"/>
  <c r="AE1487" i="16"/>
  <c r="R1487" i="16"/>
  <c r="U995" i="16"/>
  <c r="S995" i="16"/>
  <c r="D991" i="16"/>
  <c r="F991" i="16"/>
  <c r="T995" i="16" l="1"/>
  <c r="W995" i="16"/>
  <c r="O991" i="16"/>
  <c r="M991" i="16"/>
  <c r="N991" i="16" s="1"/>
  <c r="H991" i="16"/>
  <c r="E991" i="16"/>
  <c r="C992" i="16" s="1"/>
  <c r="K992" i="16" s="1"/>
  <c r="R1488" i="16" l="1"/>
  <c r="AE1488" i="16"/>
  <c r="AC1488" i="16"/>
  <c r="AD1488" i="16" s="1"/>
  <c r="V995" i="16"/>
  <c r="G991" i="16"/>
  <c r="U996" i="16" l="1"/>
  <c r="S996" i="16"/>
  <c r="D992" i="16"/>
  <c r="F992" i="16"/>
  <c r="R1489" i="16" l="1"/>
  <c r="AE1489" i="16"/>
  <c r="AC1489" i="16"/>
  <c r="W996" i="16"/>
  <c r="T996" i="16"/>
  <c r="H992" i="16"/>
  <c r="E992" i="16"/>
  <c r="C993" i="16" s="1"/>
  <c r="K993" i="16" s="1"/>
  <c r="M992" i="16"/>
  <c r="N992" i="16" s="1"/>
  <c r="O992" i="16"/>
  <c r="AD1489" i="16" l="1"/>
  <c r="V996" i="16"/>
  <c r="G992" i="16"/>
  <c r="R1490" i="16" l="1"/>
  <c r="AE1490" i="16"/>
  <c r="AC1490" i="16"/>
  <c r="S997" i="16"/>
  <c r="U997" i="16"/>
  <c r="D993" i="16"/>
  <c r="F993" i="16"/>
  <c r="AD1490" i="16" l="1"/>
  <c r="T997" i="16"/>
  <c r="W997" i="16"/>
  <c r="O993" i="16"/>
  <c r="M993" i="16"/>
  <c r="N993" i="16" s="1"/>
  <c r="H993" i="16"/>
  <c r="E993" i="16"/>
  <c r="C994" i="16" s="1"/>
  <c r="K994" i="16" s="1"/>
  <c r="R1491" i="16" l="1"/>
  <c r="AE1491" i="16"/>
  <c r="AC1491" i="16"/>
  <c r="V997" i="16"/>
  <c r="G993" i="16"/>
  <c r="AD1491" i="16" l="1"/>
  <c r="S998" i="16"/>
  <c r="U998" i="16"/>
  <c r="D994" i="16"/>
  <c r="F994" i="16"/>
  <c r="AC1492" i="16" l="1"/>
  <c r="AE1492" i="16"/>
  <c r="R1492" i="16"/>
  <c r="T998" i="16"/>
  <c r="W998" i="16"/>
  <c r="O994" i="16"/>
  <c r="M994" i="16"/>
  <c r="N994" i="16" s="1"/>
  <c r="H994" i="16"/>
  <c r="E994" i="16"/>
  <c r="C995" i="16" s="1"/>
  <c r="K995" i="16" s="1"/>
  <c r="AD1492" i="16" l="1"/>
  <c r="V998" i="16"/>
  <c r="G994" i="16"/>
  <c r="R1493" i="16" l="1"/>
  <c r="AE1493" i="16"/>
  <c r="AC1493" i="16"/>
  <c r="AD1493" i="16" s="1"/>
  <c r="S999" i="16"/>
  <c r="U999" i="16"/>
  <c r="D995" i="16"/>
  <c r="F995" i="16"/>
  <c r="T999" i="16" l="1"/>
  <c r="W999" i="16"/>
  <c r="O995" i="16"/>
  <c r="M995" i="16"/>
  <c r="N995" i="16" s="1"/>
  <c r="H995" i="16"/>
  <c r="E995" i="16"/>
  <c r="C996" i="16" s="1"/>
  <c r="K996" i="16" s="1"/>
  <c r="R1494" i="16" l="1"/>
  <c r="AE1494" i="16"/>
  <c r="AC1494" i="16"/>
  <c r="AD1494" i="16" s="1"/>
  <c r="V999" i="16"/>
  <c r="G995" i="16"/>
  <c r="U1000" i="16" l="1"/>
  <c r="S1000" i="16"/>
  <c r="D996" i="16"/>
  <c r="F996" i="16"/>
  <c r="R1495" i="16" l="1"/>
  <c r="AC1495" i="16"/>
  <c r="AD1495" i="16" s="1"/>
  <c r="AE1495" i="16"/>
  <c r="T1000" i="16"/>
  <c r="W1000" i="16"/>
  <c r="H996" i="16"/>
  <c r="E996" i="16"/>
  <c r="C997" i="16" s="1"/>
  <c r="K997" i="16" s="1"/>
  <c r="M996" i="16"/>
  <c r="N996" i="16" s="1"/>
  <c r="O996" i="16"/>
  <c r="V1000" i="16" l="1"/>
  <c r="G996" i="16"/>
  <c r="R1496" i="16" l="1"/>
  <c r="AE1496" i="16"/>
  <c r="AC1496" i="16"/>
  <c r="AD1496" i="16" s="1"/>
  <c r="S1001" i="16"/>
  <c r="U1001" i="16"/>
  <c r="D997" i="16"/>
  <c r="F997" i="16"/>
  <c r="T1001" i="16" l="1"/>
  <c r="W1001" i="16"/>
  <c r="O997" i="16"/>
  <c r="M997" i="16"/>
  <c r="N997" i="16" s="1"/>
  <c r="H997" i="16"/>
  <c r="E997" i="16"/>
  <c r="C998" i="16" s="1"/>
  <c r="K998" i="16" s="1"/>
  <c r="R1497" i="16" l="1"/>
  <c r="AE1497" i="16"/>
  <c r="AC1497" i="16"/>
  <c r="AD1497" i="16" s="1"/>
  <c r="V1001" i="16"/>
  <c r="G997" i="16"/>
  <c r="S1002" i="16" l="1"/>
  <c r="U1002" i="16"/>
  <c r="D998" i="16"/>
  <c r="F998" i="16"/>
  <c r="AC1498" i="16" l="1"/>
  <c r="AD1498" i="16" s="1"/>
  <c r="AE1498" i="16"/>
  <c r="R1498" i="16"/>
  <c r="W1002" i="16"/>
  <c r="T1002" i="16"/>
  <c r="O998" i="16"/>
  <c r="M998" i="16"/>
  <c r="N998" i="16" s="1"/>
  <c r="E998" i="16"/>
  <c r="C999" i="16" s="1"/>
  <c r="K999" i="16" s="1"/>
  <c r="H998" i="16"/>
  <c r="V1002" i="16" l="1"/>
  <c r="G998" i="16"/>
  <c r="R1499" i="16" l="1"/>
  <c r="AE1499" i="16"/>
  <c r="AC1499" i="16"/>
  <c r="AD1499" i="16" s="1"/>
  <c r="U1003" i="16"/>
  <c r="S1003" i="16"/>
  <c r="D999" i="16"/>
  <c r="F999" i="16"/>
  <c r="T1003" i="16" l="1"/>
  <c r="W1003" i="16"/>
  <c r="O999" i="16"/>
  <c r="M999" i="16"/>
  <c r="N999" i="16" s="1"/>
  <c r="H999" i="16"/>
  <c r="E999" i="16"/>
  <c r="C1000" i="16" s="1"/>
  <c r="K1000" i="16" s="1"/>
  <c r="AC1500" i="16" l="1"/>
  <c r="AD1500" i="16" s="1"/>
  <c r="R1500" i="16"/>
  <c r="AE1500" i="16"/>
  <c r="V1003" i="16"/>
  <c r="G999" i="16"/>
  <c r="U1004" i="16" l="1"/>
  <c r="S1004" i="16"/>
  <c r="D1000" i="16"/>
  <c r="F1000" i="16"/>
  <c r="AC1501" i="16" l="1"/>
  <c r="AD1501" i="16" s="1"/>
  <c r="AE1501" i="16"/>
  <c r="R1501" i="16"/>
  <c r="T1004" i="16"/>
  <c r="W1004" i="16"/>
  <c r="E1000" i="16"/>
  <c r="C1001" i="16" s="1"/>
  <c r="K1001" i="16" s="1"/>
  <c r="H1000" i="16"/>
  <c r="M1000" i="16"/>
  <c r="N1000" i="16" s="1"/>
  <c r="O1000" i="16"/>
  <c r="V1004" i="16" l="1"/>
  <c r="G1000" i="16"/>
  <c r="R1502" i="16" l="1"/>
  <c r="AE1502" i="16"/>
  <c r="AC1502" i="16"/>
  <c r="AD1502" i="16" s="1"/>
  <c r="S1005" i="16"/>
  <c r="U1005" i="16"/>
  <c r="D1001" i="16"/>
  <c r="F1001" i="16"/>
  <c r="W1005" i="16" l="1"/>
  <c r="T1005" i="16"/>
  <c r="O1001" i="16"/>
  <c r="M1001" i="16"/>
  <c r="N1001" i="16" s="1"/>
  <c r="E1001" i="16"/>
  <c r="C1002" i="16" s="1"/>
  <c r="K1002" i="16" s="1"/>
  <c r="H1001" i="16"/>
  <c r="R1503" i="16" l="1"/>
  <c r="AE1503" i="16"/>
  <c r="AC1503" i="16"/>
  <c r="AD1503" i="16" s="1"/>
  <c r="V1005" i="16"/>
  <c r="G1001" i="16"/>
  <c r="S1006" i="16" l="1"/>
  <c r="U1006" i="16"/>
  <c r="D1002" i="16"/>
  <c r="F1002" i="16"/>
  <c r="R1504" i="16" l="1"/>
  <c r="AC1504" i="16"/>
  <c r="AD1504" i="16" s="1"/>
  <c r="AE1504" i="16"/>
  <c r="W1006" i="16"/>
  <c r="T1006" i="16"/>
  <c r="O1002" i="16"/>
  <c r="M1002" i="16"/>
  <c r="N1002" i="16" s="1"/>
  <c r="E1002" i="16"/>
  <c r="C1003" i="16" s="1"/>
  <c r="K1003" i="16" s="1"/>
  <c r="H1002" i="16"/>
  <c r="V1006" i="16" l="1"/>
  <c r="G1002" i="16"/>
  <c r="AE1505" i="16" l="1"/>
  <c r="R1505" i="16"/>
  <c r="AC1505" i="16"/>
  <c r="AD1505" i="16" s="1"/>
  <c r="U1007" i="16"/>
  <c r="S1007" i="16"/>
  <c r="D1003" i="16"/>
  <c r="F1003" i="16"/>
  <c r="T1007" i="16" l="1"/>
  <c r="W1007" i="16"/>
  <c r="M1003" i="16"/>
  <c r="N1003" i="16" s="1"/>
  <c r="O1003" i="16"/>
  <c r="E1003" i="16"/>
  <c r="C1004" i="16" s="1"/>
  <c r="K1004" i="16" s="1"/>
  <c r="H1003" i="16"/>
  <c r="R1506" i="16" l="1"/>
  <c r="AE1506" i="16"/>
  <c r="AC1506" i="16"/>
  <c r="AD1506" i="16" s="1"/>
  <c r="V1007" i="16"/>
  <c r="G1003" i="16"/>
  <c r="U1008" i="16" l="1"/>
  <c r="S1008" i="16"/>
  <c r="D1004" i="16"/>
  <c r="F1004" i="16"/>
  <c r="AC1507" i="16" l="1"/>
  <c r="AE1507" i="16"/>
  <c r="R1507" i="16"/>
  <c r="W1008" i="16"/>
  <c r="T1008" i="16"/>
  <c r="E1004" i="16"/>
  <c r="C1005" i="16" s="1"/>
  <c r="K1005" i="16" s="1"/>
  <c r="H1004" i="16"/>
  <c r="O1004" i="16"/>
  <c r="M1004" i="16"/>
  <c r="N1004" i="16" s="1"/>
  <c r="AD1507" i="16" l="1"/>
  <c r="V1008" i="16"/>
  <c r="G1004" i="16"/>
  <c r="R1508" i="16" l="1"/>
  <c r="AE1508" i="16"/>
  <c r="AC1508" i="16"/>
  <c r="S1009" i="16"/>
  <c r="U1009" i="16"/>
  <c r="D1005" i="16"/>
  <c r="F1005" i="16"/>
  <c r="AD1508" i="16" l="1"/>
  <c r="W1009" i="16"/>
  <c r="T1009" i="16"/>
  <c r="O1005" i="16"/>
  <c r="M1005" i="16"/>
  <c r="N1005" i="16" s="1"/>
  <c r="E1005" i="16"/>
  <c r="C1006" i="16" s="1"/>
  <c r="K1006" i="16" s="1"/>
  <c r="H1005" i="16"/>
  <c r="R1509" i="16" l="1"/>
  <c r="AE1509" i="16"/>
  <c r="AC1509" i="16"/>
  <c r="V1009" i="16"/>
  <c r="G1005" i="16"/>
  <c r="AD1509" i="16" l="1"/>
  <c r="S1010" i="16"/>
  <c r="U1010" i="16"/>
  <c r="D1006" i="16"/>
  <c r="F1006" i="16"/>
  <c r="R1510" i="16" l="1"/>
  <c r="AC1510" i="16"/>
  <c r="AE1510" i="16"/>
  <c r="T1010" i="16"/>
  <c r="W1010" i="16"/>
  <c r="E1006" i="16"/>
  <c r="C1007" i="16" s="1"/>
  <c r="K1007" i="16" s="1"/>
  <c r="H1006" i="16"/>
  <c r="M1006" i="16"/>
  <c r="N1006" i="16" s="1"/>
  <c r="O1006" i="16"/>
  <c r="AD1510" i="16" l="1"/>
  <c r="V1010" i="16"/>
  <c r="G1006" i="16"/>
  <c r="R1511" i="16" l="1"/>
  <c r="AE1511" i="16"/>
  <c r="AC1511" i="16"/>
  <c r="AD1511" i="16" s="1"/>
  <c r="U1011" i="16"/>
  <c r="S1011" i="16"/>
  <c r="D1007" i="16"/>
  <c r="F1007" i="16"/>
  <c r="W1011" i="16" l="1"/>
  <c r="T1011" i="16"/>
  <c r="M1007" i="16"/>
  <c r="N1007" i="16" s="1"/>
  <c r="O1007" i="16"/>
  <c r="E1007" i="16"/>
  <c r="C1008" i="16" s="1"/>
  <c r="K1008" i="16" s="1"/>
  <c r="H1007" i="16"/>
  <c r="R1512" i="16" l="1"/>
  <c r="AE1512" i="16"/>
  <c r="AC1512" i="16"/>
  <c r="AD1512" i="16" s="1"/>
  <c r="V1011" i="16"/>
  <c r="G1007" i="16"/>
  <c r="U1012" i="16" l="1"/>
  <c r="S1012" i="16"/>
  <c r="D1008" i="16"/>
  <c r="F1008" i="16"/>
  <c r="AC1513" i="16" l="1"/>
  <c r="AD1513" i="16" s="1"/>
  <c r="AE1513" i="16"/>
  <c r="R1513" i="16"/>
  <c r="W1012" i="16"/>
  <c r="T1012" i="16"/>
  <c r="E1008" i="16"/>
  <c r="C1009" i="16" s="1"/>
  <c r="K1009" i="16" s="1"/>
  <c r="H1008" i="16"/>
  <c r="O1008" i="16"/>
  <c r="M1008" i="16"/>
  <c r="N1008" i="16" s="1"/>
  <c r="V1012" i="16" l="1"/>
  <c r="G1008" i="16"/>
  <c r="AC1514" i="16" l="1"/>
  <c r="AD1514" i="16" s="1"/>
  <c r="AE1514" i="16"/>
  <c r="R1514" i="16"/>
  <c r="U1013" i="16"/>
  <c r="S1013" i="16"/>
  <c r="D1009" i="16"/>
  <c r="F1009" i="16"/>
  <c r="W1013" i="16" l="1"/>
  <c r="T1013" i="16"/>
  <c r="O1009" i="16"/>
  <c r="M1009" i="16"/>
  <c r="N1009" i="16" s="1"/>
  <c r="E1009" i="16"/>
  <c r="C1010" i="16" s="1"/>
  <c r="K1010" i="16" s="1"/>
  <c r="H1009" i="16"/>
  <c r="AC1515" i="16" l="1"/>
  <c r="AD1515" i="16" s="1"/>
  <c r="AE1515" i="16"/>
  <c r="R1515" i="16"/>
  <c r="V1013" i="16"/>
  <c r="G1009" i="16"/>
  <c r="S1014" i="16" l="1"/>
  <c r="U1014" i="16"/>
  <c r="D1010" i="16"/>
  <c r="F1010" i="16"/>
  <c r="AC1516" i="16" l="1"/>
  <c r="AD1516" i="16" s="1"/>
  <c r="R1516" i="16"/>
  <c r="AE1516" i="16"/>
  <c r="T1014" i="16"/>
  <c r="W1014" i="16"/>
  <c r="O1010" i="16"/>
  <c r="M1010" i="16"/>
  <c r="N1010" i="16" s="1"/>
  <c r="E1010" i="16"/>
  <c r="C1011" i="16" s="1"/>
  <c r="K1011" i="16" s="1"/>
  <c r="H1010" i="16"/>
  <c r="V1014" i="16" l="1"/>
  <c r="G1010" i="16"/>
  <c r="R1517" i="16" l="1"/>
  <c r="AE1517" i="16"/>
  <c r="AC1517" i="16"/>
  <c r="AD1517" i="16" s="1"/>
  <c r="S1015" i="16"/>
  <c r="U1015" i="16"/>
  <c r="D1011" i="16"/>
  <c r="F1011" i="16"/>
  <c r="T1015" i="16" l="1"/>
  <c r="W1015" i="16"/>
  <c r="M1011" i="16"/>
  <c r="N1011" i="16" s="1"/>
  <c r="O1011" i="16"/>
  <c r="E1011" i="16"/>
  <c r="C1012" i="16" s="1"/>
  <c r="K1012" i="16" s="1"/>
  <c r="H1011" i="16"/>
  <c r="R1518" i="16" l="1"/>
  <c r="AE1518" i="16"/>
  <c r="AC1518" i="16"/>
  <c r="AD1518" i="16" s="1"/>
  <c r="V1015" i="16"/>
  <c r="G1011" i="16"/>
  <c r="S1016" i="16" l="1"/>
  <c r="U1016" i="16"/>
  <c r="D1012" i="16"/>
  <c r="F1012" i="16"/>
  <c r="AC1519" i="16" l="1"/>
  <c r="AD1519" i="16" s="1"/>
  <c r="R1519" i="16"/>
  <c r="AE1519" i="16"/>
  <c r="W1016" i="16"/>
  <c r="T1016" i="16"/>
  <c r="E1012" i="16"/>
  <c r="C1013" i="16" s="1"/>
  <c r="K1013" i="16" s="1"/>
  <c r="H1012" i="16"/>
  <c r="O1012" i="16"/>
  <c r="M1012" i="16"/>
  <c r="N1012" i="16" s="1"/>
  <c r="V1016" i="16" l="1"/>
  <c r="G1012" i="16"/>
  <c r="AC1520" i="16" l="1"/>
  <c r="AD1520" i="16" s="1"/>
  <c r="AE1520" i="16"/>
  <c r="R1520" i="16"/>
  <c r="U1017" i="16"/>
  <c r="S1017" i="16"/>
  <c r="D1013" i="16"/>
  <c r="F1013" i="16"/>
  <c r="W1017" i="16" l="1"/>
  <c r="T1017" i="16"/>
  <c r="O1013" i="16"/>
  <c r="M1013" i="16"/>
  <c r="N1013" i="16" s="1"/>
  <c r="E1013" i="16"/>
  <c r="C1014" i="16" s="1"/>
  <c r="K1014" i="16" s="1"/>
  <c r="H1013" i="16"/>
  <c r="R1521" i="16" l="1"/>
  <c r="AE1521" i="16"/>
  <c r="AC1521" i="16"/>
  <c r="AD1521" i="16" s="1"/>
  <c r="V1017" i="16"/>
  <c r="G1013" i="16"/>
  <c r="U1018" i="16" l="1"/>
  <c r="S1018" i="16"/>
  <c r="D1014" i="16"/>
  <c r="F1014" i="16"/>
  <c r="AC1522" i="16" l="1"/>
  <c r="R1522" i="16"/>
  <c r="AE1522" i="16"/>
  <c r="W1018" i="16"/>
  <c r="T1018" i="16"/>
  <c r="O1014" i="16"/>
  <c r="M1014" i="16"/>
  <c r="N1014" i="16" s="1"/>
  <c r="H1014" i="16"/>
  <c r="E1014" i="16"/>
  <c r="C1015" i="16" s="1"/>
  <c r="K1015" i="16" s="1"/>
  <c r="AD1522" i="16" l="1"/>
  <c r="V1018" i="16"/>
  <c r="G1014" i="16"/>
  <c r="R1523" i="16" l="1"/>
  <c r="AE1523" i="16"/>
  <c r="AC1523" i="16"/>
  <c r="U1019" i="16"/>
  <c r="S1019" i="16"/>
  <c r="D1015" i="16"/>
  <c r="F1015" i="16"/>
  <c r="AD1523" i="16" l="1"/>
  <c r="W1019" i="16"/>
  <c r="T1019" i="16"/>
  <c r="M1015" i="16"/>
  <c r="N1015" i="16" s="1"/>
  <c r="O1015" i="16"/>
  <c r="E1015" i="16"/>
  <c r="C1016" i="16" s="1"/>
  <c r="K1016" i="16" s="1"/>
  <c r="H1015" i="16"/>
  <c r="R1524" i="16" l="1"/>
  <c r="AE1524" i="16"/>
  <c r="AC1524" i="16"/>
  <c r="V1019" i="16"/>
  <c r="G1015" i="16"/>
  <c r="AD1524" i="16" l="1"/>
  <c r="U1020" i="16"/>
  <c r="S1020" i="16"/>
  <c r="D1016" i="16"/>
  <c r="F1016" i="16"/>
  <c r="AC1525" i="16" l="1"/>
  <c r="R1525" i="16"/>
  <c r="AE1525" i="16"/>
  <c r="T1020" i="16"/>
  <c r="W1020" i="16"/>
  <c r="E1016" i="16"/>
  <c r="C1017" i="16" s="1"/>
  <c r="K1017" i="16" s="1"/>
  <c r="H1016" i="16"/>
  <c r="O1016" i="16"/>
  <c r="M1016" i="16"/>
  <c r="N1016" i="16" s="1"/>
  <c r="AD1525" i="16" l="1"/>
  <c r="V1020" i="16"/>
  <c r="G1016" i="16"/>
  <c r="AC1526" i="16" l="1"/>
  <c r="AD1526" i="16" s="1"/>
  <c r="AE1526" i="16"/>
  <c r="R1526" i="16"/>
  <c r="S1021" i="16"/>
  <c r="U1021" i="16"/>
  <c r="F1017" i="16"/>
  <c r="D1017" i="16"/>
  <c r="W1021" i="16" l="1"/>
  <c r="T1021" i="16"/>
  <c r="O1017" i="16"/>
  <c r="M1017" i="16"/>
  <c r="N1017" i="16" s="1"/>
  <c r="E1017" i="16"/>
  <c r="C1018" i="16" s="1"/>
  <c r="K1018" i="16" s="1"/>
  <c r="H1017" i="16"/>
  <c r="R1527" i="16" l="1"/>
  <c r="AE1527" i="16"/>
  <c r="AC1527" i="16"/>
  <c r="AD1527" i="16" s="1"/>
  <c r="V1021" i="16"/>
  <c r="G1017" i="16"/>
  <c r="U1022" i="16" l="1"/>
  <c r="S1022" i="16"/>
  <c r="F1018" i="16"/>
  <c r="D1018" i="16"/>
  <c r="R1528" i="16" l="1"/>
  <c r="AE1528" i="16"/>
  <c r="AC1528" i="16"/>
  <c r="AD1528" i="16" s="1"/>
  <c r="W1022" i="16"/>
  <c r="T1022" i="16"/>
  <c r="O1018" i="16"/>
  <c r="M1018" i="16"/>
  <c r="N1018" i="16" s="1"/>
  <c r="E1018" i="16"/>
  <c r="C1019" i="16" s="1"/>
  <c r="K1019" i="16" s="1"/>
  <c r="H1018" i="16"/>
  <c r="V1022" i="16" l="1"/>
  <c r="G1018" i="16"/>
  <c r="R1529" i="16" l="1"/>
  <c r="AE1529" i="16"/>
  <c r="AC1529" i="16"/>
  <c r="AD1529" i="16" s="1"/>
  <c r="S1023" i="16"/>
  <c r="U1023" i="16"/>
  <c r="D1019" i="16"/>
  <c r="F1019" i="16"/>
  <c r="T1023" i="16" l="1"/>
  <c r="W1023" i="16"/>
  <c r="O1019" i="16"/>
  <c r="M1019" i="16"/>
  <c r="N1019" i="16" s="1"/>
  <c r="E1019" i="16"/>
  <c r="C1020" i="16" s="1"/>
  <c r="K1020" i="16" s="1"/>
  <c r="H1019" i="16"/>
  <c r="R1530" i="16" l="1"/>
  <c r="AE1530" i="16"/>
  <c r="AC1530" i="16"/>
  <c r="AD1530" i="16" s="1"/>
  <c r="V1023" i="16"/>
  <c r="G1019" i="16"/>
  <c r="U1024" i="16" l="1"/>
  <c r="S1024" i="16"/>
  <c r="D1020" i="16"/>
  <c r="F1020" i="16"/>
  <c r="AC1531" i="16" l="1"/>
  <c r="AD1531" i="16" s="1"/>
  <c r="R1531" i="16"/>
  <c r="AE1531" i="16"/>
  <c r="W1024" i="16"/>
  <c r="T1024" i="16"/>
  <c r="E1020" i="16"/>
  <c r="C1021" i="16" s="1"/>
  <c r="K1021" i="16" s="1"/>
  <c r="H1020" i="16"/>
  <c r="O1020" i="16"/>
  <c r="M1020" i="16"/>
  <c r="N1020" i="16" s="1"/>
  <c r="V1024" i="16" l="1"/>
  <c r="G1020" i="16"/>
  <c r="R1532" i="16" l="1"/>
  <c r="AE1532" i="16"/>
  <c r="AC1532" i="16"/>
  <c r="AD1532" i="16" s="1"/>
  <c r="U1025" i="16"/>
  <c r="S1025" i="16"/>
  <c r="F1021" i="16"/>
  <c r="D1021" i="16"/>
  <c r="T1025" i="16" l="1"/>
  <c r="W1025" i="16"/>
  <c r="E1021" i="16"/>
  <c r="C1022" i="16" s="1"/>
  <c r="K1022" i="16" s="1"/>
  <c r="H1021" i="16"/>
  <c r="O1021" i="16"/>
  <c r="M1021" i="16"/>
  <c r="N1021" i="16" s="1"/>
  <c r="R1533" i="16" l="1"/>
  <c r="AE1533" i="16"/>
  <c r="AC1533" i="16"/>
  <c r="AD1533" i="16" s="1"/>
  <c r="V1025" i="16"/>
  <c r="G1021" i="16"/>
  <c r="S1026" i="16" l="1"/>
  <c r="U1026" i="16"/>
  <c r="D1022" i="16"/>
  <c r="F1022" i="16"/>
  <c r="AC1534" i="16" l="1"/>
  <c r="AD1534" i="16" s="1"/>
  <c r="R1534" i="16"/>
  <c r="AE1534" i="16"/>
  <c r="T1026" i="16"/>
  <c r="W1026" i="16"/>
  <c r="O1022" i="16"/>
  <c r="M1022" i="16"/>
  <c r="N1022" i="16" s="1"/>
  <c r="H1022" i="16"/>
  <c r="E1022" i="16"/>
  <c r="C1023" i="16" s="1"/>
  <c r="K1023" i="16" s="1"/>
  <c r="V1026" i="16" l="1"/>
  <c r="G1022" i="16"/>
  <c r="R1535" i="16" l="1"/>
  <c r="AC1535" i="16"/>
  <c r="AD1535" i="16" s="1"/>
  <c r="AE1535" i="16"/>
  <c r="S1027" i="16"/>
  <c r="U1027" i="16"/>
  <c r="F1023" i="16"/>
  <c r="D1023" i="16"/>
  <c r="W1027" i="16" l="1"/>
  <c r="T1027" i="16"/>
  <c r="E1023" i="16"/>
  <c r="C1024" i="16" s="1"/>
  <c r="K1024" i="16" s="1"/>
  <c r="H1023" i="16"/>
  <c r="M1023" i="16"/>
  <c r="N1023" i="16" s="1"/>
  <c r="O1023" i="16"/>
  <c r="R1536" i="16" l="1"/>
  <c r="AE1536" i="16"/>
  <c r="AC1536" i="16"/>
  <c r="V1027" i="16"/>
  <c r="G1023" i="16"/>
  <c r="AD1536" i="16" l="1"/>
  <c r="S1028" i="16"/>
  <c r="U1028" i="16"/>
  <c r="D1024" i="16"/>
  <c r="F1024" i="16"/>
  <c r="R1537" i="16" l="1"/>
  <c r="AE1537" i="16"/>
  <c r="AC1537" i="16"/>
  <c r="W1028" i="16"/>
  <c r="T1028" i="16"/>
  <c r="E1024" i="16"/>
  <c r="C1025" i="16" s="1"/>
  <c r="K1025" i="16" s="1"/>
  <c r="H1024" i="16"/>
  <c r="O1024" i="16"/>
  <c r="M1024" i="16"/>
  <c r="N1024" i="16" s="1"/>
  <c r="AD1537" i="16" l="1"/>
  <c r="V1028" i="16"/>
  <c r="G1024" i="16"/>
  <c r="AC1538" i="16" l="1"/>
  <c r="AE1538" i="16"/>
  <c r="R1538" i="16"/>
  <c r="S1029" i="16"/>
  <c r="U1029" i="16"/>
  <c r="D1025" i="16"/>
  <c r="F1025" i="16"/>
  <c r="AD1538" i="16" l="1"/>
  <c r="W1029" i="16"/>
  <c r="T1029" i="16"/>
  <c r="O1025" i="16"/>
  <c r="M1025" i="16"/>
  <c r="N1025" i="16" s="1"/>
  <c r="E1025" i="16"/>
  <c r="C1026" i="16" s="1"/>
  <c r="K1026" i="16" s="1"/>
  <c r="H1025" i="16"/>
  <c r="R1539" i="16" l="1"/>
  <c r="AE1539" i="16"/>
  <c r="AC1539" i="16"/>
  <c r="V1029" i="16"/>
  <c r="G1025" i="16"/>
  <c r="AD1539" i="16" l="1"/>
  <c r="S1030" i="16"/>
  <c r="U1030" i="16"/>
  <c r="F1026" i="16"/>
  <c r="D1026" i="16"/>
  <c r="AC1540" i="16" l="1"/>
  <c r="AE1540" i="16"/>
  <c r="R1540" i="16"/>
  <c r="W1030" i="16"/>
  <c r="T1030" i="16"/>
  <c r="O1026" i="16"/>
  <c r="M1026" i="16"/>
  <c r="N1026" i="16" s="1"/>
  <c r="H1026" i="16"/>
  <c r="E1026" i="16"/>
  <c r="C1027" i="16" s="1"/>
  <c r="K1027" i="16" s="1"/>
  <c r="AD1540" i="16" l="1"/>
  <c r="V1030" i="16"/>
  <c r="G1026" i="16"/>
  <c r="R1541" i="16" l="1"/>
  <c r="AE1541" i="16"/>
  <c r="AC1541" i="16"/>
  <c r="AD1541" i="16" s="1"/>
  <c r="U1031" i="16"/>
  <c r="S1031" i="16"/>
  <c r="F1027" i="16"/>
  <c r="D1027" i="16"/>
  <c r="T1031" i="16" l="1"/>
  <c r="W1031" i="16"/>
  <c r="M1027" i="16"/>
  <c r="N1027" i="16" s="1"/>
  <c r="O1027" i="16"/>
  <c r="H1027" i="16"/>
  <c r="E1027" i="16"/>
  <c r="C1028" i="16" s="1"/>
  <c r="K1028" i="16" s="1"/>
  <c r="R1542" i="16" l="1"/>
  <c r="AE1542" i="16"/>
  <c r="AC1542" i="16"/>
  <c r="AD1542" i="16" s="1"/>
  <c r="V1031" i="16"/>
  <c r="G1027" i="16"/>
  <c r="U1032" i="16" l="1"/>
  <c r="S1032" i="16"/>
  <c r="F1028" i="16"/>
  <c r="D1028" i="16"/>
  <c r="AC1543" i="16" l="1"/>
  <c r="AD1543" i="16" s="1"/>
  <c r="R1543" i="16"/>
  <c r="AE1543" i="16"/>
  <c r="W1032" i="16"/>
  <c r="T1032" i="16"/>
  <c r="O1028" i="16"/>
  <c r="M1028" i="16"/>
  <c r="N1028" i="16" s="1"/>
  <c r="E1028" i="16"/>
  <c r="C1029" i="16" s="1"/>
  <c r="K1029" i="16" s="1"/>
  <c r="H1028" i="16"/>
  <c r="V1032" i="16" l="1"/>
  <c r="G1028" i="16"/>
  <c r="R1544" i="16" l="1"/>
  <c r="AE1544" i="16"/>
  <c r="AC1544" i="16"/>
  <c r="AD1544" i="16" s="1"/>
  <c r="S1033" i="16"/>
  <c r="U1033" i="16"/>
  <c r="D1029" i="16"/>
  <c r="F1029" i="16"/>
  <c r="W1033" i="16" l="1"/>
  <c r="T1033" i="16"/>
  <c r="M1029" i="16"/>
  <c r="N1029" i="16" s="1"/>
  <c r="O1029" i="16"/>
  <c r="E1029" i="16"/>
  <c r="C1030" i="16" s="1"/>
  <c r="K1030" i="16" s="1"/>
  <c r="H1029" i="16"/>
  <c r="R1545" i="16" l="1"/>
  <c r="AE1545" i="16"/>
  <c r="AC1545" i="16"/>
  <c r="AD1545" i="16" s="1"/>
  <c r="V1033" i="16"/>
  <c r="G1029" i="16"/>
  <c r="S1034" i="16" l="1"/>
  <c r="U1034" i="16"/>
  <c r="F1030" i="16"/>
  <c r="D1030" i="16"/>
  <c r="AC1546" i="16" l="1"/>
  <c r="R1546" i="16"/>
  <c r="AE1546" i="16"/>
  <c r="T1034" i="16"/>
  <c r="W1034" i="16"/>
  <c r="O1030" i="16"/>
  <c r="M1030" i="16"/>
  <c r="N1030" i="16" s="1"/>
  <c r="E1030" i="16"/>
  <c r="C1031" i="16" s="1"/>
  <c r="K1031" i="16" s="1"/>
  <c r="H1030" i="16"/>
  <c r="AD1546" i="16" l="1"/>
  <c r="V1034" i="16"/>
  <c r="G1030" i="16"/>
  <c r="R1547" i="16" l="1"/>
  <c r="AE1547" i="16"/>
  <c r="AC1547" i="16"/>
  <c r="S1035" i="16"/>
  <c r="U1035" i="16"/>
  <c r="D1031" i="16"/>
  <c r="F1031" i="16"/>
  <c r="AD1547" i="16" l="1"/>
  <c r="W1035" i="16"/>
  <c r="T1035" i="16"/>
  <c r="M1031" i="16"/>
  <c r="N1031" i="16" s="1"/>
  <c r="O1031" i="16"/>
  <c r="E1031" i="16"/>
  <c r="C1032" i="16" s="1"/>
  <c r="K1032" i="16" s="1"/>
  <c r="H1031" i="16"/>
  <c r="R1548" i="16" l="1"/>
  <c r="AE1548" i="16"/>
  <c r="AC1548" i="16"/>
  <c r="V1035" i="16"/>
  <c r="G1031" i="16"/>
  <c r="AD1548" i="16" l="1"/>
  <c r="S1036" i="16"/>
  <c r="U1036" i="16"/>
  <c r="D1032" i="16"/>
  <c r="F1032" i="16"/>
  <c r="AC1549" i="16" l="1"/>
  <c r="AE1549" i="16"/>
  <c r="R1549" i="16"/>
  <c r="W1036" i="16"/>
  <c r="T1036" i="16"/>
  <c r="O1032" i="16"/>
  <c r="M1032" i="16"/>
  <c r="N1032" i="16" s="1"/>
  <c r="E1032" i="16"/>
  <c r="C1033" i="16" s="1"/>
  <c r="K1033" i="16" s="1"/>
  <c r="H1032" i="16"/>
  <c r="AD1549" i="16" l="1"/>
  <c r="V1036" i="16"/>
  <c r="G1032" i="16"/>
  <c r="AC1550" i="16" l="1"/>
  <c r="AD1550" i="16" s="1"/>
  <c r="R1550" i="16"/>
  <c r="AE1550" i="16"/>
  <c r="S1037" i="16"/>
  <c r="U1037" i="16"/>
  <c r="D1033" i="16"/>
  <c r="F1033" i="16"/>
  <c r="W1037" i="16" l="1"/>
  <c r="T1037" i="16"/>
  <c r="M1033" i="16"/>
  <c r="N1033" i="16" s="1"/>
  <c r="O1033" i="16"/>
  <c r="E1033" i="16"/>
  <c r="C1034" i="16" s="1"/>
  <c r="K1034" i="16" s="1"/>
  <c r="H1033" i="16"/>
  <c r="R1551" i="16" l="1"/>
  <c r="AE1551" i="16"/>
  <c r="AC1551" i="16"/>
  <c r="AD1551" i="16" s="1"/>
  <c r="V1037" i="16"/>
  <c r="G1033" i="16"/>
  <c r="U1038" i="16" l="1"/>
  <c r="S1038" i="16"/>
  <c r="D1034" i="16"/>
  <c r="F1034" i="16"/>
  <c r="AC1552" i="16" l="1"/>
  <c r="R1552" i="16"/>
  <c r="AE1552" i="16"/>
  <c r="W1038" i="16"/>
  <c r="T1038" i="16"/>
  <c r="O1034" i="16"/>
  <c r="M1034" i="16"/>
  <c r="N1034" i="16" s="1"/>
  <c r="E1034" i="16"/>
  <c r="C1035" i="16" s="1"/>
  <c r="K1035" i="16" s="1"/>
  <c r="H1034" i="16"/>
  <c r="AD1552" i="16" l="1"/>
  <c r="V1038" i="16"/>
  <c r="G1034" i="16"/>
  <c r="R1553" i="16" l="1"/>
  <c r="AE1553" i="16"/>
  <c r="AC1553" i="16"/>
  <c r="AD1553" i="16" s="1"/>
  <c r="S1039" i="16"/>
  <c r="U1039" i="16"/>
  <c r="D1035" i="16"/>
  <c r="F1035" i="16"/>
  <c r="T1039" i="16" l="1"/>
  <c r="W1039" i="16"/>
  <c r="M1035" i="16"/>
  <c r="N1035" i="16" s="1"/>
  <c r="O1035" i="16"/>
  <c r="E1035" i="16"/>
  <c r="C1036" i="16" s="1"/>
  <c r="K1036" i="16" s="1"/>
  <c r="H1035" i="16"/>
  <c r="R1554" i="16" l="1"/>
  <c r="AE1554" i="16"/>
  <c r="AC1554" i="16"/>
  <c r="AD1554" i="16" s="1"/>
  <c r="V1039" i="16"/>
  <c r="G1035" i="16"/>
  <c r="U1040" i="16" l="1"/>
  <c r="S1040" i="16"/>
  <c r="D1036" i="16"/>
  <c r="F1036" i="16"/>
  <c r="AC1555" i="16" l="1"/>
  <c r="AD1555" i="16" s="1"/>
  <c r="AE1555" i="16"/>
  <c r="R1555" i="16"/>
  <c r="W1040" i="16"/>
  <c r="T1040" i="16"/>
  <c r="O1036" i="16"/>
  <c r="M1036" i="16"/>
  <c r="N1036" i="16" s="1"/>
  <c r="E1036" i="16"/>
  <c r="C1037" i="16" s="1"/>
  <c r="K1037" i="16" s="1"/>
  <c r="H1036" i="16"/>
  <c r="V1040" i="16" l="1"/>
  <c r="G1036" i="16"/>
  <c r="R1556" i="16" l="1"/>
  <c r="AE1556" i="16"/>
  <c r="AC1556" i="16"/>
  <c r="AD1556" i="16" s="1"/>
  <c r="U1041" i="16"/>
  <c r="S1041" i="16"/>
  <c r="F1037" i="16"/>
  <c r="D1037" i="16"/>
  <c r="W1041" i="16" l="1"/>
  <c r="T1041" i="16"/>
  <c r="O1037" i="16"/>
  <c r="M1037" i="16"/>
  <c r="N1037" i="16" s="1"/>
  <c r="E1037" i="16"/>
  <c r="C1038" i="16" s="1"/>
  <c r="K1038" i="16" s="1"/>
  <c r="H1037" i="16"/>
  <c r="AC1557" i="16" l="1"/>
  <c r="R1557" i="16"/>
  <c r="AE1557" i="16"/>
  <c r="V1041" i="16"/>
  <c r="G1037" i="16"/>
  <c r="AD1557" i="16" l="1"/>
  <c r="U1042" i="16"/>
  <c r="S1042" i="16"/>
  <c r="F1038" i="16"/>
  <c r="D1038" i="16"/>
  <c r="AC1558" i="16" l="1"/>
  <c r="R1558" i="16"/>
  <c r="AE1558" i="16"/>
  <c r="W1042" i="16"/>
  <c r="T1042" i="16"/>
  <c r="E1038" i="16"/>
  <c r="C1039" i="16" s="1"/>
  <c r="K1039" i="16" s="1"/>
  <c r="H1038" i="16"/>
  <c r="O1038" i="16"/>
  <c r="M1038" i="16"/>
  <c r="N1038" i="16" s="1"/>
  <c r="AD1558" i="16" l="1"/>
  <c r="V1042" i="16"/>
  <c r="G1038" i="16"/>
  <c r="AC1559" i="16" l="1"/>
  <c r="AE1559" i="16"/>
  <c r="R1559" i="16"/>
  <c r="S1043" i="16"/>
  <c r="U1043" i="16"/>
  <c r="D1039" i="16"/>
  <c r="F1039" i="16"/>
  <c r="AD1559" i="16" l="1"/>
  <c r="T1043" i="16"/>
  <c r="W1043" i="16"/>
  <c r="E1039" i="16"/>
  <c r="C1040" i="16" s="1"/>
  <c r="K1040" i="16" s="1"/>
  <c r="H1039" i="16"/>
  <c r="O1039" i="16"/>
  <c r="M1039" i="16"/>
  <c r="N1039" i="16" s="1"/>
  <c r="R1560" i="16" l="1"/>
  <c r="AE1560" i="16"/>
  <c r="AC1560" i="16"/>
  <c r="V1043" i="16"/>
  <c r="G1039" i="16"/>
  <c r="AD1560" i="16" l="1"/>
  <c r="U1044" i="16"/>
  <c r="S1044" i="16"/>
  <c r="F1040" i="16"/>
  <c r="D1040" i="16"/>
  <c r="AC1561" i="16" l="1"/>
  <c r="R1561" i="16"/>
  <c r="AE1561" i="16"/>
  <c r="W1044" i="16"/>
  <c r="T1044" i="16"/>
  <c r="M1040" i="16"/>
  <c r="N1040" i="16" s="1"/>
  <c r="O1040" i="16"/>
  <c r="E1040" i="16"/>
  <c r="C1041" i="16" s="1"/>
  <c r="K1041" i="16" s="1"/>
  <c r="H1040" i="16"/>
  <c r="AD1561" i="16" l="1"/>
  <c r="V1044" i="16"/>
  <c r="G1040" i="16"/>
  <c r="R1562" i="16" l="1"/>
  <c r="AE1562" i="16"/>
  <c r="AC1562" i="16"/>
  <c r="AD1562" i="16" s="1"/>
  <c r="S1045" i="16"/>
  <c r="U1045" i="16"/>
  <c r="F1041" i="16"/>
  <c r="D1041" i="16"/>
  <c r="T1045" i="16" l="1"/>
  <c r="W1045" i="16"/>
  <c r="M1041" i="16"/>
  <c r="N1041" i="16" s="1"/>
  <c r="O1041" i="16"/>
  <c r="E1041" i="16"/>
  <c r="C1042" i="16" s="1"/>
  <c r="K1042" i="16" s="1"/>
  <c r="H1041" i="16"/>
  <c r="R1563" i="16" l="1"/>
  <c r="AE1563" i="16"/>
  <c r="AC1563" i="16"/>
  <c r="AD1563" i="16" s="1"/>
  <c r="V1045" i="16"/>
  <c r="G1041" i="16"/>
  <c r="U1046" i="16" l="1"/>
  <c r="S1046" i="16"/>
  <c r="F1042" i="16"/>
  <c r="D1042" i="16"/>
  <c r="AC1564" i="16" l="1"/>
  <c r="AD1564" i="16" s="1"/>
  <c r="AE1564" i="16"/>
  <c r="R1564" i="16"/>
  <c r="W1046" i="16"/>
  <c r="T1046" i="16"/>
  <c r="E1042" i="16"/>
  <c r="C1043" i="16" s="1"/>
  <c r="K1043" i="16" s="1"/>
  <c r="H1042" i="16"/>
  <c r="M1042" i="16"/>
  <c r="N1042" i="16" s="1"/>
  <c r="O1042" i="16"/>
  <c r="V1046" i="16" l="1"/>
  <c r="G1042" i="16"/>
  <c r="R1565" i="16" l="1"/>
  <c r="AE1565" i="16"/>
  <c r="AC1565" i="16"/>
  <c r="AD1565" i="16" s="1"/>
  <c r="S1047" i="16"/>
  <c r="U1047" i="16"/>
  <c r="D1043" i="16"/>
  <c r="F1043" i="16"/>
  <c r="W1047" i="16" l="1"/>
  <c r="T1047" i="16"/>
  <c r="E1043" i="16"/>
  <c r="C1044" i="16" s="1"/>
  <c r="K1044" i="16" s="1"/>
  <c r="H1043" i="16"/>
  <c r="O1043" i="16"/>
  <c r="M1043" i="16"/>
  <c r="N1043" i="16" s="1"/>
  <c r="R1566" i="16" l="1"/>
  <c r="AE1566" i="16"/>
  <c r="AC1566" i="16"/>
  <c r="AD1566" i="16" s="1"/>
  <c r="V1047" i="16"/>
  <c r="G1043" i="16"/>
  <c r="U1048" i="16" l="1"/>
  <c r="S1048" i="16"/>
  <c r="F1044" i="16"/>
  <c r="D1044" i="16"/>
  <c r="AC1567" i="16" l="1"/>
  <c r="R1567" i="16"/>
  <c r="AE1567" i="16"/>
  <c r="T1048" i="16"/>
  <c r="W1048" i="16"/>
  <c r="O1044" i="16"/>
  <c r="M1044" i="16"/>
  <c r="N1044" i="16" s="1"/>
  <c r="E1044" i="16"/>
  <c r="C1045" i="16" s="1"/>
  <c r="K1045" i="16" s="1"/>
  <c r="H1044" i="16"/>
  <c r="AD1567" i="16" l="1"/>
  <c r="V1048" i="16"/>
  <c r="G1044" i="16"/>
  <c r="AC1568" i="16" l="1"/>
  <c r="AD1568" i="16" s="1"/>
  <c r="AE1568" i="16"/>
  <c r="R1568" i="16"/>
  <c r="U1049" i="16"/>
  <c r="S1049" i="16"/>
  <c r="F1045" i="16"/>
  <c r="D1045" i="16"/>
  <c r="T1049" i="16" l="1"/>
  <c r="W1049" i="16"/>
  <c r="O1045" i="16"/>
  <c r="M1045" i="16"/>
  <c r="N1045" i="16" s="1"/>
  <c r="E1045" i="16"/>
  <c r="C1046" i="16" s="1"/>
  <c r="K1046" i="16" s="1"/>
  <c r="H1045" i="16"/>
  <c r="R1569" i="16" l="1"/>
  <c r="AE1569" i="16"/>
  <c r="AC1569" i="16"/>
  <c r="AD1569" i="16" s="1"/>
  <c r="V1049" i="16"/>
  <c r="G1045" i="16"/>
  <c r="S1050" i="16" l="1"/>
  <c r="U1050" i="16"/>
  <c r="F1046" i="16"/>
  <c r="D1046" i="16"/>
  <c r="AC1570" i="16" l="1"/>
  <c r="AD1570" i="16" s="1"/>
  <c r="R1570" i="16"/>
  <c r="AE1570" i="16"/>
  <c r="T1050" i="16"/>
  <c r="W1050" i="16"/>
  <c r="O1046" i="16"/>
  <c r="M1046" i="16"/>
  <c r="N1046" i="16" s="1"/>
  <c r="E1046" i="16"/>
  <c r="C1047" i="16" s="1"/>
  <c r="K1047" i="16" s="1"/>
  <c r="H1046" i="16"/>
  <c r="V1050" i="16" l="1"/>
  <c r="G1046" i="16"/>
  <c r="R1571" i="16" l="1"/>
  <c r="AE1571" i="16"/>
  <c r="AC1571" i="16"/>
  <c r="AD1571" i="16" s="1"/>
  <c r="U1051" i="16"/>
  <c r="S1051" i="16"/>
  <c r="F1047" i="16"/>
  <c r="D1047" i="16"/>
  <c r="T1051" i="16" l="1"/>
  <c r="W1051" i="16"/>
  <c r="E1047" i="16"/>
  <c r="C1048" i="16" s="1"/>
  <c r="K1048" i="16" s="1"/>
  <c r="H1047" i="16"/>
  <c r="M1047" i="16"/>
  <c r="N1047" i="16" s="1"/>
  <c r="O1047" i="16"/>
  <c r="R1572" i="16" l="1"/>
  <c r="AE1572" i="16"/>
  <c r="AC1572" i="16"/>
  <c r="AD1572" i="16" s="1"/>
  <c r="V1051" i="16"/>
  <c r="G1047" i="16"/>
  <c r="S1052" i="16" l="1"/>
  <c r="U1052" i="16"/>
  <c r="F1048" i="16"/>
  <c r="D1048" i="16"/>
  <c r="AC1573" i="16" l="1"/>
  <c r="AD1573" i="16" s="1"/>
  <c r="R1573" i="16"/>
  <c r="AE1573" i="16"/>
  <c r="W1052" i="16"/>
  <c r="T1052" i="16"/>
  <c r="E1048" i="16"/>
  <c r="C1049" i="16" s="1"/>
  <c r="K1049" i="16" s="1"/>
  <c r="H1048" i="16"/>
  <c r="O1048" i="16"/>
  <c r="M1048" i="16"/>
  <c r="N1048" i="16" s="1"/>
  <c r="V1052" i="16" l="1"/>
  <c r="G1048" i="16"/>
  <c r="AC1574" i="16" l="1"/>
  <c r="AD1574" i="16" s="1"/>
  <c r="R1574" i="16"/>
  <c r="AE1574" i="16"/>
  <c r="S1053" i="16"/>
  <c r="U1053" i="16"/>
  <c r="D1049" i="16"/>
  <c r="F1049" i="16"/>
  <c r="W1053" i="16" l="1"/>
  <c r="T1053" i="16"/>
  <c r="M1049" i="16"/>
  <c r="N1049" i="16" s="1"/>
  <c r="O1049" i="16"/>
  <c r="E1049" i="16"/>
  <c r="C1050" i="16" s="1"/>
  <c r="K1050" i="16" s="1"/>
  <c r="H1049" i="16"/>
  <c r="R1575" i="16" l="1"/>
  <c r="AE1575" i="16"/>
  <c r="AC1575" i="16"/>
  <c r="V1053" i="16"/>
  <c r="G1049" i="16"/>
  <c r="AD1575" i="16" l="1"/>
  <c r="S1054" i="16"/>
  <c r="U1054" i="16"/>
  <c r="F1050" i="16"/>
  <c r="D1050" i="16"/>
  <c r="AC1576" i="16" l="1"/>
  <c r="AD1576" i="16" s="1"/>
  <c r="AE1576" i="16"/>
  <c r="R1576" i="16"/>
  <c r="W1054" i="16"/>
  <c r="T1054" i="16"/>
  <c r="O1050" i="16"/>
  <c r="M1050" i="16"/>
  <c r="N1050" i="16" s="1"/>
  <c r="E1050" i="16"/>
  <c r="C1051" i="16" s="1"/>
  <c r="K1051" i="16" s="1"/>
  <c r="H1050" i="16"/>
  <c r="V1054" i="16" l="1"/>
  <c r="G1050" i="16"/>
  <c r="AC1577" i="16" l="1"/>
  <c r="AD1577" i="16" s="1"/>
  <c r="AE1577" i="16"/>
  <c r="R1577" i="16"/>
  <c r="S1055" i="16"/>
  <c r="U1055" i="16"/>
  <c r="D1051" i="16"/>
  <c r="F1051" i="16"/>
  <c r="W1055" i="16" l="1"/>
  <c r="T1055" i="16"/>
  <c r="M1051" i="16"/>
  <c r="N1051" i="16" s="1"/>
  <c r="O1051" i="16"/>
  <c r="E1051" i="16"/>
  <c r="C1052" i="16" s="1"/>
  <c r="K1052" i="16" s="1"/>
  <c r="H1051" i="16"/>
  <c r="R1578" i="16" l="1"/>
  <c r="AE1578" i="16"/>
  <c r="AC1578" i="16"/>
  <c r="AD1578" i="16" s="1"/>
  <c r="V1055" i="16"/>
  <c r="G1051" i="16"/>
  <c r="U1056" i="16" l="1"/>
  <c r="S1056" i="16"/>
  <c r="D1052" i="16"/>
  <c r="F1052" i="16"/>
  <c r="AC1579" i="16" l="1"/>
  <c r="AD1579" i="16" s="1"/>
  <c r="R1579" i="16"/>
  <c r="AE1579" i="16"/>
  <c r="W1056" i="16"/>
  <c r="T1056" i="16"/>
  <c r="E1052" i="16"/>
  <c r="C1053" i="16" s="1"/>
  <c r="K1053" i="16" s="1"/>
  <c r="H1052" i="16"/>
  <c r="O1052" i="16"/>
  <c r="M1052" i="16"/>
  <c r="N1052" i="16" s="1"/>
  <c r="V1056" i="16" l="1"/>
  <c r="G1052" i="16"/>
  <c r="R1580" i="16" l="1"/>
  <c r="AE1580" i="16"/>
  <c r="AC1580" i="16"/>
  <c r="AD1580" i="16" s="1"/>
  <c r="S1057" i="16"/>
  <c r="U1057" i="16"/>
  <c r="D1053" i="16"/>
  <c r="F1053" i="16"/>
  <c r="W1057" i="16" l="1"/>
  <c r="T1057" i="16"/>
  <c r="E1053" i="16"/>
  <c r="C1054" i="16" s="1"/>
  <c r="K1054" i="16" s="1"/>
  <c r="H1053" i="16"/>
  <c r="O1053" i="16"/>
  <c r="M1053" i="16"/>
  <c r="N1053" i="16" s="1"/>
  <c r="R1581" i="16" l="1"/>
  <c r="AE1581" i="16"/>
  <c r="AC1581" i="16"/>
  <c r="AD1581" i="16" s="1"/>
  <c r="V1057" i="16"/>
  <c r="G1053" i="16"/>
  <c r="S1058" i="16" l="1"/>
  <c r="U1058" i="16"/>
  <c r="D1054" i="16"/>
  <c r="F1054" i="16"/>
  <c r="AC1582" i="16" l="1"/>
  <c r="AD1582" i="16" s="1"/>
  <c r="AE1582" i="16"/>
  <c r="R1582" i="16"/>
  <c r="W1058" i="16"/>
  <c r="T1058" i="16"/>
  <c r="O1054" i="16"/>
  <c r="M1054" i="16"/>
  <c r="N1054" i="16" s="1"/>
  <c r="E1054" i="16"/>
  <c r="C1055" i="16" s="1"/>
  <c r="K1055" i="16" s="1"/>
  <c r="H1054" i="16"/>
  <c r="V1058" i="16" l="1"/>
  <c r="G1054" i="16"/>
  <c r="AC1583" i="16" l="1"/>
  <c r="AD1583" i="16" s="1"/>
  <c r="AE1583" i="16"/>
  <c r="R1583" i="16"/>
  <c r="S1059" i="16"/>
  <c r="U1059" i="16"/>
  <c r="D1055" i="16"/>
  <c r="F1055" i="16"/>
  <c r="W1059" i="16" l="1"/>
  <c r="T1059" i="16"/>
  <c r="M1055" i="16"/>
  <c r="N1055" i="16" s="1"/>
  <c r="O1055" i="16"/>
  <c r="E1055" i="16"/>
  <c r="C1056" i="16" s="1"/>
  <c r="K1056" i="16" s="1"/>
  <c r="H1055" i="16"/>
  <c r="R1584" i="16" l="1"/>
  <c r="AE1584" i="16"/>
  <c r="AC1584" i="16"/>
  <c r="AD1584" i="16" s="1"/>
  <c r="V1059" i="16"/>
  <c r="G1055" i="16"/>
  <c r="U1060" i="16" l="1"/>
  <c r="S1060" i="16"/>
  <c r="D1056" i="16"/>
  <c r="F1056" i="16"/>
  <c r="AC1585" i="16" l="1"/>
  <c r="AD1585" i="16" s="1"/>
  <c r="AE1585" i="16"/>
  <c r="R1585" i="16"/>
  <c r="T1060" i="16"/>
  <c r="W1060" i="16"/>
  <c r="O1056" i="16"/>
  <c r="M1056" i="16"/>
  <c r="N1056" i="16" s="1"/>
  <c r="E1056" i="16"/>
  <c r="C1057" i="16" s="1"/>
  <c r="K1057" i="16" s="1"/>
  <c r="H1056" i="16"/>
  <c r="V1060" i="16" l="1"/>
  <c r="G1056" i="16"/>
  <c r="R1586" i="16" l="1"/>
  <c r="AE1586" i="16"/>
  <c r="AC1586" i="16"/>
  <c r="AD1586" i="16" s="1"/>
  <c r="U1061" i="16"/>
  <c r="S1061" i="16"/>
  <c r="D1057" i="16"/>
  <c r="F1057" i="16"/>
  <c r="T1061" i="16" l="1"/>
  <c r="W1061" i="16"/>
  <c r="E1057" i="16"/>
  <c r="C1058" i="16" s="1"/>
  <c r="K1058" i="16" s="1"/>
  <c r="H1057" i="16"/>
  <c r="M1057" i="16"/>
  <c r="N1057" i="16" s="1"/>
  <c r="O1057" i="16"/>
  <c r="R1587" i="16" l="1"/>
  <c r="AE1587" i="16"/>
  <c r="AC1587" i="16"/>
  <c r="AD1587" i="16" s="1"/>
  <c r="V1061" i="16"/>
  <c r="G1057" i="16"/>
  <c r="S1062" i="16" l="1"/>
  <c r="U1062" i="16"/>
  <c r="D1058" i="16"/>
  <c r="F1058" i="16"/>
  <c r="AC1588" i="16" l="1"/>
  <c r="AD1588" i="16" s="1"/>
  <c r="AE1588" i="16"/>
  <c r="R1588" i="16"/>
  <c r="T1062" i="16"/>
  <c r="W1062" i="16"/>
  <c r="E1058" i="16"/>
  <c r="C1059" i="16" s="1"/>
  <c r="K1059" i="16" s="1"/>
  <c r="H1058" i="16"/>
  <c r="M1058" i="16"/>
  <c r="N1058" i="16" s="1"/>
  <c r="O1058" i="16"/>
  <c r="V1062" i="16" l="1"/>
  <c r="G1058" i="16"/>
  <c r="AC1589" i="16" l="1"/>
  <c r="AD1589" i="16" s="1"/>
  <c r="R1589" i="16"/>
  <c r="AE1589" i="16"/>
  <c r="S1063" i="16"/>
  <c r="U1063" i="16"/>
  <c r="D1059" i="16"/>
  <c r="F1059" i="16"/>
  <c r="T1063" i="16" l="1"/>
  <c r="W1063" i="16"/>
  <c r="H1059" i="16"/>
  <c r="E1059" i="16"/>
  <c r="C1060" i="16" s="1"/>
  <c r="K1060" i="16" s="1"/>
  <c r="O1059" i="16"/>
  <c r="M1059" i="16"/>
  <c r="N1059" i="16" s="1"/>
  <c r="R1590" i="16" l="1"/>
  <c r="AE1590" i="16"/>
  <c r="AC1590" i="16"/>
  <c r="AD1590" i="16" s="1"/>
  <c r="V1063" i="16"/>
  <c r="G1059" i="16"/>
  <c r="U1064" i="16" l="1"/>
  <c r="S1064" i="16"/>
  <c r="D1060" i="16"/>
  <c r="F1060" i="16"/>
  <c r="AC1591" i="16" l="1"/>
  <c r="AD1591" i="16" s="1"/>
  <c r="R1591" i="16"/>
  <c r="AE1591" i="16"/>
  <c r="T1064" i="16"/>
  <c r="W1064" i="16"/>
  <c r="E1060" i="16"/>
  <c r="C1061" i="16" s="1"/>
  <c r="K1061" i="16" s="1"/>
  <c r="H1060" i="16"/>
  <c r="O1060" i="16"/>
  <c r="M1060" i="16"/>
  <c r="N1060" i="16" s="1"/>
  <c r="V1064" i="16" l="1"/>
  <c r="G1060" i="16"/>
  <c r="AE1592" i="16" l="1"/>
  <c r="R1592" i="16"/>
  <c r="AC1592" i="16"/>
  <c r="AD1592" i="16" s="1"/>
  <c r="S1065" i="16"/>
  <c r="U1065" i="16"/>
  <c r="D1061" i="16"/>
  <c r="F1061" i="16"/>
  <c r="T1065" i="16" l="1"/>
  <c r="W1065" i="16"/>
  <c r="O1061" i="16"/>
  <c r="M1061" i="16"/>
  <c r="N1061" i="16" s="1"/>
  <c r="E1061" i="16"/>
  <c r="C1062" i="16" s="1"/>
  <c r="K1062" i="16" s="1"/>
  <c r="H1061" i="16"/>
  <c r="R1593" i="16" l="1"/>
  <c r="AE1593" i="16"/>
  <c r="AC1593" i="16"/>
  <c r="AD1593" i="16" s="1"/>
  <c r="V1065" i="16"/>
  <c r="G1061" i="16"/>
  <c r="S1066" i="16" l="1"/>
  <c r="U1066" i="16"/>
  <c r="F1062" i="16"/>
  <c r="D1062" i="16"/>
  <c r="AE1594" i="16" l="1"/>
  <c r="AC1594" i="16"/>
  <c r="AD1594" i="16" s="1"/>
  <c r="R1594" i="16"/>
  <c r="W1066" i="16"/>
  <c r="T1066" i="16"/>
  <c r="E1062" i="16"/>
  <c r="C1063" i="16" s="1"/>
  <c r="K1063" i="16" s="1"/>
  <c r="H1062" i="16"/>
  <c r="O1062" i="16"/>
  <c r="M1062" i="16"/>
  <c r="N1062" i="16" s="1"/>
  <c r="V1066" i="16" l="1"/>
  <c r="G1062" i="16"/>
  <c r="AC1595" i="16" l="1"/>
  <c r="AD1595" i="16" s="1"/>
  <c r="R1595" i="16"/>
  <c r="AE1595" i="16"/>
  <c r="S1067" i="16"/>
  <c r="U1067" i="16"/>
  <c r="F1063" i="16"/>
  <c r="D1063" i="16"/>
  <c r="W1067" i="16" l="1"/>
  <c r="T1067" i="16"/>
  <c r="M1063" i="16"/>
  <c r="N1063" i="16" s="1"/>
  <c r="O1063" i="16"/>
  <c r="E1063" i="16"/>
  <c r="C1064" i="16" s="1"/>
  <c r="K1064" i="16" s="1"/>
  <c r="H1063" i="16"/>
  <c r="AC1596" i="16" l="1"/>
  <c r="AD1596" i="16" s="1"/>
  <c r="AE1596" i="16"/>
  <c r="R1596" i="16"/>
  <c r="V1067" i="16"/>
  <c r="G1063" i="16"/>
  <c r="U1068" i="16" l="1"/>
  <c r="S1068" i="16"/>
  <c r="D1064" i="16"/>
  <c r="F1064" i="16"/>
  <c r="AC1597" i="16" l="1"/>
  <c r="AD1597" i="16" s="1"/>
  <c r="AE1597" i="16"/>
  <c r="R1597" i="16"/>
  <c r="W1068" i="16"/>
  <c r="T1068" i="16"/>
  <c r="M1064" i="16"/>
  <c r="N1064" i="16" s="1"/>
  <c r="O1064" i="16"/>
  <c r="E1064" i="16"/>
  <c r="C1065" i="16" s="1"/>
  <c r="K1065" i="16" s="1"/>
  <c r="H1064" i="16"/>
  <c r="V1068" i="16" l="1"/>
  <c r="G1064" i="16"/>
  <c r="R1598" i="16" l="1"/>
  <c r="AE1598" i="16"/>
  <c r="AC1598" i="16"/>
  <c r="AD1598" i="16" s="1"/>
  <c r="U1069" i="16"/>
  <c r="S1069" i="16"/>
  <c r="D1065" i="16"/>
  <c r="F1065" i="16"/>
  <c r="T1069" i="16" l="1"/>
  <c r="W1069" i="16"/>
  <c r="M1065" i="16"/>
  <c r="N1065" i="16" s="1"/>
  <c r="O1065" i="16"/>
  <c r="H1065" i="16"/>
  <c r="E1065" i="16"/>
  <c r="C1066" i="16" s="1"/>
  <c r="K1066" i="16" s="1"/>
  <c r="AC1599" i="16" l="1"/>
  <c r="AD1599" i="16" s="1"/>
  <c r="AE1599" i="16"/>
  <c r="R1599" i="16"/>
  <c r="V1069" i="16"/>
  <c r="G1065" i="16"/>
  <c r="U1070" i="16" l="1"/>
  <c r="S1070" i="16"/>
  <c r="D1066" i="16"/>
  <c r="F1066" i="16"/>
  <c r="AC1600" i="16" l="1"/>
  <c r="AD1600" i="16" s="1"/>
  <c r="AE1600" i="16"/>
  <c r="R1600" i="16"/>
  <c r="T1070" i="16"/>
  <c r="W1070" i="16"/>
  <c r="O1066" i="16"/>
  <c r="M1066" i="16"/>
  <c r="N1066" i="16" s="1"/>
  <c r="E1066" i="16"/>
  <c r="C1067" i="16" s="1"/>
  <c r="K1067" i="16" s="1"/>
  <c r="H1066" i="16"/>
  <c r="V1070" i="16" l="1"/>
  <c r="G1066" i="16"/>
  <c r="AE1601" i="16" l="1"/>
  <c r="R1601" i="16"/>
  <c r="AC1601" i="16"/>
  <c r="AD1601" i="16" s="1"/>
  <c r="S1071" i="16"/>
  <c r="U1071" i="16"/>
  <c r="F1067" i="16"/>
  <c r="D1067" i="16"/>
  <c r="W1071" i="16" l="1"/>
  <c r="T1071" i="16"/>
  <c r="M1067" i="16"/>
  <c r="N1067" i="16" s="1"/>
  <c r="O1067" i="16"/>
  <c r="E1067" i="16"/>
  <c r="C1068" i="16" s="1"/>
  <c r="K1068" i="16" s="1"/>
  <c r="H1067" i="16"/>
  <c r="R1602" i="16" l="1"/>
  <c r="AE1602" i="16"/>
  <c r="AC1602" i="16"/>
  <c r="AD1602" i="16" s="1"/>
  <c r="V1071" i="16"/>
  <c r="G1067" i="16"/>
  <c r="U1072" i="16" l="1"/>
  <c r="S1072" i="16"/>
  <c r="F1068" i="16"/>
  <c r="D1068" i="16"/>
  <c r="AC1603" i="16" l="1"/>
  <c r="AD1603" i="16" s="1"/>
  <c r="AE1603" i="16"/>
  <c r="R1603" i="16"/>
  <c r="W1072" i="16"/>
  <c r="T1072" i="16"/>
  <c r="M1068" i="16"/>
  <c r="N1068" i="16" s="1"/>
  <c r="O1068" i="16"/>
  <c r="E1068" i="16"/>
  <c r="C1069" i="16" s="1"/>
  <c r="K1069" i="16" s="1"/>
  <c r="H1068" i="16"/>
  <c r="V1072" i="16" l="1"/>
  <c r="G1068" i="16"/>
  <c r="R1604" i="16" l="1"/>
  <c r="AE1604" i="16"/>
  <c r="AC1604" i="16"/>
  <c r="AD1604" i="16" s="1"/>
  <c r="U1073" i="16"/>
  <c r="S1073" i="16"/>
  <c r="F1069" i="16"/>
  <c r="D1069" i="16"/>
  <c r="T1073" i="16" l="1"/>
  <c r="W1073" i="16"/>
  <c r="M1069" i="16"/>
  <c r="N1069" i="16" s="1"/>
  <c r="O1069" i="16"/>
  <c r="E1069" i="16"/>
  <c r="C1070" i="16" s="1"/>
  <c r="K1070" i="16" s="1"/>
  <c r="H1069" i="16"/>
  <c r="R1605" i="16" l="1"/>
  <c r="AE1605" i="16"/>
  <c r="AC1605" i="16"/>
  <c r="AD1605" i="16" s="1"/>
  <c r="V1073" i="16"/>
  <c r="G1069" i="16"/>
  <c r="S1074" i="16" l="1"/>
  <c r="U1074" i="16"/>
  <c r="F1070" i="16"/>
  <c r="D1070" i="16"/>
  <c r="AC1606" i="16" l="1"/>
  <c r="AD1606" i="16" s="1"/>
  <c r="R1606" i="16"/>
  <c r="AE1606" i="16"/>
  <c r="T1074" i="16"/>
  <c r="W1074" i="16"/>
  <c r="M1070" i="16"/>
  <c r="N1070" i="16" s="1"/>
  <c r="O1070" i="16"/>
  <c r="H1070" i="16"/>
  <c r="E1070" i="16"/>
  <c r="C1071" i="16" s="1"/>
  <c r="K1071" i="16" s="1"/>
  <c r="V1074" i="16" l="1"/>
  <c r="G1070" i="16"/>
  <c r="R1607" i="16" l="1"/>
  <c r="AE1607" i="16"/>
  <c r="AC1607" i="16"/>
  <c r="AD1607" i="16" s="1"/>
  <c r="U1075" i="16"/>
  <c r="S1075" i="16"/>
  <c r="F1071" i="16"/>
  <c r="D1071" i="16"/>
  <c r="T1075" i="16" l="1"/>
  <c r="W1075" i="16"/>
  <c r="O1071" i="16"/>
  <c r="M1071" i="16"/>
  <c r="N1071" i="16" s="1"/>
  <c r="E1071" i="16"/>
  <c r="C1072" i="16" s="1"/>
  <c r="K1072" i="16" s="1"/>
  <c r="H1071" i="16"/>
  <c r="R1608" i="16" l="1"/>
  <c r="AE1608" i="16"/>
  <c r="AC1608" i="16"/>
  <c r="AD1608" i="16" s="1"/>
  <c r="V1075" i="16"/>
  <c r="G1071" i="16"/>
  <c r="U1076" i="16" l="1"/>
  <c r="S1076" i="16"/>
  <c r="D1072" i="16"/>
  <c r="F1072" i="16"/>
  <c r="AC1609" i="16" l="1"/>
  <c r="AD1609" i="16" s="1"/>
  <c r="R1609" i="16"/>
  <c r="AE1609" i="16"/>
  <c r="W1076" i="16"/>
  <c r="T1076" i="16"/>
  <c r="M1072" i="16"/>
  <c r="N1072" i="16" s="1"/>
  <c r="O1072" i="16"/>
  <c r="E1072" i="16"/>
  <c r="C1073" i="16" s="1"/>
  <c r="K1073" i="16" s="1"/>
  <c r="H1072" i="16"/>
  <c r="V1076" i="16" l="1"/>
  <c r="G1072" i="16"/>
  <c r="AC1610" i="16" l="1"/>
  <c r="AD1610" i="16" s="1"/>
  <c r="AE1610" i="16"/>
  <c r="R1610" i="16"/>
  <c r="S1077" i="16"/>
  <c r="U1077" i="16"/>
  <c r="D1073" i="16"/>
  <c r="F1073" i="16"/>
  <c r="T1077" i="16" l="1"/>
  <c r="W1077" i="16"/>
  <c r="E1073" i="16"/>
  <c r="C1074" i="16" s="1"/>
  <c r="K1074" i="16" s="1"/>
  <c r="H1073" i="16"/>
  <c r="O1073" i="16"/>
  <c r="M1073" i="16"/>
  <c r="N1073" i="16" s="1"/>
  <c r="AC1611" i="16" l="1"/>
  <c r="AD1611" i="16" s="1"/>
  <c r="AE1611" i="16"/>
  <c r="R1611" i="16"/>
  <c r="V1077" i="16"/>
  <c r="G1073" i="16"/>
  <c r="S1078" i="16" l="1"/>
  <c r="U1078" i="16"/>
  <c r="D1074" i="16"/>
  <c r="F1074" i="16"/>
  <c r="AC1612" i="16" l="1"/>
  <c r="AD1612" i="16" s="1"/>
  <c r="AE1612" i="16"/>
  <c r="R1612" i="16"/>
  <c r="T1078" i="16"/>
  <c r="W1078" i="16"/>
  <c r="O1074" i="16"/>
  <c r="M1074" i="16"/>
  <c r="N1074" i="16" s="1"/>
  <c r="H1074" i="16"/>
  <c r="E1074" i="16"/>
  <c r="C1075" i="16" s="1"/>
  <c r="K1075" i="16" s="1"/>
  <c r="V1078" i="16" l="1"/>
  <c r="G1074" i="16"/>
  <c r="R1613" i="16" l="1"/>
  <c r="AE1613" i="16"/>
  <c r="AC1613" i="16"/>
  <c r="AD1613" i="16" s="1"/>
  <c r="U1079" i="16"/>
  <c r="S1079" i="16"/>
  <c r="D1075" i="16"/>
  <c r="F1075" i="16"/>
  <c r="T1079" i="16" l="1"/>
  <c r="W1079" i="16"/>
  <c r="O1075" i="16"/>
  <c r="M1075" i="16"/>
  <c r="N1075" i="16" s="1"/>
  <c r="H1075" i="16"/>
  <c r="E1075" i="16"/>
  <c r="C1076" i="16" s="1"/>
  <c r="K1076" i="16" s="1"/>
  <c r="R1614" i="16" l="1"/>
  <c r="AE1614" i="16"/>
  <c r="AC1614" i="16"/>
  <c r="AD1614" i="16" s="1"/>
  <c r="V1079" i="16"/>
  <c r="G1075" i="16"/>
  <c r="S1080" i="16" l="1"/>
  <c r="U1080" i="16"/>
  <c r="D1076" i="16"/>
  <c r="F1076" i="16"/>
  <c r="R1615" i="16" l="1"/>
  <c r="AE1615" i="16"/>
  <c r="AC1615" i="16"/>
  <c r="AD1615" i="16" s="1"/>
  <c r="W1080" i="16"/>
  <c r="T1080" i="16"/>
  <c r="E1076" i="16"/>
  <c r="C1077" i="16" s="1"/>
  <c r="K1077" i="16" s="1"/>
  <c r="H1076" i="16"/>
  <c r="M1076" i="16"/>
  <c r="N1076" i="16" s="1"/>
  <c r="O1076" i="16"/>
  <c r="V1080" i="16" l="1"/>
  <c r="G1076" i="16"/>
  <c r="AC1616" i="16" l="1"/>
  <c r="AD1616" i="16" s="1"/>
  <c r="AE1616" i="16"/>
  <c r="R1616" i="16"/>
  <c r="U1081" i="16"/>
  <c r="S1081" i="16"/>
  <c r="D1077" i="16"/>
  <c r="F1077" i="16"/>
  <c r="T1081" i="16" l="1"/>
  <c r="W1081" i="16"/>
  <c r="M1077" i="16"/>
  <c r="N1077" i="16" s="1"/>
  <c r="O1077" i="16"/>
  <c r="E1077" i="16"/>
  <c r="C1078" i="16" s="1"/>
  <c r="K1078" i="16" s="1"/>
  <c r="H1077" i="16"/>
  <c r="R1617" i="16" l="1"/>
  <c r="AE1617" i="16"/>
  <c r="AC1617" i="16"/>
  <c r="AD1617" i="16" s="1"/>
  <c r="V1081" i="16"/>
  <c r="G1077" i="16"/>
  <c r="U1082" i="16" l="1"/>
  <c r="S1082" i="16"/>
  <c r="F1078" i="16"/>
  <c r="D1078" i="16"/>
  <c r="AC1618" i="16" l="1"/>
  <c r="AD1618" i="16" s="1"/>
  <c r="AE1618" i="16"/>
  <c r="R1618" i="16"/>
  <c r="T1082" i="16"/>
  <c r="W1082" i="16"/>
  <c r="E1078" i="16"/>
  <c r="C1079" i="16" s="1"/>
  <c r="K1079" i="16" s="1"/>
  <c r="H1078" i="16"/>
  <c r="O1078" i="16"/>
  <c r="M1078" i="16"/>
  <c r="N1078" i="16" s="1"/>
  <c r="V1082" i="16" l="1"/>
  <c r="G1078" i="16"/>
  <c r="AC1619" i="16" l="1"/>
  <c r="AD1619" i="16" s="1"/>
  <c r="AE1619" i="16"/>
  <c r="R1619" i="16"/>
  <c r="U1083" i="16"/>
  <c r="S1083" i="16"/>
  <c r="F1079" i="16"/>
  <c r="D1079" i="16"/>
  <c r="W1083" i="16" l="1"/>
  <c r="T1083" i="16"/>
  <c r="E1079" i="16"/>
  <c r="C1080" i="16" s="1"/>
  <c r="K1080" i="16" s="1"/>
  <c r="H1079" i="16"/>
  <c r="O1079" i="16"/>
  <c r="M1079" i="16"/>
  <c r="N1079" i="16" s="1"/>
  <c r="R1620" i="16" l="1"/>
  <c r="AE1620" i="16"/>
  <c r="AC1620" i="16"/>
  <c r="AD1620" i="16" s="1"/>
  <c r="V1083" i="16"/>
  <c r="G1079" i="16"/>
  <c r="S1084" i="16" l="1"/>
  <c r="U1084" i="16"/>
  <c r="D1080" i="16"/>
  <c r="F1080" i="16"/>
  <c r="R1621" i="16" l="1"/>
  <c r="AE1621" i="16"/>
  <c r="AC1621" i="16"/>
  <c r="AD1621" i="16" s="1"/>
  <c r="W1084" i="16"/>
  <c r="T1084" i="16"/>
  <c r="O1080" i="16"/>
  <c r="M1080" i="16"/>
  <c r="N1080" i="16" s="1"/>
  <c r="E1080" i="16"/>
  <c r="C1081" i="16" s="1"/>
  <c r="K1081" i="16" s="1"/>
  <c r="H1080" i="16"/>
  <c r="V1084" i="16" l="1"/>
  <c r="G1080" i="16"/>
  <c r="AC1622" i="16" l="1"/>
  <c r="AD1622" i="16" s="1"/>
  <c r="AE1622" i="16"/>
  <c r="R1622" i="16"/>
  <c r="U1085" i="16"/>
  <c r="S1085" i="16"/>
  <c r="D1081" i="16"/>
  <c r="F1081" i="16"/>
  <c r="W1085" i="16" l="1"/>
  <c r="T1085" i="16"/>
  <c r="E1081" i="16"/>
  <c r="C1082" i="16" s="1"/>
  <c r="K1082" i="16" s="1"/>
  <c r="H1081" i="16"/>
  <c r="M1081" i="16"/>
  <c r="N1081" i="16" s="1"/>
  <c r="O1081" i="16"/>
  <c r="R1623" i="16" l="1"/>
  <c r="AE1623" i="16"/>
  <c r="AC1623" i="16"/>
  <c r="AD1623" i="16" s="1"/>
  <c r="V1085" i="16"/>
  <c r="G1081" i="16"/>
  <c r="S1086" i="16" l="1"/>
  <c r="U1086" i="16"/>
  <c r="D1082" i="16"/>
  <c r="F1082" i="16"/>
  <c r="AE1624" i="16" l="1"/>
  <c r="AC1624" i="16"/>
  <c r="AD1624" i="16" s="1"/>
  <c r="R1624" i="16"/>
  <c r="T1086" i="16"/>
  <c r="W1086" i="16"/>
  <c r="H1082" i="16"/>
  <c r="E1082" i="16"/>
  <c r="C1083" i="16" s="1"/>
  <c r="K1083" i="16" s="1"/>
  <c r="O1082" i="16"/>
  <c r="M1082" i="16"/>
  <c r="N1082" i="16" s="1"/>
  <c r="V1086" i="16" l="1"/>
  <c r="G1082" i="16"/>
  <c r="R1625" i="16" l="1"/>
  <c r="AE1625" i="16"/>
  <c r="AC1625" i="16"/>
  <c r="AD1625" i="16" s="1"/>
  <c r="U1087" i="16"/>
  <c r="S1087" i="16"/>
  <c r="D1083" i="16"/>
  <c r="F1083" i="16"/>
  <c r="T1087" i="16" l="1"/>
  <c r="W1087" i="16"/>
  <c r="O1083" i="16"/>
  <c r="M1083" i="16"/>
  <c r="N1083" i="16" s="1"/>
  <c r="H1083" i="16"/>
  <c r="E1083" i="16"/>
  <c r="C1084" i="16" s="1"/>
  <c r="K1084" i="16" s="1"/>
  <c r="R1626" i="16" l="1"/>
  <c r="AE1626" i="16"/>
  <c r="AC1626" i="16"/>
  <c r="AD1626" i="16" s="1"/>
  <c r="V1087" i="16"/>
  <c r="G1083" i="16"/>
  <c r="S1088" i="16" l="1"/>
  <c r="U1088" i="16"/>
  <c r="D1084" i="16"/>
  <c r="F1084" i="16"/>
  <c r="AC1627" i="16" l="1"/>
  <c r="AD1627" i="16" s="1"/>
  <c r="R1627" i="16"/>
  <c r="AE1627" i="16"/>
  <c r="W1088" i="16"/>
  <c r="T1088" i="16"/>
  <c r="M1084" i="16"/>
  <c r="N1084" i="16" s="1"/>
  <c r="O1084" i="16"/>
  <c r="H1084" i="16"/>
  <c r="E1084" i="16"/>
  <c r="C1085" i="16" s="1"/>
  <c r="K1085" i="16" s="1"/>
  <c r="V1088" i="16" l="1"/>
  <c r="G1084" i="16"/>
  <c r="R1628" i="16" l="1"/>
  <c r="AE1628" i="16"/>
  <c r="AC1628" i="16"/>
  <c r="AD1628" i="16" s="1"/>
  <c r="U1089" i="16"/>
  <c r="S1089" i="16"/>
  <c r="F1085" i="16"/>
  <c r="D1085" i="16"/>
  <c r="T1089" i="16" l="1"/>
  <c r="W1089" i="16"/>
  <c r="O1085" i="16"/>
  <c r="M1085" i="16"/>
  <c r="N1085" i="16" s="1"/>
  <c r="H1085" i="16"/>
  <c r="E1085" i="16"/>
  <c r="C1086" i="16" s="1"/>
  <c r="K1086" i="16" s="1"/>
  <c r="R1629" i="16" l="1"/>
  <c r="AE1629" i="16"/>
  <c r="AC1629" i="16"/>
  <c r="V1089" i="16"/>
  <c r="G1085" i="16"/>
  <c r="AD1629" i="16" l="1"/>
  <c r="U1090" i="16"/>
  <c r="S1090" i="16"/>
  <c r="D1086" i="16"/>
  <c r="F1086" i="16"/>
  <c r="AE1630" i="16" l="1"/>
  <c r="AC1630" i="16"/>
  <c r="AD1630" i="16" s="1"/>
  <c r="R1630" i="16"/>
  <c r="T1090" i="16"/>
  <c r="W1090" i="16"/>
  <c r="M1086" i="16"/>
  <c r="N1086" i="16" s="1"/>
  <c r="O1086" i="16"/>
  <c r="H1086" i="16"/>
  <c r="E1086" i="16"/>
  <c r="C1087" i="16" s="1"/>
  <c r="K1087" i="16" s="1"/>
  <c r="V1090" i="16" l="1"/>
  <c r="G1086" i="16"/>
  <c r="R1631" i="16" l="1"/>
  <c r="AE1631" i="16"/>
  <c r="AC1631" i="16"/>
  <c r="AD1631" i="16" s="1"/>
  <c r="S1091" i="16"/>
  <c r="U1091" i="16"/>
  <c r="D1087" i="16"/>
  <c r="F1087" i="16"/>
  <c r="T1091" i="16" l="1"/>
  <c r="W1091" i="16"/>
  <c r="M1087" i="16"/>
  <c r="N1087" i="16" s="1"/>
  <c r="O1087" i="16"/>
  <c r="H1087" i="16"/>
  <c r="E1087" i="16"/>
  <c r="C1088" i="16" s="1"/>
  <c r="K1088" i="16" s="1"/>
  <c r="R1632" i="16" l="1"/>
  <c r="AE1632" i="16"/>
  <c r="AC1632" i="16"/>
  <c r="AD1632" i="16" s="1"/>
  <c r="V1091" i="16"/>
  <c r="G1087" i="16"/>
  <c r="U1092" i="16" l="1"/>
  <c r="S1092" i="16"/>
  <c r="F1088" i="16"/>
  <c r="D1088" i="16"/>
  <c r="R1633" i="16" l="1"/>
  <c r="AE1633" i="16"/>
  <c r="AC1633" i="16"/>
  <c r="W1092" i="16"/>
  <c r="T1092" i="16"/>
  <c r="M1088" i="16"/>
  <c r="N1088" i="16" s="1"/>
  <c r="O1088" i="16"/>
  <c r="H1088" i="16"/>
  <c r="E1088" i="16"/>
  <c r="C1089" i="16" s="1"/>
  <c r="K1089" i="16" s="1"/>
  <c r="AD1633" i="16" l="1"/>
  <c r="V1092" i="16"/>
  <c r="G1088" i="16"/>
  <c r="AC1634" i="16" l="1"/>
  <c r="AD1634" i="16" s="1"/>
  <c r="R1634" i="16"/>
  <c r="AE1634" i="16"/>
  <c r="U1093" i="16"/>
  <c r="S1093" i="16"/>
  <c r="D1089" i="16"/>
  <c r="F1089" i="16"/>
  <c r="W1093" i="16" l="1"/>
  <c r="T1093" i="16"/>
  <c r="M1089" i="16"/>
  <c r="N1089" i="16" s="1"/>
  <c r="O1089" i="16"/>
  <c r="H1089" i="16"/>
  <c r="E1089" i="16"/>
  <c r="C1090" i="16" s="1"/>
  <c r="K1090" i="16" s="1"/>
  <c r="R1635" i="16" l="1"/>
  <c r="AE1635" i="16"/>
  <c r="AC1635" i="16"/>
  <c r="AD1635" i="16" s="1"/>
  <c r="V1093" i="16"/>
  <c r="G1089" i="16"/>
  <c r="U1094" i="16" l="1"/>
  <c r="S1094" i="16"/>
  <c r="D1090" i="16"/>
  <c r="F1090" i="16"/>
  <c r="AE1636" i="16" l="1"/>
  <c r="AC1636" i="16"/>
  <c r="AD1636" i="16" s="1"/>
  <c r="R1636" i="16"/>
  <c r="W1094" i="16"/>
  <c r="T1094" i="16"/>
  <c r="O1090" i="16"/>
  <c r="M1090" i="16"/>
  <c r="N1090" i="16" s="1"/>
  <c r="H1090" i="16"/>
  <c r="E1090" i="16"/>
  <c r="C1091" i="16" s="1"/>
  <c r="K1091" i="16" s="1"/>
  <c r="V1094" i="16" l="1"/>
  <c r="G1090" i="16"/>
  <c r="R1637" i="16" l="1"/>
  <c r="AE1637" i="16"/>
  <c r="AC1637" i="16"/>
  <c r="AD1637" i="16" s="1"/>
  <c r="S1095" i="16"/>
  <c r="U1095" i="16"/>
  <c r="D1091" i="16"/>
  <c r="F1091" i="16"/>
  <c r="T1095" i="16" l="1"/>
  <c r="W1095" i="16"/>
  <c r="H1091" i="16"/>
  <c r="E1091" i="16"/>
  <c r="C1092" i="16" s="1"/>
  <c r="K1092" i="16" s="1"/>
  <c r="O1091" i="16"/>
  <c r="M1091" i="16"/>
  <c r="N1091" i="16" s="1"/>
  <c r="R1638" i="16" l="1"/>
  <c r="AE1638" i="16"/>
  <c r="AC1638" i="16"/>
  <c r="AD1638" i="16" s="1"/>
  <c r="V1095" i="16"/>
  <c r="G1091" i="16"/>
  <c r="S1096" i="16" l="1"/>
  <c r="U1096" i="16"/>
  <c r="D1092" i="16"/>
  <c r="F1092" i="16"/>
  <c r="AC1639" i="16" l="1"/>
  <c r="AD1639" i="16" s="1"/>
  <c r="AE1639" i="16"/>
  <c r="R1639" i="16"/>
  <c r="T1096" i="16"/>
  <c r="W1096" i="16"/>
  <c r="M1092" i="16"/>
  <c r="N1092" i="16" s="1"/>
  <c r="O1092" i="16"/>
  <c r="H1092" i="16"/>
  <c r="E1092" i="16"/>
  <c r="C1093" i="16" s="1"/>
  <c r="K1093" i="16" s="1"/>
  <c r="V1096" i="16" l="1"/>
  <c r="G1092" i="16"/>
  <c r="R1640" i="16" l="1"/>
  <c r="AE1640" i="16"/>
  <c r="AC1640" i="16"/>
  <c r="U1097" i="16"/>
  <c r="S1097" i="16"/>
  <c r="D1093" i="16"/>
  <c r="F1093" i="16"/>
  <c r="AD1640" i="16" l="1"/>
  <c r="T1097" i="16"/>
  <c r="W1097" i="16"/>
  <c r="M1093" i="16"/>
  <c r="N1093" i="16" s="1"/>
  <c r="O1093" i="16"/>
  <c r="H1093" i="16"/>
  <c r="E1093" i="16"/>
  <c r="C1094" i="16" s="1"/>
  <c r="K1094" i="16" s="1"/>
  <c r="R1641" i="16" l="1"/>
  <c r="AE1641" i="16"/>
  <c r="AC1641" i="16"/>
  <c r="AD1641" i="16" s="1"/>
  <c r="V1097" i="16"/>
  <c r="G1093" i="16"/>
  <c r="S1098" i="16" l="1"/>
  <c r="U1098" i="16"/>
  <c r="F1094" i="16"/>
  <c r="D1094" i="16"/>
  <c r="AC1642" i="16" l="1"/>
  <c r="R1642" i="16"/>
  <c r="AE1642" i="16"/>
  <c r="T1098" i="16"/>
  <c r="W1098" i="16"/>
  <c r="H1094" i="16"/>
  <c r="E1094" i="16"/>
  <c r="C1095" i="16" s="1"/>
  <c r="K1095" i="16" s="1"/>
  <c r="O1094" i="16"/>
  <c r="M1094" i="16"/>
  <c r="N1094" i="16" s="1"/>
  <c r="AD1642" i="16" l="1"/>
  <c r="V1098" i="16"/>
  <c r="G1094" i="16"/>
  <c r="R1643" i="16" l="1"/>
  <c r="AE1643" i="16"/>
  <c r="AC1643" i="16"/>
  <c r="AD1643" i="16" s="1"/>
  <c r="U1099" i="16"/>
  <c r="S1099" i="16"/>
  <c r="D1095" i="16"/>
  <c r="F1095" i="16"/>
  <c r="W1099" i="16" l="1"/>
  <c r="T1099" i="16"/>
  <c r="O1095" i="16"/>
  <c r="M1095" i="16"/>
  <c r="N1095" i="16" s="1"/>
  <c r="E1095" i="16"/>
  <c r="C1096" i="16" s="1"/>
  <c r="K1096" i="16" s="1"/>
  <c r="H1095" i="16"/>
  <c r="AC1644" i="16" l="1"/>
  <c r="AD1644" i="16" s="1"/>
  <c r="AE1644" i="16"/>
  <c r="R1644" i="16"/>
  <c r="V1099" i="16"/>
  <c r="G1095" i="16"/>
  <c r="S1100" i="16" l="1"/>
  <c r="U1100" i="16"/>
  <c r="D1096" i="16"/>
  <c r="F1096" i="16"/>
  <c r="R1645" i="16" l="1"/>
  <c r="AC1645" i="16"/>
  <c r="AD1645" i="16" s="1"/>
  <c r="AE1645" i="16"/>
  <c r="W1100" i="16"/>
  <c r="T1100" i="16"/>
  <c r="M1096" i="16"/>
  <c r="N1096" i="16" s="1"/>
  <c r="O1096" i="16"/>
  <c r="H1096" i="16"/>
  <c r="E1096" i="16"/>
  <c r="C1097" i="16" s="1"/>
  <c r="K1097" i="16" s="1"/>
  <c r="V1100" i="16" l="1"/>
  <c r="G1096" i="16"/>
  <c r="AC1646" i="16" l="1"/>
  <c r="AD1646" i="16" s="1"/>
  <c r="AE1646" i="16"/>
  <c r="R1646" i="16"/>
  <c r="U1101" i="16"/>
  <c r="S1101" i="16"/>
  <c r="D1097" i="16"/>
  <c r="F1097" i="16"/>
  <c r="W1101" i="16" l="1"/>
  <c r="T1101" i="16"/>
  <c r="M1097" i="16"/>
  <c r="N1097" i="16" s="1"/>
  <c r="O1097" i="16"/>
  <c r="E1097" i="16"/>
  <c r="C1098" i="16" s="1"/>
  <c r="K1098" i="16" s="1"/>
  <c r="H1097" i="16"/>
  <c r="R1647" i="16" l="1"/>
  <c r="AE1647" i="16"/>
  <c r="AC1647" i="16"/>
  <c r="AD1647" i="16" s="1"/>
  <c r="V1101" i="16"/>
  <c r="G1097" i="16"/>
  <c r="U1102" i="16" l="1"/>
  <c r="S1102" i="16"/>
  <c r="D1098" i="16"/>
  <c r="F1098" i="16"/>
  <c r="AC1648" i="16" l="1"/>
  <c r="AD1648" i="16" s="1"/>
  <c r="R1648" i="16"/>
  <c r="AE1648" i="16"/>
  <c r="W1102" i="16"/>
  <c r="T1102" i="16"/>
  <c r="M1098" i="16"/>
  <c r="N1098" i="16" s="1"/>
  <c r="O1098" i="16"/>
  <c r="E1098" i="16"/>
  <c r="C1099" i="16" s="1"/>
  <c r="K1099" i="16" s="1"/>
  <c r="H1098" i="16"/>
  <c r="V1102" i="16" l="1"/>
  <c r="G1098" i="16"/>
  <c r="R1649" i="16" l="1"/>
  <c r="AE1649" i="16"/>
  <c r="AC1649" i="16"/>
  <c r="AD1649" i="16" s="1"/>
  <c r="S1103" i="16"/>
  <c r="U1103" i="16"/>
  <c r="D1099" i="16"/>
  <c r="F1099" i="16"/>
  <c r="T1103" i="16" l="1"/>
  <c r="W1103" i="16"/>
  <c r="M1099" i="16"/>
  <c r="N1099" i="16" s="1"/>
  <c r="O1099" i="16"/>
  <c r="H1099" i="16"/>
  <c r="E1099" i="16"/>
  <c r="C1100" i="16" s="1"/>
  <c r="K1100" i="16" s="1"/>
  <c r="AC1650" i="16" l="1"/>
  <c r="AD1650" i="16" s="1"/>
  <c r="AE1650" i="16"/>
  <c r="R1650" i="16"/>
  <c r="V1103" i="16"/>
  <c r="G1099" i="16"/>
  <c r="S1104" i="16" l="1"/>
  <c r="U1104" i="16"/>
  <c r="D1100" i="16"/>
  <c r="F1100" i="16"/>
  <c r="AC1651" i="16" l="1"/>
  <c r="AD1651" i="16" s="1"/>
  <c r="R1651" i="16"/>
  <c r="AE1651" i="16"/>
  <c r="T1104" i="16"/>
  <c r="W1104" i="16"/>
  <c r="O1100" i="16"/>
  <c r="M1100" i="16"/>
  <c r="N1100" i="16" s="1"/>
  <c r="H1100" i="16"/>
  <c r="E1100" i="16"/>
  <c r="C1101" i="16" s="1"/>
  <c r="K1101" i="16" s="1"/>
  <c r="V1104" i="16" l="1"/>
  <c r="G1100" i="16"/>
  <c r="AC1652" i="16" l="1"/>
  <c r="AD1652" i="16" s="1"/>
  <c r="AE1652" i="16"/>
  <c r="R1652" i="16"/>
  <c r="U1105" i="16"/>
  <c r="S1105" i="16"/>
  <c r="D1101" i="16"/>
  <c r="F1101" i="16"/>
  <c r="W1105" i="16" l="1"/>
  <c r="T1105" i="16"/>
  <c r="M1101" i="16"/>
  <c r="N1101" i="16" s="1"/>
  <c r="O1101" i="16"/>
  <c r="E1101" i="16"/>
  <c r="C1102" i="16" s="1"/>
  <c r="K1102" i="16" s="1"/>
  <c r="H1101" i="16"/>
  <c r="AC1653" i="16" l="1"/>
  <c r="AD1653" i="16" s="1"/>
  <c r="AE1653" i="16"/>
  <c r="R1653" i="16"/>
  <c r="V1105" i="16"/>
  <c r="G1101" i="16"/>
  <c r="S1106" i="16" l="1"/>
  <c r="U1106" i="16"/>
  <c r="F1102" i="16"/>
  <c r="D1102" i="16"/>
  <c r="R1654" i="16" l="1"/>
  <c r="AE1654" i="16"/>
  <c r="AC1654" i="16"/>
  <c r="AD1654" i="16" s="1"/>
  <c r="W1106" i="16"/>
  <c r="T1106" i="16"/>
  <c r="E1102" i="16"/>
  <c r="C1103" i="16" s="1"/>
  <c r="K1103" i="16" s="1"/>
  <c r="H1102" i="16"/>
  <c r="M1102" i="16"/>
  <c r="N1102" i="16" s="1"/>
  <c r="O1102" i="16"/>
  <c r="V1106" i="16" l="1"/>
  <c r="G1102" i="16"/>
  <c r="R1655" i="16" l="1"/>
  <c r="AE1655" i="16"/>
  <c r="AC1655" i="16"/>
  <c r="AD1655" i="16" s="1"/>
  <c r="S1107" i="16"/>
  <c r="U1107" i="16"/>
  <c r="D1103" i="16"/>
  <c r="F1103" i="16"/>
  <c r="T1107" i="16" l="1"/>
  <c r="W1107" i="16"/>
  <c r="E1103" i="16"/>
  <c r="C1104" i="16" s="1"/>
  <c r="K1104" i="16" s="1"/>
  <c r="H1103" i="16"/>
  <c r="O1103" i="16"/>
  <c r="M1103" i="16"/>
  <c r="N1103" i="16" s="1"/>
  <c r="AE1656" i="16" l="1"/>
  <c r="R1656" i="16"/>
  <c r="AC1656" i="16"/>
  <c r="AD1656" i="16" s="1"/>
  <c r="V1107" i="16"/>
  <c r="G1103" i="16"/>
  <c r="U1108" i="16" l="1"/>
  <c r="S1108" i="16"/>
  <c r="D1104" i="16"/>
  <c r="F1104" i="16"/>
  <c r="AC1657" i="16" l="1"/>
  <c r="AD1657" i="16" s="1"/>
  <c r="AE1657" i="16"/>
  <c r="R1657" i="16"/>
  <c r="W1108" i="16"/>
  <c r="T1108" i="16"/>
  <c r="O1104" i="16"/>
  <c r="M1104" i="16"/>
  <c r="N1104" i="16" s="1"/>
  <c r="H1104" i="16"/>
  <c r="E1104" i="16"/>
  <c r="C1105" i="16" s="1"/>
  <c r="K1105" i="16" s="1"/>
  <c r="V1108" i="16" l="1"/>
  <c r="G1104" i="16"/>
  <c r="R1658" i="16" l="1"/>
  <c r="AE1658" i="16"/>
  <c r="AC1658" i="16"/>
  <c r="AD1658" i="16" s="1"/>
  <c r="S1109" i="16"/>
  <c r="U1109" i="16"/>
  <c r="D1105" i="16"/>
  <c r="F1105" i="16"/>
  <c r="W1109" i="16" l="1"/>
  <c r="T1109" i="16"/>
  <c r="M1105" i="16"/>
  <c r="N1105" i="16" s="1"/>
  <c r="O1105" i="16"/>
  <c r="E1105" i="16"/>
  <c r="C1106" i="16" s="1"/>
  <c r="K1106" i="16" s="1"/>
  <c r="H1105" i="16"/>
  <c r="R1659" i="16" l="1"/>
  <c r="AE1659" i="16"/>
  <c r="AC1659" i="16"/>
  <c r="AD1659" i="16" s="1"/>
  <c r="V1109" i="16"/>
  <c r="G1105" i="16"/>
  <c r="S1110" i="16" l="1"/>
  <c r="U1110" i="16"/>
  <c r="D1106" i="16"/>
  <c r="F1106" i="16"/>
  <c r="AC1660" i="16" l="1"/>
  <c r="AD1660" i="16" s="1"/>
  <c r="AE1660" i="16"/>
  <c r="R1660" i="16"/>
  <c r="T1110" i="16"/>
  <c r="W1110" i="16"/>
  <c r="O1106" i="16"/>
  <c r="M1106" i="16"/>
  <c r="N1106" i="16" s="1"/>
  <c r="E1106" i="16"/>
  <c r="C1107" i="16" s="1"/>
  <c r="K1107" i="16" s="1"/>
  <c r="H1106" i="16"/>
  <c r="V1110" i="16" l="1"/>
  <c r="G1106" i="16"/>
  <c r="R1661" i="16" l="1"/>
  <c r="AE1661" i="16"/>
  <c r="AC1661" i="16"/>
  <c r="AD1661" i="16" s="1"/>
  <c r="S1111" i="16"/>
  <c r="U1111" i="16"/>
  <c r="D1107" i="16"/>
  <c r="F1107" i="16"/>
  <c r="T1111" i="16" l="1"/>
  <c r="W1111" i="16"/>
  <c r="O1107" i="16"/>
  <c r="M1107" i="16"/>
  <c r="N1107" i="16" s="1"/>
  <c r="H1107" i="16"/>
  <c r="E1107" i="16"/>
  <c r="C1108" i="16" s="1"/>
  <c r="K1108" i="16" s="1"/>
  <c r="R1662" i="16" l="1"/>
  <c r="AC1662" i="16"/>
  <c r="AD1662" i="16" s="1"/>
  <c r="AE1662" i="16"/>
  <c r="V1111" i="16"/>
  <c r="G1107" i="16"/>
  <c r="S1112" i="16" l="1"/>
  <c r="U1112" i="16"/>
  <c r="F1108" i="16"/>
  <c r="D1108" i="16"/>
  <c r="R1663" i="16" l="1"/>
  <c r="AC1663" i="16"/>
  <c r="AD1663" i="16" s="1"/>
  <c r="AE1663" i="16"/>
  <c r="T1112" i="16"/>
  <c r="W1112" i="16"/>
  <c r="O1108" i="16"/>
  <c r="M1108" i="16"/>
  <c r="N1108" i="16" s="1"/>
  <c r="E1108" i="16"/>
  <c r="C1109" i="16" s="1"/>
  <c r="K1109" i="16" s="1"/>
  <c r="H1108" i="16"/>
  <c r="V1112" i="16" l="1"/>
  <c r="G1108" i="16"/>
  <c r="AC1664" i="16" l="1"/>
  <c r="AD1664" i="16" s="1"/>
  <c r="AE1664" i="16"/>
  <c r="R1664" i="16"/>
  <c r="S1113" i="16"/>
  <c r="U1113" i="16"/>
  <c r="F1109" i="16"/>
  <c r="D1109" i="16"/>
  <c r="W1113" i="16" l="1"/>
  <c r="T1113" i="16"/>
  <c r="E1109" i="16"/>
  <c r="C1110" i="16" s="1"/>
  <c r="K1110" i="16" s="1"/>
  <c r="H1109" i="16"/>
  <c r="O1109" i="16"/>
  <c r="M1109" i="16"/>
  <c r="N1109" i="16" s="1"/>
  <c r="AE1665" i="16" l="1"/>
  <c r="R1665" i="16"/>
  <c r="AC1665" i="16"/>
  <c r="AD1665" i="16" s="1"/>
  <c r="V1113" i="16"/>
  <c r="G1109" i="16"/>
  <c r="U1114" i="16" l="1"/>
  <c r="S1114" i="16"/>
  <c r="D1110" i="16"/>
  <c r="F1110" i="16"/>
  <c r="R1666" i="16" l="1"/>
  <c r="AC1666" i="16"/>
  <c r="AD1666" i="16" s="1"/>
  <c r="AE1666" i="16"/>
  <c r="W1114" i="16"/>
  <c r="T1114" i="16"/>
  <c r="M1110" i="16"/>
  <c r="N1110" i="16" s="1"/>
  <c r="O1110" i="16"/>
  <c r="E1110" i="16"/>
  <c r="C1111" i="16" s="1"/>
  <c r="K1111" i="16" s="1"/>
  <c r="H1110" i="16"/>
  <c r="V1114" i="16" l="1"/>
  <c r="G1110" i="16"/>
  <c r="R1667" i="16" l="1"/>
  <c r="AE1667" i="16"/>
  <c r="AC1667" i="16"/>
  <c r="AD1667" i="16" s="1"/>
  <c r="S1115" i="16"/>
  <c r="U1115" i="16"/>
  <c r="F1111" i="16"/>
  <c r="D1111" i="16"/>
  <c r="W1115" i="16" l="1"/>
  <c r="T1115" i="16"/>
  <c r="E1111" i="16"/>
  <c r="C1112" i="16" s="1"/>
  <c r="K1112" i="16" s="1"/>
  <c r="H1111" i="16"/>
  <c r="O1111" i="16"/>
  <c r="M1111" i="16"/>
  <c r="N1111" i="16" s="1"/>
  <c r="AC1668" i="16" l="1"/>
  <c r="AD1668" i="16" s="1"/>
  <c r="R1668" i="16"/>
  <c r="AE1668" i="16"/>
  <c r="V1115" i="16"/>
  <c r="G1111" i="16"/>
  <c r="U1116" i="16" l="1"/>
  <c r="S1116" i="16"/>
  <c r="F1112" i="16"/>
  <c r="D1112" i="16"/>
  <c r="AE1669" i="16" l="1"/>
  <c r="AC1669" i="16"/>
  <c r="AD1669" i="16" s="1"/>
  <c r="R1669" i="16"/>
  <c r="W1116" i="16"/>
  <c r="T1116" i="16"/>
  <c r="O1112" i="16"/>
  <c r="M1112" i="16"/>
  <c r="N1112" i="16" s="1"/>
  <c r="E1112" i="16"/>
  <c r="C1113" i="16" s="1"/>
  <c r="K1113" i="16" s="1"/>
  <c r="H1112" i="16"/>
  <c r="V1116" i="16" l="1"/>
  <c r="G1112" i="16"/>
  <c r="R1670" i="16" l="1"/>
  <c r="AE1670" i="16"/>
  <c r="AC1670" i="16"/>
  <c r="AD1670" i="16" s="1"/>
  <c r="S1117" i="16"/>
  <c r="U1117" i="16"/>
  <c r="F1113" i="16"/>
  <c r="D1113" i="16"/>
  <c r="T1117" i="16" l="1"/>
  <c r="W1117" i="16"/>
  <c r="M1113" i="16"/>
  <c r="N1113" i="16" s="1"/>
  <c r="O1113" i="16"/>
  <c r="H1113" i="16"/>
  <c r="E1113" i="16"/>
  <c r="C1114" i="16" s="1"/>
  <c r="K1114" i="16" s="1"/>
  <c r="AE1671" i="16" l="1"/>
  <c r="R1671" i="16"/>
  <c r="AC1671" i="16"/>
  <c r="AD1671" i="16" s="1"/>
  <c r="V1117" i="16"/>
  <c r="G1113" i="16"/>
  <c r="S1118" i="16" l="1"/>
  <c r="U1118" i="16"/>
  <c r="D1114" i="16"/>
  <c r="F1114" i="16"/>
  <c r="AC1672" i="16" l="1"/>
  <c r="AD1672" i="16" s="1"/>
  <c r="AE1672" i="16"/>
  <c r="R1672" i="16"/>
  <c r="T1118" i="16"/>
  <c r="W1118" i="16"/>
  <c r="M1114" i="16"/>
  <c r="N1114" i="16" s="1"/>
  <c r="O1114" i="16"/>
  <c r="E1114" i="16"/>
  <c r="C1115" i="16" s="1"/>
  <c r="K1115" i="16" s="1"/>
  <c r="H1114" i="16"/>
  <c r="V1118" i="16" l="1"/>
  <c r="G1114" i="16"/>
  <c r="R1673" i="16" l="1"/>
  <c r="AE1673" i="16"/>
  <c r="AC1673" i="16"/>
  <c r="AD1673" i="16" s="1"/>
  <c r="S1119" i="16"/>
  <c r="U1119" i="16"/>
  <c r="D1115" i="16"/>
  <c r="F1115" i="16"/>
  <c r="W1119" i="16" l="1"/>
  <c r="T1119" i="16"/>
  <c r="O1115" i="16"/>
  <c r="M1115" i="16"/>
  <c r="N1115" i="16" s="1"/>
  <c r="H1115" i="16"/>
  <c r="E1115" i="16"/>
  <c r="C1116" i="16" s="1"/>
  <c r="K1116" i="16" s="1"/>
  <c r="R1674" i="16" l="1"/>
  <c r="AE1674" i="16"/>
  <c r="AC1674" i="16"/>
  <c r="AD1674" i="16" s="1"/>
  <c r="V1119" i="16"/>
  <c r="G1115" i="16"/>
  <c r="U1120" i="16" l="1"/>
  <c r="S1120" i="16"/>
  <c r="D1116" i="16"/>
  <c r="F1116" i="16"/>
  <c r="AC1675" i="16" l="1"/>
  <c r="AD1675" i="16" s="1"/>
  <c r="R1675" i="16"/>
  <c r="AE1675" i="16"/>
  <c r="T1120" i="16"/>
  <c r="W1120" i="16"/>
  <c r="E1116" i="16"/>
  <c r="C1117" i="16" s="1"/>
  <c r="K1117" i="16" s="1"/>
  <c r="H1116" i="16"/>
  <c r="O1116" i="16"/>
  <c r="M1116" i="16"/>
  <c r="N1116" i="16" s="1"/>
  <c r="V1120" i="16" l="1"/>
  <c r="G1116" i="16"/>
  <c r="AE1676" i="16" l="1"/>
  <c r="R1676" i="16"/>
  <c r="AC1676" i="16"/>
  <c r="AD1676" i="16" s="1"/>
  <c r="U1121" i="16"/>
  <c r="S1121" i="16"/>
  <c r="D1117" i="16"/>
  <c r="F1117" i="16"/>
  <c r="T1121" i="16" l="1"/>
  <c r="W1121" i="16"/>
  <c r="M1117" i="16"/>
  <c r="N1117" i="16" s="1"/>
  <c r="O1117" i="16"/>
  <c r="E1117" i="16"/>
  <c r="C1118" i="16" s="1"/>
  <c r="K1118" i="16" s="1"/>
  <c r="H1117" i="16"/>
  <c r="R1677" i="16" l="1"/>
  <c r="AE1677" i="16"/>
  <c r="AC1677" i="16"/>
  <c r="AD1677" i="16" s="1"/>
  <c r="V1121" i="16"/>
  <c r="G1117" i="16"/>
  <c r="U1122" i="16" l="1"/>
  <c r="S1122" i="16"/>
  <c r="F1118" i="16"/>
  <c r="D1118" i="16"/>
  <c r="R1678" i="16" l="1"/>
  <c r="AC1678" i="16"/>
  <c r="AD1678" i="16" s="1"/>
  <c r="AE1678" i="16"/>
  <c r="T1122" i="16"/>
  <c r="W1122" i="16"/>
  <c r="O1118" i="16"/>
  <c r="M1118" i="16"/>
  <c r="N1118" i="16" s="1"/>
  <c r="E1118" i="16"/>
  <c r="C1119" i="16" s="1"/>
  <c r="K1119" i="16" s="1"/>
  <c r="H1118" i="16"/>
  <c r="V1122" i="16" l="1"/>
  <c r="G1118" i="16"/>
  <c r="AC1679" i="16" l="1"/>
  <c r="AD1679" i="16" s="1"/>
  <c r="AE1679" i="16"/>
  <c r="R1679" i="16"/>
  <c r="U1123" i="16"/>
  <c r="S1123" i="16"/>
  <c r="D1119" i="16"/>
  <c r="F1119" i="16"/>
  <c r="W1123" i="16" l="1"/>
  <c r="T1123" i="16"/>
  <c r="O1119" i="16"/>
  <c r="M1119" i="16"/>
  <c r="N1119" i="16" s="1"/>
  <c r="H1119" i="16"/>
  <c r="E1119" i="16"/>
  <c r="C1120" i="16" s="1"/>
  <c r="K1120" i="16" s="1"/>
  <c r="AC1680" i="16" l="1"/>
  <c r="AD1680" i="16" s="1"/>
  <c r="AE1680" i="16"/>
  <c r="R1680" i="16"/>
  <c r="V1123" i="16"/>
  <c r="G1119" i="16"/>
  <c r="U1124" i="16" l="1"/>
  <c r="S1124" i="16"/>
  <c r="D1120" i="16"/>
  <c r="F1120" i="16"/>
  <c r="R1681" i="16" l="1"/>
  <c r="AE1681" i="16"/>
  <c r="AC1681" i="16"/>
  <c r="AD1681" i="16" s="1"/>
  <c r="W1124" i="16"/>
  <c r="T1124" i="16"/>
  <c r="E1120" i="16"/>
  <c r="C1121" i="16" s="1"/>
  <c r="K1121" i="16" s="1"/>
  <c r="H1120" i="16"/>
  <c r="O1120" i="16"/>
  <c r="M1120" i="16"/>
  <c r="N1120" i="16" s="1"/>
  <c r="V1124" i="16" l="1"/>
  <c r="G1120" i="16"/>
  <c r="AC1682" i="16" l="1"/>
  <c r="AD1682" i="16" s="1"/>
  <c r="AE1682" i="16"/>
  <c r="R1682" i="16"/>
  <c r="U1125" i="16"/>
  <c r="S1125" i="16"/>
  <c r="D1121" i="16"/>
  <c r="F1121" i="16"/>
  <c r="W1125" i="16" l="1"/>
  <c r="T1125" i="16"/>
  <c r="O1121" i="16"/>
  <c r="M1121" i="16"/>
  <c r="N1121" i="16" s="1"/>
  <c r="H1121" i="16"/>
  <c r="E1121" i="16"/>
  <c r="C1122" i="16" s="1"/>
  <c r="K1122" i="16" s="1"/>
  <c r="R1683" i="16" l="1"/>
  <c r="AE1683" i="16"/>
  <c r="AC1683" i="16"/>
  <c r="AD1683" i="16" s="1"/>
  <c r="V1125" i="16"/>
  <c r="G1121" i="16"/>
  <c r="U1126" i="16" l="1"/>
  <c r="S1126" i="16"/>
  <c r="D1122" i="16"/>
  <c r="F1122" i="16"/>
  <c r="R1684" i="16" l="1"/>
  <c r="AC1684" i="16"/>
  <c r="AD1684" i="16" s="1"/>
  <c r="AE1684" i="16"/>
  <c r="W1126" i="16"/>
  <c r="T1126" i="16"/>
  <c r="M1122" i="16"/>
  <c r="N1122" i="16" s="1"/>
  <c r="O1122" i="16"/>
  <c r="E1122" i="16"/>
  <c r="C1123" i="16" s="1"/>
  <c r="K1123" i="16" s="1"/>
  <c r="H1122" i="16"/>
  <c r="V1126" i="16" l="1"/>
  <c r="G1122" i="16"/>
  <c r="AC1685" i="16" l="1"/>
  <c r="AD1685" i="16" s="1"/>
  <c r="AE1685" i="16"/>
  <c r="R1685" i="16"/>
  <c r="S1127" i="16"/>
  <c r="U1127" i="16"/>
  <c r="D1123" i="16"/>
  <c r="F1123" i="16"/>
  <c r="W1127" i="16" l="1"/>
  <c r="T1127" i="16"/>
  <c r="M1123" i="16"/>
  <c r="N1123" i="16" s="1"/>
  <c r="O1123" i="16"/>
  <c r="H1123" i="16"/>
  <c r="E1123" i="16"/>
  <c r="C1124" i="16" s="1"/>
  <c r="K1124" i="16" s="1"/>
  <c r="R1686" i="16" l="1"/>
  <c r="AE1686" i="16"/>
  <c r="AC1686" i="16"/>
  <c r="AD1686" i="16" s="1"/>
  <c r="V1127" i="16"/>
  <c r="G1123" i="16"/>
  <c r="U1128" i="16" l="1"/>
  <c r="S1128" i="16"/>
  <c r="D1124" i="16"/>
  <c r="F1124" i="16"/>
  <c r="AE1687" i="16" l="1"/>
  <c r="AC1687" i="16"/>
  <c r="AD1687" i="16" s="1"/>
  <c r="R1687" i="16"/>
  <c r="T1128" i="16"/>
  <c r="W1128" i="16"/>
  <c r="H1124" i="16"/>
  <c r="E1124" i="16"/>
  <c r="C1125" i="16" s="1"/>
  <c r="K1125" i="16" s="1"/>
  <c r="O1124" i="16"/>
  <c r="M1124" i="16"/>
  <c r="N1124" i="16" s="1"/>
  <c r="V1128" i="16" l="1"/>
  <c r="G1124" i="16"/>
  <c r="R1688" i="16" l="1"/>
  <c r="AE1688" i="16"/>
  <c r="AC1688" i="16"/>
  <c r="AD1688" i="16" s="1"/>
  <c r="U1129" i="16"/>
  <c r="S1129" i="16"/>
  <c r="F1125" i="16"/>
  <c r="D1125" i="16"/>
  <c r="T1129" i="16" l="1"/>
  <c r="W1129" i="16"/>
  <c r="H1125" i="16"/>
  <c r="E1125" i="16"/>
  <c r="C1126" i="16" s="1"/>
  <c r="K1126" i="16" s="1"/>
  <c r="O1125" i="16"/>
  <c r="M1125" i="16"/>
  <c r="N1125" i="16" s="1"/>
  <c r="R1689" i="16" l="1"/>
  <c r="AE1689" i="16"/>
  <c r="AC1689" i="16"/>
  <c r="AD1689" i="16" s="1"/>
  <c r="V1129" i="16"/>
  <c r="G1125" i="16"/>
  <c r="S1130" i="16" l="1"/>
  <c r="U1130" i="16"/>
  <c r="F1126" i="16"/>
  <c r="D1126" i="16"/>
  <c r="AC1690" i="16" l="1"/>
  <c r="AD1690" i="16" s="1"/>
  <c r="R1690" i="16"/>
  <c r="AE1690" i="16"/>
  <c r="W1130" i="16"/>
  <c r="T1130" i="16"/>
  <c r="H1126" i="16"/>
  <c r="E1126" i="16"/>
  <c r="C1127" i="16" s="1"/>
  <c r="K1127" i="16" s="1"/>
  <c r="O1126" i="16"/>
  <c r="M1126" i="16"/>
  <c r="N1126" i="16" s="1"/>
  <c r="V1130" i="16" l="1"/>
  <c r="G1126" i="16"/>
  <c r="R1691" i="16" l="1"/>
  <c r="AE1691" i="16"/>
  <c r="AC1691" i="16"/>
  <c r="AD1691" i="16" s="1"/>
  <c r="S1131" i="16"/>
  <c r="U1131" i="16"/>
  <c r="F1127" i="16"/>
  <c r="D1127" i="16"/>
  <c r="T1131" i="16" l="1"/>
  <c r="W1131" i="16"/>
  <c r="M1127" i="16"/>
  <c r="N1127" i="16" s="1"/>
  <c r="O1127" i="16"/>
  <c r="H1127" i="16"/>
  <c r="E1127" i="16"/>
  <c r="C1128" i="16" s="1"/>
  <c r="K1128" i="16" s="1"/>
  <c r="R1692" i="16" l="1"/>
  <c r="AE1692" i="16"/>
  <c r="AC1692" i="16"/>
  <c r="AD1692" i="16" s="1"/>
  <c r="V1131" i="16"/>
  <c r="G1127" i="16"/>
  <c r="S1132" i="16" l="1"/>
  <c r="U1132" i="16"/>
  <c r="F1128" i="16"/>
  <c r="D1128" i="16"/>
  <c r="R1693" i="16" l="1"/>
  <c r="AC1693" i="16"/>
  <c r="AD1693" i="16" s="1"/>
  <c r="AE1693" i="16"/>
  <c r="T1132" i="16"/>
  <c r="W1132" i="16"/>
  <c r="H1128" i="16"/>
  <c r="E1128" i="16"/>
  <c r="C1129" i="16" s="1"/>
  <c r="K1129" i="16" s="1"/>
  <c r="O1128" i="16"/>
  <c r="M1128" i="16"/>
  <c r="N1128" i="16" s="1"/>
  <c r="V1132" i="16" l="1"/>
  <c r="G1128" i="16"/>
  <c r="AE1694" i="16" l="1"/>
  <c r="R1694" i="16"/>
  <c r="AC1694" i="16"/>
  <c r="AD1694" i="16" s="1"/>
  <c r="S1133" i="16"/>
  <c r="U1133" i="16"/>
  <c r="F1129" i="16"/>
  <c r="D1129" i="16"/>
  <c r="W1133" i="16" l="1"/>
  <c r="T1133" i="16"/>
  <c r="E1129" i="16"/>
  <c r="C1130" i="16" s="1"/>
  <c r="K1130" i="16" s="1"/>
  <c r="H1129" i="16"/>
  <c r="O1129" i="16"/>
  <c r="M1129" i="16"/>
  <c r="N1129" i="16" s="1"/>
  <c r="R1695" i="16" l="1"/>
  <c r="AE1695" i="16"/>
  <c r="AC1695" i="16"/>
  <c r="AD1695" i="16" s="1"/>
  <c r="V1133" i="16"/>
  <c r="G1129" i="16"/>
  <c r="U1134" i="16" l="1"/>
  <c r="S1134" i="16"/>
  <c r="D1130" i="16"/>
  <c r="F1130" i="16"/>
  <c r="AC1696" i="16" l="1"/>
  <c r="AD1696" i="16" s="1"/>
  <c r="R1696" i="16"/>
  <c r="AE1696" i="16"/>
  <c r="T1134" i="16"/>
  <c r="W1134" i="16"/>
  <c r="H1130" i="16"/>
  <c r="E1130" i="16"/>
  <c r="C1131" i="16" s="1"/>
  <c r="K1131" i="16" s="1"/>
  <c r="O1130" i="16"/>
  <c r="M1130" i="16"/>
  <c r="N1130" i="16" s="1"/>
  <c r="V1134" i="16" l="1"/>
  <c r="G1130" i="16"/>
  <c r="R1697" i="16" l="1"/>
  <c r="AE1697" i="16"/>
  <c r="AC1697" i="16"/>
  <c r="AD1697" i="16" s="1"/>
  <c r="S1135" i="16"/>
  <c r="U1135" i="16"/>
  <c r="D1131" i="16"/>
  <c r="F1131" i="16"/>
  <c r="W1135" i="16" l="1"/>
  <c r="T1135" i="16"/>
  <c r="M1131" i="16"/>
  <c r="N1131" i="16" s="1"/>
  <c r="O1131" i="16"/>
  <c r="H1131" i="16"/>
  <c r="E1131" i="16"/>
  <c r="C1132" i="16" s="1"/>
  <c r="K1132" i="16" s="1"/>
  <c r="R1698" i="16" l="1"/>
  <c r="AE1698" i="16"/>
  <c r="AC1698" i="16"/>
  <c r="AD1698" i="16" s="1"/>
  <c r="V1135" i="16"/>
  <c r="G1131" i="16"/>
  <c r="S1136" i="16" l="1"/>
  <c r="U1136" i="16"/>
  <c r="D1132" i="16"/>
  <c r="F1132" i="16"/>
  <c r="AC1699" i="16" l="1"/>
  <c r="R1699" i="16"/>
  <c r="AE1699" i="16"/>
  <c r="W1136" i="16"/>
  <c r="T1136" i="16"/>
  <c r="O1132" i="16"/>
  <c r="M1132" i="16"/>
  <c r="N1132" i="16" s="1"/>
  <c r="H1132" i="16"/>
  <c r="E1132" i="16"/>
  <c r="C1133" i="16" s="1"/>
  <c r="K1133" i="16" s="1"/>
  <c r="AD1699" i="16" l="1"/>
  <c r="V1136" i="16"/>
  <c r="G1132" i="16"/>
  <c r="R1700" i="16" l="1"/>
  <c r="AE1700" i="16"/>
  <c r="AC1700" i="16"/>
  <c r="S1137" i="16"/>
  <c r="U1137" i="16"/>
  <c r="D1133" i="16"/>
  <c r="F1133" i="16"/>
  <c r="AD1700" i="16" l="1"/>
  <c r="W1137" i="16"/>
  <c r="T1137" i="16"/>
  <c r="M1133" i="16"/>
  <c r="N1133" i="16" s="1"/>
  <c r="O1133" i="16"/>
  <c r="H1133" i="16"/>
  <c r="E1133" i="16"/>
  <c r="C1134" i="16" s="1"/>
  <c r="K1134" i="16" s="1"/>
  <c r="R1701" i="16" l="1"/>
  <c r="AE1701" i="16"/>
  <c r="AC1701" i="16"/>
  <c r="V1137" i="16"/>
  <c r="G1133" i="16"/>
  <c r="AD1701" i="16" l="1"/>
  <c r="U1138" i="16"/>
  <c r="S1138" i="16"/>
  <c r="D1134" i="16"/>
  <c r="F1134" i="16"/>
  <c r="AC1702" i="16" l="1"/>
  <c r="R1702" i="16"/>
  <c r="AE1702" i="16"/>
  <c r="W1138" i="16"/>
  <c r="T1138" i="16"/>
  <c r="H1134" i="16"/>
  <c r="E1134" i="16"/>
  <c r="C1135" i="16" s="1"/>
  <c r="K1135" i="16" s="1"/>
  <c r="O1134" i="16"/>
  <c r="M1134" i="16"/>
  <c r="N1134" i="16" s="1"/>
  <c r="AD1702" i="16" l="1"/>
  <c r="V1138" i="16"/>
  <c r="G1134" i="16"/>
  <c r="AC1703" i="16" l="1"/>
  <c r="AD1703" i="16" s="1"/>
  <c r="AE1703" i="16"/>
  <c r="R1703" i="16"/>
  <c r="S1139" i="16"/>
  <c r="U1139" i="16"/>
  <c r="D1135" i="16"/>
  <c r="F1135" i="16"/>
  <c r="W1139" i="16" l="1"/>
  <c r="T1139" i="16"/>
  <c r="M1135" i="16"/>
  <c r="N1135" i="16" s="1"/>
  <c r="O1135" i="16"/>
  <c r="H1135" i="16"/>
  <c r="E1135" i="16"/>
  <c r="C1136" i="16" s="1"/>
  <c r="K1136" i="16" s="1"/>
  <c r="R1704" i="16" l="1"/>
  <c r="AE1704" i="16"/>
  <c r="AC1704" i="16"/>
  <c r="AD1704" i="16" s="1"/>
  <c r="V1139" i="16"/>
  <c r="G1135" i="16"/>
  <c r="S1140" i="16" l="1"/>
  <c r="U1140" i="16"/>
  <c r="F1136" i="16"/>
  <c r="D1136" i="16"/>
  <c r="AC1705" i="16" l="1"/>
  <c r="AD1705" i="16" s="1"/>
  <c r="R1705" i="16"/>
  <c r="AE1705" i="16"/>
  <c r="T1140" i="16"/>
  <c r="W1140" i="16"/>
  <c r="E1136" i="16"/>
  <c r="C1137" i="16" s="1"/>
  <c r="K1137" i="16" s="1"/>
  <c r="H1136" i="16"/>
  <c r="M1136" i="16"/>
  <c r="N1136" i="16" s="1"/>
  <c r="O1136" i="16"/>
  <c r="V1140" i="16" l="1"/>
  <c r="G1136" i="16"/>
  <c r="R1706" i="16" l="1"/>
  <c r="AE1706" i="16"/>
  <c r="AC1706" i="16"/>
  <c r="AD1706" i="16" s="1"/>
  <c r="S1141" i="16"/>
  <c r="U1141" i="16"/>
  <c r="D1137" i="16"/>
  <c r="F1137" i="16"/>
  <c r="W1141" i="16" l="1"/>
  <c r="T1141" i="16"/>
  <c r="O1137" i="16"/>
  <c r="M1137" i="16"/>
  <c r="N1137" i="16" s="1"/>
  <c r="H1137" i="16"/>
  <c r="E1137" i="16"/>
  <c r="C1138" i="16" s="1"/>
  <c r="K1138" i="16" s="1"/>
  <c r="R1707" i="16" l="1"/>
  <c r="AE1707" i="16"/>
  <c r="AC1707" i="16"/>
  <c r="V1141" i="16"/>
  <c r="G1137" i="16"/>
  <c r="AD1707" i="16" l="1"/>
  <c r="S1142" i="16"/>
  <c r="U1142" i="16"/>
  <c r="F1138" i="16"/>
  <c r="D1138" i="16"/>
  <c r="AC1708" i="16" l="1"/>
  <c r="AD1708" i="16" s="1"/>
  <c r="R1708" i="16"/>
  <c r="AE1708" i="16"/>
  <c r="T1142" i="16"/>
  <c r="W1142" i="16"/>
  <c r="E1138" i="16"/>
  <c r="C1139" i="16" s="1"/>
  <c r="K1139" i="16" s="1"/>
  <c r="H1138" i="16"/>
  <c r="O1138" i="16"/>
  <c r="M1138" i="16"/>
  <c r="N1138" i="16" s="1"/>
  <c r="V1142" i="16" l="1"/>
  <c r="G1138" i="16"/>
  <c r="R1709" i="16" l="1"/>
  <c r="AE1709" i="16"/>
  <c r="AC1709" i="16"/>
  <c r="U1143" i="16"/>
  <c r="S1143" i="16"/>
  <c r="F1139" i="16"/>
  <c r="D1139" i="16"/>
  <c r="AD1709" i="16" l="1"/>
  <c r="T1143" i="16"/>
  <c r="W1143" i="16"/>
  <c r="O1139" i="16"/>
  <c r="M1139" i="16"/>
  <c r="N1139" i="16" s="1"/>
  <c r="H1139" i="16"/>
  <c r="E1139" i="16"/>
  <c r="C1140" i="16" s="1"/>
  <c r="K1140" i="16" s="1"/>
  <c r="R1710" i="16" l="1"/>
  <c r="AE1710" i="16"/>
  <c r="AC1710" i="16"/>
  <c r="AD1710" i="16" s="1"/>
  <c r="V1143" i="16"/>
  <c r="G1139" i="16"/>
  <c r="U1144" i="16" l="1"/>
  <c r="S1144" i="16"/>
  <c r="F1140" i="16"/>
  <c r="D1140" i="16"/>
  <c r="AC1711" i="16" l="1"/>
  <c r="AD1711" i="16" s="1"/>
  <c r="R1711" i="16"/>
  <c r="AE1711" i="16"/>
  <c r="T1144" i="16"/>
  <c r="W1144" i="16"/>
  <c r="O1140" i="16"/>
  <c r="M1140" i="16"/>
  <c r="N1140" i="16" s="1"/>
  <c r="E1140" i="16"/>
  <c r="C1141" i="16" s="1"/>
  <c r="K1141" i="16" s="1"/>
  <c r="H1140" i="16"/>
  <c r="V1144" i="16" l="1"/>
  <c r="G1140" i="16"/>
  <c r="R1712" i="16" l="1"/>
  <c r="AE1712" i="16"/>
  <c r="AC1712" i="16"/>
  <c r="AD1712" i="16" s="1"/>
  <c r="S1145" i="16"/>
  <c r="U1145" i="16"/>
  <c r="D1141" i="16"/>
  <c r="F1141" i="16"/>
  <c r="W1145" i="16" l="1"/>
  <c r="T1145" i="16"/>
  <c r="M1141" i="16"/>
  <c r="N1141" i="16" s="1"/>
  <c r="O1141" i="16"/>
  <c r="E1141" i="16"/>
  <c r="C1142" i="16" s="1"/>
  <c r="K1142" i="16" s="1"/>
  <c r="H1141" i="16"/>
  <c r="R1713" i="16" l="1"/>
  <c r="AE1713" i="16"/>
  <c r="AC1713" i="16"/>
  <c r="AD1713" i="16" s="1"/>
  <c r="V1145" i="16"/>
  <c r="G1141" i="16"/>
  <c r="S1146" i="16" l="1"/>
  <c r="U1146" i="16"/>
  <c r="F1142" i="16"/>
  <c r="D1142" i="16"/>
  <c r="AE1714" i="16" l="1"/>
  <c r="R1714" i="16"/>
  <c r="AC1714" i="16"/>
  <c r="AD1714" i="16" s="1"/>
  <c r="W1146" i="16"/>
  <c r="T1146" i="16"/>
  <c r="E1142" i="16"/>
  <c r="C1143" i="16" s="1"/>
  <c r="K1143" i="16" s="1"/>
  <c r="H1142" i="16"/>
  <c r="M1142" i="16"/>
  <c r="N1142" i="16" s="1"/>
  <c r="O1142" i="16"/>
  <c r="V1146" i="16" l="1"/>
  <c r="G1142" i="16"/>
  <c r="AC1715" i="16" l="1"/>
  <c r="AD1715" i="16" s="1"/>
  <c r="R1715" i="16"/>
  <c r="AE1715" i="16"/>
  <c r="U1147" i="16"/>
  <c r="S1147" i="16"/>
  <c r="D1143" i="16"/>
  <c r="F1143" i="16"/>
  <c r="W1147" i="16" l="1"/>
  <c r="T1147" i="16"/>
  <c r="M1143" i="16"/>
  <c r="N1143" i="16" s="1"/>
  <c r="O1143" i="16"/>
  <c r="E1143" i="16"/>
  <c r="C1144" i="16" s="1"/>
  <c r="K1144" i="16" s="1"/>
  <c r="H1143" i="16"/>
  <c r="AC1716" i="16" l="1"/>
  <c r="AD1716" i="16" s="1"/>
  <c r="AE1716" i="16"/>
  <c r="R1716" i="16"/>
  <c r="V1147" i="16"/>
  <c r="G1143" i="16"/>
  <c r="U1148" i="16" l="1"/>
  <c r="S1148" i="16"/>
  <c r="D1144" i="16"/>
  <c r="F1144" i="16"/>
  <c r="AC1717" i="16" l="1"/>
  <c r="AD1717" i="16" s="1"/>
  <c r="AE1717" i="16"/>
  <c r="R1717" i="16"/>
  <c r="T1148" i="16"/>
  <c r="W1148" i="16"/>
  <c r="O1144" i="16"/>
  <c r="M1144" i="16"/>
  <c r="N1144" i="16" s="1"/>
  <c r="E1144" i="16"/>
  <c r="C1145" i="16" s="1"/>
  <c r="K1145" i="16" s="1"/>
  <c r="H1144" i="16"/>
  <c r="V1148" i="16" l="1"/>
  <c r="G1144" i="16"/>
  <c r="AC1718" i="16" l="1"/>
  <c r="AD1718" i="16" s="1"/>
  <c r="R1718" i="16"/>
  <c r="AE1718" i="16"/>
  <c r="S1149" i="16"/>
  <c r="U1149" i="16"/>
  <c r="D1145" i="16"/>
  <c r="F1145" i="16"/>
  <c r="T1149" i="16" l="1"/>
  <c r="W1149" i="16"/>
  <c r="M1145" i="16"/>
  <c r="N1145" i="16" s="1"/>
  <c r="O1145" i="16"/>
  <c r="E1145" i="16"/>
  <c r="C1146" i="16" s="1"/>
  <c r="K1146" i="16" s="1"/>
  <c r="H1145" i="16"/>
  <c r="R1719" i="16" l="1"/>
  <c r="AE1719" i="16"/>
  <c r="AC1719" i="16"/>
  <c r="AD1719" i="16" s="1"/>
  <c r="V1149" i="16"/>
  <c r="G1145" i="16"/>
  <c r="U1150" i="16" l="1"/>
  <c r="S1150" i="16"/>
  <c r="D1146" i="16"/>
  <c r="F1146" i="16"/>
  <c r="AC1720" i="16" l="1"/>
  <c r="AD1720" i="16" s="1"/>
  <c r="R1720" i="16"/>
  <c r="AE1720" i="16"/>
  <c r="W1150" i="16"/>
  <c r="T1150" i="16"/>
  <c r="M1146" i="16"/>
  <c r="N1146" i="16" s="1"/>
  <c r="O1146" i="16"/>
  <c r="E1146" i="16"/>
  <c r="C1147" i="16" s="1"/>
  <c r="K1147" i="16" s="1"/>
  <c r="H1146" i="16"/>
  <c r="V1150" i="16" l="1"/>
  <c r="G1146" i="16"/>
  <c r="R1721" i="16" l="1"/>
  <c r="AE1721" i="16"/>
  <c r="AC1721" i="16"/>
  <c r="AD1721" i="16" s="1"/>
  <c r="S1151" i="16"/>
  <c r="U1151" i="16"/>
  <c r="D1147" i="16"/>
  <c r="F1147" i="16"/>
  <c r="W1151" i="16" l="1"/>
  <c r="T1151" i="16"/>
  <c r="M1147" i="16"/>
  <c r="N1147" i="16" s="1"/>
  <c r="O1147" i="16"/>
  <c r="H1147" i="16"/>
  <c r="E1147" i="16"/>
  <c r="C1148" i="16" s="1"/>
  <c r="K1148" i="16" s="1"/>
  <c r="AC1722" i="16" l="1"/>
  <c r="AD1722" i="16" s="1"/>
  <c r="R1722" i="16"/>
  <c r="AE1722" i="16"/>
  <c r="V1151" i="16"/>
  <c r="G1147" i="16"/>
  <c r="S1152" i="16" l="1"/>
  <c r="U1152" i="16"/>
  <c r="D1148" i="16"/>
  <c r="F1148" i="16"/>
  <c r="AC1723" i="16" l="1"/>
  <c r="AD1723" i="16" s="1"/>
  <c r="R1723" i="16"/>
  <c r="AE1723" i="16"/>
  <c r="T1152" i="16"/>
  <c r="W1152" i="16"/>
  <c r="O1148" i="16"/>
  <c r="M1148" i="16"/>
  <c r="N1148" i="16" s="1"/>
  <c r="E1148" i="16"/>
  <c r="C1149" i="16" s="1"/>
  <c r="K1149" i="16" s="1"/>
  <c r="H1148" i="16"/>
  <c r="V1152" i="16" l="1"/>
  <c r="G1148" i="16"/>
  <c r="AC1724" i="16" l="1"/>
  <c r="AD1724" i="16" s="1"/>
  <c r="R1724" i="16"/>
  <c r="AE1724" i="16"/>
  <c r="U1153" i="16"/>
  <c r="S1153" i="16"/>
  <c r="D1149" i="16"/>
  <c r="F1149" i="16"/>
  <c r="T1153" i="16" l="1"/>
  <c r="W1153" i="16"/>
  <c r="M1149" i="16"/>
  <c r="N1149" i="16" s="1"/>
  <c r="O1149" i="16"/>
  <c r="E1149" i="16"/>
  <c r="C1150" i="16" s="1"/>
  <c r="K1150" i="16" s="1"/>
  <c r="H1149" i="16"/>
  <c r="AC1725" i="16" l="1"/>
  <c r="AD1725" i="16" s="1"/>
  <c r="AE1725" i="16"/>
  <c r="R1725" i="16"/>
  <c r="V1153" i="16"/>
  <c r="G1149" i="16"/>
  <c r="U1154" i="16" l="1"/>
  <c r="S1154" i="16"/>
  <c r="D1150" i="16"/>
  <c r="F1150" i="16"/>
  <c r="R1726" i="16" l="1"/>
  <c r="AE1726" i="16"/>
  <c r="AC1726" i="16"/>
  <c r="AD1726" i="16" s="1"/>
  <c r="W1154" i="16"/>
  <c r="T1154" i="16"/>
  <c r="M1150" i="16"/>
  <c r="N1150" i="16" s="1"/>
  <c r="O1150" i="16"/>
  <c r="E1150" i="16"/>
  <c r="C1151" i="16" s="1"/>
  <c r="K1151" i="16" s="1"/>
  <c r="H1150" i="16"/>
  <c r="V1154" i="16" l="1"/>
  <c r="G1150" i="16"/>
  <c r="AC1727" i="16" l="1"/>
  <c r="AD1727" i="16" s="1"/>
  <c r="R1727" i="16"/>
  <c r="AE1727" i="16"/>
  <c r="U1155" i="16"/>
  <c r="S1155" i="16"/>
  <c r="D1151" i="16"/>
  <c r="F1151" i="16"/>
  <c r="W1155" i="16" l="1"/>
  <c r="T1155" i="16"/>
  <c r="O1151" i="16"/>
  <c r="M1151" i="16"/>
  <c r="N1151" i="16" s="1"/>
  <c r="H1151" i="16"/>
  <c r="E1151" i="16"/>
  <c r="C1152" i="16" s="1"/>
  <c r="K1152" i="16" s="1"/>
  <c r="R1728" i="16" l="1"/>
  <c r="AE1728" i="16"/>
  <c r="AC1728" i="16"/>
  <c r="AD1728" i="16" s="1"/>
  <c r="V1155" i="16"/>
  <c r="G1151" i="16"/>
  <c r="U1156" i="16" l="1"/>
  <c r="S1156" i="16"/>
  <c r="D1152" i="16"/>
  <c r="F1152" i="16"/>
  <c r="AC1729" i="16" l="1"/>
  <c r="AD1729" i="16" s="1"/>
  <c r="AE1729" i="16"/>
  <c r="R1729" i="16"/>
  <c r="T1156" i="16"/>
  <c r="W1156" i="16"/>
  <c r="O1152" i="16"/>
  <c r="M1152" i="16"/>
  <c r="N1152" i="16" s="1"/>
  <c r="E1152" i="16"/>
  <c r="C1153" i="16" s="1"/>
  <c r="K1153" i="16" s="1"/>
  <c r="H1152" i="16"/>
  <c r="V1156" i="16" l="1"/>
  <c r="G1152" i="16"/>
  <c r="R1730" i="16" l="1"/>
  <c r="AE1730" i="16"/>
  <c r="AC1730" i="16"/>
  <c r="U1157" i="16"/>
  <c r="S1157" i="16"/>
  <c r="D1153" i="16"/>
  <c r="F1153" i="16"/>
  <c r="AD1730" i="16" l="1"/>
  <c r="W1157" i="16"/>
  <c r="T1157" i="16"/>
  <c r="O1153" i="16"/>
  <c r="M1153" i="16"/>
  <c r="N1153" i="16" s="1"/>
  <c r="H1153" i="16"/>
  <c r="E1153" i="16"/>
  <c r="C1154" i="16" s="1"/>
  <c r="K1154" i="16" s="1"/>
  <c r="R1731" i="16" l="1"/>
  <c r="AE1731" i="16"/>
  <c r="AC1731" i="16"/>
  <c r="AD1731" i="16" s="1"/>
  <c r="V1157" i="16"/>
  <c r="G1153" i="16"/>
  <c r="S1158" i="16" l="1"/>
  <c r="U1158" i="16"/>
  <c r="D1154" i="16"/>
  <c r="F1154" i="16"/>
  <c r="AC1732" i="16" l="1"/>
  <c r="AD1732" i="16" s="1"/>
  <c r="AE1732" i="16"/>
  <c r="R1732" i="16"/>
  <c r="W1158" i="16"/>
  <c r="T1158" i="16"/>
  <c r="O1154" i="16"/>
  <c r="M1154" i="16"/>
  <c r="N1154" i="16" s="1"/>
  <c r="E1154" i="16"/>
  <c r="C1155" i="16" s="1"/>
  <c r="K1155" i="16" s="1"/>
  <c r="H1154" i="16"/>
  <c r="V1158" i="16" l="1"/>
  <c r="G1154" i="16"/>
  <c r="AC1733" i="16" l="1"/>
  <c r="AE1733" i="16"/>
  <c r="R1733" i="16"/>
  <c r="U1159" i="16"/>
  <c r="S1159" i="16"/>
  <c r="D1155" i="16"/>
  <c r="F1155" i="16"/>
  <c r="AD1733" i="16" l="1"/>
  <c r="W1159" i="16"/>
  <c r="T1159" i="16"/>
  <c r="M1155" i="16"/>
  <c r="N1155" i="16" s="1"/>
  <c r="O1155" i="16"/>
  <c r="H1155" i="16"/>
  <c r="E1155" i="16"/>
  <c r="C1156" i="16" s="1"/>
  <c r="K1156" i="16" s="1"/>
  <c r="AE1734" i="16" l="1"/>
  <c r="R1734" i="16"/>
  <c r="AC1734" i="16"/>
  <c r="AD1734" i="16" s="1"/>
  <c r="V1159" i="16"/>
  <c r="G1155" i="16"/>
  <c r="U1160" i="16" l="1"/>
  <c r="S1160" i="16"/>
  <c r="D1156" i="16"/>
  <c r="F1156" i="16"/>
  <c r="AC1735" i="16" l="1"/>
  <c r="AE1735" i="16"/>
  <c r="R1735" i="16"/>
  <c r="T1160" i="16"/>
  <c r="W1160" i="16"/>
  <c r="M1156" i="16"/>
  <c r="N1156" i="16" s="1"/>
  <c r="O1156" i="16"/>
  <c r="E1156" i="16"/>
  <c r="C1157" i="16" s="1"/>
  <c r="K1157" i="16" s="1"/>
  <c r="H1156" i="16"/>
  <c r="AD1735" i="16" l="1"/>
  <c r="V1160" i="16"/>
  <c r="G1156" i="16"/>
  <c r="R1736" i="16" l="1"/>
  <c r="AE1736" i="16"/>
  <c r="AC1736" i="16"/>
  <c r="AD1736" i="16" s="1"/>
  <c r="S1161" i="16"/>
  <c r="U1161" i="16"/>
  <c r="D1157" i="16"/>
  <c r="F1157" i="16"/>
  <c r="W1161" i="16" l="1"/>
  <c r="T1161" i="16"/>
  <c r="M1157" i="16"/>
  <c r="N1157" i="16" s="1"/>
  <c r="O1157" i="16"/>
  <c r="H1157" i="16"/>
  <c r="E1157" i="16"/>
  <c r="C1158" i="16" s="1"/>
  <c r="K1158" i="16" s="1"/>
  <c r="R1737" i="16" l="1"/>
  <c r="AE1737" i="16"/>
  <c r="AC1737" i="16"/>
  <c r="V1161" i="16"/>
  <c r="G1157" i="16"/>
  <c r="AD1737" i="16" l="1"/>
  <c r="U1162" i="16"/>
  <c r="S1162" i="16"/>
  <c r="D1158" i="16"/>
  <c r="F1158" i="16"/>
  <c r="AC1738" i="16" l="1"/>
  <c r="AD1738" i="16" s="1"/>
  <c r="AE1738" i="16"/>
  <c r="R1738" i="16"/>
  <c r="W1162" i="16"/>
  <c r="T1162" i="16"/>
  <c r="M1158" i="16"/>
  <c r="N1158" i="16" s="1"/>
  <c r="O1158" i="16"/>
  <c r="E1158" i="16"/>
  <c r="C1159" i="16" s="1"/>
  <c r="K1159" i="16" s="1"/>
  <c r="H1158" i="16"/>
  <c r="V1162" i="16" l="1"/>
  <c r="G1158" i="16"/>
  <c r="AC1739" i="16" l="1"/>
  <c r="AD1739" i="16" s="1"/>
  <c r="AE1739" i="16"/>
  <c r="R1739" i="16"/>
  <c r="U1163" i="16"/>
  <c r="S1163" i="16"/>
  <c r="D1159" i="16"/>
  <c r="F1159" i="16"/>
  <c r="T1163" i="16" l="1"/>
  <c r="W1163" i="16"/>
  <c r="O1159" i="16"/>
  <c r="M1159" i="16"/>
  <c r="N1159" i="16" s="1"/>
  <c r="H1159" i="16"/>
  <c r="E1159" i="16"/>
  <c r="C1160" i="16" s="1"/>
  <c r="K1160" i="16" s="1"/>
  <c r="R1740" i="16" l="1"/>
  <c r="AE1740" i="16"/>
  <c r="AC1740" i="16"/>
  <c r="AD1740" i="16" s="1"/>
  <c r="V1163" i="16"/>
  <c r="G1159" i="16"/>
  <c r="U1164" i="16" l="1"/>
  <c r="S1164" i="16"/>
  <c r="D1160" i="16"/>
  <c r="F1160" i="16"/>
  <c r="AC1741" i="16" l="1"/>
  <c r="AD1741" i="16" s="1"/>
  <c r="R1741" i="16"/>
  <c r="AE1741" i="16"/>
  <c r="W1164" i="16"/>
  <c r="T1164" i="16"/>
  <c r="O1160" i="16"/>
  <c r="M1160" i="16"/>
  <c r="N1160" i="16" s="1"/>
  <c r="E1160" i="16"/>
  <c r="C1161" i="16" s="1"/>
  <c r="K1161" i="16" s="1"/>
  <c r="H1160" i="16"/>
  <c r="V1164" i="16" l="1"/>
  <c r="G1160" i="16"/>
  <c r="R1742" i="16" l="1"/>
  <c r="AE1742" i="16"/>
  <c r="AC1742" i="16"/>
  <c r="AD1742" i="16" s="1"/>
  <c r="S1165" i="16"/>
  <c r="U1165" i="16"/>
  <c r="D1161" i="16"/>
  <c r="F1161" i="16"/>
  <c r="T1165" i="16" l="1"/>
  <c r="W1165" i="16"/>
  <c r="M1161" i="16"/>
  <c r="N1161" i="16" s="1"/>
  <c r="O1161" i="16"/>
  <c r="H1161" i="16"/>
  <c r="E1161" i="16"/>
  <c r="C1162" i="16" s="1"/>
  <c r="K1162" i="16" s="1"/>
  <c r="R1743" i="16" l="1"/>
  <c r="AE1743" i="16"/>
  <c r="AC1743" i="16"/>
  <c r="AD1743" i="16" s="1"/>
  <c r="V1165" i="16"/>
  <c r="G1161" i="16"/>
  <c r="S1166" i="16" l="1"/>
  <c r="U1166" i="16"/>
  <c r="D1162" i="16"/>
  <c r="F1162" i="16"/>
  <c r="AC1744" i="16" l="1"/>
  <c r="AD1744" i="16" s="1"/>
  <c r="R1744" i="16"/>
  <c r="AE1744" i="16"/>
  <c r="T1166" i="16"/>
  <c r="W1166" i="16"/>
  <c r="O1162" i="16"/>
  <c r="M1162" i="16"/>
  <c r="N1162" i="16" s="1"/>
  <c r="H1162" i="16"/>
  <c r="E1162" i="16"/>
  <c r="C1163" i="16" s="1"/>
  <c r="K1163" i="16" s="1"/>
  <c r="V1166" i="16" l="1"/>
  <c r="G1162" i="16"/>
  <c r="AC1745" i="16" l="1"/>
  <c r="AD1745" i="16" s="1"/>
  <c r="AE1745" i="16"/>
  <c r="R1745" i="16"/>
  <c r="U1167" i="16"/>
  <c r="S1167" i="16"/>
  <c r="D1163" i="16"/>
  <c r="F1163" i="16"/>
  <c r="W1167" i="16" l="1"/>
  <c r="T1167" i="16"/>
  <c r="M1163" i="16"/>
  <c r="N1163" i="16" s="1"/>
  <c r="O1163" i="16"/>
  <c r="H1163" i="16"/>
  <c r="E1163" i="16"/>
  <c r="C1164" i="16" s="1"/>
  <c r="K1164" i="16" s="1"/>
  <c r="R1746" i="16" l="1"/>
  <c r="AE1746" i="16"/>
  <c r="AC1746" i="16"/>
  <c r="AD1746" i="16" s="1"/>
  <c r="V1167" i="16"/>
  <c r="G1163" i="16"/>
  <c r="S1168" i="16" l="1"/>
  <c r="U1168" i="16"/>
  <c r="D1164" i="16"/>
  <c r="F1164" i="16"/>
  <c r="AC1747" i="16" l="1"/>
  <c r="AD1747" i="16" s="1"/>
  <c r="AE1747" i="16"/>
  <c r="R1747" i="16"/>
  <c r="T1168" i="16"/>
  <c r="W1168" i="16"/>
  <c r="M1164" i="16"/>
  <c r="N1164" i="16" s="1"/>
  <c r="O1164" i="16"/>
  <c r="E1164" i="16"/>
  <c r="C1165" i="16" s="1"/>
  <c r="K1165" i="16" s="1"/>
  <c r="H1164" i="16"/>
  <c r="V1168" i="16" l="1"/>
  <c r="G1164" i="16"/>
  <c r="R1748" i="16" l="1"/>
  <c r="AE1748" i="16"/>
  <c r="AC1748" i="16"/>
  <c r="AD1748" i="16" s="1"/>
  <c r="S1169" i="16"/>
  <c r="U1169" i="16"/>
  <c r="D1165" i="16"/>
  <c r="F1165" i="16"/>
  <c r="W1169" i="16" l="1"/>
  <c r="T1169" i="16"/>
  <c r="M1165" i="16"/>
  <c r="N1165" i="16" s="1"/>
  <c r="O1165" i="16"/>
  <c r="H1165" i="16"/>
  <c r="E1165" i="16"/>
  <c r="C1166" i="16" s="1"/>
  <c r="K1166" i="16" s="1"/>
  <c r="R1749" i="16" l="1"/>
  <c r="AE1749" i="16"/>
  <c r="AC1749" i="16"/>
  <c r="AD1749" i="16" s="1"/>
  <c r="V1169" i="16"/>
  <c r="G1165" i="16"/>
  <c r="U1170" i="16" l="1"/>
  <c r="S1170" i="16"/>
  <c r="D1166" i="16"/>
  <c r="F1166" i="16"/>
  <c r="AC1750" i="16" l="1"/>
  <c r="AD1750" i="16" s="1"/>
  <c r="R1750" i="16"/>
  <c r="AE1750" i="16"/>
  <c r="W1170" i="16"/>
  <c r="T1170" i="16"/>
  <c r="O1166" i="16"/>
  <c r="M1166" i="16"/>
  <c r="N1166" i="16" s="1"/>
  <c r="H1166" i="16"/>
  <c r="E1166" i="16"/>
  <c r="C1167" i="16" s="1"/>
  <c r="K1167" i="16" s="1"/>
  <c r="V1170" i="16" l="1"/>
  <c r="G1166" i="16"/>
  <c r="R1751" i="16" l="1"/>
  <c r="AE1751" i="16"/>
  <c r="AC1751" i="16"/>
  <c r="AD1751" i="16" s="1"/>
  <c r="S1171" i="16"/>
  <c r="U1171" i="16"/>
  <c r="D1167" i="16"/>
  <c r="F1167" i="16"/>
  <c r="T1171" i="16" l="1"/>
  <c r="W1171" i="16"/>
  <c r="M1167" i="16"/>
  <c r="N1167" i="16" s="1"/>
  <c r="O1167" i="16"/>
  <c r="H1167" i="16"/>
  <c r="E1167" i="16"/>
  <c r="C1168" i="16" s="1"/>
  <c r="K1168" i="16" s="1"/>
  <c r="R1752" i="16" l="1"/>
  <c r="AE1752" i="16"/>
  <c r="AC1752" i="16"/>
  <c r="AD1752" i="16" s="1"/>
  <c r="V1171" i="16"/>
  <c r="G1167" i="16"/>
  <c r="U1172" i="16" l="1"/>
  <c r="S1172" i="16"/>
  <c r="D1168" i="16"/>
  <c r="F1168" i="16"/>
  <c r="AC1753" i="16" l="1"/>
  <c r="AD1753" i="16" s="1"/>
  <c r="AE1753" i="16"/>
  <c r="R1753" i="16"/>
  <c r="W1172" i="16"/>
  <c r="T1172" i="16"/>
  <c r="M1168" i="16"/>
  <c r="N1168" i="16" s="1"/>
  <c r="O1168" i="16"/>
  <c r="H1168" i="16"/>
  <c r="E1168" i="16"/>
  <c r="C1169" i="16" s="1"/>
  <c r="K1169" i="16" s="1"/>
  <c r="V1172" i="16" l="1"/>
  <c r="G1168" i="16"/>
  <c r="R1754" i="16" l="1"/>
  <c r="AE1754" i="16"/>
  <c r="AC1754" i="16"/>
  <c r="AD1754" i="16" s="1"/>
  <c r="S1173" i="16"/>
  <c r="U1173" i="16"/>
  <c r="D1169" i="16"/>
  <c r="F1169" i="16"/>
  <c r="T1173" i="16" l="1"/>
  <c r="W1173" i="16"/>
  <c r="O1169" i="16"/>
  <c r="M1169" i="16"/>
  <c r="N1169" i="16" s="1"/>
  <c r="H1169" i="16"/>
  <c r="E1169" i="16"/>
  <c r="C1170" i="16" s="1"/>
  <c r="K1170" i="16" s="1"/>
  <c r="R1755" i="16" l="1"/>
  <c r="AE1755" i="16"/>
  <c r="AC1755" i="16"/>
  <c r="AD1755" i="16" s="1"/>
  <c r="V1173" i="16"/>
  <c r="G1169" i="16"/>
  <c r="U1174" i="16" l="1"/>
  <c r="S1174" i="16"/>
  <c r="D1170" i="16"/>
  <c r="F1170" i="16"/>
  <c r="AC1756" i="16" l="1"/>
  <c r="R1756" i="16"/>
  <c r="AE1756" i="16"/>
  <c r="W1174" i="16"/>
  <c r="T1174" i="16"/>
  <c r="M1170" i="16"/>
  <c r="N1170" i="16" s="1"/>
  <c r="O1170" i="16"/>
  <c r="H1170" i="16"/>
  <c r="E1170" i="16"/>
  <c r="C1171" i="16" s="1"/>
  <c r="K1171" i="16" s="1"/>
  <c r="AD1756" i="16" l="1"/>
  <c r="V1174" i="16"/>
  <c r="G1170" i="16"/>
  <c r="AC1757" i="16" l="1"/>
  <c r="AD1757" i="16" s="1"/>
  <c r="AE1757" i="16"/>
  <c r="R1757" i="16"/>
  <c r="S1175" i="16"/>
  <c r="U1175" i="16"/>
  <c r="D1171" i="16"/>
  <c r="F1171" i="16"/>
  <c r="T1175" i="16" l="1"/>
  <c r="W1175" i="16"/>
  <c r="M1171" i="16"/>
  <c r="N1171" i="16" s="1"/>
  <c r="O1171" i="16"/>
  <c r="H1171" i="16"/>
  <c r="E1171" i="16"/>
  <c r="C1172" i="16" s="1"/>
  <c r="K1172" i="16" s="1"/>
  <c r="R1758" i="16" l="1"/>
  <c r="AE1758" i="16"/>
  <c r="AC1758" i="16"/>
  <c r="AD1758" i="16" s="1"/>
  <c r="V1175" i="16"/>
  <c r="G1171" i="16"/>
  <c r="U1176" i="16" l="1"/>
  <c r="S1176" i="16"/>
  <c r="D1172" i="16"/>
  <c r="F1172" i="16"/>
  <c r="AC1759" i="16" l="1"/>
  <c r="R1759" i="16"/>
  <c r="AE1759" i="16"/>
  <c r="T1176" i="16"/>
  <c r="W1176" i="16"/>
  <c r="M1172" i="16"/>
  <c r="N1172" i="16" s="1"/>
  <c r="O1172" i="16"/>
  <c r="H1172" i="16"/>
  <c r="E1172" i="16"/>
  <c r="C1173" i="16" s="1"/>
  <c r="K1173" i="16" s="1"/>
  <c r="AD1759" i="16" l="1"/>
  <c r="V1176" i="16"/>
  <c r="G1172" i="16"/>
  <c r="R1760" i="16" l="1"/>
  <c r="AE1760" i="16"/>
  <c r="AC1760" i="16"/>
  <c r="AD1760" i="16" s="1"/>
  <c r="U1177" i="16"/>
  <c r="S1177" i="16"/>
  <c r="D1173" i="16"/>
  <c r="F1173" i="16"/>
  <c r="W1177" i="16" l="1"/>
  <c r="T1177" i="16"/>
  <c r="M1173" i="16"/>
  <c r="N1173" i="16" s="1"/>
  <c r="O1173" i="16"/>
  <c r="H1173" i="16"/>
  <c r="E1173" i="16"/>
  <c r="C1174" i="16" s="1"/>
  <c r="K1174" i="16" s="1"/>
  <c r="AC1761" i="16" l="1"/>
  <c r="AD1761" i="16" s="1"/>
  <c r="AE1761" i="16"/>
  <c r="R1761" i="16"/>
  <c r="V1177" i="16"/>
  <c r="G1173" i="16"/>
  <c r="S1178" i="16" l="1"/>
  <c r="U1178" i="16"/>
  <c r="D1174" i="16"/>
  <c r="F1174" i="16"/>
  <c r="AC1762" i="16" l="1"/>
  <c r="AD1762" i="16" s="1"/>
  <c r="AE1762" i="16"/>
  <c r="R1762" i="16"/>
  <c r="W1178" i="16"/>
  <c r="T1178" i="16"/>
  <c r="M1174" i="16"/>
  <c r="N1174" i="16" s="1"/>
  <c r="O1174" i="16"/>
  <c r="H1174" i="16"/>
  <c r="E1174" i="16"/>
  <c r="C1175" i="16" s="1"/>
  <c r="K1175" i="16" s="1"/>
  <c r="V1178" i="16" l="1"/>
  <c r="G1174" i="16"/>
  <c r="R1763" i="16" l="1"/>
  <c r="AE1763" i="16"/>
  <c r="AC1763" i="16"/>
  <c r="U1179" i="16"/>
  <c r="S1179" i="16"/>
  <c r="D1175" i="16"/>
  <c r="F1175" i="16"/>
  <c r="AD1763" i="16" l="1"/>
  <c r="T1179" i="16"/>
  <c r="W1179" i="16"/>
  <c r="O1175" i="16"/>
  <c r="M1175" i="16"/>
  <c r="N1175" i="16" s="1"/>
  <c r="H1175" i="16"/>
  <c r="E1175" i="16"/>
  <c r="C1176" i="16" s="1"/>
  <c r="K1176" i="16" s="1"/>
  <c r="R1764" i="16" l="1"/>
  <c r="AE1764" i="16"/>
  <c r="AC1764" i="16"/>
  <c r="AD1764" i="16" s="1"/>
  <c r="V1179" i="16"/>
  <c r="G1175" i="16"/>
  <c r="S1180" i="16" l="1"/>
  <c r="U1180" i="16"/>
  <c r="D1176" i="16"/>
  <c r="F1176" i="16"/>
  <c r="AC1765" i="16" l="1"/>
  <c r="AD1765" i="16" s="1"/>
  <c r="AE1765" i="16"/>
  <c r="R1765" i="16"/>
  <c r="T1180" i="16"/>
  <c r="W1180" i="16"/>
  <c r="M1176" i="16"/>
  <c r="N1176" i="16" s="1"/>
  <c r="O1176" i="16"/>
  <c r="H1176" i="16"/>
  <c r="E1176" i="16"/>
  <c r="C1177" i="16" s="1"/>
  <c r="K1177" i="16" s="1"/>
  <c r="V1180" i="16" l="1"/>
  <c r="G1176" i="16"/>
  <c r="R1766" i="16" l="1"/>
  <c r="AE1766" i="16"/>
  <c r="AC1766" i="16"/>
  <c r="S1181" i="16"/>
  <c r="U1181" i="16"/>
  <c r="D1177" i="16"/>
  <c r="F1177" i="16"/>
  <c r="AD1766" i="16" l="1"/>
  <c r="W1181" i="16"/>
  <c r="T1181" i="16"/>
  <c r="O1177" i="16"/>
  <c r="M1177" i="16"/>
  <c r="N1177" i="16" s="1"/>
  <c r="H1177" i="16"/>
  <c r="E1177" i="16"/>
  <c r="C1178" i="16" s="1"/>
  <c r="K1178" i="16" s="1"/>
  <c r="R1767" i="16" l="1"/>
  <c r="AE1767" i="16"/>
  <c r="AC1767" i="16"/>
  <c r="AD1767" i="16" s="1"/>
  <c r="V1181" i="16"/>
  <c r="G1177" i="16"/>
  <c r="U1182" i="16" l="1"/>
  <c r="S1182" i="16"/>
  <c r="D1178" i="16"/>
  <c r="F1178" i="16"/>
  <c r="AC1768" i="16" l="1"/>
  <c r="AD1768" i="16" s="1"/>
  <c r="AE1768" i="16"/>
  <c r="R1768" i="16"/>
  <c r="W1182" i="16"/>
  <c r="T1182" i="16"/>
  <c r="O1178" i="16"/>
  <c r="M1178" i="16"/>
  <c r="N1178" i="16" s="1"/>
  <c r="H1178" i="16"/>
  <c r="E1178" i="16"/>
  <c r="C1179" i="16" s="1"/>
  <c r="K1179" i="16" s="1"/>
  <c r="V1182" i="16" l="1"/>
  <c r="G1178" i="16"/>
  <c r="R1769" i="16" l="1"/>
  <c r="AE1769" i="16"/>
  <c r="AC1769" i="16"/>
  <c r="AD1769" i="16" s="1"/>
  <c r="S1183" i="16"/>
  <c r="U1183" i="16"/>
  <c r="D1179" i="16"/>
  <c r="F1179" i="16"/>
  <c r="T1183" i="16" l="1"/>
  <c r="W1183" i="16"/>
  <c r="O1179" i="16"/>
  <c r="M1179" i="16"/>
  <c r="N1179" i="16" s="1"/>
  <c r="H1179" i="16"/>
  <c r="E1179" i="16"/>
  <c r="C1180" i="16" s="1"/>
  <c r="K1180" i="16" s="1"/>
  <c r="R1770" i="16" l="1"/>
  <c r="AE1770" i="16"/>
  <c r="AC1770" i="16"/>
  <c r="V1183" i="16"/>
  <c r="G1179" i="16"/>
  <c r="AD1770" i="16" l="1"/>
  <c r="S1184" i="16"/>
  <c r="U1184" i="16"/>
  <c r="D1180" i="16"/>
  <c r="F1180" i="16"/>
  <c r="AC1771" i="16" l="1"/>
  <c r="AD1771" i="16" s="1"/>
  <c r="R1771" i="16"/>
  <c r="AE1771" i="16"/>
  <c r="W1184" i="16"/>
  <c r="T1184" i="16"/>
  <c r="M1180" i="16"/>
  <c r="N1180" i="16" s="1"/>
  <c r="O1180" i="16"/>
  <c r="H1180" i="16"/>
  <c r="E1180" i="16"/>
  <c r="C1181" i="16" s="1"/>
  <c r="K1181" i="16" s="1"/>
  <c r="V1184" i="16" l="1"/>
  <c r="G1180" i="16"/>
  <c r="R1772" i="16" l="1"/>
  <c r="AE1772" i="16"/>
  <c r="AC1772" i="16"/>
  <c r="AD1772" i="16" s="1"/>
  <c r="S1185" i="16"/>
  <c r="U1185" i="16"/>
  <c r="D1181" i="16"/>
  <c r="F1181" i="16"/>
  <c r="W1185" i="16" l="1"/>
  <c r="T1185" i="16"/>
  <c r="O1181" i="16"/>
  <c r="M1181" i="16"/>
  <c r="N1181" i="16" s="1"/>
  <c r="H1181" i="16"/>
  <c r="E1181" i="16"/>
  <c r="C1182" i="16" s="1"/>
  <c r="K1182" i="16" s="1"/>
  <c r="AE1773" i="16" l="1"/>
  <c r="R1773" i="16"/>
  <c r="AC1773" i="16"/>
  <c r="AD1773" i="16" s="1"/>
  <c r="V1185" i="16"/>
  <c r="G1181" i="16"/>
  <c r="U1186" i="16" l="1"/>
  <c r="S1186" i="16"/>
  <c r="D1182" i="16"/>
  <c r="F1182" i="16"/>
  <c r="AC1774" i="16" l="1"/>
  <c r="R1774" i="16"/>
  <c r="AE1774" i="16"/>
  <c r="T1186" i="16"/>
  <c r="W1186" i="16"/>
  <c r="O1182" i="16"/>
  <c r="M1182" i="16"/>
  <c r="N1182" i="16" s="1"/>
  <c r="H1182" i="16"/>
  <c r="E1182" i="16"/>
  <c r="C1183" i="16" s="1"/>
  <c r="K1183" i="16" s="1"/>
  <c r="AD1774" i="16" l="1"/>
  <c r="V1186" i="16"/>
  <c r="G1182" i="16"/>
  <c r="R1775" i="16" l="1"/>
  <c r="AE1775" i="16"/>
  <c r="AC1775" i="16"/>
  <c r="AD1775" i="16" s="1"/>
  <c r="S1187" i="16"/>
  <c r="U1187" i="16"/>
  <c r="D1183" i="16"/>
  <c r="F1183" i="16"/>
  <c r="T1187" i="16" l="1"/>
  <c r="W1187" i="16"/>
  <c r="M1183" i="16"/>
  <c r="N1183" i="16" s="1"/>
  <c r="O1183" i="16"/>
  <c r="H1183" i="16"/>
  <c r="E1183" i="16"/>
  <c r="C1184" i="16" s="1"/>
  <c r="K1184" i="16" s="1"/>
  <c r="AC1776" i="16" l="1"/>
  <c r="AD1776" i="16" s="1"/>
  <c r="AE1776" i="16"/>
  <c r="R1776" i="16"/>
  <c r="V1187" i="16"/>
  <c r="G1183" i="16"/>
  <c r="S1188" i="16" l="1"/>
  <c r="U1188" i="16"/>
  <c r="D1184" i="16"/>
  <c r="F1184" i="16"/>
  <c r="AC1777" i="16" l="1"/>
  <c r="AD1777" i="16" s="1"/>
  <c r="R1777" i="16"/>
  <c r="AE1777" i="16"/>
  <c r="T1188" i="16"/>
  <c r="W1188" i="16"/>
  <c r="M1184" i="16"/>
  <c r="N1184" i="16" s="1"/>
  <c r="O1184" i="16"/>
  <c r="H1184" i="16"/>
  <c r="E1184" i="16"/>
  <c r="C1185" i="16" s="1"/>
  <c r="K1185" i="16" s="1"/>
  <c r="V1188" i="16" l="1"/>
  <c r="G1184" i="16"/>
  <c r="AE1778" i="16" l="1"/>
  <c r="R1778" i="16"/>
  <c r="AC1778" i="16"/>
  <c r="AD1778" i="16" s="1"/>
  <c r="S1189" i="16"/>
  <c r="U1189" i="16"/>
  <c r="D1185" i="16"/>
  <c r="F1185" i="16"/>
  <c r="T1189" i="16" l="1"/>
  <c r="W1189" i="16"/>
  <c r="O1185" i="16"/>
  <c r="M1185" i="16"/>
  <c r="N1185" i="16" s="1"/>
  <c r="H1185" i="16"/>
  <c r="E1185" i="16"/>
  <c r="C1186" i="16" s="1"/>
  <c r="K1186" i="16" s="1"/>
  <c r="R1779" i="16" l="1"/>
  <c r="AE1779" i="16"/>
  <c r="AC1779" i="16"/>
  <c r="AD1779" i="16" s="1"/>
  <c r="V1189" i="16"/>
  <c r="G1185" i="16"/>
  <c r="S1190" i="16" l="1"/>
  <c r="U1190" i="16"/>
  <c r="D1186" i="16"/>
  <c r="F1186" i="16"/>
  <c r="AC1780" i="16" l="1"/>
  <c r="AD1780" i="16" s="1"/>
  <c r="R1780" i="16"/>
  <c r="AE1780" i="16"/>
  <c r="T1190" i="16"/>
  <c r="W1190" i="16"/>
  <c r="M1186" i="16"/>
  <c r="N1186" i="16" s="1"/>
  <c r="O1186" i="16"/>
  <c r="H1186" i="16"/>
  <c r="E1186" i="16"/>
  <c r="C1187" i="16" s="1"/>
  <c r="K1187" i="16" s="1"/>
  <c r="V1190" i="16" l="1"/>
  <c r="G1186" i="16"/>
  <c r="R1781" i="16" l="1"/>
  <c r="AE1781" i="16"/>
  <c r="AC1781" i="16"/>
  <c r="AD1781" i="16" s="1"/>
  <c r="S1191" i="16"/>
  <c r="U1191" i="16"/>
  <c r="D1187" i="16"/>
  <c r="F1187" i="16"/>
  <c r="W1191" i="16" l="1"/>
  <c r="T1191" i="16"/>
  <c r="O1187" i="16"/>
  <c r="M1187" i="16"/>
  <c r="N1187" i="16" s="1"/>
  <c r="H1187" i="16"/>
  <c r="E1187" i="16"/>
  <c r="C1188" i="16" s="1"/>
  <c r="K1188" i="16" s="1"/>
  <c r="AE1782" i="16" l="1"/>
  <c r="R1782" i="16"/>
  <c r="AC1782" i="16"/>
  <c r="AD1782" i="16" s="1"/>
  <c r="V1191" i="16"/>
  <c r="G1187" i="16"/>
  <c r="U1192" i="16" l="1"/>
  <c r="S1192" i="16"/>
  <c r="D1188" i="16"/>
  <c r="F1188" i="16"/>
  <c r="R1783" i="16" l="1"/>
  <c r="AC1783" i="16"/>
  <c r="AD1783" i="16" s="1"/>
  <c r="AE1783" i="16"/>
  <c r="T1192" i="16"/>
  <c r="W1192" i="16"/>
  <c r="M1188" i="16"/>
  <c r="N1188" i="16" s="1"/>
  <c r="O1188" i="16"/>
  <c r="H1188" i="16"/>
  <c r="E1188" i="16"/>
  <c r="C1189" i="16" s="1"/>
  <c r="K1189" i="16" s="1"/>
  <c r="V1192" i="16" l="1"/>
  <c r="G1188" i="16"/>
  <c r="R1784" i="16" l="1"/>
  <c r="AE1784" i="16"/>
  <c r="AC1784" i="16"/>
  <c r="AD1784" i="16" s="1"/>
  <c r="S1193" i="16"/>
  <c r="U1193" i="16"/>
  <c r="D1189" i="16"/>
  <c r="F1189" i="16"/>
  <c r="T1193" i="16" l="1"/>
  <c r="W1193" i="16"/>
  <c r="M1189" i="16"/>
  <c r="N1189" i="16" s="1"/>
  <c r="O1189" i="16"/>
  <c r="H1189" i="16"/>
  <c r="E1189" i="16"/>
  <c r="C1190" i="16" s="1"/>
  <c r="K1190" i="16" s="1"/>
  <c r="R1785" i="16" l="1"/>
  <c r="AE1785" i="16"/>
  <c r="AC1785" i="16"/>
  <c r="AD1785" i="16" s="1"/>
  <c r="V1193" i="16"/>
  <c r="G1189" i="16"/>
  <c r="U1194" i="16" l="1"/>
  <c r="S1194" i="16"/>
  <c r="D1190" i="16"/>
  <c r="F1190" i="16"/>
  <c r="AC1786" i="16" l="1"/>
  <c r="AD1786" i="16" s="1"/>
  <c r="AE1786" i="16"/>
  <c r="R1786" i="16"/>
  <c r="W1194" i="16"/>
  <c r="T1194" i="16"/>
  <c r="M1190" i="16"/>
  <c r="N1190" i="16" s="1"/>
  <c r="O1190" i="16"/>
  <c r="H1190" i="16"/>
  <c r="E1190" i="16"/>
  <c r="C1191" i="16" s="1"/>
  <c r="K1191" i="16" s="1"/>
  <c r="V1194" i="16" l="1"/>
  <c r="G1190" i="16"/>
  <c r="R1787" i="16" l="1"/>
  <c r="AE1787" i="16"/>
  <c r="AC1787" i="16"/>
  <c r="AD1787" i="16" s="1"/>
  <c r="S1195" i="16"/>
  <c r="U1195" i="16"/>
  <c r="D1191" i="16"/>
  <c r="F1191" i="16"/>
  <c r="T1195" i="16" l="1"/>
  <c r="W1195" i="16"/>
  <c r="M1191" i="16"/>
  <c r="N1191" i="16" s="1"/>
  <c r="O1191" i="16"/>
  <c r="H1191" i="16"/>
  <c r="E1191" i="16"/>
  <c r="C1192" i="16" s="1"/>
  <c r="K1192" i="16" s="1"/>
  <c r="R1788" i="16" l="1"/>
  <c r="AE1788" i="16"/>
  <c r="AC1788" i="16"/>
  <c r="AD1788" i="16" s="1"/>
  <c r="V1195" i="16"/>
  <c r="G1191" i="16"/>
  <c r="S1196" i="16" l="1"/>
  <c r="U1196" i="16"/>
  <c r="D1192" i="16"/>
  <c r="F1192" i="16"/>
  <c r="AC1789" i="16" l="1"/>
  <c r="AD1789" i="16" s="1"/>
  <c r="AE1789" i="16"/>
  <c r="R1789" i="16"/>
  <c r="T1196" i="16"/>
  <c r="W1196" i="16"/>
  <c r="M1192" i="16"/>
  <c r="N1192" i="16" s="1"/>
  <c r="O1192" i="16"/>
  <c r="H1192" i="16"/>
  <c r="E1192" i="16"/>
  <c r="C1193" i="16" s="1"/>
  <c r="K1193" i="16" s="1"/>
  <c r="V1196" i="16" l="1"/>
  <c r="G1192" i="16"/>
  <c r="R1790" i="16" l="1"/>
  <c r="AE1790" i="16"/>
  <c r="AC1790" i="16"/>
  <c r="AD1790" i="16" s="1"/>
  <c r="S1197" i="16"/>
  <c r="U1197" i="16"/>
  <c r="D1193" i="16"/>
  <c r="F1193" i="16"/>
  <c r="T1197" i="16" l="1"/>
  <c r="W1197" i="16"/>
  <c r="O1193" i="16"/>
  <c r="M1193" i="16"/>
  <c r="N1193" i="16" s="1"/>
  <c r="H1193" i="16"/>
  <c r="E1193" i="16"/>
  <c r="C1194" i="16" s="1"/>
  <c r="K1194" i="16" s="1"/>
  <c r="R1791" i="16" l="1"/>
  <c r="AE1791" i="16"/>
  <c r="AC1791" i="16"/>
  <c r="AD1791" i="16" s="1"/>
  <c r="V1197" i="16"/>
  <c r="G1193" i="16"/>
  <c r="U1198" i="16" l="1"/>
  <c r="S1198" i="16"/>
  <c r="D1194" i="16"/>
  <c r="F1194" i="16"/>
  <c r="AC1792" i="16" l="1"/>
  <c r="AD1792" i="16" s="1"/>
  <c r="R1792" i="16"/>
  <c r="AE1792" i="16"/>
  <c r="W1198" i="16"/>
  <c r="T1198" i="16"/>
  <c r="M1194" i="16"/>
  <c r="N1194" i="16" s="1"/>
  <c r="O1194" i="16"/>
  <c r="H1194" i="16"/>
  <c r="E1194" i="16"/>
  <c r="C1195" i="16" s="1"/>
  <c r="K1195" i="16" s="1"/>
  <c r="V1198" i="16" l="1"/>
  <c r="G1194" i="16"/>
  <c r="R1793" i="16" l="1"/>
  <c r="AE1793" i="16"/>
  <c r="AC1793" i="16"/>
  <c r="U1199" i="16"/>
  <c r="S1199" i="16"/>
  <c r="D1195" i="16"/>
  <c r="F1195" i="16"/>
  <c r="AD1793" i="16" l="1"/>
  <c r="W1199" i="16"/>
  <c r="T1199" i="16"/>
  <c r="O1195" i="16"/>
  <c r="M1195" i="16"/>
  <c r="N1195" i="16" s="1"/>
  <c r="H1195" i="16"/>
  <c r="E1195" i="16"/>
  <c r="C1196" i="16" s="1"/>
  <c r="K1196" i="16" s="1"/>
  <c r="R1794" i="16" l="1"/>
  <c r="AE1794" i="16"/>
  <c r="AC1794" i="16"/>
  <c r="AD1794" i="16" s="1"/>
  <c r="V1199" i="16"/>
  <c r="G1195" i="16"/>
  <c r="S1200" i="16" l="1"/>
  <c r="U1200" i="16"/>
  <c r="D1196" i="16"/>
  <c r="F1196" i="16"/>
  <c r="AC1795" i="16" l="1"/>
  <c r="AD1795" i="16" s="1"/>
  <c r="R1795" i="16"/>
  <c r="AE1795" i="16"/>
  <c r="W1200" i="16"/>
  <c r="T1200" i="16"/>
  <c r="M1196" i="16"/>
  <c r="N1196" i="16" s="1"/>
  <c r="O1196" i="16"/>
  <c r="H1196" i="16"/>
  <c r="E1196" i="16"/>
  <c r="C1197" i="16" s="1"/>
  <c r="K1197" i="16" s="1"/>
  <c r="V1200" i="16" l="1"/>
  <c r="G1196" i="16"/>
  <c r="AC1796" i="16" l="1"/>
  <c r="AD1796" i="16" s="1"/>
  <c r="R1796" i="16"/>
  <c r="AE1796" i="16"/>
  <c r="U1201" i="16"/>
  <c r="S1201" i="16"/>
  <c r="D1197" i="16"/>
  <c r="F1197" i="16"/>
  <c r="W1201" i="16" l="1"/>
  <c r="T1201" i="16"/>
  <c r="O1197" i="16"/>
  <c r="M1197" i="16"/>
  <c r="N1197" i="16" s="1"/>
  <c r="H1197" i="16"/>
  <c r="E1197" i="16"/>
  <c r="C1198" i="16" s="1"/>
  <c r="K1198" i="16" s="1"/>
  <c r="R1797" i="16" l="1"/>
  <c r="AC1797" i="16"/>
  <c r="AD1797" i="16" s="1"/>
  <c r="AE1797" i="16"/>
  <c r="V1201" i="16"/>
  <c r="G1197" i="16"/>
  <c r="S1202" i="16" l="1"/>
  <c r="U1202" i="16"/>
  <c r="D1198" i="16"/>
  <c r="F1198" i="16"/>
  <c r="AE1798" i="16" l="1"/>
  <c r="AC1798" i="16"/>
  <c r="AD1798" i="16" s="1"/>
  <c r="R1798" i="16"/>
  <c r="T1202" i="16"/>
  <c r="W1202" i="16"/>
  <c r="M1198" i="16"/>
  <c r="N1198" i="16" s="1"/>
  <c r="O1198" i="16"/>
  <c r="H1198" i="16"/>
  <c r="E1198" i="16"/>
  <c r="C1199" i="16" s="1"/>
  <c r="K1199" i="16" s="1"/>
  <c r="V1202" i="16" l="1"/>
  <c r="G1198" i="16"/>
  <c r="AC1799" i="16" l="1"/>
  <c r="AD1799" i="16" s="1"/>
  <c r="R1799" i="16"/>
  <c r="AE1799" i="16"/>
  <c r="U1203" i="16"/>
  <c r="S1203" i="16"/>
  <c r="D1199" i="16"/>
  <c r="F1199" i="16"/>
  <c r="W1203" i="16" l="1"/>
  <c r="T1203" i="16"/>
  <c r="M1199" i="16"/>
  <c r="N1199" i="16" s="1"/>
  <c r="O1199" i="16"/>
  <c r="H1199" i="16"/>
  <c r="E1199" i="16"/>
  <c r="C1200" i="16" s="1"/>
  <c r="K1200" i="16" s="1"/>
  <c r="AC1800" i="16" l="1"/>
  <c r="AD1800" i="16" s="1"/>
  <c r="R1800" i="16"/>
  <c r="AE1800" i="16"/>
  <c r="V1203" i="16"/>
  <c r="G1199" i="16"/>
  <c r="U1204" i="16" l="1"/>
  <c r="S1204" i="16"/>
  <c r="D1200" i="16"/>
  <c r="F1200" i="16"/>
  <c r="AE1801" i="16" l="1"/>
  <c r="AC1801" i="16"/>
  <c r="AD1801" i="16" s="1"/>
  <c r="R1801" i="16"/>
  <c r="W1204" i="16"/>
  <c r="T1204" i="16"/>
  <c r="M1200" i="16"/>
  <c r="N1200" i="16" s="1"/>
  <c r="O1200" i="16"/>
  <c r="H1200" i="16"/>
  <c r="E1200" i="16"/>
  <c r="C1201" i="16" s="1"/>
  <c r="K1201" i="16" s="1"/>
  <c r="V1204" i="16" l="1"/>
  <c r="G1200" i="16"/>
  <c r="AC1802" i="16" l="1"/>
  <c r="AD1802" i="16" s="1"/>
  <c r="R1802" i="16"/>
  <c r="AE1802" i="16"/>
  <c r="S1205" i="16"/>
  <c r="U1205" i="16"/>
  <c r="D1201" i="16"/>
  <c r="F1201" i="16"/>
  <c r="T1205" i="16" l="1"/>
  <c r="W1205" i="16"/>
  <c r="O1201" i="16"/>
  <c r="M1201" i="16"/>
  <c r="N1201" i="16" s="1"/>
  <c r="H1201" i="16"/>
  <c r="E1201" i="16"/>
  <c r="C1202" i="16" s="1"/>
  <c r="K1202" i="16" s="1"/>
  <c r="AC1803" i="16" l="1"/>
  <c r="AD1803" i="16" s="1"/>
  <c r="R1803" i="16"/>
  <c r="AE1803" i="16"/>
  <c r="V1205" i="16"/>
  <c r="G1201" i="16"/>
  <c r="S1206" i="16" l="1"/>
  <c r="U1206" i="16"/>
  <c r="D1202" i="16"/>
  <c r="F1202" i="16"/>
  <c r="AE1804" i="16" l="1"/>
  <c r="AC1804" i="16"/>
  <c r="AD1804" i="16" s="1"/>
  <c r="R1804" i="16"/>
  <c r="T1206" i="16"/>
  <c r="W1206" i="16"/>
  <c r="O1202" i="16"/>
  <c r="M1202" i="16"/>
  <c r="N1202" i="16" s="1"/>
  <c r="H1202" i="16"/>
  <c r="E1202" i="16"/>
  <c r="C1203" i="16" s="1"/>
  <c r="K1203" i="16" s="1"/>
  <c r="V1206" i="16" l="1"/>
  <c r="G1202" i="16"/>
  <c r="AC1805" i="16" l="1"/>
  <c r="AD1805" i="16" s="1"/>
  <c r="R1805" i="16"/>
  <c r="AE1805" i="16"/>
  <c r="S1207" i="16"/>
  <c r="U1207" i="16"/>
  <c r="D1203" i="16"/>
  <c r="F1203" i="16"/>
  <c r="W1207" i="16" l="1"/>
  <c r="T1207" i="16"/>
  <c r="M1203" i="16"/>
  <c r="N1203" i="16" s="1"/>
  <c r="O1203" i="16"/>
  <c r="H1203" i="16"/>
  <c r="E1203" i="16"/>
  <c r="C1204" i="16" s="1"/>
  <c r="K1204" i="16" s="1"/>
  <c r="AC1806" i="16" l="1"/>
  <c r="AD1806" i="16" s="1"/>
  <c r="R1806" i="16"/>
  <c r="AE1806" i="16"/>
  <c r="V1207" i="16"/>
  <c r="G1203" i="16"/>
  <c r="U1208" i="16" l="1"/>
  <c r="S1208" i="16"/>
  <c r="D1204" i="16"/>
  <c r="F1204" i="16"/>
  <c r="AE1807" i="16" l="1"/>
  <c r="AC1807" i="16"/>
  <c r="AD1807" i="16" s="1"/>
  <c r="R1807" i="16"/>
  <c r="T1208" i="16"/>
  <c r="W1208" i="16"/>
  <c r="M1204" i="16"/>
  <c r="N1204" i="16" s="1"/>
  <c r="O1204" i="16"/>
  <c r="H1204" i="16"/>
  <c r="E1204" i="16"/>
  <c r="C1205" i="16" s="1"/>
  <c r="K1205" i="16" s="1"/>
  <c r="V1208" i="16" l="1"/>
  <c r="G1204" i="16"/>
  <c r="AC1808" i="16" l="1"/>
  <c r="AD1808" i="16" s="1"/>
  <c r="R1808" i="16"/>
  <c r="AE1808" i="16"/>
  <c r="S1209" i="16"/>
  <c r="U1209" i="16"/>
  <c r="D1205" i="16"/>
  <c r="F1205" i="16"/>
  <c r="W1209" i="16" l="1"/>
  <c r="T1209" i="16"/>
  <c r="M1205" i="16"/>
  <c r="N1205" i="16" s="1"/>
  <c r="O1205" i="16"/>
  <c r="E1205" i="16"/>
  <c r="C1206" i="16" s="1"/>
  <c r="K1206" i="16" s="1"/>
  <c r="H1205" i="16"/>
  <c r="AC1809" i="16" l="1"/>
  <c r="AD1809" i="16" s="1"/>
  <c r="R1809" i="16"/>
  <c r="AE1809" i="16"/>
  <c r="V1209" i="16"/>
  <c r="G1205" i="16"/>
  <c r="U1210" i="16" l="1"/>
  <c r="S1210" i="16"/>
  <c r="D1206" i="16"/>
  <c r="F1206" i="16"/>
  <c r="AE1810" i="16" l="1"/>
  <c r="AC1810" i="16"/>
  <c r="AD1810" i="16" s="1"/>
  <c r="R1810" i="16"/>
  <c r="T1210" i="16"/>
  <c r="W1210" i="16"/>
  <c r="E1206" i="16"/>
  <c r="C1207" i="16" s="1"/>
  <c r="K1207" i="16" s="1"/>
  <c r="H1206" i="16"/>
  <c r="O1206" i="16"/>
  <c r="M1206" i="16"/>
  <c r="N1206" i="16" s="1"/>
  <c r="V1210" i="16" l="1"/>
  <c r="G1206" i="16"/>
  <c r="AE1811" i="16" l="1"/>
  <c r="R1811" i="16"/>
  <c r="AC1811" i="16"/>
  <c r="AD1811" i="16" s="1"/>
  <c r="U1211" i="16"/>
  <c r="S1211" i="16"/>
  <c r="D1207" i="16"/>
  <c r="F1207" i="16"/>
  <c r="T1211" i="16" l="1"/>
  <c r="W1211" i="16"/>
  <c r="E1207" i="16"/>
  <c r="C1208" i="16" s="1"/>
  <c r="K1208" i="16" s="1"/>
  <c r="H1207" i="16"/>
  <c r="O1207" i="16"/>
  <c r="M1207" i="16"/>
  <c r="N1207" i="16" s="1"/>
  <c r="AC1812" i="16" l="1"/>
  <c r="AD1812" i="16" s="1"/>
  <c r="R1812" i="16"/>
  <c r="AE1812" i="16"/>
  <c r="V1211" i="16"/>
  <c r="G1207" i="16"/>
  <c r="U1212" i="16" l="1"/>
  <c r="S1212" i="16"/>
  <c r="D1208" i="16"/>
  <c r="F1208" i="16"/>
  <c r="AE1813" i="16" l="1"/>
  <c r="AC1813" i="16"/>
  <c r="AD1813" i="16" s="1"/>
  <c r="R1813" i="16"/>
  <c r="W1212" i="16"/>
  <c r="T1212" i="16"/>
  <c r="O1208" i="16"/>
  <c r="M1208" i="16"/>
  <c r="N1208" i="16" s="1"/>
  <c r="E1208" i="16"/>
  <c r="C1209" i="16" s="1"/>
  <c r="K1209" i="16" s="1"/>
  <c r="H1208" i="16"/>
  <c r="V1212" i="16" l="1"/>
  <c r="G1208" i="16"/>
  <c r="AC1814" i="16" l="1"/>
  <c r="AD1814" i="16" s="1"/>
  <c r="R1814" i="16"/>
  <c r="AE1814" i="16"/>
  <c r="S1213" i="16"/>
  <c r="U1213" i="16"/>
  <c r="D1209" i="16"/>
  <c r="F1209" i="16"/>
  <c r="T1213" i="16" l="1"/>
  <c r="W1213" i="16"/>
  <c r="M1209" i="16"/>
  <c r="N1209" i="16" s="1"/>
  <c r="O1209" i="16"/>
  <c r="E1209" i="16"/>
  <c r="C1210" i="16" s="1"/>
  <c r="K1210" i="16" s="1"/>
  <c r="H1209" i="16"/>
  <c r="R1815" i="16" l="1"/>
  <c r="AC1815" i="16"/>
  <c r="AD1815" i="16" s="1"/>
  <c r="AE1815" i="16"/>
  <c r="V1213" i="16"/>
  <c r="G1209" i="16"/>
  <c r="U1214" i="16" l="1"/>
  <c r="S1214" i="16"/>
  <c r="D1210" i="16"/>
  <c r="F1210" i="16"/>
  <c r="AE1816" i="16" l="1"/>
  <c r="AC1816" i="16"/>
  <c r="AD1816" i="16" s="1"/>
  <c r="R1816" i="16"/>
  <c r="T1214" i="16"/>
  <c r="W1214" i="16"/>
  <c r="M1210" i="16"/>
  <c r="N1210" i="16" s="1"/>
  <c r="O1210" i="16"/>
  <c r="E1210" i="16"/>
  <c r="C1211" i="16" s="1"/>
  <c r="K1211" i="16" s="1"/>
  <c r="H1210" i="16"/>
  <c r="V1214" i="16" l="1"/>
  <c r="G1210" i="16"/>
  <c r="AC1817" i="16" l="1"/>
  <c r="AD1817" i="16" s="1"/>
  <c r="R1817" i="16"/>
  <c r="AE1817" i="16"/>
  <c r="U1215" i="16"/>
  <c r="S1215" i="16"/>
  <c r="D1211" i="16"/>
  <c r="F1211" i="16"/>
  <c r="T1215" i="16" l="1"/>
  <c r="W1215" i="16"/>
  <c r="M1211" i="16"/>
  <c r="N1211" i="16" s="1"/>
  <c r="O1211" i="16"/>
  <c r="E1211" i="16"/>
  <c r="C1212" i="16" s="1"/>
  <c r="K1212" i="16" s="1"/>
  <c r="H1211" i="16"/>
  <c r="AE1818" i="16" l="1"/>
  <c r="R1818" i="16"/>
  <c r="AC1818" i="16"/>
  <c r="AD1818" i="16" s="1"/>
  <c r="V1215" i="16"/>
  <c r="G1211" i="16"/>
  <c r="U1216" i="16" l="1"/>
  <c r="S1216" i="16"/>
  <c r="D1212" i="16"/>
  <c r="F1212" i="16"/>
  <c r="AE1819" i="16" l="1"/>
  <c r="R1819" i="16"/>
  <c r="AC1819" i="16"/>
  <c r="AD1819" i="16" s="1"/>
  <c r="W1216" i="16"/>
  <c r="T1216" i="16"/>
  <c r="O1212" i="16"/>
  <c r="M1212" i="16"/>
  <c r="N1212" i="16" s="1"/>
  <c r="E1212" i="16"/>
  <c r="C1213" i="16" s="1"/>
  <c r="K1213" i="16" s="1"/>
  <c r="H1212" i="16"/>
  <c r="V1216" i="16" l="1"/>
  <c r="G1212" i="16"/>
  <c r="AC1820" i="16" l="1"/>
  <c r="AD1820" i="16" s="1"/>
  <c r="R1820" i="16"/>
  <c r="AE1820" i="16"/>
  <c r="S1217" i="16"/>
  <c r="U1217" i="16"/>
  <c r="D1213" i="16"/>
  <c r="F1213" i="16"/>
  <c r="W1217" i="16" l="1"/>
  <c r="T1217" i="16"/>
  <c r="M1213" i="16"/>
  <c r="N1213" i="16" s="1"/>
  <c r="O1213" i="16"/>
  <c r="E1213" i="16"/>
  <c r="C1214" i="16" s="1"/>
  <c r="K1214" i="16" s="1"/>
  <c r="H1213" i="16"/>
  <c r="R1821" i="16" l="1"/>
  <c r="AC1821" i="16"/>
  <c r="AD1821" i="16" s="1"/>
  <c r="AE1821" i="16"/>
  <c r="V1217" i="16"/>
  <c r="G1213" i="16"/>
  <c r="S1218" i="16" l="1"/>
  <c r="U1218" i="16"/>
  <c r="D1214" i="16"/>
  <c r="F1214" i="16"/>
  <c r="AE1822" i="16" l="1"/>
  <c r="AC1822" i="16"/>
  <c r="AD1822" i="16" s="1"/>
  <c r="R1822" i="16"/>
  <c r="W1218" i="16"/>
  <c r="T1218" i="16"/>
  <c r="M1214" i="16"/>
  <c r="N1214" i="16" s="1"/>
  <c r="O1214" i="16"/>
  <c r="E1214" i="16"/>
  <c r="C1215" i="16" s="1"/>
  <c r="K1215" i="16" s="1"/>
  <c r="H1214" i="16"/>
  <c r="V1218" i="16" l="1"/>
  <c r="G1214" i="16"/>
  <c r="AC1823" i="16" l="1"/>
  <c r="AD1823" i="16" s="1"/>
  <c r="R1823" i="16"/>
  <c r="AE1823" i="16"/>
  <c r="S1219" i="16"/>
  <c r="U1219" i="16"/>
  <c r="D1215" i="16"/>
  <c r="F1215" i="16"/>
  <c r="W1219" i="16" l="1"/>
  <c r="T1219" i="16"/>
  <c r="M1215" i="16"/>
  <c r="N1215" i="16" s="1"/>
  <c r="O1215" i="16"/>
  <c r="E1215" i="16"/>
  <c r="C1216" i="16" s="1"/>
  <c r="K1216" i="16" s="1"/>
  <c r="H1215" i="16"/>
  <c r="R1824" i="16" l="1"/>
  <c r="AC1824" i="16"/>
  <c r="AE1824" i="16"/>
  <c r="V1219" i="16"/>
  <c r="G1215" i="16"/>
  <c r="AD1824" i="16" l="1"/>
  <c r="U1220" i="16"/>
  <c r="S1220" i="16"/>
  <c r="D1216" i="16"/>
  <c r="F1216" i="16"/>
  <c r="AE1825" i="16" l="1"/>
  <c r="R1825" i="16"/>
  <c r="AC1825" i="16"/>
  <c r="W1220" i="16"/>
  <c r="T1220" i="16"/>
  <c r="O1216" i="16"/>
  <c r="M1216" i="16"/>
  <c r="N1216" i="16" s="1"/>
  <c r="E1216" i="16"/>
  <c r="C1217" i="16" s="1"/>
  <c r="K1217" i="16" s="1"/>
  <c r="H1216" i="16"/>
  <c r="AD1825" i="16" l="1"/>
  <c r="V1220" i="16"/>
  <c r="G1216" i="16"/>
  <c r="R1826" i="16" l="1"/>
  <c r="AE1826" i="16"/>
  <c r="AC1826" i="16"/>
  <c r="U1221" i="16"/>
  <c r="S1221" i="16"/>
  <c r="D1217" i="16"/>
  <c r="F1217" i="16"/>
  <c r="AD1826" i="16" l="1"/>
  <c r="W1221" i="16"/>
  <c r="T1221" i="16"/>
  <c r="M1217" i="16"/>
  <c r="N1217" i="16" s="1"/>
  <c r="O1217" i="16"/>
  <c r="E1217" i="16"/>
  <c r="C1218" i="16" s="1"/>
  <c r="K1218" i="16" s="1"/>
  <c r="H1217" i="16"/>
  <c r="R1827" i="16" l="1"/>
  <c r="AE1827" i="16"/>
  <c r="AC1827" i="16"/>
  <c r="V1221" i="16"/>
  <c r="G1217" i="16"/>
  <c r="AD1827" i="16" l="1"/>
  <c r="U1222" i="16"/>
  <c r="S1222" i="16"/>
  <c r="D1218" i="16"/>
  <c r="F1218" i="16"/>
  <c r="R1828" i="16" l="1"/>
  <c r="AE1828" i="16"/>
  <c r="AC1828" i="16"/>
  <c r="T1222" i="16"/>
  <c r="W1222" i="16"/>
  <c r="M1218" i="16"/>
  <c r="N1218" i="16" s="1"/>
  <c r="O1218" i="16"/>
  <c r="E1218" i="16"/>
  <c r="C1219" i="16" s="1"/>
  <c r="K1219" i="16" s="1"/>
  <c r="H1218" i="16"/>
  <c r="AD1828" i="16" l="1"/>
  <c r="V1222" i="16"/>
  <c r="G1218" i="16"/>
  <c r="R1829" i="16" l="1"/>
  <c r="AE1829" i="16"/>
  <c r="AC1829" i="16"/>
  <c r="U1223" i="16"/>
  <c r="S1223" i="16"/>
  <c r="D1219" i="16"/>
  <c r="F1219" i="16"/>
  <c r="AD1829" i="16" l="1"/>
  <c r="T1223" i="16"/>
  <c r="W1223" i="16"/>
  <c r="M1219" i="16"/>
  <c r="N1219" i="16" s="1"/>
  <c r="O1219" i="16"/>
  <c r="E1219" i="16"/>
  <c r="C1220" i="16" s="1"/>
  <c r="K1220" i="16" s="1"/>
  <c r="H1219" i="16"/>
  <c r="R1830" i="16" l="1"/>
  <c r="AE1830" i="16"/>
  <c r="AC1830" i="16"/>
  <c r="AD1830" i="16" s="1"/>
  <c r="V1223" i="16"/>
  <c r="G1219" i="16"/>
  <c r="S1224" i="16" l="1"/>
  <c r="U1224" i="16"/>
  <c r="D1220" i="16"/>
  <c r="F1220" i="16"/>
  <c r="AC1831" i="16" l="1"/>
  <c r="AD1831" i="16" s="1"/>
  <c r="R1831" i="16"/>
  <c r="AE1831" i="16"/>
  <c r="W1224" i="16"/>
  <c r="T1224" i="16"/>
  <c r="O1220" i="16"/>
  <c r="M1220" i="16"/>
  <c r="N1220" i="16" s="1"/>
  <c r="E1220" i="16"/>
  <c r="C1221" i="16" s="1"/>
  <c r="K1221" i="16" s="1"/>
  <c r="H1220" i="16"/>
  <c r="V1224" i="16" l="1"/>
  <c r="G1220" i="16"/>
  <c r="R1832" i="16" l="1"/>
  <c r="AC1832" i="16"/>
  <c r="AD1832" i="16" s="1"/>
  <c r="AE1832" i="16"/>
  <c r="U1225" i="16"/>
  <c r="S1225" i="16"/>
  <c r="D1221" i="16"/>
  <c r="F1221" i="16"/>
  <c r="W1225" i="16" l="1"/>
  <c r="T1225" i="16"/>
  <c r="M1221" i="16"/>
  <c r="N1221" i="16" s="1"/>
  <c r="O1221" i="16"/>
  <c r="E1221" i="16"/>
  <c r="C1222" i="16" s="1"/>
  <c r="K1222" i="16" s="1"/>
  <c r="H1221" i="16"/>
  <c r="AC1833" i="16" l="1"/>
  <c r="R1833" i="16"/>
  <c r="AE1833" i="16"/>
  <c r="V1225" i="16"/>
  <c r="G1221" i="16"/>
  <c r="AD1833" i="16" l="1"/>
  <c r="S1226" i="16"/>
  <c r="U1226" i="16"/>
  <c r="D1222" i="16"/>
  <c r="F1222" i="16"/>
  <c r="R1834" i="16" l="1"/>
  <c r="AC1834" i="16"/>
  <c r="AE1834" i="16"/>
  <c r="T1226" i="16"/>
  <c r="W1226" i="16"/>
  <c r="M1222" i="16"/>
  <c r="N1222" i="16" s="1"/>
  <c r="O1222" i="16"/>
  <c r="E1222" i="16"/>
  <c r="C1223" i="16" s="1"/>
  <c r="K1223" i="16" s="1"/>
  <c r="H1222" i="16"/>
  <c r="AD1834" i="16" l="1"/>
  <c r="V1226" i="16"/>
  <c r="G1222" i="16"/>
  <c r="AE1835" i="16" l="1"/>
  <c r="AC1835" i="16"/>
  <c r="R1835" i="16"/>
  <c r="U1227" i="16"/>
  <c r="S1227" i="16"/>
  <c r="D1223" i="16"/>
  <c r="F1223" i="16"/>
  <c r="AD1835" i="16" l="1"/>
  <c r="W1227" i="16"/>
  <c r="T1227" i="16"/>
  <c r="M1223" i="16"/>
  <c r="N1223" i="16" s="1"/>
  <c r="O1223" i="16"/>
  <c r="E1223" i="16"/>
  <c r="C1224" i="16" s="1"/>
  <c r="K1224" i="16" s="1"/>
  <c r="H1223" i="16"/>
  <c r="AE1836" i="16" l="1"/>
  <c r="AC1836" i="16"/>
  <c r="R1836" i="16"/>
  <c r="V1227" i="16"/>
  <c r="G1223" i="16"/>
  <c r="AD1836" i="16" l="1"/>
  <c r="U1228" i="16"/>
  <c r="S1228" i="16"/>
  <c r="D1224" i="16"/>
  <c r="F1224" i="16"/>
  <c r="R1837" i="16" l="1"/>
  <c r="AE1837" i="16"/>
  <c r="AC1837" i="16"/>
  <c r="AD1837" i="16" s="1"/>
  <c r="T1228" i="16"/>
  <c r="W1228" i="16"/>
  <c r="O1224" i="16"/>
  <c r="M1224" i="16"/>
  <c r="N1224" i="16" s="1"/>
  <c r="E1224" i="16"/>
  <c r="C1225" i="16" s="1"/>
  <c r="K1225" i="16" s="1"/>
  <c r="H1224" i="16"/>
  <c r="V1228" i="16" l="1"/>
  <c r="G1224" i="16"/>
  <c r="R1838" i="16" l="1"/>
  <c r="AE1838" i="16"/>
  <c r="AC1838" i="16"/>
  <c r="AD1838" i="16" s="1"/>
  <c r="S1229" i="16"/>
  <c r="U1229" i="16"/>
  <c r="D1225" i="16"/>
  <c r="F1225" i="16"/>
  <c r="T1229" i="16" l="1"/>
  <c r="W1229" i="16"/>
  <c r="O1225" i="16"/>
  <c r="M1225" i="16"/>
  <c r="N1225" i="16" s="1"/>
  <c r="E1225" i="16"/>
  <c r="C1226" i="16" s="1"/>
  <c r="K1226" i="16" s="1"/>
  <c r="H1225" i="16"/>
  <c r="R1839" i="16" l="1"/>
  <c r="AE1839" i="16"/>
  <c r="AC1839" i="16"/>
  <c r="AD1839" i="16" s="1"/>
  <c r="V1229" i="16"/>
  <c r="G1225" i="16"/>
  <c r="U1230" i="16" l="1"/>
  <c r="S1230" i="16"/>
  <c r="D1226" i="16"/>
  <c r="F1226" i="16"/>
  <c r="AC1840" i="16" l="1"/>
  <c r="AD1840" i="16" s="1"/>
  <c r="R1840" i="16"/>
  <c r="AE1840" i="16"/>
  <c r="W1230" i="16"/>
  <c r="T1230" i="16"/>
  <c r="M1226" i="16"/>
  <c r="N1226" i="16" s="1"/>
  <c r="O1226" i="16"/>
  <c r="E1226" i="16"/>
  <c r="C1227" i="16" s="1"/>
  <c r="K1227" i="16" s="1"/>
  <c r="H1226" i="16"/>
  <c r="V1230" i="16" l="1"/>
  <c r="G1226" i="16"/>
  <c r="R1841" i="16" l="1"/>
  <c r="AE1841" i="16"/>
  <c r="AC1841" i="16"/>
  <c r="AD1841" i="16" s="1"/>
  <c r="S1231" i="16"/>
  <c r="U1231" i="16"/>
  <c r="D1227" i="16"/>
  <c r="F1227" i="16"/>
  <c r="W1231" i="16" l="1"/>
  <c r="T1231" i="16"/>
  <c r="M1227" i="16"/>
  <c r="N1227" i="16" s="1"/>
  <c r="O1227" i="16"/>
  <c r="E1227" i="16"/>
  <c r="C1228" i="16" s="1"/>
  <c r="K1228" i="16" s="1"/>
  <c r="H1227" i="16"/>
  <c r="R1842" i="16" l="1"/>
  <c r="AE1842" i="16"/>
  <c r="AC1842" i="16"/>
  <c r="AD1842" i="16" s="1"/>
  <c r="V1231" i="16"/>
  <c r="G1227" i="16"/>
  <c r="S1232" i="16" l="1"/>
  <c r="U1232" i="16"/>
  <c r="D1228" i="16"/>
  <c r="F1228" i="16"/>
  <c r="R1843" i="16" l="1"/>
  <c r="AE1843" i="16"/>
  <c r="AC1843" i="16"/>
  <c r="AD1843" i="16" s="1"/>
  <c r="W1232" i="16"/>
  <c r="T1232" i="16"/>
  <c r="O1228" i="16"/>
  <c r="M1228" i="16"/>
  <c r="N1228" i="16" s="1"/>
  <c r="E1228" i="16"/>
  <c r="C1229" i="16" s="1"/>
  <c r="K1229" i="16" s="1"/>
  <c r="H1228" i="16"/>
  <c r="V1232" i="16" l="1"/>
  <c r="G1228" i="16"/>
  <c r="R1844" i="16" l="1"/>
  <c r="AE1844" i="16"/>
  <c r="AC1844" i="16"/>
  <c r="AD1844" i="16" s="1"/>
  <c r="U1233" i="16"/>
  <c r="S1233" i="16"/>
  <c r="D1229" i="16"/>
  <c r="F1229" i="16"/>
  <c r="W1233" i="16" l="1"/>
  <c r="T1233" i="16"/>
  <c r="M1229" i="16"/>
  <c r="N1229" i="16" s="1"/>
  <c r="O1229" i="16"/>
  <c r="E1229" i="16"/>
  <c r="C1230" i="16" s="1"/>
  <c r="K1230" i="16" s="1"/>
  <c r="H1229" i="16"/>
  <c r="AE1845" i="16" l="1"/>
  <c r="R1845" i="16"/>
  <c r="AC1845" i="16"/>
  <c r="V1233" i="16"/>
  <c r="G1229" i="16"/>
  <c r="AD1845" i="16" l="1"/>
  <c r="S1234" i="16"/>
  <c r="U1234" i="16"/>
  <c r="D1230" i="16"/>
  <c r="F1230" i="16"/>
  <c r="AE1846" i="16" l="1"/>
  <c r="R1846" i="16"/>
  <c r="AC1846" i="16"/>
  <c r="W1234" i="16"/>
  <c r="T1234" i="16"/>
  <c r="M1230" i="16"/>
  <c r="N1230" i="16" s="1"/>
  <c r="O1230" i="16"/>
  <c r="E1230" i="16"/>
  <c r="C1231" i="16" s="1"/>
  <c r="K1231" i="16" s="1"/>
  <c r="H1230" i="16"/>
  <c r="AD1846" i="16" l="1"/>
  <c r="V1234" i="16"/>
  <c r="G1230" i="16"/>
  <c r="AE1847" i="16" l="1"/>
  <c r="AC1847" i="16"/>
  <c r="R1847" i="16"/>
  <c r="U1235" i="16"/>
  <c r="S1235" i="16"/>
  <c r="D1231" i="16"/>
  <c r="F1231" i="16"/>
  <c r="AD1847" i="16" l="1"/>
  <c r="W1235" i="16"/>
  <c r="T1235" i="16"/>
  <c r="M1231" i="16"/>
  <c r="N1231" i="16" s="1"/>
  <c r="O1231" i="16"/>
  <c r="E1231" i="16"/>
  <c r="C1232" i="16" s="1"/>
  <c r="K1232" i="16" s="1"/>
  <c r="H1231" i="16"/>
  <c r="AE1848" i="16" l="1"/>
  <c r="AC1848" i="16"/>
  <c r="R1848" i="16"/>
  <c r="V1235" i="16"/>
  <c r="G1231" i="16"/>
  <c r="AD1848" i="16" l="1"/>
  <c r="S1236" i="16"/>
  <c r="U1236" i="16"/>
  <c r="D1232" i="16"/>
  <c r="F1232" i="16"/>
  <c r="AE1849" i="16" l="1"/>
  <c r="AC1849" i="16"/>
  <c r="R1849" i="16"/>
  <c r="T1236" i="16"/>
  <c r="W1236" i="16"/>
  <c r="O1232" i="16"/>
  <c r="M1232" i="16"/>
  <c r="N1232" i="16" s="1"/>
  <c r="E1232" i="16"/>
  <c r="C1233" i="16" s="1"/>
  <c r="K1233" i="16" s="1"/>
  <c r="H1232" i="16"/>
  <c r="AD1849" i="16" l="1"/>
  <c r="V1236" i="16"/>
  <c r="G1232" i="16"/>
  <c r="AE1850" i="16" l="1"/>
  <c r="AC1850" i="16"/>
  <c r="AD1850" i="16" s="1"/>
  <c r="R1850" i="16"/>
  <c r="U1237" i="16"/>
  <c r="S1237" i="16"/>
  <c r="D1233" i="16"/>
  <c r="F1233" i="16"/>
  <c r="W1237" i="16" l="1"/>
  <c r="T1237" i="16"/>
  <c r="M1233" i="16"/>
  <c r="N1233" i="16" s="1"/>
  <c r="O1233" i="16"/>
  <c r="E1233" i="16"/>
  <c r="C1234" i="16" s="1"/>
  <c r="K1234" i="16" s="1"/>
  <c r="H1233" i="16"/>
  <c r="AE1851" i="16" l="1"/>
  <c r="AC1851" i="16"/>
  <c r="AD1851" i="16" s="1"/>
  <c r="R1851" i="16"/>
  <c r="V1237" i="16"/>
  <c r="G1233" i="16"/>
  <c r="U1238" i="16" l="1"/>
  <c r="S1238" i="16"/>
  <c r="D1234" i="16"/>
  <c r="F1234" i="16"/>
  <c r="AE1852" i="16" l="1"/>
  <c r="AC1852" i="16"/>
  <c r="AD1852" i="16" s="1"/>
  <c r="R1852" i="16"/>
  <c r="W1238" i="16"/>
  <c r="T1238" i="16"/>
  <c r="M1234" i="16"/>
  <c r="N1234" i="16" s="1"/>
  <c r="O1234" i="16"/>
  <c r="E1234" i="16"/>
  <c r="C1235" i="16" s="1"/>
  <c r="K1235" i="16" s="1"/>
  <c r="H1234" i="16"/>
  <c r="V1238" i="16" l="1"/>
  <c r="G1234" i="16"/>
  <c r="R1853" i="16" l="1"/>
  <c r="AE1853" i="16"/>
  <c r="AC1853" i="16"/>
  <c r="AD1853" i="16" s="1"/>
  <c r="S1239" i="16"/>
  <c r="U1239" i="16"/>
  <c r="D1235" i="16"/>
  <c r="F1235" i="16"/>
  <c r="W1239" i="16" l="1"/>
  <c r="T1239" i="16"/>
  <c r="M1235" i="16"/>
  <c r="N1235" i="16" s="1"/>
  <c r="O1235" i="16"/>
  <c r="E1235" i="16"/>
  <c r="C1236" i="16" s="1"/>
  <c r="K1236" i="16" s="1"/>
  <c r="H1235" i="16"/>
  <c r="AE1854" i="16" l="1"/>
  <c r="AC1854" i="16"/>
  <c r="AD1854" i="16" s="1"/>
  <c r="R1854" i="16"/>
  <c r="V1239" i="16"/>
  <c r="G1235" i="16"/>
  <c r="U1240" i="16" l="1"/>
  <c r="S1240" i="16"/>
  <c r="D1236" i="16"/>
  <c r="F1236" i="16"/>
  <c r="R1855" i="16" l="1"/>
  <c r="AE1855" i="16"/>
  <c r="AC1855" i="16"/>
  <c r="AD1855" i="16" s="1"/>
  <c r="W1240" i="16"/>
  <c r="T1240" i="16"/>
  <c r="O1236" i="16"/>
  <c r="M1236" i="16"/>
  <c r="N1236" i="16" s="1"/>
  <c r="E1236" i="16"/>
  <c r="C1237" i="16" s="1"/>
  <c r="K1237" i="16" s="1"/>
  <c r="H1236" i="16"/>
  <c r="V1240" i="16" l="1"/>
  <c r="G1236" i="16"/>
  <c r="AE1856" i="16" l="1"/>
  <c r="AC1856" i="16"/>
  <c r="AD1856" i="16" s="1"/>
  <c r="R1856" i="16"/>
  <c r="S1241" i="16"/>
  <c r="U1241" i="16"/>
  <c r="D1237" i="16"/>
  <c r="F1237" i="16"/>
  <c r="T1241" i="16" l="1"/>
  <c r="W1241" i="16"/>
  <c r="M1237" i="16"/>
  <c r="N1237" i="16" s="1"/>
  <c r="O1237" i="16"/>
  <c r="E1237" i="16"/>
  <c r="C1238" i="16" s="1"/>
  <c r="K1238" i="16" s="1"/>
  <c r="H1237" i="16"/>
  <c r="AE1857" i="16" l="1"/>
  <c r="AC1857" i="16"/>
  <c r="R1857" i="16"/>
  <c r="V1241" i="16"/>
  <c r="G1237" i="16"/>
  <c r="AD1857" i="16" l="1"/>
  <c r="U1242" i="16"/>
  <c r="S1242" i="16"/>
  <c r="D1238" i="16"/>
  <c r="F1238" i="16"/>
  <c r="AE1858" i="16" l="1"/>
  <c r="AC1858" i="16"/>
  <c r="AD1858" i="16" s="1"/>
  <c r="R1858" i="16"/>
  <c r="W1242" i="16"/>
  <c r="T1242" i="16"/>
  <c r="M1238" i="16"/>
  <c r="N1238" i="16" s="1"/>
  <c r="O1238" i="16"/>
  <c r="E1238" i="16"/>
  <c r="C1239" i="16" s="1"/>
  <c r="K1239" i="16" s="1"/>
  <c r="H1238" i="16"/>
  <c r="V1242" i="16" l="1"/>
  <c r="G1238" i="16"/>
  <c r="AE1859" i="16" l="1"/>
  <c r="AC1859" i="16"/>
  <c r="AD1859" i="16" s="1"/>
  <c r="R1859" i="16"/>
  <c r="U1243" i="16"/>
  <c r="S1243" i="16"/>
  <c r="D1239" i="16"/>
  <c r="F1239" i="16"/>
  <c r="T1243" i="16" l="1"/>
  <c r="W1243" i="16"/>
  <c r="M1239" i="16"/>
  <c r="N1239" i="16" s="1"/>
  <c r="O1239" i="16"/>
  <c r="E1239" i="16"/>
  <c r="C1240" i="16" s="1"/>
  <c r="K1240" i="16" s="1"/>
  <c r="H1239" i="16"/>
  <c r="AE1860" i="16" l="1"/>
  <c r="AC1860" i="16"/>
  <c r="AD1860" i="16" s="1"/>
  <c r="R1860" i="16"/>
  <c r="V1243" i="16"/>
  <c r="G1239" i="16"/>
  <c r="S1244" i="16" l="1"/>
  <c r="U1244" i="16"/>
  <c r="D1240" i="16"/>
  <c r="F1240" i="16"/>
  <c r="AE1861" i="16" l="1"/>
  <c r="AC1861" i="16"/>
  <c r="AD1861" i="16" s="1"/>
  <c r="R1861" i="16"/>
  <c r="T1244" i="16"/>
  <c r="W1244" i="16"/>
  <c r="O1240" i="16"/>
  <c r="M1240" i="16"/>
  <c r="N1240" i="16" s="1"/>
  <c r="E1240" i="16"/>
  <c r="C1241" i="16" s="1"/>
  <c r="K1241" i="16" s="1"/>
  <c r="H1240" i="16"/>
  <c r="V1244" i="16" l="1"/>
  <c r="G1240" i="16"/>
  <c r="AE1862" i="16" l="1"/>
  <c r="AC1862" i="16"/>
  <c r="R1862" i="16"/>
  <c r="U1245" i="16"/>
  <c r="S1245" i="16"/>
  <c r="D1241" i="16"/>
  <c r="F1241" i="16"/>
  <c r="AD1862" i="16" l="1"/>
  <c r="W1245" i="16"/>
  <c r="T1245" i="16"/>
  <c r="M1241" i="16"/>
  <c r="N1241" i="16" s="1"/>
  <c r="O1241" i="16"/>
  <c r="E1241" i="16"/>
  <c r="C1242" i="16" s="1"/>
  <c r="K1242" i="16" s="1"/>
  <c r="H1241" i="16"/>
  <c r="AE1863" i="16" l="1"/>
  <c r="AC1863" i="16"/>
  <c r="AD1863" i="16" s="1"/>
  <c r="R1863" i="16"/>
  <c r="V1245" i="16"/>
  <c r="G1241" i="16"/>
  <c r="U1246" i="16" l="1"/>
  <c r="S1246" i="16"/>
  <c r="D1242" i="16"/>
  <c r="F1242" i="16"/>
  <c r="AE1864" i="16" l="1"/>
  <c r="AC1864" i="16"/>
  <c r="AD1864" i="16" s="1"/>
  <c r="R1864" i="16"/>
  <c r="W1246" i="16"/>
  <c r="T1246" i="16"/>
  <c r="M1242" i="16"/>
  <c r="N1242" i="16" s="1"/>
  <c r="O1242" i="16"/>
  <c r="E1242" i="16"/>
  <c r="C1243" i="16" s="1"/>
  <c r="K1243" i="16" s="1"/>
  <c r="H1242" i="16"/>
  <c r="V1246" i="16" l="1"/>
  <c r="G1242" i="16"/>
  <c r="AE1865" i="16" l="1"/>
  <c r="AC1865" i="16"/>
  <c r="AD1865" i="16" s="1"/>
  <c r="R1865" i="16"/>
  <c r="U1247" i="16"/>
  <c r="S1247" i="16"/>
  <c r="D1243" i="16"/>
  <c r="F1243" i="16"/>
  <c r="W1247" i="16" l="1"/>
  <c r="T1247" i="16"/>
  <c r="M1243" i="16"/>
  <c r="N1243" i="16" s="1"/>
  <c r="O1243" i="16"/>
  <c r="E1243" i="16"/>
  <c r="C1244" i="16" s="1"/>
  <c r="K1244" i="16" s="1"/>
  <c r="H1243" i="16"/>
  <c r="AE1866" i="16" l="1"/>
  <c r="AC1866" i="16"/>
  <c r="AD1866" i="16" s="1"/>
  <c r="R1866" i="16"/>
  <c r="V1247" i="16"/>
  <c r="G1243" i="16"/>
  <c r="S1248" i="16" l="1"/>
  <c r="U1248" i="16"/>
  <c r="D1244" i="16"/>
  <c r="F1244" i="16"/>
  <c r="AE1867" i="16" l="1"/>
  <c r="AC1867" i="16"/>
  <c r="AD1867" i="16" s="1"/>
  <c r="R1867" i="16"/>
  <c r="W1248" i="16"/>
  <c r="T1248" i="16"/>
  <c r="O1244" i="16"/>
  <c r="M1244" i="16"/>
  <c r="N1244" i="16" s="1"/>
  <c r="E1244" i="16"/>
  <c r="C1245" i="16" s="1"/>
  <c r="K1245" i="16" s="1"/>
  <c r="H1244" i="16"/>
  <c r="V1248" i="16" l="1"/>
  <c r="G1244" i="16"/>
  <c r="AE1868" i="16" l="1"/>
  <c r="AC1868" i="16"/>
  <c r="AD1868" i="16" s="1"/>
  <c r="R1868" i="16"/>
  <c r="U1249" i="16"/>
  <c r="S1249" i="16"/>
  <c r="D1245" i="16"/>
  <c r="F1245" i="16"/>
  <c r="T1249" i="16" l="1"/>
  <c r="W1249" i="16"/>
  <c r="M1245" i="16"/>
  <c r="N1245" i="16" s="1"/>
  <c r="O1245" i="16"/>
  <c r="E1245" i="16"/>
  <c r="C1246" i="16" s="1"/>
  <c r="K1246" i="16" s="1"/>
  <c r="H1245" i="16"/>
  <c r="AE1869" i="16" l="1"/>
  <c r="AC1869" i="16"/>
  <c r="AD1869" i="16" s="1"/>
  <c r="R1869" i="16"/>
  <c r="V1249" i="16"/>
  <c r="G1245" i="16"/>
  <c r="U1250" i="16" l="1"/>
  <c r="S1250" i="16"/>
  <c r="D1246" i="16"/>
  <c r="F1246" i="16"/>
  <c r="AE1870" i="16" l="1"/>
  <c r="AC1870" i="16"/>
  <c r="AD1870" i="16" s="1"/>
  <c r="R1870" i="16"/>
  <c r="T1250" i="16"/>
  <c r="W1250" i="16"/>
  <c r="M1246" i="16"/>
  <c r="N1246" i="16" s="1"/>
  <c r="O1246" i="16"/>
  <c r="E1246" i="16"/>
  <c r="C1247" i="16" s="1"/>
  <c r="K1247" i="16" s="1"/>
  <c r="H1246" i="16"/>
  <c r="V1250" i="16" l="1"/>
  <c r="G1246" i="16"/>
  <c r="AE1871" i="16" l="1"/>
  <c r="AC1871" i="16"/>
  <c r="AD1871" i="16" s="1"/>
  <c r="R1871" i="16"/>
  <c r="S1251" i="16"/>
  <c r="U1251" i="16"/>
  <c r="D1247" i="16"/>
  <c r="F1247" i="16"/>
  <c r="W1251" i="16" l="1"/>
  <c r="T1251" i="16"/>
  <c r="M1247" i="16"/>
  <c r="N1247" i="16" s="1"/>
  <c r="O1247" i="16"/>
  <c r="E1247" i="16"/>
  <c r="G1247" i="16" s="1"/>
  <c r="H1247" i="16"/>
  <c r="AE1872" i="16" l="1"/>
  <c r="AC1872" i="16"/>
  <c r="AD1872" i="16" s="1"/>
  <c r="R1872" i="16"/>
  <c r="V1251" i="16"/>
  <c r="U1252" i="16" l="1"/>
  <c r="S1252" i="16"/>
  <c r="R1873" i="16" l="1"/>
  <c r="AE1873" i="16"/>
  <c r="AC1873" i="16"/>
  <c r="AD1873" i="16" s="1"/>
  <c r="T1252" i="16"/>
  <c r="W1252" i="16"/>
  <c r="V1252" i="16" l="1"/>
  <c r="AE1874" i="16" l="1"/>
  <c r="AC1874" i="16"/>
  <c r="AD1874" i="16" s="1"/>
  <c r="R1874" i="16"/>
  <c r="U1253" i="16"/>
  <c r="S1253" i="16"/>
  <c r="W1253" i="16" l="1"/>
  <c r="T1253" i="16"/>
  <c r="AE1875" i="16" l="1"/>
  <c r="AC1875" i="16"/>
  <c r="AD1875" i="16" s="1"/>
  <c r="R1875" i="16"/>
  <c r="V1253" i="16"/>
  <c r="S1254" i="16" l="1"/>
  <c r="U1254" i="16"/>
  <c r="AE1876" i="16" l="1"/>
  <c r="AC1876" i="16"/>
  <c r="AD1876" i="16" s="1"/>
  <c r="R1876" i="16"/>
  <c r="W1254" i="16"/>
  <c r="T1254" i="16"/>
  <c r="V1254" i="16" l="1"/>
  <c r="AE1877" i="16" l="1"/>
  <c r="AC1877" i="16"/>
  <c r="AD1877" i="16" s="1"/>
  <c r="R1877" i="16"/>
  <c r="S1255" i="16"/>
  <c r="U1255" i="16"/>
  <c r="W1255" i="16" l="1"/>
  <c r="T1255" i="16"/>
  <c r="AE1878" i="16" l="1"/>
  <c r="AC1878" i="16"/>
  <c r="AD1878" i="16" s="1"/>
  <c r="R1878" i="16"/>
  <c r="V1255" i="16"/>
  <c r="U1256" i="16" l="1"/>
  <c r="S1256" i="16"/>
  <c r="AE1879" i="16" l="1"/>
  <c r="AC1879" i="16"/>
  <c r="AD1879" i="16" s="1"/>
  <c r="R1879" i="16"/>
  <c r="W1256" i="16"/>
  <c r="T1256" i="16"/>
  <c r="V1256" i="16" l="1"/>
  <c r="AE1880" i="16" l="1"/>
  <c r="AC1880" i="16"/>
  <c r="AD1880" i="16" s="1"/>
  <c r="R1880" i="16"/>
  <c r="S1257" i="16"/>
  <c r="U1257" i="16"/>
  <c r="T1257" i="16" l="1"/>
  <c r="W1257" i="16"/>
  <c r="AE1881" i="16" l="1"/>
  <c r="AC1881" i="16"/>
  <c r="R1881" i="16"/>
  <c r="V1257" i="16"/>
  <c r="AD1881" i="16" l="1"/>
  <c r="S1258" i="16"/>
  <c r="U1258" i="16"/>
  <c r="R1882" i="16" l="1"/>
  <c r="AC1882" i="16"/>
  <c r="AD1882" i="16" s="1"/>
  <c r="AE1882" i="16"/>
  <c r="W1258" i="16"/>
  <c r="T1258" i="16"/>
  <c r="V1258" i="16" l="1"/>
  <c r="R1883" i="16" l="1"/>
  <c r="AE1883" i="16"/>
  <c r="AC1883" i="16"/>
  <c r="U1259" i="16"/>
  <c r="S1259" i="16"/>
  <c r="AD1883" i="16" l="1"/>
  <c r="W1259" i="16"/>
  <c r="T1259" i="16"/>
  <c r="AE1884" i="16" l="1"/>
  <c r="AC1884" i="16"/>
  <c r="R1884" i="16"/>
  <c r="V1259" i="16"/>
  <c r="AD1884" i="16" l="1"/>
  <c r="S1260" i="16"/>
  <c r="U1260" i="16"/>
  <c r="AE1885" i="16" l="1"/>
  <c r="AC1885" i="16"/>
  <c r="AD1885" i="16" s="1"/>
  <c r="R1885" i="16"/>
  <c r="T1260" i="16"/>
  <c r="W1260" i="16"/>
  <c r="V1260" i="16" l="1"/>
  <c r="R1886" i="16" l="1"/>
  <c r="AC1886" i="16"/>
  <c r="AD1886" i="16" s="1"/>
  <c r="AE1886" i="16"/>
  <c r="S1261" i="16"/>
  <c r="U1261" i="16"/>
  <c r="W1261" i="16" l="1"/>
  <c r="T1261" i="16"/>
  <c r="AC1887" i="16" l="1"/>
  <c r="R1887" i="16"/>
  <c r="AE1887" i="16"/>
  <c r="V1261" i="16"/>
  <c r="AD1887" i="16" l="1"/>
  <c r="S1262" i="16"/>
  <c r="U1262" i="16"/>
  <c r="R1888" i="16" l="1"/>
  <c r="AE1888" i="16"/>
  <c r="AC1888" i="16"/>
  <c r="T1262" i="16"/>
  <c r="W1262" i="16"/>
  <c r="AD1888" i="16" l="1"/>
  <c r="V1262" i="16"/>
  <c r="R1889" i="16" l="1"/>
  <c r="AE1889" i="16"/>
  <c r="AC1889" i="16"/>
  <c r="AD1889" i="16" s="1"/>
  <c r="U1263" i="16"/>
  <c r="S1263" i="16"/>
  <c r="W1263" i="16" l="1"/>
  <c r="T1263" i="16"/>
  <c r="R1890" i="16" l="1"/>
  <c r="AC1890" i="16"/>
  <c r="AD1890" i="16" s="1"/>
  <c r="AE1890" i="16"/>
  <c r="V1263" i="16"/>
  <c r="U1264" i="16" l="1"/>
  <c r="S1264" i="16"/>
  <c r="R1891" i="16" l="1"/>
  <c r="AE1891" i="16"/>
  <c r="AC1891" i="16"/>
  <c r="W1264" i="16"/>
  <c r="T1264" i="16"/>
  <c r="AD1891" i="16" l="1"/>
  <c r="V1264" i="16"/>
  <c r="R1892" i="16" l="1"/>
  <c r="AE1892" i="16"/>
  <c r="AC1892" i="16"/>
  <c r="U1265" i="16"/>
  <c r="S1265" i="16"/>
  <c r="AD1892" i="16" l="1"/>
  <c r="W1265" i="16"/>
  <c r="T1265" i="16"/>
  <c r="AE1893" i="16" l="1"/>
  <c r="R1893" i="16"/>
  <c r="AC1893" i="16"/>
  <c r="AD1893" i="16" s="1"/>
  <c r="V1265" i="16"/>
  <c r="U1266" i="16" l="1"/>
  <c r="S1266" i="16"/>
  <c r="AE1894" i="16" l="1"/>
  <c r="R1894" i="16"/>
  <c r="AC1894" i="16"/>
  <c r="AD1894" i="16" s="1"/>
  <c r="W1266" i="16"/>
  <c r="T1266" i="16"/>
  <c r="V1266" i="16" l="1"/>
  <c r="AC1895" i="16" l="1"/>
  <c r="AD1895" i="16" s="1"/>
  <c r="R1895" i="16"/>
  <c r="AE1895" i="16"/>
  <c r="U1267" i="16"/>
  <c r="S1267" i="16"/>
  <c r="T1267" i="16" l="1"/>
  <c r="W1267" i="16"/>
  <c r="AE1896" i="16" l="1"/>
  <c r="R1896" i="16"/>
  <c r="AC1896" i="16"/>
  <c r="AD1896" i="16" s="1"/>
  <c r="V1267" i="16"/>
  <c r="S1268" i="16" l="1"/>
  <c r="U1268" i="16"/>
  <c r="AE1897" i="16" l="1"/>
  <c r="R1897" i="16"/>
  <c r="AC1897" i="16"/>
  <c r="AD1897" i="16" s="1"/>
  <c r="T1268" i="16"/>
  <c r="W1268" i="16"/>
  <c r="V1268" i="16" l="1"/>
  <c r="AC1898" i="16" l="1"/>
  <c r="AD1898" i="16" s="1"/>
  <c r="R1898" i="16"/>
  <c r="AE1898" i="16"/>
  <c r="U1269" i="16"/>
  <c r="S1269" i="16"/>
  <c r="T1269" i="16" l="1"/>
  <c r="W1269" i="16"/>
  <c r="AE1899" i="16" l="1"/>
  <c r="R1899" i="16"/>
  <c r="AC1899" i="16"/>
  <c r="AD1899" i="16" s="1"/>
  <c r="V1269" i="16"/>
  <c r="S1270" i="16" l="1"/>
  <c r="U1270" i="16"/>
  <c r="AE1900" i="16" l="1"/>
  <c r="R1900" i="16"/>
  <c r="AC1900" i="16"/>
  <c r="AD1900" i="16" s="1"/>
  <c r="T1270" i="16"/>
  <c r="W1270" i="16"/>
  <c r="V1270" i="16" l="1"/>
  <c r="R1901" i="16" l="1"/>
  <c r="AC1901" i="16"/>
  <c r="AD1901" i="16" s="1"/>
  <c r="AE1901" i="16"/>
  <c r="S1271" i="16"/>
  <c r="U1271" i="16"/>
  <c r="T1271" i="16" l="1"/>
  <c r="W1271" i="16"/>
  <c r="AE1902" i="16" l="1"/>
  <c r="AC1902" i="16"/>
  <c r="AD1902" i="16" s="1"/>
  <c r="R1902" i="16"/>
  <c r="V1271" i="16"/>
  <c r="U1272" i="16" l="1"/>
  <c r="S1272" i="16"/>
  <c r="AC1903" i="16" l="1"/>
  <c r="AD1903" i="16" s="1"/>
  <c r="R1903" i="16"/>
  <c r="AE1903" i="16"/>
  <c r="W1272" i="16"/>
  <c r="T1272" i="16"/>
  <c r="V1272" i="16" l="1"/>
  <c r="AC1904" i="16" l="1"/>
  <c r="AD1904" i="16" s="1"/>
  <c r="R1904" i="16"/>
  <c r="AE1904" i="16"/>
  <c r="S1273" i="16"/>
  <c r="U1273" i="16"/>
  <c r="W1273" i="16" l="1"/>
  <c r="T1273" i="16"/>
  <c r="AE1905" i="16" l="1"/>
  <c r="R1905" i="16"/>
  <c r="AC1905" i="16"/>
  <c r="AD1905" i="16" s="1"/>
  <c r="V1273" i="16"/>
  <c r="U1274" i="16" l="1"/>
  <c r="S1274" i="16"/>
  <c r="AE1906" i="16" l="1"/>
  <c r="R1906" i="16"/>
  <c r="AC1906" i="16"/>
  <c r="AD1906" i="16" s="1"/>
  <c r="W1274" i="16"/>
  <c r="T1274" i="16"/>
  <c r="V1274" i="16" l="1"/>
  <c r="AC1907" i="16" l="1"/>
  <c r="AD1907" i="16" s="1"/>
  <c r="R1907" i="16"/>
  <c r="AE1907" i="16"/>
  <c r="U1275" i="16"/>
  <c r="S1275" i="16"/>
  <c r="W1275" i="16" l="1"/>
  <c r="T1275" i="16"/>
  <c r="R1908" i="16" l="1"/>
  <c r="AE1908" i="16"/>
  <c r="AC1908" i="16"/>
  <c r="AD1908" i="16" s="1"/>
  <c r="V1275" i="16"/>
  <c r="S1276" i="16" l="1"/>
  <c r="U1276" i="16"/>
  <c r="AC1909" i="16" l="1"/>
  <c r="AD1909" i="16" s="1"/>
  <c r="R1909" i="16"/>
  <c r="AE1909" i="16"/>
  <c r="W1276" i="16"/>
  <c r="T1276" i="16"/>
  <c r="V1276" i="16" l="1"/>
  <c r="R1910" i="16" l="1"/>
  <c r="AC1910" i="16"/>
  <c r="AD1910" i="16" s="1"/>
  <c r="AE1910" i="16"/>
  <c r="S1277" i="16"/>
  <c r="U1277" i="16"/>
  <c r="W1277" i="16" l="1"/>
  <c r="T1277" i="16"/>
  <c r="AE1911" i="16" l="1"/>
  <c r="AC1911" i="16"/>
  <c r="R1911" i="16"/>
  <c r="V1277" i="16"/>
  <c r="AD1911" i="16" l="1"/>
  <c r="S1278" i="16"/>
  <c r="U1278" i="16"/>
  <c r="AE1912" i="16" l="1"/>
  <c r="R1912" i="16"/>
  <c r="AC1912" i="16"/>
  <c r="T1278" i="16"/>
  <c r="W1278" i="16"/>
  <c r="AD1912" i="16" l="1"/>
  <c r="V1278" i="16"/>
  <c r="AC1913" i="16" l="1"/>
  <c r="AD1913" i="16" s="1"/>
  <c r="R1913" i="16"/>
  <c r="AE1913" i="16"/>
  <c r="S1279" i="16"/>
  <c r="U1279" i="16"/>
  <c r="T1279" i="16" l="1"/>
  <c r="W1279" i="16"/>
  <c r="AE1914" i="16" l="1"/>
  <c r="R1914" i="16"/>
  <c r="AC1914" i="16"/>
  <c r="AD1914" i="16" s="1"/>
  <c r="V1279" i="16"/>
  <c r="S1280" i="16" l="1"/>
  <c r="U1280" i="16"/>
  <c r="AE1915" i="16" l="1"/>
  <c r="R1915" i="16"/>
  <c r="AC1915" i="16"/>
  <c r="AD1915" i="16" s="1"/>
  <c r="W1280" i="16"/>
  <c r="T1280" i="16"/>
  <c r="V1280" i="16" l="1"/>
  <c r="AC1916" i="16" l="1"/>
  <c r="AD1916" i="16" s="1"/>
  <c r="R1916" i="16"/>
  <c r="AE1916" i="16"/>
  <c r="S1281" i="16"/>
  <c r="U1281" i="16"/>
  <c r="W1281" i="16" l="1"/>
  <c r="T1281" i="16"/>
  <c r="AE1917" i="16" l="1"/>
  <c r="R1917" i="16"/>
  <c r="AC1917" i="16"/>
  <c r="V1281" i="16"/>
  <c r="AD1917" i="16" l="1"/>
  <c r="S1282" i="16"/>
  <c r="U1282" i="16"/>
  <c r="AE1918" i="16" l="1"/>
  <c r="R1918" i="16"/>
  <c r="AC1918" i="16"/>
  <c r="AD1918" i="16" s="1"/>
  <c r="T1282" i="16"/>
  <c r="W1282" i="16"/>
  <c r="V1282" i="16" l="1"/>
  <c r="AC1919" i="16" l="1"/>
  <c r="AD1919" i="16" s="1"/>
  <c r="R1919" i="16"/>
  <c r="AE1919" i="16"/>
  <c r="U1283" i="16"/>
  <c r="S1283" i="16"/>
  <c r="W1283" i="16" l="1"/>
  <c r="T1283" i="16"/>
  <c r="AE1920" i="16" l="1"/>
  <c r="R1920" i="16"/>
  <c r="AC1920" i="16"/>
  <c r="AD1920" i="16" s="1"/>
  <c r="V1283" i="16"/>
  <c r="U1284" i="16" l="1"/>
  <c r="S1284" i="16"/>
  <c r="AC1921" i="16" l="1"/>
  <c r="AD1921" i="16" s="1"/>
  <c r="R1921" i="16"/>
  <c r="AE1921" i="16"/>
  <c r="W1284" i="16"/>
  <c r="T1284" i="16"/>
  <c r="V1284" i="16" l="1"/>
  <c r="AC1922" i="16" l="1"/>
  <c r="AD1922" i="16" s="1"/>
  <c r="R1922" i="16"/>
  <c r="AE1922" i="16"/>
  <c r="S1285" i="16"/>
  <c r="U1285" i="16"/>
  <c r="T1285" i="16" l="1"/>
  <c r="W1285" i="16"/>
  <c r="R1923" i="16" l="1"/>
  <c r="AE1923" i="16"/>
  <c r="AC1923" i="16"/>
  <c r="AD1923" i="16" s="1"/>
  <c r="V1285" i="16"/>
  <c r="U1286" i="16" l="1"/>
  <c r="S1286" i="16"/>
  <c r="AE1924" i="16" l="1"/>
  <c r="R1924" i="16"/>
  <c r="AC1924" i="16"/>
  <c r="AD1924" i="16" s="1"/>
  <c r="W1286" i="16"/>
  <c r="T1286" i="16"/>
  <c r="V1286" i="16" l="1"/>
  <c r="AE1925" i="16" l="1"/>
  <c r="R1925" i="16"/>
  <c r="AC1925" i="16"/>
  <c r="AD1925" i="16" s="1"/>
  <c r="U1287" i="16"/>
  <c r="S1287" i="16"/>
  <c r="T1287" i="16" l="1"/>
  <c r="W1287" i="16"/>
  <c r="AE1926" i="16" l="1"/>
  <c r="AC1926" i="16"/>
  <c r="AD1926" i="16" s="1"/>
  <c r="R1926" i="16"/>
  <c r="V1287" i="16"/>
  <c r="S1288" i="16" l="1"/>
  <c r="U1288" i="16"/>
  <c r="AC1927" i="16" l="1"/>
  <c r="AD1927" i="16" s="1"/>
  <c r="R1927" i="16"/>
  <c r="AE1927" i="16"/>
  <c r="T1288" i="16"/>
  <c r="W1288" i="16"/>
  <c r="V1288" i="16" l="1"/>
  <c r="AC1928" i="16" l="1"/>
  <c r="AD1928" i="16" s="1"/>
  <c r="R1928" i="16"/>
  <c r="AE1928" i="16"/>
  <c r="U1289" i="16"/>
  <c r="S1289" i="16"/>
  <c r="W1289" i="16" l="1"/>
  <c r="T1289" i="16"/>
  <c r="R1929" i="16" l="1"/>
  <c r="AE1929" i="16"/>
  <c r="AC1929" i="16"/>
  <c r="AD1929" i="16" s="1"/>
  <c r="V1289" i="16"/>
  <c r="U1290" i="16" l="1"/>
  <c r="S1290" i="16"/>
  <c r="AC1930" i="16" l="1"/>
  <c r="AD1930" i="16" s="1"/>
  <c r="R1930" i="16"/>
  <c r="AE1930" i="16"/>
  <c r="T1290" i="16"/>
  <c r="W1290" i="16"/>
  <c r="V1290" i="16" l="1"/>
  <c r="AC1931" i="16" l="1"/>
  <c r="AD1931" i="16" s="1"/>
  <c r="R1931" i="16"/>
  <c r="AE1931" i="16"/>
  <c r="S1291" i="16"/>
  <c r="U1291" i="16"/>
  <c r="T1291" i="16" l="1"/>
  <c r="W1291" i="16"/>
  <c r="AE1932" i="16" l="1"/>
  <c r="R1932" i="16"/>
  <c r="AC1932" i="16"/>
  <c r="AD1932" i="16" s="1"/>
  <c r="V1291" i="16"/>
  <c r="S1292" i="16" l="1"/>
  <c r="U1292" i="16"/>
  <c r="AE1933" i="16" l="1"/>
  <c r="R1933" i="16"/>
  <c r="AC1933" i="16"/>
  <c r="AD1933" i="16" s="1"/>
  <c r="W1292" i="16"/>
  <c r="T1292" i="16"/>
  <c r="V1292" i="16" l="1"/>
  <c r="AC1934" i="16" l="1"/>
  <c r="AD1934" i="16" s="1"/>
  <c r="R1934" i="16"/>
  <c r="AE1934" i="16"/>
  <c r="U1293" i="16"/>
  <c r="S1293" i="16"/>
  <c r="T1293" i="16" l="1"/>
  <c r="W1293" i="16"/>
  <c r="AE1935" i="16" l="1"/>
  <c r="AC1935" i="16"/>
  <c r="AD1935" i="16" s="1"/>
  <c r="R1935" i="16"/>
  <c r="V1293" i="16"/>
  <c r="U1294" i="16" l="1"/>
  <c r="S1294" i="16"/>
  <c r="AE1936" i="16" l="1"/>
  <c r="R1936" i="16"/>
  <c r="AC1936" i="16"/>
  <c r="AD1936" i="16" s="1"/>
  <c r="T1294" i="16"/>
  <c r="W1294" i="16"/>
  <c r="V1294" i="16" l="1"/>
  <c r="AE1937" i="16" l="1"/>
  <c r="R1937" i="16"/>
  <c r="AC1937" i="16"/>
  <c r="AD1937" i="16" s="1"/>
  <c r="U1295" i="16"/>
  <c r="S1295" i="16"/>
  <c r="W1295" i="16" l="1"/>
  <c r="T1295" i="16"/>
  <c r="AE1938" i="16" l="1"/>
  <c r="R1938" i="16"/>
  <c r="AC1938" i="16"/>
  <c r="AD1938" i="16" s="1"/>
  <c r="V1295" i="16"/>
  <c r="U1296" i="16" l="1"/>
  <c r="S1296" i="16"/>
  <c r="AC1939" i="16" l="1"/>
  <c r="AD1939" i="16" s="1"/>
  <c r="R1939" i="16"/>
  <c r="AE1939" i="16"/>
  <c r="W1296" i="16"/>
  <c r="T1296" i="16"/>
  <c r="V1296" i="16" l="1"/>
  <c r="AC1940" i="16" l="1"/>
  <c r="AD1940" i="16" s="1"/>
  <c r="R1940" i="16"/>
  <c r="AE1940" i="16"/>
  <c r="U1297" i="16"/>
  <c r="S1297" i="16"/>
  <c r="T1297" i="16" l="1"/>
  <c r="W1297" i="16"/>
  <c r="AE1941" i="16" l="1"/>
  <c r="R1941" i="16"/>
  <c r="AC1941" i="16"/>
  <c r="AD1941" i="16" s="1"/>
  <c r="V1297" i="16"/>
  <c r="U1298" i="16" l="1"/>
  <c r="S1298" i="16"/>
  <c r="AC1942" i="16" l="1"/>
  <c r="AD1942" i="16" s="1"/>
  <c r="R1942" i="16"/>
  <c r="AE1942" i="16"/>
  <c r="W1298" i="16"/>
  <c r="T1298" i="16"/>
  <c r="V1298" i="16" l="1"/>
  <c r="AC1943" i="16" l="1"/>
  <c r="AD1943" i="16" s="1"/>
  <c r="R1943" i="16"/>
  <c r="AE1943" i="16"/>
  <c r="U1299" i="16"/>
  <c r="S1299" i="16"/>
  <c r="W1299" i="16" l="1"/>
  <c r="T1299" i="16"/>
  <c r="AE1944" i="16" l="1"/>
  <c r="R1944" i="16"/>
  <c r="AC1944" i="16"/>
  <c r="AD1944" i="16" s="1"/>
  <c r="V1299" i="16"/>
  <c r="S1300" i="16" l="1"/>
  <c r="U1300" i="16"/>
  <c r="AE1945" i="16" l="1"/>
  <c r="AC1945" i="16"/>
  <c r="AD1945" i="16" s="1"/>
  <c r="R1945" i="16"/>
  <c r="W1300" i="16"/>
  <c r="T1300" i="16"/>
  <c r="V1300" i="16" l="1"/>
  <c r="AC1946" i="16" l="1"/>
  <c r="R1946" i="16"/>
  <c r="AE1946" i="16"/>
  <c r="S1301" i="16"/>
  <c r="U1301" i="16"/>
  <c r="AD1946" i="16" l="1"/>
  <c r="T1301" i="16"/>
  <c r="W1301" i="16"/>
  <c r="AE1947" i="16" l="1"/>
  <c r="R1947" i="16"/>
  <c r="AC1947" i="16"/>
  <c r="AD1947" i="16" s="1"/>
  <c r="V1301" i="16"/>
  <c r="U1302" i="16" l="1"/>
  <c r="S1302" i="16"/>
  <c r="AC1948" i="16" l="1"/>
  <c r="AD1948" i="16" s="1"/>
  <c r="R1948" i="16"/>
  <c r="AE1948" i="16"/>
  <c r="W1302" i="16"/>
  <c r="T1302" i="16"/>
  <c r="V1302" i="16" l="1"/>
  <c r="AC1949" i="16" l="1"/>
  <c r="AD1949" i="16" s="1"/>
  <c r="R1949" i="16"/>
  <c r="AE1949" i="16"/>
  <c r="S1303" i="16"/>
  <c r="U1303" i="16"/>
  <c r="T1303" i="16" l="1"/>
  <c r="W1303" i="16"/>
  <c r="AE1950" i="16" l="1"/>
  <c r="R1950" i="16"/>
  <c r="AC1950" i="16"/>
  <c r="AD1950" i="16" s="1"/>
  <c r="V1303" i="16"/>
  <c r="S1304" i="16" l="1"/>
  <c r="U1304" i="16"/>
  <c r="AE1951" i="16" l="1"/>
  <c r="R1951" i="16"/>
  <c r="AC1951" i="16"/>
  <c r="AD1951" i="16" s="1"/>
  <c r="W1304" i="16"/>
  <c r="T1304" i="16"/>
  <c r="V1304" i="16" l="1"/>
  <c r="AC1952" i="16" l="1"/>
  <c r="AD1952" i="16" s="1"/>
  <c r="R1952" i="16"/>
  <c r="AE1952" i="16"/>
  <c r="S1305" i="16"/>
  <c r="U1305" i="16"/>
  <c r="T1305" i="16" l="1"/>
  <c r="W1305" i="16"/>
  <c r="AE1953" i="16" l="1"/>
  <c r="R1953" i="16"/>
  <c r="AC1953" i="16"/>
  <c r="AD1953" i="16" s="1"/>
  <c r="V1305" i="16"/>
  <c r="U1306" i="16" l="1"/>
  <c r="S1306" i="16"/>
  <c r="AC1954" i="16" l="1"/>
  <c r="AD1954" i="16" s="1"/>
  <c r="R1954" i="16"/>
  <c r="AE1954" i="16"/>
  <c r="T1306" i="16"/>
  <c r="W1306" i="16"/>
  <c r="V1306" i="16" l="1"/>
  <c r="AC1955" i="16" l="1"/>
  <c r="AD1955" i="16" s="1"/>
  <c r="R1955" i="16"/>
  <c r="AE1955" i="16"/>
  <c r="S1307" i="16"/>
  <c r="U1307" i="16"/>
  <c r="W1307" i="16" l="1"/>
  <c r="T1307" i="16"/>
  <c r="AC1956" i="16" l="1"/>
  <c r="AD1956" i="16" s="1"/>
  <c r="R1956" i="16"/>
  <c r="AE1956" i="16"/>
  <c r="V1307" i="16"/>
  <c r="S1308" i="16" l="1"/>
  <c r="U1308" i="16"/>
  <c r="AE1957" i="16" l="1"/>
  <c r="AC1957" i="16"/>
  <c r="AD1957" i="16" s="1"/>
  <c r="R1957" i="16"/>
  <c r="T1308" i="16"/>
  <c r="W1308" i="16"/>
  <c r="V1308" i="16" l="1"/>
  <c r="AE1958" i="16" l="1"/>
  <c r="AC1958" i="16"/>
  <c r="R1958" i="16"/>
  <c r="S1309" i="16"/>
  <c r="U1309" i="16"/>
  <c r="AD1958" i="16" l="1"/>
  <c r="W1309" i="16"/>
  <c r="T1309" i="16"/>
  <c r="AE1959" i="16" l="1"/>
  <c r="R1959" i="16"/>
  <c r="AC1959" i="16"/>
  <c r="AD1959" i="16" s="1"/>
  <c r="V1309" i="16"/>
  <c r="AE1960" i="16" l="1"/>
  <c r="R1960" i="16"/>
  <c r="U1310" i="16"/>
  <c r="S1310" i="16"/>
  <c r="AC1960" i="16" l="1"/>
  <c r="AD1960" i="16" s="1"/>
  <c r="W1310" i="16"/>
  <c r="T1310" i="16"/>
  <c r="R1961" i="16" l="1"/>
  <c r="AE1961" i="16"/>
  <c r="AC1961" i="16"/>
  <c r="AD1961" i="16" s="1"/>
  <c r="V1310" i="16"/>
  <c r="U1311" i="16" l="1"/>
  <c r="S1311" i="16"/>
  <c r="AE1962" i="16" l="1"/>
  <c r="R1962" i="16"/>
  <c r="AC1962" i="16"/>
  <c r="AD1962" i="16" s="1"/>
  <c r="W1311" i="16"/>
  <c r="T1311" i="16"/>
  <c r="V1311" i="16" l="1"/>
  <c r="R1963" i="16" l="1"/>
  <c r="AE1963" i="16"/>
  <c r="AC1963" i="16"/>
  <c r="AD1963" i="16" s="1"/>
  <c r="S1312" i="16"/>
  <c r="U1312" i="16"/>
  <c r="W1312" i="16" l="1"/>
  <c r="T1312" i="16"/>
  <c r="R1964" i="16" l="1"/>
  <c r="AE1964" i="16"/>
  <c r="AC1964" i="16"/>
  <c r="AD1964" i="16" s="1"/>
  <c r="V1312" i="16"/>
  <c r="S1313" i="16" l="1"/>
  <c r="U1313" i="16"/>
  <c r="R1965" i="16" l="1"/>
  <c r="AE1965" i="16"/>
  <c r="AC1965" i="16"/>
  <c r="AD1965" i="16" s="1"/>
  <c r="T1313" i="16"/>
  <c r="W1313" i="16"/>
  <c r="V1313" i="16" l="1"/>
  <c r="AE1966" i="16" l="1"/>
  <c r="AC1966" i="16"/>
  <c r="R1966" i="16"/>
  <c r="S1314" i="16"/>
  <c r="U1314" i="16"/>
  <c r="AD1966" i="16" l="1"/>
  <c r="W1314" i="16"/>
  <c r="T1314" i="16"/>
  <c r="R1967" i="16" l="1"/>
  <c r="AE1967" i="16"/>
  <c r="AC1967" i="16"/>
  <c r="V1314" i="16"/>
  <c r="AD1967" i="16" l="1"/>
  <c r="S1315" i="16"/>
  <c r="U1315" i="16"/>
  <c r="R1968" i="16" l="1"/>
  <c r="AE1968" i="16"/>
  <c r="AC1968" i="16"/>
  <c r="AD1968" i="16" s="1"/>
  <c r="T1315" i="16"/>
  <c r="W1315" i="16"/>
  <c r="V1315" i="16" l="1"/>
  <c r="AE1969" i="16" l="1"/>
  <c r="AC1969" i="16"/>
  <c r="AD1969" i="16" s="1"/>
  <c r="R1969" i="16"/>
  <c r="S1316" i="16"/>
  <c r="U1316" i="16"/>
  <c r="T1316" i="16" l="1"/>
  <c r="W1316" i="16"/>
  <c r="R1970" i="16" l="1"/>
  <c r="AE1970" i="16"/>
  <c r="AC1970" i="16"/>
  <c r="AD1970" i="16" s="1"/>
  <c r="V1316" i="16"/>
  <c r="S1317" i="16" l="1"/>
  <c r="U1317" i="16"/>
  <c r="AC1971" i="16" l="1"/>
  <c r="AD1971" i="16" s="1"/>
  <c r="R1971" i="16"/>
  <c r="AE1971" i="16"/>
  <c r="W1317" i="16"/>
  <c r="T1317" i="16"/>
  <c r="V1317" i="16" l="1"/>
  <c r="R1972" i="16" l="1"/>
  <c r="AE1972" i="16"/>
  <c r="AC1972" i="16"/>
  <c r="AD1972" i="16" s="1"/>
  <c r="S1318" i="16"/>
  <c r="U1318" i="16"/>
  <c r="T1318" i="16" l="1"/>
  <c r="W1318" i="16"/>
  <c r="R1973" i="16" l="1"/>
  <c r="AE1973" i="16"/>
  <c r="AC1973" i="16"/>
  <c r="AD1973" i="16" s="1"/>
  <c r="V1318" i="16"/>
  <c r="S1319" i="16" l="1"/>
  <c r="U1319" i="16"/>
  <c r="R1974" i="16" l="1"/>
  <c r="AE1974" i="16"/>
  <c r="AC1974" i="16"/>
  <c r="W1319" i="16"/>
  <c r="T1319" i="16"/>
  <c r="AD1974" i="16" l="1"/>
  <c r="V1319" i="16"/>
  <c r="R1975" i="16" l="1"/>
  <c r="AE1975" i="16"/>
  <c r="AC1975" i="16"/>
  <c r="AD1975" i="16" s="1"/>
  <c r="S1320" i="16"/>
  <c r="U1320" i="16"/>
  <c r="W1320" i="16" l="1"/>
  <c r="T1320" i="16"/>
  <c r="R1976" i="16" l="1"/>
  <c r="AE1976" i="16"/>
  <c r="AC1976" i="16"/>
  <c r="AD1976" i="16" s="1"/>
  <c r="V1320" i="16"/>
  <c r="S1321" i="16" l="1"/>
  <c r="U1321" i="16"/>
  <c r="R1977" i="16" l="1"/>
  <c r="AE1977" i="16"/>
  <c r="AC1977" i="16"/>
  <c r="AD1977" i="16" s="1"/>
  <c r="T1321" i="16"/>
  <c r="W1321" i="16"/>
  <c r="V1321" i="16" l="1"/>
  <c r="R1978" i="16" l="1"/>
  <c r="AE1978" i="16"/>
  <c r="AC1978" i="16"/>
  <c r="AD1978" i="16" s="1"/>
  <c r="S1322" i="16"/>
  <c r="U1322" i="16"/>
  <c r="T1322" i="16" l="1"/>
  <c r="W1322" i="16"/>
  <c r="R1979" i="16" l="1"/>
  <c r="AE1979" i="16"/>
  <c r="AC1979" i="16"/>
  <c r="AD1979" i="16" s="1"/>
  <c r="V1322" i="16"/>
  <c r="U1323" i="16" l="1"/>
  <c r="S1323" i="16"/>
  <c r="R1980" i="16" l="1"/>
  <c r="AE1980" i="16"/>
  <c r="AC1980" i="16"/>
  <c r="AD1980" i="16" s="1"/>
  <c r="T1323" i="16"/>
  <c r="W1323" i="16"/>
  <c r="V1323" i="16" l="1"/>
  <c r="R1981" i="16" l="1"/>
  <c r="AE1981" i="16"/>
  <c r="AC1981" i="16"/>
  <c r="S1324" i="16"/>
  <c r="U1324" i="16"/>
  <c r="AD1981" i="16" l="1"/>
  <c r="W1324" i="16"/>
  <c r="T1324" i="16"/>
  <c r="R1982" i="16" l="1"/>
  <c r="AE1982" i="16"/>
  <c r="AC1982" i="16"/>
  <c r="AD1982" i="16" s="1"/>
  <c r="V1324" i="16"/>
  <c r="S1325" i="16" l="1"/>
  <c r="U1325" i="16"/>
  <c r="R1983" i="16" l="1"/>
  <c r="AE1983" i="16"/>
  <c r="AC1983" i="16"/>
  <c r="AD1983" i="16" s="1"/>
  <c r="W1325" i="16"/>
  <c r="T1325" i="16"/>
  <c r="V1325" i="16" l="1"/>
  <c r="R1984" i="16" l="1"/>
  <c r="AE1984" i="16"/>
  <c r="AC1984" i="16"/>
  <c r="AD1984" i="16" s="1"/>
  <c r="S1326" i="16"/>
  <c r="U1326" i="16"/>
  <c r="T1326" i="16" l="1"/>
  <c r="W1326" i="16"/>
  <c r="R1985" i="16" l="1"/>
  <c r="AE1985" i="16"/>
  <c r="AC1985" i="16"/>
  <c r="AD1985" i="16" s="1"/>
  <c r="V1326" i="16"/>
  <c r="S1327" i="16" l="1"/>
  <c r="U1327" i="16"/>
  <c r="R1986" i="16" l="1"/>
  <c r="AE1986" i="16"/>
  <c r="AC1986" i="16"/>
  <c r="AD1986" i="16" s="1"/>
  <c r="T1327" i="16"/>
  <c r="W1327" i="16"/>
  <c r="V1327" i="16" l="1"/>
  <c r="R1987" i="16" l="1"/>
  <c r="AE1987" i="16"/>
  <c r="AC1987" i="16"/>
  <c r="AD1987" i="16" s="1"/>
  <c r="U1328" i="16"/>
  <c r="S1328" i="16"/>
  <c r="W1328" i="16" l="1"/>
  <c r="T1328" i="16"/>
  <c r="R1988" i="16" l="1"/>
  <c r="AE1988" i="16"/>
  <c r="AC1988" i="16"/>
  <c r="AD1988" i="16" s="1"/>
  <c r="V1328" i="16"/>
  <c r="S1329" i="16" l="1"/>
  <c r="U1329" i="16"/>
  <c r="R1989" i="16" l="1"/>
  <c r="AE1989" i="16"/>
  <c r="AC1989" i="16"/>
  <c r="T1329" i="16"/>
  <c r="W1329" i="16"/>
  <c r="AD1989" i="16" l="1"/>
  <c r="V1329" i="16"/>
  <c r="R1990" i="16" l="1"/>
  <c r="AE1990" i="16"/>
  <c r="AC1990" i="16"/>
  <c r="AD1990" i="16" s="1"/>
  <c r="S1330" i="16"/>
  <c r="U1330" i="16"/>
  <c r="W1330" i="16" l="1"/>
  <c r="T1330" i="16"/>
  <c r="R1991" i="16" l="1"/>
  <c r="AE1991" i="16"/>
  <c r="AC1991" i="16"/>
  <c r="AD1991" i="16" s="1"/>
  <c r="V1330" i="16"/>
  <c r="S1331" i="16" l="1"/>
  <c r="U1331" i="16"/>
  <c r="R1992" i="16" l="1"/>
  <c r="AE1992" i="16"/>
  <c r="AC1992" i="16"/>
  <c r="AD1992" i="16" s="1"/>
  <c r="W1331" i="16"/>
  <c r="T1331" i="16"/>
  <c r="V1331" i="16" l="1"/>
  <c r="R1993" i="16" l="1"/>
  <c r="AE1993" i="16"/>
  <c r="AC1993" i="16"/>
  <c r="U1332" i="16"/>
  <c r="S1332" i="16"/>
  <c r="AD1993" i="16" l="1"/>
  <c r="T1332" i="16"/>
  <c r="W1332" i="16"/>
  <c r="R1994" i="16" l="1"/>
  <c r="AE1994" i="16"/>
  <c r="AC1994" i="16"/>
  <c r="AD1994" i="16" s="1"/>
  <c r="V1332" i="16"/>
  <c r="S1333" i="16" l="1"/>
  <c r="U1333" i="16"/>
  <c r="R1995" i="16" l="1"/>
  <c r="AE1995" i="16"/>
  <c r="AC1995" i="16"/>
  <c r="T1333" i="16"/>
  <c r="W1333" i="16"/>
  <c r="AD1995" i="16" l="1"/>
  <c r="V1333" i="16"/>
  <c r="R1996" i="16" l="1"/>
  <c r="AE1996" i="16"/>
  <c r="AC1996" i="16"/>
  <c r="S1334" i="16"/>
  <c r="U1334" i="16"/>
  <c r="AD1996" i="16" l="1"/>
  <c r="T1334" i="16"/>
  <c r="W1334" i="16"/>
  <c r="R1997" i="16" l="1"/>
  <c r="AE1997" i="16"/>
  <c r="AC1997" i="16"/>
  <c r="AD1997" i="16" s="1"/>
  <c r="V1334" i="16"/>
  <c r="U1335" i="16" l="1"/>
  <c r="S1335" i="16"/>
  <c r="R1998" i="16" l="1"/>
  <c r="AE1998" i="16"/>
  <c r="AC1998" i="16"/>
  <c r="AD1998" i="16" s="1"/>
  <c r="W1335" i="16"/>
  <c r="T1335" i="16"/>
  <c r="V1335" i="16" l="1"/>
  <c r="R1999" i="16" l="1"/>
  <c r="AE1999" i="16"/>
  <c r="AC1999" i="16"/>
  <c r="AD1999" i="16" s="1"/>
  <c r="U1336" i="16"/>
  <c r="S1336" i="16"/>
  <c r="T1336" i="16" l="1"/>
  <c r="W1336" i="16"/>
  <c r="R2000" i="16" l="1"/>
  <c r="AE2000" i="16"/>
  <c r="AC2000" i="16"/>
  <c r="AD2000" i="16" s="1"/>
  <c r="V1336" i="16"/>
  <c r="U1337" i="16" l="1"/>
  <c r="S1337" i="16"/>
  <c r="R2001" i="16" l="1"/>
  <c r="AE2001" i="16"/>
  <c r="AC2001" i="16"/>
  <c r="AD2001" i="16" s="1"/>
  <c r="W1337" i="16"/>
  <c r="T1337" i="16"/>
  <c r="V1337" i="16" l="1"/>
  <c r="R2002" i="16" l="1"/>
  <c r="AE2002" i="16"/>
  <c r="AC2002" i="16"/>
  <c r="AD2002" i="16" s="1"/>
  <c r="S1338" i="16"/>
  <c r="U1338" i="16"/>
  <c r="W1338" i="16" l="1"/>
  <c r="T1338" i="16"/>
  <c r="R2003" i="16" l="1"/>
  <c r="AE2003" i="16"/>
  <c r="AC2003" i="16"/>
  <c r="V1338" i="16"/>
  <c r="AD2003" i="16" l="1"/>
  <c r="U1339" i="16"/>
  <c r="S1339" i="16"/>
  <c r="R2004" i="16" l="1"/>
  <c r="AE2004" i="16"/>
  <c r="AC2004" i="16"/>
  <c r="T1339" i="16"/>
  <c r="W1339" i="16"/>
  <c r="AD2004" i="16" l="1"/>
  <c r="V1339" i="16"/>
  <c r="R2005" i="16" l="1"/>
  <c r="AE2005" i="16"/>
  <c r="AC2005" i="16"/>
  <c r="AD2005" i="16" s="1"/>
  <c r="U1340" i="16"/>
  <c r="S1340" i="16"/>
  <c r="W1340" i="16" l="1"/>
  <c r="T1340" i="16"/>
  <c r="R2006" i="16" l="1"/>
  <c r="AE2006" i="16"/>
  <c r="AC2006" i="16"/>
  <c r="AD2006" i="16" s="1"/>
  <c r="V1340" i="16"/>
  <c r="S1341" i="16" l="1"/>
  <c r="U1341" i="16"/>
  <c r="R2007" i="16" l="1"/>
  <c r="AE2007" i="16"/>
  <c r="AC2007" i="16"/>
  <c r="AD2007" i="16" s="1"/>
  <c r="T1341" i="16"/>
  <c r="W1341" i="16"/>
  <c r="V1341" i="16" l="1"/>
  <c r="R2008" i="16" l="1"/>
  <c r="AE2008" i="16"/>
  <c r="AC2008" i="16"/>
  <c r="AD2008" i="16" s="1"/>
  <c r="U1342" i="16"/>
  <c r="S1342" i="16"/>
  <c r="W1342" i="16" l="1"/>
  <c r="T1342" i="16"/>
  <c r="R2009" i="16" l="1"/>
  <c r="AE2009" i="16"/>
  <c r="AC2009" i="16"/>
  <c r="AD2009" i="16" s="1"/>
  <c r="V1342" i="16"/>
  <c r="U1343" i="16" l="1"/>
  <c r="S1343" i="16"/>
  <c r="R2010" i="16" l="1"/>
  <c r="AE2010" i="16"/>
  <c r="AC2010" i="16"/>
  <c r="AD2010" i="16" s="1"/>
  <c r="W1343" i="16"/>
  <c r="T1343" i="16"/>
  <c r="V1343" i="16" l="1"/>
  <c r="R2011" i="16" l="1"/>
  <c r="AE2011" i="16"/>
  <c r="AC2011" i="16"/>
  <c r="AD2011" i="16" s="1"/>
  <c r="S1344" i="16"/>
  <c r="U1344" i="16"/>
  <c r="W1344" i="16" l="1"/>
  <c r="T1344" i="16"/>
  <c r="R2012" i="16" l="1"/>
  <c r="AE2012" i="16"/>
  <c r="AC2012" i="16"/>
  <c r="AD2012" i="16" s="1"/>
  <c r="V1344" i="16"/>
  <c r="U1345" i="16" l="1"/>
  <c r="S1345" i="16"/>
  <c r="R2013" i="16" l="1"/>
  <c r="AE2013" i="16"/>
  <c r="AC2013" i="16"/>
  <c r="AD2013" i="16" s="1"/>
  <c r="W1345" i="16"/>
  <c r="T1345" i="16"/>
  <c r="V1345" i="16" l="1"/>
  <c r="R2014" i="16" l="1"/>
  <c r="AE2014" i="16"/>
  <c r="AC2014" i="16"/>
  <c r="AD2014" i="16" s="1"/>
  <c r="S1346" i="16"/>
  <c r="U1346" i="16"/>
  <c r="T1346" i="16" l="1"/>
  <c r="W1346" i="16"/>
  <c r="R2015" i="16" l="1"/>
  <c r="AE2015" i="16"/>
  <c r="AC2015" i="16"/>
  <c r="AD2015" i="16" s="1"/>
  <c r="V1346" i="16"/>
  <c r="U1347" i="16" l="1"/>
  <c r="S1347" i="16"/>
  <c r="R2016" i="16" l="1"/>
  <c r="AE2016" i="16"/>
  <c r="AC2016" i="16"/>
  <c r="W1347" i="16"/>
  <c r="T1347" i="16"/>
  <c r="AD2016" i="16" l="1"/>
  <c r="V1347" i="16"/>
  <c r="R2017" i="16" l="1"/>
  <c r="AE2017" i="16"/>
  <c r="AC2017" i="16"/>
  <c r="AD2017" i="16" s="1"/>
  <c r="U1348" i="16"/>
  <c r="S1348" i="16"/>
  <c r="T1348" i="16" l="1"/>
  <c r="W1348" i="16"/>
  <c r="R2018" i="16" l="1"/>
  <c r="AE2018" i="16"/>
  <c r="AC2018" i="16"/>
  <c r="AD2018" i="16" s="1"/>
  <c r="V1348" i="16"/>
  <c r="U1349" i="16" l="1"/>
  <c r="S1349" i="16"/>
  <c r="R2019" i="16" l="1"/>
  <c r="AE2019" i="16"/>
  <c r="AC2019" i="16"/>
  <c r="AD2019" i="16" s="1"/>
  <c r="W1349" i="16"/>
  <c r="T1349" i="16"/>
  <c r="V1349" i="16" l="1"/>
  <c r="R2020" i="16" l="1"/>
  <c r="AE2020" i="16"/>
  <c r="AC2020" i="16"/>
  <c r="AD2020" i="16" s="1"/>
  <c r="S1350" i="16"/>
  <c r="U1350" i="16"/>
  <c r="W1350" i="16" l="1"/>
  <c r="T1350" i="16"/>
  <c r="R2021" i="16" l="1"/>
  <c r="AE2021" i="16"/>
  <c r="AC2021" i="16"/>
  <c r="AD2021" i="16" s="1"/>
  <c r="V1350" i="16"/>
  <c r="S1351" i="16" l="1"/>
  <c r="U1351" i="16"/>
  <c r="R2022" i="16" l="1"/>
  <c r="AE2022" i="16"/>
  <c r="AC2022" i="16"/>
  <c r="AD2022" i="16" s="1"/>
  <c r="T1351" i="16"/>
  <c r="W1351" i="16"/>
  <c r="V1351" i="16" l="1"/>
  <c r="R2023" i="16" l="1"/>
  <c r="AE2023" i="16"/>
  <c r="AC2023" i="16"/>
  <c r="AD2023" i="16" s="1"/>
  <c r="S1352" i="16"/>
  <c r="U1352" i="16"/>
  <c r="T1352" i="16" l="1"/>
  <c r="W1352" i="16"/>
  <c r="R2024" i="16" l="1"/>
  <c r="AE2024" i="16"/>
  <c r="AC2024" i="16"/>
  <c r="AD2024" i="16" s="1"/>
  <c r="V1352" i="16"/>
  <c r="S1353" i="16" l="1"/>
  <c r="U1353" i="16"/>
  <c r="R2025" i="16" l="1"/>
  <c r="AE2025" i="16"/>
  <c r="AC2025" i="16"/>
  <c r="AD2025" i="16" s="1"/>
  <c r="T1353" i="16"/>
  <c r="W1353" i="16"/>
  <c r="V1353" i="16" l="1"/>
  <c r="R2026" i="16" l="1"/>
  <c r="AE2026" i="16"/>
  <c r="AC2026" i="16"/>
  <c r="AD2026" i="16" s="1"/>
  <c r="U1354" i="16"/>
  <c r="S1354" i="16"/>
  <c r="W1354" i="16" l="1"/>
  <c r="T1354" i="16"/>
  <c r="R2027" i="16" l="1"/>
  <c r="AE2027" i="16"/>
  <c r="AC2027" i="16"/>
  <c r="AD2027" i="16" s="1"/>
  <c r="V1354" i="16"/>
  <c r="U1355" i="16" l="1"/>
  <c r="S1355" i="16"/>
  <c r="R2028" i="16" l="1"/>
  <c r="AE2028" i="16"/>
  <c r="AC2028" i="16"/>
  <c r="AD2028" i="16" s="1"/>
  <c r="T1355" i="16"/>
  <c r="W1355" i="16"/>
  <c r="V1355" i="16" l="1"/>
  <c r="R2029" i="16" l="1"/>
  <c r="AE2029" i="16"/>
  <c r="AC2029" i="16"/>
  <c r="AD2029" i="16" s="1"/>
  <c r="S1356" i="16"/>
  <c r="U1356" i="16"/>
  <c r="T1356" i="16" l="1"/>
  <c r="W1356" i="16"/>
  <c r="R2030" i="16" l="1"/>
  <c r="AE2030" i="16"/>
  <c r="AC2030" i="16"/>
  <c r="AD2030" i="16" s="1"/>
  <c r="V1356" i="16"/>
  <c r="S1357" i="16" l="1"/>
  <c r="U1357" i="16"/>
  <c r="R2031" i="16" l="1"/>
  <c r="AE2031" i="16"/>
  <c r="AC2031" i="16"/>
  <c r="AD2031" i="16" s="1"/>
  <c r="W1357" i="16"/>
  <c r="T1357" i="16"/>
  <c r="V1357" i="16" l="1"/>
  <c r="R2032" i="16" l="1"/>
  <c r="AE2032" i="16"/>
  <c r="AC2032" i="16"/>
  <c r="AD2032" i="16" s="1"/>
  <c r="S1358" i="16"/>
  <c r="U1358" i="16"/>
  <c r="W1358" i="16" l="1"/>
  <c r="T1358" i="16"/>
  <c r="R2033" i="16" l="1"/>
  <c r="AE2033" i="16"/>
  <c r="AC2033" i="16"/>
  <c r="AD2033" i="16" s="1"/>
  <c r="V1358" i="16"/>
  <c r="S1359" i="16" l="1"/>
  <c r="U1359" i="16"/>
  <c r="R2034" i="16" l="1"/>
  <c r="AE2034" i="16"/>
  <c r="AC2034" i="16"/>
  <c r="AD2034" i="16" s="1"/>
  <c r="T1359" i="16"/>
  <c r="W1359" i="16"/>
  <c r="V1359" i="16" l="1"/>
  <c r="R2035" i="16" l="1"/>
  <c r="AE2035" i="16"/>
  <c r="AC2035" i="16"/>
  <c r="AD2035" i="16" s="1"/>
  <c r="U1360" i="16"/>
  <c r="S1360" i="16"/>
  <c r="T1360" i="16" l="1"/>
  <c r="W1360" i="16"/>
  <c r="R2036" i="16" l="1"/>
  <c r="AE2036" i="16"/>
  <c r="AC2036" i="16"/>
  <c r="V1360" i="16"/>
  <c r="AD2036" i="16" l="1"/>
  <c r="S1361" i="16"/>
  <c r="U1361" i="16"/>
  <c r="R2037" i="16" l="1"/>
  <c r="AE2037" i="16"/>
  <c r="AC2037" i="16"/>
  <c r="W1361" i="16"/>
  <c r="T1361" i="16"/>
  <c r="AD2037" i="16" l="1"/>
  <c r="V1361" i="16"/>
  <c r="R2038" i="16" l="1"/>
  <c r="AE2038" i="16"/>
  <c r="AC2038" i="16"/>
  <c r="AD2038" i="16" s="1"/>
  <c r="S1362" i="16"/>
  <c r="U1362" i="16"/>
  <c r="T1362" i="16" l="1"/>
  <c r="W1362" i="16"/>
  <c r="AE2039" i="16" l="1"/>
  <c r="AC2039" i="16"/>
  <c r="AD2039" i="16" s="1"/>
  <c r="R2039" i="16"/>
  <c r="V1362" i="16"/>
  <c r="U1363" i="16" l="1"/>
  <c r="S1363" i="16"/>
  <c r="AE2040" i="16" l="1"/>
  <c r="AC2040" i="16"/>
  <c r="AD2040" i="16" s="1"/>
  <c r="R2040" i="16"/>
  <c r="T1363" i="16"/>
  <c r="W1363" i="16"/>
  <c r="V1363" i="16" l="1"/>
  <c r="AE2041" i="16" l="1"/>
  <c r="AC2041" i="16"/>
  <c r="AD2041" i="16" s="1"/>
  <c r="R2041" i="16"/>
  <c r="S1364" i="16"/>
  <c r="U1364" i="16"/>
  <c r="W1364" i="16" l="1"/>
  <c r="T1364" i="16"/>
  <c r="AE2042" i="16" l="1"/>
  <c r="AC2042" i="16"/>
  <c r="AD2042" i="16" s="1"/>
  <c r="R2042" i="16"/>
  <c r="V1364" i="16"/>
  <c r="S1365" i="16" l="1"/>
  <c r="U1365" i="16"/>
  <c r="AE2043" i="16" l="1"/>
  <c r="AC2043" i="16"/>
  <c r="AD2043" i="16" s="1"/>
  <c r="R2043" i="16"/>
  <c r="W1365" i="16"/>
  <c r="T1365" i="16"/>
  <c r="V1365" i="16" l="1"/>
  <c r="AE2044" i="16" l="1"/>
  <c r="AC2044" i="16"/>
  <c r="AD2044" i="16" s="1"/>
  <c r="R2044" i="16"/>
  <c r="S1366" i="16"/>
  <c r="U1366" i="16"/>
  <c r="T1366" i="16" l="1"/>
  <c r="W1366" i="16"/>
  <c r="AE2045" i="16" l="1"/>
  <c r="AC2045" i="16"/>
  <c r="AD2045" i="16" s="1"/>
  <c r="R2045" i="16"/>
  <c r="V1366" i="16"/>
  <c r="U1367" i="16" l="1"/>
  <c r="S1367" i="16"/>
  <c r="R2046" i="16" l="1"/>
  <c r="AE2046" i="16"/>
  <c r="AC2046" i="16"/>
  <c r="AD2046" i="16" s="1"/>
  <c r="W1367" i="16"/>
  <c r="T1367" i="16"/>
  <c r="V1367" i="16" l="1"/>
  <c r="R2047" i="16" l="1"/>
  <c r="AE2047" i="16"/>
  <c r="AC2047" i="16"/>
  <c r="AD2047" i="16" s="1"/>
  <c r="S1368" i="16"/>
  <c r="U1368" i="16"/>
  <c r="T1368" i="16" l="1"/>
  <c r="W1368" i="16"/>
  <c r="AE2048" i="16" l="1"/>
  <c r="AC2048" i="16"/>
  <c r="AD2048" i="16" s="1"/>
  <c r="R2048" i="16"/>
  <c r="V1368" i="16"/>
  <c r="U1369" i="16" l="1"/>
  <c r="S1369" i="16"/>
  <c r="R2049" i="16" l="1"/>
  <c r="AC2049" i="16"/>
  <c r="AD2049" i="16" s="1"/>
  <c r="AE2049" i="16"/>
  <c r="T1369" i="16"/>
  <c r="W1369" i="16"/>
  <c r="V1369" i="16" l="1"/>
  <c r="AE2050" i="16" l="1"/>
  <c r="AC2050" i="16"/>
  <c r="AD2050" i="16" s="1"/>
  <c r="R2050" i="16"/>
  <c r="U1370" i="16"/>
  <c r="S1370" i="16"/>
  <c r="W1370" i="16" l="1"/>
  <c r="T1370" i="16"/>
  <c r="AE2051" i="16" l="1"/>
  <c r="AC2051" i="16"/>
  <c r="AD2051" i="16" s="1"/>
  <c r="R2051" i="16"/>
  <c r="V1370" i="16"/>
  <c r="S1371" i="16" l="1"/>
  <c r="U1371" i="16"/>
  <c r="R2052" i="16" l="1"/>
  <c r="AE2052" i="16"/>
  <c r="AC2052" i="16"/>
  <c r="AD2052" i="16" s="1"/>
  <c r="T1371" i="16"/>
  <c r="W1371" i="16"/>
  <c r="V1371" i="16" l="1"/>
  <c r="AE2053" i="16" l="1"/>
  <c r="AC2053" i="16"/>
  <c r="AD2053" i="16" s="1"/>
  <c r="R2053" i="16"/>
  <c r="S1372" i="16"/>
  <c r="U1372" i="16"/>
  <c r="T1372" i="16" l="1"/>
  <c r="W1372" i="16"/>
  <c r="AE2054" i="16" l="1"/>
  <c r="AC2054" i="16"/>
  <c r="AD2054" i="16" s="1"/>
  <c r="R2054" i="16"/>
  <c r="V1372" i="16"/>
  <c r="S1373" i="16" l="1"/>
  <c r="U1373" i="16"/>
  <c r="AE2055" i="16" l="1"/>
  <c r="AC2055" i="16"/>
  <c r="AD2055" i="16" s="1"/>
  <c r="R2055" i="16"/>
  <c r="T1373" i="16"/>
  <c r="W1373" i="16"/>
  <c r="V1373" i="16" l="1"/>
  <c r="AE2056" i="16" l="1"/>
  <c r="AC2056" i="16"/>
  <c r="AD2056" i="16" s="1"/>
  <c r="R2056" i="16"/>
  <c r="U1374" i="16"/>
  <c r="S1374" i="16"/>
  <c r="W1374" i="16" l="1"/>
  <c r="T1374" i="16"/>
  <c r="AE2057" i="16" l="1"/>
  <c r="AC2057" i="16"/>
  <c r="AD2057" i="16" s="1"/>
  <c r="R2057" i="16"/>
  <c r="V1374" i="16"/>
  <c r="U1375" i="16" l="1"/>
  <c r="S1375" i="16"/>
  <c r="AC2058" i="16" l="1"/>
  <c r="AD2058" i="16" s="1"/>
  <c r="R2058" i="16"/>
  <c r="AE2058" i="16"/>
  <c r="W1375" i="16"/>
  <c r="T1375" i="16"/>
  <c r="V1375" i="16" l="1"/>
  <c r="AE2059" i="16" l="1"/>
  <c r="AC2059" i="16"/>
  <c r="R2059" i="16"/>
  <c r="S1376" i="16"/>
  <c r="U1376" i="16"/>
  <c r="AD2059" i="16" l="1"/>
  <c r="W1376" i="16"/>
  <c r="T1376" i="16"/>
  <c r="AE2060" i="16" l="1"/>
  <c r="AC2060" i="16"/>
  <c r="R2060" i="16"/>
  <c r="V1376" i="16"/>
  <c r="AD2060" i="16" l="1"/>
  <c r="U1377" i="16"/>
  <c r="S1377" i="16"/>
  <c r="AE2061" i="16" l="1"/>
  <c r="AC2061" i="16"/>
  <c r="R2061" i="16"/>
  <c r="W1377" i="16"/>
  <c r="T1377" i="16"/>
  <c r="AD2061" i="16" l="1"/>
  <c r="V1377" i="16"/>
  <c r="AE2062" i="16" l="1"/>
  <c r="AC2062" i="16"/>
  <c r="R2062" i="16"/>
  <c r="S1378" i="16"/>
  <c r="U1378" i="16"/>
  <c r="AD2062" i="16" l="1"/>
  <c r="W1378" i="16"/>
  <c r="T1378" i="16"/>
  <c r="R2063" i="16" l="1"/>
  <c r="AC2063" i="16"/>
  <c r="AD2063" i="16" s="1"/>
  <c r="AE2063" i="16"/>
  <c r="V1378" i="16"/>
  <c r="U1379" i="16" l="1"/>
  <c r="S1379" i="16"/>
  <c r="AE2064" i="16" l="1"/>
  <c r="R2064" i="16"/>
  <c r="AC2064" i="16"/>
  <c r="T1379" i="16"/>
  <c r="W1379" i="16"/>
  <c r="AD2064" i="16" l="1"/>
  <c r="V1379" i="16"/>
  <c r="AE2065" i="16" l="1"/>
  <c r="AC2065" i="16"/>
  <c r="AD2065" i="16" s="1"/>
  <c r="R2065" i="16"/>
  <c r="S1380" i="16"/>
  <c r="U1380" i="16"/>
  <c r="W1380" i="16" l="1"/>
  <c r="T1380" i="16"/>
  <c r="AE2066" i="16" l="1"/>
  <c r="AC2066" i="16"/>
  <c r="AD2066" i="16" s="1"/>
  <c r="R2066" i="16"/>
  <c r="V1380" i="16"/>
  <c r="S1381" i="16" l="1"/>
  <c r="U1381" i="16"/>
  <c r="AE2067" i="16" l="1"/>
  <c r="AC2067" i="16"/>
  <c r="AD2067" i="16" s="1"/>
  <c r="R2067" i="16"/>
  <c r="T1381" i="16"/>
  <c r="W1381" i="16"/>
  <c r="V1381" i="16" l="1"/>
  <c r="AE2068" i="16" l="1"/>
  <c r="AC2068" i="16"/>
  <c r="AD2068" i="16" s="1"/>
  <c r="R2068" i="16"/>
  <c r="S1382" i="16"/>
  <c r="U1382" i="16"/>
  <c r="W1382" i="16" l="1"/>
  <c r="T1382" i="16"/>
  <c r="AE2069" i="16" l="1"/>
  <c r="AC2069" i="16"/>
  <c r="AD2069" i="16" s="1"/>
  <c r="R2069" i="16"/>
  <c r="V1382" i="16"/>
  <c r="S1383" i="16" l="1"/>
  <c r="U1383" i="16"/>
  <c r="AE2070" i="16" l="1"/>
  <c r="AC2070" i="16"/>
  <c r="AD2070" i="16" s="1"/>
  <c r="R2070" i="16"/>
  <c r="T1383" i="16"/>
  <c r="W1383" i="16"/>
  <c r="V1383" i="16" l="1"/>
  <c r="R2071" i="16" l="1"/>
  <c r="AC2071" i="16"/>
  <c r="AD2071" i="16" s="1"/>
  <c r="AE2071" i="16"/>
  <c r="S1384" i="16"/>
  <c r="U1384" i="16"/>
  <c r="T1384" i="16" l="1"/>
  <c r="W1384" i="16"/>
  <c r="AE2072" i="16" l="1"/>
  <c r="AC2072" i="16"/>
  <c r="AD2072" i="16" s="1"/>
  <c r="R2072" i="16"/>
  <c r="V1384" i="16"/>
  <c r="S1385" i="16" l="1"/>
  <c r="U1385" i="16"/>
  <c r="AE2073" i="16" l="1"/>
  <c r="AC2073" i="16"/>
  <c r="AD2073" i="16" s="1"/>
  <c r="R2073" i="16"/>
  <c r="W1385" i="16"/>
  <c r="T1385" i="16"/>
  <c r="V1385" i="16" l="1"/>
  <c r="AE2074" i="16" l="1"/>
  <c r="AC2074" i="16"/>
  <c r="AD2074" i="16" s="1"/>
  <c r="R2074" i="16"/>
  <c r="S1386" i="16"/>
  <c r="U1386" i="16"/>
  <c r="W1386" i="16" l="1"/>
  <c r="T1386" i="16"/>
  <c r="AE2075" i="16" l="1"/>
  <c r="AC2075" i="16"/>
  <c r="AD2075" i="16" s="1"/>
  <c r="R2075" i="16"/>
  <c r="V1386" i="16"/>
  <c r="S1387" i="16" l="1"/>
  <c r="U1387" i="16"/>
  <c r="AE2076" i="16" l="1"/>
  <c r="AC2076" i="16"/>
  <c r="AD2076" i="16" s="1"/>
  <c r="R2076" i="16"/>
  <c r="W1387" i="16"/>
  <c r="T1387" i="16"/>
  <c r="V1387" i="16" l="1"/>
  <c r="AE2077" i="16" l="1"/>
  <c r="AC2077" i="16"/>
  <c r="AD2077" i="16" s="1"/>
  <c r="R2077" i="16"/>
  <c r="S1388" i="16"/>
  <c r="U1388" i="16"/>
  <c r="W1388" i="16" l="1"/>
  <c r="T1388" i="16"/>
  <c r="AE2078" i="16" l="1"/>
  <c r="AC2078" i="16"/>
  <c r="R2078" i="16"/>
  <c r="V1388" i="16"/>
  <c r="AD2078" i="16" l="1"/>
  <c r="U1389" i="16"/>
  <c r="S1389" i="16"/>
  <c r="R2079" i="16" l="1"/>
  <c r="AE2079" i="16"/>
  <c r="AC2079" i="16"/>
  <c r="AD2079" i="16" s="1"/>
  <c r="T1389" i="16"/>
  <c r="W1389" i="16"/>
  <c r="V1389" i="16" l="1"/>
  <c r="AE2080" i="16" l="1"/>
  <c r="AC2080" i="16"/>
  <c r="AD2080" i="16" s="1"/>
  <c r="R2080" i="16"/>
  <c r="U1390" i="16"/>
  <c r="S1390" i="16"/>
  <c r="T1390" i="16" l="1"/>
  <c r="W1390" i="16"/>
  <c r="AE2081" i="16" l="1"/>
  <c r="R2081" i="16"/>
  <c r="AC2081" i="16"/>
  <c r="AD2081" i="16" s="1"/>
  <c r="V1390" i="16"/>
  <c r="U1391" i="16" l="1"/>
  <c r="S1391" i="16"/>
  <c r="AE2082" i="16" l="1"/>
  <c r="R2082" i="16"/>
  <c r="AC2082" i="16"/>
  <c r="AD2082" i="16" s="1"/>
  <c r="T1391" i="16"/>
  <c r="W1391" i="16"/>
  <c r="V1391" i="16" l="1"/>
  <c r="AE2083" i="16" l="1"/>
  <c r="AC2083" i="16"/>
  <c r="R2083" i="16"/>
  <c r="U1392" i="16"/>
  <c r="S1392" i="16"/>
  <c r="AD2083" i="16" l="1"/>
  <c r="W1392" i="16"/>
  <c r="T1392" i="16"/>
  <c r="AE2084" i="16" l="1"/>
  <c r="AC2084" i="16"/>
  <c r="AD2084" i="16" s="1"/>
  <c r="R2084" i="16"/>
  <c r="V1392" i="16"/>
  <c r="U1393" i="16" l="1"/>
  <c r="S1393" i="16"/>
  <c r="AE2085" i="16" l="1"/>
  <c r="AC2085" i="16"/>
  <c r="AD2085" i="16" s="1"/>
  <c r="R2085" i="16"/>
  <c r="T1393" i="16"/>
  <c r="W1393" i="16"/>
  <c r="V1393" i="16" l="1"/>
  <c r="AE2086" i="16" l="1"/>
  <c r="AC2086" i="16"/>
  <c r="AD2086" i="16" s="1"/>
  <c r="R2086" i="16"/>
  <c r="S1394" i="16"/>
  <c r="U1394" i="16"/>
  <c r="W1394" i="16" l="1"/>
  <c r="T1394" i="16"/>
  <c r="AE2087" i="16" l="1"/>
  <c r="AC2087" i="16"/>
  <c r="AD2087" i="16" s="1"/>
  <c r="R2087" i="16"/>
  <c r="V1394" i="16"/>
  <c r="S1395" i="16" l="1"/>
  <c r="U1395" i="16"/>
  <c r="AE2088" i="16" l="1"/>
  <c r="AC2088" i="16"/>
  <c r="R2088" i="16"/>
  <c r="T1395" i="16"/>
  <c r="W1395" i="16"/>
  <c r="AD2088" i="16" l="1"/>
  <c r="V1395" i="16"/>
  <c r="AE2089" i="16" l="1"/>
  <c r="AC2089" i="16"/>
  <c r="R2089" i="16"/>
  <c r="S1396" i="16"/>
  <c r="U1396" i="16"/>
  <c r="AD2089" i="16" l="1"/>
  <c r="T1396" i="16"/>
  <c r="W1396" i="16"/>
  <c r="AE2090" i="16" l="1"/>
  <c r="R2090" i="16"/>
  <c r="AC2090" i="16"/>
  <c r="AD2090" i="16" s="1"/>
  <c r="V1396" i="16"/>
  <c r="U1397" i="16" l="1"/>
  <c r="S1397" i="16"/>
  <c r="R2091" i="16" l="1"/>
  <c r="AC2091" i="16"/>
  <c r="AE2091" i="16"/>
  <c r="T1397" i="16"/>
  <c r="W1397" i="16"/>
  <c r="AD2091" i="16" l="1"/>
  <c r="V1397" i="16"/>
  <c r="R2092" i="16" l="1"/>
  <c r="AE2092" i="16"/>
  <c r="AC2092" i="16"/>
  <c r="S1398" i="16"/>
  <c r="U1398" i="16"/>
  <c r="AD2092" i="16" l="1"/>
  <c r="W1398" i="16"/>
  <c r="T1398" i="16"/>
  <c r="AE2093" i="16" l="1"/>
  <c r="AC2093" i="16"/>
  <c r="AD2093" i="16" s="1"/>
  <c r="R2093" i="16"/>
  <c r="V1398" i="16"/>
  <c r="U1399" i="16" l="1"/>
  <c r="S1399" i="16"/>
  <c r="AE2094" i="16" l="1"/>
  <c r="AC2094" i="16"/>
  <c r="AD2094" i="16" s="1"/>
  <c r="R2094" i="16"/>
  <c r="W1399" i="16"/>
  <c r="T1399" i="16"/>
  <c r="V1399" i="16" l="1"/>
  <c r="AE2095" i="16" l="1"/>
  <c r="AC2095" i="16"/>
  <c r="AD2095" i="16" s="1"/>
  <c r="R2095" i="16"/>
  <c r="U1400" i="16"/>
  <c r="S1400" i="16"/>
  <c r="W1400" i="16" l="1"/>
  <c r="T1400" i="16"/>
  <c r="AE2096" i="16" l="1"/>
  <c r="AC2096" i="16"/>
  <c r="AD2096" i="16" s="1"/>
  <c r="R2096" i="16"/>
  <c r="V1400" i="16"/>
  <c r="U1401" i="16" l="1"/>
  <c r="S1401" i="16"/>
  <c r="AE2097" i="16" l="1"/>
  <c r="R2097" i="16"/>
  <c r="AC2097" i="16"/>
  <c r="AD2097" i="16" s="1"/>
  <c r="W1401" i="16"/>
  <c r="T1401" i="16"/>
  <c r="V1401" i="16" l="1"/>
  <c r="AE2098" i="16" l="1"/>
  <c r="AC2098" i="16"/>
  <c r="AD2098" i="16" s="1"/>
  <c r="R2098" i="16"/>
  <c r="S1402" i="16"/>
  <c r="U1402" i="16"/>
  <c r="T1402" i="16" l="1"/>
  <c r="W1402" i="16"/>
  <c r="AE2099" i="16" l="1"/>
  <c r="AC2099" i="16"/>
  <c r="AD2099" i="16" s="1"/>
  <c r="R2099" i="16"/>
  <c r="V1402" i="16"/>
  <c r="U1403" i="16" l="1"/>
  <c r="S1403" i="16"/>
  <c r="AE2100" i="16" l="1"/>
  <c r="AC2100" i="16"/>
  <c r="AD2100" i="16" s="1"/>
  <c r="R2100" i="16"/>
  <c r="T1403" i="16"/>
  <c r="W1403" i="16"/>
  <c r="V1403" i="16" l="1"/>
  <c r="AE2101" i="16" l="1"/>
  <c r="AC2101" i="16"/>
  <c r="AD2101" i="16" s="1"/>
  <c r="R2101" i="16"/>
  <c r="S1404" i="16"/>
  <c r="U1404" i="16"/>
  <c r="T1404" i="16" l="1"/>
  <c r="W1404" i="16"/>
  <c r="AE2102" i="16" l="1"/>
  <c r="AC2102" i="16"/>
  <c r="AD2102" i="16" s="1"/>
  <c r="R2102" i="16"/>
  <c r="V1404" i="16"/>
  <c r="S1405" i="16" l="1"/>
  <c r="U1405" i="16"/>
  <c r="R2103" i="16" l="1"/>
  <c r="AC2103" i="16"/>
  <c r="AD2103" i="16" s="1"/>
  <c r="AE2103" i="16"/>
  <c r="W1405" i="16"/>
  <c r="T1405" i="16"/>
  <c r="V1405" i="16" l="1"/>
  <c r="AE2104" i="16" l="1"/>
  <c r="AC2104" i="16"/>
  <c r="AD2104" i="16" s="1"/>
  <c r="R2104" i="16"/>
  <c r="U1406" i="16"/>
  <c r="S1406" i="16"/>
  <c r="W1406" i="16" l="1"/>
  <c r="T1406" i="16"/>
  <c r="AE2105" i="16" l="1"/>
  <c r="AC2105" i="16"/>
  <c r="AD2105" i="16" s="1"/>
  <c r="R2105" i="16"/>
  <c r="V1406" i="16"/>
  <c r="S1407" i="16" l="1"/>
  <c r="U1407" i="16"/>
  <c r="AE2106" i="16" l="1"/>
  <c r="R2106" i="16"/>
  <c r="AC2106" i="16"/>
  <c r="AD2106" i="16" s="1"/>
  <c r="W1407" i="16"/>
  <c r="T1407" i="16"/>
  <c r="V1407" i="16" l="1"/>
  <c r="AE2107" i="16" l="1"/>
  <c r="AC2107" i="16"/>
  <c r="AD2107" i="16" s="1"/>
  <c r="R2107" i="16"/>
  <c r="U1408" i="16"/>
  <c r="S1408" i="16"/>
  <c r="W1408" i="16" l="1"/>
  <c r="T1408" i="16"/>
  <c r="AE2108" i="16" l="1"/>
  <c r="AC2108" i="16"/>
  <c r="R2108" i="16"/>
  <c r="V1408" i="16"/>
  <c r="AD2108" i="16" l="1"/>
  <c r="U1409" i="16"/>
  <c r="S1409" i="16"/>
  <c r="R2109" i="16" l="1"/>
  <c r="AE2109" i="16"/>
  <c r="AC2109" i="16"/>
  <c r="T1409" i="16"/>
  <c r="W1409" i="16"/>
  <c r="AD2109" i="16" l="1"/>
  <c r="V1409" i="16"/>
  <c r="AE2110" i="16" l="1"/>
  <c r="AC2110" i="16"/>
  <c r="AD2110" i="16" s="1"/>
  <c r="R2110" i="16"/>
  <c r="S1410" i="16"/>
  <c r="U1410" i="16"/>
  <c r="W1410" i="16" l="1"/>
  <c r="T1410" i="16"/>
  <c r="AE2111" i="16" l="1"/>
  <c r="AC2111" i="16"/>
  <c r="AD2111" i="16" s="1"/>
  <c r="R2111" i="16"/>
  <c r="V1410" i="16"/>
  <c r="S1411" i="16" l="1"/>
  <c r="U1411" i="16"/>
  <c r="R2112" i="16" l="1"/>
  <c r="AC2112" i="16"/>
  <c r="AD2112" i="16" s="1"/>
  <c r="AE2112" i="16"/>
  <c r="T1411" i="16"/>
  <c r="W1411" i="16"/>
  <c r="V1411" i="16" l="1"/>
  <c r="AE2113" i="16" l="1"/>
  <c r="AC2113" i="16"/>
  <c r="AD2113" i="16" s="1"/>
  <c r="R2113" i="16"/>
  <c r="U1412" i="16"/>
  <c r="S1412" i="16"/>
  <c r="W1412" i="16" l="1"/>
  <c r="T1412" i="16"/>
  <c r="AE2114" i="16" l="1"/>
  <c r="AC2114" i="16"/>
  <c r="AD2114" i="16" s="1"/>
  <c r="R2114" i="16"/>
  <c r="V1412" i="16"/>
  <c r="U1413" i="16" l="1"/>
  <c r="S1413" i="16"/>
  <c r="AE2115" i="16" l="1"/>
  <c r="AC2115" i="16"/>
  <c r="AD2115" i="16" s="1"/>
  <c r="R2115" i="16"/>
  <c r="W1413" i="16"/>
  <c r="T1413" i="16"/>
  <c r="V1413" i="16" l="1"/>
  <c r="AE2116" i="16" l="1"/>
  <c r="AC2116" i="16"/>
  <c r="AD2116" i="16" s="1"/>
  <c r="R2116" i="16"/>
  <c r="S1414" i="16"/>
  <c r="U1414" i="16"/>
  <c r="W1414" i="16" l="1"/>
  <c r="T1414" i="16"/>
  <c r="AE2117" i="16" l="1"/>
  <c r="AC2117" i="16"/>
  <c r="AD2117" i="16" s="1"/>
  <c r="R2117" i="16"/>
  <c r="V1414" i="16"/>
  <c r="U1415" i="16" l="1"/>
  <c r="S1415" i="16"/>
  <c r="AE2118" i="16" l="1"/>
  <c r="R2118" i="16"/>
  <c r="AC2118" i="16"/>
  <c r="AD2118" i="16" s="1"/>
  <c r="W1415" i="16"/>
  <c r="T1415" i="16"/>
  <c r="V1415" i="16" l="1"/>
  <c r="AE2119" i="16" l="1"/>
  <c r="AC2119" i="16"/>
  <c r="AD2119" i="16" s="1"/>
  <c r="R2119" i="16"/>
  <c r="U1416" i="16"/>
  <c r="S1416" i="16"/>
  <c r="T1416" i="16" l="1"/>
  <c r="W1416" i="16"/>
  <c r="AE2120" i="16" l="1"/>
  <c r="AC2120" i="16"/>
  <c r="AD2120" i="16" s="1"/>
  <c r="R2120" i="16"/>
  <c r="V1416" i="16"/>
  <c r="S1417" i="16" l="1"/>
  <c r="U1417" i="16"/>
  <c r="R2121" i="16" l="1"/>
  <c r="AE2121" i="16"/>
  <c r="AC2121" i="16"/>
  <c r="AD2121" i="16" s="1"/>
  <c r="W1417" i="16"/>
  <c r="T1417" i="16"/>
  <c r="V1417" i="16" l="1"/>
  <c r="AE2122" i="16" l="1"/>
  <c r="AC2122" i="16"/>
  <c r="AD2122" i="16" s="1"/>
  <c r="R2122" i="16"/>
  <c r="S1418" i="16"/>
  <c r="U1418" i="16"/>
  <c r="T1418" i="16" l="1"/>
  <c r="W1418" i="16"/>
  <c r="AE2123" i="16" l="1"/>
  <c r="AC2123" i="16"/>
  <c r="AD2123" i="16" s="1"/>
  <c r="R2123" i="16"/>
  <c r="V1418" i="16"/>
  <c r="U1419" i="16" l="1"/>
  <c r="S1419" i="16"/>
  <c r="AE2124" i="16" l="1"/>
  <c r="AC2124" i="16"/>
  <c r="AD2124" i="16" s="1"/>
  <c r="R2124" i="16"/>
  <c r="W1419" i="16"/>
  <c r="T1419" i="16"/>
  <c r="V1419" i="16" l="1"/>
  <c r="AE2125" i="16" l="1"/>
  <c r="AC2125" i="16"/>
  <c r="R2125" i="16"/>
  <c r="U1420" i="16"/>
  <c r="S1420" i="16"/>
  <c r="AD2125" i="16" l="1"/>
  <c r="T1420" i="16"/>
  <c r="W1420" i="16"/>
  <c r="AE2126" i="16" l="1"/>
  <c r="AC2126" i="16"/>
  <c r="R2126" i="16"/>
  <c r="V1420" i="16"/>
  <c r="AD2126" i="16" l="1"/>
  <c r="S1421" i="16"/>
  <c r="U1421" i="16"/>
  <c r="AE2127" i="16" l="1"/>
  <c r="AC2127" i="16"/>
  <c r="AD2127" i="16" s="1"/>
  <c r="R2127" i="16"/>
  <c r="W1421" i="16"/>
  <c r="T1421" i="16"/>
  <c r="V1421" i="16" l="1"/>
  <c r="AE2128" i="16" l="1"/>
  <c r="AC2128" i="16"/>
  <c r="AD2128" i="16" s="1"/>
  <c r="R2128" i="16"/>
  <c r="S1422" i="16"/>
  <c r="U1422" i="16"/>
  <c r="W1422" i="16" l="1"/>
  <c r="T1422" i="16"/>
  <c r="AE2129" i="16" l="1"/>
  <c r="AC2129" i="16"/>
  <c r="AD2129" i="16" s="1"/>
  <c r="R2129" i="16"/>
  <c r="V1422" i="16"/>
  <c r="U1423" i="16" l="1"/>
  <c r="S1423" i="16"/>
  <c r="AE2130" i="16" l="1"/>
  <c r="AC2130" i="16"/>
  <c r="R2130" i="16"/>
  <c r="W1423" i="16"/>
  <c r="T1423" i="16"/>
  <c r="AD2130" i="16" l="1"/>
  <c r="V1423" i="16"/>
  <c r="AE2131" i="16" l="1"/>
  <c r="AC2131" i="16"/>
  <c r="R2131" i="16"/>
  <c r="U1424" i="16"/>
  <c r="S1424" i="16"/>
  <c r="AD2131" i="16" l="1"/>
  <c r="W1424" i="16"/>
  <c r="T1424" i="16"/>
  <c r="AE2132" i="16" l="1"/>
  <c r="AC2132" i="16"/>
  <c r="AD2132" i="16" s="1"/>
  <c r="R2132" i="16"/>
  <c r="V1424" i="16"/>
  <c r="S1425" i="16" l="1"/>
  <c r="U1425" i="16"/>
  <c r="AE2133" i="16" l="1"/>
  <c r="AC2133" i="16"/>
  <c r="AD2133" i="16" s="1"/>
  <c r="R2133" i="16"/>
  <c r="W1425" i="16"/>
  <c r="T1425" i="16"/>
  <c r="V1425" i="16" l="1"/>
  <c r="AE2134" i="16" l="1"/>
  <c r="AC2134" i="16"/>
  <c r="AD2134" i="16" s="1"/>
  <c r="R2134" i="16"/>
  <c r="U1426" i="16"/>
  <c r="S1426" i="16"/>
  <c r="T1426" i="16" l="1"/>
  <c r="W1426" i="16"/>
  <c r="AE2135" i="16" l="1"/>
  <c r="AC2135" i="16"/>
  <c r="AD2135" i="16" s="1"/>
  <c r="R2135" i="16"/>
  <c r="V1426" i="16"/>
  <c r="S1427" i="16" l="1"/>
  <c r="U1427" i="16"/>
  <c r="AE2136" i="16" l="1"/>
  <c r="AC2136" i="16"/>
  <c r="AD2136" i="16" s="1"/>
  <c r="R2136" i="16"/>
  <c r="T1427" i="16"/>
  <c r="W1427" i="16"/>
  <c r="V1427" i="16" l="1"/>
  <c r="AE2137" i="16" l="1"/>
  <c r="AC2137" i="16"/>
  <c r="AD2137" i="16" s="1"/>
  <c r="R2137" i="16"/>
  <c r="S1428" i="16"/>
  <c r="U1428" i="16"/>
  <c r="W1428" i="16" l="1"/>
  <c r="T1428" i="16"/>
  <c r="AE2138" i="16" l="1"/>
  <c r="AC2138" i="16"/>
  <c r="AD2138" i="16" s="1"/>
  <c r="R2138" i="16"/>
  <c r="V1428" i="16"/>
  <c r="S1429" i="16" l="1"/>
  <c r="U1429" i="16"/>
  <c r="AE2139" i="16" l="1"/>
  <c r="AC2139" i="16"/>
  <c r="AD2139" i="16" s="1"/>
  <c r="R2139" i="16"/>
  <c r="W1429" i="16"/>
  <c r="T1429" i="16"/>
  <c r="V1429" i="16" l="1"/>
  <c r="AE2140" i="16" l="1"/>
  <c r="AC2140" i="16"/>
  <c r="R2140" i="16"/>
  <c r="U1430" i="16"/>
  <c r="S1430" i="16"/>
  <c r="AD2140" i="16" l="1"/>
  <c r="T1430" i="16"/>
  <c r="W1430" i="16"/>
  <c r="AE2141" i="16" l="1"/>
  <c r="AC2141" i="16"/>
  <c r="R2141" i="16"/>
  <c r="V1430" i="16"/>
  <c r="AD2141" i="16" l="1"/>
  <c r="S1431" i="16"/>
  <c r="U1431" i="16"/>
  <c r="AE2142" i="16" l="1"/>
  <c r="AC2142" i="16"/>
  <c r="AD2142" i="16" s="1"/>
  <c r="R2142" i="16"/>
  <c r="T1431" i="16"/>
  <c r="W1431" i="16"/>
  <c r="V1431" i="16" l="1"/>
  <c r="AE2143" i="16" l="1"/>
  <c r="AC2143" i="16"/>
  <c r="AD2143" i="16" s="1"/>
  <c r="R2143" i="16"/>
  <c r="S1432" i="16"/>
  <c r="U1432" i="16"/>
  <c r="W1432" i="16" l="1"/>
  <c r="T1432" i="16"/>
  <c r="R2144" i="16" l="1"/>
  <c r="AE2144" i="16"/>
  <c r="AC2144" i="16"/>
  <c r="AD2144" i="16" s="1"/>
  <c r="V1432" i="16"/>
  <c r="S1433" i="16" l="1"/>
  <c r="U1433" i="16"/>
  <c r="R2145" i="16" l="1"/>
  <c r="AE2145" i="16"/>
  <c r="AC2145" i="16"/>
  <c r="W1433" i="16"/>
  <c r="T1433" i="16"/>
  <c r="AD2145" i="16" l="1"/>
  <c r="V1433" i="16"/>
  <c r="R2146" i="16" l="1"/>
  <c r="AE2146" i="16"/>
  <c r="AC2146" i="16"/>
  <c r="U1434" i="16"/>
  <c r="S1434" i="16"/>
  <c r="AD2146" i="16" l="1"/>
  <c r="T1434" i="16"/>
  <c r="W1434" i="16"/>
  <c r="R2147" i="16" l="1"/>
  <c r="AE2147" i="16"/>
  <c r="AC2147" i="16"/>
  <c r="V1434" i="16"/>
  <c r="AD2147" i="16" l="1"/>
  <c r="U1435" i="16"/>
  <c r="S1435" i="16"/>
  <c r="R2148" i="16" l="1"/>
  <c r="AE2148" i="16"/>
  <c r="AC2148" i="16"/>
  <c r="T1435" i="16"/>
  <c r="W1435" i="16"/>
  <c r="AD2148" i="16" l="1"/>
  <c r="V1435" i="16"/>
  <c r="R2149" i="16" l="1"/>
  <c r="AE2149" i="16"/>
  <c r="AC2149" i="16"/>
  <c r="S1436" i="16"/>
  <c r="U1436" i="16"/>
  <c r="AD2149" i="16" l="1"/>
  <c r="T1436" i="16"/>
  <c r="W1436" i="16"/>
  <c r="R2150" i="16" l="1"/>
  <c r="AE2150" i="16"/>
  <c r="AC2150" i="16"/>
  <c r="V1436" i="16"/>
  <c r="AD2150" i="16" l="1"/>
  <c r="S1437" i="16"/>
  <c r="U1437" i="16"/>
  <c r="R2151" i="16" l="1"/>
  <c r="AE2151" i="16"/>
  <c r="AC2151" i="16"/>
  <c r="AD2151" i="16" s="1"/>
  <c r="W1437" i="16"/>
  <c r="T1437" i="16"/>
  <c r="V1437" i="16" l="1"/>
  <c r="R2152" i="16" l="1"/>
  <c r="AE2152" i="16"/>
  <c r="AC2152" i="16"/>
  <c r="AD2152" i="16" s="1"/>
  <c r="S1438" i="16"/>
  <c r="U1438" i="16"/>
  <c r="W1438" i="16" l="1"/>
  <c r="T1438" i="16"/>
  <c r="R2153" i="16" l="1"/>
  <c r="AE2153" i="16"/>
  <c r="AC2153" i="16"/>
  <c r="AD2153" i="16" s="1"/>
  <c r="V1438" i="16"/>
  <c r="S1439" i="16" l="1"/>
  <c r="U1439" i="16"/>
  <c r="R2154" i="16" l="1"/>
  <c r="AE2154" i="16"/>
  <c r="AC2154" i="16"/>
  <c r="T1439" i="16"/>
  <c r="W1439" i="16"/>
  <c r="AD2154" i="16" l="1"/>
  <c r="V1439" i="16"/>
  <c r="R2155" i="16" l="1"/>
  <c r="AE2155" i="16"/>
  <c r="AC2155" i="16"/>
  <c r="S1440" i="16"/>
  <c r="U1440" i="16"/>
  <c r="AD2155" i="16" l="1"/>
  <c r="W1440" i="16"/>
  <c r="T1440" i="16"/>
  <c r="R2156" i="16" l="1"/>
  <c r="AE2156" i="16"/>
  <c r="AC2156" i="16"/>
  <c r="AD2156" i="16" s="1"/>
  <c r="V1440" i="16"/>
  <c r="S1441" i="16" l="1"/>
  <c r="U1441" i="16"/>
  <c r="R2157" i="16" l="1"/>
  <c r="AE2157" i="16"/>
  <c r="AC2157" i="16"/>
  <c r="AD2157" i="16" s="1"/>
  <c r="T1441" i="16"/>
  <c r="W1441" i="16"/>
  <c r="V1441" i="16" l="1"/>
  <c r="R2158" i="16" l="1"/>
  <c r="AE2158" i="16"/>
  <c r="AC2158" i="16"/>
  <c r="AD2158" i="16" s="1"/>
  <c r="U1442" i="16"/>
  <c r="S1442" i="16"/>
  <c r="W1442" i="16" l="1"/>
  <c r="T1442" i="16"/>
  <c r="R2159" i="16" l="1"/>
  <c r="AE2159" i="16"/>
  <c r="AC2159" i="16"/>
  <c r="V1442" i="16"/>
  <c r="AD2159" i="16" l="1"/>
  <c r="S1443" i="16"/>
  <c r="U1443" i="16"/>
  <c r="R2160" i="16" l="1"/>
  <c r="AE2160" i="16"/>
  <c r="AC2160" i="16"/>
  <c r="W1443" i="16"/>
  <c r="T1443" i="16"/>
  <c r="AD2160" i="16" l="1"/>
  <c r="V1443" i="16"/>
  <c r="R2161" i="16" l="1"/>
  <c r="AE2161" i="16"/>
  <c r="AC2161" i="16"/>
  <c r="AD2161" i="16" s="1"/>
  <c r="U1444" i="16"/>
  <c r="S1444" i="16"/>
  <c r="T1444" i="16" l="1"/>
  <c r="W1444" i="16"/>
  <c r="R2162" i="16" l="1"/>
  <c r="AE2162" i="16"/>
  <c r="AC2162" i="16"/>
  <c r="AD2162" i="16" s="1"/>
  <c r="V1444" i="16"/>
  <c r="U1445" i="16" l="1"/>
  <c r="S1445" i="16"/>
  <c r="R2163" i="16" l="1"/>
  <c r="AE2163" i="16"/>
  <c r="AC2163" i="16"/>
  <c r="AD2163" i="16" s="1"/>
  <c r="T1445" i="16"/>
  <c r="W1445" i="16"/>
  <c r="V1445" i="16" l="1"/>
  <c r="R2164" i="16" l="1"/>
  <c r="AE2164" i="16"/>
  <c r="AC2164" i="16"/>
  <c r="AD2164" i="16" s="1"/>
  <c r="U1446" i="16"/>
  <c r="S1446" i="16"/>
  <c r="W1446" i="16" l="1"/>
  <c r="T1446" i="16"/>
  <c r="R2165" i="16" l="1"/>
  <c r="AE2165" i="16"/>
  <c r="AC2165" i="16"/>
  <c r="AD2165" i="16" s="1"/>
  <c r="V1446" i="16"/>
  <c r="U1447" i="16" l="1"/>
  <c r="S1447" i="16"/>
  <c r="R2166" i="16" l="1"/>
  <c r="AE2166" i="16"/>
  <c r="AC2166" i="16"/>
  <c r="AD2166" i="16" s="1"/>
  <c r="T1447" i="16"/>
  <c r="W1447" i="16"/>
  <c r="V1447" i="16" l="1"/>
  <c r="R2167" i="16" l="1"/>
  <c r="AE2167" i="16"/>
  <c r="AC2167" i="16"/>
  <c r="AD2167" i="16" s="1"/>
  <c r="U1448" i="16"/>
  <c r="S1448" i="16"/>
  <c r="T1448" i="16" l="1"/>
  <c r="W1448" i="16"/>
  <c r="R2168" i="16" l="1"/>
  <c r="AE2168" i="16"/>
  <c r="AC2168" i="16"/>
  <c r="AD2168" i="16" s="1"/>
  <c r="V1448" i="16"/>
  <c r="U1449" i="16" l="1"/>
  <c r="S1449" i="16"/>
  <c r="R2169" i="16" l="1"/>
  <c r="AE2169" i="16"/>
  <c r="AC2169" i="16"/>
  <c r="AD2169" i="16" s="1"/>
  <c r="W1449" i="16"/>
  <c r="T1449" i="16"/>
  <c r="V1449" i="16" l="1"/>
  <c r="R2170" i="16" l="1"/>
  <c r="AE2170" i="16"/>
  <c r="AC2170" i="16"/>
  <c r="AD2170" i="16" s="1"/>
  <c r="U1450" i="16"/>
  <c r="S1450" i="16"/>
  <c r="W1450" i="16" l="1"/>
  <c r="T1450" i="16"/>
  <c r="R2171" i="16" l="1"/>
  <c r="AE2171" i="16"/>
  <c r="AC2171" i="16"/>
  <c r="AD2171" i="16" s="1"/>
  <c r="V1450" i="16"/>
  <c r="U1451" i="16" l="1"/>
  <c r="S1451" i="16"/>
  <c r="R2172" i="16" l="1"/>
  <c r="AE2172" i="16"/>
  <c r="AC2172" i="16"/>
  <c r="AD2172" i="16" s="1"/>
  <c r="W1451" i="16"/>
  <c r="T1451" i="16"/>
  <c r="V1451" i="16" l="1"/>
  <c r="R2173" i="16" l="1"/>
  <c r="AE2173" i="16"/>
  <c r="AC2173" i="16"/>
  <c r="AD2173" i="16" s="1"/>
  <c r="U1452" i="16"/>
  <c r="S1452" i="16"/>
  <c r="W1452" i="16" l="1"/>
  <c r="T1452" i="16"/>
  <c r="R2174" i="16" l="1"/>
  <c r="AE2174" i="16"/>
  <c r="AC2174" i="16"/>
  <c r="AD2174" i="16" s="1"/>
  <c r="V1452" i="16"/>
  <c r="S1453" i="16" l="1"/>
  <c r="U1453" i="16"/>
  <c r="R2175" i="16" l="1"/>
  <c r="AE2175" i="16"/>
  <c r="AC2175" i="16"/>
  <c r="W1453" i="16"/>
  <c r="T1453" i="16"/>
  <c r="AD2175" i="16" l="1"/>
  <c r="V1453" i="16"/>
  <c r="R2176" i="16" l="1"/>
  <c r="AE2176" i="16"/>
  <c r="AC2176" i="16"/>
  <c r="AD2176" i="16" s="1"/>
  <c r="U1454" i="16"/>
  <c r="S1454" i="16"/>
  <c r="T1454" i="16" l="1"/>
  <c r="W1454" i="16"/>
  <c r="R2177" i="16" l="1"/>
  <c r="AE2177" i="16"/>
  <c r="AC2177" i="16"/>
  <c r="AD2177" i="16" s="1"/>
  <c r="V1454" i="16"/>
  <c r="U1455" i="16" l="1"/>
  <c r="S1455" i="16"/>
  <c r="R2178" i="16" l="1"/>
  <c r="AE2178" i="16"/>
  <c r="AC2178" i="16"/>
  <c r="W1455" i="16"/>
  <c r="T1455" i="16"/>
  <c r="AD2178" i="16" l="1"/>
  <c r="V1455" i="16"/>
  <c r="R2179" i="16" l="1"/>
  <c r="AE2179" i="16"/>
  <c r="AC2179" i="16"/>
  <c r="AD2179" i="16" s="1"/>
  <c r="U1456" i="16"/>
  <c r="S1456" i="16"/>
  <c r="W1456" i="16" l="1"/>
  <c r="T1456" i="16"/>
  <c r="R2180" i="16" l="1"/>
  <c r="AE2180" i="16"/>
  <c r="AC2180" i="16"/>
  <c r="AD2180" i="16" s="1"/>
  <c r="V1456" i="16"/>
  <c r="U1457" i="16" l="1"/>
  <c r="S1457" i="16"/>
  <c r="R2181" i="16" l="1"/>
  <c r="AE2181" i="16"/>
  <c r="AC2181" i="16"/>
  <c r="AD2181" i="16" s="1"/>
  <c r="W1457" i="16"/>
  <c r="T1457" i="16"/>
  <c r="V1457" i="16" l="1"/>
  <c r="R2182" i="16" l="1"/>
  <c r="AE2182" i="16"/>
  <c r="AC2182" i="16"/>
  <c r="AD2182" i="16" s="1"/>
  <c r="S1458" i="16"/>
  <c r="U1458" i="16"/>
  <c r="W1458" i="16" l="1"/>
  <c r="T1458" i="16"/>
  <c r="R2183" i="16" l="1"/>
  <c r="AE2183" i="16"/>
  <c r="AC2183" i="16"/>
  <c r="AD2183" i="16" s="1"/>
  <c r="V1458" i="16"/>
  <c r="S1459" i="16" l="1"/>
  <c r="U1459" i="16"/>
  <c r="R2184" i="16" l="1"/>
  <c r="AE2184" i="16"/>
  <c r="AC2184" i="16"/>
  <c r="AD2184" i="16" s="1"/>
  <c r="T1459" i="16"/>
  <c r="W1459" i="16"/>
  <c r="V1459" i="16" l="1"/>
  <c r="R2185" i="16" l="1"/>
  <c r="AE2185" i="16"/>
  <c r="AC2185" i="16"/>
  <c r="AD2185" i="16" s="1"/>
  <c r="U1460" i="16"/>
  <c r="S1460" i="16"/>
  <c r="W1460" i="16" l="1"/>
  <c r="T1460" i="16"/>
  <c r="R2186" i="16" l="1"/>
  <c r="AE2186" i="16"/>
  <c r="AC2186" i="16"/>
  <c r="V1460" i="16"/>
  <c r="AD2186" i="16" l="1"/>
  <c r="S1461" i="16"/>
  <c r="U1461" i="16"/>
  <c r="R2187" i="16" l="1"/>
  <c r="AE2187" i="16"/>
  <c r="AC2187" i="16"/>
  <c r="T1461" i="16"/>
  <c r="W1461" i="16"/>
  <c r="AD2187" i="16" l="1"/>
  <c r="V1461" i="16"/>
  <c r="R2188" i="16" l="1"/>
  <c r="AE2188" i="16"/>
  <c r="AC2188" i="16"/>
  <c r="AD2188" i="16" s="1"/>
  <c r="S1462" i="16"/>
  <c r="U1462" i="16"/>
  <c r="T1462" i="16" l="1"/>
  <c r="W1462" i="16"/>
  <c r="R2189" i="16" l="1"/>
  <c r="AE2189" i="16"/>
  <c r="AC2189" i="16"/>
  <c r="V1462" i="16"/>
  <c r="AD2189" i="16" l="1"/>
  <c r="U1463" i="16"/>
  <c r="S1463" i="16"/>
  <c r="R2190" i="16" l="1"/>
  <c r="AE2190" i="16"/>
  <c r="AC2190" i="16"/>
  <c r="T1463" i="16"/>
  <c r="W1463" i="16"/>
  <c r="AD2190" i="16" l="1"/>
  <c r="V1463" i="16"/>
  <c r="R2191" i="16" l="1"/>
  <c r="AE2191" i="16"/>
  <c r="AC2191" i="16"/>
  <c r="AD2191" i="16" s="1"/>
  <c r="S1464" i="16"/>
  <c r="U1464" i="16"/>
  <c r="W1464" i="16" l="1"/>
  <c r="T1464" i="16"/>
  <c r="R2192" i="16" l="1"/>
  <c r="AE2192" i="16"/>
  <c r="AC2192" i="16"/>
  <c r="AD2192" i="16" s="1"/>
  <c r="V1464" i="16"/>
  <c r="S1465" i="16" l="1"/>
  <c r="U1465" i="16"/>
  <c r="R2193" i="16" l="1"/>
  <c r="AE2193" i="16"/>
  <c r="AC2193" i="16"/>
  <c r="W1465" i="16"/>
  <c r="T1465" i="16"/>
  <c r="AD2193" i="16" l="1"/>
  <c r="V1465" i="16"/>
  <c r="R2194" i="16" l="1"/>
  <c r="AE2194" i="16"/>
  <c r="AC2194" i="16"/>
  <c r="U1466" i="16"/>
  <c r="S1466" i="16"/>
  <c r="AD2194" i="16" l="1"/>
  <c r="T1466" i="16"/>
  <c r="W1466" i="16"/>
  <c r="R2195" i="16" l="1"/>
  <c r="AE2195" i="16"/>
  <c r="AC2195" i="16"/>
  <c r="AD2195" i="16" s="1"/>
  <c r="V1466" i="16"/>
  <c r="U1467" i="16" l="1"/>
  <c r="S1467" i="16"/>
  <c r="R2196" i="16" l="1"/>
  <c r="AE2196" i="16"/>
  <c r="AC2196" i="16"/>
  <c r="AD2196" i="16" s="1"/>
  <c r="T1467" i="16"/>
  <c r="W1467" i="16"/>
  <c r="V1467" i="16" l="1"/>
  <c r="R2197" i="16" l="1"/>
  <c r="AE2197" i="16"/>
  <c r="AC2197" i="16"/>
  <c r="AD2197" i="16" s="1"/>
  <c r="U1468" i="16"/>
  <c r="S1468" i="16"/>
  <c r="T1468" i="16" l="1"/>
  <c r="W1468" i="16"/>
  <c r="R2198" i="16" l="1"/>
  <c r="AE2198" i="16"/>
  <c r="AC2198" i="16"/>
  <c r="V1468" i="16"/>
  <c r="AD2198" i="16" l="1"/>
  <c r="U1469" i="16"/>
  <c r="S1469" i="16"/>
  <c r="R2199" i="16" l="1"/>
  <c r="AE2199" i="16"/>
  <c r="AC2199" i="16"/>
  <c r="T1469" i="16"/>
  <c r="W1469" i="16"/>
  <c r="AD2199" i="16" l="1"/>
  <c r="V1469" i="16"/>
  <c r="R2200" i="16" l="1"/>
  <c r="AE2200" i="16"/>
  <c r="AC2200" i="16"/>
  <c r="AD2200" i="16" s="1"/>
  <c r="U1470" i="16"/>
  <c r="S1470" i="16"/>
  <c r="W1470" i="16" l="1"/>
  <c r="T1470" i="16"/>
  <c r="R2201" i="16" l="1"/>
  <c r="AE2201" i="16"/>
  <c r="AC2201" i="16"/>
  <c r="AD2201" i="16" s="1"/>
  <c r="V1470" i="16"/>
  <c r="U1471" i="16" l="1"/>
  <c r="S1471" i="16"/>
  <c r="R2202" i="16" l="1"/>
  <c r="AE2202" i="16"/>
  <c r="AC2202" i="16"/>
  <c r="AD2202" i="16" s="1"/>
  <c r="W1471" i="16"/>
  <c r="T1471" i="16"/>
  <c r="V1471" i="16" l="1"/>
  <c r="R2203" i="16" l="1"/>
  <c r="AE2203" i="16"/>
  <c r="AC2203" i="16"/>
  <c r="AD2203" i="16" s="1"/>
  <c r="S1472" i="16"/>
  <c r="U1472" i="16"/>
  <c r="W1472" i="16" l="1"/>
  <c r="T1472" i="16"/>
  <c r="R2204" i="16" l="1"/>
  <c r="AE2204" i="16"/>
  <c r="AC2204" i="16"/>
  <c r="AD2204" i="16" s="1"/>
  <c r="V1472" i="16"/>
  <c r="S1473" i="16" l="1"/>
  <c r="U1473" i="16"/>
  <c r="R2205" i="16" l="1"/>
  <c r="AE2205" i="16"/>
  <c r="AC2205" i="16"/>
  <c r="AD2205" i="16" s="1"/>
  <c r="T1473" i="16"/>
  <c r="W1473" i="16"/>
  <c r="V1473" i="16" l="1"/>
  <c r="R2206" i="16" l="1"/>
  <c r="AE2206" i="16"/>
  <c r="AC2206" i="16"/>
  <c r="AD2206" i="16" s="1"/>
  <c r="S1474" i="16"/>
  <c r="U1474" i="16"/>
  <c r="W1474" i="16" l="1"/>
  <c r="T1474" i="16"/>
  <c r="R2207" i="16" l="1"/>
  <c r="AE2207" i="16"/>
  <c r="AC2207" i="16"/>
  <c r="AD2207" i="16" s="1"/>
  <c r="V1474" i="16"/>
  <c r="U1475" i="16" l="1"/>
  <c r="S1475" i="16"/>
  <c r="R2208" i="16" l="1"/>
  <c r="AE2208" i="16"/>
  <c r="AC2208" i="16"/>
  <c r="AD2208" i="16" s="1"/>
  <c r="T1475" i="16"/>
  <c r="W1475" i="16"/>
  <c r="V1475" i="16" l="1"/>
  <c r="R2209" i="16" l="1"/>
  <c r="AE2209" i="16"/>
  <c r="AC2209" i="16"/>
  <c r="AD2209" i="16" s="1"/>
  <c r="U1476" i="16"/>
  <c r="S1476" i="16"/>
  <c r="W1476" i="16" l="1"/>
  <c r="T1476" i="16"/>
  <c r="R2210" i="16" l="1"/>
  <c r="AE2210" i="16"/>
  <c r="AC2210" i="16"/>
  <c r="V1476" i="16"/>
  <c r="AD2210" i="16" l="1"/>
  <c r="S1477" i="16"/>
  <c r="U1477" i="16"/>
  <c r="R2211" i="16" l="1"/>
  <c r="AE2211" i="16"/>
  <c r="AC2211" i="16"/>
  <c r="AD2211" i="16" s="1"/>
  <c r="T1477" i="16"/>
  <c r="W1477" i="16"/>
  <c r="V1477" i="16" l="1"/>
  <c r="R2212" i="16" l="1"/>
  <c r="AE2212" i="16"/>
  <c r="AC2212" i="16"/>
  <c r="AD2212" i="16" s="1"/>
  <c r="S1478" i="16"/>
  <c r="U1478" i="16"/>
  <c r="W1478" i="16" l="1"/>
  <c r="T1478" i="16"/>
  <c r="R2213" i="16" l="1"/>
  <c r="AE2213" i="16"/>
  <c r="AC2213" i="16"/>
  <c r="AD2213" i="16" s="1"/>
  <c r="V1478" i="16"/>
  <c r="U1479" i="16" l="1"/>
  <c r="S1479" i="16"/>
  <c r="R2214" i="16" l="1"/>
  <c r="AE2214" i="16"/>
  <c r="AC2214" i="16"/>
  <c r="AD2214" i="16" s="1"/>
  <c r="W1479" i="16"/>
  <c r="T1479" i="16"/>
  <c r="V1479" i="16" l="1"/>
  <c r="R2215" i="16" l="1"/>
  <c r="AE2215" i="16"/>
  <c r="AC2215" i="16"/>
  <c r="AD2215" i="16" s="1"/>
  <c r="S1480" i="16"/>
  <c r="U1480" i="16"/>
  <c r="T1480" i="16" l="1"/>
  <c r="W1480" i="16"/>
  <c r="R2216" i="16" l="1"/>
  <c r="AE2216" i="16"/>
  <c r="AC2216" i="16"/>
  <c r="V1480" i="16"/>
  <c r="AD2216" i="16" l="1"/>
  <c r="S1481" i="16"/>
  <c r="U1481" i="16"/>
  <c r="R2217" i="16" l="1"/>
  <c r="AE2217" i="16"/>
  <c r="AC2217" i="16"/>
  <c r="T1481" i="16"/>
  <c r="W1481" i="16"/>
  <c r="AD2217" i="16" l="1"/>
  <c r="V1481" i="16"/>
  <c r="R2218" i="16" l="1"/>
  <c r="AE2218" i="16"/>
  <c r="AC2218" i="16"/>
  <c r="AD2218" i="16" s="1"/>
  <c r="S1482" i="16"/>
  <c r="U1482" i="16"/>
  <c r="T1482" i="16" l="1"/>
  <c r="W1482" i="16"/>
  <c r="R2219" i="16" l="1"/>
  <c r="AE2219" i="16"/>
  <c r="AC2219" i="16"/>
  <c r="AD2219" i="16" s="1"/>
  <c r="V1482" i="16"/>
  <c r="S1483" i="16" l="1"/>
  <c r="U1483" i="16"/>
  <c r="R2220" i="16" l="1"/>
  <c r="AE2220" i="16"/>
  <c r="AC2220" i="16"/>
  <c r="AD2220" i="16" s="1"/>
  <c r="W1483" i="16"/>
  <c r="T1483" i="16"/>
  <c r="V1483" i="16" l="1"/>
  <c r="R2221" i="16" l="1"/>
  <c r="AE2221" i="16"/>
  <c r="AC2221" i="16"/>
  <c r="AD2221" i="16" s="1"/>
  <c r="S1484" i="16"/>
  <c r="U1484" i="16"/>
  <c r="W1484" i="16" l="1"/>
  <c r="T1484" i="16"/>
  <c r="R2222" i="16" l="1"/>
  <c r="AE2222" i="16"/>
  <c r="AC2222" i="16"/>
  <c r="V1484" i="16"/>
  <c r="AD2222" i="16" l="1"/>
  <c r="U1485" i="16"/>
  <c r="S1485" i="16"/>
  <c r="R2223" i="16" l="1"/>
  <c r="AE2223" i="16"/>
  <c r="AC2223" i="16"/>
  <c r="T1485" i="16"/>
  <c r="W1485" i="16"/>
  <c r="AD2223" i="16" l="1"/>
  <c r="V1485" i="16"/>
  <c r="R2224" i="16" l="1"/>
  <c r="AE2224" i="16"/>
  <c r="AC2224" i="16"/>
  <c r="AD2224" i="16" s="1"/>
  <c r="S1486" i="16"/>
  <c r="U1486" i="16"/>
  <c r="W1486" i="16" l="1"/>
  <c r="T1486" i="16"/>
  <c r="R2225" i="16" l="1"/>
  <c r="AE2225" i="16"/>
  <c r="AC2225" i="16"/>
  <c r="AD2225" i="16" s="1"/>
  <c r="V1486" i="16"/>
  <c r="U1487" i="16" l="1"/>
  <c r="S1487" i="16"/>
  <c r="R2226" i="16" l="1"/>
  <c r="AE2226" i="16"/>
  <c r="AC2226" i="16"/>
  <c r="AD2226" i="16" s="1"/>
  <c r="T1487" i="16"/>
  <c r="W1487" i="16"/>
  <c r="V1487" i="16" l="1"/>
  <c r="R2227" i="16" l="1"/>
  <c r="AE2227" i="16"/>
  <c r="AC2227" i="16"/>
  <c r="AD2227" i="16" s="1"/>
  <c r="S1488" i="16"/>
  <c r="U1488" i="16"/>
  <c r="T1488" i="16" l="1"/>
  <c r="W1488" i="16"/>
  <c r="R2228" i="16" l="1"/>
  <c r="AE2228" i="16"/>
  <c r="AC2228" i="16"/>
  <c r="V1488" i="16"/>
  <c r="AD2228" i="16" l="1"/>
  <c r="S1489" i="16"/>
  <c r="U1489" i="16"/>
  <c r="R2229" i="16" l="1"/>
  <c r="AE2229" i="16"/>
  <c r="AC2229" i="16"/>
  <c r="T1489" i="16"/>
  <c r="W1489" i="16"/>
  <c r="AD2229" i="16" l="1"/>
  <c r="V1489" i="16"/>
  <c r="R2230" i="16" l="1"/>
  <c r="AE2230" i="16"/>
  <c r="AC2230" i="16"/>
  <c r="AD2230" i="16" s="1"/>
  <c r="U1490" i="16"/>
  <c r="S1490" i="16"/>
  <c r="W1490" i="16" l="1"/>
  <c r="T1490" i="16"/>
  <c r="R2231" i="16" l="1"/>
  <c r="AE2231" i="16"/>
  <c r="AC2231" i="16"/>
  <c r="AD2231" i="16" s="1"/>
  <c r="V1490" i="16"/>
  <c r="S1491" i="16" l="1"/>
  <c r="U1491" i="16"/>
  <c r="R2232" i="16" l="1"/>
  <c r="AE2232" i="16"/>
  <c r="AC2232" i="16"/>
  <c r="AD2232" i="16" s="1"/>
  <c r="T1491" i="16"/>
  <c r="W1491" i="16"/>
  <c r="V1491" i="16" l="1"/>
  <c r="AE2233" i="16" l="1"/>
  <c r="AC2233" i="16"/>
  <c r="AD2233" i="16" s="1"/>
  <c r="R2233" i="16"/>
  <c r="U1492" i="16"/>
  <c r="S1492" i="16"/>
  <c r="T1492" i="16" l="1"/>
  <c r="W1492" i="16"/>
  <c r="R2234" i="16" l="1"/>
  <c r="AE2234" i="16"/>
  <c r="AC2234" i="16"/>
  <c r="AD2234" i="16" s="1"/>
  <c r="V1492" i="16"/>
  <c r="S1493" i="16" l="1"/>
  <c r="U1493" i="16"/>
  <c r="R2235" i="16" l="1"/>
  <c r="AE2235" i="16"/>
  <c r="AC2235" i="16"/>
  <c r="AD2235" i="16" s="1"/>
  <c r="T1493" i="16"/>
  <c r="W1493" i="16"/>
  <c r="V1493" i="16" l="1"/>
  <c r="R2236" i="16" l="1"/>
  <c r="AE2236" i="16"/>
  <c r="AC2236" i="16"/>
  <c r="AD2236" i="16" s="1"/>
  <c r="S1494" i="16"/>
  <c r="U1494" i="16"/>
  <c r="W1494" i="16" l="1"/>
  <c r="T1494" i="16"/>
  <c r="R2237" i="16" l="1"/>
  <c r="AE2237" i="16"/>
  <c r="AC2237" i="16"/>
  <c r="AD2237" i="16" s="1"/>
  <c r="V1494" i="16"/>
  <c r="S1495" i="16" l="1"/>
  <c r="U1495" i="16"/>
  <c r="R2238" i="16" l="1"/>
  <c r="AE2238" i="16"/>
  <c r="AC2238" i="16"/>
  <c r="AD2238" i="16" s="1"/>
  <c r="W1495" i="16"/>
  <c r="T1495" i="16"/>
  <c r="V1495" i="16" l="1"/>
  <c r="R2239" i="16" l="1"/>
  <c r="AE2239" i="16"/>
  <c r="AC2239" i="16"/>
  <c r="AD2239" i="16" s="1"/>
  <c r="S1496" i="16"/>
  <c r="U1496" i="16"/>
  <c r="T1496" i="16" l="1"/>
  <c r="W1496" i="16"/>
  <c r="R2240" i="16" l="1"/>
  <c r="AE2240" i="16"/>
  <c r="AC2240" i="16"/>
  <c r="AD2240" i="16" s="1"/>
  <c r="V1496" i="16"/>
  <c r="S1497" i="16" l="1"/>
  <c r="U1497" i="16"/>
  <c r="R2241" i="16" l="1"/>
  <c r="AE2241" i="16"/>
  <c r="AC2241" i="16"/>
  <c r="W1497" i="16"/>
  <c r="T1497" i="16"/>
  <c r="AD2241" i="16" l="1"/>
  <c r="V1497" i="16"/>
  <c r="R2242" i="16" l="1"/>
  <c r="AE2242" i="16"/>
  <c r="AC2242" i="16"/>
  <c r="U1498" i="16"/>
  <c r="S1498" i="16"/>
  <c r="AD2242" i="16" l="1"/>
  <c r="W1498" i="16"/>
  <c r="T1498" i="16"/>
  <c r="R2243" i="16" l="1"/>
  <c r="AE2243" i="16"/>
  <c r="AC2243" i="16"/>
  <c r="V1498" i="16"/>
  <c r="AD2243" i="16" l="1"/>
  <c r="S1499" i="16"/>
  <c r="U1499" i="16"/>
  <c r="R2244" i="16" l="1"/>
  <c r="AE2244" i="16"/>
  <c r="AC2244" i="16"/>
  <c r="AD2244" i="16" s="1"/>
  <c r="T1499" i="16"/>
  <c r="W1499" i="16"/>
  <c r="V1499" i="16" l="1"/>
  <c r="R2245" i="16" l="1"/>
  <c r="AE2245" i="16"/>
  <c r="AC2245" i="16"/>
  <c r="AD2245" i="16" s="1"/>
  <c r="U1500" i="16"/>
  <c r="S1500" i="16"/>
  <c r="W1500" i="16" l="1"/>
  <c r="T1500" i="16"/>
  <c r="AC2246" i="16" l="1"/>
  <c r="AD2246" i="16" s="1"/>
  <c r="R2246" i="16"/>
  <c r="AE2246" i="16"/>
  <c r="V1500" i="16"/>
  <c r="U1501" i="16" l="1"/>
  <c r="S1501" i="16"/>
  <c r="R2247" i="16" l="1"/>
  <c r="AE2247" i="16"/>
  <c r="AC2247" i="16"/>
  <c r="AD2247" i="16" s="1"/>
  <c r="W1501" i="16"/>
  <c r="T1501" i="16"/>
  <c r="V1501" i="16" l="1"/>
  <c r="R2248" i="16" l="1"/>
  <c r="AE2248" i="16"/>
  <c r="AC2248" i="16"/>
  <c r="AD2248" i="16" s="1"/>
  <c r="U1502" i="16"/>
  <c r="S1502" i="16"/>
  <c r="W1502" i="16" l="1"/>
  <c r="T1502" i="16"/>
  <c r="R2249" i="16" l="1"/>
  <c r="AE2249" i="16"/>
  <c r="AC2249" i="16"/>
  <c r="AD2249" i="16" s="1"/>
  <c r="V1502" i="16"/>
  <c r="S1503" i="16" l="1"/>
  <c r="U1503" i="16"/>
  <c r="R2250" i="16" l="1"/>
  <c r="AE2250" i="16"/>
  <c r="AC2250" i="16"/>
  <c r="AD2250" i="16" s="1"/>
  <c r="T1503" i="16"/>
  <c r="W1503" i="16"/>
  <c r="V1503" i="16" l="1"/>
  <c r="R2251" i="16" l="1"/>
  <c r="AE2251" i="16"/>
  <c r="AC2251" i="16"/>
  <c r="AD2251" i="16" s="1"/>
  <c r="S1504" i="16"/>
  <c r="U1504" i="16"/>
  <c r="W1504" i="16" l="1"/>
  <c r="T1504" i="16"/>
  <c r="R2252" i="16" l="1"/>
  <c r="AE2252" i="16"/>
  <c r="AC2252" i="16"/>
  <c r="V1504" i="16"/>
  <c r="AD2252" i="16" l="1"/>
  <c r="S1505" i="16"/>
  <c r="U1505" i="16"/>
  <c r="R2253" i="16" l="1"/>
  <c r="AE2253" i="16"/>
  <c r="AC2253" i="16"/>
  <c r="W1505" i="16"/>
  <c r="T1505" i="16"/>
  <c r="AD2253" i="16" l="1"/>
  <c r="V1505" i="16"/>
  <c r="R2254" i="16" l="1"/>
  <c r="AE2254" i="16"/>
  <c r="AC2254" i="16"/>
  <c r="S1506" i="16"/>
  <c r="U1506" i="16"/>
  <c r="AD2254" i="16" l="1"/>
  <c r="W1506" i="16"/>
  <c r="T1506" i="16"/>
  <c r="R2255" i="16" l="1"/>
  <c r="AE2255" i="16"/>
  <c r="AC2255" i="16"/>
  <c r="V1506" i="16"/>
  <c r="AD2255" i="16" l="1"/>
  <c r="S1507" i="16"/>
  <c r="U1507" i="16"/>
  <c r="R2256" i="16" l="1"/>
  <c r="AE2256" i="16"/>
  <c r="AC2256" i="16"/>
  <c r="T1507" i="16"/>
  <c r="W1507" i="16"/>
  <c r="AD2256" i="16" l="1"/>
  <c r="V1507" i="16"/>
  <c r="R2257" i="16" l="1"/>
  <c r="AE2257" i="16"/>
  <c r="AC2257" i="16"/>
  <c r="S1508" i="16"/>
  <c r="U1508" i="16"/>
  <c r="AD2257" i="16" l="1"/>
  <c r="W1508" i="16"/>
  <c r="T1508" i="16"/>
  <c r="R2258" i="16" l="1"/>
  <c r="AE2258" i="16"/>
  <c r="AC2258" i="16"/>
  <c r="V1508" i="16"/>
  <c r="AD2258" i="16" l="1"/>
  <c r="S1509" i="16"/>
  <c r="U1509" i="16"/>
  <c r="R2259" i="16" l="1"/>
  <c r="AE2259" i="16"/>
  <c r="AC2259" i="16"/>
  <c r="T1509" i="16"/>
  <c r="W1509" i="16"/>
  <c r="AD2259" i="16" l="1"/>
  <c r="V1509" i="16"/>
  <c r="R2260" i="16" l="1"/>
  <c r="AE2260" i="16"/>
  <c r="AC2260" i="16"/>
  <c r="AD2260" i="16" s="1"/>
  <c r="U1510" i="16"/>
  <c r="S1510" i="16"/>
  <c r="T1510" i="16" l="1"/>
  <c r="W1510" i="16"/>
  <c r="R2261" i="16" l="1"/>
  <c r="AE2261" i="16"/>
  <c r="AC2261" i="16"/>
  <c r="V1510" i="16"/>
  <c r="AD2261" i="16" l="1"/>
  <c r="S1511" i="16"/>
  <c r="U1511" i="16"/>
  <c r="R2262" i="16" l="1"/>
  <c r="AE2262" i="16"/>
  <c r="AC2262" i="16"/>
  <c r="W1511" i="16"/>
  <c r="T1511" i="16"/>
  <c r="AD2262" i="16" l="1"/>
  <c r="V1511" i="16"/>
  <c r="R2263" i="16" l="1"/>
  <c r="AE2263" i="16"/>
  <c r="AC2263" i="16"/>
  <c r="AD2263" i="16" s="1"/>
  <c r="U1512" i="16"/>
  <c r="S1512" i="16"/>
  <c r="T1512" i="16" l="1"/>
  <c r="W1512" i="16"/>
  <c r="R2264" i="16" l="1"/>
  <c r="AE2264" i="16"/>
  <c r="AC2264" i="16"/>
  <c r="AD2264" i="16" s="1"/>
  <c r="V1512" i="16"/>
  <c r="U1513" i="16" l="1"/>
  <c r="S1513" i="16"/>
  <c r="R2265" i="16" l="1"/>
  <c r="AE2265" i="16"/>
  <c r="AC2265" i="16"/>
  <c r="AD2265" i="16" s="1"/>
  <c r="T1513" i="16"/>
  <c r="W1513" i="16"/>
  <c r="V1513" i="16" l="1"/>
  <c r="R2266" i="16" l="1"/>
  <c r="AE2266" i="16"/>
  <c r="AC2266" i="16"/>
  <c r="AD2266" i="16" s="1"/>
  <c r="U1514" i="16"/>
  <c r="S1514" i="16"/>
  <c r="T1514" i="16" l="1"/>
  <c r="W1514" i="16"/>
  <c r="R2267" i="16" l="1"/>
  <c r="AE2267" i="16"/>
  <c r="AC2267" i="16"/>
  <c r="AD2267" i="16" s="1"/>
  <c r="V1514" i="16"/>
  <c r="U1515" i="16" l="1"/>
  <c r="S1515" i="16"/>
  <c r="R2268" i="16" l="1"/>
  <c r="AE2268" i="16"/>
  <c r="AC2268" i="16"/>
  <c r="AD2268" i="16" s="1"/>
  <c r="T1515" i="16"/>
  <c r="W1515" i="16"/>
  <c r="V1515" i="16" l="1"/>
  <c r="R2269" i="16" l="1"/>
  <c r="AE2269" i="16"/>
  <c r="AC2269" i="16"/>
  <c r="AD2269" i="16" s="1"/>
  <c r="U1516" i="16"/>
  <c r="S1516" i="16"/>
  <c r="T1516" i="16" l="1"/>
  <c r="W1516" i="16"/>
  <c r="R2270" i="16" l="1"/>
  <c r="AE2270" i="16"/>
  <c r="AC2270" i="16"/>
  <c r="AD2270" i="16" s="1"/>
  <c r="V1516" i="16"/>
  <c r="U1517" i="16" l="1"/>
  <c r="S1517" i="16"/>
  <c r="R2271" i="16" l="1"/>
  <c r="AE2271" i="16"/>
  <c r="AC2271" i="16"/>
  <c r="AD2271" i="16" s="1"/>
  <c r="W1517" i="16"/>
  <c r="T1517" i="16"/>
  <c r="V1517" i="16" l="1"/>
  <c r="R2272" i="16" l="1"/>
  <c r="AE2272" i="16"/>
  <c r="AC2272" i="16"/>
  <c r="AD2272" i="16" s="1"/>
  <c r="S1518" i="16"/>
  <c r="U1518" i="16"/>
  <c r="T1518" i="16" l="1"/>
  <c r="W1518" i="16"/>
  <c r="R2273" i="16" l="1"/>
  <c r="AE2273" i="16"/>
  <c r="AC2273" i="16"/>
  <c r="AD2273" i="16" s="1"/>
  <c r="V1518" i="16"/>
  <c r="U1519" i="16" l="1"/>
  <c r="S1519" i="16"/>
  <c r="R2274" i="16" l="1"/>
  <c r="AE2274" i="16"/>
  <c r="AC2274" i="16"/>
  <c r="AD2274" i="16" s="1"/>
  <c r="T1519" i="16"/>
  <c r="W1519" i="16"/>
  <c r="V1519" i="16" l="1"/>
  <c r="R2275" i="16" l="1"/>
  <c r="AE2275" i="16"/>
  <c r="AC2275" i="16"/>
  <c r="AD2275" i="16" s="1"/>
  <c r="U1520" i="16"/>
  <c r="S1520" i="16"/>
  <c r="W1520" i="16" l="1"/>
  <c r="T1520" i="16"/>
  <c r="R2276" i="16" l="1"/>
  <c r="AE2276" i="16"/>
  <c r="AC2276" i="16"/>
  <c r="AD2276" i="16" s="1"/>
  <c r="V1520" i="16"/>
  <c r="S1521" i="16" l="1"/>
  <c r="U1521" i="16"/>
  <c r="R2277" i="16" l="1"/>
  <c r="AE2277" i="16"/>
  <c r="AC2277" i="16"/>
  <c r="AD2277" i="16" s="1"/>
  <c r="T1521" i="16"/>
  <c r="W1521" i="16"/>
  <c r="V1521" i="16" l="1"/>
  <c r="R2278" i="16" l="1"/>
  <c r="AE2278" i="16"/>
  <c r="AC2278" i="16"/>
  <c r="AD2278" i="16" s="1"/>
  <c r="S1522" i="16"/>
  <c r="U1522" i="16"/>
  <c r="W1522" i="16" l="1"/>
  <c r="T1522" i="16"/>
  <c r="R2279" i="16" l="1"/>
  <c r="AE2279" i="16"/>
  <c r="AC2279" i="16"/>
  <c r="AD2279" i="16" s="1"/>
  <c r="V1522" i="16"/>
  <c r="U1523" i="16" l="1"/>
  <c r="S1523" i="16"/>
  <c r="R2280" i="16" l="1"/>
  <c r="AE2280" i="16"/>
  <c r="AC2280" i="16"/>
  <c r="T1523" i="16"/>
  <c r="W1523" i="16"/>
  <c r="AD2280" i="16" l="1"/>
  <c r="V1523" i="16"/>
  <c r="R2281" i="16" l="1"/>
  <c r="AE2281" i="16"/>
  <c r="AC2281" i="16"/>
  <c r="U1524" i="16"/>
  <c r="S1524" i="16"/>
  <c r="AD2281" i="16" l="1"/>
  <c r="W1524" i="16"/>
  <c r="T1524" i="16"/>
  <c r="R2282" i="16" l="1"/>
  <c r="AE2282" i="16"/>
  <c r="AC2282" i="16"/>
  <c r="V1524" i="16"/>
  <c r="AD2282" i="16" l="1"/>
  <c r="U1525" i="16"/>
  <c r="S1525" i="16"/>
  <c r="R2283" i="16" l="1"/>
  <c r="AE2283" i="16"/>
  <c r="AC2283" i="16"/>
  <c r="AD2283" i="16" s="1"/>
  <c r="W1525" i="16"/>
  <c r="T1525" i="16"/>
  <c r="V1525" i="16" l="1"/>
  <c r="R2284" i="16" l="1"/>
  <c r="AE2284" i="16"/>
  <c r="AC2284" i="16"/>
  <c r="AD2284" i="16" s="1"/>
  <c r="S1526" i="16"/>
  <c r="U1526" i="16"/>
  <c r="W1526" i="16" l="1"/>
  <c r="T1526" i="16"/>
  <c r="R2285" i="16" l="1"/>
  <c r="AE2285" i="16"/>
  <c r="AC2285" i="16"/>
  <c r="AD2285" i="16" s="1"/>
  <c r="V1526" i="16"/>
  <c r="S1527" i="16" l="1"/>
  <c r="U1527" i="16"/>
  <c r="R2286" i="16" l="1"/>
  <c r="AE2286" i="16"/>
  <c r="AC2286" i="16"/>
  <c r="AD2286" i="16" s="1"/>
  <c r="T1527" i="16"/>
  <c r="W1527" i="16"/>
  <c r="V1527" i="16" l="1"/>
  <c r="R2287" i="16" l="1"/>
  <c r="AE2287" i="16"/>
  <c r="AC2287" i="16"/>
  <c r="AD2287" i="16" s="1"/>
  <c r="S1528" i="16"/>
  <c r="U1528" i="16"/>
  <c r="W1528" i="16" l="1"/>
  <c r="T1528" i="16"/>
  <c r="R2288" i="16" l="1"/>
  <c r="AE2288" i="16"/>
  <c r="AC2288" i="16"/>
  <c r="AD2288" i="16" s="1"/>
  <c r="V1528" i="16"/>
  <c r="S1529" i="16" l="1"/>
  <c r="U1529" i="16"/>
  <c r="R2289" i="16" l="1"/>
  <c r="AE2289" i="16"/>
  <c r="AC2289" i="16"/>
  <c r="AD2289" i="16" s="1"/>
  <c r="W1529" i="16"/>
  <c r="T1529" i="16"/>
  <c r="V1529" i="16" l="1"/>
  <c r="R2290" i="16" l="1"/>
  <c r="AE2290" i="16"/>
  <c r="AC2290" i="16"/>
  <c r="AD2290" i="16" s="1"/>
  <c r="U1530" i="16"/>
  <c r="S1530" i="16"/>
  <c r="W1530" i="16" l="1"/>
  <c r="T1530" i="16"/>
  <c r="R2291" i="16" l="1"/>
  <c r="AE2291" i="16"/>
  <c r="AC2291" i="16"/>
  <c r="AD2291" i="16" s="1"/>
  <c r="V1530" i="16"/>
  <c r="S1531" i="16" l="1"/>
  <c r="U1531" i="16"/>
  <c r="R2292" i="16" l="1"/>
  <c r="AE2292" i="16"/>
  <c r="AC2292" i="16"/>
  <c r="AD2292" i="16" s="1"/>
  <c r="T1531" i="16"/>
  <c r="W1531" i="16"/>
  <c r="V1531" i="16" l="1"/>
  <c r="R2293" i="16" l="1"/>
  <c r="AE2293" i="16"/>
  <c r="AC2293" i="16"/>
  <c r="AD2293" i="16" s="1"/>
  <c r="S1532" i="16"/>
  <c r="U1532" i="16"/>
  <c r="W1532" i="16" l="1"/>
  <c r="T1532" i="16"/>
  <c r="R2294" i="16" l="1"/>
  <c r="AE2294" i="16"/>
  <c r="AC2294" i="16"/>
  <c r="AD2294" i="16" s="1"/>
  <c r="V1532" i="16"/>
  <c r="U1533" i="16" l="1"/>
  <c r="S1533" i="16"/>
  <c r="R2295" i="16" l="1"/>
  <c r="AE2295" i="16"/>
  <c r="AC2295" i="16"/>
  <c r="T1533" i="16"/>
  <c r="W1533" i="16"/>
  <c r="AD2295" i="16" l="1"/>
  <c r="V1533" i="16"/>
  <c r="R2296" i="16" l="1"/>
  <c r="AE2296" i="16"/>
  <c r="AC2296" i="16"/>
  <c r="S1534" i="16"/>
  <c r="U1534" i="16"/>
  <c r="AD2296" i="16" l="1"/>
  <c r="W1534" i="16"/>
  <c r="T1534" i="16"/>
  <c r="R2297" i="16" l="1"/>
  <c r="AE2297" i="16"/>
  <c r="AC2297" i="16"/>
  <c r="V1534" i="16"/>
  <c r="AD2297" i="16" l="1"/>
  <c r="U1535" i="16"/>
  <c r="S1535" i="16"/>
  <c r="R2298" i="16" l="1"/>
  <c r="AE2298" i="16"/>
  <c r="AC2298" i="16"/>
  <c r="T1535" i="16"/>
  <c r="W1535" i="16"/>
  <c r="AD2298" i="16" l="1"/>
  <c r="V1535" i="16"/>
  <c r="R2299" i="16" l="1"/>
  <c r="AE2299" i="16"/>
  <c r="AC2299" i="16"/>
  <c r="AD2299" i="16" s="1"/>
  <c r="S1536" i="16"/>
  <c r="U1536" i="16"/>
  <c r="T1536" i="16" l="1"/>
  <c r="W1536" i="16"/>
  <c r="R2300" i="16" l="1"/>
  <c r="AE2300" i="16"/>
  <c r="AC2300" i="16"/>
  <c r="AD2300" i="16" s="1"/>
  <c r="V1536" i="16"/>
  <c r="U1537" i="16" l="1"/>
  <c r="S1537" i="16"/>
  <c r="R2301" i="16" l="1"/>
  <c r="AE2301" i="16"/>
  <c r="AC2301" i="16"/>
  <c r="AD2301" i="16" s="1"/>
  <c r="T1537" i="16"/>
  <c r="W1537" i="16"/>
  <c r="V1537" i="16" l="1"/>
  <c r="R2302" i="16" l="1"/>
  <c r="AE2302" i="16"/>
  <c r="AC2302" i="16"/>
  <c r="S1538" i="16"/>
  <c r="U1538" i="16"/>
  <c r="AD2302" i="16" l="1"/>
  <c r="W1538" i="16"/>
  <c r="T1538" i="16"/>
  <c r="R2303" i="16" l="1"/>
  <c r="AE2303" i="16"/>
  <c r="AC2303" i="16"/>
  <c r="V1538" i="16"/>
  <c r="AD2303" i="16" l="1"/>
  <c r="S1539" i="16"/>
  <c r="U1539" i="16"/>
  <c r="R2304" i="16" l="1"/>
  <c r="AE2304" i="16"/>
  <c r="AC2304" i="16"/>
  <c r="T1539" i="16"/>
  <c r="W1539" i="16"/>
  <c r="AD2304" i="16" l="1"/>
  <c r="V1539" i="16"/>
  <c r="R2305" i="16" l="1"/>
  <c r="AE2305" i="16"/>
  <c r="AC2305" i="16"/>
  <c r="S1540" i="16"/>
  <c r="U1540" i="16"/>
  <c r="AD2305" i="16" l="1"/>
  <c r="W1540" i="16"/>
  <c r="T1540" i="16"/>
  <c r="R2306" i="16" l="1"/>
  <c r="AE2306" i="16"/>
  <c r="AC2306" i="16"/>
  <c r="AD2306" i="16" s="1"/>
  <c r="V1540" i="16"/>
  <c r="S1541" i="16" l="1"/>
  <c r="U1541" i="16"/>
  <c r="R2307" i="16" l="1"/>
  <c r="AE2307" i="16"/>
  <c r="AC2307" i="16"/>
  <c r="AD2307" i="16" s="1"/>
  <c r="T1541" i="16"/>
  <c r="W1541" i="16"/>
  <c r="V1541" i="16" l="1"/>
  <c r="R2308" i="16" l="1"/>
  <c r="AE2308" i="16"/>
  <c r="AC2308" i="16"/>
  <c r="U1542" i="16"/>
  <c r="S1542" i="16"/>
  <c r="AD2308" i="16" l="1"/>
  <c r="W1542" i="16"/>
  <c r="T1542" i="16"/>
  <c r="R2309" i="16" l="1"/>
  <c r="AE2309" i="16"/>
  <c r="AC2309" i="16"/>
  <c r="V1542" i="16"/>
  <c r="AD2309" i="16" l="1"/>
  <c r="S1543" i="16"/>
  <c r="U1543" i="16"/>
  <c r="R2310" i="16" l="1"/>
  <c r="AE2310" i="16"/>
  <c r="AC2310" i="16"/>
  <c r="W1543" i="16"/>
  <c r="T1543" i="16"/>
  <c r="AD2310" i="16" l="1"/>
  <c r="V1543" i="16"/>
  <c r="R2311" i="16" l="1"/>
  <c r="AE2311" i="16"/>
  <c r="AC2311" i="16"/>
  <c r="S1544" i="16"/>
  <c r="U1544" i="16"/>
  <c r="AD2311" i="16" l="1"/>
  <c r="T1544" i="16"/>
  <c r="W1544" i="16"/>
  <c r="R2312" i="16" l="1"/>
  <c r="AE2312" i="16"/>
  <c r="AC2312" i="16"/>
  <c r="AD2312" i="16" s="1"/>
  <c r="V1544" i="16"/>
  <c r="U1545" i="16" l="1"/>
  <c r="S1545" i="16"/>
  <c r="R2313" i="16" l="1"/>
  <c r="AE2313" i="16"/>
  <c r="AC2313" i="16"/>
  <c r="AD2313" i="16" s="1"/>
  <c r="W1545" i="16"/>
  <c r="T1545" i="16"/>
  <c r="V1545" i="16" l="1"/>
  <c r="R2314" i="16" l="1"/>
  <c r="AE2314" i="16"/>
  <c r="AC2314" i="16"/>
  <c r="AD2314" i="16" s="1"/>
  <c r="U1546" i="16"/>
  <c r="S1546" i="16"/>
  <c r="T1546" i="16" l="1"/>
  <c r="W1546" i="16"/>
  <c r="R2315" i="16" l="1"/>
  <c r="AE2315" i="16"/>
  <c r="AC2315" i="16"/>
  <c r="AD2315" i="16" s="1"/>
  <c r="V1546" i="16"/>
  <c r="S1547" i="16" l="1"/>
  <c r="U1547" i="16"/>
  <c r="R2316" i="16" l="1"/>
  <c r="AE2316" i="16"/>
  <c r="AC2316" i="16"/>
  <c r="AD2316" i="16" s="1"/>
  <c r="W1547" i="16"/>
  <c r="T1547" i="16"/>
  <c r="V1547" i="16" l="1"/>
  <c r="R2317" i="16" l="1"/>
  <c r="AE2317" i="16"/>
  <c r="AC2317" i="16"/>
  <c r="AD2317" i="16" s="1"/>
  <c r="S1548" i="16"/>
  <c r="U1548" i="16"/>
  <c r="T1548" i="16" l="1"/>
  <c r="W1548" i="16"/>
  <c r="R2318" i="16" l="1"/>
  <c r="AE2318" i="16"/>
  <c r="AC2318" i="16"/>
  <c r="AD2318" i="16" s="1"/>
  <c r="V1548" i="16"/>
  <c r="S1549" i="16" l="1"/>
  <c r="U1549" i="16"/>
  <c r="R2319" i="16" l="1"/>
  <c r="AE2319" i="16"/>
  <c r="AC2319" i="16"/>
  <c r="AD2319" i="16" s="1"/>
  <c r="T1549" i="16"/>
  <c r="W1549" i="16"/>
  <c r="V1549" i="16" l="1"/>
  <c r="R2320" i="16" l="1"/>
  <c r="AE2320" i="16"/>
  <c r="AC2320" i="16"/>
  <c r="AD2320" i="16" s="1"/>
  <c r="S1550" i="16"/>
  <c r="U1550" i="16"/>
  <c r="W1550" i="16" l="1"/>
  <c r="T1550" i="16"/>
  <c r="R2321" i="16" l="1"/>
  <c r="AE2321" i="16"/>
  <c r="AC2321" i="16"/>
  <c r="AD2321" i="16" s="1"/>
  <c r="V1550" i="16"/>
  <c r="S1551" i="16" l="1"/>
  <c r="U1551" i="16"/>
  <c r="R2322" i="16" l="1"/>
  <c r="AE2322" i="16"/>
  <c r="AC2322" i="16"/>
  <c r="AD2322" i="16" s="1"/>
  <c r="T1551" i="16"/>
  <c r="W1551" i="16"/>
  <c r="V1551" i="16" l="1"/>
  <c r="R2323" i="16" l="1"/>
  <c r="AE2323" i="16"/>
  <c r="AC2323" i="16"/>
  <c r="AD2323" i="16" s="1"/>
  <c r="S1552" i="16"/>
  <c r="U1552" i="16"/>
  <c r="W1552" i="16" l="1"/>
  <c r="T1552" i="16"/>
  <c r="R2324" i="16" l="1"/>
  <c r="AE2324" i="16"/>
  <c r="AC2324" i="16"/>
  <c r="AD2324" i="16" s="1"/>
  <c r="V1552" i="16"/>
  <c r="U1553" i="16" l="1"/>
  <c r="S1553" i="16"/>
  <c r="R2325" i="16" l="1"/>
  <c r="AE2325" i="16"/>
  <c r="AC2325" i="16"/>
  <c r="AD2325" i="16" s="1"/>
  <c r="W1553" i="16"/>
  <c r="T1553" i="16"/>
  <c r="V1553" i="16" l="1"/>
  <c r="R2326" i="16" l="1"/>
  <c r="AE2326" i="16"/>
  <c r="AC2326" i="16"/>
  <c r="U1554" i="16"/>
  <c r="S1554" i="16"/>
  <c r="AD2326" i="16" l="1"/>
  <c r="T1554" i="16"/>
  <c r="W1554" i="16"/>
  <c r="R2327" i="16" l="1"/>
  <c r="AE2327" i="16"/>
  <c r="AC2327" i="16"/>
  <c r="AD2327" i="16" s="1"/>
  <c r="V1554" i="16"/>
  <c r="S1555" i="16" l="1"/>
  <c r="U1555" i="16"/>
  <c r="R2328" i="16" l="1"/>
  <c r="AE2328" i="16"/>
  <c r="AC2328" i="16"/>
  <c r="AD2328" i="16" s="1"/>
  <c r="T1555" i="16"/>
  <c r="W1555" i="16"/>
  <c r="V1555" i="16" l="1"/>
  <c r="R2329" i="16" l="1"/>
  <c r="AE2329" i="16"/>
  <c r="AC2329" i="16"/>
  <c r="U1556" i="16"/>
  <c r="S1556" i="16"/>
  <c r="AD2329" i="16" l="1"/>
  <c r="T1556" i="16"/>
  <c r="W1556" i="16"/>
  <c r="R2330" i="16" l="1"/>
  <c r="AE2330" i="16"/>
  <c r="AC2330" i="16"/>
  <c r="AD2330" i="16" s="1"/>
  <c r="V1556" i="16"/>
  <c r="S1557" i="16" l="1"/>
  <c r="U1557" i="16"/>
  <c r="R2331" i="16" l="1"/>
  <c r="AE2331" i="16"/>
  <c r="AC2331" i="16"/>
  <c r="AD2331" i="16" s="1"/>
  <c r="T1557" i="16"/>
  <c r="W1557" i="16"/>
  <c r="V1557" i="16" l="1"/>
  <c r="R2332" i="16" l="1"/>
  <c r="AE2332" i="16"/>
  <c r="AC2332" i="16"/>
  <c r="AD2332" i="16" s="1"/>
  <c r="S1558" i="16"/>
  <c r="U1558" i="16"/>
  <c r="W1558" i="16" l="1"/>
  <c r="T1558" i="16"/>
  <c r="R2333" i="16" l="1"/>
  <c r="AE2333" i="16"/>
  <c r="AC2333" i="16"/>
  <c r="AD2333" i="16" s="1"/>
  <c r="V1558" i="16"/>
  <c r="U1559" i="16" l="1"/>
  <c r="S1559" i="16"/>
  <c r="R2334" i="16" l="1"/>
  <c r="AE2334" i="16"/>
  <c r="AC2334" i="16"/>
  <c r="AD2334" i="16" s="1"/>
  <c r="T1559" i="16"/>
  <c r="W1559" i="16"/>
  <c r="V1559" i="16" l="1"/>
  <c r="R2335" i="16" l="1"/>
  <c r="AE2335" i="16"/>
  <c r="AC2335" i="16"/>
  <c r="U1560" i="16"/>
  <c r="S1560" i="16"/>
  <c r="AD2335" i="16" l="1"/>
  <c r="T1560" i="16"/>
  <c r="W1560" i="16"/>
  <c r="R2336" i="16" l="1"/>
  <c r="AE2336" i="16"/>
  <c r="AC2336" i="16"/>
  <c r="V1560" i="16"/>
  <c r="AD2336" i="16" l="1"/>
  <c r="U1561" i="16"/>
  <c r="S1561" i="16"/>
  <c r="R2337" i="16" l="1"/>
  <c r="AE2337" i="16"/>
  <c r="AC2337" i="16"/>
  <c r="AD2337" i="16" s="1"/>
  <c r="T1561" i="16"/>
  <c r="W1561" i="16"/>
  <c r="V1561" i="16" l="1"/>
  <c r="R2338" i="16" l="1"/>
  <c r="AE2338" i="16"/>
  <c r="AC2338" i="16"/>
  <c r="AD2338" i="16" s="1"/>
  <c r="U1562" i="16"/>
  <c r="S1562" i="16"/>
  <c r="W1562" i="16" l="1"/>
  <c r="T1562" i="16"/>
  <c r="R2339" i="16" l="1"/>
  <c r="AE2339" i="16"/>
  <c r="AC2339" i="16"/>
  <c r="AD2339" i="16" s="1"/>
  <c r="V1562" i="16"/>
  <c r="S1563" i="16" l="1"/>
  <c r="U1563" i="16"/>
  <c r="R2340" i="16" l="1"/>
  <c r="AE2340" i="16"/>
  <c r="AC2340" i="16"/>
  <c r="AD2340" i="16" s="1"/>
  <c r="T1563" i="16"/>
  <c r="W1563" i="16"/>
  <c r="V1563" i="16" l="1"/>
  <c r="R2341" i="16" l="1"/>
  <c r="AE2341" i="16"/>
  <c r="AC2341" i="16"/>
  <c r="S1564" i="16"/>
  <c r="U1564" i="16"/>
  <c r="AD2341" i="16" l="1"/>
  <c r="W1564" i="16"/>
  <c r="T1564" i="16"/>
  <c r="R2342" i="16" l="1"/>
  <c r="AE2342" i="16"/>
  <c r="AC2342" i="16"/>
  <c r="V1564" i="16"/>
  <c r="AD2342" i="16" l="1"/>
  <c r="S1565" i="16"/>
  <c r="U1565" i="16"/>
  <c r="R2343" i="16" l="1"/>
  <c r="AE2343" i="16"/>
  <c r="AC2343" i="16"/>
  <c r="W1565" i="16"/>
  <c r="T1565" i="16"/>
  <c r="AD2343" i="16" l="1"/>
  <c r="V1565" i="16"/>
  <c r="R2344" i="16" l="1"/>
  <c r="AE2344" i="16"/>
  <c r="AC2344" i="16"/>
  <c r="U1566" i="16"/>
  <c r="S1566" i="16"/>
  <c r="AD2344" i="16" l="1"/>
  <c r="W1566" i="16"/>
  <c r="T1566" i="16"/>
  <c r="R2345" i="16" l="1"/>
  <c r="AE2345" i="16"/>
  <c r="AC2345" i="16"/>
  <c r="AD2345" i="16" s="1"/>
  <c r="V1566" i="16"/>
  <c r="S1567" i="16" l="1"/>
  <c r="U1567" i="16"/>
  <c r="R2346" i="16" l="1"/>
  <c r="AE2346" i="16"/>
  <c r="AC2346" i="16"/>
  <c r="W1567" i="16"/>
  <c r="T1567" i="16"/>
  <c r="AD2346" i="16" l="1"/>
  <c r="V1567" i="16"/>
  <c r="R2347" i="16" l="1"/>
  <c r="AE2347" i="16"/>
  <c r="AC2347" i="16"/>
  <c r="S1568" i="16"/>
  <c r="U1568" i="16"/>
  <c r="AD2347" i="16" l="1"/>
  <c r="W1568" i="16"/>
  <c r="T1568" i="16"/>
  <c r="R2348" i="16" l="1"/>
  <c r="AE2348" i="16"/>
  <c r="AC2348" i="16"/>
  <c r="V1568" i="16"/>
  <c r="AD2348" i="16" l="1"/>
  <c r="U1569" i="16"/>
  <c r="S1569" i="16"/>
  <c r="R2349" i="16" l="1"/>
  <c r="AE2349" i="16"/>
  <c r="AC2349" i="16"/>
  <c r="AD2349" i="16" s="1"/>
  <c r="T1569" i="16"/>
  <c r="W1569" i="16"/>
  <c r="V1569" i="16" l="1"/>
  <c r="R2350" i="16" l="1"/>
  <c r="AE2350" i="16"/>
  <c r="AC2350" i="16"/>
  <c r="S1570" i="16"/>
  <c r="U1570" i="16"/>
  <c r="AD2350" i="16" l="1"/>
  <c r="W1570" i="16"/>
  <c r="T1570" i="16"/>
  <c r="R2351" i="16" l="1"/>
  <c r="AE2351" i="16"/>
  <c r="AC2351" i="16"/>
  <c r="V1570" i="16"/>
  <c r="AD2351" i="16" l="1"/>
  <c r="U1571" i="16"/>
  <c r="S1571" i="16"/>
  <c r="R2352" i="16" l="1"/>
  <c r="AE2352" i="16"/>
  <c r="AC2352" i="16"/>
  <c r="AD2352" i="16" s="1"/>
  <c r="T1571" i="16"/>
  <c r="W1571" i="16"/>
  <c r="V1571" i="16" l="1"/>
  <c r="R2353" i="16" l="1"/>
  <c r="AE2353" i="16"/>
  <c r="AC2353" i="16"/>
  <c r="S1572" i="16"/>
  <c r="U1572" i="16"/>
  <c r="AD2353" i="16" l="1"/>
  <c r="T1572" i="16"/>
  <c r="W1572" i="16"/>
  <c r="R2354" i="16" l="1"/>
  <c r="AE2354" i="16"/>
  <c r="AC2354" i="16"/>
  <c r="V1572" i="16"/>
  <c r="AD2354" i="16" l="1"/>
  <c r="U1573" i="16"/>
  <c r="S1573" i="16"/>
  <c r="R2355" i="16" l="1"/>
  <c r="AE2355" i="16"/>
  <c r="AC2355" i="16"/>
  <c r="AD2355" i="16" s="1"/>
  <c r="T1573" i="16"/>
  <c r="W1573" i="16"/>
  <c r="V1573" i="16" l="1"/>
  <c r="R2356" i="16" l="1"/>
  <c r="AE2356" i="16"/>
  <c r="AC2356" i="16"/>
  <c r="U1574" i="16"/>
  <c r="S1574" i="16"/>
  <c r="AD2356" i="16" l="1"/>
  <c r="W1574" i="16"/>
  <c r="T1574" i="16"/>
  <c r="R2357" i="16" l="1"/>
  <c r="AE2357" i="16"/>
  <c r="AC2357" i="16"/>
  <c r="V1574" i="16"/>
  <c r="AD2357" i="16" l="1"/>
  <c r="S1575" i="16"/>
  <c r="U1575" i="16"/>
  <c r="R2358" i="16" l="1"/>
  <c r="AE2358" i="16"/>
  <c r="AC2358" i="16"/>
  <c r="T1575" i="16"/>
  <c r="W1575" i="16"/>
  <c r="AD2358" i="16" l="1"/>
  <c r="V1575" i="16"/>
  <c r="R2359" i="16" l="1"/>
  <c r="AE2359" i="16"/>
  <c r="AC2359" i="16"/>
  <c r="U1576" i="16"/>
  <c r="S1576" i="16"/>
  <c r="AD2359" i="16" l="1"/>
  <c r="T1576" i="16"/>
  <c r="W1576" i="16"/>
  <c r="R2360" i="16" l="1"/>
  <c r="AE2360" i="16"/>
  <c r="AC2360" i="16"/>
  <c r="AD2360" i="16" s="1"/>
  <c r="V1576" i="16"/>
  <c r="S1577" i="16" l="1"/>
  <c r="U1577" i="16"/>
  <c r="R2361" i="16" l="1"/>
  <c r="AE2361" i="16"/>
  <c r="AC2361" i="16"/>
  <c r="AD2361" i="16" s="1"/>
  <c r="T1577" i="16"/>
  <c r="W1577" i="16"/>
  <c r="V1577" i="16" l="1"/>
  <c r="R2362" i="16" l="1"/>
  <c r="AE2362" i="16"/>
  <c r="AC2362" i="16"/>
  <c r="AD2362" i="16" s="1"/>
  <c r="S1578" i="16"/>
  <c r="U1578" i="16"/>
  <c r="W1578" i="16" l="1"/>
  <c r="T1578" i="16"/>
  <c r="R2363" i="16" l="1"/>
  <c r="AE2363" i="16"/>
  <c r="AC2363" i="16"/>
  <c r="AD2363" i="16" s="1"/>
  <c r="V1578" i="16"/>
  <c r="S1579" i="16" l="1"/>
  <c r="U1579" i="16"/>
  <c r="R2364" i="16" l="1"/>
  <c r="AE2364" i="16"/>
  <c r="AC2364" i="16"/>
  <c r="AD2364" i="16" s="1"/>
  <c r="W1579" i="16"/>
  <c r="T1579" i="16"/>
  <c r="V1579" i="16" l="1"/>
  <c r="R2365" i="16" l="1"/>
  <c r="AE2365" i="16"/>
  <c r="AC2365" i="16"/>
  <c r="AD2365" i="16" s="1"/>
  <c r="U1580" i="16"/>
  <c r="S1580" i="16"/>
  <c r="T1580" i="16" l="1"/>
  <c r="W1580" i="16"/>
  <c r="R2366" i="16" l="1"/>
  <c r="AE2366" i="16"/>
  <c r="AC2366" i="16"/>
  <c r="AD2366" i="16" s="1"/>
  <c r="V1580" i="16"/>
  <c r="U1581" i="16" l="1"/>
  <c r="S1581" i="16"/>
  <c r="R2367" i="16" l="1"/>
  <c r="AE2367" i="16"/>
  <c r="AC2367" i="16"/>
  <c r="AD2367" i="16" s="1"/>
  <c r="W1581" i="16"/>
  <c r="T1581" i="16"/>
  <c r="V1581" i="16" l="1"/>
  <c r="R2368" i="16" l="1"/>
  <c r="AE2368" i="16"/>
  <c r="AC2368" i="16"/>
  <c r="AD2368" i="16" s="1"/>
  <c r="U1582" i="16"/>
  <c r="S1582" i="16"/>
  <c r="T1582" i="16" l="1"/>
  <c r="W1582" i="16"/>
  <c r="R2369" i="16" l="1"/>
  <c r="AE2369" i="16"/>
  <c r="AC2369" i="16"/>
  <c r="AD2369" i="16" s="1"/>
  <c r="V1582" i="16"/>
  <c r="U1583" i="16" l="1"/>
  <c r="S1583" i="16"/>
  <c r="AE2370" i="16" l="1"/>
  <c r="AC2370" i="16"/>
  <c r="AD2370" i="16" s="1"/>
  <c r="R2370" i="16"/>
  <c r="T1583" i="16"/>
  <c r="W1583" i="16"/>
  <c r="V1583" i="16" l="1"/>
  <c r="R2371" i="16" l="1"/>
  <c r="AE2371" i="16"/>
  <c r="AC2371" i="16"/>
  <c r="AD2371" i="16" s="1"/>
  <c r="U1584" i="16"/>
  <c r="S1584" i="16"/>
  <c r="W1584" i="16" l="1"/>
  <c r="T1584" i="16"/>
  <c r="R2372" i="16" l="1"/>
  <c r="AE2372" i="16"/>
  <c r="AC2372" i="16"/>
  <c r="AD2372" i="16" s="1"/>
  <c r="V1584" i="16"/>
  <c r="U1585" i="16" l="1"/>
  <c r="S1585" i="16"/>
  <c r="R2373" i="16" l="1"/>
  <c r="AE2373" i="16"/>
  <c r="AC2373" i="16"/>
  <c r="AD2373" i="16" s="1"/>
  <c r="W1585" i="16"/>
  <c r="T1585" i="16"/>
  <c r="V1585" i="16" l="1"/>
  <c r="R2374" i="16" l="1"/>
  <c r="AE2374" i="16"/>
  <c r="AC2374" i="16"/>
  <c r="AD2374" i="16" s="1"/>
  <c r="S1586" i="16"/>
  <c r="U1586" i="16"/>
  <c r="W1586" i="16" l="1"/>
  <c r="T1586" i="16"/>
  <c r="R2375" i="16" l="1"/>
  <c r="AE2375" i="16"/>
  <c r="AC2375" i="16"/>
  <c r="AD2375" i="16" s="1"/>
  <c r="V1586" i="16"/>
  <c r="S1587" i="16" l="1"/>
  <c r="U1587" i="16"/>
  <c r="R2376" i="16" l="1"/>
  <c r="AE2376" i="16"/>
  <c r="AC2376" i="16"/>
  <c r="T1587" i="16"/>
  <c r="W1587" i="16"/>
  <c r="AD2376" i="16" l="1"/>
  <c r="V1587" i="16"/>
  <c r="R2377" i="16" l="1"/>
  <c r="AE2377" i="16"/>
  <c r="AC2377" i="16"/>
  <c r="S1588" i="16"/>
  <c r="U1588" i="16"/>
  <c r="AD2377" i="16" l="1"/>
  <c r="W1588" i="16"/>
  <c r="T1588" i="16"/>
  <c r="R2378" i="16" l="1"/>
  <c r="AE2378" i="16"/>
  <c r="AC2378" i="16"/>
  <c r="AD2378" i="16" s="1"/>
  <c r="V1588" i="16"/>
  <c r="U1589" i="16" l="1"/>
  <c r="S1589" i="16"/>
  <c r="R2379" i="16" l="1"/>
  <c r="AE2379" i="16"/>
  <c r="AC2379" i="16"/>
  <c r="AD2379" i="16" s="1"/>
  <c r="W1589" i="16"/>
  <c r="T1589" i="16"/>
  <c r="V1589" i="16" l="1"/>
  <c r="R2380" i="16" l="1"/>
  <c r="AE2380" i="16"/>
  <c r="AC2380" i="16"/>
  <c r="AD2380" i="16" s="1"/>
  <c r="U1590" i="16"/>
  <c r="S1590" i="16"/>
  <c r="W1590" i="16" l="1"/>
  <c r="T1590" i="16"/>
  <c r="R2381" i="16" l="1"/>
  <c r="AE2381" i="16"/>
  <c r="AC2381" i="16"/>
  <c r="AD2381" i="16" s="1"/>
  <c r="V1590" i="16"/>
  <c r="S1591" i="16" l="1"/>
  <c r="U1591" i="16"/>
  <c r="AE2382" i="16" l="1"/>
  <c r="AC2382" i="16"/>
  <c r="AD2382" i="16" s="1"/>
  <c r="R2382" i="16"/>
  <c r="W1591" i="16"/>
  <c r="T1591" i="16"/>
  <c r="V1591" i="16" l="1"/>
  <c r="R2383" i="16" l="1"/>
  <c r="AE2383" i="16"/>
  <c r="AC2383" i="16"/>
  <c r="U1592" i="16"/>
  <c r="S1592" i="16"/>
  <c r="AD2383" i="16" l="1"/>
  <c r="W1592" i="16"/>
  <c r="T1592" i="16"/>
  <c r="R2384" i="16" l="1"/>
  <c r="AE2384" i="16"/>
  <c r="AC2384" i="16"/>
  <c r="V1592" i="16"/>
  <c r="AD2384" i="16" l="1"/>
  <c r="U1593" i="16"/>
  <c r="S1593" i="16"/>
  <c r="R2385" i="16" l="1"/>
  <c r="AE2385" i="16"/>
  <c r="AC2385" i="16"/>
  <c r="T1593" i="16"/>
  <c r="W1593" i="16"/>
  <c r="AD2385" i="16" l="1"/>
  <c r="V1593" i="16"/>
  <c r="R2386" i="16" l="1"/>
  <c r="AE2386" i="16"/>
  <c r="AC2386" i="16"/>
  <c r="S1594" i="16"/>
  <c r="U1594" i="16"/>
  <c r="AD2386" i="16" l="1"/>
  <c r="T1594" i="16"/>
  <c r="W1594" i="16"/>
  <c r="R2387" i="16" l="1"/>
  <c r="AE2387" i="16"/>
  <c r="AC2387" i="16"/>
  <c r="V1594" i="16"/>
  <c r="AD2387" i="16" l="1"/>
  <c r="U1595" i="16"/>
  <c r="S1595" i="16"/>
  <c r="R2388" i="16" l="1"/>
  <c r="AE2388" i="16"/>
  <c r="AC2388" i="16"/>
  <c r="AD2388" i="16" s="1"/>
  <c r="T1595" i="16"/>
  <c r="W1595" i="16"/>
  <c r="V1595" i="16" l="1"/>
  <c r="R2389" i="16" l="1"/>
  <c r="AE2389" i="16"/>
  <c r="AC2389" i="16"/>
  <c r="AD2389" i="16" s="1"/>
  <c r="S1596" i="16"/>
  <c r="U1596" i="16"/>
  <c r="T1596" i="16" l="1"/>
  <c r="W1596" i="16"/>
  <c r="R2390" i="16" l="1"/>
  <c r="AE2390" i="16"/>
  <c r="AC2390" i="16"/>
  <c r="AD2390" i="16" s="1"/>
  <c r="V1596" i="16"/>
  <c r="U1597" i="16" l="1"/>
  <c r="S1597" i="16"/>
  <c r="R2391" i="16" l="1"/>
  <c r="AE2391" i="16"/>
  <c r="AC2391" i="16"/>
  <c r="AD2391" i="16" s="1"/>
  <c r="W1597" i="16"/>
  <c r="T1597" i="16"/>
  <c r="V1597" i="16" l="1"/>
  <c r="R2392" i="16" l="1"/>
  <c r="AE2392" i="16"/>
  <c r="AC2392" i="16"/>
  <c r="AD2392" i="16" s="1"/>
  <c r="S1598" i="16"/>
  <c r="U1598" i="16"/>
  <c r="W1598" i="16" l="1"/>
  <c r="T1598" i="16"/>
  <c r="R2393" i="16" l="1"/>
  <c r="AE2393" i="16"/>
  <c r="AC2393" i="16"/>
  <c r="AD2393" i="16" s="1"/>
  <c r="V1598" i="16"/>
  <c r="S1599" i="16" l="1"/>
  <c r="U1599" i="16"/>
  <c r="R2394" i="16" l="1"/>
  <c r="AE2394" i="16"/>
  <c r="AC2394" i="16"/>
  <c r="AD2394" i="16" s="1"/>
  <c r="T1599" i="16"/>
  <c r="W1599" i="16"/>
  <c r="V1599" i="16" l="1"/>
  <c r="R2395" i="16" l="1"/>
  <c r="AE2395" i="16"/>
  <c r="AC2395" i="16"/>
  <c r="AD2395" i="16" s="1"/>
  <c r="U1600" i="16"/>
  <c r="S1600" i="16"/>
  <c r="W1600" i="16" l="1"/>
  <c r="T1600" i="16"/>
  <c r="R2396" i="16" l="1"/>
  <c r="AE2396" i="16"/>
  <c r="AC2396" i="16"/>
  <c r="AD2396" i="16" s="1"/>
  <c r="V1600" i="16"/>
  <c r="S1601" i="16" l="1"/>
  <c r="U1601" i="16"/>
  <c r="R2397" i="16" l="1"/>
  <c r="AE2397" i="16"/>
  <c r="AC2397" i="16"/>
  <c r="AD2397" i="16" s="1"/>
  <c r="T1601" i="16"/>
  <c r="W1601" i="16"/>
  <c r="V1601" i="16" l="1"/>
  <c r="R2398" i="16" l="1"/>
  <c r="AE2398" i="16"/>
  <c r="AC2398" i="16"/>
  <c r="AD2398" i="16" s="1"/>
  <c r="S1602" i="16"/>
  <c r="U1602" i="16"/>
  <c r="W1602" i="16" l="1"/>
  <c r="T1602" i="16"/>
  <c r="R2399" i="16" l="1"/>
  <c r="AE2399" i="16"/>
  <c r="AC2399" i="16"/>
  <c r="AD2399" i="16" s="1"/>
  <c r="V1602" i="16"/>
  <c r="S1603" i="16" l="1"/>
  <c r="U1603" i="16"/>
  <c r="R2400" i="16" l="1"/>
  <c r="AE2400" i="16"/>
  <c r="AC2400" i="16"/>
  <c r="AD2400" i="16" s="1"/>
  <c r="W1603" i="16"/>
  <c r="T1603" i="16"/>
  <c r="V1603" i="16" l="1"/>
  <c r="R2401" i="16" l="1"/>
  <c r="AE2401" i="16"/>
  <c r="AC2401" i="16"/>
  <c r="AD2401" i="16" s="1"/>
  <c r="U1604" i="16"/>
  <c r="S1604" i="16"/>
  <c r="T1604" i="16" l="1"/>
  <c r="W1604" i="16"/>
  <c r="R2402" i="16" l="1"/>
  <c r="AE2402" i="16"/>
  <c r="AC2402" i="16"/>
  <c r="AD2402" i="16" s="1"/>
  <c r="V1604" i="16"/>
  <c r="U1605" i="16" l="1"/>
  <c r="S1605" i="16"/>
  <c r="R2403" i="16" l="1"/>
  <c r="AE2403" i="16"/>
  <c r="AC2403" i="16"/>
  <c r="AD2403" i="16" s="1"/>
  <c r="W1605" i="16"/>
  <c r="T1605" i="16"/>
  <c r="V1605" i="16" l="1"/>
  <c r="R2404" i="16" l="1"/>
  <c r="AE2404" i="16"/>
  <c r="AC2404" i="16"/>
  <c r="U1606" i="16"/>
  <c r="S1606" i="16"/>
  <c r="AD2404" i="16" l="1"/>
  <c r="T1606" i="16"/>
  <c r="W1606" i="16"/>
  <c r="R2405" i="16" l="1"/>
  <c r="AE2405" i="16"/>
  <c r="AC2405" i="16"/>
  <c r="V1606" i="16"/>
  <c r="AD2405" i="16" l="1"/>
  <c r="U1607" i="16"/>
  <c r="S1607" i="16"/>
  <c r="R2406" i="16" l="1"/>
  <c r="AE2406" i="16"/>
  <c r="AC2406" i="16"/>
  <c r="AD2406" i="16" s="1"/>
  <c r="T1607" i="16"/>
  <c r="W1607" i="16"/>
  <c r="V1607" i="16" l="1"/>
  <c r="R2407" i="16" l="1"/>
  <c r="AE2407" i="16"/>
  <c r="AC2407" i="16"/>
  <c r="AD2407" i="16" s="1"/>
  <c r="U1608" i="16"/>
  <c r="S1608" i="16"/>
  <c r="W1608" i="16" l="1"/>
  <c r="T1608" i="16"/>
  <c r="R2408" i="16" l="1"/>
  <c r="AE2408" i="16"/>
  <c r="AC2408" i="16"/>
  <c r="AD2408" i="16" s="1"/>
  <c r="V1608" i="16"/>
  <c r="U1609" i="16" l="1"/>
  <c r="S1609" i="16"/>
  <c r="R2409" i="16" l="1"/>
  <c r="AE2409" i="16"/>
  <c r="AC2409" i="16"/>
  <c r="AD2409" i="16" s="1"/>
  <c r="W1609" i="16"/>
  <c r="T1609" i="16"/>
  <c r="V1609" i="16" l="1"/>
  <c r="R2410" i="16" l="1"/>
  <c r="AE2410" i="16"/>
  <c r="AC2410" i="16"/>
  <c r="AD2410" i="16" s="1"/>
  <c r="S1610" i="16"/>
  <c r="U1610" i="16"/>
  <c r="W1610" i="16" l="1"/>
  <c r="T1610" i="16"/>
  <c r="R2411" i="16" l="1"/>
  <c r="AE2411" i="16"/>
  <c r="AC2411" i="16"/>
  <c r="V1610" i="16"/>
  <c r="AD2411" i="16" l="1"/>
  <c r="S1611" i="16"/>
  <c r="U1611" i="16"/>
  <c r="R2412" i="16" l="1"/>
  <c r="AE2412" i="16"/>
  <c r="AC2412" i="16"/>
  <c r="T1611" i="16"/>
  <c r="W1611" i="16"/>
  <c r="AD2412" i="16" l="1"/>
  <c r="V1611" i="16"/>
  <c r="R2413" i="16" l="1"/>
  <c r="AE2413" i="16"/>
  <c r="AC2413" i="16"/>
  <c r="AD2413" i="16" s="1"/>
  <c r="S1612" i="16"/>
  <c r="U1612" i="16"/>
  <c r="W1612" i="16" l="1"/>
  <c r="T1612" i="16"/>
  <c r="R2414" i="16" l="1"/>
  <c r="AE2414" i="16"/>
  <c r="AC2414" i="16"/>
  <c r="AD2414" i="16" s="1"/>
  <c r="V1612" i="16"/>
  <c r="U1613" i="16" l="1"/>
  <c r="S1613" i="16"/>
  <c r="W1613" i="16" l="1"/>
  <c r="T1613" i="16"/>
  <c r="V1613" i="16" l="1"/>
  <c r="U1614" i="16" l="1"/>
  <c r="S1614" i="16"/>
  <c r="W1614" i="16" l="1"/>
  <c r="T1614" i="16"/>
  <c r="V1614" i="16" l="1"/>
  <c r="S1615" i="16" l="1"/>
  <c r="U1615" i="16"/>
  <c r="W1615" i="16" l="1"/>
  <c r="T1615" i="16"/>
  <c r="V1615" i="16" l="1"/>
  <c r="S1616" i="16" l="1"/>
  <c r="U1616" i="16"/>
  <c r="W1616" i="16" l="1"/>
  <c r="T1616" i="16"/>
  <c r="V1616" i="16" l="1"/>
  <c r="U1617" i="16" l="1"/>
  <c r="S1617" i="16"/>
  <c r="T1617" i="16" l="1"/>
  <c r="W1617" i="16"/>
  <c r="V1617" i="16" l="1"/>
  <c r="S1618" i="16" l="1"/>
  <c r="U1618" i="16"/>
  <c r="T1618" i="16" l="1"/>
  <c r="W1618" i="16"/>
  <c r="V1618" i="16" l="1"/>
  <c r="S1619" i="16" l="1"/>
  <c r="U1619" i="16"/>
  <c r="T1619" i="16" l="1"/>
  <c r="W1619" i="16"/>
  <c r="V1619" i="16" l="1"/>
  <c r="S1620" i="16" l="1"/>
  <c r="U1620" i="16"/>
  <c r="T1620" i="16" l="1"/>
  <c r="W1620" i="16"/>
  <c r="V1620" i="16" l="1"/>
  <c r="U1621" i="16" l="1"/>
  <c r="S1621" i="16"/>
  <c r="T1621" i="16" l="1"/>
  <c r="W1621" i="16"/>
  <c r="V1621" i="16" l="1"/>
  <c r="U1622" i="16" l="1"/>
  <c r="S1622" i="16"/>
  <c r="W1622" i="16" l="1"/>
  <c r="T1622" i="16"/>
  <c r="V1622" i="16" l="1"/>
  <c r="S1623" i="16" l="1"/>
  <c r="U1623" i="16"/>
  <c r="T1623" i="16" l="1"/>
  <c r="W1623" i="16"/>
  <c r="V1623" i="16" l="1"/>
  <c r="U1624" i="16" l="1"/>
  <c r="S1624" i="16"/>
  <c r="W1624" i="16" l="1"/>
  <c r="T1624" i="16"/>
  <c r="V1624" i="16" l="1"/>
  <c r="S1625" i="16" l="1"/>
  <c r="U1625" i="16"/>
  <c r="T1625" i="16" l="1"/>
  <c r="W1625" i="16"/>
  <c r="V1625" i="16" l="1"/>
  <c r="S1626" i="16" l="1"/>
  <c r="U1626" i="16"/>
  <c r="W1626" i="16" l="1"/>
  <c r="T1626" i="16"/>
  <c r="V1626" i="16" l="1"/>
  <c r="S1627" i="16" l="1"/>
  <c r="U1627" i="16"/>
  <c r="T1627" i="16" l="1"/>
  <c r="W1627" i="16"/>
  <c r="V1627" i="16" l="1"/>
  <c r="U1628" i="16" l="1"/>
  <c r="S1628" i="16"/>
  <c r="T1628" i="16" l="1"/>
  <c r="W1628" i="16"/>
  <c r="V1628" i="16" l="1"/>
  <c r="S1629" i="16" l="1"/>
  <c r="U1629" i="16"/>
  <c r="T1629" i="16" l="1"/>
  <c r="W1629" i="16"/>
  <c r="V1629" i="16" l="1"/>
  <c r="S1630" i="16" l="1"/>
  <c r="U1630" i="16"/>
  <c r="W1630" i="16" l="1"/>
  <c r="T1630" i="16"/>
  <c r="V1630" i="16" l="1"/>
  <c r="U1631" i="16" l="1"/>
  <c r="S1631" i="16"/>
  <c r="T1631" i="16" l="1"/>
  <c r="W1631" i="16"/>
  <c r="V1631" i="16" l="1"/>
  <c r="U1632" i="16" l="1"/>
  <c r="S1632" i="16"/>
  <c r="W1632" i="16" l="1"/>
  <c r="T1632" i="16"/>
  <c r="V1632" i="16" l="1"/>
  <c r="S1633" i="16" l="1"/>
  <c r="U1633" i="16"/>
  <c r="T1633" i="16" l="1"/>
  <c r="W1633" i="16"/>
  <c r="V1633" i="16" l="1"/>
  <c r="U1634" i="16" l="1"/>
  <c r="S1634" i="16"/>
  <c r="T1634" i="16" l="1"/>
  <c r="W1634" i="16"/>
  <c r="V1634" i="16" l="1"/>
  <c r="U1635" i="16" l="1"/>
  <c r="S1635" i="16"/>
  <c r="T1635" i="16" l="1"/>
  <c r="W1635" i="16"/>
  <c r="V1635" i="16" l="1"/>
  <c r="U1636" i="16" l="1"/>
  <c r="S1636" i="16"/>
  <c r="T1636" i="16" l="1"/>
  <c r="W1636" i="16"/>
  <c r="V1636" i="16" l="1"/>
  <c r="S1637" i="16" l="1"/>
  <c r="U1637" i="16"/>
  <c r="T1637" i="16" l="1"/>
  <c r="W1637" i="16"/>
  <c r="V1637" i="16" l="1"/>
  <c r="S1638" i="16" l="1"/>
  <c r="U1638" i="16"/>
  <c r="W1638" i="16" l="1"/>
  <c r="T1638" i="16"/>
  <c r="V1638" i="16" l="1"/>
  <c r="U1639" i="16" l="1"/>
  <c r="S1639" i="16"/>
  <c r="W1639" i="16" l="1"/>
  <c r="T1639" i="16"/>
  <c r="V1639" i="16" l="1"/>
  <c r="U1640" i="16" l="1"/>
  <c r="S1640" i="16"/>
  <c r="W1640" i="16" l="1"/>
  <c r="T1640" i="16"/>
  <c r="V1640" i="16" l="1"/>
  <c r="S1641" i="16" l="1"/>
  <c r="U1641" i="16"/>
  <c r="T1641" i="16" l="1"/>
  <c r="W1641" i="16"/>
  <c r="V1641" i="16" l="1"/>
  <c r="S1642" i="16" l="1"/>
  <c r="U1642" i="16"/>
  <c r="W1642" i="16" l="1"/>
  <c r="T1642" i="16"/>
  <c r="V1642" i="16" l="1"/>
  <c r="S1643" i="16" l="1"/>
  <c r="U1643" i="16"/>
  <c r="T1643" i="16" l="1"/>
  <c r="W1643" i="16"/>
  <c r="V1643" i="16" l="1"/>
  <c r="U1644" i="16" l="1"/>
  <c r="S1644" i="16"/>
  <c r="T1644" i="16" l="1"/>
  <c r="W1644" i="16"/>
  <c r="V1644" i="16" l="1"/>
  <c r="S1645" i="16" l="1"/>
  <c r="U1645" i="16"/>
  <c r="W1645" i="16" l="1"/>
  <c r="T1645" i="16"/>
  <c r="V1645" i="16" l="1"/>
  <c r="U1646" i="16" l="1"/>
  <c r="S1646" i="16"/>
  <c r="T1646" i="16" l="1"/>
  <c r="W1646" i="16"/>
  <c r="V1646" i="16" l="1"/>
  <c r="S1647" i="16" l="1"/>
  <c r="U1647" i="16"/>
  <c r="T1647" i="16" l="1"/>
  <c r="W1647" i="16"/>
  <c r="V1647" i="16" l="1"/>
  <c r="U1648" i="16" l="1"/>
  <c r="S1648" i="16"/>
  <c r="T1648" i="16" l="1"/>
  <c r="W1648" i="16"/>
  <c r="V1648" i="16" l="1"/>
  <c r="U1649" i="16" l="1"/>
  <c r="S1649" i="16"/>
  <c r="T1649" i="16" l="1"/>
  <c r="W1649" i="16"/>
  <c r="V1649" i="16" l="1"/>
  <c r="S1650" i="16" l="1"/>
  <c r="U1650" i="16"/>
  <c r="T1650" i="16" l="1"/>
  <c r="W1650" i="16"/>
  <c r="V1650" i="16" l="1"/>
  <c r="U1651" i="16" l="1"/>
  <c r="S1651" i="16"/>
  <c r="T1651" i="16" l="1"/>
  <c r="W1651" i="16"/>
  <c r="V1651" i="16" l="1"/>
  <c r="S1652" i="16" l="1"/>
  <c r="U1652" i="16"/>
  <c r="W1652" i="16" l="1"/>
  <c r="T1652" i="16"/>
  <c r="V1652" i="16" l="1"/>
  <c r="S1653" i="16" l="1"/>
  <c r="U1653" i="16"/>
  <c r="T1653" i="16" l="1"/>
  <c r="W1653" i="16"/>
  <c r="V1653" i="16" l="1"/>
  <c r="S1654" i="16" l="1"/>
  <c r="U1654" i="16"/>
  <c r="W1654" i="16" l="1"/>
  <c r="T1654" i="16"/>
  <c r="V1654" i="16" l="1"/>
  <c r="U1655" i="16" l="1"/>
  <c r="S1655" i="16"/>
  <c r="T1655" i="16" l="1"/>
  <c r="W1655" i="16"/>
  <c r="V1655" i="16" l="1"/>
  <c r="U1656" i="16" l="1"/>
  <c r="S1656" i="16"/>
  <c r="W1656" i="16" l="1"/>
  <c r="T1656" i="16"/>
  <c r="V1656" i="16" l="1"/>
  <c r="S1657" i="16" l="1"/>
  <c r="U1657" i="16"/>
  <c r="W1657" i="16" l="1"/>
  <c r="T1657" i="16"/>
  <c r="V1657" i="16" l="1"/>
  <c r="U1658" i="16" l="1"/>
  <c r="S1658" i="16"/>
  <c r="T1658" i="16" l="1"/>
  <c r="W1658" i="16"/>
  <c r="V1658" i="16" l="1"/>
  <c r="U1659" i="16" l="1"/>
  <c r="S1659" i="16"/>
  <c r="T1659" i="16" l="1"/>
  <c r="W1659" i="16"/>
  <c r="V1659" i="16" l="1"/>
  <c r="U1660" i="16" l="1"/>
  <c r="S1660" i="16"/>
  <c r="W1660" i="16" l="1"/>
  <c r="T1660" i="16"/>
  <c r="V1660" i="16" l="1"/>
  <c r="U1661" i="16" l="1"/>
  <c r="S1661" i="16"/>
  <c r="T1661" i="16" l="1"/>
  <c r="W1661" i="16"/>
  <c r="V1661" i="16" l="1"/>
  <c r="S1662" i="16" l="1"/>
  <c r="U1662" i="16"/>
  <c r="T1662" i="16" l="1"/>
  <c r="W1662" i="16"/>
  <c r="V1662" i="16" l="1"/>
  <c r="U1663" i="16" l="1"/>
  <c r="S1663" i="16"/>
  <c r="T1663" i="16" l="1"/>
  <c r="W1663" i="16"/>
  <c r="V1663" i="16" l="1"/>
  <c r="S1664" i="16" l="1"/>
  <c r="U1664" i="16"/>
  <c r="W1664" i="16" l="1"/>
  <c r="T1664" i="16"/>
  <c r="V1664" i="16" l="1"/>
  <c r="S1665" i="16" l="1"/>
  <c r="U1665" i="16"/>
  <c r="T1665" i="16" l="1"/>
  <c r="W1665" i="16"/>
  <c r="V1665" i="16" l="1"/>
  <c r="S1666" i="16" l="1"/>
  <c r="U1666" i="16"/>
  <c r="W1666" i="16" l="1"/>
  <c r="T1666" i="16"/>
  <c r="V1666" i="16" l="1"/>
  <c r="U1667" i="16" l="1"/>
  <c r="S1667" i="16"/>
  <c r="T1667" i="16" l="1"/>
  <c r="W1667" i="16"/>
  <c r="V1667" i="16" l="1"/>
  <c r="U1668" i="16" l="1"/>
  <c r="S1668" i="16"/>
  <c r="W1668" i="16" l="1"/>
  <c r="T1668" i="16"/>
  <c r="V1668" i="16" l="1"/>
  <c r="S1669" i="16" l="1"/>
  <c r="U1669" i="16"/>
  <c r="T1669" i="16" l="1"/>
  <c r="W1669" i="16"/>
  <c r="V1669" i="16" l="1"/>
  <c r="U1670" i="16" l="1"/>
  <c r="S1670" i="16"/>
  <c r="T1670" i="16" l="1"/>
  <c r="W1670" i="16"/>
  <c r="V1670" i="16" l="1"/>
  <c r="U1671" i="16" l="1"/>
  <c r="S1671" i="16"/>
  <c r="T1671" i="16" l="1"/>
  <c r="W1671" i="16"/>
  <c r="V1671" i="16" l="1"/>
  <c r="U1672" i="16" l="1"/>
  <c r="S1672" i="16"/>
  <c r="T1672" i="16" l="1"/>
  <c r="W1672" i="16"/>
  <c r="V1672" i="16" l="1"/>
  <c r="U1673" i="16" l="1"/>
  <c r="S1673" i="16"/>
  <c r="T1673" i="16" l="1"/>
  <c r="W1673" i="16"/>
  <c r="V1673" i="16" l="1"/>
  <c r="U1674" i="16" l="1"/>
  <c r="S1674" i="16"/>
  <c r="T1674" i="16" l="1"/>
  <c r="W1674" i="16"/>
  <c r="V1674" i="16" l="1"/>
  <c r="S1675" i="16" l="1"/>
  <c r="U1675" i="16"/>
  <c r="T1675" i="16" l="1"/>
  <c r="W1675" i="16"/>
  <c r="V1675" i="16" l="1"/>
  <c r="S1676" i="16" l="1"/>
  <c r="U1676" i="16"/>
  <c r="W1676" i="16" l="1"/>
  <c r="T1676" i="16"/>
  <c r="V1676" i="16" l="1"/>
  <c r="S1677" i="16" l="1"/>
  <c r="U1677" i="16"/>
  <c r="T1677" i="16" l="1"/>
  <c r="W1677" i="16"/>
  <c r="V1677" i="16" l="1"/>
  <c r="S1678" i="16" l="1"/>
  <c r="U1678" i="16"/>
  <c r="W1678" i="16" l="1"/>
  <c r="T1678" i="16"/>
  <c r="V1678" i="16" l="1"/>
  <c r="U1679" i="16" l="1"/>
  <c r="S1679" i="16"/>
  <c r="W1679" i="16" l="1"/>
  <c r="T1679" i="16"/>
  <c r="V1679" i="16" l="1"/>
  <c r="U1680" i="16" l="1"/>
  <c r="S1680" i="16"/>
  <c r="W1680" i="16" l="1"/>
  <c r="T1680" i="16"/>
  <c r="V1680" i="16" l="1"/>
  <c r="S1681" i="16" l="1"/>
  <c r="U1681" i="16"/>
  <c r="W1681" i="16" l="1"/>
  <c r="T1681" i="16"/>
  <c r="V1681" i="16" l="1"/>
  <c r="U1682" i="16" l="1"/>
  <c r="S1682" i="16"/>
  <c r="T1682" i="16" l="1"/>
  <c r="W1682" i="16"/>
  <c r="V1682" i="16" l="1"/>
  <c r="U1683" i="16" l="1"/>
  <c r="S1683" i="16"/>
  <c r="W1683" i="16" l="1"/>
  <c r="T1683" i="16"/>
  <c r="V1683" i="16" l="1"/>
  <c r="U1684" i="16" l="1"/>
  <c r="S1684" i="16"/>
  <c r="W1684" i="16" l="1"/>
  <c r="T1684" i="16"/>
  <c r="V1684" i="16" l="1"/>
  <c r="S1685" i="16" l="1"/>
  <c r="U1685" i="16"/>
  <c r="T1685" i="16" l="1"/>
  <c r="W1685" i="16"/>
  <c r="V1685" i="16" l="1"/>
  <c r="S1686" i="16" l="1"/>
  <c r="U1686" i="16"/>
  <c r="W1686" i="16" l="1"/>
  <c r="T1686" i="16"/>
  <c r="V1686" i="16" l="1"/>
  <c r="S1687" i="16" l="1"/>
  <c r="U1687" i="16"/>
  <c r="W1687" i="16" l="1"/>
  <c r="T1687" i="16"/>
  <c r="V1687" i="16" l="1"/>
  <c r="S1688" i="16" l="1"/>
  <c r="U1688" i="16"/>
  <c r="W1688" i="16" l="1"/>
  <c r="T1688" i="16"/>
  <c r="V1688" i="16" l="1"/>
  <c r="S1689" i="16" l="1"/>
  <c r="U1689" i="16"/>
  <c r="W1689" i="16" l="1"/>
  <c r="T1689" i="16"/>
  <c r="V1689" i="16" l="1"/>
  <c r="S1690" i="16" l="1"/>
  <c r="U1690" i="16"/>
  <c r="T1690" i="16" l="1"/>
  <c r="W1690" i="16"/>
  <c r="V1690" i="16" l="1"/>
  <c r="U1691" i="16" l="1"/>
  <c r="S1691" i="16"/>
  <c r="W1691" i="16" l="1"/>
  <c r="T1691" i="16"/>
  <c r="V1691" i="16" l="1"/>
  <c r="S1692" i="16" l="1"/>
  <c r="U1692" i="16"/>
  <c r="T1692" i="16" l="1"/>
  <c r="W1692" i="16"/>
  <c r="V1692" i="16" l="1"/>
  <c r="S1693" i="16" l="1"/>
  <c r="U1693" i="16"/>
  <c r="T1693" i="16" l="1"/>
  <c r="W1693" i="16"/>
  <c r="V1693" i="16" l="1"/>
  <c r="S1694" i="16" l="1"/>
  <c r="U1694" i="16"/>
  <c r="T1694" i="16" l="1"/>
  <c r="W1694" i="16"/>
  <c r="V1694" i="16" l="1"/>
  <c r="U1695" i="16" l="1"/>
  <c r="S1695" i="16"/>
  <c r="T1695" i="16" l="1"/>
  <c r="W1695" i="16"/>
  <c r="V1695" i="16" l="1"/>
  <c r="S1696" i="16" l="1"/>
  <c r="U1696" i="16"/>
  <c r="T1696" i="16" l="1"/>
  <c r="W1696" i="16"/>
  <c r="V1696" i="16" l="1"/>
  <c r="U1697" i="16" l="1"/>
  <c r="S1697" i="16"/>
  <c r="W1697" i="16" l="1"/>
  <c r="T1697" i="16"/>
  <c r="V1697" i="16" l="1"/>
  <c r="S1698" i="16" l="1"/>
  <c r="U1698" i="16"/>
  <c r="W1698" i="16" l="1"/>
  <c r="T1698" i="16"/>
  <c r="V1698" i="16" l="1"/>
  <c r="U1699" i="16" l="1"/>
  <c r="S1699" i="16"/>
  <c r="W1699" i="16" l="1"/>
  <c r="T1699" i="16"/>
  <c r="V1699" i="16" l="1"/>
  <c r="U1700" i="16" l="1"/>
  <c r="S1700" i="16"/>
  <c r="T1700" i="16" l="1"/>
  <c r="W1700" i="16"/>
  <c r="V1700" i="16" l="1"/>
  <c r="S1701" i="16" l="1"/>
  <c r="U1701" i="16"/>
  <c r="W1701" i="16" l="1"/>
  <c r="T1701" i="16"/>
  <c r="V1701" i="16" l="1"/>
  <c r="U1702" i="16" l="1"/>
  <c r="S1702" i="16"/>
  <c r="W1702" i="16" l="1"/>
  <c r="T1702" i="16"/>
  <c r="V1702" i="16" l="1"/>
  <c r="U1703" i="16" l="1"/>
  <c r="S1703" i="16"/>
  <c r="T1703" i="16" l="1"/>
  <c r="W1703" i="16"/>
  <c r="V1703" i="16" l="1"/>
  <c r="S1704" i="16" l="1"/>
  <c r="U1704" i="16"/>
  <c r="T1704" i="16" l="1"/>
  <c r="W1704" i="16"/>
  <c r="V1704" i="16" l="1"/>
  <c r="U1705" i="16" l="1"/>
  <c r="S1705" i="16"/>
  <c r="T1705" i="16" l="1"/>
  <c r="W1705" i="16"/>
  <c r="V1705" i="16" l="1"/>
  <c r="U1706" i="16" l="1"/>
  <c r="S1706" i="16"/>
  <c r="W1706" i="16" l="1"/>
  <c r="T1706" i="16"/>
  <c r="V1706" i="16" l="1"/>
  <c r="U1707" i="16" l="1"/>
  <c r="S1707" i="16"/>
  <c r="W1707" i="16" l="1"/>
  <c r="T1707" i="16"/>
  <c r="V1707" i="16" l="1"/>
  <c r="S1708" i="16" l="1"/>
  <c r="U1708" i="16"/>
  <c r="W1708" i="16" l="1"/>
  <c r="T1708" i="16"/>
  <c r="V1708" i="16" l="1"/>
  <c r="U1709" i="16" l="1"/>
  <c r="S1709" i="16"/>
  <c r="T1709" i="16" l="1"/>
  <c r="W1709" i="16"/>
  <c r="V1709" i="16" l="1"/>
  <c r="U1710" i="16" l="1"/>
  <c r="S1710" i="16"/>
  <c r="T1710" i="16" l="1"/>
  <c r="W1710" i="16"/>
  <c r="V1710" i="16" l="1"/>
  <c r="U1711" i="16" l="1"/>
  <c r="S1711" i="16"/>
  <c r="W1711" i="16" l="1"/>
  <c r="T1711" i="16"/>
  <c r="V1711" i="16" l="1"/>
  <c r="U1712" i="16" l="1"/>
  <c r="S1712" i="16"/>
  <c r="T1712" i="16" l="1"/>
  <c r="W1712" i="16"/>
  <c r="V1712" i="16" l="1"/>
  <c r="S1713" i="16" l="1"/>
  <c r="U1713" i="16"/>
  <c r="T1713" i="16" l="1"/>
  <c r="W1713" i="16"/>
  <c r="V1713" i="16" l="1"/>
  <c r="S1714" i="16" l="1"/>
  <c r="U1714" i="16"/>
  <c r="W1714" i="16" l="1"/>
  <c r="T1714" i="16"/>
  <c r="V1714" i="16" l="1"/>
  <c r="U1715" i="16" l="1"/>
  <c r="S1715" i="16"/>
  <c r="T1715" i="16" l="1"/>
  <c r="W1715" i="16"/>
  <c r="V1715" i="16" l="1"/>
  <c r="U1716" i="16" l="1"/>
  <c r="S1716" i="16"/>
  <c r="T1716" i="16" l="1"/>
  <c r="W1716" i="16"/>
  <c r="V1716" i="16" l="1"/>
  <c r="U1717" i="16" l="1"/>
  <c r="S1717" i="16"/>
  <c r="T1717" i="16" l="1"/>
  <c r="W1717" i="16"/>
  <c r="V1717" i="16" l="1"/>
  <c r="S1718" i="16" l="1"/>
  <c r="U1718" i="16"/>
  <c r="W1718" i="16" l="1"/>
  <c r="T1718" i="16"/>
  <c r="V1718" i="16" l="1"/>
  <c r="S1719" i="16" l="1"/>
  <c r="U1719" i="16"/>
  <c r="W1719" i="16" l="1"/>
  <c r="T1719" i="16"/>
  <c r="V1719" i="16" l="1"/>
  <c r="U1720" i="16" l="1"/>
  <c r="S1720" i="16"/>
  <c r="W1720" i="16" l="1"/>
  <c r="T1720" i="16"/>
  <c r="V1720" i="16" l="1"/>
  <c r="S1721" i="16" l="1"/>
  <c r="U1721" i="16"/>
  <c r="W1721" i="16" l="1"/>
  <c r="T1721" i="16"/>
  <c r="V1721" i="16" l="1"/>
  <c r="S1722" i="16" l="1"/>
  <c r="U1722" i="16"/>
  <c r="T1722" i="16" l="1"/>
  <c r="W1722" i="16"/>
  <c r="V1722" i="16" l="1"/>
  <c r="S1723" i="16" l="1"/>
  <c r="U1723" i="16"/>
  <c r="T1723" i="16" l="1"/>
  <c r="W1723" i="16"/>
  <c r="V1723" i="16" l="1"/>
  <c r="S1724" i="16" l="1"/>
  <c r="U1724" i="16"/>
  <c r="T1724" i="16" l="1"/>
  <c r="W1724" i="16"/>
  <c r="V1724" i="16" l="1"/>
  <c r="U1725" i="16" l="1"/>
  <c r="S1725" i="16"/>
  <c r="W1725" i="16" l="1"/>
  <c r="T1725" i="16"/>
  <c r="V1725" i="16" l="1"/>
  <c r="U1726" i="16" l="1"/>
  <c r="S1726" i="16"/>
  <c r="W1726" i="16" l="1"/>
  <c r="T1726" i="16"/>
  <c r="V1726" i="16" l="1"/>
  <c r="U1727" i="16" l="1"/>
  <c r="S1727" i="16"/>
  <c r="T1727" i="16" l="1"/>
  <c r="W1727" i="16"/>
  <c r="V1727" i="16" l="1"/>
  <c r="S1728" i="16" l="1"/>
  <c r="U1728" i="16"/>
  <c r="W1728" i="16" l="1"/>
  <c r="T1728" i="16"/>
  <c r="V1728" i="16" l="1"/>
  <c r="S1729" i="16" l="1"/>
  <c r="U1729" i="16"/>
  <c r="W1729" i="16" l="1"/>
  <c r="T1729" i="16"/>
  <c r="V1729" i="16" l="1"/>
  <c r="U1730" i="16" l="1"/>
  <c r="S1730" i="16"/>
  <c r="T1730" i="16" l="1"/>
  <c r="W1730" i="16"/>
  <c r="V1730" i="16" l="1"/>
  <c r="S1731" i="16" l="1"/>
  <c r="U1731" i="16"/>
  <c r="T1731" i="16" l="1"/>
  <c r="W1731" i="16"/>
  <c r="V1731" i="16" l="1"/>
  <c r="U1732" i="16" l="1"/>
  <c r="S1732" i="16"/>
  <c r="T1732" i="16" l="1"/>
  <c r="W1732" i="16"/>
  <c r="V1732" i="16" l="1"/>
  <c r="S1733" i="16" l="1"/>
  <c r="U1733" i="16"/>
  <c r="W1733" i="16" l="1"/>
  <c r="T1733" i="16"/>
  <c r="V1733" i="16" l="1"/>
  <c r="U1734" i="16" l="1"/>
  <c r="S1734" i="16"/>
  <c r="W1734" i="16" l="1"/>
  <c r="T1734" i="16"/>
  <c r="V1734" i="16" l="1"/>
  <c r="S1735" i="16" l="1"/>
  <c r="U1735" i="16"/>
  <c r="T1735" i="16" l="1"/>
  <c r="W1735" i="16"/>
  <c r="V1735" i="16" l="1"/>
  <c r="U1736" i="16" l="1"/>
  <c r="S1736" i="16"/>
  <c r="T1736" i="16" l="1"/>
  <c r="W1736" i="16"/>
  <c r="V1736" i="16" l="1"/>
  <c r="S1737" i="16" l="1"/>
  <c r="U1737" i="16"/>
  <c r="W1737" i="16" l="1"/>
  <c r="T1737" i="16"/>
  <c r="V1737" i="16" l="1"/>
  <c r="S1738" i="16" l="1"/>
  <c r="U1738" i="16"/>
  <c r="W1738" i="16" l="1"/>
  <c r="T1738" i="16"/>
  <c r="V1738" i="16" l="1"/>
  <c r="S1739" i="16" l="1"/>
  <c r="U1739" i="16"/>
  <c r="W1739" i="16" l="1"/>
  <c r="T1739" i="16"/>
  <c r="V1739" i="16" l="1"/>
  <c r="S1740" i="16" l="1"/>
  <c r="U1740" i="16"/>
  <c r="W1740" i="16" l="1"/>
  <c r="T1740" i="16"/>
  <c r="V1740" i="16" l="1"/>
  <c r="S1741" i="16" l="1"/>
  <c r="U1741" i="16"/>
  <c r="W1741" i="16" l="1"/>
  <c r="T1741" i="16"/>
  <c r="V1741" i="16" l="1"/>
  <c r="U1742" i="16" l="1"/>
  <c r="S1742" i="16"/>
  <c r="T1742" i="16" l="1"/>
  <c r="W1742" i="16"/>
  <c r="V1742" i="16" l="1"/>
  <c r="U1743" i="16" l="1"/>
  <c r="S1743" i="16"/>
  <c r="T1743" i="16" l="1"/>
  <c r="W1743" i="16"/>
  <c r="V1743" i="16" l="1"/>
  <c r="S1744" i="16" l="1"/>
  <c r="U1744" i="16"/>
  <c r="W1744" i="16" l="1"/>
  <c r="T1744" i="16"/>
  <c r="V1744" i="16" l="1"/>
  <c r="U1745" i="16" l="1"/>
  <c r="S1745" i="16"/>
  <c r="T1745" i="16" l="1"/>
  <c r="W1745" i="16"/>
  <c r="V1745" i="16" l="1"/>
  <c r="S1746" i="16" l="1"/>
  <c r="U1746" i="16"/>
  <c r="T1746" i="16" l="1"/>
  <c r="W1746" i="16"/>
  <c r="V1746" i="16" l="1"/>
  <c r="S1747" i="16" l="1"/>
  <c r="U1747" i="16"/>
  <c r="T1747" i="16" l="1"/>
  <c r="W1747" i="16"/>
  <c r="V1747" i="16" l="1"/>
  <c r="U1748" i="16" l="1"/>
  <c r="S1748" i="16"/>
  <c r="W1748" i="16" l="1"/>
  <c r="T1748" i="16"/>
  <c r="V1748" i="16" l="1"/>
  <c r="S1749" i="16" l="1"/>
  <c r="U1749" i="16"/>
  <c r="T1749" i="16" l="1"/>
  <c r="W1749" i="16"/>
  <c r="V1749" i="16" l="1"/>
  <c r="U1750" i="16" l="1"/>
  <c r="S1750" i="16"/>
  <c r="W1750" i="16" l="1"/>
  <c r="T1750" i="16"/>
  <c r="V1750" i="16" l="1"/>
  <c r="U1751" i="16" l="1"/>
  <c r="S1751" i="16"/>
  <c r="T1751" i="16" l="1"/>
  <c r="W1751" i="16"/>
  <c r="V1751" i="16" l="1"/>
  <c r="S1752" i="16" l="1"/>
  <c r="U1752" i="16"/>
  <c r="W1752" i="16" l="1"/>
  <c r="T1752" i="16"/>
  <c r="V1752" i="16" l="1"/>
  <c r="U1753" i="16" l="1"/>
  <c r="S1753" i="16"/>
  <c r="W1753" i="16" l="1"/>
  <c r="T1753" i="16"/>
  <c r="V1753" i="16" l="1"/>
  <c r="S1754" i="16" l="1"/>
  <c r="U1754" i="16"/>
  <c r="T1754" i="16" l="1"/>
  <c r="W1754" i="16"/>
  <c r="V1754" i="16" l="1"/>
  <c r="S1755" i="16" l="1"/>
  <c r="U1755" i="16"/>
  <c r="W1755" i="16" l="1"/>
  <c r="T1755" i="16"/>
  <c r="V1755" i="16" l="1"/>
  <c r="S1756" i="16" l="1"/>
  <c r="U1756" i="16"/>
  <c r="T1756" i="16" l="1"/>
  <c r="W1756" i="16"/>
  <c r="V1756" i="16" l="1"/>
  <c r="S1757" i="16" l="1"/>
  <c r="U1757" i="16"/>
  <c r="T1757" i="16" l="1"/>
  <c r="W1757" i="16"/>
  <c r="V1757" i="16" l="1"/>
  <c r="U1758" i="16" l="1"/>
  <c r="S1758" i="16"/>
  <c r="T1758" i="16" l="1"/>
  <c r="W1758" i="16"/>
  <c r="V1758" i="16" l="1"/>
  <c r="U1759" i="16" l="1"/>
  <c r="S1759" i="16"/>
  <c r="W1759" i="16" l="1"/>
  <c r="T1759" i="16"/>
  <c r="V1759" i="16" l="1"/>
  <c r="U1760" i="16" l="1"/>
  <c r="S1760" i="16"/>
  <c r="W1760" i="16" l="1"/>
  <c r="T1760" i="16"/>
  <c r="V1760" i="16" l="1"/>
  <c r="S1761" i="16" l="1"/>
  <c r="U1761" i="16"/>
  <c r="W1761" i="16" l="1"/>
  <c r="T1761" i="16"/>
  <c r="V1761" i="16" l="1"/>
  <c r="S1762" i="16" l="1"/>
  <c r="U1762" i="16"/>
  <c r="W1762" i="16" l="1"/>
  <c r="T1762" i="16"/>
  <c r="V1762" i="16" l="1"/>
  <c r="U1763" i="16" l="1"/>
  <c r="S1763" i="16"/>
  <c r="W1763" i="16" l="1"/>
  <c r="T1763" i="16"/>
  <c r="V1763" i="16" l="1"/>
  <c r="S1764" i="16" l="1"/>
  <c r="U1764" i="16"/>
  <c r="W1764" i="16" l="1"/>
  <c r="T1764" i="16"/>
  <c r="V1764" i="16" l="1"/>
  <c r="S1765" i="16" l="1"/>
  <c r="U1765" i="16"/>
  <c r="T1765" i="16" l="1"/>
  <c r="W1765" i="16"/>
  <c r="V1765" i="16" l="1"/>
  <c r="S1766" i="16" l="1"/>
  <c r="U1766" i="16"/>
  <c r="T1766" i="16" l="1"/>
  <c r="W1766" i="16"/>
  <c r="V1766" i="16" l="1"/>
  <c r="U1767" i="16" l="1"/>
  <c r="S1767" i="16"/>
  <c r="T1767" i="16" l="1"/>
  <c r="W1767" i="16"/>
  <c r="V1767" i="16" l="1"/>
  <c r="S1768" i="16" l="1"/>
  <c r="U1768" i="16"/>
  <c r="T1768" i="16" l="1"/>
  <c r="W1768" i="16"/>
  <c r="V1768" i="16" l="1"/>
  <c r="S1769" i="16" l="1"/>
  <c r="U1769" i="16"/>
  <c r="W1769" i="16" l="1"/>
  <c r="T1769" i="16"/>
  <c r="V1769" i="16" l="1"/>
  <c r="S1770" i="16" l="1"/>
  <c r="U1770" i="16"/>
  <c r="T1770" i="16" l="1"/>
  <c r="W1770" i="16"/>
  <c r="V1770" i="16" l="1"/>
  <c r="S1771" i="16" l="1"/>
  <c r="U1771" i="16"/>
  <c r="W1771" i="16" l="1"/>
  <c r="T1771" i="16"/>
  <c r="V1771" i="16" l="1"/>
  <c r="U1772" i="16" l="1"/>
  <c r="S1772" i="16"/>
  <c r="W1772" i="16" l="1"/>
  <c r="T1772" i="16"/>
  <c r="V1772" i="16" l="1"/>
  <c r="S1773" i="16" l="1"/>
  <c r="U1773" i="16"/>
  <c r="T1773" i="16" l="1"/>
  <c r="W1773" i="16"/>
  <c r="V1773" i="16" l="1"/>
  <c r="U1774" i="16" l="1"/>
  <c r="S1774" i="16"/>
  <c r="W1774" i="16" l="1"/>
  <c r="T1774" i="16"/>
  <c r="V1774" i="16" l="1"/>
  <c r="U1775" i="16" l="1"/>
  <c r="S1775" i="16"/>
  <c r="T1775" i="16" l="1"/>
  <c r="W1775" i="16"/>
  <c r="V1775" i="16" l="1"/>
  <c r="S1776" i="16" l="1"/>
  <c r="U1776" i="16"/>
  <c r="W1776" i="16" l="1"/>
  <c r="T1776" i="16"/>
  <c r="V1776" i="16" l="1"/>
  <c r="S1777" i="16" l="1"/>
  <c r="U1777" i="16"/>
  <c r="T1777" i="16" l="1"/>
  <c r="W1777" i="16"/>
  <c r="V1777" i="16" l="1"/>
  <c r="S1778" i="16" l="1"/>
  <c r="U1778" i="16"/>
  <c r="T1778" i="16" l="1"/>
  <c r="W1778" i="16"/>
  <c r="V1778" i="16" l="1"/>
  <c r="S1779" i="16" l="1"/>
  <c r="U1779" i="16"/>
  <c r="W1779" i="16" l="1"/>
  <c r="T1779" i="16"/>
  <c r="V1779" i="16" l="1"/>
  <c r="S1780" i="16" l="1"/>
  <c r="U1780" i="16"/>
  <c r="T1780" i="16" l="1"/>
  <c r="W1780" i="16"/>
  <c r="V1780" i="16" l="1"/>
  <c r="S1781" i="16" l="1"/>
  <c r="U1781" i="16"/>
  <c r="T1781" i="16" l="1"/>
  <c r="W1781" i="16"/>
  <c r="V1781" i="16" l="1"/>
  <c r="S1782" i="16" l="1"/>
  <c r="U1782" i="16"/>
  <c r="T1782" i="16" l="1"/>
  <c r="W1782" i="16"/>
  <c r="V1782" i="16" l="1"/>
  <c r="U1783" i="16" l="1"/>
  <c r="S1783" i="16"/>
  <c r="W1783" i="16" l="1"/>
  <c r="T1783" i="16"/>
  <c r="V1783" i="16" l="1"/>
  <c r="S1784" i="16" l="1"/>
  <c r="U1784" i="16"/>
  <c r="W1784" i="16" l="1"/>
  <c r="T1784" i="16"/>
  <c r="V1784" i="16" l="1"/>
  <c r="S1785" i="16" l="1"/>
  <c r="U1785" i="16"/>
  <c r="T1785" i="16" l="1"/>
  <c r="W1785" i="16"/>
  <c r="V1785" i="16" l="1"/>
  <c r="U1786" i="16" l="1"/>
  <c r="S1786" i="16"/>
  <c r="T1786" i="16" l="1"/>
  <c r="W1786" i="16"/>
  <c r="V1786" i="16" l="1"/>
  <c r="U1787" i="16" l="1"/>
  <c r="S1787" i="16"/>
  <c r="T1787" i="16" l="1"/>
  <c r="W1787" i="16"/>
  <c r="V1787" i="16" l="1"/>
  <c r="U1788" i="16" l="1"/>
  <c r="S1788" i="16"/>
  <c r="T1788" i="16" l="1"/>
  <c r="W1788" i="16"/>
  <c r="V1788" i="16" l="1"/>
  <c r="S1789" i="16" l="1"/>
  <c r="U1789" i="16"/>
  <c r="W1789" i="16" l="1"/>
  <c r="T1789" i="16"/>
  <c r="V1789" i="16" l="1"/>
  <c r="S1790" i="16" l="1"/>
  <c r="U1790" i="16"/>
  <c r="T1790" i="16" l="1"/>
  <c r="W1790" i="16"/>
  <c r="V1790" i="16" l="1"/>
  <c r="U1791" i="16" l="1"/>
  <c r="S1791" i="16"/>
  <c r="T1791" i="16" l="1"/>
  <c r="W1791" i="16"/>
  <c r="V1791" i="16" l="1"/>
  <c r="S1792" i="16" l="1"/>
  <c r="U1792" i="16"/>
  <c r="T1792" i="16" l="1"/>
  <c r="W1792" i="16"/>
  <c r="V1792" i="16" l="1"/>
  <c r="S1793" i="16" l="1"/>
  <c r="U1793" i="16"/>
  <c r="T1793" i="16" l="1"/>
  <c r="W1793" i="16"/>
  <c r="V1793" i="16" l="1"/>
  <c r="S1794" i="16" l="1"/>
  <c r="U1794" i="16"/>
  <c r="T1794" i="16" l="1"/>
  <c r="W1794" i="16"/>
  <c r="V1794" i="16" l="1"/>
  <c r="S1795" i="16" l="1"/>
  <c r="U1795" i="16"/>
  <c r="W1795" i="16" l="1"/>
  <c r="T1795" i="16"/>
  <c r="V1795" i="16" l="1"/>
  <c r="U1796" i="16" l="1"/>
  <c r="S1796" i="16"/>
  <c r="W1796" i="16" l="1"/>
  <c r="T1796" i="16"/>
  <c r="V1796" i="16" l="1"/>
  <c r="S1797" i="16" l="1"/>
  <c r="U1797" i="16"/>
  <c r="T1797" i="16" l="1"/>
  <c r="W1797" i="16"/>
  <c r="V1797" i="16" l="1"/>
  <c r="U1798" i="16" l="1"/>
  <c r="S1798" i="16"/>
  <c r="T1798" i="16" l="1"/>
  <c r="W1798" i="16"/>
  <c r="V1798" i="16" l="1"/>
  <c r="S1799" i="16" l="1"/>
  <c r="U1799" i="16"/>
  <c r="T1799" i="16" l="1"/>
  <c r="W1799" i="16"/>
  <c r="V1799" i="16" l="1"/>
  <c r="S1800" i="16" l="1"/>
  <c r="U1800" i="16"/>
  <c r="W1800" i="16" l="1"/>
  <c r="T1800" i="16"/>
  <c r="V1800" i="16" l="1"/>
  <c r="S1801" i="16" l="1"/>
  <c r="U1801" i="16"/>
  <c r="T1801" i="16" l="1"/>
  <c r="W1801" i="16"/>
  <c r="V1801" i="16" l="1"/>
  <c r="S1802" i="16" l="1"/>
  <c r="U1802" i="16"/>
  <c r="T1802" i="16" l="1"/>
  <c r="W1802" i="16"/>
  <c r="V1802" i="16" l="1"/>
  <c r="S1803" i="16" l="1"/>
  <c r="U1803" i="16"/>
  <c r="W1803" i="16" l="1"/>
  <c r="T1803" i="16"/>
  <c r="V1803" i="16" l="1"/>
  <c r="S1804" i="16" l="1"/>
  <c r="U1804" i="16"/>
  <c r="T1804" i="16" l="1"/>
  <c r="W1804" i="16"/>
  <c r="V1804" i="16" l="1"/>
  <c r="U1805" i="16" l="1"/>
  <c r="S1805" i="16"/>
  <c r="T1805" i="16" l="1"/>
  <c r="W1805" i="16"/>
  <c r="V1805" i="16" l="1"/>
  <c r="U1806" i="16" l="1"/>
  <c r="S1806" i="16"/>
  <c r="W1806" i="16" l="1"/>
  <c r="T1806" i="16"/>
  <c r="V1806" i="16" l="1"/>
  <c r="S1807" i="16" l="1"/>
  <c r="U1807" i="16"/>
  <c r="W1807" i="16" l="1"/>
  <c r="T1807" i="16"/>
  <c r="V1807" i="16" l="1"/>
  <c r="S1808" i="16" l="1"/>
  <c r="U1808" i="16"/>
  <c r="T1808" i="16" l="1"/>
  <c r="W1808" i="16"/>
  <c r="V1808" i="16" l="1"/>
  <c r="U1809" i="16" l="1"/>
  <c r="S1809" i="16"/>
  <c r="T1809" i="16" l="1"/>
  <c r="W1809" i="16"/>
  <c r="V1809" i="16" l="1"/>
  <c r="U1810" i="16" l="1"/>
  <c r="S1810" i="16"/>
  <c r="T1810" i="16" l="1"/>
  <c r="W1810" i="16"/>
  <c r="V1810" i="16" l="1"/>
  <c r="U1811" i="16" l="1"/>
  <c r="S1811" i="16"/>
  <c r="T1811" i="16" l="1"/>
  <c r="W1811" i="16"/>
  <c r="V1811" i="16" l="1"/>
  <c r="S1812" i="16" l="1"/>
  <c r="U1812" i="16"/>
  <c r="T1812" i="16" l="1"/>
  <c r="W1812" i="16"/>
  <c r="V1812" i="16" l="1"/>
  <c r="U1813" i="16" l="1"/>
  <c r="S1813" i="16"/>
  <c r="W1813" i="16" l="1"/>
  <c r="T1813" i="16"/>
  <c r="V1813" i="16" l="1"/>
  <c r="U1814" i="16" l="1"/>
  <c r="S1814" i="16"/>
  <c r="W1814" i="16" l="1"/>
  <c r="T1814" i="16"/>
  <c r="V1814" i="16" l="1"/>
  <c r="S1815" i="16" l="1"/>
  <c r="U1815" i="16"/>
  <c r="T1815" i="16" l="1"/>
  <c r="W1815" i="16"/>
  <c r="V1815" i="16" l="1"/>
  <c r="S1816" i="16" l="1"/>
  <c r="U1816" i="16"/>
  <c r="W1816" i="16" l="1"/>
  <c r="T1816" i="16"/>
  <c r="V1816" i="16" l="1"/>
  <c r="S1817" i="16" l="1"/>
  <c r="U1817" i="16"/>
  <c r="W1817" i="16" l="1"/>
  <c r="T1817" i="16"/>
  <c r="V1817" i="16" l="1"/>
  <c r="U1818" i="16" l="1"/>
  <c r="S1818" i="16"/>
  <c r="W1818" i="16" l="1"/>
  <c r="T1818" i="16"/>
  <c r="V1818" i="16" l="1"/>
  <c r="S1819" i="16" l="1"/>
  <c r="U1819" i="16"/>
  <c r="T1819" i="16" l="1"/>
  <c r="W1819" i="16"/>
  <c r="V1819" i="16" l="1"/>
  <c r="U1820" i="16" l="1"/>
  <c r="S1820" i="16"/>
  <c r="T1820" i="16" l="1"/>
  <c r="W1820" i="16"/>
  <c r="V1820" i="16" l="1"/>
  <c r="U1821" i="16" l="1"/>
  <c r="S1821" i="16"/>
  <c r="T1821" i="16" l="1"/>
  <c r="W1821" i="16"/>
  <c r="V1821" i="16" l="1"/>
  <c r="S1822" i="16" l="1"/>
  <c r="U1822" i="16"/>
  <c r="W1822" i="16" l="1"/>
  <c r="T1822" i="16"/>
  <c r="V1822" i="16" l="1"/>
  <c r="U1823" i="16" l="1"/>
  <c r="S1823" i="16"/>
  <c r="W1823" i="16" l="1"/>
  <c r="T1823" i="16"/>
  <c r="V1823" i="16" l="1"/>
  <c r="S1824" i="16" l="1"/>
  <c r="U1824" i="16"/>
  <c r="T1824" i="16" l="1"/>
  <c r="W1824" i="16"/>
  <c r="V1824" i="16" l="1"/>
  <c r="U1825" i="16" l="1"/>
  <c r="S1825" i="16"/>
  <c r="T1825" i="16" l="1"/>
  <c r="W1825" i="16"/>
  <c r="V1825" i="16" l="1"/>
  <c r="U1826" i="16" l="1"/>
  <c r="S1826" i="16"/>
  <c r="W1826" i="16" l="1"/>
  <c r="T1826" i="16"/>
  <c r="V1826" i="16" l="1"/>
  <c r="S1827" i="16" l="1"/>
  <c r="U1827" i="16"/>
  <c r="T1827" i="16" l="1"/>
  <c r="W1827" i="16"/>
  <c r="V1827" i="16" l="1"/>
  <c r="U1828" i="16" l="1"/>
  <c r="S1828" i="16"/>
  <c r="T1828" i="16" l="1"/>
  <c r="W1828" i="16"/>
  <c r="V1828" i="16" l="1"/>
  <c r="S1829" i="16" l="1"/>
  <c r="U1829" i="16"/>
  <c r="T1829" i="16" l="1"/>
  <c r="W1829" i="16"/>
  <c r="V1829" i="16" l="1"/>
  <c r="S1830" i="16" l="1"/>
  <c r="U1830" i="16"/>
  <c r="W1830" i="16" l="1"/>
  <c r="T1830" i="16"/>
  <c r="V1830" i="16" l="1"/>
  <c r="S1831" i="16" l="1"/>
  <c r="U1831" i="16"/>
  <c r="T1831" i="16" l="1"/>
  <c r="W1831" i="16"/>
  <c r="V1831" i="16" l="1"/>
  <c r="U1832" i="16" l="1"/>
  <c r="S1832" i="16"/>
  <c r="T1832" i="16" l="1"/>
  <c r="W1832" i="16"/>
  <c r="V1832" i="16" l="1"/>
  <c r="S1833" i="16" l="1"/>
  <c r="U1833" i="16"/>
  <c r="W1833" i="16" l="1"/>
  <c r="T1833" i="16"/>
  <c r="V1833" i="16" l="1"/>
  <c r="S1834" i="16" l="1"/>
  <c r="U1834" i="16"/>
  <c r="T1834" i="16" l="1"/>
  <c r="W1834" i="16"/>
  <c r="V1834" i="16" l="1"/>
  <c r="U1835" i="16" l="1"/>
  <c r="S1835" i="16"/>
  <c r="T1835" i="16" l="1"/>
  <c r="W1835" i="16"/>
  <c r="V1835" i="16" l="1"/>
  <c r="U1836" i="16" l="1"/>
  <c r="S1836" i="16"/>
  <c r="T1836" i="16" l="1"/>
  <c r="W1836" i="16"/>
  <c r="V1836" i="16" l="1"/>
  <c r="S1837" i="16" l="1"/>
  <c r="U1837" i="16"/>
  <c r="T1837" i="16" l="1"/>
  <c r="W1837" i="16"/>
  <c r="V1837" i="16" l="1"/>
  <c r="U1838" i="16" l="1"/>
  <c r="S1838" i="16"/>
  <c r="W1838" i="16" l="1"/>
  <c r="T1838" i="16"/>
  <c r="V1838" i="16" l="1"/>
  <c r="S1839" i="16" l="1"/>
  <c r="U1839" i="16"/>
  <c r="W1839" i="16" l="1"/>
  <c r="T1839" i="16"/>
  <c r="V1839" i="16" l="1"/>
  <c r="S1840" i="16" l="1"/>
  <c r="U1840" i="16"/>
  <c r="W1840" i="16" l="1"/>
  <c r="T1840" i="16"/>
  <c r="V1840" i="16" l="1"/>
  <c r="S1841" i="16" l="1"/>
  <c r="U1841" i="16"/>
  <c r="W1841" i="16" l="1"/>
  <c r="T1841" i="16"/>
  <c r="V1841" i="16" l="1"/>
  <c r="S1842" i="16" l="1"/>
  <c r="U1842" i="16"/>
  <c r="W1842" i="16" l="1"/>
  <c r="T1842" i="16"/>
  <c r="V1842" i="16" l="1"/>
  <c r="S1843" i="16" l="1"/>
  <c r="U1843" i="16"/>
  <c r="W1843" i="16" l="1"/>
  <c r="T1843" i="16"/>
  <c r="V1843" i="16" l="1"/>
  <c r="S1844" i="16" l="1"/>
  <c r="U1844" i="16"/>
  <c r="T1844" i="16" l="1"/>
  <c r="W1844" i="16"/>
  <c r="V1844" i="16" l="1"/>
  <c r="U1845" i="16" l="1"/>
  <c r="S1845" i="16"/>
  <c r="T1845" i="16" l="1"/>
  <c r="W1845" i="16"/>
  <c r="V1845" i="16" l="1"/>
  <c r="S1846" i="16" l="1"/>
  <c r="U1846" i="16"/>
  <c r="T1846" i="16" l="1"/>
  <c r="W1846" i="16"/>
  <c r="V1846" i="16" l="1"/>
  <c r="U1847" i="16" l="1"/>
  <c r="S1847" i="16"/>
  <c r="T1847" i="16" l="1"/>
  <c r="W1847" i="16"/>
  <c r="V1847" i="16" l="1"/>
  <c r="S1848" i="16" l="1"/>
  <c r="U1848" i="16"/>
  <c r="T1848" i="16" l="1"/>
  <c r="W1848" i="16"/>
  <c r="V1848" i="16" l="1"/>
  <c r="S1849" i="16" l="1"/>
  <c r="U1849" i="16"/>
  <c r="T1849" i="16" l="1"/>
  <c r="W1849" i="16"/>
  <c r="V1849" i="16" l="1"/>
  <c r="U1850" i="16" l="1"/>
  <c r="S1850" i="16"/>
  <c r="W1850" i="16" l="1"/>
  <c r="T1850" i="16"/>
  <c r="V1850" i="16" l="1"/>
  <c r="S1851" i="16" l="1"/>
  <c r="U1851" i="16"/>
  <c r="T1851" i="16" l="1"/>
  <c r="W1851" i="16"/>
  <c r="V1851" i="16" l="1"/>
  <c r="U1852" i="16" l="1"/>
  <c r="S1852" i="16"/>
  <c r="T1852" i="16" l="1"/>
  <c r="W1852" i="16"/>
  <c r="V1852" i="16" l="1"/>
  <c r="S1853" i="16" l="1"/>
  <c r="U1853" i="16"/>
  <c r="T1853" i="16" l="1"/>
  <c r="W1853" i="16"/>
  <c r="V1853" i="16" l="1"/>
  <c r="S1854" i="16" l="1"/>
  <c r="U1854" i="16"/>
  <c r="W1854" i="16" l="1"/>
  <c r="T1854" i="16"/>
  <c r="V1854" i="16" l="1"/>
  <c r="S1855" i="16" l="1"/>
  <c r="U1855" i="16"/>
  <c r="T1855" i="16" l="1"/>
  <c r="W1855" i="16"/>
  <c r="V1855" i="16" l="1"/>
  <c r="U1856" i="16" l="1"/>
  <c r="S1856" i="16"/>
  <c r="T1856" i="16" l="1"/>
  <c r="W1856" i="16"/>
  <c r="V1856" i="16" l="1"/>
  <c r="S1857" i="16" l="1"/>
  <c r="U1857" i="16"/>
  <c r="T1857" i="16" l="1"/>
  <c r="W1857" i="16"/>
  <c r="V1857" i="16" l="1"/>
  <c r="S1858" i="16" l="1"/>
  <c r="U1858" i="16"/>
  <c r="T1858" i="16" l="1"/>
  <c r="W1858" i="16"/>
  <c r="V1858" i="16" l="1"/>
  <c r="U1859" i="16" l="1"/>
  <c r="S1859" i="16"/>
  <c r="T1859" i="16" l="1"/>
  <c r="W1859" i="16"/>
  <c r="V1859" i="16" l="1"/>
  <c r="U1860" i="16" l="1"/>
  <c r="S1860" i="16"/>
  <c r="T1860" i="16" l="1"/>
  <c r="W1860" i="16"/>
  <c r="V1860" i="16" l="1"/>
  <c r="S1861" i="16" l="1"/>
  <c r="U1861" i="16"/>
  <c r="T1861" i="16" l="1"/>
  <c r="W1861" i="16"/>
  <c r="V1861" i="16" l="1"/>
  <c r="U1862" i="16" l="1"/>
  <c r="S1862" i="16"/>
  <c r="W1862" i="16" l="1"/>
  <c r="T1862" i="16"/>
  <c r="V1862" i="16" l="1"/>
  <c r="S1863" i="16" l="1"/>
  <c r="U1863" i="16"/>
  <c r="T1863" i="16" l="1"/>
  <c r="W1863" i="16"/>
  <c r="V1863" i="16" l="1"/>
  <c r="S1864" i="16" l="1"/>
  <c r="U1864" i="16"/>
  <c r="W1864" i="16" l="1"/>
  <c r="T1864" i="16"/>
  <c r="V1864" i="16" l="1"/>
  <c r="S1865" i="16" l="1"/>
  <c r="U1865" i="16"/>
  <c r="W1865" i="16" l="1"/>
  <c r="T1865" i="16"/>
  <c r="V1865" i="16" l="1"/>
  <c r="S1866" i="16" l="1"/>
  <c r="U1866" i="16"/>
  <c r="W1866" i="16" l="1"/>
  <c r="T1866" i="16"/>
  <c r="V1866" i="16" l="1"/>
  <c r="U1867" i="16" l="1"/>
  <c r="S1867" i="16"/>
  <c r="W1867" i="16" l="1"/>
  <c r="T1867" i="16"/>
  <c r="V1867" i="16" l="1"/>
  <c r="U1868" i="16" l="1"/>
  <c r="S1868" i="16"/>
  <c r="T1868" i="16" l="1"/>
  <c r="W1868" i="16"/>
  <c r="V1868" i="16" l="1"/>
  <c r="U1869" i="16" l="1"/>
  <c r="S1869" i="16"/>
  <c r="T1869" i="16" l="1"/>
  <c r="W1869" i="16"/>
  <c r="V1869" i="16" l="1"/>
  <c r="U1870" i="16" l="1"/>
  <c r="S1870" i="16"/>
  <c r="W1870" i="16" l="1"/>
  <c r="T1870" i="16"/>
  <c r="V1870" i="16" l="1"/>
  <c r="U1871" i="16" l="1"/>
  <c r="S1871" i="16"/>
  <c r="W1871" i="16" l="1"/>
  <c r="T1871" i="16"/>
  <c r="V1871" i="16" l="1"/>
  <c r="S1872" i="16" l="1"/>
  <c r="U1872" i="16"/>
  <c r="T1872" i="16" l="1"/>
  <c r="W1872" i="16"/>
  <c r="V1872" i="16" l="1"/>
  <c r="S1873" i="16" l="1"/>
  <c r="U1873" i="16"/>
  <c r="T1873" i="16" l="1"/>
  <c r="W1873" i="16"/>
  <c r="V1873" i="16" l="1"/>
  <c r="S1874" i="16" l="1"/>
  <c r="U1874" i="16"/>
  <c r="T1874" i="16" l="1"/>
  <c r="W1874" i="16"/>
  <c r="V1874" i="16" l="1"/>
  <c r="S1875" i="16" l="1"/>
  <c r="U1875" i="16"/>
  <c r="W1875" i="16" l="1"/>
  <c r="T1875" i="16"/>
  <c r="V1875" i="16" l="1"/>
  <c r="U1876" i="16" l="1"/>
  <c r="S1876" i="16"/>
  <c r="W1876" i="16" l="1"/>
  <c r="T1876" i="16"/>
  <c r="V1876" i="16" l="1"/>
  <c r="U1877" i="16" l="1"/>
  <c r="S1877" i="16"/>
  <c r="W1877" i="16" l="1"/>
  <c r="T1877" i="16"/>
  <c r="V1877" i="16" l="1"/>
  <c r="U1878" i="16" l="1"/>
  <c r="S1878" i="16"/>
  <c r="T1878" i="16" l="1"/>
  <c r="W1878" i="16"/>
  <c r="V1878" i="16" l="1"/>
  <c r="S1879" i="16" l="1"/>
  <c r="U1879" i="16"/>
  <c r="W1879" i="16" l="1"/>
  <c r="T1879" i="16"/>
  <c r="V1879" i="16" l="1"/>
  <c r="S1880" i="16" l="1"/>
  <c r="U1880" i="16"/>
  <c r="T1880" i="16" l="1"/>
  <c r="W1880" i="16"/>
  <c r="V1880" i="16" l="1"/>
  <c r="S1881" i="16" l="1"/>
  <c r="U1881" i="16"/>
  <c r="T1881" i="16" l="1"/>
  <c r="W1881" i="16"/>
  <c r="V1881" i="16" l="1"/>
  <c r="U1882" i="16" l="1"/>
  <c r="S1882" i="16"/>
  <c r="T1882" i="16" l="1"/>
  <c r="W1882" i="16"/>
  <c r="V1882" i="16" l="1"/>
  <c r="S1883" i="16" l="1"/>
  <c r="U1883" i="16"/>
  <c r="W1883" i="16" l="1"/>
  <c r="T1883" i="16"/>
  <c r="V1883" i="16" l="1"/>
  <c r="S1884" i="16" l="1"/>
  <c r="U1884" i="16"/>
  <c r="T1884" i="16" l="1"/>
  <c r="W1884" i="16"/>
  <c r="V1884" i="16" l="1"/>
  <c r="S1885" i="16" l="1"/>
  <c r="U1885" i="16"/>
  <c r="T1885" i="16" l="1"/>
  <c r="W1885" i="16"/>
  <c r="V1885" i="16" l="1"/>
  <c r="U1886" i="16" l="1"/>
  <c r="S1886" i="16"/>
  <c r="W1886" i="16" l="1"/>
  <c r="T1886" i="16"/>
  <c r="V1886" i="16" l="1"/>
  <c r="S1887" i="16" l="1"/>
  <c r="U1887" i="16"/>
  <c r="W1887" i="16" l="1"/>
  <c r="T1887" i="16"/>
  <c r="V1887" i="16" l="1"/>
  <c r="U1888" i="16" l="1"/>
  <c r="S1888" i="16"/>
  <c r="W1888" i="16" l="1"/>
  <c r="T1888" i="16"/>
  <c r="V1888" i="16" l="1"/>
  <c r="U1889" i="16" l="1"/>
  <c r="S1889" i="16"/>
  <c r="W1889" i="16" l="1"/>
  <c r="T1889" i="16"/>
  <c r="V1889" i="16" l="1"/>
  <c r="S1890" i="16" l="1"/>
  <c r="U1890" i="16"/>
  <c r="W1890" i="16" l="1"/>
  <c r="T1890" i="16"/>
  <c r="V1890" i="16" l="1"/>
  <c r="U1891" i="16" l="1"/>
  <c r="S1891" i="16"/>
  <c r="W1891" i="16" l="1"/>
  <c r="T1891" i="16"/>
  <c r="V1891" i="16" l="1"/>
  <c r="S1892" i="16" l="1"/>
  <c r="U1892" i="16"/>
  <c r="T1892" i="16" l="1"/>
  <c r="W1892" i="16"/>
  <c r="V1892" i="16" l="1"/>
  <c r="U1893" i="16" l="1"/>
  <c r="S1893" i="16"/>
  <c r="T1893" i="16" l="1"/>
  <c r="W1893" i="16"/>
  <c r="V1893" i="16" l="1"/>
  <c r="S1894" i="16" l="1"/>
  <c r="U1894" i="16"/>
  <c r="T1894" i="16" l="1"/>
  <c r="W1894" i="16"/>
  <c r="V1894" i="16" l="1"/>
  <c r="S1895" i="16" l="1"/>
  <c r="U1895" i="16"/>
  <c r="W1895" i="16" l="1"/>
  <c r="T1895" i="16"/>
  <c r="V1895" i="16" l="1"/>
  <c r="S1896" i="16" l="1"/>
  <c r="U1896" i="16"/>
  <c r="T1896" i="16" l="1"/>
  <c r="W1896" i="16"/>
  <c r="V1896" i="16" l="1"/>
  <c r="U1897" i="16" l="1"/>
  <c r="S1897" i="16"/>
  <c r="T1897" i="16" l="1"/>
  <c r="W1897" i="16"/>
  <c r="V1897" i="16" l="1"/>
  <c r="U1898" i="16" l="1"/>
  <c r="S1898" i="16"/>
  <c r="W1898" i="16" l="1"/>
  <c r="T1898" i="16"/>
  <c r="V1898" i="16" l="1"/>
  <c r="S1899" i="16" l="1"/>
  <c r="U1899" i="16"/>
  <c r="T1899" i="16" l="1"/>
  <c r="W1899" i="16"/>
  <c r="V1899" i="16" l="1"/>
  <c r="U1900" i="16" l="1"/>
  <c r="S1900" i="16"/>
  <c r="W1900" i="16" l="1"/>
  <c r="T1900" i="16"/>
  <c r="V1900" i="16" l="1"/>
  <c r="U1901" i="16" l="1"/>
  <c r="S1901" i="16"/>
  <c r="T1901" i="16" l="1"/>
  <c r="W1901" i="16"/>
  <c r="V1901" i="16" l="1"/>
  <c r="S1902" i="16" l="1"/>
  <c r="U1902" i="16"/>
  <c r="W1902" i="16" l="1"/>
  <c r="T1902" i="16"/>
  <c r="V1902" i="16" l="1"/>
  <c r="S1903" i="16" l="1"/>
  <c r="U1903" i="16"/>
  <c r="W1903" i="16" l="1"/>
  <c r="T1903" i="16"/>
  <c r="V1903" i="16" l="1"/>
  <c r="S1904" i="16" l="1"/>
  <c r="U1904" i="16"/>
  <c r="W1904" i="16" l="1"/>
  <c r="T1904" i="16"/>
  <c r="V1904" i="16" l="1"/>
  <c r="S1905" i="16" l="1"/>
  <c r="U1905" i="16"/>
  <c r="W1905" i="16" l="1"/>
  <c r="T1905" i="16"/>
  <c r="V1905" i="16" l="1"/>
  <c r="S1906" i="16" l="1"/>
  <c r="U1906" i="16"/>
  <c r="W1906" i="16" l="1"/>
  <c r="T1906" i="16"/>
  <c r="V1906" i="16" l="1"/>
  <c r="U1907" i="16" l="1"/>
  <c r="S1907" i="16"/>
  <c r="T1907" i="16" l="1"/>
  <c r="W1907" i="16"/>
  <c r="V1907" i="16" l="1"/>
  <c r="U1908" i="16" l="1"/>
  <c r="S1908" i="16"/>
  <c r="W1908" i="16" l="1"/>
  <c r="T1908" i="16"/>
  <c r="V1908" i="16" l="1"/>
  <c r="U1909" i="16" l="1"/>
  <c r="S1909" i="16"/>
  <c r="T1909" i="16" l="1"/>
  <c r="W1909" i="16"/>
  <c r="V1909" i="16" l="1"/>
  <c r="U1910" i="16" l="1"/>
  <c r="S1910" i="16"/>
  <c r="W1910" i="16" l="1"/>
  <c r="T1910" i="16"/>
  <c r="V1910" i="16" l="1"/>
  <c r="S1911" i="16" l="1"/>
  <c r="U1911" i="16"/>
  <c r="W1911" i="16" l="1"/>
  <c r="T1911" i="16"/>
  <c r="V1911" i="16" l="1"/>
  <c r="U1912" i="16" l="1"/>
  <c r="S1912" i="16"/>
  <c r="W1912" i="16" l="1"/>
  <c r="T1912" i="16"/>
  <c r="V1912" i="16" l="1"/>
  <c r="U1913" i="16" l="1"/>
  <c r="S1913" i="16"/>
  <c r="W1913" i="16" l="1"/>
  <c r="T1913" i="16"/>
  <c r="V1913" i="16" l="1"/>
  <c r="S1914" i="16" l="1"/>
  <c r="U1914" i="16"/>
  <c r="T1914" i="16" l="1"/>
  <c r="W1914" i="16"/>
  <c r="V1914" i="16" l="1"/>
  <c r="S1915" i="16" l="1"/>
  <c r="U1915" i="16"/>
  <c r="W1915" i="16" l="1"/>
  <c r="T1915" i="16"/>
  <c r="V1915" i="16" l="1"/>
  <c r="S1916" i="16" l="1"/>
  <c r="U1916" i="16"/>
  <c r="W1916" i="16" l="1"/>
  <c r="T1916" i="16"/>
  <c r="V1916" i="16" l="1"/>
  <c r="U1917" i="16" l="1"/>
  <c r="S1917" i="16"/>
  <c r="T1917" i="16" l="1"/>
  <c r="W1917" i="16"/>
  <c r="V1917" i="16" l="1"/>
  <c r="S1918" i="16" l="1"/>
  <c r="U1918" i="16"/>
  <c r="W1918" i="16" l="1"/>
  <c r="T1918" i="16"/>
  <c r="V1918" i="16" l="1"/>
  <c r="U1919" i="16" l="1"/>
  <c r="S1919" i="16"/>
  <c r="W1919" i="16" l="1"/>
  <c r="T1919" i="16"/>
  <c r="V1919" i="16" l="1"/>
  <c r="S1920" i="16" l="1"/>
  <c r="U1920" i="16"/>
  <c r="W1920" i="16" l="1"/>
  <c r="T1920" i="16"/>
  <c r="V1920" i="16" l="1"/>
  <c r="S1921" i="16" l="1"/>
  <c r="U1921" i="16"/>
  <c r="W1921" i="16" l="1"/>
  <c r="T1921" i="16"/>
  <c r="V1921" i="16" l="1"/>
  <c r="S1922" i="16" l="1"/>
  <c r="U1922" i="16"/>
  <c r="W1922" i="16" l="1"/>
  <c r="T1922" i="16"/>
  <c r="V1922" i="16" l="1"/>
  <c r="U1923" i="16" l="1"/>
  <c r="S1923" i="16"/>
  <c r="T1923" i="16" l="1"/>
  <c r="W1923" i="16"/>
  <c r="V1923" i="16" l="1"/>
  <c r="U1924" i="16" l="1"/>
  <c r="S1924" i="16"/>
  <c r="T1924" i="16" l="1"/>
  <c r="W1924" i="16"/>
  <c r="V1924" i="16" l="1"/>
  <c r="S1925" i="16" l="1"/>
  <c r="U1925" i="16"/>
  <c r="T1925" i="16" l="1"/>
  <c r="W1925" i="16"/>
  <c r="V1925" i="16" l="1"/>
  <c r="S1926" i="16" l="1"/>
  <c r="U1926" i="16"/>
  <c r="W1926" i="16" l="1"/>
  <c r="T1926" i="16"/>
  <c r="V1926" i="16" l="1"/>
  <c r="U1927" i="16" l="1"/>
  <c r="S1927" i="16"/>
  <c r="T1927" i="16" l="1"/>
  <c r="W1927" i="16"/>
  <c r="V1927" i="16" l="1"/>
  <c r="S1928" i="16" l="1"/>
  <c r="U1928" i="16"/>
  <c r="T1928" i="16" l="1"/>
  <c r="W1928" i="16"/>
  <c r="V1928" i="16" l="1"/>
  <c r="S1929" i="16" l="1"/>
  <c r="U1929" i="16"/>
  <c r="W1929" i="16" l="1"/>
  <c r="T1929" i="16"/>
  <c r="V1929" i="16" l="1"/>
  <c r="S1930" i="16" l="1"/>
  <c r="U1930" i="16"/>
  <c r="W1930" i="16" l="1"/>
  <c r="T1930" i="16"/>
  <c r="V1930" i="16" l="1"/>
  <c r="U1931" i="16" l="1"/>
  <c r="S1931" i="16"/>
  <c r="T1931" i="16" l="1"/>
  <c r="W1931" i="16"/>
  <c r="V1931" i="16" l="1"/>
  <c r="U1932" i="16" l="1"/>
  <c r="S1932" i="16"/>
  <c r="T1932" i="16" l="1"/>
  <c r="W1932" i="16"/>
  <c r="V1932" i="16" l="1"/>
  <c r="U1933" i="16" l="1"/>
  <c r="S1933" i="16"/>
  <c r="T1933" i="16" l="1"/>
  <c r="W1933" i="16"/>
  <c r="V1933" i="16" l="1"/>
  <c r="U1934" i="16" l="1"/>
  <c r="S1934" i="16"/>
  <c r="W1934" i="16" l="1"/>
  <c r="T1934" i="16"/>
  <c r="V1934" i="16" l="1"/>
  <c r="U1935" i="16" l="1"/>
  <c r="S1935" i="16"/>
  <c r="W1935" i="16" l="1"/>
  <c r="T1935" i="16"/>
  <c r="V1935" i="16" l="1"/>
  <c r="U1936" i="16" l="1"/>
  <c r="S1936" i="16"/>
  <c r="W1936" i="16" l="1"/>
  <c r="T1936" i="16"/>
  <c r="V1936" i="16" l="1"/>
  <c r="U1937" i="16" l="1"/>
  <c r="S1937" i="16"/>
  <c r="W1937" i="16" l="1"/>
  <c r="T1937" i="16"/>
  <c r="V1937" i="16" l="1"/>
  <c r="S1938" i="16" l="1"/>
  <c r="U1938" i="16"/>
  <c r="T1938" i="16" l="1"/>
  <c r="W1938" i="16"/>
  <c r="V1938" i="16" l="1"/>
  <c r="U1939" i="16" l="1"/>
  <c r="S1939" i="16"/>
  <c r="W1939" i="16" l="1"/>
  <c r="T1939" i="16"/>
  <c r="V1939" i="16" l="1"/>
  <c r="S1940" i="16" l="1"/>
  <c r="U1940" i="16"/>
  <c r="W1940" i="16" l="1"/>
  <c r="T1940" i="16"/>
  <c r="V1940" i="16" l="1"/>
  <c r="S1941" i="16" l="1"/>
  <c r="U1941" i="16"/>
  <c r="T1941" i="16" l="1"/>
  <c r="W1941" i="16"/>
  <c r="V1941" i="16" l="1"/>
  <c r="S1942" i="16" l="1"/>
  <c r="U1942" i="16"/>
  <c r="W1942" i="16" l="1"/>
  <c r="T1942" i="16"/>
  <c r="V1942" i="16" l="1"/>
  <c r="U1943" i="16" l="1"/>
  <c r="S1943" i="16"/>
  <c r="T1943" i="16" l="1"/>
  <c r="W1943" i="16"/>
  <c r="V1943" i="16" l="1"/>
  <c r="U1944" i="16" l="1"/>
  <c r="S1944" i="16"/>
  <c r="W1944" i="16" l="1"/>
  <c r="T1944" i="16"/>
  <c r="V1944" i="16" l="1"/>
  <c r="S1945" i="16" l="1"/>
  <c r="U1945" i="16"/>
  <c r="W1945" i="16" l="1"/>
  <c r="T1945" i="16"/>
  <c r="V1945" i="16" l="1"/>
  <c r="U1946" i="16" l="1"/>
  <c r="S1946" i="16"/>
  <c r="T1946" i="16" l="1"/>
  <c r="W1946" i="16"/>
  <c r="V1946" i="16" l="1"/>
  <c r="U1947" i="16" l="1"/>
  <c r="S1947" i="16"/>
  <c r="W1947" i="16" l="1"/>
  <c r="T1947" i="16"/>
  <c r="V1947" i="16" l="1"/>
  <c r="S1948" i="16" l="1"/>
  <c r="U1948" i="16"/>
  <c r="W1948" i="16" l="1"/>
  <c r="T1948" i="16"/>
  <c r="V1948" i="16" l="1"/>
  <c r="U1949" i="16" l="1"/>
  <c r="S1949" i="16"/>
  <c r="T1949" i="16" l="1"/>
  <c r="W1949" i="16"/>
  <c r="V1949" i="16" l="1"/>
  <c r="U1950" i="16" l="1"/>
  <c r="S1950" i="16"/>
  <c r="W1950" i="16" l="1"/>
  <c r="T1950" i="16"/>
  <c r="V1950" i="16" l="1"/>
  <c r="U1951" i="16" l="1"/>
  <c r="S1951" i="16"/>
  <c r="W1951" i="16" l="1"/>
  <c r="T1951" i="16"/>
  <c r="V1951" i="16" l="1"/>
  <c r="S1952" i="16" l="1"/>
  <c r="U1952" i="16"/>
  <c r="W1952" i="16" l="1"/>
  <c r="T1952" i="16"/>
  <c r="V1952" i="16" l="1"/>
  <c r="S1953" i="16" l="1"/>
  <c r="U1953" i="16"/>
  <c r="T1953" i="16" l="1"/>
  <c r="W1953" i="16"/>
  <c r="V1953" i="16" l="1"/>
  <c r="S1954" i="16" l="1"/>
  <c r="U1954" i="16"/>
  <c r="W1954" i="16" l="1"/>
  <c r="T1954" i="16"/>
  <c r="V1954" i="16" l="1"/>
  <c r="S1955" i="16" l="1"/>
  <c r="U1955" i="16"/>
  <c r="W1955" i="16" l="1"/>
  <c r="T1955" i="16"/>
  <c r="V1955" i="16" l="1"/>
  <c r="U1956" i="16" l="1"/>
  <c r="S1956" i="16"/>
  <c r="W1956" i="16" l="1"/>
  <c r="T1956" i="16"/>
  <c r="V1956" i="16" l="1"/>
  <c r="U1957" i="16" l="1"/>
  <c r="S1957" i="16"/>
  <c r="T1957" i="16" l="1"/>
  <c r="W1957" i="16"/>
  <c r="V1957" i="16" l="1"/>
  <c r="S1958" i="16" l="1"/>
  <c r="U1958" i="16"/>
  <c r="W1958" i="16" l="1"/>
  <c r="T1958" i="16"/>
  <c r="V1958" i="16" l="1"/>
  <c r="U1959" i="16" l="1"/>
  <c r="S1959" i="16"/>
  <c r="T1959" i="16" l="1"/>
  <c r="W1959" i="16"/>
  <c r="V1959" i="16" l="1"/>
  <c r="S1960" i="16" l="1"/>
  <c r="U1960" i="16"/>
  <c r="W1960" i="16" l="1"/>
  <c r="T1960" i="16"/>
  <c r="V1960" i="16" l="1"/>
  <c r="U1961" i="16" l="1"/>
  <c r="S1961" i="16"/>
  <c r="T1961" i="16" l="1"/>
  <c r="W1961" i="16"/>
  <c r="V1961" i="16" l="1"/>
  <c r="S1962" i="16" l="1"/>
  <c r="U1962" i="16"/>
  <c r="T1962" i="16" l="1"/>
  <c r="W1962" i="16"/>
  <c r="V1962" i="16" l="1"/>
  <c r="U1963" i="16" l="1"/>
  <c r="S1963" i="16"/>
  <c r="W1963" i="16" l="1"/>
  <c r="T1963" i="16"/>
  <c r="V1963" i="16" l="1"/>
  <c r="S1964" i="16" l="1"/>
  <c r="U1964" i="16"/>
  <c r="W1964" i="16" l="1"/>
  <c r="T1964" i="16"/>
  <c r="V1964" i="16" l="1"/>
  <c r="S1965" i="16" l="1"/>
  <c r="U1965" i="16"/>
  <c r="T1965" i="16" l="1"/>
  <c r="W1965" i="16"/>
  <c r="V1965" i="16" l="1"/>
  <c r="U1966" i="16" l="1"/>
  <c r="S1966" i="16"/>
  <c r="W1966" i="16" l="1"/>
  <c r="T1966" i="16"/>
  <c r="V1966" i="16" l="1"/>
  <c r="S1967" i="16" l="1"/>
  <c r="U1967" i="16"/>
  <c r="T1967" i="16" l="1"/>
  <c r="W1967" i="16"/>
  <c r="V1967" i="16" l="1"/>
  <c r="S1968" i="16" l="1"/>
  <c r="U1968" i="16"/>
  <c r="T1968" i="16" l="1"/>
  <c r="W1968" i="16"/>
  <c r="V1968" i="16" l="1"/>
  <c r="S1969" i="16" l="1"/>
  <c r="U1969" i="16"/>
  <c r="W1969" i="16" l="1"/>
  <c r="T1969" i="16"/>
  <c r="V1969" i="16" l="1"/>
  <c r="U1970" i="16" l="1"/>
  <c r="S1970" i="16"/>
  <c r="T1970" i="16" l="1"/>
  <c r="W1970" i="16"/>
  <c r="V1970" i="16" l="1"/>
  <c r="U1971" i="16" l="1"/>
  <c r="S1971" i="16"/>
  <c r="W1971" i="16" l="1"/>
  <c r="T1971" i="16"/>
  <c r="V1971" i="16" l="1"/>
  <c r="U1972" i="16" l="1"/>
  <c r="S1972" i="16"/>
  <c r="W1972" i="16" l="1"/>
  <c r="T1972" i="16"/>
  <c r="V1972" i="16" l="1"/>
  <c r="U1973" i="16" l="1"/>
  <c r="S1973" i="16"/>
  <c r="W1973" i="16" l="1"/>
  <c r="T1973" i="16"/>
  <c r="V1973" i="16" l="1"/>
  <c r="U1974" i="16" l="1"/>
  <c r="S1974" i="16"/>
  <c r="W1974" i="16" l="1"/>
  <c r="T1974" i="16"/>
  <c r="V1974" i="16" l="1"/>
  <c r="U1975" i="16" l="1"/>
  <c r="S1975" i="16"/>
  <c r="W1975" i="16" l="1"/>
  <c r="T1975" i="16"/>
  <c r="V1975" i="16" l="1"/>
  <c r="U1976" i="16" l="1"/>
  <c r="S1976" i="16"/>
  <c r="W1976" i="16" l="1"/>
  <c r="T1976" i="16"/>
  <c r="V1976" i="16" l="1"/>
  <c r="S1977" i="16" l="1"/>
  <c r="U1977" i="16"/>
  <c r="T1977" i="16" l="1"/>
  <c r="W1977" i="16"/>
  <c r="V1977" i="16" l="1"/>
  <c r="U1978" i="16" l="1"/>
  <c r="S1978" i="16"/>
  <c r="W1978" i="16" l="1"/>
  <c r="T1978" i="16"/>
  <c r="V1978" i="16" l="1"/>
  <c r="S1979" i="16" l="1"/>
  <c r="U1979" i="16"/>
  <c r="W1979" i="16" l="1"/>
  <c r="T1979" i="16"/>
  <c r="V1979" i="16" l="1"/>
  <c r="U1980" i="16" l="1"/>
  <c r="S1980" i="16"/>
  <c r="W1980" i="16" l="1"/>
  <c r="T1980" i="16"/>
  <c r="V1980" i="16" l="1"/>
  <c r="U1981" i="16" l="1"/>
  <c r="S1981" i="16"/>
  <c r="W1981" i="16" l="1"/>
  <c r="T1981" i="16"/>
  <c r="V1981" i="16" l="1"/>
  <c r="S1982" i="16" l="1"/>
  <c r="U1982" i="16"/>
  <c r="W1982" i="16" l="1"/>
  <c r="T1982" i="16"/>
  <c r="V1982" i="16" l="1"/>
  <c r="U1983" i="16" l="1"/>
  <c r="S1983" i="16"/>
  <c r="T1983" i="16" l="1"/>
  <c r="W1983" i="16"/>
  <c r="V1983" i="16" l="1"/>
  <c r="S1984" i="16" l="1"/>
  <c r="U1984" i="16"/>
  <c r="W1984" i="16" l="1"/>
  <c r="T1984" i="16"/>
  <c r="V1984" i="16" l="1"/>
  <c r="U1985" i="16" l="1"/>
  <c r="S1985" i="16"/>
  <c r="T1985" i="16" l="1"/>
  <c r="W1985" i="16"/>
  <c r="V1985" i="16" l="1"/>
  <c r="S1986" i="16" l="1"/>
  <c r="U1986" i="16"/>
  <c r="T1986" i="16" l="1"/>
  <c r="W1986" i="16"/>
  <c r="V1986" i="16" l="1"/>
  <c r="U1987" i="16" l="1"/>
  <c r="S1987" i="16"/>
  <c r="W1987" i="16" l="1"/>
  <c r="T1987" i="16"/>
  <c r="V1987" i="16" l="1"/>
  <c r="S1988" i="16" l="1"/>
  <c r="U1988" i="16"/>
  <c r="T1988" i="16" l="1"/>
  <c r="W1988" i="16"/>
  <c r="V1988" i="16" l="1"/>
  <c r="S1989" i="16" l="1"/>
  <c r="U1989" i="16"/>
  <c r="T1989" i="16" l="1"/>
  <c r="W1989" i="16"/>
  <c r="V1989" i="16" l="1"/>
  <c r="U1990" i="16" l="1"/>
  <c r="S1990" i="16"/>
  <c r="W1990" i="16" l="1"/>
  <c r="T1990" i="16"/>
  <c r="V1990" i="16" l="1"/>
  <c r="S1991" i="16" l="1"/>
  <c r="U1991" i="16"/>
  <c r="T1991" i="16" l="1"/>
  <c r="W1991" i="16"/>
  <c r="V1991" i="16" l="1"/>
  <c r="S1992" i="16" l="1"/>
  <c r="U1992" i="16"/>
  <c r="W1992" i="16" l="1"/>
  <c r="T1992" i="16"/>
  <c r="V1992" i="16" l="1"/>
  <c r="S1993" i="16" l="1"/>
  <c r="U1993" i="16"/>
  <c r="T1993" i="16" l="1"/>
  <c r="W1993" i="16"/>
  <c r="V1993" i="16" l="1"/>
  <c r="U1994" i="16" l="1"/>
  <c r="S1994" i="16"/>
  <c r="T1994" i="16" l="1"/>
  <c r="W1994" i="16"/>
  <c r="V1994" i="16" l="1"/>
  <c r="U1995" i="16" l="1"/>
  <c r="S1995" i="16"/>
  <c r="W1995" i="16" l="1"/>
  <c r="T1995" i="16"/>
  <c r="V1995" i="16" l="1"/>
  <c r="U1996" i="16" l="1"/>
  <c r="S1996" i="16"/>
  <c r="T1996" i="16" l="1"/>
  <c r="W1996" i="16"/>
  <c r="V1996" i="16" l="1"/>
  <c r="U1997" i="16" l="1"/>
  <c r="S1997" i="16"/>
  <c r="T1997" i="16" l="1"/>
  <c r="W1997" i="16"/>
  <c r="V1997" i="16" l="1"/>
  <c r="U1998" i="16" l="1"/>
  <c r="S1998" i="16"/>
  <c r="W1998" i="16" l="1"/>
  <c r="T1998" i="16"/>
  <c r="V1998" i="16" l="1"/>
  <c r="U1999" i="16" l="1"/>
  <c r="S1999" i="16"/>
  <c r="T1999" i="16" l="1"/>
  <c r="W1999" i="16"/>
  <c r="V1999" i="16" l="1"/>
  <c r="U2000" i="16" l="1"/>
  <c r="S2000" i="16"/>
  <c r="T2000" i="16" l="1"/>
  <c r="W2000" i="16"/>
  <c r="V2000" i="16" l="1"/>
  <c r="S2001" i="16" l="1"/>
  <c r="U2001" i="16"/>
  <c r="T2001" i="16" l="1"/>
  <c r="W2001" i="16"/>
  <c r="V2001" i="16" l="1"/>
  <c r="U2002" i="16" l="1"/>
  <c r="S2002" i="16"/>
  <c r="W2002" i="16" l="1"/>
  <c r="T2002" i="16"/>
  <c r="V2002" i="16" l="1"/>
  <c r="S2003" i="16" l="1"/>
  <c r="U2003" i="16"/>
  <c r="T2003" i="16" l="1"/>
  <c r="W2003" i="16"/>
  <c r="V2003" i="16" l="1"/>
  <c r="U2004" i="16" l="1"/>
  <c r="S2004" i="16"/>
  <c r="W2004" i="16" l="1"/>
  <c r="T2004" i="16"/>
  <c r="V2004" i="16" l="1"/>
  <c r="S2005" i="16" l="1"/>
  <c r="U2005" i="16"/>
  <c r="T2005" i="16" l="1"/>
  <c r="W2005" i="16"/>
  <c r="V2005" i="16" l="1"/>
  <c r="S2006" i="16" l="1"/>
  <c r="U2006" i="16"/>
  <c r="W2006" i="16" l="1"/>
  <c r="T2006" i="16"/>
  <c r="V2006" i="16" l="1"/>
  <c r="U2007" i="16" l="1"/>
  <c r="S2007" i="16"/>
  <c r="T2007" i="16" l="1"/>
  <c r="W2007" i="16"/>
  <c r="V2007" i="16" l="1"/>
  <c r="U2008" i="16" l="1"/>
  <c r="S2008" i="16"/>
  <c r="W2008" i="16" l="1"/>
  <c r="T2008" i="16"/>
  <c r="V2008" i="16" l="1"/>
  <c r="S2009" i="16" l="1"/>
  <c r="U2009" i="16"/>
  <c r="W2009" i="16" l="1"/>
  <c r="T2009" i="16"/>
  <c r="V2009" i="16" l="1"/>
  <c r="U2010" i="16" l="1"/>
  <c r="S2010" i="16"/>
  <c r="W2010" i="16" l="1"/>
  <c r="T2010" i="16"/>
  <c r="V2010" i="16" l="1"/>
  <c r="S2011" i="16" l="1"/>
  <c r="U2011" i="16"/>
  <c r="W2011" i="16" l="1"/>
  <c r="T2011" i="16"/>
  <c r="V2011" i="16" l="1"/>
  <c r="S2012" i="16" l="1"/>
  <c r="U2012" i="16"/>
  <c r="T2012" i="16" l="1"/>
  <c r="W2012" i="16"/>
  <c r="V2012" i="16" l="1"/>
  <c r="U2013" i="16" l="1"/>
  <c r="S2013" i="16"/>
  <c r="W2013" i="16" l="1"/>
  <c r="T2013" i="16"/>
  <c r="V2013" i="16" l="1"/>
  <c r="S2014" i="16" l="1"/>
  <c r="U2014" i="16"/>
  <c r="W2014" i="16" l="1"/>
  <c r="T2014" i="16"/>
  <c r="V2014" i="16" l="1"/>
  <c r="S2015" i="16" l="1"/>
  <c r="U2015" i="16"/>
  <c r="W2015" i="16" l="1"/>
  <c r="T2015" i="16"/>
  <c r="V2015" i="16" l="1"/>
  <c r="S2016" i="16" l="1"/>
  <c r="U2016" i="16"/>
  <c r="W2016" i="16" l="1"/>
  <c r="T2016" i="16"/>
  <c r="V2016" i="16" l="1"/>
  <c r="S2017" i="16" l="1"/>
  <c r="U2017" i="16"/>
  <c r="W2017" i="16" l="1"/>
  <c r="T2017" i="16"/>
  <c r="V2017" i="16" l="1"/>
  <c r="U2018" i="16" l="1"/>
  <c r="S2018" i="16"/>
  <c r="W2018" i="16" l="1"/>
  <c r="T2018" i="16"/>
  <c r="V2018" i="16" l="1"/>
  <c r="U2019" i="16" l="1"/>
  <c r="S2019" i="16"/>
  <c r="T2019" i="16" l="1"/>
  <c r="W2019" i="16"/>
  <c r="V2019" i="16" l="1"/>
  <c r="S2020" i="16" l="1"/>
  <c r="U2020" i="16"/>
  <c r="T2020" i="16" l="1"/>
  <c r="W2020" i="16"/>
  <c r="V2020" i="16" l="1"/>
  <c r="U2021" i="16" l="1"/>
  <c r="S2021" i="16"/>
  <c r="W2021" i="16" l="1"/>
  <c r="T2021" i="16"/>
  <c r="V2021" i="16" l="1"/>
  <c r="U2022" i="16" l="1"/>
  <c r="S2022" i="16"/>
  <c r="W2022" i="16" l="1"/>
  <c r="T2022" i="16"/>
  <c r="V2022" i="16" l="1"/>
  <c r="U2023" i="16" l="1"/>
  <c r="S2023" i="16"/>
  <c r="T2023" i="16" l="1"/>
  <c r="W2023" i="16"/>
  <c r="V2023" i="16" l="1"/>
  <c r="S2024" i="16" l="1"/>
  <c r="U2024" i="16"/>
  <c r="W2024" i="16" l="1"/>
  <c r="T2024" i="16"/>
  <c r="V2024" i="16" l="1"/>
  <c r="S2025" i="16" l="1"/>
  <c r="U2025" i="16"/>
  <c r="W2025" i="16" l="1"/>
  <c r="T2025" i="16"/>
  <c r="V2025" i="16" l="1"/>
  <c r="U2026" i="16" l="1"/>
  <c r="S2026" i="16"/>
  <c r="W2026" i="16" l="1"/>
  <c r="T2026" i="16"/>
  <c r="V2026" i="16" l="1"/>
  <c r="S2027" i="16" l="1"/>
  <c r="U2027" i="16"/>
  <c r="W2027" i="16" l="1"/>
  <c r="T2027" i="16"/>
  <c r="V2027" i="16" l="1"/>
  <c r="U2028" i="16" l="1"/>
  <c r="S2028" i="16"/>
  <c r="W2028" i="16" l="1"/>
  <c r="T2028" i="16"/>
  <c r="V2028" i="16" l="1"/>
  <c r="S2029" i="16" l="1"/>
  <c r="U2029" i="16"/>
  <c r="W2029" i="16" l="1"/>
  <c r="T2029" i="16"/>
  <c r="V2029" i="16" l="1"/>
  <c r="S2030" i="16" l="1"/>
  <c r="U2030" i="16"/>
  <c r="W2030" i="16" l="1"/>
  <c r="T2030" i="16"/>
  <c r="V2030" i="16" l="1"/>
  <c r="U2031" i="16" l="1"/>
  <c r="S2031" i="16"/>
  <c r="T2031" i="16" l="1"/>
  <c r="W2031" i="16"/>
  <c r="V2031" i="16" l="1"/>
  <c r="S2032" i="16" l="1"/>
  <c r="U2032" i="16"/>
  <c r="T2032" i="16" l="1"/>
  <c r="W2032" i="16"/>
  <c r="V2032" i="16" l="1"/>
  <c r="S2033" i="16" l="1"/>
  <c r="U2033" i="16"/>
  <c r="T2033" i="16" l="1"/>
  <c r="W2033" i="16"/>
  <c r="V2033" i="16" l="1"/>
  <c r="S2034" i="16" l="1"/>
  <c r="U2034" i="16"/>
  <c r="T2034" i="16" l="1"/>
  <c r="W2034" i="16"/>
  <c r="V2034" i="16" l="1"/>
  <c r="U2035" i="16" l="1"/>
  <c r="S2035" i="16"/>
  <c r="T2035" i="16" l="1"/>
  <c r="W2035" i="16"/>
  <c r="V2035" i="16" l="1"/>
  <c r="S2036" i="16" l="1"/>
  <c r="U2036" i="16"/>
  <c r="W2036" i="16" l="1"/>
  <c r="T2036" i="16"/>
  <c r="V2036" i="16" l="1"/>
  <c r="S2037" i="16" l="1"/>
  <c r="U2037" i="16"/>
  <c r="W2037" i="16" l="1"/>
  <c r="T2037" i="16"/>
  <c r="V2037" i="16" l="1"/>
  <c r="U2038" i="16" l="1"/>
  <c r="S2038" i="16"/>
  <c r="T2038" i="16" l="1"/>
  <c r="W2038" i="16"/>
  <c r="V2038" i="16" l="1"/>
  <c r="U2039" i="16" l="1"/>
  <c r="S2039" i="16"/>
  <c r="T2039" i="16" l="1"/>
  <c r="W2039" i="16"/>
  <c r="V2039" i="16" l="1"/>
  <c r="S2040" i="16" l="1"/>
  <c r="U2040" i="16"/>
  <c r="W2040" i="16" l="1"/>
  <c r="T2040" i="16"/>
  <c r="V2040" i="16" l="1"/>
  <c r="S2041" i="16" l="1"/>
  <c r="U2041" i="16"/>
  <c r="W2041" i="16" l="1"/>
  <c r="T2041" i="16"/>
  <c r="V2041" i="16" l="1"/>
  <c r="U2042" i="16" l="1"/>
  <c r="S2042" i="16"/>
  <c r="T2042" i="16" l="1"/>
  <c r="W2042" i="16"/>
  <c r="V2042" i="16" l="1"/>
  <c r="U2043" i="16" l="1"/>
  <c r="S2043" i="16"/>
  <c r="W2043" i="16" l="1"/>
  <c r="T2043" i="16"/>
  <c r="V2043" i="16" l="1"/>
  <c r="U2044" i="16" l="1"/>
  <c r="S2044" i="16"/>
  <c r="W2044" i="16" l="1"/>
  <c r="T2044" i="16"/>
  <c r="V2044" i="16" l="1"/>
  <c r="U2045" i="16" l="1"/>
  <c r="S2045" i="16"/>
  <c r="T2045" i="16" l="1"/>
  <c r="W2045" i="16"/>
  <c r="V2045" i="16" l="1"/>
  <c r="S2046" i="16" l="1"/>
  <c r="U2046" i="16"/>
  <c r="W2046" i="16" l="1"/>
  <c r="T2046" i="16"/>
  <c r="V2046" i="16" l="1"/>
  <c r="U2047" i="16" l="1"/>
  <c r="S2047" i="16"/>
  <c r="T2047" i="16" l="1"/>
  <c r="W2047" i="16"/>
  <c r="V2047" i="16" l="1"/>
  <c r="U2048" i="16" l="1"/>
  <c r="S2048" i="16"/>
  <c r="W2048" i="16" l="1"/>
  <c r="T2048" i="16"/>
  <c r="V2048" i="16" l="1"/>
  <c r="S2049" i="16" l="1"/>
  <c r="U2049" i="16"/>
  <c r="T2049" i="16" l="1"/>
  <c r="W2049" i="16"/>
  <c r="V2049" i="16" l="1"/>
  <c r="S2050" i="16" l="1"/>
  <c r="U2050" i="16"/>
  <c r="W2050" i="16" l="1"/>
  <c r="T2050" i="16"/>
  <c r="V2050" i="16" l="1"/>
  <c r="S2051" i="16" l="1"/>
  <c r="U2051" i="16"/>
  <c r="W2051" i="16" l="1"/>
  <c r="T2051" i="16"/>
  <c r="V2051" i="16" l="1"/>
  <c r="U2052" i="16" l="1"/>
  <c r="S2052" i="16"/>
  <c r="W2052" i="16" l="1"/>
  <c r="T2052" i="16"/>
  <c r="V2052" i="16" l="1"/>
  <c r="S2053" i="16" l="1"/>
  <c r="U2053" i="16"/>
  <c r="W2053" i="16" l="1"/>
  <c r="T2053" i="16"/>
  <c r="V2053" i="16" l="1"/>
  <c r="S2054" i="16" l="1"/>
  <c r="U2054" i="16"/>
  <c r="W2054" i="16" l="1"/>
  <c r="T2054" i="16"/>
  <c r="V2054" i="16" l="1"/>
  <c r="U2055" i="16" l="1"/>
  <c r="S2055" i="16"/>
  <c r="T2055" i="16" l="1"/>
  <c r="W2055" i="16"/>
  <c r="V2055" i="16" l="1"/>
  <c r="S2056" i="16" l="1"/>
  <c r="U2056" i="16"/>
  <c r="W2056" i="16" l="1"/>
  <c r="T2056" i="16"/>
  <c r="V2056" i="16" l="1"/>
  <c r="U2057" i="16" l="1"/>
  <c r="S2057" i="16"/>
  <c r="T2057" i="16" l="1"/>
  <c r="W2057" i="16"/>
  <c r="V2057" i="16" l="1"/>
  <c r="S2058" i="16" l="1"/>
  <c r="U2058" i="16"/>
  <c r="T2058" i="16" l="1"/>
  <c r="W2058" i="16"/>
  <c r="V2058" i="16" l="1"/>
  <c r="U2059" i="16" l="1"/>
  <c r="S2059" i="16"/>
  <c r="T2059" i="16" l="1"/>
  <c r="W2059" i="16"/>
  <c r="V2059" i="16" l="1"/>
  <c r="S2060" i="16" l="1"/>
  <c r="U2060" i="16"/>
  <c r="W2060" i="16" l="1"/>
  <c r="T2060" i="16"/>
  <c r="V2060" i="16" l="1"/>
  <c r="S2061" i="16" l="1"/>
  <c r="U2061" i="16"/>
  <c r="T2061" i="16" l="1"/>
  <c r="W2061" i="16"/>
  <c r="V2061" i="16" l="1"/>
  <c r="U2062" i="16" l="1"/>
  <c r="S2062" i="16"/>
  <c r="T2062" i="16" l="1"/>
  <c r="W2062" i="16"/>
  <c r="V2062" i="16" l="1"/>
  <c r="U2063" i="16" l="1"/>
  <c r="S2063" i="16"/>
  <c r="T2063" i="16" l="1"/>
  <c r="W2063" i="16"/>
  <c r="V2063" i="16" l="1"/>
  <c r="S2064" i="16" l="1"/>
  <c r="U2064" i="16"/>
  <c r="W2064" i="16" l="1"/>
  <c r="T2064" i="16"/>
  <c r="V2064" i="16" l="1"/>
  <c r="S2065" i="16" l="1"/>
  <c r="U2065" i="16"/>
  <c r="W2065" i="16" l="1"/>
  <c r="T2065" i="16"/>
  <c r="V2065" i="16" l="1"/>
  <c r="U2066" i="16" l="1"/>
  <c r="S2066" i="16"/>
  <c r="T2066" i="16" l="1"/>
  <c r="W2066" i="16"/>
  <c r="V2066" i="16" l="1"/>
  <c r="U2067" i="16" l="1"/>
  <c r="S2067" i="16"/>
  <c r="W2067" i="16" l="1"/>
  <c r="T2067" i="16"/>
  <c r="V2067" i="16" l="1"/>
  <c r="U2068" i="16" l="1"/>
  <c r="S2068" i="16"/>
  <c r="T2068" i="16" l="1"/>
  <c r="W2068" i="16"/>
  <c r="V2068" i="16" l="1"/>
  <c r="U2069" i="16" l="1"/>
  <c r="S2069" i="16"/>
  <c r="T2069" i="16" l="1"/>
  <c r="W2069" i="16"/>
  <c r="V2069" i="16" l="1"/>
  <c r="U2070" i="16" l="1"/>
  <c r="S2070" i="16"/>
  <c r="W2070" i="16" l="1"/>
  <c r="T2070" i="16"/>
  <c r="V2070" i="16" l="1"/>
  <c r="S2071" i="16" l="1"/>
  <c r="U2071" i="16"/>
  <c r="W2071" i="16" l="1"/>
  <c r="T2071" i="16"/>
  <c r="V2071" i="16" l="1"/>
  <c r="U2072" i="16" l="1"/>
  <c r="S2072" i="16"/>
  <c r="W2072" i="16" l="1"/>
  <c r="T2072" i="16"/>
  <c r="V2072" i="16" l="1"/>
  <c r="S2073" i="16" l="1"/>
  <c r="U2073" i="16"/>
  <c r="T2073" i="16" l="1"/>
  <c r="W2073" i="16"/>
  <c r="V2073" i="16" l="1"/>
  <c r="S2074" i="16" l="1"/>
  <c r="U2074" i="16"/>
  <c r="W2074" i="16" l="1"/>
  <c r="T2074" i="16"/>
  <c r="V2074" i="16" l="1"/>
  <c r="S2075" i="16" l="1"/>
  <c r="U2075" i="16"/>
  <c r="W2075" i="16" l="1"/>
  <c r="T2075" i="16"/>
  <c r="V2075" i="16" l="1"/>
  <c r="U2076" i="16" l="1"/>
  <c r="S2076" i="16"/>
  <c r="W2076" i="16" l="1"/>
  <c r="T2076" i="16"/>
  <c r="V2076" i="16" l="1"/>
  <c r="S2077" i="16" l="1"/>
  <c r="U2077" i="16"/>
  <c r="W2077" i="16" l="1"/>
  <c r="T2077" i="16"/>
  <c r="V2077" i="16" l="1"/>
  <c r="S2078" i="16" l="1"/>
  <c r="U2078" i="16"/>
  <c r="W2078" i="16" l="1"/>
  <c r="T2078" i="16"/>
  <c r="V2078" i="16" l="1"/>
  <c r="U2079" i="16" l="1"/>
  <c r="S2079" i="16"/>
  <c r="W2079" i="16" l="1"/>
  <c r="T2079" i="16"/>
  <c r="V2079" i="16" l="1"/>
  <c r="S2080" i="16" l="1"/>
  <c r="U2080" i="16"/>
  <c r="W2080" i="16" l="1"/>
  <c r="T2080" i="16"/>
  <c r="V2080" i="16" l="1"/>
  <c r="U2081" i="16" l="1"/>
  <c r="S2081" i="16"/>
  <c r="T2081" i="16" l="1"/>
  <c r="W2081" i="16"/>
  <c r="V2081" i="16" l="1"/>
  <c r="S2082" i="16" l="1"/>
  <c r="U2082" i="16"/>
  <c r="T2082" i="16" l="1"/>
  <c r="W2082" i="16"/>
  <c r="V2082" i="16" l="1"/>
  <c r="U2083" i="16" l="1"/>
  <c r="S2083" i="16"/>
  <c r="T2083" i="16" l="1"/>
  <c r="W2083" i="16"/>
  <c r="V2083" i="16" l="1"/>
  <c r="U2084" i="16" l="1"/>
  <c r="S2084" i="16"/>
  <c r="W2084" i="16" l="1"/>
  <c r="T2084" i="16"/>
  <c r="V2084" i="16" l="1"/>
  <c r="S2085" i="16" l="1"/>
  <c r="U2085" i="16"/>
  <c r="W2085" i="16" l="1"/>
  <c r="T2085" i="16"/>
  <c r="V2085" i="16" l="1"/>
  <c r="U2086" i="16" l="1"/>
  <c r="S2086" i="16"/>
  <c r="W2086" i="16" l="1"/>
  <c r="T2086" i="16"/>
  <c r="V2086" i="16" l="1"/>
  <c r="U2087" i="16" l="1"/>
  <c r="S2087" i="16"/>
  <c r="T2087" i="16" l="1"/>
  <c r="W2087" i="16"/>
  <c r="V2087" i="16" l="1"/>
  <c r="U2088" i="16" l="1"/>
  <c r="S2088" i="16"/>
  <c r="W2088" i="16" l="1"/>
  <c r="T2088" i="16"/>
  <c r="V2088" i="16" l="1"/>
  <c r="U2089" i="16" l="1"/>
  <c r="S2089" i="16"/>
  <c r="W2089" i="16" l="1"/>
  <c r="T2089" i="16"/>
  <c r="V2089" i="16" l="1"/>
  <c r="U2090" i="16" l="1"/>
  <c r="S2090" i="16"/>
  <c r="W2090" i="16" l="1"/>
  <c r="T2090" i="16"/>
  <c r="V2090" i="16" l="1"/>
  <c r="S2091" i="16" l="1"/>
  <c r="U2091" i="16"/>
  <c r="T2091" i="16" l="1"/>
  <c r="W2091" i="16"/>
  <c r="V2091" i="16" l="1"/>
  <c r="U2092" i="16" l="1"/>
  <c r="S2092" i="16"/>
  <c r="W2092" i="16" l="1"/>
  <c r="T2092" i="16"/>
  <c r="V2092" i="16" l="1"/>
  <c r="S2093" i="16" l="1"/>
  <c r="U2093" i="16"/>
  <c r="T2093" i="16" l="1"/>
  <c r="W2093" i="16"/>
  <c r="V2093" i="16" l="1"/>
  <c r="U2094" i="16" l="1"/>
  <c r="S2094" i="16"/>
  <c r="W2094" i="16" l="1"/>
  <c r="T2094" i="16"/>
  <c r="V2094" i="16" l="1"/>
  <c r="S2095" i="16" l="1"/>
  <c r="U2095" i="16"/>
  <c r="W2095" i="16" l="1"/>
  <c r="T2095" i="16"/>
  <c r="V2095" i="16" l="1"/>
  <c r="U2096" i="16" l="1"/>
  <c r="S2096" i="16"/>
  <c r="T2096" i="16" l="1"/>
  <c r="W2096" i="16"/>
  <c r="V2096" i="16" l="1"/>
  <c r="U2097" i="16" l="1"/>
  <c r="S2097" i="16"/>
  <c r="W2097" i="16" l="1"/>
  <c r="T2097" i="16"/>
  <c r="V2097" i="16" l="1"/>
  <c r="U2098" i="16" l="1"/>
  <c r="S2098" i="16"/>
  <c r="W2098" i="16" l="1"/>
  <c r="T2098" i="16"/>
  <c r="V2098" i="16" l="1"/>
  <c r="U2099" i="16" l="1"/>
  <c r="S2099" i="16"/>
  <c r="T2099" i="16" l="1"/>
  <c r="W2099" i="16"/>
  <c r="V2099" i="16" l="1"/>
  <c r="U2100" i="16" l="1"/>
  <c r="S2100" i="16"/>
  <c r="T2100" i="16" l="1"/>
  <c r="W2100" i="16"/>
  <c r="V2100" i="16" l="1"/>
  <c r="U2101" i="16" l="1"/>
  <c r="S2101" i="16"/>
  <c r="W2101" i="16" l="1"/>
  <c r="T2101" i="16"/>
  <c r="V2101" i="16" l="1"/>
  <c r="S2102" i="16" l="1"/>
  <c r="U2102" i="16"/>
  <c r="W2102" i="16" l="1"/>
  <c r="T2102" i="16"/>
  <c r="V2102" i="16" l="1"/>
  <c r="S2103" i="16" l="1"/>
  <c r="U2103" i="16"/>
  <c r="T2103" i="16" l="1"/>
  <c r="W2103" i="16"/>
  <c r="V2103" i="16" l="1"/>
  <c r="S2104" i="16" l="1"/>
  <c r="U2104" i="16"/>
  <c r="W2104" i="16" l="1"/>
  <c r="T2104" i="16"/>
  <c r="V2104" i="16" l="1"/>
  <c r="U2105" i="16" l="1"/>
  <c r="S2105" i="16"/>
  <c r="T2105" i="16" l="1"/>
  <c r="W2105" i="16"/>
  <c r="V2105" i="16" l="1"/>
  <c r="U2106" i="16" l="1"/>
  <c r="S2106" i="16"/>
  <c r="W2106" i="16" l="1"/>
  <c r="T2106" i="16"/>
  <c r="V2106" i="16" l="1"/>
  <c r="S2107" i="16" l="1"/>
  <c r="U2107" i="16"/>
  <c r="T2107" i="16" l="1"/>
  <c r="W2107" i="16"/>
  <c r="V2107" i="16" l="1"/>
  <c r="S2108" i="16" l="1"/>
  <c r="U2108" i="16"/>
  <c r="T2108" i="16" l="1"/>
  <c r="W2108" i="16"/>
  <c r="V2108" i="16" l="1"/>
  <c r="U2109" i="16" l="1"/>
  <c r="S2109" i="16"/>
  <c r="T2109" i="16" l="1"/>
  <c r="W2109" i="16"/>
  <c r="V2109" i="16" l="1"/>
  <c r="U2110" i="16" l="1"/>
  <c r="S2110" i="16"/>
  <c r="T2110" i="16" l="1"/>
  <c r="W2110" i="16"/>
  <c r="V2110" i="16" l="1"/>
  <c r="S2111" i="16" l="1"/>
  <c r="U2111" i="16"/>
  <c r="T2111" i="16" l="1"/>
  <c r="W2111" i="16"/>
  <c r="V2111" i="16" l="1"/>
  <c r="S2112" i="16" l="1"/>
  <c r="U2112" i="16"/>
  <c r="W2112" i="16" l="1"/>
  <c r="T2112" i="16"/>
  <c r="V2112" i="16" l="1"/>
  <c r="U2113" i="16" l="1"/>
  <c r="S2113" i="16"/>
  <c r="T2113" i="16" l="1"/>
  <c r="W2113" i="16"/>
  <c r="V2113" i="16" l="1"/>
  <c r="S2114" i="16" l="1"/>
  <c r="U2114" i="16"/>
  <c r="W2114" i="16" l="1"/>
  <c r="T2114" i="16"/>
  <c r="V2114" i="16" l="1"/>
  <c r="S2115" i="16" l="1"/>
  <c r="U2115" i="16"/>
  <c r="W2115" i="16" l="1"/>
  <c r="T2115" i="16"/>
  <c r="V2115" i="16" l="1"/>
  <c r="S2116" i="16" l="1"/>
  <c r="U2116" i="16"/>
  <c r="T2116" i="16" l="1"/>
  <c r="W2116" i="16"/>
  <c r="V2116" i="16" l="1"/>
  <c r="S2117" i="16" l="1"/>
  <c r="U2117" i="16"/>
  <c r="T2117" i="16" l="1"/>
  <c r="W2117" i="16"/>
  <c r="V2117" i="16" l="1"/>
  <c r="U2118" i="16" l="1"/>
  <c r="S2118" i="16"/>
  <c r="W2118" i="16" l="1"/>
  <c r="T2118" i="16"/>
  <c r="V2118" i="16" l="1"/>
  <c r="S2119" i="16" l="1"/>
  <c r="U2119" i="16"/>
  <c r="W2119" i="16" l="1"/>
  <c r="T2119" i="16"/>
  <c r="V2119" i="16" l="1"/>
  <c r="S2120" i="16" l="1"/>
  <c r="U2120" i="16"/>
  <c r="T2120" i="16" l="1"/>
  <c r="W2120" i="16"/>
  <c r="V2120" i="16" l="1"/>
  <c r="U2121" i="16" l="1"/>
  <c r="S2121" i="16"/>
  <c r="T2121" i="16" l="1"/>
  <c r="W2121" i="16"/>
  <c r="V2121" i="16" l="1"/>
  <c r="U2122" i="16" l="1"/>
  <c r="S2122" i="16"/>
  <c r="T2122" i="16" l="1"/>
  <c r="W2122" i="16"/>
  <c r="V2122" i="16" l="1"/>
  <c r="U2123" i="16" l="1"/>
  <c r="S2123" i="16"/>
  <c r="T2123" i="16" l="1"/>
  <c r="W2123" i="16"/>
  <c r="V2123" i="16" l="1"/>
  <c r="S2124" i="16" l="1"/>
  <c r="U2124" i="16"/>
  <c r="T2124" i="16" l="1"/>
  <c r="W2124" i="16"/>
  <c r="V2124" i="16" l="1"/>
  <c r="S2125" i="16" l="1"/>
  <c r="U2125" i="16"/>
  <c r="W2125" i="16" l="1"/>
  <c r="T2125" i="16"/>
  <c r="V2125" i="16" l="1"/>
  <c r="U2126" i="16" l="1"/>
  <c r="S2126" i="16"/>
  <c r="W2126" i="16" l="1"/>
  <c r="T2126" i="16"/>
  <c r="V2126" i="16" l="1"/>
  <c r="S2127" i="16" l="1"/>
  <c r="U2127" i="16"/>
  <c r="T2127" i="16" l="1"/>
  <c r="W2127" i="16"/>
  <c r="V2127" i="16" l="1"/>
  <c r="S2128" i="16" l="1"/>
  <c r="U2128" i="16"/>
  <c r="W2128" i="16" l="1"/>
  <c r="T2128" i="16"/>
  <c r="V2128" i="16" l="1"/>
  <c r="U2129" i="16" l="1"/>
  <c r="S2129" i="16"/>
  <c r="T2129" i="16" l="1"/>
  <c r="W2129" i="16"/>
  <c r="V2129" i="16" l="1"/>
  <c r="U2130" i="16" l="1"/>
  <c r="S2130" i="16"/>
  <c r="W2130" i="16" l="1"/>
  <c r="T2130" i="16"/>
  <c r="V2130" i="16" l="1"/>
  <c r="S2131" i="16" l="1"/>
  <c r="U2131" i="16"/>
  <c r="W2131" i="16" l="1"/>
  <c r="T2131" i="16"/>
  <c r="V2131" i="16" l="1"/>
  <c r="S2132" i="16" l="1"/>
  <c r="U2132" i="16"/>
  <c r="T2132" i="16" l="1"/>
  <c r="W2132" i="16"/>
  <c r="V2132" i="16" l="1"/>
  <c r="U2133" i="16" l="1"/>
  <c r="S2133" i="16"/>
  <c r="T2133" i="16" l="1"/>
  <c r="W2133" i="16"/>
  <c r="V2133" i="16" l="1"/>
  <c r="U2134" i="16" l="1"/>
  <c r="S2134" i="16"/>
  <c r="T2134" i="16" l="1"/>
  <c r="W2134" i="16"/>
  <c r="V2134" i="16" l="1"/>
  <c r="U2135" i="16" l="1"/>
  <c r="S2135" i="16"/>
  <c r="W2135" i="16" l="1"/>
  <c r="T2135" i="16"/>
  <c r="V2135" i="16" l="1"/>
  <c r="S2136" i="16" l="1"/>
  <c r="U2136" i="16"/>
  <c r="T2136" i="16" l="1"/>
  <c r="W2136" i="16"/>
  <c r="V2136" i="16" l="1"/>
  <c r="U2137" i="16" l="1"/>
  <c r="S2137" i="16"/>
  <c r="W2137" i="16" l="1"/>
  <c r="T2137" i="16"/>
  <c r="V2137" i="16" l="1"/>
  <c r="S2138" i="16" l="1"/>
  <c r="U2138" i="16"/>
  <c r="W2138" i="16" l="1"/>
  <c r="T2138" i="16"/>
  <c r="V2138" i="16" l="1"/>
  <c r="S2139" i="16" l="1"/>
  <c r="U2139" i="16"/>
  <c r="T2139" i="16" l="1"/>
  <c r="W2139" i="16"/>
  <c r="V2139" i="16" l="1"/>
  <c r="S2140" i="16" l="1"/>
  <c r="U2140" i="16"/>
  <c r="T2140" i="16" l="1"/>
  <c r="W2140" i="16"/>
  <c r="V2140" i="16" l="1"/>
  <c r="S2141" i="16" l="1"/>
  <c r="U2141" i="16"/>
  <c r="T2141" i="16" l="1"/>
  <c r="W2141" i="16"/>
  <c r="V2141" i="16" l="1"/>
  <c r="U2142" i="16" l="1"/>
  <c r="S2142" i="16"/>
  <c r="W2142" i="16" l="1"/>
  <c r="T2142" i="16"/>
  <c r="V2142" i="16" l="1"/>
  <c r="S2143" i="16" l="1"/>
  <c r="U2143" i="16"/>
  <c r="W2143" i="16" l="1"/>
  <c r="T2143" i="16"/>
  <c r="V2143" i="16" l="1"/>
  <c r="S2144" i="16" l="1"/>
  <c r="U2144" i="16"/>
  <c r="T2144" i="16" l="1"/>
  <c r="W2144" i="16"/>
  <c r="V2144" i="16" l="1"/>
  <c r="U2145" i="16" l="1"/>
  <c r="S2145" i="16"/>
  <c r="T2145" i="16" l="1"/>
  <c r="W2145" i="16"/>
  <c r="V2145" i="16" l="1"/>
  <c r="S2146" i="16" l="1"/>
  <c r="U2146" i="16"/>
  <c r="T2146" i="16" l="1"/>
  <c r="W2146" i="16"/>
  <c r="V2146" i="16" l="1"/>
  <c r="U2147" i="16" l="1"/>
  <c r="S2147" i="16"/>
  <c r="T2147" i="16" l="1"/>
  <c r="W2147" i="16"/>
  <c r="V2147" i="16" l="1"/>
  <c r="S2148" i="16" l="1"/>
  <c r="U2148" i="16"/>
  <c r="T2148" i="16" l="1"/>
  <c r="W2148" i="16"/>
  <c r="V2148" i="16" l="1"/>
  <c r="U2149" i="16" l="1"/>
  <c r="S2149" i="16"/>
  <c r="T2149" i="16" l="1"/>
  <c r="W2149" i="16"/>
  <c r="V2149" i="16" l="1"/>
  <c r="S2150" i="16" l="1"/>
  <c r="U2150" i="16"/>
  <c r="W2150" i="16" l="1"/>
  <c r="T2150" i="16"/>
  <c r="V2150" i="16" l="1"/>
  <c r="S2151" i="16" l="1"/>
  <c r="U2151" i="16"/>
  <c r="T2151" i="16" l="1"/>
  <c r="W2151" i="16"/>
  <c r="V2151" i="16" l="1"/>
  <c r="S2152" i="16" l="1"/>
  <c r="U2152" i="16"/>
  <c r="T2152" i="16" l="1"/>
  <c r="W2152" i="16"/>
  <c r="V2152" i="16" l="1"/>
  <c r="S2153" i="16" l="1"/>
  <c r="U2153" i="16"/>
  <c r="W2153" i="16" l="1"/>
  <c r="T2153" i="16"/>
  <c r="V2153" i="16" l="1"/>
  <c r="U2154" i="16" l="1"/>
  <c r="S2154" i="16"/>
  <c r="T2154" i="16" l="1"/>
  <c r="W2154" i="16"/>
  <c r="V2154" i="16" l="1"/>
  <c r="S2155" i="16" l="1"/>
  <c r="U2155" i="16"/>
  <c r="W2155" i="16" l="1"/>
  <c r="T2155" i="16"/>
  <c r="V2155" i="16" l="1"/>
  <c r="S2156" i="16" l="1"/>
  <c r="U2156" i="16"/>
  <c r="T2156" i="16" l="1"/>
  <c r="W2156" i="16"/>
  <c r="V2156" i="16" l="1"/>
  <c r="U2157" i="16" l="1"/>
  <c r="S2157" i="16"/>
  <c r="T2157" i="16" l="1"/>
  <c r="W2157" i="16"/>
  <c r="V2157" i="16" l="1"/>
  <c r="U2158" i="16" l="1"/>
  <c r="S2158" i="16"/>
  <c r="W2158" i="16" l="1"/>
  <c r="T2158" i="16"/>
  <c r="V2158" i="16" l="1"/>
  <c r="U2159" i="16" l="1"/>
  <c r="S2159" i="16"/>
  <c r="T2159" i="16" l="1"/>
  <c r="W2159" i="16"/>
  <c r="V2159" i="16" l="1"/>
  <c r="S2160" i="16" l="1"/>
  <c r="U2160" i="16"/>
  <c r="T2160" i="16" l="1"/>
  <c r="W2160" i="16"/>
  <c r="V2160" i="16" l="1"/>
  <c r="U2161" i="16" l="1"/>
  <c r="S2161" i="16"/>
  <c r="W2161" i="16" l="1"/>
  <c r="T2161" i="16"/>
  <c r="V2161" i="16" l="1"/>
  <c r="U2162" i="16" l="1"/>
  <c r="S2162" i="16"/>
  <c r="W2162" i="16" l="1"/>
  <c r="T2162" i="16"/>
  <c r="V2162" i="16" l="1"/>
  <c r="S2163" i="16" l="1"/>
  <c r="U2163" i="16"/>
  <c r="T2163" i="16" l="1"/>
  <c r="W2163" i="16"/>
  <c r="V2163" i="16" l="1"/>
  <c r="S2164" i="16" l="1"/>
  <c r="U2164" i="16"/>
  <c r="W2164" i="16" l="1"/>
  <c r="T2164" i="16"/>
  <c r="V2164" i="16" l="1"/>
  <c r="U2165" i="16" l="1"/>
  <c r="S2165" i="16"/>
  <c r="T2165" i="16" l="1"/>
  <c r="W2165" i="16"/>
  <c r="V2165" i="16" l="1"/>
  <c r="S2166" i="16" l="1"/>
  <c r="U2166" i="16"/>
  <c r="W2166" i="16" l="1"/>
  <c r="T2166" i="16"/>
  <c r="V2166" i="16" l="1"/>
  <c r="S2167" i="16" l="1"/>
  <c r="U2167" i="16"/>
  <c r="W2167" i="16" l="1"/>
  <c r="T2167" i="16"/>
  <c r="V2167" i="16" l="1"/>
  <c r="S2168" i="16" l="1"/>
  <c r="U2168" i="16"/>
  <c r="T2168" i="16" l="1"/>
  <c r="W2168" i="16"/>
  <c r="V2168" i="16" l="1"/>
  <c r="U2169" i="16" l="1"/>
  <c r="S2169" i="16"/>
  <c r="W2169" i="16" l="1"/>
  <c r="T2169" i="16"/>
  <c r="V2169" i="16" l="1"/>
  <c r="U2170" i="16" l="1"/>
  <c r="S2170" i="16"/>
  <c r="T2170" i="16" l="1"/>
  <c r="W2170" i="16"/>
  <c r="V2170" i="16" l="1"/>
  <c r="S2171" i="16" l="1"/>
  <c r="U2171" i="16"/>
  <c r="T2171" i="16" l="1"/>
  <c r="W2171" i="16"/>
  <c r="V2171" i="16" l="1"/>
  <c r="S2172" i="16" l="1"/>
  <c r="U2172" i="16"/>
  <c r="T2172" i="16" l="1"/>
  <c r="W2172" i="16"/>
  <c r="V2172" i="16" l="1"/>
  <c r="U2173" i="16" l="1"/>
  <c r="S2173" i="16"/>
  <c r="T2173" i="16" l="1"/>
  <c r="W2173" i="16"/>
  <c r="V2173" i="16" l="1"/>
  <c r="S2174" i="16" l="1"/>
  <c r="U2174" i="16"/>
  <c r="W2174" i="16" l="1"/>
  <c r="T2174" i="16"/>
  <c r="V2174" i="16" l="1"/>
  <c r="S2175" i="16" l="1"/>
  <c r="U2175" i="16"/>
  <c r="W2175" i="16" l="1"/>
  <c r="T2175" i="16"/>
  <c r="V2175" i="16" l="1"/>
  <c r="S2176" i="16" l="1"/>
  <c r="U2176" i="16"/>
  <c r="W2176" i="16" l="1"/>
  <c r="T2176" i="16"/>
  <c r="V2176" i="16" l="1"/>
  <c r="S2177" i="16" l="1"/>
  <c r="U2177" i="16"/>
  <c r="T2177" i="16" l="1"/>
  <c r="W2177" i="16"/>
  <c r="V2177" i="16" l="1"/>
  <c r="U2178" i="16" l="1"/>
  <c r="S2178" i="16"/>
  <c r="W2178" i="16" l="1"/>
  <c r="T2178" i="16"/>
  <c r="V2178" i="16" l="1"/>
  <c r="S2179" i="16" l="1"/>
  <c r="U2179" i="16"/>
  <c r="W2179" i="16" l="1"/>
  <c r="T2179" i="16"/>
  <c r="V2179" i="16" l="1"/>
  <c r="U2180" i="16" l="1"/>
  <c r="S2180" i="16"/>
  <c r="T2180" i="16" l="1"/>
  <c r="W2180" i="16"/>
  <c r="V2180" i="16" l="1"/>
  <c r="U2181" i="16" l="1"/>
  <c r="S2181" i="16"/>
  <c r="T2181" i="16" l="1"/>
  <c r="W2181" i="16"/>
  <c r="V2181" i="16" l="1"/>
  <c r="U2182" i="16" l="1"/>
  <c r="S2182" i="16"/>
  <c r="T2182" i="16" l="1"/>
  <c r="W2182" i="16"/>
  <c r="V2182" i="16" l="1"/>
  <c r="U2183" i="16" l="1"/>
  <c r="S2183" i="16"/>
  <c r="T2183" i="16" l="1"/>
  <c r="W2183" i="16"/>
  <c r="V2183" i="16" l="1"/>
  <c r="S2184" i="16" l="1"/>
  <c r="U2184" i="16"/>
  <c r="T2184" i="16" l="1"/>
  <c r="W2184" i="16"/>
  <c r="V2184" i="16" l="1"/>
  <c r="S2185" i="16" l="1"/>
  <c r="U2185" i="16"/>
  <c r="W2185" i="16" l="1"/>
  <c r="T2185" i="16"/>
  <c r="V2185" i="16" l="1"/>
  <c r="U2186" i="16" l="1"/>
  <c r="S2186" i="16"/>
  <c r="W2186" i="16" l="1"/>
  <c r="T2186" i="16"/>
  <c r="V2186" i="16" l="1"/>
  <c r="U2187" i="16" l="1"/>
  <c r="S2187" i="16"/>
  <c r="T2187" i="16" l="1"/>
  <c r="W2187" i="16"/>
  <c r="V2187" i="16" l="1"/>
  <c r="S2188" i="16" l="1"/>
  <c r="U2188" i="16"/>
  <c r="W2188" i="16" l="1"/>
  <c r="T2188" i="16"/>
  <c r="V2188" i="16" l="1"/>
  <c r="S2189" i="16" l="1"/>
  <c r="U2189" i="16"/>
  <c r="T2189" i="16" l="1"/>
  <c r="W2189" i="16"/>
  <c r="V2189" i="16" l="1"/>
  <c r="U2190" i="16" l="1"/>
  <c r="S2190" i="16"/>
  <c r="T2190" i="16" l="1"/>
  <c r="W2190" i="16"/>
  <c r="V2190" i="16" l="1"/>
  <c r="S2191" i="16" l="1"/>
  <c r="U2191" i="16"/>
  <c r="W2191" i="16" l="1"/>
  <c r="T2191" i="16"/>
  <c r="V2191" i="16" l="1"/>
  <c r="S2192" i="16" l="1"/>
  <c r="U2192" i="16"/>
  <c r="T2192" i="16" l="1"/>
  <c r="W2192" i="16"/>
  <c r="V2192" i="16" l="1"/>
  <c r="U2193" i="16" l="1"/>
  <c r="S2193" i="16"/>
  <c r="T2193" i="16" l="1"/>
  <c r="W2193" i="16"/>
  <c r="V2193" i="16" l="1"/>
  <c r="U2194" i="16" l="1"/>
  <c r="S2194" i="16"/>
  <c r="W2194" i="16" l="1"/>
  <c r="T2194" i="16"/>
  <c r="V2194" i="16" l="1"/>
  <c r="U2195" i="16" l="1"/>
  <c r="S2195" i="16"/>
  <c r="T2195" i="16" l="1"/>
  <c r="W2195" i="16"/>
  <c r="V2195" i="16" l="1"/>
  <c r="S2196" i="16" l="1"/>
  <c r="U2196" i="16"/>
  <c r="T2196" i="16" l="1"/>
  <c r="W2196" i="16"/>
  <c r="V2196" i="16" l="1"/>
  <c r="U2197" i="16" l="1"/>
  <c r="S2197" i="16"/>
  <c r="T2197" i="16" l="1"/>
  <c r="W2197" i="16"/>
  <c r="V2197" i="16" l="1"/>
  <c r="S2198" i="16" l="1"/>
  <c r="U2198" i="16"/>
  <c r="W2198" i="16" l="1"/>
  <c r="T2198" i="16"/>
  <c r="V2198" i="16" l="1"/>
  <c r="U2199" i="16" l="1"/>
  <c r="S2199" i="16"/>
  <c r="T2199" i="16" l="1"/>
  <c r="W2199" i="16"/>
  <c r="V2199" i="16" l="1"/>
  <c r="S2200" i="16" l="1"/>
  <c r="U2200" i="16"/>
  <c r="W2200" i="16" l="1"/>
  <c r="T2200" i="16"/>
  <c r="V2200" i="16" l="1"/>
  <c r="S2201" i="16" l="1"/>
  <c r="U2201" i="16"/>
  <c r="T2201" i="16" l="1"/>
  <c r="W2201" i="16"/>
  <c r="V2201" i="16" l="1"/>
  <c r="U2202" i="16" l="1"/>
  <c r="S2202" i="16"/>
  <c r="W2202" i="16" l="1"/>
  <c r="T2202" i="16"/>
  <c r="V2202" i="16" l="1"/>
  <c r="S2203" i="16" l="1"/>
  <c r="U2203" i="16"/>
  <c r="W2203" i="16" l="1"/>
  <c r="T2203" i="16"/>
  <c r="V2203" i="16" l="1"/>
  <c r="U2204" i="16" l="1"/>
  <c r="S2204" i="16"/>
  <c r="T2204" i="16" l="1"/>
  <c r="W2204" i="16"/>
  <c r="V2204" i="16" l="1"/>
  <c r="U2205" i="16" l="1"/>
  <c r="S2205" i="16"/>
  <c r="T2205" i="16" l="1"/>
  <c r="W2205" i="16"/>
  <c r="V2205" i="16" l="1"/>
  <c r="S2206" i="16" l="1"/>
  <c r="U2206" i="16"/>
  <c r="T2206" i="16" l="1"/>
  <c r="W2206" i="16"/>
  <c r="V2206" i="16" l="1"/>
  <c r="U2207" i="16" l="1"/>
  <c r="S2207" i="16"/>
  <c r="W2207" i="16" l="1"/>
  <c r="T2207" i="16"/>
  <c r="V2207" i="16" l="1"/>
  <c r="S2208" i="16" l="1"/>
  <c r="U2208" i="16"/>
  <c r="W2208" i="16" l="1"/>
  <c r="T2208" i="16"/>
  <c r="V2208" i="16" l="1"/>
  <c r="U2209" i="16" l="1"/>
  <c r="S2209" i="16"/>
  <c r="W2209" i="16" l="1"/>
  <c r="T2209" i="16"/>
  <c r="V2209" i="16" l="1"/>
  <c r="S2210" i="16" l="1"/>
  <c r="U2210" i="16"/>
  <c r="W2210" i="16" l="1"/>
  <c r="T2210" i="16"/>
  <c r="V2210" i="16" l="1"/>
  <c r="S2211" i="16" l="1"/>
  <c r="U2211" i="16"/>
  <c r="T2211" i="16" l="1"/>
  <c r="W2211" i="16"/>
  <c r="V2211" i="16" l="1"/>
  <c r="U2212" i="16" l="1"/>
  <c r="S2212" i="16"/>
  <c r="W2212" i="16" l="1"/>
  <c r="T2212" i="16"/>
  <c r="V2212" i="16" l="1"/>
  <c r="S2213" i="16" l="1"/>
  <c r="U2213" i="16"/>
  <c r="T2213" i="16" l="1"/>
  <c r="W2213" i="16"/>
  <c r="V2213" i="16" l="1"/>
  <c r="U2214" i="16" l="1"/>
  <c r="S2214" i="16"/>
  <c r="W2214" i="16" l="1"/>
  <c r="T2214" i="16"/>
  <c r="V2214" i="16" l="1"/>
  <c r="S2215" i="16" l="1"/>
  <c r="U2215" i="16"/>
  <c r="W2215" i="16" l="1"/>
  <c r="T2215" i="16"/>
  <c r="V2215" i="16" l="1"/>
  <c r="S2216" i="16" l="1"/>
  <c r="U2216" i="16"/>
  <c r="T2216" i="16" l="1"/>
  <c r="W2216" i="16"/>
  <c r="V2216" i="16" l="1"/>
  <c r="U2217" i="16" l="1"/>
  <c r="S2217" i="16"/>
  <c r="T2217" i="16" l="1"/>
  <c r="W2217" i="16"/>
  <c r="V2217" i="16" l="1"/>
  <c r="U2218" i="16" l="1"/>
  <c r="S2218" i="16"/>
  <c r="T2218" i="16" l="1"/>
  <c r="W2218" i="16"/>
  <c r="V2218" i="16" l="1"/>
  <c r="U2219" i="16" l="1"/>
  <c r="S2219" i="16"/>
  <c r="W2219" i="16" l="1"/>
  <c r="T2219" i="16"/>
  <c r="V2219" i="16" l="1"/>
  <c r="S2220" i="16" l="1"/>
  <c r="U2220" i="16"/>
  <c r="T2220" i="16" l="1"/>
  <c r="W2220" i="16"/>
  <c r="V2220" i="16" l="1"/>
  <c r="S2221" i="16" l="1"/>
  <c r="U2221" i="16"/>
  <c r="T2221" i="16" l="1"/>
  <c r="W2221" i="16"/>
  <c r="V2221" i="16" l="1"/>
  <c r="S2222" i="16" l="1"/>
  <c r="U2222" i="16"/>
  <c r="T2222" i="16" l="1"/>
  <c r="W2222" i="16"/>
  <c r="V2222" i="16" l="1"/>
  <c r="S2223" i="16" l="1"/>
  <c r="U2223" i="16"/>
  <c r="W2223" i="16" l="1"/>
  <c r="T2223" i="16"/>
  <c r="V2223" i="16" l="1"/>
  <c r="S2224" i="16" l="1"/>
  <c r="U2224" i="16"/>
  <c r="W2224" i="16" l="1"/>
  <c r="T2224" i="16"/>
  <c r="V2224" i="16" l="1"/>
  <c r="S2225" i="16" l="1"/>
  <c r="U2225" i="16"/>
  <c r="T2225" i="16" l="1"/>
  <c r="W2225" i="16"/>
  <c r="V2225" i="16" l="1"/>
  <c r="S2226" i="16" l="1"/>
  <c r="U2226" i="16"/>
  <c r="W2226" i="16" l="1"/>
  <c r="T2226" i="16"/>
  <c r="V2226" i="16" l="1"/>
  <c r="S2227" i="16" l="1"/>
  <c r="U2227" i="16"/>
  <c r="W2227" i="16" l="1"/>
  <c r="T2227" i="16"/>
  <c r="V2227" i="16" l="1"/>
  <c r="U2228" i="16" l="1"/>
  <c r="S2228" i="16"/>
  <c r="T2228" i="16" l="1"/>
  <c r="W2228" i="16"/>
  <c r="V2228" i="16" l="1"/>
  <c r="S2229" i="16" l="1"/>
  <c r="U2229" i="16"/>
  <c r="W2229" i="16" l="1"/>
  <c r="T2229" i="16"/>
  <c r="V2229" i="16" l="1"/>
  <c r="S2230" i="16" l="1"/>
  <c r="U2230" i="16"/>
  <c r="T2230" i="16" l="1"/>
  <c r="W2230" i="16"/>
  <c r="V2230" i="16" l="1"/>
  <c r="U2231" i="16" l="1"/>
  <c r="S2231" i="16"/>
  <c r="T2231" i="16" l="1"/>
  <c r="W2231" i="16"/>
  <c r="V2231" i="16" l="1"/>
  <c r="U2232" i="16" l="1"/>
  <c r="S2232" i="16"/>
  <c r="T2232" i="16" l="1"/>
  <c r="W2232" i="16"/>
  <c r="V2232" i="16" l="1"/>
  <c r="S2233" i="16" l="1"/>
  <c r="U2233" i="16"/>
  <c r="W2233" i="16" l="1"/>
  <c r="T2233" i="16"/>
  <c r="V2233" i="16" l="1"/>
  <c r="U2234" i="16" l="1"/>
  <c r="S2234" i="16"/>
  <c r="W2234" i="16" l="1"/>
  <c r="T2234" i="16"/>
  <c r="V2234" i="16" l="1"/>
  <c r="S2235" i="16" l="1"/>
  <c r="U2235" i="16"/>
  <c r="W2235" i="16" l="1"/>
  <c r="T2235" i="16"/>
  <c r="V2235" i="16" l="1"/>
  <c r="S2236" i="16" l="1"/>
  <c r="U2236" i="16"/>
  <c r="W2236" i="16" l="1"/>
  <c r="T2236" i="16"/>
  <c r="V2236" i="16" l="1"/>
  <c r="U2237" i="16" l="1"/>
  <c r="S2237" i="16"/>
  <c r="W2237" i="16" l="1"/>
  <c r="T2237" i="16"/>
  <c r="V2237" i="16" l="1"/>
  <c r="S2238" i="16" l="1"/>
  <c r="U2238" i="16"/>
  <c r="T2238" i="16" l="1"/>
  <c r="W2238" i="16"/>
  <c r="V2238" i="16" l="1"/>
  <c r="S2239" i="16" l="1"/>
  <c r="U2239" i="16"/>
  <c r="W2239" i="16" l="1"/>
  <c r="T2239" i="16"/>
  <c r="V2239" i="16" l="1"/>
  <c r="S2240" i="16" l="1"/>
  <c r="U2240" i="16"/>
  <c r="W2240" i="16" l="1"/>
  <c r="T2240" i="16"/>
  <c r="V2240" i="16" l="1"/>
  <c r="S2241" i="16" l="1"/>
  <c r="U2241" i="16"/>
  <c r="W2241" i="16" l="1"/>
  <c r="T2241" i="16"/>
  <c r="V2241" i="16" l="1"/>
  <c r="S2242" i="16" l="1"/>
  <c r="U2242" i="16"/>
  <c r="T2242" i="16" l="1"/>
  <c r="W2242" i="16"/>
  <c r="V2242" i="16" l="1"/>
  <c r="U2243" i="16" l="1"/>
  <c r="S2243" i="16"/>
  <c r="T2243" i="16" l="1"/>
  <c r="W2243" i="16"/>
  <c r="V2243" i="16" l="1"/>
  <c r="S2244" i="16" l="1"/>
  <c r="U2244" i="16"/>
  <c r="T2244" i="16" l="1"/>
  <c r="W2244" i="16"/>
  <c r="V2244" i="16" l="1"/>
  <c r="S2245" i="16" l="1"/>
  <c r="U2245" i="16"/>
  <c r="T2245" i="16" l="1"/>
  <c r="W2245" i="16"/>
  <c r="V2245" i="16" l="1"/>
  <c r="U2246" i="16" l="1"/>
  <c r="S2246" i="16"/>
  <c r="W2246" i="16" l="1"/>
  <c r="T2246" i="16"/>
  <c r="V2246" i="16" l="1"/>
  <c r="S2247" i="16" l="1"/>
  <c r="U2247" i="16"/>
  <c r="T2247" i="16" l="1"/>
  <c r="W2247" i="16"/>
  <c r="V2247" i="16" l="1"/>
  <c r="U2248" i="16" l="1"/>
  <c r="S2248" i="16"/>
  <c r="T2248" i="16" l="1"/>
  <c r="W2248" i="16"/>
  <c r="V2248" i="16" l="1"/>
  <c r="S2249" i="16" l="1"/>
  <c r="U2249" i="16"/>
  <c r="T2249" i="16" l="1"/>
  <c r="W2249" i="16"/>
  <c r="V2249" i="16" l="1"/>
  <c r="S2250" i="16" l="1"/>
  <c r="U2250" i="16"/>
  <c r="W2250" i="16" l="1"/>
  <c r="T2250" i="16"/>
  <c r="V2250" i="16" l="1"/>
  <c r="S2251" i="16" l="1"/>
  <c r="U2251" i="16"/>
  <c r="W2251" i="16" l="1"/>
  <c r="T2251" i="16"/>
  <c r="V2251" i="16" l="1"/>
  <c r="U2252" i="16" l="1"/>
  <c r="S2252" i="16"/>
  <c r="T2252" i="16" l="1"/>
  <c r="W2252" i="16"/>
  <c r="V2252" i="16" l="1"/>
  <c r="S2253" i="16" l="1"/>
  <c r="U2253" i="16"/>
  <c r="W2253" i="16" l="1"/>
  <c r="T2253" i="16"/>
  <c r="V2253" i="16" l="1"/>
  <c r="S2254" i="16" l="1"/>
  <c r="U2254" i="16"/>
  <c r="T2254" i="16" l="1"/>
  <c r="W2254" i="16"/>
  <c r="V2254" i="16" l="1"/>
  <c r="U2255" i="16" l="1"/>
  <c r="S2255" i="16"/>
  <c r="T2255" i="16" l="1"/>
  <c r="W2255" i="16"/>
  <c r="V2255" i="16" l="1"/>
  <c r="U2256" i="16" l="1"/>
  <c r="S2256" i="16"/>
  <c r="T2256" i="16" l="1"/>
  <c r="W2256" i="16"/>
  <c r="V2256" i="16" l="1"/>
  <c r="U2257" i="16" l="1"/>
  <c r="S2257" i="16"/>
  <c r="T2257" i="16" l="1"/>
  <c r="W2257" i="16"/>
  <c r="V2257" i="16" l="1"/>
  <c r="U2258" i="16" l="1"/>
  <c r="S2258" i="16"/>
  <c r="W2258" i="16" l="1"/>
  <c r="T2258" i="16"/>
  <c r="V2258" i="16" l="1"/>
  <c r="S2259" i="16" l="1"/>
  <c r="U2259" i="16"/>
  <c r="T2259" i="16" l="1"/>
  <c r="W2259" i="16"/>
  <c r="V2259" i="16" l="1"/>
  <c r="S2260" i="16" l="1"/>
  <c r="U2260" i="16"/>
  <c r="T2260" i="16" l="1"/>
  <c r="W2260" i="16"/>
  <c r="V2260" i="16" l="1"/>
  <c r="S2261" i="16" l="1"/>
  <c r="U2261" i="16"/>
  <c r="W2261" i="16" l="1"/>
  <c r="T2261" i="16"/>
  <c r="V2261" i="16" l="1"/>
  <c r="S2262" i="16" l="1"/>
  <c r="U2262" i="16"/>
  <c r="W2262" i="16" l="1"/>
  <c r="T2262" i="16"/>
  <c r="V2262" i="16" l="1"/>
  <c r="S2263" i="16" l="1"/>
  <c r="U2263" i="16"/>
  <c r="W2263" i="16" l="1"/>
  <c r="T2263" i="16"/>
  <c r="V2263" i="16" l="1"/>
  <c r="U2264" i="16" l="1"/>
  <c r="S2264" i="16"/>
  <c r="W2264" i="16" l="1"/>
  <c r="T2264" i="16"/>
  <c r="V2264" i="16" l="1"/>
  <c r="U2265" i="16" l="1"/>
  <c r="S2265" i="16"/>
  <c r="T2265" i="16" l="1"/>
  <c r="W2265" i="16"/>
  <c r="V2265" i="16" l="1"/>
  <c r="S2266" i="16" l="1"/>
  <c r="U2266" i="16"/>
  <c r="W2266" i="16" l="1"/>
  <c r="T2266" i="16"/>
  <c r="V2266" i="16" l="1"/>
  <c r="U2267" i="16" l="1"/>
  <c r="S2267" i="16"/>
  <c r="T2267" i="16" l="1"/>
  <c r="W2267" i="16"/>
  <c r="V2267" i="16" l="1"/>
  <c r="S2268" i="16" l="1"/>
  <c r="U2268" i="16"/>
  <c r="W2268" i="16" l="1"/>
  <c r="T2268" i="16"/>
  <c r="V2268" i="16" l="1"/>
  <c r="S2269" i="16" l="1"/>
  <c r="U2269" i="16"/>
  <c r="W2269" i="16" l="1"/>
  <c r="T2269" i="16"/>
  <c r="V2269" i="16" l="1"/>
  <c r="S2270" i="16" l="1"/>
  <c r="U2270" i="16"/>
  <c r="T2270" i="16" l="1"/>
  <c r="W2270" i="16"/>
  <c r="V2270" i="16" l="1"/>
  <c r="U2271" i="16" l="1"/>
  <c r="S2271" i="16"/>
  <c r="W2271" i="16" l="1"/>
  <c r="T2271" i="16"/>
  <c r="V2271" i="16" l="1"/>
  <c r="U2272" i="16" l="1"/>
  <c r="S2272" i="16"/>
  <c r="W2272" i="16" l="1"/>
  <c r="T2272" i="16"/>
  <c r="V2272" i="16" l="1"/>
  <c r="U2273" i="16" l="1"/>
  <c r="S2273" i="16"/>
  <c r="T2273" i="16" l="1"/>
  <c r="W2273" i="16"/>
  <c r="V2273" i="16" l="1"/>
  <c r="S2274" i="16" l="1"/>
  <c r="U2274" i="16"/>
  <c r="W2274" i="16" l="1"/>
  <c r="T2274" i="16"/>
  <c r="V2274" i="16" l="1"/>
  <c r="S2275" i="16" l="1"/>
  <c r="U2275" i="16"/>
  <c r="T2275" i="16" l="1"/>
  <c r="W2275" i="16"/>
  <c r="V2275" i="16" l="1"/>
  <c r="U2276" i="16" l="1"/>
  <c r="S2276" i="16"/>
  <c r="W2276" i="16" l="1"/>
  <c r="T2276" i="16"/>
  <c r="V2276" i="16" l="1"/>
  <c r="S2277" i="16" l="1"/>
  <c r="U2277" i="16"/>
  <c r="W2277" i="16" l="1"/>
  <c r="T2277" i="16"/>
  <c r="V2277" i="16" l="1"/>
  <c r="S2278" i="16" l="1"/>
  <c r="U2278" i="16"/>
  <c r="T2278" i="16" l="1"/>
  <c r="W2278" i="16"/>
  <c r="V2278" i="16" l="1"/>
  <c r="U2279" i="16" l="1"/>
  <c r="S2279" i="16"/>
  <c r="T2279" i="16" l="1"/>
  <c r="W2279" i="16"/>
  <c r="V2279" i="16" l="1"/>
  <c r="U2280" i="16" l="1"/>
  <c r="S2280" i="16"/>
  <c r="T2280" i="16" l="1"/>
  <c r="W2280" i="16"/>
  <c r="V2280" i="16" l="1"/>
  <c r="U2281" i="16" l="1"/>
  <c r="S2281" i="16"/>
  <c r="W2281" i="16" l="1"/>
  <c r="T2281" i="16"/>
  <c r="V2281" i="16" l="1"/>
  <c r="U2282" i="16" l="1"/>
  <c r="S2282" i="16"/>
  <c r="W2282" i="16" l="1"/>
  <c r="T2282" i="16"/>
  <c r="V2282" i="16" l="1"/>
  <c r="S2283" i="16" l="1"/>
  <c r="U2283" i="16"/>
  <c r="W2283" i="16" l="1"/>
  <c r="T2283" i="16"/>
  <c r="V2283" i="16" l="1"/>
  <c r="S2284" i="16" l="1"/>
  <c r="U2284" i="16"/>
  <c r="T2284" i="16" l="1"/>
  <c r="W2284" i="16"/>
  <c r="V2284" i="16" l="1"/>
  <c r="U2285" i="16" l="1"/>
  <c r="S2285" i="16"/>
  <c r="W2285" i="16" l="1"/>
  <c r="T2285" i="16"/>
  <c r="V2285" i="16" l="1"/>
  <c r="S2286" i="16" l="1"/>
  <c r="U2286" i="16"/>
  <c r="W2286" i="16" l="1"/>
  <c r="T2286" i="16"/>
  <c r="V2286" i="16" l="1"/>
  <c r="S2287" i="16" l="1"/>
  <c r="U2287" i="16"/>
  <c r="T2287" i="16" l="1"/>
  <c r="W2287" i="16"/>
  <c r="V2287" i="16" l="1"/>
  <c r="S2288" i="16" l="1"/>
  <c r="U2288" i="16"/>
  <c r="W2288" i="16" l="1"/>
  <c r="T2288" i="16"/>
  <c r="V2288" i="16" l="1"/>
  <c r="U2289" i="16" l="1"/>
  <c r="S2289" i="16"/>
  <c r="W2289" i="16" l="1"/>
  <c r="T2289" i="16"/>
  <c r="V2289" i="16" l="1"/>
  <c r="S2290" i="16" l="1"/>
  <c r="U2290" i="16"/>
  <c r="T2290" i="16" l="1"/>
  <c r="W2290" i="16"/>
  <c r="V2290" i="16" l="1"/>
  <c r="S2291" i="16" l="1"/>
  <c r="U2291" i="16"/>
  <c r="T2291" i="16" l="1"/>
  <c r="W2291" i="16"/>
  <c r="V2291" i="16" l="1"/>
  <c r="S2292" i="16" l="1"/>
  <c r="U2292" i="16"/>
  <c r="W2292" i="16" l="1"/>
  <c r="T2292" i="16"/>
  <c r="V2292" i="16" l="1"/>
  <c r="U2293" i="16" l="1"/>
  <c r="S2293" i="16"/>
  <c r="W2293" i="16" l="1"/>
  <c r="T2293" i="16"/>
  <c r="V2293" i="16" l="1"/>
  <c r="U2294" i="16" l="1"/>
  <c r="S2294" i="16"/>
  <c r="W2294" i="16" l="1"/>
  <c r="T2294" i="16"/>
  <c r="V2294" i="16" l="1"/>
  <c r="S2295" i="16" l="1"/>
  <c r="U2295" i="16"/>
  <c r="T2295" i="16" l="1"/>
  <c r="W2295" i="16"/>
  <c r="V2295" i="16" l="1"/>
  <c r="U2296" i="16" l="1"/>
  <c r="S2296" i="16"/>
  <c r="W2296" i="16" l="1"/>
  <c r="T2296" i="16"/>
  <c r="V2296" i="16" l="1"/>
  <c r="S2297" i="16" l="1"/>
  <c r="U2297" i="16"/>
  <c r="T2297" i="16" l="1"/>
  <c r="W2297" i="16"/>
  <c r="V2297" i="16" l="1"/>
  <c r="S2298" i="16" l="1"/>
  <c r="U2298" i="16"/>
  <c r="W2298" i="16" l="1"/>
  <c r="T2298" i="16"/>
  <c r="V2298" i="16" l="1"/>
  <c r="S2299" i="16" l="1"/>
  <c r="U2299" i="16"/>
  <c r="W2299" i="16" l="1"/>
  <c r="T2299" i="16"/>
  <c r="V2299" i="16" l="1"/>
  <c r="U2300" i="16" l="1"/>
  <c r="S2300" i="16"/>
  <c r="T2300" i="16" l="1"/>
  <c r="W2300" i="16"/>
  <c r="V2300" i="16" l="1"/>
  <c r="U2301" i="16" l="1"/>
  <c r="S2301" i="16"/>
  <c r="T2301" i="16" l="1"/>
  <c r="W2301" i="16"/>
  <c r="V2301" i="16" l="1"/>
  <c r="S2302" i="16" l="1"/>
  <c r="U2302" i="16"/>
  <c r="T2302" i="16" l="1"/>
  <c r="W2302" i="16"/>
  <c r="V2302" i="16" l="1"/>
  <c r="S2303" i="16" l="1"/>
  <c r="U2303" i="16"/>
  <c r="T2303" i="16" l="1"/>
  <c r="W2303" i="16"/>
  <c r="V2303" i="16" l="1"/>
  <c r="U2304" i="16" l="1"/>
  <c r="S2304" i="16"/>
  <c r="W2304" i="16" l="1"/>
  <c r="T2304" i="16"/>
  <c r="V2304" i="16" l="1"/>
  <c r="U2305" i="16" l="1"/>
  <c r="S2305" i="16"/>
  <c r="W2305" i="16" l="1"/>
  <c r="T2305" i="16"/>
  <c r="V2305" i="16" l="1"/>
  <c r="U2306" i="16" l="1"/>
  <c r="S2306" i="16"/>
  <c r="T2306" i="16" l="1"/>
  <c r="W2306" i="16"/>
  <c r="V2306" i="16" l="1"/>
  <c r="U2307" i="16" l="1"/>
  <c r="S2307" i="16"/>
  <c r="T2307" i="16" l="1"/>
  <c r="W2307" i="16"/>
  <c r="V2307" i="16" l="1"/>
  <c r="S2308" i="16" l="1"/>
  <c r="U2308" i="16"/>
  <c r="W2308" i="16" l="1"/>
  <c r="T2308" i="16"/>
  <c r="V2308" i="16" l="1"/>
  <c r="S2309" i="16" l="1"/>
  <c r="U2309" i="16"/>
  <c r="T2309" i="16" l="1"/>
  <c r="W2309" i="16"/>
  <c r="V2309" i="16" l="1"/>
  <c r="U2310" i="16" l="1"/>
  <c r="S2310" i="16"/>
  <c r="T2310" i="16" l="1"/>
  <c r="W2310" i="16"/>
  <c r="V2310" i="16" l="1"/>
  <c r="U2311" i="16" l="1"/>
  <c r="S2311" i="16"/>
  <c r="W2311" i="16" l="1"/>
  <c r="T2311" i="16"/>
  <c r="V2311" i="16" l="1"/>
  <c r="S2312" i="16" l="1"/>
  <c r="U2312" i="16"/>
  <c r="T2312" i="16" l="1"/>
  <c r="W2312" i="16"/>
  <c r="V2312" i="16" l="1"/>
  <c r="S2313" i="16" l="1"/>
  <c r="U2313" i="16"/>
  <c r="W2313" i="16" l="1"/>
  <c r="T2313" i="16"/>
  <c r="V2313" i="16" l="1"/>
  <c r="S2314" i="16" l="1"/>
  <c r="U2314" i="16"/>
  <c r="W2314" i="16" l="1"/>
  <c r="T2314" i="16"/>
  <c r="V2314" i="16" l="1"/>
  <c r="U2315" i="16" l="1"/>
  <c r="S2315" i="16"/>
  <c r="W2315" i="16" l="1"/>
  <c r="T2315" i="16"/>
  <c r="V2315" i="16" l="1"/>
  <c r="S2316" i="16" l="1"/>
  <c r="U2316" i="16"/>
  <c r="W2316" i="16" l="1"/>
  <c r="T2316" i="16"/>
  <c r="V2316" i="16" l="1"/>
  <c r="S2317" i="16" l="1"/>
  <c r="U2317" i="16"/>
  <c r="T2317" i="16" l="1"/>
  <c r="W2317" i="16"/>
  <c r="V2317" i="16" l="1"/>
  <c r="S2318" i="16" l="1"/>
  <c r="U2318" i="16"/>
  <c r="T2318" i="16" l="1"/>
  <c r="W2318" i="16"/>
  <c r="V2318" i="16" l="1"/>
  <c r="U2319" i="16" l="1"/>
  <c r="S2319" i="16"/>
  <c r="W2319" i="16" l="1"/>
  <c r="T2319" i="16"/>
  <c r="V2319" i="16" l="1"/>
  <c r="U2320" i="16" l="1"/>
  <c r="S2320" i="16"/>
  <c r="W2320" i="16" l="1"/>
  <c r="T2320" i="16"/>
  <c r="V2320" i="16" l="1"/>
  <c r="U2321" i="16" l="1"/>
  <c r="S2321" i="16"/>
  <c r="T2321" i="16" l="1"/>
  <c r="W2321" i="16"/>
  <c r="V2321" i="16" l="1"/>
  <c r="U2322" i="16" l="1"/>
  <c r="S2322" i="16"/>
  <c r="T2322" i="16" l="1"/>
  <c r="W2322" i="16"/>
  <c r="V2322" i="16" l="1"/>
  <c r="S2323" i="16" l="1"/>
  <c r="U2323" i="16"/>
  <c r="W2323" i="16" l="1"/>
  <c r="T2323" i="16"/>
  <c r="V2323" i="16" l="1"/>
  <c r="U2324" i="16" l="1"/>
  <c r="S2324" i="16"/>
  <c r="T2324" i="16" l="1"/>
  <c r="W2324" i="16"/>
  <c r="V2324" i="16" l="1"/>
  <c r="S2325" i="16" l="1"/>
  <c r="U2325" i="16"/>
  <c r="T2325" i="16" l="1"/>
  <c r="W2325" i="16"/>
  <c r="V2325" i="16" l="1"/>
  <c r="U2326" i="16" l="1"/>
  <c r="S2326" i="16"/>
  <c r="T2326" i="16" l="1"/>
  <c r="W2326" i="16"/>
  <c r="V2326" i="16" l="1"/>
  <c r="S2327" i="16" l="1"/>
  <c r="U2327" i="16"/>
  <c r="W2327" i="16" l="1"/>
  <c r="T2327" i="16"/>
  <c r="V2327" i="16" l="1"/>
  <c r="S2328" i="16" l="1"/>
  <c r="U2328" i="16"/>
  <c r="T2328" i="16" l="1"/>
  <c r="W2328" i="16"/>
  <c r="V2328" i="16" l="1"/>
  <c r="U2329" i="16" l="1"/>
  <c r="S2329" i="16"/>
  <c r="W2329" i="16" l="1"/>
  <c r="T2329" i="16"/>
  <c r="V2329" i="16" l="1"/>
  <c r="S2330" i="16" l="1"/>
  <c r="U2330" i="16"/>
  <c r="T2330" i="16" l="1"/>
  <c r="W2330" i="16"/>
  <c r="V2330" i="16" l="1"/>
  <c r="U2331" i="16" l="1"/>
  <c r="S2331" i="16"/>
  <c r="W2331" i="16" l="1"/>
  <c r="T2331" i="16"/>
  <c r="V2331" i="16" l="1"/>
  <c r="U2332" i="16" l="1"/>
  <c r="S2332" i="16"/>
  <c r="T2332" i="16" l="1"/>
  <c r="W2332" i="16"/>
  <c r="V2332" i="16" l="1"/>
  <c r="S2333" i="16" l="1"/>
  <c r="U2333" i="16"/>
  <c r="W2333" i="16" l="1"/>
  <c r="T2333" i="16"/>
  <c r="V2333" i="16" l="1"/>
  <c r="U2334" i="16" l="1"/>
  <c r="S2334" i="16"/>
  <c r="W2334" i="16" l="1"/>
  <c r="T2334" i="16"/>
  <c r="V2334" i="16" l="1"/>
  <c r="S2335" i="16" l="1"/>
  <c r="U2335" i="16"/>
  <c r="W2335" i="16" l="1"/>
  <c r="T2335" i="16"/>
  <c r="V2335" i="16" l="1"/>
  <c r="S2336" i="16" l="1"/>
  <c r="U2336" i="16"/>
  <c r="T2336" i="16" l="1"/>
  <c r="W2336" i="16"/>
  <c r="V2336" i="16" l="1"/>
  <c r="U2337" i="16" l="1"/>
  <c r="S2337" i="16"/>
  <c r="T2337" i="16" l="1"/>
  <c r="W2337" i="16"/>
  <c r="V2337" i="16" l="1"/>
  <c r="S2338" i="16" l="1"/>
  <c r="U2338" i="16"/>
  <c r="T2338" i="16" l="1"/>
  <c r="W2338" i="16"/>
  <c r="V2338" i="16" l="1"/>
  <c r="S2339" i="16" l="1"/>
  <c r="U2339" i="16"/>
  <c r="W2339" i="16" l="1"/>
  <c r="T2339" i="16"/>
  <c r="V2339" i="16" l="1"/>
  <c r="S2340" i="16" l="1"/>
  <c r="U2340" i="16"/>
  <c r="T2340" i="16" l="1"/>
  <c r="W2340" i="16"/>
  <c r="V2340" i="16" l="1"/>
  <c r="S2341" i="16" l="1"/>
  <c r="U2341" i="16"/>
  <c r="T2341" i="16" l="1"/>
  <c r="W2341" i="16"/>
  <c r="V2341" i="16" l="1"/>
  <c r="S2342" i="16" l="1"/>
  <c r="U2342" i="16"/>
  <c r="W2342" i="16" l="1"/>
  <c r="T2342" i="16"/>
  <c r="V2342" i="16" l="1"/>
  <c r="S2343" i="16" l="1"/>
  <c r="U2343" i="16"/>
  <c r="T2343" i="16" l="1"/>
  <c r="W2343" i="16"/>
  <c r="V2343" i="16" l="1"/>
  <c r="U2344" i="16" l="1"/>
  <c r="S2344" i="16"/>
  <c r="T2344" i="16" l="1"/>
  <c r="W2344" i="16"/>
  <c r="V2344" i="16" l="1"/>
  <c r="U2345" i="16" l="1"/>
  <c r="S2345" i="16"/>
  <c r="T2345" i="16" l="1"/>
  <c r="W2345" i="16"/>
  <c r="V2345" i="16" l="1"/>
  <c r="S2346" i="16" l="1"/>
  <c r="U2346" i="16"/>
  <c r="W2346" i="16" l="1"/>
  <c r="T2346" i="16"/>
  <c r="V2346" i="16" l="1"/>
  <c r="S2347" i="16" l="1"/>
  <c r="U2347" i="16"/>
  <c r="W2347" i="16" l="1"/>
  <c r="T2347" i="16"/>
  <c r="V2347" i="16" l="1"/>
  <c r="S2348" i="16" l="1"/>
  <c r="U2348" i="16"/>
  <c r="T2348" i="16" l="1"/>
  <c r="W2348" i="16"/>
  <c r="V2348" i="16" l="1"/>
  <c r="S2349" i="16" l="1"/>
  <c r="U2349" i="16"/>
  <c r="W2349" i="16" l="1"/>
  <c r="T2349" i="16"/>
  <c r="V2349" i="16" l="1"/>
  <c r="U2350" i="16" l="1"/>
  <c r="S2350" i="16"/>
  <c r="W2350" i="16" l="1"/>
  <c r="T2350" i="16"/>
  <c r="V2350" i="16" l="1"/>
  <c r="U2351" i="16" l="1"/>
  <c r="S2351" i="16"/>
  <c r="T2351" i="16" l="1"/>
  <c r="W2351" i="16"/>
  <c r="V2351" i="16" l="1"/>
  <c r="U2352" i="16" l="1"/>
  <c r="S2352" i="16"/>
  <c r="W2352" i="16" l="1"/>
  <c r="T2352" i="16"/>
  <c r="V2352" i="16" l="1"/>
  <c r="U2353" i="16" l="1"/>
  <c r="S2353" i="16"/>
  <c r="W2353" i="16" l="1"/>
  <c r="T2353" i="16"/>
  <c r="V2353" i="16" l="1"/>
  <c r="U2354" i="16" l="1"/>
  <c r="S2354" i="16"/>
  <c r="W2354" i="16" l="1"/>
  <c r="T2354" i="16"/>
  <c r="V2354" i="16" l="1"/>
  <c r="S2355" i="16" l="1"/>
  <c r="U2355" i="16"/>
  <c r="T2355" i="16" l="1"/>
  <c r="W2355" i="16"/>
  <c r="V2355" i="16" l="1"/>
  <c r="S2356" i="16" l="1"/>
  <c r="U2356" i="16"/>
  <c r="W2356" i="16" l="1"/>
  <c r="T2356" i="16"/>
  <c r="V2356" i="16" l="1"/>
  <c r="S2357" i="16" l="1"/>
  <c r="U2357" i="16"/>
  <c r="T2357" i="16" l="1"/>
  <c r="W2357" i="16"/>
  <c r="V2357" i="16" l="1"/>
  <c r="U2358" i="16" l="1"/>
  <c r="S2358" i="16"/>
  <c r="T2358" i="16" l="1"/>
  <c r="W2358" i="16"/>
  <c r="V2358" i="16" l="1"/>
  <c r="U2359" i="16" l="1"/>
  <c r="S2359" i="16"/>
  <c r="T2359" i="16" l="1"/>
  <c r="W2359" i="16"/>
  <c r="V2359" i="16" l="1"/>
  <c r="S2360" i="16" l="1"/>
  <c r="U2360" i="16"/>
  <c r="W2360" i="16" l="1"/>
  <c r="T2360" i="16"/>
  <c r="V2360" i="16" l="1"/>
  <c r="U2361" i="16" l="1"/>
  <c r="S2361" i="16"/>
  <c r="T2361" i="16" l="1"/>
  <c r="W2361" i="16"/>
  <c r="V2361" i="16" l="1"/>
  <c r="U2362" i="16" l="1"/>
  <c r="S2362" i="16"/>
  <c r="W2362" i="16" l="1"/>
  <c r="T2362" i="16"/>
  <c r="V2362" i="16" l="1"/>
  <c r="U2363" i="16" l="1"/>
  <c r="S2363" i="16"/>
  <c r="T2363" i="16" l="1"/>
  <c r="W2363" i="16"/>
  <c r="V2363" i="16" l="1"/>
  <c r="U2364" i="16" l="1"/>
  <c r="S2364" i="16"/>
  <c r="T2364" i="16" l="1"/>
  <c r="W2364" i="16"/>
  <c r="V2364" i="16" l="1"/>
  <c r="U2365" i="16" l="1"/>
  <c r="S2365" i="16"/>
  <c r="T2365" i="16" l="1"/>
  <c r="W2365" i="16"/>
  <c r="V2365" i="16" l="1"/>
  <c r="U2366" i="16" l="1"/>
  <c r="S2366" i="16"/>
  <c r="W2366" i="16" l="1"/>
  <c r="T2366" i="16"/>
  <c r="V2366" i="16" l="1"/>
  <c r="S2367" i="16" l="1"/>
  <c r="U2367" i="16"/>
  <c r="T2367" i="16" l="1"/>
  <c r="W2367" i="16"/>
  <c r="V2367" i="16" l="1"/>
  <c r="S2368" i="16" l="1"/>
  <c r="U2368" i="16"/>
  <c r="W2368" i="16" l="1"/>
  <c r="T2368" i="16"/>
  <c r="V2368" i="16" l="1"/>
  <c r="S2369" i="16" l="1"/>
  <c r="U2369" i="16"/>
  <c r="W2369" i="16" l="1"/>
  <c r="T2369" i="16"/>
  <c r="V2369" i="16" l="1"/>
  <c r="S2370" i="16" l="1"/>
  <c r="U2370" i="16"/>
  <c r="W2370" i="16" l="1"/>
  <c r="T2370" i="16"/>
  <c r="V2370" i="16" l="1"/>
  <c r="S2371" i="16" l="1"/>
  <c r="U2371" i="16"/>
  <c r="T2371" i="16" l="1"/>
  <c r="W2371" i="16"/>
  <c r="V2371" i="16" l="1"/>
  <c r="S2372" i="16" l="1"/>
  <c r="U2372" i="16"/>
  <c r="T2372" i="16" l="1"/>
  <c r="W2372" i="16"/>
  <c r="V2372" i="16" l="1"/>
  <c r="U2373" i="16" l="1"/>
  <c r="S2373" i="16"/>
  <c r="T2373" i="16" l="1"/>
  <c r="W2373" i="16"/>
  <c r="V2373" i="16" l="1"/>
  <c r="S2374" i="16" l="1"/>
  <c r="U2374" i="16"/>
  <c r="T2374" i="16" l="1"/>
  <c r="W2374" i="16"/>
  <c r="V2374" i="16" l="1"/>
  <c r="S2375" i="16" l="1"/>
  <c r="U2375" i="16"/>
  <c r="T2375" i="16" l="1"/>
  <c r="W2375" i="16"/>
  <c r="V2375" i="16" l="1"/>
  <c r="S2376" i="16" l="1"/>
  <c r="U2376" i="16"/>
  <c r="W2376" i="16" l="1"/>
  <c r="T2376" i="16"/>
  <c r="V2376" i="16" l="1"/>
  <c r="U2377" i="16" l="1"/>
  <c r="S2377" i="16"/>
  <c r="W2377" i="16" l="1"/>
  <c r="T2377" i="16"/>
  <c r="V2377" i="16" l="1"/>
  <c r="S2378" i="16" l="1"/>
  <c r="U2378" i="16"/>
  <c r="W2378" i="16" l="1"/>
  <c r="T2378" i="16"/>
  <c r="V2378" i="16" l="1"/>
  <c r="S2379" i="16" l="1"/>
  <c r="U2379" i="16"/>
  <c r="T2379" i="16" l="1"/>
  <c r="W2379" i="16"/>
  <c r="V2379" i="16" l="1"/>
  <c r="U2380" i="16" l="1"/>
  <c r="S2380" i="16"/>
  <c r="W2380" i="16" l="1"/>
  <c r="T2380" i="16"/>
  <c r="V2380" i="16" l="1"/>
  <c r="S2381" i="16" l="1"/>
  <c r="U2381" i="16"/>
  <c r="T2381" i="16" l="1"/>
  <c r="W2381" i="16"/>
  <c r="V2381" i="16" l="1"/>
  <c r="S2382" i="16" l="1"/>
  <c r="U2382" i="16"/>
  <c r="W2382" i="16" l="1"/>
  <c r="T2382" i="16"/>
  <c r="V2382" i="16" l="1"/>
  <c r="S2383" i="16" l="1"/>
  <c r="U2383" i="16"/>
  <c r="W2383" i="16" l="1"/>
  <c r="T2383" i="16"/>
  <c r="V2383" i="16" l="1"/>
  <c r="U2384" i="16" l="1"/>
  <c r="S2384" i="16"/>
  <c r="T2384" i="16" l="1"/>
  <c r="W2384" i="16"/>
  <c r="V2384" i="16" l="1"/>
  <c r="S2385" i="16" l="1"/>
  <c r="U2385" i="16"/>
  <c r="W2385" i="16" l="1"/>
  <c r="T2385" i="16"/>
  <c r="V2385" i="16" l="1"/>
  <c r="U2386" i="16" l="1"/>
  <c r="S2386" i="16"/>
  <c r="T2386" i="16" l="1"/>
  <c r="W2386" i="16"/>
  <c r="V2386" i="16" l="1"/>
  <c r="S2387" i="16" l="1"/>
  <c r="U2387" i="16"/>
  <c r="W2387" i="16" l="1"/>
  <c r="T2387" i="16"/>
  <c r="V2387" i="16" l="1"/>
  <c r="S2388" i="16" l="1"/>
  <c r="U2388" i="16"/>
  <c r="T2388" i="16" l="1"/>
  <c r="W2388" i="16"/>
  <c r="V2388" i="16" l="1"/>
  <c r="U2389" i="16" l="1"/>
  <c r="S2389" i="16"/>
  <c r="T2389" i="16" l="1"/>
  <c r="W2389" i="16"/>
  <c r="V2389" i="16" l="1"/>
  <c r="U2390" i="16" l="1"/>
  <c r="S2390" i="16"/>
  <c r="W2390" i="16" l="1"/>
  <c r="T2390" i="16"/>
  <c r="V2390" i="16" l="1"/>
  <c r="S2391" i="16" l="1"/>
  <c r="U2391" i="16"/>
  <c r="W2391" i="16" l="1"/>
  <c r="T2391" i="16"/>
  <c r="V2391" i="16" l="1"/>
  <c r="S2392" i="16" l="1"/>
  <c r="U2392" i="16"/>
  <c r="T2392" i="16" l="1"/>
  <c r="W2392" i="16"/>
  <c r="V2392" i="16" l="1"/>
  <c r="U2393" i="16" l="1"/>
  <c r="S2393" i="16"/>
  <c r="T2393" i="16" l="1"/>
  <c r="W2393" i="16"/>
  <c r="V2393" i="16" l="1"/>
  <c r="S2394" i="16" l="1"/>
  <c r="U2394" i="16"/>
  <c r="T2394" i="16" l="1"/>
  <c r="W2394" i="16"/>
  <c r="V2394" i="16" l="1"/>
  <c r="U2395" i="16" l="1"/>
  <c r="S2395" i="16"/>
  <c r="T2395" i="16" l="1"/>
  <c r="W2395" i="16"/>
  <c r="V2395" i="16" l="1"/>
  <c r="U2396" i="16" l="1"/>
  <c r="S2396" i="16"/>
  <c r="W2396" i="16" l="1"/>
  <c r="T2396" i="16"/>
  <c r="V2396" i="16" l="1"/>
  <c r="S2397" i="16" l="1"/>
  <c r="U2397" i="16"/>
  <c r="T2397" i="16" l="1"/>
  <c r="W2397" i="16"/>
  <c r="V2397" i="16" l="1"/>
  <c r="S2398" i="16" l="1"/>
  <c r="U2398" i="16"/>
  <c r="T2398" i="16" l="1"/>
  <c r="W2398" i="16"/>
  <c r="V2398" i="16" l="1"/>
  <c r="U2399" i="16" l="1"/>
  <c r="S2399" i="16"/>
  <c r="T2399" i="16" l="1"/>
  <c r="W2399" i="16"/>
  <c r="V2399" i="16" l="1"/>
  <c r="S2400" i="16" l="1"/>
  <c r="U2400" i="16"/>
  <c r="T2400" i="16" l="1"/>
  <c r="W2400" i="16"/>
  <c r="V2400" i="16" l="1"/>
  <c r="U2401" i="16" l="1"/>
  <c r="S2401" i="16"/>
  <c r="W2401" i="16" l="1"/>
  <c r="T2401" i="16"/>
  <c r="V2401" i="16" l="1"/>
  <c r="S2402" i="16" l="1"/>
  <c r="U2402" i="16"/>
  <c r="W2402" i="16" l="1"/>
  <c r="T2402" i="16"/>
  <c r="V2402" i="16" l="1"/>
  <c r="S2403" i="16" l="1"/>
  <c r="U2403" i="16"/>
  <c r="T2403" i="16" l="1"/>
  <c r="W2403" i="16"/>
  <c r="V2403" i="16" l="1"/>
  <c r="U2404" i="16" l="1"/>
  <c r="S2404" i="16"/>
  <c r="T2404" i="16" l="1"/>
  <c r="W2404" i="16"/>
  <c r="V2404" i="16" l="1"/>
  <c r="S2405" i="16" l="1"/>
  <c r="U2405" i="16"/>
  <c r="T2405" i="16" l="1"/>
  <c r="W2405" i="16"/>
  <c r="V2405" i="16" l="1"/>
  <c r="S2406" i="16" l="1"/>
  <c r="U2406" i="16"/>
  <c r="W2406" i="16" l="1"/>
  <c r="T2406" i="16"/>
  <c r="V2406" i="16" l="1"/>
  <c r="S2407" i="16" l="1"/>
  <c r="U2407" i="16"/>
  <c r="W2407" i="16" l="1"/>
  <c r="T2407" i="16"/>
  <c r="V2407" i="16" l="1"/>
  <c r="U2408" i="16" l="1"/>
  <c r="S2408" i="16"/>
  <c r="T2408" i="16" l="1"/>
  <c r="W2408" i="16"/>
  <c r="V2408" i="16" l="1"/>
  <c r="S2409" i="16" l="1"/>
  <c r="U2409" i="16"/>
  <c r="T2409" i="16" l="1"/>
  <c r="W2409" i="16"/>
  <c r="V2409" i="16" l="1"/>
  <c r="S2410" i="16" l="1"/>
  <c r="U2410" i="16"/>
  <c r="W2410" i="16" l="1"/>
  <c r="T2410" i="16"/>
  <c r="V2410" i="16" l="1"/>
  <c r="S2411" i="16" l="1"/>
  <c r="U2411" i="16"/>
  <c r="W2411" i="16" l="1"/>
  <c r="T2411" i="16"/>
  <c r="V2411" i="16" l="1"/>
  <c r="S2412" i="16" l="1"/>
  <c r="U2412" i="16"/>
  <c r="T2412" i="16" l="1"/>
  <c r="W2412" i="16"/>
  <c r="V2412" i="16" l="1"/>
  <c r="S2413" i="16" l="1"/>
  <c r="U2413" i="16"/>
  <c r="W2413" i="16" l="1"/>
  <c r="T2413" i="16"/>
  <c r="V2413" i="16" l="1"/>
  <c r="U2414" i="16" l="1"/>
  <c r="S2414" i="16"/>
  <c r="W2414" i="16" l="1"/>
  <c r="T2414" i="16"/>
  <c r="V24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tc={A9F52B13-218F-7348-9E02-58247EE5DDD0}</author>
    <author>tc={A88AE0E1-D45A-E64C-8D8E-29713DF327F4}</author>
    <author>tc={E9A8BC63-9AC8-1745-A43D-D807C750E789}</author>
    <author>tc={B0E1CE91-D0F3-394E-A390-E35F763A3844}</author>
    <author>tc={9C0C5EA8-6284-FF47-8F2D-795053E6F65D}</author>
    <author>tc={CB427D82-B206-1940-B628-B821408268D8}</author>
    <author>tc={C8461C8A-B6F2-3543-8979-7CB90BA15B73}</author>
    <author>tc={E1B2E254-7E98-144D-BF31-1EF71D7C6DBF}</author>
    <author>tc={27C88144-9796-7E4C-A6D6-8202532EB0A3}</author>
    <author>tc={CBB2EDD7-65C2-DD41-9AC3-97A63B99B88F}</author>
    <author>tc={FBBD9BBE-FAC4-1447-9E14-D0E7DAF24A97}</author>
    <author>tc={61E45E20-9D70-9A4D-84F0-A3A98B1A3196}</author>
    <author>tc={D172F6D8-591A-1249-B5A4-7A3225BC364C}</author>
    <author>tc={1B1F1161-8AFD-8041-A14F-A7485E2BB69E}</author>
    <author>tc={74887414-39B2-1F48-9D23-1C507A02D9A0}</author>
    <author>tc={772B5DA3-B038-E845-A04E-D8957132D2E4}</author>
    <author>tc={511371D8-ADCE-B742-94EC-84CEC75A208A}</author>
    <author>tc={55D33342-494D-764E-80BA-68BD670588CF}</author>
    <author>tc={6145C222-60D3-7F49-8210-14E45698CFAA}</author>
    <author>tc={189FC667-1438-8E4F-B7FE-3024309884EA}</author>
  </authors>
  <commentList>
    <comment ref="W4" authorId="0" shapeId="0" xr:uid="{A9F52B13-218F-7348-9E02-58247EE5DDD0}">
      <text>
        <t>[Threaded comment]
Your version of Excel allows you to read this threaded comment; however, any edits to it will get removed if the file is opened in a newer version of Excel. Learn more: https://go.microsoft.com/fwlink/?linkid=870924
Comment:
    Humankapital</t>
      </text>
    </comment>
    <comment ref="AF4" authorId="1" shapeId="0" xr:uid="{A88AE0E1-D45A-E64C-8D8E-29713DF327F4}">
      <text>
        <t>[Threaded comment]
Your version of Excel allows you to read this threaded comment; however, any edits to it will get removed if the file is opened in a newer version of Excel. Learn more: https://go.microsoft.com/fwlink/?linkid=870924
Comment:
    Kapitalintensiteten er lik denne verdien i steady state.</t>
      </text>
    </comment>
    <comment ref="AG4" authorId="2" shapeId="0" xr:uid="{E9A8BC63-9AC8-1745-A43D-D807C750E789}">
      <text>
        <t>[Threaded comment]
Your version of Excel allows you to read this threaded comment; however, any edits to it will get removed if the file is opened in a newer version of Excel. Learn more: https://go.microsoft.com/fwlink/?linkid=870924
Comment:
    Arbeidsproduktiviteten er lik denne verdien i steady state.</t>
      </text>
    </comment>
    <comment ref="AH4" authorId="3" shapeId="0" xr:uid="{B0E1CE91-D0F3-394E-A390-E35F763A3844}">
      <text>
        <t>[Threaded comment]
Your version of Excel allows you to read this threaded comment; however, any edits to it will get removed if the file is opened in a newer version of Excel. Learn more: https://go.microsoft.com/fwlink/?linkid=870924
Comment:
    Konsum per enhet arbeidskraft i steady state</t>
      </text>
    </comment>
    <comment ref="AI4" authorId="4" shapeId="0" xr:uid="{9C0C5EA8-6284-FF47-8F2D-795053E6F65D}">
      <text>
        <t>[Threaded comment]
Your version of Excel allows you to read this threaded comment; however, any edits to it will get removed if the file is opened in a newer version of Excel. Learn more: https://go.microsoft.com/fwlink/?linkid=870924
Comment:
    Steady state nivå av investering per enhet av arbeidskraft</t>
      </text>
    </comment>
    <comment ref="AJ4" authorId="5" shapeId="0" xr:uid="{CB427D82-B206-1940-B628-B821408268D8}">
      <text>
        <t>[Threaded comment]
Your version of Excel allows you to read this threaded comment; however, any edits to it will get removed if the file is opened in a newer version of Excel. Learn more: https://go.microsoft.com/fwlink/?linkid=870924
Comment:
    Steady state verdi på avskrivningene per enhet arbeidskraft</t>
      </text>
    </comment>
    <comment ref="AK4" authorId="6" shapeId="0" xr:uid="{C8461C8A-B6F2-3543-8979-7CB90BA15B73}">
      <text>
        <t>[Threaded comment]
Your version of Excel allows you to read this threaded comment; however, any edits to it will get removed if the file is opened in a newer version of Excel. Learn more: https://go.microsoft.com/fwlink/?linkid=870924
Comment:
    Nasjonalformuen (mål på den samlede verdien av økonomiske ressurser et land har tilgang til) i forhold til BNP. 
Forteller oss hvor stor realkapitalen er i forhold til BNP i steady state.
Dersom gA faller, vil dette ha effekt på Beta*.</t>
      </text>
    </comment>
    <comment ref="AO4" authorId="7" shapeId="0" xr:uid="{E1B2E254-7E98-144D-BF31-1EF71D7C6DBF}">
      <text>
        <t>[Threaded comment]
Your version of Excel allows you to read this threaded comment; however, any edits to it will get removed if the file is opened in a newer version of Excel. Learn more: https://go.microsoft.com/fwlink/?linkid=870924
Comment:
    Dersom alt er riktig vil denne verdien bli 0</t>
      </text>
    </comment>
    <comment ref="AT4" authorId="8" shapeId="0" xr:uid="{27C88144-9796-7E4C-A6D6-8202532EB0A3}">
      <text>
        <t>[Threaded comment]
Your version of Excel allows you to read this threaded comment; however, any edits to it will get removed if the file is opened in a newer version of Excel. Learn more: https://go.microsoft.com/fwlink/?linkid=870924
Comment:
    Konsum per enhet arbeidskraft gir en indikasjon på hvor mye velstand hver enhet (av arbeidstimer og kapital) kombinerer. 
Høyere konsum per enhet indikerer at hver enhet av arbeidstimer og kapital produserer mer, og dermed øker økonomisk vekst og velstand. Dersom denne faktoren øker over tid, betyr det at økonomien har økt sin produktivitet og kan produsere flere varer og tjenester per enhet av innsatsfaktorene.
Ulempe: Tar ikke hensyn til faktorer som inntektsfordeling, offentlige tjenester og miljøkvalitet.
Trekk tråder mellom konsumet og konjunktursituasjonen til Kina</t>
      </text>
    </comment>
    <comment ref="AU4" authorId="9" shapeId="0" xr:uid="{CBB2EDD7-65C2-DD41-9AC3-97A63B99B88F}">
      <text>
        <t>[Threaded comment]
Your version of Excel allows you to read this threaded comment; however, any edits to it will get removed if the file is opened in a newer version of Excel. Learn more: https://go.microsoft.com/fwlink/?linkid=870924
Comment:
    Nasjonalformue i forhold til BNP</t>
      </text>
    </comment>
    <comment ref="AV4" authorId="10" shapeId="0" xr:uid="{FBBD9BBE-FAC4-1447-9E14-D0E7DAF24A97}">
      <text>
        <t>[Threaded comment]
Your version of Excel allows you to read this threaded comment; however, any edits to it will get removed if the file is opened in a newer version of Excel. Learn more: https://go.microsoft.com/fwlink/?linkid=870924
Comment:
    Kapitalavkastningsrate (Avkastningen på investert kapital)</t>
      </text>
    </comment>
    <comment ref="AW4" authorId="11" shapeId="0" xr:uid="{61E45E20-9D70-9A4D-84F0-A3A98B1A3196}">
      <text>
        <t>[Threaded comment]
Your version of Excel allows you to read this threaded comment; however, any edits to it will get removed if the file is opened in a newer version of Excel. Learn more: https://go.microsoft.com/fwlink/?linkid=870924
Comment:
    Bruttoinvesteringen som akkurat opprettholder  kapitalintensiteten over tid.</t>
      </text>
    </comment>
    <comment ref="AX4" authorId="12" shapeId="0" xr:uid="{D172F6D8-591A-1249-B5A4-7A3225BC364C}">
      <text>
        <t>[Threaded comment]
Your version of Excel allows you to read this threaded comment; however, any edits to it will get removed if the file is opened in a newer version of Excel. Learn more: https://go.microsoft.com/fwlink/?linkid=870924
Comment:
    Modifisert fundamental ligning (capital accumulation equation)
Den loddrette avstanden mellom investeringskurven og bærekraftslinjen. Det er denne avstanden som gir grunnlaget for kapitalakkumulasjon.
I steady state er denne verdien = 0
Nettoinvestering per abeider</t>
      </text>
    </comment>
    <comment ref="BA4" authorId="13" shapeId="0" xr:uid="{1B1F1161-8AFD-8041-A14F-A7485E2BB69E}">
      <text>
        <t>[Threaded comment]
Your version of Excel allows you to read this threaded comment; however, any edits to it will get removed if the file is opened in a newer version of Excel. Learn more: https://go.microsoft.com/fwlink/?linkid=870924
Comment:
    Kapitalintensiteten er lik denne verdien i steady state.</t>
      </text>
    </comment>
    <comment ref="BB4" authorId="14" shapeId="0" xr:uid="{74887414-39B2-1F48-9D23-1C507A02D9A0}">
      <text>
        <t>[Threaded comment]
Your version of Excel allows you to read this threaded comment; however, any edits to it will get removed if the file is opened in a newer version of Excel. Learn more: https://go.microsoft.com/fwlink/?linkid=870924
Comment:
    Arbeidsproduktiviteten er lik denne verdien i steady state.</t>
      </text>
    </comment>
    <comment ref="BC4" authorId="15" shapeId="0" xr:uid="{772B5DA3-B038-E845-A04E-D8957132D2E4}">
      <text>
        <t>[Threaded comment]
Your version of Excel allows you to read this threaded comment; however, any edits to it will get removed if the file is opened in a newer version of Excel. Learn more: https://go.microsoft.com/fwlink/?linkid=870924
Comment:
    Konsum per enhet arbeidskraft i steady state</t>
      </text>
    </comment>
    <comment ref="BD4" authorId="16" shapeId="0" xr:uid="{511371D8-ADCE-B742-94EC-84CEC75A208A}">
      <text>
        <t>[Threaded comment]
Your version of Excel allows you to read this threaded comment; however, any edits to it will get removed if the file is opened in a newer version of Excel. Learn more: https://go.microsoft.com/fwlink/?linkid=870924
Comment:
    Steady state nivå av investering per enhet av arbeidskraft</t>
      </text>
    </comment>
    <comment ref="BE4" authorId="17" shapeId="0" xr:uid="{55D33342-494D-764E-80BA-68BD670588CF}">
      <text>
        <t>[Threaded comment]
Your version of Excel allows you to read this threaded comment; however, any edits to it will get removed if the file is opened in a newer version of Excel. Learn more: https://go.microsoft.com/fwlink/?linkid=870924
Comment:
    Steady state verdi på avskrivningene per enhet arbeidskraft</t>
      </text>
    </comment>
    <comment ref="BF4" authorId="18" shapeId="0" xr:uid="{6145C222-60D3-7F49-8210-14E45698CFAA}">
      <text>
        <t>[Threaded comment]
Your version of Excel allows you to read this threaded comment; however, any edits to it will get removed if the file is opened in a newer version of Excel. Learn more: https://go.microsoft.com/fwlink/?linkid=870924
Comment:
    Nasjonalformuen (mål på den samlede verdien av økonomiske ressurser et land har tilgang til) i forhold til BNP. 
Forteller oss hvor stor realkapitalen er i forhold til BNP i steady state.
Dersom gA faller, vil dette ha effekt på Beta*.</t>
      </text>
    </comment>
    <comment ref="BJ4" authorId="19" shapeId="0" xr:uid="{189FC667-1438-8E4F-B7FE-3024309884EA}">
      <text>
        <t>[Threaded comment]
Your version of Excel allows you to read this threaded comment; however, any edits to it will get removed if the file is opened in a newer version of Excel. Learn more: https://go.microsoft.com/fwlink/?linkid=870924
Comment:
    Dersom alt er riktig vil denne verdien bli 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tc={75E7598F-6FD9-924E-9433-BA87CEDA530A}</author>
  </authors>
  <commentList>
    <comment ref="E3" authorId="0" shapeId="0" xr:uid="{75E7598F-6FD9-924E-9433-BA87CEDA530A}">
      <text>
        <t>[Threaded comment]
Your version of Excel allows you to read this threaded comment; however, any edits to it will get removed if the file is opened in a newer version of Excel. Learn more: https://go.microsoft.com/fwlink/?linkid=870924
Comment:
    Per 1.000 innbygger (World Bank)</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18F1BF9-3040-1448-A4AD-74A24B287911}" name="API_BX.KLT.DINV.WD.GD.ZS_DS2_en_csv_v2_5454977" type="6" refreshedVersion="8" background="1" saveData="1">
    <textPr codePage="65001" sourceFile="/Users/andreasteien/Desktop/API_BX.KLT.DINV.WD.GD.ZS_DS2_en_csv_v2_5454977.csv" thousands=" " tab="0" comma="1">
      <textFields count="68">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AE73F195-ACC2-FB4C-B149-4AD9F08EA7F1}" name="China-1950" type="6" refreshedVersion="8" background="1" saveData="1">
    <textPr sourceFile="/Users/andreasteien/Desktop/China-1950.csv" decimal="," thousands=" " tab="0" comma="1">
      <textFields count="3">
        <textField/>
        <textField/>
        <textField/>
      </textFields>
    </textPr>
  </connection>
  <connection id="3" xr16:uid="{E3420C99-8C0A-4B4C-8244-3C937876C26A}" name="China-2019 (1)" type="6" refreshedVersion="8" background="1" saveData="1">
    <textPr sourceFile="/Users/andreasteien/Desktop/China-2019 (1).csv" decimal="," thousands=" " tab="0" comma="1">
      <textFields count="3">
        <textField/>
        <textField/>
        <textField/>
      </textFields>
    </textPr>
  </connection>
  <connection id="4" xr16:uid="{DEA18A15-82FD-C745-9D53-B0DFB82E7E36}" name="China-2023" type="6" refreshedVersion="8" background="1" saveData="1">
    <textPr sourceFile="/Users/andreasteien/Desktop/China-2023.csv" decimal="," thousands=" " tab="0" comma="1">
      <textFields count="3">
        <textField/>
        <textField/>
        <textField/>
      </textFields>
    </textPr>
  </connection>
</connections>
</file>

<file path=xl/sharedStrings.xml><?xml version="1.0" encoding="utf-8"?>
<sst xmlns="http://schemas.openxmlformats.org/spreadsheetml/2006/main" count="557" uniqueCount="282">
  <si>
    <t>Nasjonalregnskapet</t>
  </si>
  <si>
    <t>Y</t>
  </si>
  <si>
    <t>rate C</t>
  </si>
  <si>
    <t>rate I</t>
  </si>
  <si>
    <t>rate G</t>
  </si>
  <si>
    <t>C</t>
  </si>
  <si>
    <t>I</t>
  </si>
  <si>
    <t>G</t>
  </si>
  <si>
    <t>NX</t>
  </si>
  <si>
    <t>mill</t>
  </si>
  <si>
    <t>TV per pers.</t>
  </si>
  <si>
    <t>Arbeidsstyrken</t>
  </si>
  <si>
    <t>Befolkning</t>
  </si>
  <si>
    <t>L</t>
  </si>
  <si>
    <t>K</t>
  </si>
  <si>
    <t>A</t>
  </si>
  <si>
    <t>h</t>
  </si>
  <si>
    <t>hL</t>
  </si>
  <si>
    <t>Â</t>
  </si>
  <si>
    <t>Før</t>
  </si>
  <si>
    <t>s</t>
  </si>
  <si>
    <t>BNP</t>
  </si>
  <si>
    <t>Bruttoprodukt</t>
  </si>
  <si>
    <t>Arbeidsprod.</t>
  </si>
  <si>
    <t>k</t>
  </si>
  <si>
    <t>Bærekraft</t>
  </si>
  <si>
    <t>Invest.kurv</t>
  </si>
  <si>
    <t>n</t>
  </si>
  <si>
    <t>Kontroll</t>
  </si>
  <si>
    <t>Year</t>
  </si>
  <si>
    <t>c</t>
  </si>
  <si>
    <t>Break-even</t>
  </si>
  <si>
    <t>I*</t>
  </si>
  <si>
    <t>Balanserte vekst på lang sikt</t>
  </si>
  <si>
    <t>Vekstregnskapet</t>
  </si>
  <si>
    <t>r</t>
  </si>
  <si>
    <t>Realrente</t>
  </si>
  <si>
    <t>TFP</t>
  </si>
  <si>
    <t>Kapitalintensitet</t>
  </si>
  <si>
    <t>Humankapital</t>
  </si>
  <si>
    <t>Total</t>
  </si>
  <si>
    <t>Realkapital</t>
  </si>
  <si>
    <t>Arbeidskraft</t>
  </si>
  <si>
    <t>1953 - 1978</t>
  </si>
  <si>
    <t>1979 - 1999</t>
  </si>
  <si>
    <t>2000 - 2019</t>
  </si>
  <si>
    <t>Arbeidsproduktivitet</t>
  </si>
  <si>
    <t>Vekstbidrag arbeidsproduktivitet</t>
  </si>
  <si>
    <t>Gjennomsnittlig vekst - arbeidsproduktivitet</t>
  </si>
  <si>
    <t>Gjennomsnittlig vekst - BNP</t>
  </si>
  <si>
    <t>Relative bidrag - BNP</t>
  </si>
  <si>
    <t>Relative bidrag - arbeidsproduktivitet</t>
  </si>
  <si>
    <t>År</t>
  </si>
  <si>
    <t>Jordbruk</t>
  </si>
  <si>
    <t xml:space="preserve">Industri </t>
  </si>
  <si>
    <t>Tjenester</t>
  </si>
  <si>
    <t>..</t>
  </si>
  <si>
    <t>Industri</t>
  </si>
  <si>
    <t>Arbeidskraft % Arbeidsstyrken</t>
  </si>
  <si>
    <t>Service</t>
  </si>
  <si>
    <t>Gj.snittlig vekstrate (%)</t>
  </si>
  <si>
    <t>Produksjonsvekst</t>
  </si>
  <si>
    <t>Fysisk kapital</t>
  </si>
  <si>
    <t>Effektiv arbeidskraft</t>
  </si>
  <si>
    <t>Humankapital - kvalitet</t>
  </si>
  <si>
    <t>Arbeidskraft - kvantitet</t>
  </si>
  <si>
    <t>Total faktorproduktivitet</t>
  </si>
  <si>
    <t>Relative bidrag (Y)</t>
  </si>
  <si>
    <t>IF</t>
  </si>
  <si>
    <t>Age</t>
  </si>
  <si>
    <t>M</t>
  </si>
  <si>
    <t>F</t>
  </si>
  <si>
    <t>0-4</t>
  </si>
  <si>
    <t>15-19</t>
  </si>
  <si>
    <t>20-24</t>
  </si>
  <si>
    <t>25-29</t>
  </si>
  <si>
    <t>30-34</t>
  </si>
  <si>
    <t>35-39</t>
  </si>
  <si>
    <t>40-44</t>
  </si>
  <si>
    <t>45-49</t>
  </si>
  <si>
    <t>50-54</t>
  </si>
  <si>
    <t>55-59</t>
  </si>
  <si>
    <t>60-64</t>
  </si>
  <si>
    <t>65-69</t>
  </si>
  <si>
    <t>70-74</t>
  </si>
  <si>
    <t>75-79</t>
  </si>
  <si>
    <t>80-84</t>
  </si>
  <si>
    <t>85-89</t>
  </si>
  <si>
    <t>90-94</t>
  </si>
  <si>
    <t>95-99</t>
  </si>
  <si>
    <t>100+</t>
  </si>
  <si>
    <t>5-9</t>
  </si>
  <si>
    <t>10-14</t>
  </si>
  <si>
    <t>Sum</t>
  </si>
  <si>
    <t>Female %</t>
  </si>
  <si>
    <t>Male %</t>
  </si>
  <si>
    <t>Relative value added %</t>
  </si>
  <si>
    <t>Actual value added % of BNP</t>
  </si>
  <si>
    <t>1960 - 1978</t>
  </si>
  <si>
    <t>Eksport</t>
  </si>
  <si>
    <t>Import</t>
  </si>
  <si>
    <t>Handelsbalanse</t>
  </si>
  <si>
    <t>Kina</t>
  </si>
  <si>
    <t>USA</t>
  </si>
  <si>
    <t>Tyskland</t>
  </si>
  <si>
    <t>Japan</t>
  </si>
  <si>
    <t>World</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</si>
  <si>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</si>
  <si>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</si>
  <si>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</si>
  <si>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</si>
  <si>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</si>
  <si>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</si>
  <si>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</si>
  <si>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</si>
  <si>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</si>
  <si>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</si>
  <si>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</si>
  <si>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</si>
  <si>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</si>
  <si>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</si>
  <si>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</si>
  <si>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</si>
  <si>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</si>
  <si>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</si>
  <si>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</si>
  <si>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</si>
  <si>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</si>
  <si>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</si>
  <si>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</si>
  <si>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</si>
  <si>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</si>
  <si>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</si>
  <si>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</si>
  <si>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</si>
  <si>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</si>
  <si>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</si>
  <si>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</si>
  <si>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</si>
  <si>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</si>
  <si>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</si>
  <si>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</si>
  <si>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</si>
  <si>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</si>
  <si>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</si>
  <si>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</si>
  <si>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</si>
  <si>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</si>
  <si>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</si>
  <si>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</si>
  <si>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</si>
  <si>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</si>
  <si>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</si>
  <si>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</si>
  <si>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</si>
  <si>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</si>
  <si>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</si>
  <si>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</si>
  <si>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</si>
  <si>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</si>
  <si>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</si>
  <si>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</si>
  <si>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</si>
  <si>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</si>
  <si>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</si>
  <si>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</si>
  <si>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</si>
  <si>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</si>
  <si>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</si>
  <si>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1978-1984</t>
  </si>
  <si>
    <t>1985-1989</t>
  </si>
  <si>
    <t>1990-1993</t>
  </si>
  <si>
    <t>1994-1997</t>
  </si>
  <si>
    <t>1998-2004</t>
  </si>
  <si>
    <t>Etter 2004</t>
  </si>
  <si>
    <t>Overgangen fra et kollektivt system til et husholdningsbasert system. Systemet gjorde at bøndene fikk fri disposisjon over enkelte produserte varetyper så lenge de oppfylte de statlige innkjøpskvotene, men ble holdt ansvarlige dersom de ikke klarte å levere. Dette skulle motivere til høyere produktivitet.</t>
  </si>
  <si>
    <t>Myndighetene lettet restriksjonene på varetyper som kunne selges og innførte et statlig innkjøps- og markedssystem som skulle gjøre det enklere for bønder å selge produktene sine.</t>
  </si>
  <si>
    <t>Videre liberalisering av markedet.</t>
  </si>
  <si>
    <t>Innføring av støtteprogrammer og et nytt skattesystem som skulle øke statlige midler og bidra til å «pleie landbruket». Midlene ble brukt til å stimulere produksjonen. Videre ble eierskapsrettighetene forbedret som skulle oppmuntre til ytterligere investering i landområder.</t>
  </si>
  <si>
    <t xml:space="preserve">Handelsoverskuddet i landbruksvarer gikk fra et overskudd til et underskudd. </t>
  </si>
  <si>
    <t>Samme år gjorde myndighetene tiltak for å øke lønnen til bøndene og incentivere til økt produksjon.</t>
  </si>
  <si>
    <t>(Lin, 1995)</t>
  </si>
  <si>
    <t>(Yao, 1994)</t>
  </si>
  <si>
    <t>(Brümmer et al., 2006)</t>
  </si>
  <si>
    <t>(Lambert &amp; Parker, 1998)</t>
  </si>
  <si>
    <t>(Chen et al., 2008)</t>
  </si>
  <si>
    <t>(Wang et al., 2009)</t>
  </si>
  <si>
    <t>Myndighetene innførte ytterligere innkjøps- og markeds-  systemer for å avlaste byrden til støtteprogrammene. Innrulleringen i WTO skapte en reduksjon i beskyttelses-  politikken ved at det ble fri konkurranse.</t>
  </si>
  <si>
    <t>0-15</t>
  </si>
  <si>
    <t>15-64</t>
  </si>
  <si>
    <t>64-100+</t>
  </si>
  <si>
    <t>Periode</t>
  </si>
  <si>
    <t>-</t>
  </si>
  <si>
    <t>Collins &amp; Bosworth (2003)</t>
  </si>
  <si>
    <t>Collins &amp; Bosworth (1996)</t>
  </si>
  <si>
    <t>Litteratur</t>
  </si>
  <si>
    <t>Kuijs &amp; Wang (2005)</t>
  </si>
  <si>
    <t>Wang &amp; Yao (2001)</t>
  </si>
  <si>
    <t>TFP estimat (%)</t>
  </si>
  <si>
    <t>1978 - 1998</t>
  </si>
  <si>
    <t>1978 - 1999</t>
  </si>
  <si>
    <t>Young (2000)</t>
  </si>
  <si>
    <t>1978 - 2004</t>
  </si>
  <si>
    <t>1973 - 1994</t>
  </si>
  <si>
    <t>1952 - 1978</t>
  </si>
  <si>
    <t>1978 - 2007</t>
  </si>
  <si>
    <t>Zhu (2010)</t>
  </si>
  <si>
    <t>1978 - 1993</t>
  </si>
  <si>
    <t>1953 - 1977</t>
  </si>
  <si>
    <t>Forventet levealder</t>
  </si>
  <si>
    <t>Barnedødelighet</t>
  </si>
  <si>
    <t>Fødselsrater</t>
  </si>
  <si>
    <t>Fødselsrate</t>
  </si>
  <si>
    <t>△ Fødselrate</t>
  </si>
  <si>
    <t>△ Forventet levealder</t>
  </si>
  <si>
    <t>△ Barnedødelighet</t>
  </si>
  <si>
    <t>Gjennomsnittlig år med skole</t>
  </si>
  <si>
    <t>Andel uten skolegang (%)</t>
  </si>
  <si>
    <t>India</t>
  </si>
  <si>
    <t>Indonesia</t>
  </si>
  <si>
    <t>Korea</t>
  </si>
  <si>
    <t>Malaysia</t>
  </si>
  <si>
    <t>Taiwan</t>
  </si>
  <si>
    <t>Thailand</t>
  </si>
  <si>
    <t>Velstandsindikatorer</t>
  </si>
  <si>
    <t>Befolkning %</t>
  </si>
  <si>
    <t>Ekstrem f.dom</t>
  </si>
  <si>
    <t>Vekst i agrikultur</t>
  </si>
  <si>
    <t>Agrigultur % av BNP</t>
  </si>
  <si>
    <t>Agrikultur % av BNP</t>
  </si>
  <si>
    <t>Produksjonsvekst agrikultur</t>
  </si>
  <si>
    <t>Storbritannia</t>
  </si>
  <si>
    <t>MPK</t>
  </si>
  <si>
    <t>MPK*</t>
  </si>
  <si>
    <t>Betingelse for økt konsum</t>
  </si>
  <si>
    <t>Pop. Female</t>
  </si>
  <si>
    <t>Pop. Male</t>
  </si>
  <si>
    <t>Pop. Total</t>
  </si>
  <si>
    <t>15-64 F</t>
  </si>
  <si>
    <t>15-64 M</t>
  </si>
  <si>
    <t>% F</t>
  </si>
  <si>
    <t>% M</t>
  </si>
  <si>
    <t>% Total</t>
  </si>
  <si>
    <t>y</t>
  </si>
  <si>
    <t>invest.</t>
  </si>
  <si>
    <t>S</t>
  </si>
  <si>
    <t>Solow modellversjon 2 med vekst i arbeidskraft</t>
  </si>
  <si>
    <t>15-64 Total</t>
  </si>
  <si>
    <t>Andel av befolkningen i aldergruppen 15-64 år</t>
  </si>
  <si>
    <t>Gjennomsnittsrater</t>
  </si>
  <si>
    <t>Humankapitalutvidet Solow med vekst i arbeidskraft</t>
  </si>
  <si>
    <t>Residual</t>
  </si>
  <si>
    <t>Input verdier</t>
  </si>
  <si>
    <t>Prosentvis endring</t>
  </si>
  <si>
    <t>Aggregerte størrelser</t>
  </si>
  <si>
    <t>Investering</t>
  </si>
  <si>
    <t>Differanse</t>
  </si>
  <si>
    <t>Arbeids.prod</t>
  </si>
  <si>
    <t>deltak</t>
  </si>
  <si>
    <t>Kapital</t>
  </si>
  <si>
    <t>Konsum</t>
  </si>
  <si>
    <t>k*</t>
  </si>
  <si>
    <t>y*</t>
  </si>
  <si>
    <t>c*</t>
  </si>
  <si>
    <t>Fødselrater</t>
  </si>
  <si>
    <t>Macrotrends</t>
  </si>
  <si>
    <t>Solow modellversjon 2</t>
  </si>
  <si>
    <t>Utvikling</t>
  </si>
  <si>
    <t>mill.</t>
  </si>
  <si>
    <t>Optimale rate</t>
  </si>
  <si>
    <t>Optimale rater</t>
  </si>
  <si>
    <t>TFP estimater</t>
  </si>
  <si>
    <t>Jordbruksreformen(e)</t>
  </si>
  <si>
    <t>t</t>
  </si>
  <si>
    <t>Kart over de spesialøkonomiske sonene</t>
  </si>
  <si>
    <t>Oversikt over de syv spesialøkonomiske sonene (FDI China, 2020)</t>
  </si>
  <si>
    <t>Maddison project BNP</t>
  </si>
  <si>
    <t>år</t>
  </si>
  <si>
    <t>FDI</t>
  </si>
  <si>
    <t>FDI %</t>
  </si>
  <si>
    <t>Inflow</t>
  </si>
  <si>
    <t>Outflow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</si>
</sst>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000"/>
    <numFmt numFmtId="166" formatCode="_-* #,##0.0_-;\-* #,##0.0_-;_-* &quot;-&quot;??_-;_-@_-"/>
    <numFmt numFmtId="167" formatCode="_-* #,##0_-;\-* #,##0_-;_-* &quot;-&quot;????_-;_-@_-"/>
    <numFmt numFmtId="168" formatCode="_-* #,##0.0000_-;\-* #,##0.0000_-;_-* &quot;-&quot;????_-;_-@_-"/>
    <numFmt numFmtId="169" formatCode="0.0%"/>
    <numFmt numFmtId="170" formatCode="_-* #,##0.0_-;\-* #,##0.0_-;_-* &quot;-&quot;?_-;_-@_-"/>
    <numFmt numFmtId="171" formatCode="0.0"/>
    <numFmt numFmtId="172" formatCode="_-* #,##0.0000_-;\-* #,##0.0000_-;_-* &quot;-&quot;??_-;_-@_-"/>
    <numFmt numFmtId="173" formatCode="_-* #,##0.000_-;\-* #,##0.000_-;_-* &quot;-&quot;??_-;_-@_-"/>
    <numFmt numFmtId="174" formatCode="0.000"/>
    <numFmt numFmtId="175" formatCode="0.000%"/>
  </numFmts>
  <fonts count="26" x14ac:knownFonts="1">
    <font>
      <sz val="12"/>
      <color theme="1"/>
      <name val="Calibri"/>
      <family val="2"/>
      <scheme val="minor"/>
    </font>
    <font>
      <sz val="12"/>
      <color theme="1"/>
      <name val="Calibri"/>
      <family val="2"/>
      <scheme val="minor"/>
    </font>
    <font>
      <b/>
      <sz val="12"/>
      <color theme="1"/>
      <name val="Calibri"/>
      <family val="2"/>
      <scheme val="minor"/>
    </font>
    <font>
      <b/>
      <sz val="11"/>
      <name val="Calibri"/>
      <family val="2"/>
    </font>
    <font>
      <sz val="11"/>
      <name val="Calibri"/>
      <family val="2"/>
    </font>
    <font>
      <i/>
      <sz val="12"/>
      <color theme="1"/>
      <name val="Calibri"/>
      <family val="2"/>
      <scheme val="minor"/>
    </font>
    <font>
      <sz val="12"/>
      <color theme="1"/>
      <name val="Times New Roman"/>
      <family val="1"/>
    </font>
    <font>
      <b/>
      <sz val="12"/>
      <color theme="1"/>
      <name val="Times New Roman"/>
      <family val="1"/>
    </font>
    <font>
      <b/>
      <sz val="14"/>
      <color theme="1"/>
      <name val="Times New Roman"/>
      <family val="1"/>
    </font>
    <font>
      <sz val="16"/>
      <color theme="1"/>
      <name val="Calibri"/>
      <family val="2"/>
      <scheme val="minor"/>
    </font>
    <font>
      <sz val="11"/>
      <name val="Calibri"/>
      <family val="2"/>
      <scheme val="minor"/>
    </font>
    <font>
      <sz val="11"/>
      <name val="Times New Roman"/>
      <family val="1"/>
    </font>
    <font>
      <sz val="11"/>
      <color theme="1"/>
      <name val="Calibri"/>
      <family val="2"/>
      <scheme val="minor"/>
    </font>
    <font>
      <b/>
      <sz val="16"/>
      <color theme="1"/>
      <name val="Calibri"/>
      <family val="2"/>
      <scheme val="minor"/>
    </font>
    <font>
      <sz val="14"/>
      <color theme="1"/>
      <name val="Calibri"/>
      <family val="2"/>
      <scheme val="minor"/>
    </font>
    <font>
      <sz val="16"/>
      <color theme="1"/>
      <name val="Calibri"/>
      <family val="2"/>
    </font>
    <font>
      <sz val="12"/>
      <color theme="1"/>
      <name val="Calibri"/>
      <family val="2"/>
    </font>
    <font>
      <sz val="16"/>
      <name val="Calibri"/>
      <family val="2"/>
      <scheme val="minor"/>
    </font>
    <font>
      <sz val="16"/>
      <name val="Calibri"/>
      <family val="2"/>
    </font>
    <font>
      <i/>
      <sz val="12"/>
      <color theme="1"/>
      <name val="Cambria Math"/>
      <family val="1"/>
    </font>
    <font>
      <sz val="11"/>
      <color theme="1"/>
      <name val="Cambria Math"/>
      <family val="1"/>
    </font>
    <font>
      <i/>
      <sz val="12"/>
      <color theme="1"/>
      <name val="Calibri"/>
      <family val="2"/>
    </font>
    <font>
      <sz val="14"/>
      <color theme="1"/>
      <name val="Calibri"/>
      <family val="2"/>
    </font>
    <font>
      <b/>
      <sz val="16"/>
      <color theme="3"/>
      <name val="Times New Roman"/>
      <family val="1"/>
    </font>
    <font>
      <sz val="10"/>
      <color theme="1"/>
      <name val="Times New Roman"/>
      <family val="1"/>
    </font>
    <font>
      <sz val="12"/>
      <color rgb="FF00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2CC"/>
        <bgColor rgb="FF000000"/>
      </patternFill>
    </fill>
    <fill>
      <patternFill patternType="solid">
        <fgColor theme="0"/>
        <bgColor indexed="64"/>
      </patternFill>
    </fill>
  </fills>
  <borders count="21">
    <border>
      <left/>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diagonal/>
    </border>
    <border>
      <left/>
      <right/>
      <top style="double">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68">
    <xf numFmtId="0" fontId="0" fillId="0" borderId="0" xfId="0"/>
    <xf numFmtId="1" fontId="4" fillId="3" borderId="0" xfId="0" applyNumberFormat="1" applyFont="1" applyFill="1" applyAlignment="1">
      <alignment horizontal="center"/>
    </xf>
    <xf numFmtId="0" fontId="4" fillId="0" borderId="0" xfId="0" applyFont="1" applyAlignment="1">
      <alignment horizontal="center"/>
    </xf>
    <xf numFmtId="1" fontId="0" fillId="3" borderId="0" xfId="0" applyNumberFormat="1" applyFill="1"/>
    <xf numFmtId="164" fontId="0" fillId="3" borderId="0" xfId="1" applyNumberFormat="1" applyFont="1" applyFill="1" applyBorder="1"/>
    <xf numFmtId="164" fontId="0" fillId="3" borderId="2" xfId="1" applyNumberFormat="1" applyFont="1" applyFill="1" applyBorder="1"/>
    <xf numFmtId="164" fontId="0" fillId="0" borderId="2" xfId="1" applyNumberFormat="1" applyFont="1" applyFill="1" applyBorder="1"/>
    <xf numFmtId="0" fontId="3" fillId="0" borderId="0" xfId="0" applyFont="1" applyAlignment="1">
      <alignment horizontal="center"/>
    </xf>
    <xf numFmtId="1" fontId="4" fillId="3" borderId="10" xfId="0" applyNumberFormat="1" applyFont="1" applyFill="1" applyBorder="1" applyAlignment="1">
      <alignment horizontal="center"/>
    </xf>
    <xf numFmtId="164" fontId="0" fillId="3" borderId="10" xfId="1" applyNumberFormat="1" applyFont="1" applyFill="1" applyBorder="1"/>
    <xf numFmtId="0" fontId="0" fillId="0" borderId="0" xfId="0" applyAlignment="1">
      <alignment horizontal="right"/>
    </xf>
    <xf numFmtId="165" fontId="0" fillId="3" borderId="2" xfId="0" applyNumberFormat="1" applyFill="1" applyBorder="1"/>
    <xf numFmtId="0" fontId="0" fillId="0" borderId="0" xfId="0" applyAlignment="1">
      <alignment horizontal="center"/>
    </xf>
    <xf numFmtId="165" fontId="0" fillId="0" borderId="2" xfId="0" applyNumberFormat="1" applyBorder="1"/>
    <xf numFmtId="167" fontId="0" fillId="0" borderId="2" xfId="0" applyNumberFormat="1" applyBorder="1"/>
    <xf numFmtId="0" fontId="2" fillId="0" borderId="0" xfId="0" applyFont="1" applyAlignment="1">
      <alignment horizontal="center"/>
    </xf>
    <xf numFmtId="169" fontId="0" fillId="0" borderId="2" xfId="2" applyNumberFormat="1" applyFont="1" applyFill="1" applyBorder="1"/>
    <xf numFmtId="10" fontId="0" fillId="3" borderId="0" xfId="2" applyNumberFormat="1" applyFont="1" applyFill="1" applyBorder="1"/>
    <xf numFmtId="168" fontId="0" fillId="0" borderId="2" xfId="0" applyNumberFormat="1" applyBorder="1"/>
    <xf numFmtId="0" fontId="0" fillId="0" borderId="2" xfId="0" applyBorder="1"/>
    <xf numFmtId="0" fontId="0" fillId="4" borderId="2" xfId="0" applyFill="1" applyBorder="1"/>
    <xf numFmtId="0" fontId="0" fillId="4" borderId="1" xfId="0" applyFill="1" applyBorder="1"/>
    <xf numFmtId="0" fontId="0" fillId="4" borderId="10" xfId="0" applyFill="1" applyBorder="1"/>
    <xf numFmtId="0" fontId="0" fillId="4" borderId="0" xfId="0" applyFill="1"/>
    <xf numFmtId="0" fontId="0" fillId="4" borderId="3" xfId="0" applyFill="1" applyBorder="1"/>
    <xf numFmtId="0" fontId="0" fillId="4" borderId="9" xfId="0" applyFill="1" applyBorder="1"/>
    <xf numFmtId="0" fontId="0" fillId="4" borderId="15" xfId="0" applyFill="1" applyBorder="1"/>
    <xf numFmtId="3" fontId="0" fillId="3" borderId="0" xfId="0" applyNumberFormat="1" applyFill="1" applyAlignment="1">
      <alignment horizontal="center"/>
    </xf>
    <xf numFmtId="3" fontId="0" fillId="3" borderId="0" xfId="0" applyNumberFormat="1" applyFill="1"/>
    <xf numFmtId="1" fontId="4" fillId="0" borderId="0" xfId="0" applyNumberFormat="1" applyFont="1" applyAlignment="1">
      <alignment horizontal="center"/>
    </xf>
    <xf numFmtId="1" fontId="0" fillId="0" borderId="0" xfId="0" applyNumberFormat="1"/>
    <xf numFmtId="0" fontId="4" fillId="3" borderId="2" xfId="0" applyFont="1" applyFill="1" applyBorder="1" applyAlignment="1">
      <alignment horizontal="center" vertical="center"/>
    </xf>
    <xf numFmtId="0" fontId="4" fillId="4" borderId="2" xfId="0" applyFont="1" applyFill="1" applyBorder="1" applyAlignment="1">
      <alignment horizontal="center" vertical="center"/>
    </xf>
    <xf numFmtId="0" fontId="4" fillId="0" borderId="2" xfId="0" applyFont="1" applyBorder="1" applyAlignment="1">
      <alignment horizontal="center" vertical="center"/>
    </xf>
    <xf numFmtId="0" fontId="4" fillId="3" borderId="9" xfId="0" applyFont="1" applyFill="1" applyBorder="1" applyAlignment="1">
      <alignment horizontal="center" vertical="center"/>
    </xf>
    <xf numFmtId="0" fontId="3" fillId="3" borderId="2" xfId="0" applyFont="1" applyFill="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xf>
    <xf numFmtId="0" fontId="0" fillId="4" borderId="9" xfId="0" applyFill="1" applyBorder="1" applyAlignment="1">
      <alignment vertical="center"/>
    </xf>
    <xf numFmtId="0" fontId="0" fillId="4" borderId="2" xfId="0" applyFill="1" applyBorder="1" applyAlignment="1">
      <alignment vertical="center"/>
    </xf>
    <xf numFmtId="0" fontId="0" fillId="4" borderId="1" xfId="0" applyFill="1" applyBorder="1" applyAlignment="1">
      <alignment vertical="center"/>
    </xf>
    <xf numFmtId="0" fontId="0" fillId="0" borderId="0" xfId="0" applyAlignment="1">
      <alignment vertical="center"/>
    </xf>
    <xf numFmtId="0" fontId="5" fillId="2" borderId="2" xfId="0" applyFont="1" applyFill="1" applyBorder="1" applyAlignment="1">
      <alignment horizontal="center" vertical="center"/>
    </xf>
    <xf numFmtId="0" fontId="0" fillId="2" borderId="2" xfId="0" applyFill="1" applyBorder="1" applyAlignment="1">
      <alignment horizontal="center" vertical="center"/>
    </xf>
    <xf numFmtId="0" fontId="0" fillId="2" borderId="2" xfId="0" applyFill="1" applyBorder="1"/>
    <xf numFmtId="168" fontId="0" fillId="2" borderId="2" xfId="0" applyNumberFormat="1" applyFill="1" applyBorder="1"/>
    <xf numFmtId="0" fontId="0" fillId="2" borderId="10" xfId="0" applyFill="1" applyBorder="1"/>
    <xf numFmtId="0" fontId="0" fillId="2" borderId="0" xfId="0" applyFill="1"/>
    <xf numFmtId="0" fontId="0" fillId="2" borderId="3" xfId="0" applyFill="1" applyBorder="1"/>
    <xf numFmtId="0" fontId="0" fillId="2" borderId="1" xfId="0" applyFill="1" applyBorder="1"/>
    <xf numFmtId="43" fontId="0" fillId="5" borderId="12" xfId="1" applyFont="1" applyFill="1" applyBorder="1"/>
    <xf numFmtId="170" fontId="0" fillId="0" borderId="2" xfId="0" applyNumberFormat="1" applyBorder="1"/>
    <xf numFmtId="0" fontId="0" fillId="2" borderId="0" xfId="0" applyFill="1" applyAlignment="1">
      <alignment horizontal="center"/>
    </xf>
    <xf numFmtId="0" fontId="0" fillId="0" borderId="1" xfId="0" applyBorder="1" applyAlignment="1">
      <alignment vertical="center"/>
    </xf>
    <xf numFmtId="0" fontId="0" fillId="0" borderId="10" xfId="0" applyBorder="1"/>
    <xf numFmtId="0" fontId="0" fillId="0" borderId="3" xfId="0" applyBorder="1"/>
    <xf numFmtId="10" fontId="0" fillId="0" borderId="0" xfId="0" applyNumberFormat="1"/>
    <xf numFmtId="0" fontId="6" fillId="0" borderId="0" xfId="0" applyFont="1"/>
    <xf numFmtId="0" fontId="6" fillId="0" borderId="0" xfId="0" applyFont="1" applyAlignment="1">
      <alignment horizontal="center"/>
    </xf>
    <xf numFmtId="10" fontId="6" fillId="0" borderId="0" xfId="0" applyNumberFormat="1" applyFont="1" applyAlignment="1">
      <alignment horizontal="center"/>
    </xf>
    <xf numFmtId="0" fontId="6" fillId="0" borderId="0" xfId="0" applyFont="1" applyAlignment="1">
      <alignment horizontal="left" indent="1"/>
    </xf>
    <xf numFmtId="10" fontId="6" fillId="0" borderId="0" xfId="0" applyNumberFormat="1" applyFont="1"/>
    <xf numFmtId="0" fontId="3" fillId="2" borderId="8" xfId="0" applyFont="1" applyFill="1" applyBorder="1" applyAlignment="1">
      <alignment horizontal="center" vertical="center"/>
    </xf>
    <xf numFmtId="1" fontId="0" fillId="2" borderId="7" xfId="0" applyNumberFormat="1" applyFill="1" applyBorder="1" applyAlignment="1">
      <alignment horizontal="center"/>
    </xf>
    <xf numFmtId="0" fontId="0" fillId="2" borderId="6" xfId="0" applyFill="1" applyBorder="1"/>
    <xf numFmtId="0" fontId="3" fillId="2" borderId="7" xfId="0" applyFont="1" applyFill="1" applyBorder="1" applyAlignment="1">
      <alignment vertical="center"/>
    </xf>
    <xf numFmtId="3" fontId="0" fillId="5" borderId="4" xfId="0" applyNumberFormat="1" applyFill="1" applyBorder="1"/>
    <xf numFmtId="0" fontId="4" fillId="0" borderId="1" xfId="0" applyFont="1" applyBorder="1" applyAlignment="1">
      <alignment horizontal="center" vertical="center"/>
    </xf>
    <xf numFmtId="1" fontId="0" fillId="4" borderId="0" xfId="0" applyNumberFormat="1" applyFill="1" applyAlignment="1">
      <alignment horizontal="center"/>
    </xf>
    <xf numFmtId="0" fontId="4" fillId="3" borderId="0" xfId="0" applyFont="1" applyFill="1" applyAlignment="1">
      <alignment horizontal="center"/>
    </xf>
    <xf numFmtId="0" fontId="4" fillId="0" borderId="3" xfId="0" applyFont="1" applyBorder="1" applyAlignment="1">
      <alignment horizontal="center"/>
    </xf>
    <xf numFmtId="1" fontId="0" fillId="3" borderId="10" xfId="0" applyNumberFormat="1" applyFill="1" applyBorder="1"/>
    <xf numFmtId="1" fontId="0" fillId="4" borderId="0" xfId="0" applyNumberFormat="1" applyFill="1"/>
    <xf numFmtId="0" fontId="0" fillId="3" borderId="0" xfId="0" applyFill="1"/>
    <xf numFmtId="9" fontId="0" fillId="4" borderId="0" xfId="2" applyFont="1" applyFill="1" applyBorder="1"/>
    <xf numFmtId="164" fontId="0" fillId="0" borderId="3" xfId="1" applyNumberFormat="1" applyFont="1" applyFill="1" applyBorder="1"/>
    <xf numFmtId="0" fontId="7" fillId="0" borderId="0" xfId="0" applyFont="1"/>
    <xf numFmtId="10" fontId="6" fillId="0" borderId="0" xfId="2" applyNumberFormat="1" applyFont="1" applyAlignment="1">
      <alignment horizontal="center"/>
    </xf>
    <xf numFmtId="0" fontId="6" fillId="2" borderId="10" xfId="0" applyFont="1" applyFill="1" applyBorder="1"/>
    <xf numFmtId="0" fontId="6" fillId="2" borderId="0" xfId="0" applyFont="1" applyFill="1"/>
    <xf numFmtId="10" fontId="6" fillId="2" borderId="0" xfId="0" applyNumberFormat="1" applyFont="1" applyFill="1" applyAlignment="1">
      <alignment horizontal="center"/>
    </xf>
    <xf numFmtId="10" fontId="6" fillId="2" borderId="3" xfId="0" applyNumberFormat="1" applyFont="1" applyFill="1" applyBorder="1" applyAlignment="1">
      <alignment horizontal="center"/>
    </xf>
    <xf numFmtId="0" fontId="6" fillId="2" borderId="10" xfId="0" applyFont="1" applyFill="1" applyBorder="1" applyAlignment="1">
      <alignment horizontal="left" indent="1"/>
    </xf>
    <xf numFmtId="0" fontId="6" fillId="2" borderId="0" xfId="0" applyFont="1" applyFill="1" applyAlignment="1">
      <alignment horizontal="left" indent="1"/>
    </xf>
    <xf numFmtId="0" fontId="0" fillId="3" borderId="10" xfId="0" applyFill="1" applyBorder="1"/>
    <xf numFmtId="0" fontId="0" fillId="3" borderId="3" xfId="0" applyFill="1" applyBorder="1"/>
    <xf numFmtId="0" fontId="6" fillId="3" borderId="10" xfId="0" applyFont="1" applyFill="1" applyBorder="1"/>
    <xf numFmtId="0" fontId="6" fillId="3" borderId="0" xfId="0" applyFont="1" applyFill="1"/>
    <xf numFmtId="10" fontId="6" fillId="3" borderId="0" xfId="0" applyNumberFormat="1" applyFont="1" applyFill="1" applyAlignment="1">
      <alignment horizontal="center"/>
    </xf>
    <xf numFmtId="10" fontId="6" fillId="3" borderId="3" xfId="0" applyNumberFormat="1" applyFont="1" applyFill="1" applyBorder="1" applyAlignment="1">
      <alignment horizontal="center"/>
    </xf>
    <xf numFmtId="0" fontId="6" fillId="3" borderId="10" xfId="0" applyFont="1" applyFill="1" applyBorder="1" applyAlignment="1">
      <alignment horizontal="left" indent="1"/>
    </xf>
    <xf numFmtId="10" fontId="6" fillId="3" borderId="2" xfId="0" applyNumberFormat="1" applyFont="1" applyFill="1" applyBorder="1" applyAlignment="1">
      <alignment horizontal="center"/>
    </xf>
    <xf numFmtId="10" fontId="6" fillId="3" borderId="1" xfId="0" applyNumberFormat="1" applyFont="1" applyFill="1" applyBorder="1" applyAlignment="1">
      <alignment horizontal="center"/>
    </xf>
    <xf numFmtId="10" fontId="6" fillId="3" borderId="0" xfId="2" applyNumberFormat="1" applyFont="1" applyFill="1" applyBorder="1" applyAlignment="1">
      <alignment horizontal="center"/>
    </xf>
    <xf numFmtId="10" fontId="6" fillId="3" borderId="3" xfId="2" applyNumberFormat="1" applyFont="1" applyFill="1" applyBorder="1" applyAlignment="1">
      <alignment horizontal="center"/>
    </xf>
    <xf numFmtId="0" fontId="6" fillId="3" borderId="2" xfId="0" applyFont="1" applyFill="1" applyBorder="1"/>
    <xf numFmtId="10" fontId="6" fillId="3" borderId="2" xfId="2" applyNumberFormat="1" applyFont="1" applyFill="1" applyBorder="1" applyAlignment="1">
      <alignment horizontal="center"/>
    </xf>
    <xf numFmtId="10" fontId="6" fillId="3" borderId="1" xfId="2" applyNumberFormat="1" applyFont="1" applyFill="1" applyBorder="1" applyAlignment="1">
      <alignment horizontal="center"/>
    </xf>
    <xf numFmtId="0" fontId="6" fillId="2" borderId="2" xfId="0" applyFont="1" applyFill="1" applyBorder="1" applyAlignment="1">
      <alignment horizontal="left" indent="1"/>
    </xf>
    <xf numFmtId="10" fontId="6" fillId="2" borderId="2" xfId="0" applyNumberFormat="1" applyFont="1" applyFill="1" applyBorder="1" applyAlignment="1">
      <alignment horizontal="center"/>
    </xf>
    <xf numFmtId="10" fontId="6" fillId="2" borderId="1" xfId="0" applyNumberFormat="1" applyFont="1" applyFill="1" applyBorder="1" applyAlignment="1">
      <alignment horizontal="center"/>
    </xf>
    <xf numFmtId="0" fontId="6" fillId="4" borderId="10" xfId="0" applyFont="1" applyFill="1" applyBorder="1"/>
    <xf numFmtId="0" fontId="6" fillId="4" borderId="0" xfId="0" applyFont="1" applyFill="1"/>
    <xf numFmtId="10" fontId="6" fillId="4" borderId="0" xfId="2" applyNumberFormat="1" applyFont="1" applyFill="1" applyBorder="1" applyAlignment="1">
      <alignment horizontal="center"/>
    </xf>
    <xf numFmtId="10" fontId="6" fillId="4" borderId="3" xfId="2" applyNumberFormat="1" applyFont="1" applyFill="1" applyBorder="1" applyAlignment="1">
      <alignment horizontal="center"/>
    </xf>
    <xf numFmtId="10" fontId="6" fillId="4" borderId="0" xfId="0" applyNumberFormat="1" applyFont="1" applyFill="1" applyAlignment="1">
      <alignment horizontal="center"/>
    </xf>
    <xf numFmtId="10" fontId="6" fillId="4" borderId="3" xfId="0" applyNumberFormat="1" applyFont="1" applyFill="1" applyBorder="1" applyAlignment="1">
      <alignment horizontal="center"/>
    </xf>
    <xf numFmtId="0" fontId="6" fillId="4" borderId="2" xfId="0" applyFont="1" applyFill="1" applyBorder="1"/>
    <xf numFmtId="10" fontId="6" fillId="4" borderId="2" xfId="2" applyNumberFormat="1" applyFont="1" applyFill="1" applyBorder="1" applyAlignment="1">
      <alignment horizontal="center"/>
    </xf>
    <xf numFmtId="10" fontId="6" fillId="4" borderId="1" xfId="2" applyNumberFormat="1" applyFont="1" applyFill="1" applyBorder="1" applyAlignment="1">
      <alignment horizontal="center"/>
    </xf>
    <xf numFmtId="10" fontId="6" fillId="4" borderId="2" xfId="0" applyNumberFormat="1" applyFont="1" applyFill="1" applyBorder="1" applyAlignment="1">
      <alignment horizontal="center"/>
    </xf>
    <xf numFmtId="10" fontId="6" fillId="4" borderId="1" xfId="0" applyNumberFormat="1" applyFont="1" applyFill="1" applyBorder="1" applyAlignment="1">
      <alignment horizontal="center"/>
    </xf>
    <xf numFmtId="0" fontId="6" fillId="0" borderId="0" xfId="0" applyFont="1" applyAlignment="1">
      <alignment horizontal="left"/>
    </xf>
    <xf numFmtId="0" fontId="7" fillId="2" borderId="2" xfId="0" applyFont="1" applyFill="1" applyBorder="1" applyAlignment="1">
      <alignment horizontal="center"/>
    </xf>
    <xf numFmtId="0" fontId="7" fillId="2" borderId="1" xfId="0" applyFont="1" applyFill="1" applyBorder="1" applyAlignment="1">
      <alignment horizontal="center"/>
    </xf>
    <xf numFmtId="0" fontId="7" fillId="3" borderId="2" xfId="0" applyFont="1" applyFill="1" applyBorder="1" applyAlignment="1">
      <alignment horizontal="center"/>
    </xf>
    <xf numFmtId="0" fontId="7" fillId="3" borderId="1" xfId="0" applyFont="1" applyFill="1" applyBorder="1" applyAlignment="1">
      <alignment horizontal="center"/>
    </xf>
    <xf numFmtId="0" fontId="7" fillId="4" borderId="2" xfId="0" applyFont="1" applyFill="1" applyBorder="1" applyAlignment="1">
      <alignment horizontal="center"/>
    </xf>
    <xf numFmtId="0" fontId="7" fillId="4" borderId="1" xfId="0" applyFont="1" applyFill="1" applyBorder="1" applyAlignment="1">
      <alignment horizontal="center"/>
    </xf>
    <xf numFmtId="0" fontId="6" fillId="3" borderId="10" xfId="0" applyFont="1" applyFill="1" applyBorder="1" applyAlignment="1">
      <alignment horizontal="left" indent="3"/>
    </xf>
    <xf numFmtId="0" fontId="6" fillId="3" borderId="9" xfId="0" applyFont="1" applyFill="1" applyBorder="1" applyAlignment="1">
      <alignment horizontal="left" indent="3"/>
    </xf>
    <xf numFmtId="0" fontId="6" fillId="2" borderId="10" xfId="0" applyFont="1" applyFill="1" applyBorder="1" applyAlignment="1">
      <alignment horizontal="left" indent="3"/>
    </xf>
    <xf numFmtId="0" fontId="6" fillId="2" borderId="9" xfId="0" applyFont="1" applyFill="1" applyBorder="1" applyAlignment="1">
      <alignment horizontal="left" indent="3"/>
    </xf>
    <xf numFmtId="0" fontId="6" fillId="4" borderId="10" xfId="0" applyFont="1" applyFill="1" applyBorder="1" applyAlignment="1">
      <alignment horizontal="left" indent="1"/>
    </xf>
    <xf numFmtId="0" fontId="6" fillId="4" borderId="9" xfId="0" applyFont="1" applyFill="1" applyBorder="1" applyAlignment="1">
      <alignment horizontal="left" indent="1"/>
    </xf>
    <xf numFmtId="0" fontId="3" fillId="2" borderId="12" xfId="0" applyFont="1" applyFill="1" applyBorder="1" applyAlignment="1">
      <alignment horizontal="center" vertical="center"/>
    </xf>
    <xf numFmtId="0" fontId="4" fillId="0" borderId="9" xfId="0" applyFont="1" applyBorder="1" applyAlignment="1">
      <alignment horizontal="center" vertical="center"/>
    </xf>
    <xf numFmtId="0" fontId="0" fillId="0" borderId="10" xfId="0" applyBorder="1" applyAlignment="1">
      <alignment horizontal="center"/>
    </xf>
    <xf numFmtId="1" fontId="0" fillId="3" borderId="0" xfId="0" applyNumberFormat="1" applyFill="1" applyAlignment="1">
      <alignment horizontal="center"/>
    </xf>
    <xf numFmtId="168" fontId="0" fillId="0" borderId="0" xfId="0" applyNumberFormat="1"/>
    <xf numFmtId="164" fontId="0" fillId="0" borderId="9" xfId="0" applyNumberFormat="1" applyBorder="1"/>
    <xf numFmtId="0" fontId="10" fillId="0" borderId="0" xfId="0" applyFont="1"/>
    <xf numFmtId="0" fontId="10" fillId="6" borderId="0" xfId="0" applyFont="1" applyFill="1" applyAlignment="1">
      <alignment horizontal="center"/>
    </xf>
    <xf numFmtId="169" fontId="10" fillId="0" borderId="0" xfId="2" applyNumberFormat="1" applyFont="1"/>
    <xf numFmtId="169" fontId="10" fillId="0" borderId="0" xfId="2" applyNumberFormat="1" applyFont="1" applyAlignment="1">
      <alignment horizontal="center"/>
    </xf>
    <xf numFmtId="0" fontId="4" fillId="2" borderId="0" xfId="0" applyFont="1" applyFill="1" applyAlignment="1">
      <alignment horizontal="center"/>
    </xf>
    <xf numFmtId="0" fontId="0" fillId="7" borderId="0" xfId="0" applyFill="1"/>
    <xf numFmtId="0" fontId="10" fillId="7" borderId="0" xfId="0" applyFont="1" applyFill="1"/>
    <xf numFmtId="0" fontId="0" fillId="7" borderId="0" xfId="0" applyFill="1" applyAlignment="1">
      <alignment horizontal="center" vertical="center"/>
    </xf>
    <xf numFmtId="0" fontId="0" fillId="7" borderId="16" xfId="0" applyFill="1" applyBorder="1"/>
    <xf numFmtId="0" fontId="10" fillId="7" borderId="16" xfId="0" applyFont="1" applyFill="1" applyBorder="1"/>
    <xf numFmtId="169" fontId="10" fillId="7" borderId="16" xfId="2" applyNumberFormat="1" applyFont="1" applyFill="1" applyBorder="1"/>
    <xf numFmtId="0" fontId="6" fillId="7" borderId="0" xfId="0" applyFont="1" applyFill="1"/>
    <xf numFmtId="0" fontId="11" fillId="7" borderId="0" xfId="0" applyFont="1" applyFill="1"/>
    <xf numFmtId="169" fontId="11" fillId="7" borderId="0" xfId="0" applyNumberFormat="1" applyFont="1" applyFill="1" applyAlignment="1">
      <alignment horizontal="center"/>
    </xf>
    <xf numFmtId="0" fontId="6" fillId="7" borderId="2" xfId="0" applyFont="1" applyFill="1" applyBorder="1" applyAlignment="1">
      <alignment vertical="top"/>
    </xf>
    <xf numFmtId="0" fontId="11" fillId="7" borderId="2" xfId="0" applyFont="1" applyFill="1" applyBorder="1" applyAlignment="1">
      <alignment vertical="top"/>
    </xf>
    <xf numFmtId="169" fontId="11" fillId="7" borderId="2" xfId="0" applyNumberFormat="1" applyFont="1" applyFill="1" applyBorder="1" applyAlignment="1">
      <alignment horizontal="center" vertical="top"/>
    </xf>
    <xf numFmtId="0" fontId="11" fillId="7" borderId="14" xfId="0" applyFont="1" applyFill="1" applyBorder="1" applyAlignment="1">
      <alignment horizontal="center" vertical="center"/>
    </xf>
    <xf numFmtId="0" fontId="6" fillId="7" borderId="14" xfId="0" applyFont="1" applyFill="1" applyBorder="1" applyAlignment="1">
      <alignment horizontal="center" vertical="center"/>
    </xf>
    <xf numFmtId="0" fontId="4" fillId="0" borderId="0" xfId="0" applyFont="1"/>
    <xf numFmtId="1" fontId="0" fillId="2" borderId="7" xfId="0" applyNumberFormat="1" applyFill="1" applyBorder="1" applyAlignment="1">
      <alignment horizontal="center" vertical="center"/>
    </xf>
    <xf numFmtId="10" fontId="0" fillId="0" borderId="0" xfId="2" applyNumberFormat="1" applyFont="1" applyBorder="1" applyAlignment="1">
      <alignment vertical="center"/>
    </xf>
    <xf numFmtId="10" fontId="0" fillId="0" borderId="3" xfId="2" applyNumberFormat="1" applyFont="1" applyBorder="1" applyAlignment="1">
      <alignment vertical="center"/>
    </xf>
    <xf numFmtId="164" fontId="0" fillId="3" borderId="10" xfId="1" applyNumberFormat="1" applyFont="1" applyFill="1" applyBorder="1" applyAlignment="1">
      <alignment vertical="center"/>
    </xf>
    <xf numFmtId="9" fontId="0" fillId="4" borderId="0" xfId="2" applyFont="1" applyFill="1" applyBorder="1" applyAlignment="1">
      <alignment vertical="center"/>
    </xf>
    <xf numFmtId="164" fontId="0" fillId="3" borderId="0" xfId="1" applyNumberFormat="1" applyFont="1" applyFill="1" applyBorder="1" applyAlignment="1">
      <alignment vertical="center"/>
    </xf>
    <xf numFmtId="164" fontId="0" fillId="0" borderId="3" xfId="1" applyNumberFormat="1" applyFont="1" applyFill="1" applyBorder="1" applyAlignment="1">
      <alignment vertical="center"/>
    </xf>
    <xf numFmtId="3" fontId="0" fillId="5" borderId="3" xfId="0" applyNumberFormat="1" applyFill="1" applyBorder="1" applyAlignment="1">
      <alignment vertical="center"/>
    </xf>
    <xf numFmtId="164" fontId="0" fillId="0" borderId="0" xfId="1" applyNumberFormat="1" applyFont="1" applyFill="1" applyBorder="1" applyAlignment="1">
      <alignment vertical="center"/>
    </xf>
    <xf numFmtId="164" fontId="0" fillId="0" borderId="10" xfId="0" applyNumberFormat="1" applyBorder="1" applyAlignment="1">
      <alignment vertical="center"/>
    </xf>
    <xf numFmtId="165" fontId="0" fillId="0" borderId="0" xfId="0" applyNumberFormat="1" applyAlignment="1">
      <alignment vertical="center"/>
    </xf>
    <xf numFmtId="43" fontId="0" fillId="5" borderId="7" xfId="1" applyFont="1" applyFill="1" applyBorder="1" applyAlignment="1">
      <alignment vertical="center"/>
    </xf>
    <xf numFmtId="169" fontId="0" fillId="0" borderId="0" xfId="2" applyNumberFormat="1" applyFont="1" applyFill="1" applyBorder="1" applyAlignment="1">
      <alignment vertical="center"/>
    </xf>
    <xf numFmtId="10" fontId="0" fillId="0" borderId="0" xfId="2" applyNumberFormat="1" applyFont="1" applyFill="1" applyBorder="1" applyAlignment="1">
      <alignment vertical="center"/>
    </xf>
    <xf numFmtId="10" fontId="0" fillId="3" borderId="0" xfId="2" applyNumberFormat="1" applyFont="1" applyFill="1" applyBorder="1" applyAlignment="1">
      <alignment vertical="center"/>
    </xf>
    <xf numFmtId="165" fontId="0" fillId="3" borderId="0" xfId="0" applyNumberFormat="1" applyFill="1" applyAlignment="1">
      <alignment vertical="center"/>
    </xf>
    <xf numFmtId="167" fontId="0" fillId="0" borderId="0" xfId="0" applyNumberFormat="1" applyAlignment="1">
      <alignment vertical="center"/>
    </xf>
    <xf numFmtId="168" fontId="0" fillId="0" borderId="0" xfId="0" applyNumberFormat="1" applyAlignment="1">
      <alignment vertical="center"/>
    </xf>
    <xf numFmtId="169" fontId="0" fillId="0" borderId="0" xfId="2" applyNumberFormat="1" applyFont="1" applyBorder="1" applyAlignment="1">
      <alignment vertical="center"/>
    </xf>
    <xf numFmtId="164" fontId="0" fillId="0" borderId="0" xfId="0" applyNumberFormat="1" applyAlignment="1">
      <alignment vertical="center"/>
    </xf>
    <xf numFmtId="165" fontId="0" fillId="2" borderId="10" xfId="0" applyNumberFormat="1" applyFill="1" applyBorder="1" applyAlignment="1">
      <alignment vertical="center"/>
    </xf>
    <xf numFmtId="165" fontId="0" fillId="2" borderId="0" xfId="0" applyNumberFormat="1" applyFill="1" applyAlignment="1">
      <alignment vertical="center"/>
    </xf>
    <xf numFmtId="168" fontId="0" fillId="4" borderId="10" xfId="0" applyNumberFormat="1" applyFill="1" applyBorder="1" applyAlignment="1">
      <alignment vertical="center"/>
    </xf>
    <xf numFmtId="168" fontId="0" fillId="4" borderId="0" xfId="0" applyNumberFormat="1" applyFill="1" applyAlignment="1">
      <alignment vertical="center"/>
    </xf>
    <xf numFmtId="43" fontId="0" fillId="4" borderId="3" xfId="1" applyFont="1" applyFill="1" applyBorder="1" applyAlignment="1">
      <alignment horizontal="center" vertical="center"/>
    </xf>
    <xf numFmtId="43" fontId="0" fillId="0" borderId="0" xfId="1" applyFont="1" applyFill="1" applyBorder="1" applyAlignment="1">
      <alignment horizontal="center" vertical="center"/>
    </xf>
    <xf numFmtId="1" fontId="0" fillId="2" borderId="6" xfId="0" applyNumberFormat="1" applyFill="1" applyBorder="1" applyAlignment="1">
      <alignment horizontal="center" vertical="center"/>
    </xf>
    <xf numFmtId="164" fontId="0" fillId="3" borderId="11" xfId="1" applyNumberFormat="1" applyFont="1" applyFill="1" applyBorder="1" applyAlignment="1">
      <alignment vertical="center"/>
    </xf>
    <xf numFmtId="9" fontId="0" fillId="4" borderId="5" xfId="2" applyFont="1" applyFill="1" applyBorder="1" applyAlignment="1">
      <alignment vertical="center"/>
    </xf>
    <xf numFmtId="164" fontId="0" fillId="3" borderId="5" xfId="1" applyNumberFormat="1" applyFont="1" applyFill="1" applyBorder="1" applyAlignment="1">
      <alignment vertical="center"/>
    </xf>
    <xf numFmtId="164" fontId="0" fillId="0" borderId="4" xfId="1" applyNumberFormat="1" applyFont="1" applyFill="1" applyBorder="1" applyAlignment="1">
      <alignment vertical="center"/>
    </xf>
    <xf numFmtId="3" fontId="0" fillId="5" borderId="4" xfId="0" applyNumberFormat="1" applyFill="1" applyBorder="1" applyAlignment="1">
      <alignment vertical="center"/>
    </xf>
    <xf numFmtId="10" fontId="0" fillId="3" borderId="5" xfId="2" applyNumberFormat="1" applyFont="1" applyFill="1" applyBorder="1" applyAlignment="1">
      <alignment vertical="center"/>
    </xf>
    <xf numFmtId="10" fontId="0" fillId="0" borderId="11" xfId="2" applyNumberFormat="1" applyFont="1" applyBorder="1" applyAlignment="1">
      <alignment vertical="center"/>
    </xf>
    <xf numFmtId="10" fontId="0" fillId="0" borderId="5" xfId="2" applyNumberFormat="1" applyFont="1" applyBorder="1" applyAlignment="1">
      <alignment vertical="center"/>
    </xf>
    <xf numFmtId="10" fontId="0" fillId="0" borderId="4" xfId="2" applyNumberFormat="1" applyFont="1" applyBorder="1" applyAlignment="1">
      <alignment vertical="center"/>
    </xf>
    <xf numFmtId="3" fontId="0" fillId="5" borderId="1" xfId="0" applyNumberFormat="1" applyFill="1" applyBorder="1" applyAlignment="1">
      <alignment vertical="center"/>
    </xf>
    <xf numFmtId="3" fontId="0" fillId="3" borderId="0" xfId="0" applyNumberFormat="1" applyFill="1" applyAlignment="1">
      <alignment vertical="center"/>
    </xf>
    <xf numFmtId="1" fontId="0" fillId="2" borderId="8" xfId="0" applyNumberFormat="1" applyFill="1" applyBorder="1" applyAlignment="1">
      <alignment horizontal="center" vertical="center"/>
    </xf>
    <xf numFmtId="164" fontId="0" fillId="3" borderId="9" xfId="1" applyNumberFormat="1" applyFont="1" applyFill="1" applyBorder="1" applyAlignment="1">
      <alignment vertical="center"/>
    </xf>
    <xf numFmtId="9" fontId="0" fillId="4" borderId="2" xfId="2" applyFont="1" applyFill="1" applyBorder="1" applyAlignment="1">
      <alignment vertical="center"/>
    </xf>
    <xf numFmtId="164" fontId="0" fillId="3" borderId="2" xfId="1" applyNumberFormat="1" applyFont="1" applyFill="1" applyBorder="1" applyAlignment="1">
      <alignment vertical="center"/>
    </xf>
    <xf numFmtId="164" fontId="0" fillId="0" borderId="1" xfId="1" applyNumberFormat="1" applyFont="1" applyFill="1" applyBorder="1" applyAlignment="1">
      <alignment vertical="center"/>
    </xf>
    <xf numFmtId="3" fontId="0" fillId="3" borderId="2" xfId="0" applyNumberFormat="1" applyFill="1" applyBorder="1" applyAlignment="1">
      <alignment vertical="center"/>
    </xf>
    <xf numFmtId="164" fontId="0" fillId="0" borderId="2" xfId="1" applyNumberFormat="1" applyFont="1" applyFill="1" applyBorder="1" applyAlignment="1">
      <alignment vertical="center"/>
    </xf>
    <xf numFmtId="164" fontId="0" fillId="0" borderId="9" xfId="0" applyNumberFormat="1" applyBorder="1" applyAlignment="1">
      <alignment vertical="center"/>
    </xf>
    <xf numFmtId="165" fontId="0" fillId="0" borderId="2" xfId="0" applyNumberFormat="1" applyBorder="1" applyAlignment="1">
      <alignment vertical="center"/>
    </xf>
    <xf numFmtId="43" fontId="0" fillId="5" borderId="8" xfId="1" applyFont="1" applyFill="1" applyBorder="1" applyAlignment="1">
      <alignment vertical="center"/>
    </xf>
    <xf numFmtId="169" fontId="0" fillId="0" borderId="2" xfId="2" applyNumberFormat="1" applyFont="1" applyFill="1" applyBorder="1" applyAlignment="1">
      <alignment vertical="center"/>
    </xf>
    <xf numFmtId="10" fontId="0" fillId="0" borderId="2" xfId="2" applyNumberFormat="1" applyFont="1" applyFill="1" applyBorder="1" applyAlignment="1">
      <alignment vertical="center"/>
    </xf>
    <xf numFmtId="10" fontId="0" fillId="3" borderId="2" xfId="2" applyNumberFormat="1" applyFont="1" applyFill="1" applyBorder="1" applyAlignment="1">
      <alignment vertical="center"/>
    </xf>
    <xf numFmtId="165" fontId="0" fillId="3" borderId="2" xfId="0" applyNumberFormat="1" applyFill="1" applyBorder="1" applyAlignment="1">
      <alignment vertical="center"/>
    </xf>
    <xf numFmtId="167" fontId="0" fillId="0" borderId="2" xfId="0" applyNumberFormat="1" applyBorder="1" applyAlignment="1">
      <alignment vertical="center"/>
    </xf>
    <xf numFmtId="168" fontId="0" fillId="0" borderId="2" xfId="0" applyNumberFormat="1" applyBorder="1" applyAlignment="1">
      <alignment vertical="center"/>
    </xf>
    <xf numFmtId="164" fontId="0" fillId="0" borderId="2" xfId="0" applyNumberFormat="1" applyBorder="1" applyAlignment="1">
      <alignment vertical="center"/>
    </xf>
    <xf numFmtId="165" fontId="0" fillId="2" borderId="9" xfId="0" applyNumberFormat="1" applyFill="1" applyBorder="1" applyAlignment="1">
      <alignment vertical="center"/>
    </xf>
    <xf numFmtId="165" fontId="0" fillId="2" borderId="2" xfId="0" applyNumberFormat="1" applyFill="1" applyBorder="1" applyAlignment="1">
      <alignment vertical="center"/>
    </xf>
    <xf numFmtId="168" fontId="0" fillId="4" borderId="9" xfId="0" applyNumberFormat="1" applyFill="1" applyBorder="1" applyAlignment="1">
      <alignment vertical="center"/>
    </xf>
    <xf numFmtId="168" fontId="0" fillId="4" borderId="2" xfId="0" applyNumberFormat="1" applyFill="1" applyBorder="1" applyAlignment="1">
      <alignment vertical="center"/>
    </xf>
    <xf numFmtId="43" fontId="0" fillId="4" borderId="2" xfId="1" applyFont="1" applyFill="1" applyBorder="1" applyAlignment="1">
      <alignment horizontal="center" vertical="center"/>
    </xf>
    <xf numFmtId="10" fontId="0" fillId="0" borderId="2" xfId="2" applyNumberFormat="1" applyFont="1" applyBorder="1" applyAlignment="1">
      <alignment vertical="center"/>
    </xf>
    <xf numFmtId="10" fontId="0" fillId="0" borderId="1" xfId="2" applyNumberFormat="1" applyFont="1" applyBorder="1" applyAlignment="1">
      <alignment vertical="center"/>
    </xf>
    <xf numFmtId="169" fontId="0" fillId="0" borderId="2" xfId="2" applyNumberFormat="1" applyFont="1" applyBorder="1" applyAlignment="1">
      <alignment vertical="center"/>
    </xf>
    <xf numFmtId="43" fontId="0" fillId="4" borderId="1" xfId="1" applyFont="1" applyFill="1" applyBorder="1" applyAlignment="1">
      <alignment horizontal="center" vertical="center"/>
    </xf>
    <xf numFmtId="0" fontId="12" fillId="0" borderId="0" xfId="0" applyFont="1" applyAlignment="1">
      <alignment horizontal="center"/>
    </xf>
    <xf numFmtId="0" fontId="12" fillId="4" borderId="13" xfId="0" applyFont="1" applyFill="1" applyBorder="1" applyAlignment="1">
      <alignment horizontal="center"/>
    </xf>
    <xf numFmtId="0" fontId="12" fillId="4" borderId="14" xfId="0" applyFont="1" applyFill="1" applyBorder="1" applyAlignment="1">
      <alignment horizontal="center"/>
    </xf>
    <xf numFmtId="0" fontId="7" fillId="7" borderId="2" xfId="0" applyFont="1" applyFill="1" applyBorder="1" applyAlignment="1">
      <alignment horizontal="left" vertical="center"/>
    </xf>
    <xf numFmtId="0" fontId="0" fillId="7" borderId="2" xfId="0" applyFill="1" applyBorder="1" applyAlignment="1">
      <alignment vertical="center"/>
    </xf>
    <xf numFmtId="0" fontId="7" fillId="7" borderId="2" xfId="0" applyFont="1" applyFill="1" applyBorder="1" applyAlignment="1">
      <alignment horizontal="center" vertical="center"/>
    </xf>
    <xf numFmtId="0" fontId="6" fillId="7" borderId="0" xfId="0" applyFont="1" applyFill="1" applyAlignment="1">
      <alignment horizontal="left"/>
    </xf>
    <xf numFmtId="10" fontId="6" fillId="7" borderId="0" xfId="0" applyNumberFormat="1" applyFont="1" applyFill="1" applyAlignment="1">
      <alignment horizontal="center"/>
    </xf>
    <xf numFmtId="0" fontId="6" fillId="7" borderId="0" xfId="0" applyFont="1" applyFill="1" applyAlignment="1">
      <alignment horizontal="left" indent="2"/>
    </xf>
    <xf numFmtId="0" fontId="6" fillId="7" borderId="2" xfId="0" applyFont="1" applyFill="1" applyBorder="1" applyAlignment="1">
      <alignment horizontal="left" vertical="top" indent="2"/>
    </xf>
    <xf numFmtId="0" fontId="0" fillId="7" borderId="2" xfId="0" applyFill="1" applyBorder="1" applyAlignment="1">
      <alignment horizontal="left" vertical="top" indent="3"/>
    </xf>
    <xf numFmtId="10" fontId="6" fillId="7" borderId="2" xfId="0" applyNumberFormat="1" applyFont="1" applyFill="1" applyBorder="1" applyAlignment="1">
      <alignment horizontal="center" vertical="top"/>
    </xf>
    <xf numFmtId="0" fontId="6" fillId="7" borderId="0" xfId="0" applyFont="1" applyFill="1" applyAlignment="1">
      <alignment horizontal="left" vertical="top"/>
    </xf>
    <xf numFmtId="10" fontId="6" fillId="7" borderId="0" xfId="0" applyNumberFormat="1" applyFont="1" applyFill="1" applyAlignment="1">
      <alignment horizontal="center" vertical="top"/>
    </xf>
    <xf numFmtId="0" fontId="0" fillId="7" borderId="17" xfId="0" applyFill="1" applyBorder="1"/>
    <xf numFmtId="0" fontId="7" fillId="7" borderId="18" xfId="0" applyFont="1" applyFill="1" applyBorder="1" applyAlignment="1">
      <alignment horizontal="left" vertical="center"/>
    </xf>
    <xf numFmtId="0" fontId="0" fillId="7" borderId="18" xfId="0" applyFill="1" applyBorder="1" applyAlignment="1">
      <alignment vertical="center"/>
    </xf>
    <xf numFmtId="0" fontId="6" fillId="7" borderId="2" xfId="0" applyFont="1" applyFill="1" applyBorder="1" applyAlignment="1">
      <alignment horizontal="left" vertical="top"/>
    </xf>
    <xf numFmtId="0" fontId="0" fillId="7" borderId="2" xfId="0" applyFill="1" applyBorder="1" applyAlignment="1">
      <alignment vertical="top"/>
    </xf>
    <xf numFmtId="2" fontId="0" fillId="0" borderId="2" xfId="0" applyNumberFormat="1" applyBorder="1" applyAlignment="1">
      <alignment horizontal="center"/>
    </xf>
    <xf numFmtId="2" fontId="0" fillId="0" borderId="0" xfId="0" applyNumberFormat="1" applyAlignment="1">
      <alignment horizontal="center"/>
    </xf>
    <xf numFmtId="43" fontId="0" fillId="0" borderId="0" xfId="1" applyFont="1"/>
    <xf numFmtId="166" fontId="0" fillId="0" borderId="0" xfId="1" applyNumberFormat="1" applyFont="1"/>
    <xf numFmtId="164" fontId="0" fillId="0" borderId="0" xfId="1" applyNumberFormat="1" applyFont="1"/>
    <xf numFmtId="164" fontId="2" fillId="0" borderId="0" xfId="1" applyNumberFormat="1" applyFont="1"/>
    <xf numFmtId="164" fontId="1" fillId="0" borderId="0" xfId="1" applyNumberFormat="1" applyFont="1"/>
    <xf numFmtId="10" fontId="1" fillId="0" borderId="0" xfId="2" applyNumberFormat="1" applyFont="1"/>
    <xf numFmtId="0" fontId="6" fillId="0" borderId="0" xfId="0" applyFont="1" applyAlignment="1">
      <alignment horizontal="center" vertical="center"/>
    </xf>
    <xf numFmtId="164" fontId="0" fillId="0" borderId="10" xfId="1" applyNumberFormat="1" applyFont="1" applyBorder="1"/>
    <xf numFmtId="164" fontId="0" fillId="0" borderId="0" xfId="1" applyNumberFormat="1" applyFont="1" applyBorder="1"/>
    <xf numFmtId="164" fontId="0" fillId="0" borderId="3" xfId="1" applyNumberFormat="1" applyFont="1" applyBorder="1"/>
    <xf numFmtId="164" fontId="0" fillId="0" borderId="2" xfId="1" applyNumberFormat="1" applyFont="1" applyBorder="1"/>
    <xf numFmtId="164" fontId="0" fillId="0" borderId="9" xfId="1" applyNumberFormat="1" applyFont="1" applyBorder="1"/>
    <xf numFmtId="164" fontId="0" fillId="0" borderId="1" xfId="1" applyNumberFormat="1" applyFont="1" applyBorder="1"/>
    <xf numFmtId="43" fontId="0" fillId="0" borderId="0" xfId="1" applyFont="1" applyBorder="1"/>
    <xf numFmtId="43" fontId="0" fillId="0" borderId="3" xfId="1" applyFont="1" applyBorder="1"/>
    <xf numFmtId="43" fontId="0" fillId="0" borderId="10" xfId="1" applyFont="1" applyBorder="1"/>
    <xf numFmtId="43" fontId="0" fillId="0" borderId="10" xfId="0" applyNumberFormat="1" applyBorder="1"/>
    <xf numFmtId="43" fontId="0" fillId="0" borderId="0" xfId="0" applyNumberFormat="1"/>
    <xf numFmtId="43" fontId="0" fillId="0" borderId="3" xfId="0" applyNumberFormat="1" applyBorder="1"/>
    <xf numFmtId="43" fontId="0" fillId="0" borderId="9" xfId="1" applyFont="1" applyBorder="1"/>
    <xf numFmtId="43" fontId="0" fillId="0" borderId="2" xfId="1" applyFont="1" applyBorder="1"/>
    <xf numFmtId="43" fontId="0" fillId="0" borderId="1" xfId="1" applyFont="1" applyBorder="1"/>
    <xf numFmtId="43" fontId="0" fillId="0" borderId="9" xfId="0" applyNumberFormat="1" applyBorder="1"/>
    <xf numFmtId="43" fontId="0" fillId="0" borderId="2" xfId="0" applyNumberFormat="1" applyBorder="1"/>
    <xf numFmtId="43" fontId="0" fillId="0" borderId="1" xfId="0" applyNumberFormat="1" applyBorder="1"/>
    <xf numFmtId="164" fontId="0" fillId="0" borderId="0" xfId="0" applyNumberFormat="1"/>
    <xf numFmtId="164" fontId="2" fillId="0" borderId="0" xfId="0" applyNumberFormat="1" applyFont="1"/>
    <xf numFmtId="169" fontId="2" fillId="0" borderId="0" xfId="2" applyNumberFormat="1" applyFont="1"/>
    <xf numFmtId="10" fontId="0" fillId="0" borderId="0" xfId="2" applyNumberFormat="1" applyFont="1"/>
    <xf numFmtId="169" fontId="0" fillId="0" borderId="0" xfId="0" applyNumberFormat="1"/>
    <xf numFmtId="10" fontId="0" fillId="7" borderId="17" xfId="0" applyNumberFormat="1" applyFill="1" applyBorder="1"/>
    <xf numFmtId="10" fontId="0" fillId="7" borderId="0" xfId="0" applyNumberFormat="1" applyFill="1"/>
    <xf numFmtId="0" fontId="7" fillId="7" borderId="18" xfId="0" applyFont="1" applyFill="1" applyBorder="1" applyAlignment="1">
      <alignment horizontal="center" vertical="center"/>
    </xf>
    <xf numFmtId="167" fontId="0" fillId="0" borderId="0" xfId="0" applyNumberFormat="1"/>
    <xf numFmtId="10" fontId="0" fillId="7" borderId="0" xfId="2" applyNumberFormat="1" applyFont="1" applyFill="1"/>
    <xf numFmtId="10" fontId="7" fillId="7" borderId="18" xfId="2" applyNumberFormat="1" applyFont="1" applyFill="1" applyBorder="1" applyAlignment="1">
      <alignment horizontal="center" vertical="center"/>
    </xf>
    <xf numFmtId="0" fontId="6" fillId="7" borderId="0" xfId="0" applyFont="1" applyFill="1" applyAlignment="1">
      <alignment horizontal="center"/>
    </xf>
    <xf numFmtId="2" fontId="6" fillId="7" borderId="0" xfId="0" applyNumberFormat="1" applyFont="1" applyFill="1" applyAlignment="1">
      <alignment horizontal="center"/>
    </xf>
    <xf numFmtId="0" fontId="6" fillId="7" borderId="5" xfId="0" applyFont="1" applyFill="1" applyBorder="1" applyAlignment="1">
      <alignment horizontal="center"/>
    </xf>
    <xf numFmtId="2" fontId="6" fillId="7" borderId="5" xfId="0" applyNumberFormat="1" applyFont="1" applyFill="1" applyBorder="1" applyAlignment="1">
      <alignment horizontal="center"/>
    </xf>
    <xf numFmtId="0" fontId="6" fillId="7" borderId="2" xfId="0" applyFont="1" applyFill="1" applyBorder="1" applyAlignment="1">
      <alignment horizontal="center" vertical="top"/>
    </xf>
    <xf numFmtId="2" fontId="6" fillId="7" borderId="2" xfId="0" applyNumberFormat="1" applyFont="1" applyFill="1" applyBorder="1" applyAlignment="1">
      <alignment horizontal="center" vertical="top"/>
    </xf>
    <xf numFmtId="0" fontId="6" fillId="7" borderId="0" xfId="0" applyFont="1" applyFill="1" applyAlignment="1">
      <alignment horizontal="center" vertical="top"/>
    </xf>
    <xf numFmtId="2" fontId="6" fillId="7" borderId="0" xfId="0" applyNumberFormat="1" applyFont="1" applyFill="1" applyAlignment="1">
      <alignment horizontal="center" vertical="top"/>
    </xf>
    <xf numFmtId="2" fontId="0" fillId="0" borderId="0" xfId="0" applyNumberFormat="1"/>
    <xf numFmtId="0" fontId="11" fillId="7" borderId="18" xfId="0" applyFont="1" applyFill="1" applyBorder="1"/>
    <xf numFmtId="0" fontId="11" fillId="7" borderId="18" xfId="0" applyFont="1" applyFill="1" applyBorder="1" applyAlignment="1">
      <alignment horizontal="center" vertical="center"/>
    </xf>
    <xf numFmtId="0" fontId="11" fillId="7" borderId="0" xfId="0" applyFont="1" applyFill="1" applyAlignment="1">
      <alignment horizontal="center" vertical="center"/>
    </xf>
    <xf numFmtId="0" fontId="11" fillId="7" borderId="0" xfId="0" applyFont="1" applyFill="1" applyAlignment="1">
      <alignment horizontal="center"/>
    </xf>
    <xf numFmtId="1" fontId="11" fillId="7" borderId="0" xfId="0" applyNumberFormat="1" applyFont="1" applyFill="1" applyAlignment="1">
      <alignment horizontal="center"/>
    </xf>
    <xf numFmtId="0" fontId="11" fillId="7" borderId="2" xfId="0" applyFont="1" applyFill="1" applyBorder="1" applyAlignment="1">
      <alignment horizontal="center" vertical="top"/>
    </xf>
    <xf numFmtId="1" fontId="11" fillId="7" borderId="2" xfId="0" applyNumberFormat="1" applyFont="1" applyFill="1" applyBorder="1" applyAlignment="1">
      <alignment horizontal="center" vertical="top"/>
    </xf>
    <xf numFmtId="0" fontId="4" fillId="7" borderId="0" xfId="0" applyFont="1" applyFill="1" applyAlignment="1">
      <alignment horizontal="center"/>
    </xf>
    <xf numFmtId="9" fontId="11" fillId="7" borderId="0" xfId="2" applyFont="1" applyFill="1" applyBorder="1" applyAlignment="1">
      <alignment horizontal="center"/>
    </xf>
    <xf numFmtId="0" fontId="4" fillId="7" borderId="2" xfId="0" applyFont="1" applyFill="1" applyBorder="1" applyAlignment="1">
      <alignment horizontal="center" vertical="top"/>
    </xf>
    <xf numFmtId="9" fontId="11" fillId="7" borderId="2" xfId="2" applyFont="1" applyFill="1" applyBorder="1" applyAlignment="1">
      <alignment horizontal="center" vertical="top"/>
    </xf>
    <xf numFmtId="0" fontId="11" fillId="7" borderId="20" xfId="0" applyFont="1" applyFill="1" applyBorder="1"/>
    <xf numFmtId="0" fontId="11" fillId="7" borderId="20" xfId="0" applyFont="1" applyFill="1" applyBorder="1" applyAlignment="1">
      <alignment vertical="center"/>
    </xf>
    <xf numFmtId="0" fontId="11" fillId="7" borderId="2" xfId="0" applyFont="1" applyFill="1" applyBorder="1" applyAlignment="1">
      <alignment vertical="center"/>
    </xf>
    <xf numFmtId="0" fontId="11" fillId="7" borderId="2" xfId="0" applyFont="1" applyFill="1" applyBorder="1" applyAlignment="1">
      <alignment horizontal="center" vertical="center"/>
    </xf>
    <xf numFmtId="0" fontId="11" fillId="7" borderId="0" xfId="0" applyFont="1" applyFill="1" applyAlignment="1">
      <alignment vertical="center"/>
    </xf>
    <xf numFmtId="0" fontId="6" fillId="0" borderId="0" xfId="0" applyFont="1" applyAlignment="1">
      <alignment vertical="center"/>
    </xf>
    <xf numFmtId="0" fontId="11" fillId="0" borderId="0" xfId="0" applyFont="1" applyAlignment="1">
      <alignment horizontal="center" vertical="center"/>
    </xf>
    <xf numFmtId="169" fontId="11" fillId="0" borderId="0" xfId="0" applyNumberFormat="1" applyFont="1" applyAlignment="1">
      <alignment horizontal="center"/>
    </xf>
    <xf numFmtId="0" fontId="6" fillId="0" borderId="0" xfId="0" applyFont="1" applyAlignment="1">
      <alignment vertical="top"/>
    </xf>
    <xf numFmtId="169" fontId="11" fillId="0" borderId="0" xfId="0" applyNumberFormat="1" applyFont="1" applyAlignment="1">
      <alignment horizontal="center" vertical="top"/>
    </xf>
    <xf numFmtId="0" fontId="11" fillId="7" borderId="0" xfId="0" applyFont="1" applyFill="1" applyAlignment="1">
      <alignment vertical="top"/>
    </xf>
    <xf numFmtId="0" fontId="11" fillId="7" borderId="0" xfId="0" applyFont="1" applyFill="1" applyAlignment="1">
      <alignment horizontal="center" vertical="top"/>
    </xf>
    <xf numFmtId="171" fontId="11" fillId="7" borderId="0" xfId="0" applyNumberFormat="1" applyFont="1" applyFill="1" applyAlignment="1">
      <alignment horizontal="center" vertical="top"/>
    </xf>
    <xf numFmtId="171" fontId="11" fillId="7" borderId="0" xfId="0" applyNumberFormat="1" applyFont="1" applyFill="1" applyAlignment="1">
      <alignment horizontal="center"/>
    </xf>
    <xf numFmtId="169" fontId="0" fillId="0" borderId="0" xfId="2" applyNumberFormat="1" applyFont="1"/>
    <xf numFmtId="0" fontId="6" fillId="0" borderId="0" xfId="0" applyFont="1" applyAlignment="1">
      <alignment horizontal="right"/>
    </xf>
    <xf numFmtId="1" fontId="11" fillId="0" borderId="0" xfId="0" applyNumberFormat="1" applyFont="1" applyAlignment="1">
      <alignment horizontal="right"/>
    </xf>
    <xf numFmtId="1" fontId="11" fillId="0" borderId="0" xfId="0" applyNumberFormat="1" applyFont="1" applyAlignment="1">
      <alignment horizontal="right" vertical="top"/>
    </xf>
    <xf numFmtId="0" fontId="11" fillId="0" borderId="0" xfId="0" applyFont="1" applyAlignment="1">
      <alignment horizontal="right" vertical="center"/>
    </xf>
    <xf numFmtId="0" fontId="11" fillId="0" borderId="0" xfId="0" applyFont="1" applyAlignment="1">
      <alignment horizontal="right"/>
    </xf>
    <xf numFmtId="10" fontId="0" fillId="0" borderId="0" xfId="2" applyNumberFormat="1" applyFont="1" applyFill="1"/>
    <xf numFmtId="0" fontId="0" fillId="0" borderId="3" xfId="0" applyBorder="1" applyAlignment="1">
      <alignment horizontal="center"/>
    </xf>
    <xf numFmtId="0" fontId="4" fillId="0" borderId="10" xfId="0" applyFont="1" applyBorder="1" applyAlignment="1">
      <alignment horizontal="center"/>
    </xf>
    <xf numFmtId="9" fontId="0" fillId="0" borderId="0" xfId="2" applyFont="1"/>
    <xf numFmtId="172" fontId="0" fillId="0" borderId="0" xfId="1" applyNumberFormat="1" applyFont="1"/>
    <xf numFmtId="0" fontId="0" fillId="0" borderId="1" xfId="0" applyBorder="1" applyAlignment="1">
      <alignment horizontal="center"/>
    </xf>
    <xf numFmtId="172" fontId="0" fillId="0" borderId="2" xfId="1" applyNumberFormat="1" applyFont="1" applyBorder="1"/>
    <xf numFmtId="1" fontId="0" fillId="0" borderId="0" xfId="0" applyNumberFormat="1" applyAlignment="1">
      <alignment horizontal="center" vertical="center"/>
    </xf>
    <xf numFmtId="169" fontId="0" fillId="0" borderId="0" xfId="2" applyNumberFormat="1" applyFont="1" applyFill="1" applyBorder="1"/>
    <xf numFmtId="9" fontId="0" fillId="0" borderId="0" xfId="2" applyFont="1" applyFill="1" applyBorder="1"/>
    <xf numFmtId="0" fontId="0" fillId="2" borderId="14" xfId="0" applyFill="1" applyBorder="1" applyAlignment="1">
      <alignment horizontal="center" vertical="center"/>
    </xf>
    <xf numFmtId="168" fontId="0" fillId="2" borderId="0" xfId="0" applyNumberFormat="1" applyFill="1"/>
    <xf numFmtId="168" fontId="0" fillId="2" borderId="1" xfId="0" applyNumberFormat="1" applyFill="1" applyBorder="1"/>
    <xf numFmtId="0" fontId="0" fillId="2" borderId="15" xfId="0" applyFill="1" applyBorder="1" applyAlignment="1">
      <alignment horizontal="center" vertical="center"/>
    </xf>
    <xf numFmtId="165" fontId="0" fillId="0" borderId="0" xfId="0" applyNumberFormat="1"/>
    <xf numFmtId="173" fontId="0" fillId="0" borderId="2" xfId="0" applyNumberFormat="1" applyBorder="1"/>
    <xf numFmtId="172" fontId="0" fillId="0" borderId="2" xfId="0" applyNumberFormat="1" applyBorder="1"/>
    <xf numFmtId="0" fontId="9" fillId="0" borderId="11" xfId="0" applyFont="1" applyBorder="1"/>
    <xf numFmtId="0" fontId="9" fillId="0" borderId="5" xfId="0" applyFont="1" applyBorder="1"/>
    <xf numFmtId="0" fontId="12" fillId="0" borderId="10" xfId="0" applyFont="1" applyBorder="1" applyAlignment="1">
      <alignment horizontal="center"/>
    </xf>
    <xf numFmtId="0" fontId="12" fillId="0" borderId="3" xfId="0" applyFont="1" applyBorder="1" applyAlignment="1">
      <alignment horizontal="center"/>
    </xf>
    <xf numFmtId="0" fontId="0" fillId="0" borderId="9" xfId="0" applyBorder="1" applyAlignment="1">
      <alignment horizontal="center" vertical="center"/>
    </xf>
    <xf numFmtId="0" fontId="0" fillId="0" borderId="1" xfId="0" applyBorder="1" applyAlignment="1">
      <alignment horizontal="center" vertical="center"/>
    </xf>
    <xf numFmtId="0" fontId="0" fillId="0" borderId="1" xfId="0" applyBorder="1"/>
    <xf numFmtId="168" fontId="0" fillId="0" borderId="3" xfId="0" applyNumberFormat="1" applyBorder="1"/>
    <xf numFmtId="168" fontId="0" fillId="0" borderId="1" xfId="0" applyNumberFormat="1" applyBorder="1"/>
    <xf numFmtId="0" fontId="2" fillId="0" borderId="9" xfId="0" applyFont="1" applyBorder="1" applyAlignment="1">
      <alignment vertical="center"/>
    </xf>
    <xf numFmtId="167" fontId="0" fillId="0" borderId="9" xfId="0" applyNumberFormat="1" applyBorder="1"/>
    <xf numFmtId="167" fontId="0" fillId="0" borderId="10" xfId="0" applyNumberFormat="1" applyBorder="1" applyAlignment="1">
      <alignment vertical="center"/>
    </xf>
    <xf numFmtId="168" fontId="0" fillId="0" borderId="3" xfId="0" applyNumberFormat="1" applyBorder="1" applyAlignment="1">
      <alignment vertical="center"/>
    </xf>
    <xf numFmtId="167" fontId="0" fillId="0" borderId="9" xfId="0" applyNumberFormat="1" applyBorder="1" applyAlignment="1">
      <alignment vertical="center"/>
    </xf>
    <xf numFmtId="168" fontId="0" fillId="0" borderId="1" xfId="0" applyNumberFormat="1" applyBorder="1" applyAlignment="1">
      <alignment vertical="center"/>
    </xf>
    <xf numFmtId="168" fontId="0" fillId="0" borderId="4" xfId="0" applyNumberFormat="1" applyBorder="1" applyAlignment="1">
      <alignment vertical="center"/>
    </xf>
    <xf numFmtId="165" fontId="0" fillId="0" borderId="9" xfId="0" applyNumberFormat="1" applyBorder="1"/>
    <xf numFmtId="164" fontId="0" fillId="0" borderId="0" xfId="1" applyNumberFormat="1" applyFont="1" applyFill="1" applyBorder="1"/>
    <xf numFmtId="43" fontId="0" fillId="2" borderId="2" xfId="0" applyNumberFormat="1" applyFill="1" applyBorder="1"/>
    <xf numFmtId="0" fontId="2" fillId="2" borderId="0" xfId="0" applyFont="1" applyFill="1" applyAlignment="1">
      <alignment horizontal="center"/>
    </xf>
    <xf numFmtId="43" fontId="0" fillId="0" borderId="11" xfId="1" applyFont="1" applyBorder="1"/>
    <xf numFmtId="0" fontId="2" fillId="0" borderId="14" xfId="0" applyFont="1" applyBorder="1" applyAlignment="1">
      <alignment horizontal="center"/>
    </xf>
    <xf numFmtId="0" fontId="0" fillId="2" borderId="12" xfId="0" applyFill="1" applyBorder="1" applyAlignment="1">
      <alignment horizontal="center"/>
    </xf>
    <xf numFmtId="0" fontId="2" fillId="0" borderId="15" xfId="0" applyFont="1" applyBorder="1" applyAlignment="1">
      <alignment horizontal="center"/>
    </xf>
    <xf numFmtId="0" fontId="0" fillId="2" borderId="7" xfId="0" applyFill="1" applyBorder="1" applyAlignment="1">
      <alignment horizontal="center"/>
    </xf>
    <xf numFmtId="10" fontId="0" fillId="0" borderId="0" xfId="2" applyNumberFormat="1" applyFont="1" applyBorder="1"/>
    <xf numFmtId="10" fontId="0" fillId="0" borderId="3" xfId="0" applyNumberFormat="1" applyBorder="1"/>
    <xf numFmtId="0" fontId="0" fillId="2" borderId="8" xfId="0" applyFill="1" applyBorder="1" applyAlignment="1">
      <alignment horizontal="center"/>
    </xf>
    <xf numFmtId="10" fontId="0" fillId="0" borderId="2" xfId="2" applyNumberFormat="1" applyFont="1" applyBorder="1"/>
    <xf numFmtId="10" fontId="0" fillId="0" borderId="1" xfId="0" applyNumberFormat="1" applyBorder="1"/>
    <xf numFmtId="0" fontId="16" fillId="0" borderId="0" xfId="0" applyFont="1" applyAlignment="1">
      <alignment horizontal="center"/>
    </xf>
    <xf numFmtId="9" fontId="16" fillId="0" borderId="0" xfId="2" applyFont="1" applyAlignment="1">
      <alignment horizontal="center"/>
    </xf>
    <xf numFmtId="10" fontId="16" fillId="0" borderId="0" xfId="0" applyNumberFormat="1" applyFont="1"/>
    <xf numFmtId="1" fontId="16" fillId="0" borderId="2" xfId="0" applyNumberFormat="1" applyFont="1" applyBorder="1" applyAlignment="1">
      <alignment horizontal="center"/>
    </xf>
    <xf numFmtId="10" fontId="16" fillId="0" borderId="2" xfId="0" applyNumberFormat="1" applyFont="1" applyBorder="1"/>
    <xf numFmtId="1" fontId="16" fillId="0" borderId="5" xfId="0" applyNumberFormat="1" applyFont="1" applyBorder="1" applyAlignment="1">
      <alignment horizontal="center"/>
    </xf>
    <xf numFmtId="10" fontId="16" fillId="0" borderId="5" xfId="0" applyNumberFormat="1" applyFont="1" applyBorder="1"/>
    <xf numFmtId="0" fontId="16" fillId="0" borderId="0" xfId="0" applyFont="1"/>
    <xf numFmtId="0" fontId="16" fillId="0" borderId="0" xfId="0" applyFont="1" applyAlignment="1">
      <alignment horizontal="center" vertical="center"/>
    </xf>
    <xf numFmtId="0" fontId="4" fillId="0" borderId="14" xfId="0" applyFont="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center"/>
    </xf>
    <xf numFmtId="0" fontId="4" fillId="2" borderId="12" xfId="0" applyFont="1" applyFill="1" applyBorder="1" applyAlignment="1">
      <alignment horizontal="center"/>
    </xf>
    <xf numFmtId="0" fontId="16" fillId="2" borderId="7" xfId="0" applyFont="1" applyFill="1" applyBorder="1" applyAlignment="1">
      <alignment horizontal="center"/>
    </xf>
    <xf numFmtId="1" fontId="16" fillId="0" borderId="0" xfId="0" applyNumberFormat="1" applyFont="1" applyAlignment="1">
      <alignment horizontal="center"/>
    </xf>
    <xf numFmtId="0" fontId="16" fillId="2" borderId="8" xfId="0" applyFont="1" applyFill="1" applyBorder="1" applyAlignment="1">
      <alignment horizontal="center"/>
    </xf>
    <xf numFmtId="0" fontId="16" fillId="2" borderId="6" xfId="0" applyFont="1" applyFill="1" applyBorder="1" applyAlignment="1">
      <alignment horizontal="center"/>
    </xf>
    <xf numFmtId="10" fontId="16" fillId="0" borderId="10" xfId="0" applyNumberFormat="1" applyFont="1" applyBorder="1"/>
    <xf numFmtId="10" fontId="16" fillId="0" borderId="3" xfId="0" applyNumberFormat="1" applyFont="1" applyBorder="1"/>
    <xf numFmtId="10" fontId="16" fillId="0" borderId="9" xfId="0" applyNumberFormat="1" applyFont="1" applyBorder="1"/>
    <xf numFmtId="10" fontId="16" fillId="0" borderId="1" xfId="0" applyNumberFormat="1" applyFont="1" applyBorder="1"/>
    <xf numFmtId="10" fontId="16" fillId="0" borderId="11" xfId="0" applyNumberFormat="1" applyFont="1" applyBorder="1"/>
    <xf numFmtId="10" fontId="16" fillId="0" borderId="4" xfId="0" applyNumberFormat="1" applyFont="1" applyBorder="1"/>
    <xf numFmtId="10" fontId="16" fillId="0" borderId="0" xfId="2" applyNumberFormat="1" applyFont="1" applyBorder="1" applyAlignment="1">
      <alignment horizontal="center"/>
    </xf>
    <xf numFmtId="10" fontId="16" fillId="0" borderId="3" xfId="2" applyNumberFormat="1" applyFont="1" applyBorder="1" applyAlignment="1">
      <alignment horizontal="center"/>
    </xf>
    <xf numFmtId="10" fontId="16" fillId="0" borderId="2" xfId="2" applyNumberFormat="1" applyFont="1" applyBorder="1" applyAlignment="1">
      <alignment horizontal="center"/>
    </xf>
    <xf numFmtId="10" fontId="16" fillId="0" borderId="1" xfId="2" applyNumberFormat="1" applyFont="1" applyBorder="1" applyAlignment="1">
      <alignment horizontal="center"/>
    </xf>
    <xf numFmtId="10" fontId="16" fillId="0" borderId="5" xfId="2" applyNumberFormat="1" applyFont="1" applyBorder="1" applyAlignment="1">
      <alignment horizontal="center"/>
    </xf>
    <xf numFmtId="10" fontId="16" fillId="0" borderId="4" xfId="2" applyNumberFormat="1" applyFont="1" applyBorder="1" applyAlignment="1">
      <alignment horizontal="center"/>
    </xf>
    <xf numFmtId="0" fontId="4" fillId="0" borderId="0" xfId="0" applyFont="1" applyAlignment="1">
      <alignment horizontal="center" vertical="center"/>
    </xf>
    <xf numFmtId="0" fontId="10" fillId="6" borderId="0" xfId="0" applyFont="1" applyFill="1" applyAlignment="1">
      <alignment horizontal="center" vertical="center"/>
    </xf>
    <xf numFmtId="0" fontId="10" fillId="0" borderId="0" xfId="0" applyFont="1" applyAlignment="1">
      <alignment vertical="center"/>
    </xf>
    <xf numFmtId="0" fontId="10" fillId="0" borderId="0" xfId="0" applyFont="1" applyAlignment="1">
      <alignment horizontal="center" vertical="center"/>
    </xf>
    <xf numFmtId="43" fontId="0" fillId="0" borderId="3" xfId="1" applyFont="1" applyFill="1" applyBorder="1" applyAlignment="1">
      <alignment horizontal="center" vertical="center"/>
    </xf>
    <xf numFmtId="0" fontId="0" fillId="0" borderId="11" xfId="0" applyBorder="1"/>
    <xf numFmtId="0" fontId="0" fillId="0" borderId="5" xfId="0" applyBorder="1"/>
    <xf numFmtId="0" fontId="0" fillId="0" borderId="9" xfId="0" applyBorder="1"/>
    <xf numFmtId="0" fontId="0" fillId="2" borderId="11" xfId="0" applyFill="1" applyBorder="1"/>
    <xf numFmtId="0" fontId="0" fillId="2" borderId="5" xfId="0" applyFill="1" applyBorder="1"/>
    <xf numFmtId="168" fontId="0" fillId="2" borderId="11" xfId="0" applyNumberFormat="1" applyFill="1" applyBorder="1"/>
    <xf numFmtId="168" fontId="0" fillId="2" borderId="10" xfId="0" applyNumberFormat="1" applyFill="1" applyBorder="1"/>
    <xf numFmtId="168" fontId="0" fillId="2" borderId="9" xfId="0" applyNumberFormat="1" applyFill="1" applyBorder="1"/>
    <xf numFmtId="0" fontId="0" fillId="4" borderId="11" xfId="0" applyFill="1" applyBorder="1"/>
    <xf numFmtId="0" fontId="0" fillId="4" borderId="5" xfId="0" applyFill="1" applyBorder="1"/>
    <xf numFmtId="0" fontId="0" fillId="4" borderId="4" xfId="0" applyFill="1" applyBorder="1"/>
    <xf numFmtId="168" fontId="0" fillId="4" borderId="11" xfId="0" applyNumberFormat="1" applyFill="1" applyBorder="1"/>
    <xf numFmtId="168" fontId="0" fillId="4" borderId="5" xfId="0" applyNumberFormat="1" applyFill="1" applyBorder="1"/>
    <xf numFmtId="168" fontId="0" fillId="4" borderId="10" xfId="0" applyNumberFormat="1" applyFill="1" applyBorder="1"/>
    <xf numFmtId="168" fontId="0" fillId="4" borderId="0" xfId="0" applyNumberFormat="1" applyFill="1"/>
    <xf numFmtId="168" fontId="0" fillId="4" borderId="9" xfId="0" applyNumberFormat="1" applyFill="1" applyBorder="1"/>
    <xf numFmtId="168" fontId="0" fillId="4" borderId="2" xfId="0" applyNumberFormat="1" applyFill="1" applyBorder="1"/>
    <xf numFmtId="168" fontId="0" fillId="2" borderId="5" xfId="0" applyNumberFormat="1" applyFill="1" applyBorder="1"/>
    <xf numFmtId="165" fontId="0" fillId="2" borderId="5" xfId="0" applyNumberFormat="1" applyFill="1" applyBorder="1"/>
    <xf numFmtId="165" fontId="0" fillId="2" borderId="0" xfId="0" applyNumberFormat="1" applyFill="1"/>
    <xf numFmtId="165" fontId="0" fillId="2" borderId="2" xfId="0" applyNumberFormat="1" applyFill="1" applyBorder="1"/>
    <xf numFmtId="0" fontId="3" fillId="2" borderId="6" xfId="0" applyFont="1"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49" fontId="0" fillId="2" borderId="7" xfId="0" applyNumberFormat="1" applyFill="1" applyBorder="1" applyAlignment="1">
      <alignment horizontal="center"/>
    </xf>
    <xf numFmtId="16" fontId="0" fillId="2" borderId="7" xfId="0" quotePrefix="1" applyNumberFormat="1" applyFill="1" applyBorder="1" applyAlignment="1">
      <alignment horizontal="center"/>
    </xf>
    <xf numFmtId="0" fontId="0" fillId="2" borderId="7" xfId="0" quotePrefix="1" applyFill="1" applyBorder="1" applyAlignment="1">
      <alignment horizontal="center"/>
    </xf>
    <xf numFmtId="17" fontId="0" fillId="2" borderId="7" xfId="0" quotePrefix="1" applyNumberFormat="1" applyFill="1" applyBorder="1" applyAlignment="1">
      <alignment horizontal="center"/>
    </xf>
    <xf numFmtId="172" fontId="0" fillId="4" borderId="4" xfId="1" applyNumberFormat="1" applyFont="1" applyFill="1" applyBorder="1" applyAlignment="1">
      <alignment horizontal="center" vertical="center"/>
    </xf>
    <xf numFmtId="172" fontId="0" fillId="4" borderId="3" xfId="1" applyNumberFormat="1" applyFont="1" applyFill="1" applyBorder="1" applyAlignment="1">
      <alignment horizontal="center" vertical="center"/>
    </xf>
    <xf numFmtId="172" fontId="0" fillId="4" borderId="1" xfId="1" applyNumberFormat="1" applyFont="1" applyFill="1" applyBorder="1" applyAlignment="1">
      <alignment horizontal="center" vertical="center"/>
    </xf>
    <xf numFmtId="0" fontId="19" fillId="0" borderId="0" xfId="0" applyFont="1" applyAlignment="1">
      <alignment horizontal="center"/>
    </xf>
    <xf numFmtId="0" fontId="20" fillId="0" borderId="0" xfId="0" applyFont="1"/>
    <xf numFmtId="0" fontId="0" fillId="5" borderId="12" xfId="0" applyFill="1" applyBorder="1"/>
    <xf numFmtId="169" fontId="0" fillId="5" borderId="12" xfId="2" applyNumberFormat="1" applyFont="1" applyFill="1" applyBorder="1"/>
    <xf numFmtId="164" fontId="0" fillId="5" borderId="12" xfId="1" applyNumberFormat="1" applyFont="1" applyFill="1" applyBorder="1"/>
    <xf numFmtId="173" fontId="0" fillId="0" borderId="2" xfId="1" applyNumberFormat="1" applyFont="1" applyBorder="1"/>
    <xf numFmtId="174" fontId="0" fillId="0" borderId="2" xfId="0" applyNumberFormat="1" applyBorder="1"/>
    <xf numFmtId="169" fontId="0" fillId="0" borderId="2" xfId="2" applyNumberFormat="1" applyFont="1" applyBorder="1"/>
    <xf numFmtId="173" fontId="0" fillId="0" borderId="0" xfId="1" applyNumberFormat="1" applyFont="1" applyBorder="1"/>
    <xf numFmtId="173" fontId="0" fillId="0" borderId="0" xfId="0" applyNumberFormat="1"/>
    <xf numFmtId="174" fontId="0" fillId="0" borderId="0" xfId="0" applyNumberFormat="1"/>
    <xf numFmtId="169" fontId="0" fillId="0" borderId="0" xfId="2" applyNumberFormat="1" applyFont="1" applyBorder="1"/>
    <xf numFmtId="164" fontId="0" fillId="0" borderId="12" xfId="1" applyNumberFormat="1" applyFont="1" applyFill="1" applyBorder="1"/>
    <xf numFmtId="164" fontId="0" fillId="0" borderId="0" xfId="1" applyNumberFormat="1" applyFont="1" applyAlignment="1">
      <alignment horizontal="center"/>
    </xf>
    <xf numFmtId="43" fontId="0" fillId="0" borderId="0" xfId="1" applyFont="1" applyAlignment="1">
      <alignment horizontal="center"/>
    </xf>
    <xf numFmtId="169" fontId="0" fillId="0" borderId="0" xfId="2" applyNumberFormat="1" applyFont="1" applyAlignment="1">
      <alignment horizontal="right"/>
    </xf>
    <xf numFmtId="169" fontId="0" fillId="0" borderId="0" xfId="0" applyNumberFormat="1" applyAlignment="1">
      <alignment horizontal="right"/>
    </xf>
    <xf numFmtId="0" fontId="2" fillId="0" borderId="0" xfId="0" applyFont="1" applyAlignment="1">
      <alignment horizontal="right"/>
    </xf>
    <xf numFmtId="0" fontId="19" fillId="0" borderId="0" xfId="0" applyFont="1"/>
    <xf numFmtId="175" fontId="0" fillId="0" borderId="0" xfId="2" applyNumberFormat="1" applyFont="1" applyBorder="1"/>
    <xf numFmtId="10" fontId="0" fillId="5" borderId="12" xfId="2" applyNumberFormat="1" applyFont="1" applyFill="1" applyBorder="1"/>
    <xf numFmtId="10" fontId="0" fillId="0" borderId="0" xfId="0" applyNumberFormat="1" applyAlignment="1">
      <alignment horizontal="right"/>
    </xf>
    <xf numFmtId="173" fontId="0" fillId="0" borderId="0" xfId="1" applyNumberFormat="1" applyFont="1" applyFill="1" applyBorder="1"/>
    <xf numFmtId="43" fontId="0" fillId="0" borderId="0" xfId="1" applyFont="1" applyFill="1" applyBorder="1"/>
    <xf numFmtId="175" fontId="0" fillId="0" borderId="0" xfId="2" applyNumberFormat="1" applyFont="1" applyFill="1" applyBorder="1"/>
    <xf numFmtId="0" fontId="19" fillId="0" borderId="2" xfId="0" applyFont="1" applyBorder="1" applyAlignment="1">
      <alignment horizontal="center"/>
    </xf>
    <xf numFmtId="0" fontId="20" fillId="0" borderId="2" xfId="0" applyFont="1" applyBorder="1"/>
    <xf numFmtId="0" fontId="19" fillId="0" borderId="9" xfId="0" applyFont="1" applyBorder="1" applyAlignment="1">
      <alignment horizontal="center"/>
    </xf>
    <xf numFmtId="0" fontId="21" fillId="0" borderId="10" xfId="0" applyFont="1" applyBorder="1" applyAlignment="1">
      <alignment horizontal="center"/>
    </xf>
    <xf numFmtId="0" fontId="21" fillId="0" borderId="0" xfId="0" applyFont="1" applyAlignment="1">
      <alignment horizontal="center"/>
    </xf>
    <xf numFmtId="175" fontId="0" fillId="0" borderId="3" xfId="2" applyNumberFormat="1" applyFont="1" applyBorder="1"/>
    <xf numFmtId="175" fontId="0" fillId="0" borderId="3" xfId="2" applyNumberFormat="1" applyFont="1" applyFill="1" applyBorder="1"/>
    <xf numFmtId="175" fontId="0" fillId="0" borderId="2" xfId="2" applyNumberFormat="1" applyFont="1" applyBorder="1"/>
    <xf numFmtId="175" fontId="0" fillId="0" borderId="1" xfId="2" applyNumberFormat="1" applyFont="1" applyBorder="1"/>
    <xf numFmtId="173" fontId="0" fillId="3" borderId="2" xfId="1" applyNumberFormat="1" applyFont="1" applyFill="1" applyBorder="1"/>
    <xf numFmtId="173" fontId="0" fillId="3" borderId="2" xfId="0" applyNumberFormat="1" applyFill="1" applyBorder="1"/>
    <xf numFmtId="174" fontId="0" fillId="3" borderId="2" xfId="0" applyNumberFormat="1" applyFill="1" applyBorder="1"/>
    <xf numFmtId="43" fontId="0" fillId="3" borderId="9" xfId="0" applyNumberFormat="1" applyFill="1" applyBorder="1"/>
    <xf numFmtId="43" fontId="0" fillId="3" borderId="2" xfId="1" applyFont="1" applyFill="1" applyBorder="1"/>
    <xf numFmtId="43" fontId="0" fillId="3" borderId="2" xfId="0" applyNumberFormat="1" applyFill="1" applyBorder="1"/>
    <xf numFmtId="0" fontId="0" fillId="3" borderId="2" xfId="0" applyFill="1" applyBorder="1"/>
    <xf numFmtId="0" fontId="0" fillId="3" borderId="1" xfId="0" applyFill="1" applyBorder="1"/>
    <xf numFmtId="174" fontId="0" fillId="0" borderId="1" xfId="0" applyNumberFormat="1" applyBorder="1"/>
    <xf numFmtId="174" fontId="0" fillId="0" borderId="3" xfId="0" applyNumberFormat="1" applyBorder="1"/>
    <xf numFmtId="0" fontId="19" fillId="0" borderId="1" xfId="0" applyFont="1" applyBorder="1" applyAlignment="1">
      <alignment horizontal="center"/>
    </xf>
    <xf numFmtId="43" fontId="16" fillId="0" borderId="12" xfId="0" applyNumberFormat="1" applyFont="1" applyBorder="1"/>
    <xf numFmtId="43" fontId="21" fillId="0" borderId="12" xfId="0" applyNumberFormat="1" applyFont="1" applyBorder="1"/>
    <xf numFmtId="43" fontId="21" fillId="0" borderId="12" xfId="1" applyFont="1" applyBorder="1" applyAlignment="1"/>
    <xf numFmtId="0" fontId="0" fillId="2" borderId="7" xfId="0" applyFill="1" applyBorder="1"/>
    <xf numFmtId="0" fontId="0" fillId="0" borderId="5" xfId="0" applyBorder="1" applyAlignment="1">
      <alignment horizontal="center"/>
    </xf>
    <xf numFmtId="0" fontId="0" fillId="3" borderId="9" xfId="0" applyFill="1" applyBorder="1"/>
    <xf numFmtId="164" fontId="0" fillId="3" borderId="2" xfId="0" applyNumberFormat="1" applyFill="1" applyBorder="1"/>
    <xf numFmtId="164" fontId="0" fillId="3" borderId="9" xfId="0" applyNumberFormat="1" applyFill="1" applyBorder="1"/>
    <xf numFmtId="164" fontId="0" fillId="0" borderId="10" xfId="0" applyNumberFormat="1" applyBorder="1"/>
    <xf numFmtId="169" fontId="0" fillId="0" borderId="3" xfId="2" applyNumberFormat="1" applyFont="1" applyBorder="1"/>
    <xf numFmtId="164" fontId="0" fillId="0" borderId="2" xfId="0" applyNumberFormat="1" applyBorder="1"/>
    <xf numFmtId="169" fontId="0" fillId="0" borderId="1" xfId="2" applyNumberFormat="1" applyFont="1" applyBorder="1"/>
    <xf numFmtId="0" fontId="23" fillId="7" borderId="0" xfId="0" applyFont="1" applyFill="1" applyAlignment="1">
      <alignment horizontal="center" vertical="center"/>
    </xf>
    <xf numFmtId="0" fontId="0" fillId="4" borderId="0" xfId="0" applyFill="1" applyAlignment="1">
      <alignment horizontal="right"/>
    </xf>
    <xf numFmtId="0" fontId="24" fillId="7" borderId="0" xfId="0" applyFont="1" applyFill="1"/>
    <xf numFmtId="0" fontId="6" fillId="7" borderId="2"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6" xfId="0" applyFont="1" applyFill="1" applyBorder="1"/>
    <xf numFmtId="0" fontId="6" fillId="7" borderId="0" xfId="0" applyFont="1" applyFill="1" applyAlignment="1">
      <alignment horizontal="center" vertical="center"/>
    </xf>
    <xf numFmtId="0" fontId="25" fillId="7" borderId="0" xfId="0" applyFont="1" applyFill="1" applyAlignment="1">
      <alignment horizontal="center" vertical="center"/>
    </xf>
    <xf numFmtId="0" fontId="6" fillId="7" borderId="19" xfId="0" applyFont="1" applyFill="1" applyBorder="1" applyAlignment="1">
      <alignment horizontal="center" vertical="center" wrapText="1"/>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wrapText="1"/>
    </xf>
    <xf numFmtId="0" fontId="25" fillId="7" borderId="14" xfId="0" applyFont="1" applyFill="1" applyBorder="1" applyAlignment="1">
      <alignment horizontal="center" vertical="center"/>
    </xf>
    <xf numFmtId="0" fontId="6" fillId="7" borderId="12" xfId="0" applyFont="1" applyFill="1" applyBorder="1" applyAlignment="1">
      <alignment horizontal="center" vertical="center" wrapText="1"/>
    </xf>
    <xf numFmtId="0" fontId="25" fillId="7" borderId="2" xfId="0" applyFont="1" applyFill="1" applyBorder="1" applyAlignment="1">
      <alignment horizontal="center" vertical="center"/>
    </xf>
    <xf numFmtId="0" fontId="6" fillId="7" borderId="8" xfId="0" applyFont="1" applyFill="1" applyBorder="1" applyAlignment="1">
      <alignment horizontal="center" vertical="center" wrapText="1"/>
    </xf>
    <xf numFmtId="0" fontId="25" fillId="7" borderId="12" xfId="0" applyFont="1" applyFill="1" applyBorder="1" applyAlignment="1">
      <alignment horizontal="center" vertical="center" wrapText="1"/>
    </xf>
    <xf numFmtId="0" fontId="6" fillId="7" borderId="7" xfId="0" applyFont="1" applyFill="1" applyBorder="1" applyAlignment="1">
      <alignment horizontal="center" vertical="center" wrapText="1"/>
    </xf>
    <xf numFmtId="164" fontId="0" fillId="3" borderId="0" xfId="1" applyNumberFormat="1" applyFont="1" applyFill="1"/>
    <xf numFmtId="170" fontId="0" fillId="3" borderId="0" xfId="0" applyNumberFormat="1" applyFill="1"/>
    <xf numFmtId="14" fontId="0" fillId="0" borderId="0" xfId="0" applyNumberFormat="1"/>
    <xf numFmtId="11" fontId="0" fillId="0" borderId="0" xfId="0" applyNumberFormat="1"/>
    <xf numFmtId="170" fontId="0" fillId="0" borderId="0" xfId="0" applyNumberFormat="1"/>
    <xf numFmtId="11" fontId="0" fillId="3" borderId="0" xfId="0" applyNumberFormat="1" applyFill="1"/>
    <xf numFmtId="0" fontId="18" fillId="0" borderId="11"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0" fillId="4" borderId="15" xfId="0" applyFill="1" applyBorder="1" applyAlignment="1">
      <alignment horizontal="center" vertical="center"/>
    </xf>
    <xf numFmtId="0" fontId="12" fillId="2" borderId="2" xfId="0" applyFont="1" applyFill="1" applyBorder="1" applyAlignment="1">
      <alignment horizontal="center"/>
    </xf>
    <xf numFmtId="0" fontId="12" fillId="2" borderId="0" xfId="0" applyFont="1" applyFill="1" applyAlignment="1">
      <alignment horizontal="center"/>
    </xf>
    <xf numFmtId="0" fontId="12" fillId="2" borderId="3" xfId="0" applyFont="1" applyFill="1" applyBorder="1" applyAlignment="1">
      <alignment horizontal="center"/>
    </xf>
    <xf numFmtId="0" fontId="0" fillId="0" borderId="0" xfId="0" applyAlignment="1">
      <alignment horizontal="center"/>
    </xf>
    <xf numFmtId="0" fontId="0" fillId="0" borderId="3" xfId="0" applyBorder="1" applyAlignment="1">
      <alignment horizontal="center" vertical="center" wrapText="1"/>
    </xf>
    <xf numFmtId="0" fontId="0" fillId="0" borderId="1" xfId="0" applyBorder="1" applyAlignment="1">
      <alignment horizontal="center" vertical="center" wrapText="1"/>
    </xf>
    <xf numFmtId="0" fontId="12" fillId="2" borderId="14" xfId="0" applyFont="1" applyFill="1" applyBorder="1" applyAlignment="1">
      <alignment horizontal="center"/>
    </xf>
    <xf numFmtId="0" fontId="12" fillId="2" borderId="5" xfId="0" applyFont="1" applyFill="1" applyBorder="1" applyAlignment="1">
      <alignment horizontal="center"/>
    </xf>
    <xf numFmtId="0" fontId="12" fillId="2" borderId="4" xfId="0" applyFont="1" applyFill="1" applyBorder="1" applyAlignment="1">
      <alignment horizontal="center"/>
    </xf>
    <xf numFmtId="0" fontId="9" fillId="0" borderId="13"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8" fillId="3" borderId="11" xfId="0" applyFont="1" applyFill="1" applyBorder="1" applyAlignment="1">
      <alignment horizontal="center"/>
    </xf>
    <xf numFmtId="0" fontId="8" fillId="3" borderId="5" xfId="0" applyFont="1" applyFill="1" applyBorder="1" applyAlignment="1">
      <alignment horizontal="center"/>
    </xf>
    <xf numFmtId="0" fontId="8" fillId="3" borderId="4" xfId="0" applyFont="1" applyFill="1" applyBorder="1" applyAlignment="1">
      <alignment horizontal="center"/>
    </xf>
    <xf numFmtId="0" fontId="8" fillId="4" borderId="11" xfId="0" applyFont="1" applyFill="1" applyBorder="1" applyAlignment="1">
      <alignment horizontal="center"/>
    </xf>
    <xf numFmtId="0" fontId="8" fillId="4" borderId="5" xfId="0" applyFont="1" applyFill="1" applyBorder="1" applyAlignment="1">
      <alignment horizontal="center"/>
    </xf>
    <xf numFmtId="0" fontId="8" fillId="4" borderId="4" xfId="0" applyFont="1" applyFill="1" applyBorder="1" applyAlignment="1">
      <alignment horizont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8" fillId="2" borderId="11" xfId="0" applyFont="1" applyFill="1" applyBorder="1" applyAlignment="1">
      <alignment horizontal="center"/>
    </xf>
    <xf numFmtId="0" fontId="8" fillId="2" borderId="5" xfId="0" applyFont="1" applyFill="1" applyBorder="1" applyAlignment="1">
      <alignment horizontal="center"/>
    </xf>
    <xf numFmtId="0" fontId="8" fillId="2" borderId="4" xfId="0" applyFont="1" applyFill="1" applyBorder="1" applyAlignment="1">
      <alignment horizontal="center"/>
    </xf>
    <xf numFmtId="9" fontId="0" fillId="0" borderId="13" xfId="2" applyFont="1" applyBorder="1" applyAlignment="1">
      <alignment horizontal="center"/>
    </xf>
    <xf numFmtId="9" fontId="0" fillId="0" borderId="14" xfId="2" applyFont="1" applyBorder="1" applyAlignment="1">
      <alignment horizontal="center"/>
    </xf>
    <xf numFmtId="9" fontId="0" fillId="0" borderId="15" xfId="2" applyFont="1" applyBorder="1" applyAlignment="1">
      <alignment horizontal="center"/>
    </xf>
    <xf numFmtId="0" fontId="0" fillId="0" borderId="3" xfId="0" applyBorder="1" applyAlignment="1">
      <alignment horizontal="center"/>
    </xf>
    <xf numFmtId="0" fontId="14" fillId="0" borderId="11" xfId="0" applyFont="1" applyBorder="1" applyAlignment="1">
      <alignment horizontal="center"/>
    </xf>
    <xf numFmtId="0" fontId="14" fillId="0" borderId="5" xfId="0" applyFont="1" applyBorder="1" applyAlignment="1">
      <alignment horizontal="center"/>
    </xf>
    <xf numFmtId="0" fontId="2" fillId="0" borderId="0" xfId="0" applyFont="1" applyAlignment="1">
      <alignment horizontal="center"/>
    </xf>
    <xf numFmtId="0" fontId="22" fillId="0" borderId="11" xfId="0" applyFont="1" applyBorder="1" applyAlignment="1">
      <alignment horizontal="center"/>
    </xf>
    <xf numFmtId="0" fontId="22" fillId="0" borderId="5" xfId="0" applyFont="1" applyBorder="1" applyAlignment="1">
      <alignment horizontal="center"/>
    </xf>
    <xf numFmtId="0" fontId="22" fillId="0" borderId="4" xfId="0" applyFont="1"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2" borderId="0" xfId="0" applyFill="1" applyAlignment="1">
      <alignment horizontal="center" vertical="center"/>
    </xf>
    <xf numFmtId="0" fontId="10" fillId="0" borderId="0" xfId="0" applyFont="1" applyAlignment="1">
      <alignment horizontal="center"/>
    </xf>
    <xf numFmtId="0" fontId="6" fillId="7" borderId="2" xfId="0" applyFont="1" applyFill="1" applyBorder="1" applyAlignment="1">
      <alignment horizontal="center" vertical="center"/>
    </xf>
    <xf numFmtId="0" fontId="11" fillId="7" borderId="18" xfId="0" applyFont="1" applyFill="1" applyBorder="1" applyAlignment="1">
      <alignment horizontal="center" vertical="center"/>
    </xf>
    <xf numFmtId="0" fontId="23" fillId="0" borderId="0" xfId="0" applyFont="1" applyAlignment="1">
      <alignment horizontal="center" vertical="center"/>
    </xf>
    <xf numFmtId="0" fontId="17" fillId="0" borderId="13" xfId="0" applyFont="1" applyBorder="1" applyAlignment="1">
      <alignment horizontal="center"/>
    </xf>
    <xf numFmtId="0" fontId="17" fillId="0" borderId="14" xfId="0" applyFont="1" applyBorder="1" applyAlignment="1">
      <alignment horizontal="center"/>
    </xf>
    <xf numFmtId="0" fontId="17" fillId="0" borderId="15" xfId="0" applyFont="1" applyBorder="1" applyAlignment="1">
      <alignment horizontal="center"/>
    </xf>
    <xf numFmtId="0" fontId="13" fillId="0" borderId="11" xfId="0" applyFont="1" applyBorder="1" applyAlignment="1">
      <alignment horizontal="center"/>
    </xf>
    <xf numFmtId="0" fontId="13" fillId="0" borderId="14" xfId="0" applyFont="1" applyBorder="1" applyAlignment="1">
      <alignment horizontal="center"/>
    </xf>
    <xf numFmtId="0" fontId="13" fillId="0" borderId="15"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15" fillId="0" borderId="11" xfId="0" applyFont="1" applyBorder="1" applyAlignment="1">
      <alignment horizontal="center"/>
    </xf>
    <xf numFmtId="0" fontId="15" fillId="0" borderId="5" xfId="0" applyFont="1" applyBorder="1" applyAlignment="1">
      <alignment horizontal="center"/>
    </xf>
    <xf numFmtId="0" fontId="15" fillId="0" borderId="4" xfId="0" applyFont="1" applyBorder="1" applyAlignment="1">
      <alignment horizontal="center"/>
    </xf>
    <xf numFmtId="0" fontId="9" fillId="0" borderId="0" xfId="0" applyFont="1" applyAlignment="1">
      <alignment horizontal="center"/>
    </xf>
    <xf numFmtId="0" fontId="23" fillId="7" borderId="0" xfId="0" applyFont="1" applyFill="1" applyAlignment="1">
      <alignment horizontal="center"/>
    </xf>
    <xf numFmtId="0" fontId="25" fillId="7" borderId="0" xfId="0" applyFont="1" applyFill="1" applyAlignment="1">
      <alignment horizontal="center" vertical="center"/>
    </xf>
    <xf numFmtId="0" fontId="25" fillId="7" borderId="2" xfId="0" applyFont="1" applyFill="1" applyBorder="1" applyAlignment="1">
      <alignment horizontal="center" vertical="center"/>
    </xf>
    <xf numFmtId="0" fontId="6" fillId="7" borderId="5" xfId="0" applyFont="1" applyFill="1" applyBorder="1" applyAlignment="1">
      <alignment horizontal="left" vertical="center"/>
    </xf>
    <xf numFmtId="0" fontId="6" fillId="7" borderId="2" xfId="0" applyFont="1" applyFill="1" applyBorder="1" applyAlignment="1">
      <alignment horizontal="left" vertical="center"/>
    </xf>
    <xf numFmtId="0" fontId="23" fillId="7" borderId="0" xfId="0" applyFont="1" applyFill="1" applyAlignment="1">
      <alignment horizontal="center" vertical="center"/>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FF80A9"/>
      <color rgb="FF4FC1E8"/>
      <color rgb="FFA9D18E"/>
      <color rgb="FFFFCE54"/>
      <color rgb="FFAC92EB"/>
      <color rgb="FFED55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Gj.snittsvekst i arbeidsproduktivitet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Vekstregnskap!$BV$11</c:f>
              <c:strCache>
                <c:ptCount val="1"/>
                <c:pt idx="0">
                  <c:v>TFP</c:v>
                </c:pt>
              </c:strCache>
            </c:strRef>
          </c:tx>
          <c:spPr>
            <a:solidFill>
              <a:srgbClr val="4FC1E8"/>
            </a:solidFill>
            <a:ln>
              <a:noFill/>
            </a:ln>
            <a:effectLst/>
          </c:spPr>
          <c:invertIfNegative val="0"/>
          <c:cat>
            <c:strRef>
              <c:f>Vekstregnskap!$BX$9:$BZ$9</c:f>
              <c:strCache>
                <c:ptCount val="3"/>
                <c:pt idx="0">
                  <c:v>1953 - 1978</c:v>
                </c:pt>
                <c:pt idx="1">
                  <c:v>1979 - 1999</c:v>
                </c:pt>
                <c:pt idx="2">
                  <c:v>2000 - 2019</c:v>
                </c:pt>
              </c:strCache>
            </c:strRef>
          </c:cat>
          <c:val>
            <c:numRef>
              <c:f>Vekstregnskap!$BX$11:$BZ$11</c:f>
              <c:numCache>
                <c:formatCode>0.00%</c:formatCode>
                <c:ptCount val="3"/>
                <c:pt idx="0">
                  <c:v>-9.9789308969827437E-3</c:v>
                </c:pt>
                <c:pt idx="1">
                  <c:v>3.5031375248094341E-3</c:v>
                </c:pt>
                <c:pt idx="2">
                  <c:v>1.2632918446445013E-2</c:v>
                </c:pt>
              </c:numCache>
            </c:numRef>
          </c:val>
          <c:extLst>
            <c:ext xmlns:c16="http://schemas.microsoft.com/office/drawing/2014/chart" uri="{C3380CC4-5D6E-409C-BE32-E72D297353CC}">
              <c16:uniqueId val="{00000000-6B0F-D445-8711-449531ABF884}"/>
            </c:ext>
          </c:extLst>
        </c:ser>
        <c:ser>
          <c:idx val="1"/>
          <c:order val="1"/>
          <c:tx>
            <c:strRef>
              <c:f>Vekstregnskap!$BV$12</c:f>
              <c:strCache>
                <c:ptCount val="1"/>
                <c:pt idx="0">
                  <c:v>Kapitalintensitet</c:v>
                </c:pt>
              </c:strCache>
            </c:strRef>
          </c:tx>
          <c:spPr>
            <a:solidFill>
              <a:srgbClr val="ED5564"/>
            </a:solidFill>
            <a:ln>
              <a:noFill/>
            </a:ln>
            <a:effectLst/>
          </c:spPr>
          <c:invertIfNegative val="0"/>
          <c:cat>
            <c:strRef>
              <c:f>Vekstregnskap!$BX$9:$BZ$9</c:f>
              <c:strCache>
                <c:ptCount val="3"/>
                <c:pt idx="0">
                  <c:v>1953 - 1978</c:v>
                </c:pt>
                <c:pt idx="1">
                  <c:v>1979 - 1999</c:v>
                </c:pt>
                <c:pt idx="2">
                  <c:v>2000 - 2019</c:v>
                </c:pt>
              </c:strCache>
            </c:strRef>
          </c:cat>
          <c:val>
            <c:numRef>
              <c:f>Vekstregnskap!$BX$12:$BZ$12</c:f>
              <c:numCache>
                <c:formatCode>0.00%</c:formatCode>
                <c:ptCount val="3"/>
                <c:pt idx="0">
                  <c:v>4.2721390696616124E-2</c:v>
                </c:pt>
                <c:pt idx="1">
                  <c:v>6.4800901130588937E-2</c:v>
                </c:pt>
                <c:pt idx="2">
                  <c:v>0.1088562902535386</c:v>
                </c:pt>
              </c:numCache>
            </c:numRef>
          </c:val>
          <c:extLst>
            <c:ext xmlns:c16="http://schemas.microsoft.com/office/drawing/2014/chart" uri="{C3380CC4-5D6E-409C-BE32-E72D297353CC}">
              <c16:uniqueId val="{00000001-6B0F-D445-8711-449531ABF884}"/>
            </c:ext>
          </c:extLst>
        </c:ser>
        <c:ser>
          <c:idx val="2"/>
          <c:order val="2"/>
          <c:tx>
            <c:strRef>
              <c:f>Vekstregnskap!$BV$13</c:f>
              <c:strCache>
                <c:ptCount val="1"/>
                <c:pt idx="0">
                  <c:v>Humankapital</c:v>
                </c:pt>
              </c:strCache>
            </c:strRef>
          </c:tx>
          <c:spPr>
            <a:solidFill>
              <a:srgbClr val="FFCE54"/>
            </a:solidFill>
            <a:ln>
              <a:noFill/>
            </a:ln>
            <a:effectLst/>
          </c:spPr>
          <c:invertIfNegative val="0"/>
          <c:cat>
            <c:strRef>
              <c:f>Vekstregnskap!$BX$9:$BZ$9</c:f>
              <c:strCache>
                <c:ptCount val="3"/>
                <c:pt idx="0">
                  <c:v>1953 - 1978</c:v>
                </c:pt>
                <c:pt idx="1">
                  <c:v>1979 - 1999</c:v>
                </c:pt>
                <c:pt idx="2">
                  <c:v>2000 - 2019</c:v>
                </c:pt>
              </c:strCache>
            </c:strRef>
          </c:cat>
          <c:val>
            <c:numRef>
              <c:f>Vekstregnskap!$BX$13:$BZ$13</c:f>
              <c:numCache>
                <c:formatCode>0.00%</c:formatCode>
                <c:ptCount val="3"/>
                <c:pt idx="0">
                  <c:v>1.5816796636987568E-2</c:v>
                </c:pt>
                <c:pt idx="1">
                  <c:v>1.4658762203683484E-2</c:v>
                </c:pt>
                <c:pt idx="2">
                  <c:v>8.536801271108424E-3</c:v>
                </c:pt>
              </c:numCache>
            </c:numRef>
          </c:val>
          <c:extLst>
            <c:ext xmlns:c16="http://schemas.microsoft.com/office/drawing/2014/chart" uri="{C3380CC4-5D6E-409C-BE32-E72D297353CC}">
              <c16:uniqueId val="{00000002-6B0F-D445-8711-449531ABF884}"/>
            </c:ext>
          </c:extLst>
        </c:ser>
        <c:dLbls>
          <c:showLegendKey val="0"/>
          <c:showVal val="0"/>
          <c:showCatName val="0"/>
          <c:showSerName val="0"/>
          <c:showPercent val="0"/>
          <c:showBubbleSize val="0"/>
        </c:dLbls>
        <c:gapWidth val="150"/>
        <c:overlap val="100"/>
        <c:axId val="881817935"/>
        <c:axId val="881819663"/>
      </c:barChart>
      <c:catAx>
        <c:axId val="8818179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1819663"/>
        <c:crosses val="autoZero"/>
        <c:auto val="1"/>
        <c:lblAlgn val="ctr"/>
        <c:lblOffset val="100"/>
        <c:noMultiLvlLbl val="0"/>
      </c:catAx>
      <c:valAx>
        <c:axId val="8818196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1817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latin typeface="Times New Roman" panose="02020603050405020304" pitchFamily="18" charset="0"/>
                <a:cs typeface="Times New Roman" panose="02020603050405020304" pitchFamily="18" charset="0"/>
              </a:rPr>
              <a:t>Solow modellversjon 2</a:t>
            </a:r>
            <a:endParaRPr lang="en-US" sz="1800" b="1" baseline="0">
              <a:latin typeface="Times New Roman" panose="02020603050405020304" pitchFamily="18" charset="0"/>
              <a:cs typeface="Times New Roman" panose="02020603050405020304" pitchFamily="18" charset="0"/>
            </a:endParaRPr>
          </a:p>
        </c:rich>
      </c:tx>
      <c:layout>
        <c:manualLayout>
          <c:xMode val="edge"/>
          <c:yMode val="edge"/>
          <c:x val="0.13891792575922787"/>
          <c:y val="3.05337638513895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5.3361584322979994E-2"/>
          <c:y val="0.13572531240280614"/>
          <c:w val="0.85586906998051815"/>
          <c:h val="0.78059490787742691"/>
        </c:manualLayout>
      </c:layout>
      <c:scatterChart>
        <c:scatterStyle val="lineMarker"/>
        <c:varyColors val="0"/>
        <c:ser>
          <c:idx val="0"/>
          <c:order val="0"/>
          <c:tx>
            <c:v>y</c:v>
          </c:tx>
          <c:spPr>
            <a:ln w="19050" cap="rnd">
              <a:solidFill>
                <a:schemeClr val="tx1"/>
              </a:solidFill>
              <a:round/>
            </a:ln>
            <a:effectLst/>
          </c:spPr>
          <c:marker>
            <c:symbol val="circle"/>
            <c:size val="5"/>
            <c:spPr>
              <a:noFill/>
              <a:ln w="9525">
                <a:noFill/>
              </a:ln>
              <a:effectLst/>
            </c:spPr>
          </c:marker>
          <c:trendline>
            <c:spPr>
              <a:ln w="19050" cap="rnd">
                <a:solidFill>
                  <a:schemeClr val="tx1"/>
                </a:solidFill>
                <a:prstDash val="solid"/>
              </a:ln>
              <a:effectLst/>
            </c:spPr>
            <c:trendlineType val="power"/>
            <c:forward val="100"/>
            <c:dispRSqr val="0"/>
            <c:dispEq val="0"/>
          </c:trendline>
          <c:xVal>
            <c:numRef>
              <c:f>'Solow 2'!$R$29:$R$2437</c:f>
              <c:numCache>
                <c:formatCode>General</c:formatCode>
                <c:ptCount val="2409"/>
                <c:pt idx="1">
                  <c:v>57.492546927614541</c:v>
                </c:pt>
                <c:pt idx="2">
                  <c:v>53.945155366790672</c:v>
                </c:pt>
                <c:pt idx="3">
                  <c:v>50.616644122778091</c:v>
                </c:pt>
                <c:pt idx="4">
                  <c:v>47.493507893930236</c:v>
                </c:pt>
                <c:pt idx="5">
                  <c:v>44.563074679535141</c:v>
                </c:pt>
                <c:pt idx="6">
                  <c:v>41.813454363677856</c:v>
                </c:pt>
                <c:pt idx="7">
                  <c:v>39.233490471569255</c:v>
                </c:pt>
                <c:pt idx="8">
                  <c:v>36.812714902594415</c:v>
                </c:pt>
                <c:pt idx="9">
                  <c:v>34.541305456411841</c:v>
                </c:pt>
                <c:pt idx="10">
                  <c:v>32.410045979767204</c:v>
                </c:pt>
                <c:pt idx="11">
                  <c:v>30.410288972319034</c:v>
                </c:pt>
                <c:pt idx="12">
                  <c:v>28.533920499750902</c:v>
                </c:pt>
                <c:pt idx="13">
                  <c:v>26.773327271806473</c:v>
                </c:pt>
                <c:pt idx="14">
                  <c:v>25.121365751667874</c:v>
                </c:pt>
                <c:pt idx="15">
                  <c:v>23.571333171339919</c:v>
                </c:pt>
                <c:pt idx="16">
                  <c:v>22.116940335436233</c:v>
                </c:pt>
                <c:pt idx="17">
                  <c:v>20.752286103019763</c:v>
                </c:pt>
                <c:pt idx="18">
                  <c:v>19.471833443958737</c:v>
                </c:pt>
                <c:pt idx="19">
                  <c:v>18.270386972647689</c:v>
                </c:pt>
                <c:pt idx="20">
                  <c:v>17.143071867937543</c:v>
                </c:pt>
                <c:pt idx="21">
                  <c:v>16.085314093743175</c:v>
                </c:pt>
                <c:pt idx="22">
                  <c:v>15.092821840074404</c:v>
                </c:pt>
                <c:pt idx="23">
                  <c:v>14.161568109188076</c:v>
                </c:pt>
                <c:pt idx="24">
                  <c:v>13.287774376205327</c:v>
                </c:pt>
                <c:pt idx="25">
                  <c:v>12.467895257897528</c:v>
                </c:pt>
                <c:pt idx="26">
                  <c:v>11.698604127435223</c:v>
                </c:pt>
                <c:pt idx="27">
                  <c:v>10.976779616732424</c:v>
                </c:pt>
                <c:pt idx="28">
                  <c:v>10.29949295162006</c:v>
                </c:pt>
                <c:pt idx="29">
                  <c:v>9.6639960684615733</c:v>
                </c:pt>
                <c:pt idx="30">
                  <c:v>9.0677104639943007</c:v>
                </c:pt>
                <c:pt idx="31">
                  <c:v>8.5082167331552956</c:v>
                </c:pt>
                <c:pt idx="32">
                  <c:v>7.9832447524417605</c:v>
                </c:pt>
                <c:pt idx="33">
                  <c:v>7.4906644689754707</c:v>
                </c:pt>
                <c:pt idx="34">
                  <c:v>7.028477257898138</c:v>
                </c:pt>
                <c:pt idx="35">
                  <c:v>6.5948078130307595</c:v>
                </c:pt>
                <c:pt idx="36">
                  <c:v>6.1878965378935646</c:v>
                </c:pt>
                <c:pt idx="37">
                  <c:v>5.8060924062134713</c:v>
                </c:pt>
                <c:pt idx="38">
                  <c:v>5.4478462629508133</c:v>
                </c:pt>
                <c:pt idx="39">
                  <c:v>5.1117045386645446</c:v>
                </c:pt>
                <c:pt idx="40">
                  <c:v>4.7963033517121882</c:v>
                </c:pt>
                <c:pt idx="41">
                  <c:v>4.5003629743544602</c:v>
                </c:pt>
                <c:pt idx="42">
                  <c:v>4.2226826403110023</c:v>
                </c:pt>
                <c:pt idx="43">
                  <c:v>3.9621356726990693</c:v>
                </c:pt>
                <c:pt idx="44">
                  <c:v>3.7176649125870145</c:v>
                </c:pt>
                <c:pt idx="45">
                  <c:v>3.4882784296140747</c:v>
                </c:pt>
                <c:pt idx="46">
                  <c:v>3.2730454972724856</c:v>
                </c:pt>
                <c:pt idx="47">
                  <c:v>3.0710928165217886</c:v>
                </c:pt>
                <c:pt idx="48">
                  <c:v>2.8816009724128007</c:v>
                </c:pt>
                <c:pt idx="49">
                  <c:v>2.7038011093441292</c:v>
                </c:pt>
                <c:pt idx="50">
                  <c:v>2.5369718114612296</c:v>
                </c:pt>
                <c:pt idx="51">
                  <c:v>2.3804361755403418</c:v>
                </c:pt>
                <c:pt idx="52">
                  <c:v>2.233559064480652</c:v>
                </c:pt>
                <c:pt idx="53">
                  <c:v>2.0957445302608324</c:v>
                </c:pt>
                <c:pt idx="54">
                  <c:v>1.9664333959037075</c:v>
                </c:pt>
                <c:pt idx="55">
                  <c:v>1.8451009866379684</c:v>
                </c:pt>
                <c:pt idx="56">
                  <c:v>1.7312550010512082</c:v>
                </c:pt>
                <c:pt idx="57">
                  <c:v>1.6244335135965735</c:v>
                </c:pt>
                <c:pt idx="58">
                  <c:v>1.5242031003482757</c:v>
                </c:pt>
                <c:pt idx="59">
                  <c:v>1.4301570804012969</c:v>
                </c:pt>
                <c:pt idx="60">
                  <c:v>1.3419138657798331</c:v>
                </c:pt>
                <c:pt idx="61">
                  <c:v>1.2591154131592992</c:v>
                </c:pt>
                <c:pt idx="62">
                  <c:v>1.1814257711198159</c:v>
                </c:pt>
                <c:pt idx="63">
                  <c:v>1.1085297170367208</c:v>
                </c:pt>
                <c:pt idx="64">
                  <c:v>1.0401314780773376</c:v>
                </c:pt>
                <c:pt idx="65">
                  <c:v>0.97595353111450156</c:v>
                </c:pt>
                <c:pt idx="66">
                  <c:v>0.91573547668753819</c:v>
                </c:pt>
                <c:pt idx="67">
                  <c:v>0.85923298244183433</c:v>
                </c:pt>
                <c:pt idx="68">
                  <c:v>0.80621679176005279</c:v>
                </c:pt>
                <c:pt idx="69">
                  <c:v>0.75647179356254857</c:v>
                </c:pt>
                <c:pt idx="70">
                  <c:v>0.70979614950274172</c:v>
                </c:pt>
                <c:pt idx="71">
                  <c:v>0.66600047501607351</c:v>
                </c:pt>
                <c:pt idx="72">
                  <c:v>0.62490707089968822</c:v>
                </c:pt>
                <c:pt idx="73">
                  <c:v>0.58634920230500331</c:v>
                </c:pt>
                <c:pt idx="74">
                  <c:v>0.55017042221770951</c:v>
                </c:pt>
                <c:pt idx="75">
                  <c:v>0.51622393668024946</c:v>
                </c:pt>
                <c:pt idx="76">
                  <c:v>0.48437200918118756</c:v>
                </c:pt>
                <c:pt idx="77">
                  <c:v>0.45448540179480745</c:v>
                </c:pt>
                <c:pt idx="78">
                  <c:v>0.42644285080338201</c:v>
                </c:pt>
                <c:pt idx="79">
                  <c:v>0.4001305746744741</c:v>
                </c:pt>
                <c:pt idx="80">
                  <c:v>0.37544181239690538</c:v>
                </c:pt>
                <c:pt idx="81">
                  <c:v>0.35227639030221125</c:v>
                </c:pt>
                <c:pt idx="82">
                  <c:v>0.3305403156139749</c:v>
                </c:pt>
                <c:pt idx="83">
                  <c:v>0.31014539507588545</c:v>
                </c:pt>
                <c:pt idx="84">
                  <c:v>0.29100887711111717</c:v>
                </c:pt>
                <c:pt idx="85">
                  <c:v>0.27305311606110583</c:v>
                </c:pt>
                <c:pt idx="86">
                  <c:v>0.25620525714138592</c:v>
                </c:pt>
                <c:pt idx="87">
                  <c:v>0.24039694083620719</c:v>
                </c:pt>
                <c:pt idx="88">
                  <c:v>0.22556402553252572</c:v>
                </c:pt>
                <c:pt idx="89">
                  <c:v>0.21164632726796664</c:v>
                </c:pt>
                <c:pt idx="90">
                  <c:v>0.19858737553679651</c:v>
                </c:pt>
                <c:pt idx="91">
                  <c:v>0.18633418416309816</c:v>
                </c:pt>
                <c:pt idx="92">
                  <c:v>0.17483703631147482</c:v>
                </c:pt>
                <c:pt idx="93">
                  <c:v>0.16404928276297298</c:v>
                </c:pt>
                <c:pt idx="94">
                  <c:v>0.15392715263773649</c:v>
                </c:pt>
                <c:pt idx="95">
                  <c:v>0.14442957579640711</c:v>
                </c:pt>
                <c:pt idx="96">
                  <c:v>0.13551801619967163</c:v>
                </c:pt>
                <c:pt idx="97">
                  <c:v>0.12715631554981918</c:v>
                </c:pt>
                <c:pt idx="98">
                  <c:v>0.11931054657988979</c:v>
                </c:pt>
                <c:pt idx="99">
                  <c:v>0.11194887539514191</c:v>
                </c:pt>
                <c:pt idx="100">
                  <c:v>0.10504143230829367</c:v>
                </c:pt>
                <c:pt idx="101">
                  <c:v>9.8560190644457826E-2</c:v>
                </c:pt>
                <c:pt idx="102">
                  <c:v>9.2478853024026045E-2</c:v>
                </c:pt>
                <c:pt idx="103">
                  <c:v>8.6772744662099749E-2</c:v>
                </c:pt>
                <c:pt idx="104">
                  <c:v>8.1418713251534283E-2</c:v>
                </c:pt>
                <c:pt idx="105">
                  <c:v>7.6395035023375885E-2</c:v>
                </c:pt>
                <c:pt idx="106">
                  <c:v>7.1681326603535461E-2</c:v>
                </c:pt>
                <c:pt idx="107">
                  <c:v>6.7258462308060915E-2</c:v>
                </c:pt>
                <c:pt idx="108">
                  <c:v>6.3108496541437242E-2</c:v>
                </c:pt>
                <c:pt idx="109">
                  <c:v>5.9214590983048265E-2</c:v>
                </c:pt>
                <c:pt idx="110">
                  <c:v>5.5560946266362231E-2</c:v>
                </c:pt>
                <c:pt idx="111">
                  <c:v>5.213273787363204E-2</c:v>
                </c:pt>
                <c:pt idx="112">
                  <c:v>4.8916055986005694E-2</c:v>
                </c:pt>
                <c:pt idx="113">
                  <c:v>4.5897849044990904E-2</c:v>
                </c:pt>
                <c:pt idx="114">
                  <c:v>4.3065870796276981E-2</c:v>
                </c:pt>
                <c:pt idx="115">
                  <c:v>4.040863060104629E-2</c:v>
                </c:pt>
                <c:pt idx="116">
                  <c:v>3.7915346813165426E-2</c:v>
                </c:pt>
                <c:pt idx="117">
                  <c:v>3.5575903033085984E-2</c:v>
                </c:pt>
                <c:pt idx="118">
                  <c:v>3.3380807060956752E-2</c:v>
                </c:pt>
                <c:pt idx="119">
                  <c:v>3.1321152382401338E-2</c:v>
                </c:pt>
                <c:pt idx="120">
                  <c:v>2.9388582030691245E-2</c:v>
                </c:pt>
                <c:pt idx="121">
                  <c:v>2.7575254678686597E-2</c:v>
                </c:pt>
                <c:pt idx="122">
                  <c:v>2.5873812822963953E-2</c:v>
                </c:pt>
                <c:pt idx="123">
                  <c:v>2.4277352931039536E-2</c:v>
                </c:pt>
                <c:pt idx="124">
                  <c:v>2.2779397430561489E-2</c:v>
                </c:pt>
                <c:pt idx="125">
                  <c:v>2.1373868426818331E-2</c:v>
                </c:pt>
                <c:pt idx="126">
                  <c:v>2.0055063041923529E-2</c:v>
                </c:pt>
                <c:pt idx="127">
                  <c:v>1.8817630275615883E-2</c:v>
                </c:pt>
                <c:pt idx="128">
                  <c:v>1.7656549293789337E-2</c:v>
                </c:pt>
                <c:pt idx="129">
                  <c:v>1.6567109056658796E-2</c:v>
                </c:pt>
                <c:pt idx="130">
                  <c:v>1.5544889203904072E-2</c:v>
                </c:pt>
                <c:pt idx="131">
                  <c:v>1.4585742119234128E-2</c:v>
                </c:pt>
                <c:pt idx="132">
                  <c:v>1.3685776101599373E-2</c:v>
                </c:pt>
                <c:pt idx="133">
                  <c:v>1.2841339574769841E-2</c:v>
                </c:pt>
                <c:pt idx="134">
                  <c:v>1.2049006271210239E-2</c:v>
                </c:pt>
                <c:pt idx="135">
                  <c:v>1.1305561330136056E-2</c:v>
                </c:pt>
                <c:pt idx="136">
                  <c:v>1.0607988253344112E-2</c:v>
                </c:pt>
                <c:pt idx="137">
                  <c:v>9.9534566658913901E-3</c:v>
                </c:pt>
                <c:pt idx="138">
                  <c:v>9.3393108319615691E-3</c:v>
                </c:pt>
                <c:pt idx="139">
                  <c:v>8.7630588793228426E-3</c:v>
                </c:pt>
                <c:pt idx="140">
                  <c:v>8.222362688655711E-3</c:v>
                </c:pt>
                <c:pt idx="141">
                  <c:v>7.7150284067270649E-3</c:v>
                </c:pt>
                <c:pt idx="142">
                  <c:v>7.2389975449181814E-3</c:v>
                </c:pt>
                <c:pt idx="143">
                  <c:v>6.7923386269892342E-3</c:v>
                </c:pt>
                <c:pt idx="144">
                  <c:v>6.3732393521914715E-3</c:v>
                </c:pt>
                <c:pt idx="145">
                  <c:v>5.9799992419291891E-3</c:v>
                </c:pt>
                <c:pt idx="146">
                  <c:v>5.6110227401356379E-3</c:v>
                </c:pt>
                <c:pt idx="147">
                  <c:v>5.2648127393679113E-3</c:v>
                </c:pt>
                <c:pt idx="148">
                  <c:v>4.9399645063531858E-3</c:v>
                </c:pt>
                <c:pt idx="149">
                  <c:v>4.6351599823394882E-3</c:v>
                </c:pt>
                <c:pt idx="150">
                  <c:v>4.3491624351248599E-3</c:v>
                </c:pt>
                <c:pt idx="151">
                  <c:v>4.0808114410657717E-3</c:v>
                </c:pt>
                <c:pt idx="152">
                  <c:v>3.8290181767044558E-3</c:v>
                </c:pt>
                <c:pt idx="153">
                  <c:v>3.5927610009111452E-3</c:v>
                </c:pt>
                <c:pt idx="154">
                  <c:v>3.3710813096159285E-3</c:v>
                </c:pt>
                <c:pt idx="155">
                  <c:v>3.1630796463109627E-3</c:v>
                </c:pt>
                <c:pt idx="156">
                  <c:v>2.9679120525415549E-3</c:v>
                </c:pt>
                <c:pt idx="157">
                  <c:v>2.7847866435783898E-3</c:v>
                </c:pt>
                <c:pt idx="158">
                  <c:v>2.6129603953768143E-3</c:v>
                </c:pt>
                <c:pt idx="159">
                  <c:v>2.4517361297864064E-3</c:v>
                </c:pt>
                <c:pt idx="160">
                  <c:v>2.3004596857784292E-3</c:v>
                </c:pt>
                <c:pt idx="161">
                  <c:v>2.1585172652135425E-3</c:v>
                </c:pt>
                <c:pt idx="162">
                  <c:v>2.0253329423803282E-3</c:v>
                </c:pt>
                <c:pt idx="163">
                  <c:v>1.9003663271996802E-3</c:v>
                </c:pt>
                <c:pt idx="164">
                  <c:v>1.7831103726136078E-3</c:v>
                </c:pt>
                <c:pt idx="165">
                  <c:v>1.6730893172620166E-3</c:v>
                </c:pt>
                <c:pt idx="166">
                  <c:v>1.569856755099961E-3</c:v>
                </c:pt>
                <c:pt idx="167">
                  <c:v>1.4729938241229176E-3</c:v>
                </c:pt>
                <c:pt idx="168">
                  <c:v>1.3821075068509037E-3</c:v>
                </c:pt>
                <c:pt idx="169">
                  <c:v>1.2968290356757245E-3</c:v>
                </c:pt>
                <c:pt idx="170">
                  <c:v>1.2168123966011073E-3</c:v>
                </c:pt>
                <c:pt idx="171">
                  <c:v>1.1417329253047095E-3</c:v>
                </c:pt>
                <c:pt idx="172">
                  <c:v>1.0712859898255767E-3</c:v>
                </c:pt>
                <c:pt idx="173">
                  <c:v>1.0051857545321083E-3</c:v>
                </c:pt>
                <c:pt idx="174">
                  <c:v>9.4316402035538006E-4</c:v>
                </c:pt>
                <c:pt idx="175">
                  <c:v>8.8496913658211713E-4</c:v>
                </c:pt>
                <c:pt idx="176">
                  <c:v>8.3036497979195882E-4</c:v>
                </c:pt>
                <c:pt idx="177">
                  <c:v>7.7912999579609677E-4</c:v>
                </c:pt>
                <c:pt idx="178">
                  <c:v>7.3105630068998778E-4</c:v>
                </c:pt>
                <c:pt idx="179">
                  <c:v>6.8594883737270061E-4</c:v>
                </c:pt>
                <c:pt idx="180">
                  <c:v>6.4362458411050777E-4</c:v>
                </c:pt>
                <c:pt idx="181">
                  <c:v>6.0391181193349814E-4</c:v>
                </c:pt>
                <c:pt idx="182">
                  <c:v>5.6664938785212977E-4</c:v>
                </c:pt>
                <c:pt idx="183">
                  <c:v>5.3168612106654987E-4</c:v>
                </c:pt>
                <c:pt idx="184">
                  <c:v>4.9888014951595327E-4</c:v>
                </c:pt>
                <c:pt idx="185">
                  <c:v>4.6809836427892773E-4</c:v>
                </c:pt>
                <c:pt idx="186">
                  <c:v>4.392158694893127E-4</c:v>
                </c:pt>
                <c:pt idx="187">
                  <c:v>4.1211547557620283E-4</c:v>
                </c:pt>
                <c:pt idx="188">
                  <c:v>3.8668722377193721E-4</c:v>
                </c:pt>
                <c:pt idx="189">
                  <c:v>3.6282793995878401E-4</c:v>
                </c:pt>
                <c:pt idx="190">
                  <c:v>3.4044081604407206E-4</c:v>
                </c:pt>
                <c:pt idx="191">
                  <c:v>3.194350171652148E-4</c:v>
                </c:pt>
                <c:pt idx="192">
                  <c:v>2.9972531313087776E-4</c:v>
                </c:pt>
                <c:pt idx="193">
                  <c:v>2.8123173260287583E-4</c:v>
                </c:pt>
                <c:pt idx="194">
                  <c:v>2.6387923861565719E-4</c:v>
                </c:pt>
                <c:pt idx="195">
                  <c:v>2.4759742411680782E-4</c:v>
                </c:pt>
                <c:pt idx="196">
                  <c:v>2.3232022629324402E-4</c:v>
                </c:pt>
                <c:pt idx="197">
                  <c:v>2.1798565852398235E-4</c:v>
                </c:pt>
                <c:pt idx="198">
                  <c:v>2.04535558871897E-4</c:v>
                </c:pt>
                <c:pt idx="199">
                  <c:v>1.919153540939789E-4</c:v>
                </c:pt>
                <c:pt idx="200">
                  <c:v>1.8007383821257847E-4</c:v>
                </c:pt>
                <c:pt idx="201">
                  <c:v>1.6896296474919323E-4</c:v>
                </c:pt>
                <c:pt idx="202">
                  <c:v>1.5853765177779693E-4</c:v>
                </c:pt>
                <c:pt idx="203">
                  <c:v>1.4875559900672265E-4</c:v>
                </c:pt>
                <c:pt idx="204">
                  <c:v>1.3957711614691584E-4</c:v>
                </c:pt>
                <c:pt idx="205">
                  <c:v>1.3096496187016936E-4</c:v>
                </c:pt>
                <c:pt idx="206">
                  <c:v>1.2288419270391917E-4</c:v>
                </c:pt>
                <c:pt idx="207">
                  <c:v>1.1530202124949785E-4</c:v>
                </c:pt>
                <c:pt idx="208">
                  <c:v>1.0818768314857186E-4</c:v>
                </c:pt>
                <c:pt idx="209">
                  <c:v>1.015123122579844E-4</c:v>
                </c:pt>
                <c:pt idx="210">
                  <c:v>9.5248823526530613E-5</c:v>
                </c:pt>
                <c:pt idx="211">
                  <c:v>8.937180309844229E-5</c:v>
                </c:pt>
                <c:pt idx="212">
                  <c:v>8.385740519768154E-5</c:v>
                </c:pt>
                <c:pt idx="213">
                  <c:v>7.8683255374655306E-5</c:v>
                </c:pt>
                <c:pt idx="214">
                  <c:v>7.3828359722778459E-5</c:v>
                </c:pt>
                <c:pt idx="215">
                  <c:v>6.9273019696534807E-5</c:v>
                </c:pt>
                <c:pt idx="216">
                  <c:v>6.4998752185414313E-5</c:v>
                </c:pt>
                <c:pt idx="217">
                  <c:v>6.0988214519429089E-5</c:v>
                </c:pt>
                <c:pt idx="218">
                  <c:v>5.7225134101921559E-5</c:v>
                </c:pt>
                <c:pt idx="219">
                  <c:v>5.3694242384152366E-5</c:v>
                </c:pt>
                <c:pt idx="220">
                  <c:v>5.038121291377269E-5</c:v>
                </c:pt>
                <c:pt idx="221">
                  <c:v>4.7272603205815129E-5</c:v>
                </c:pt>
                <c:pt idx="222">
                  <c:v>4.4355800200346995E-5</c:v>
                </c:pt>
                <c:pt idx="223">
                  <c:v>4.1618969085482529E-5</c:v>
                </c:pt>
                <c:pt idx="224">
                  <c:v>3.905100527810566E-5</c:v>
                </c:pt>
                <c:pt idx="225">
                  <c:v>3.6641489367466767E-5</c:v>
                </c:pt>
                <c:pt idx="226">
                  <c:v>3.4380644838839057E-5</c:v>
                </c:pt>
                <c:pt idx="227">
                  <c:v>3.2259298405699907E-5</c:v>
                </c:pt>
                <c:pt idx="228">
                  <c:v>3.0268842789486575E-5</c:v>
                </c:pt>
                <c:pt idx="229">
                  <c:v>2.840120179590667E-5</c:v>
                </c:pt>
                <c:pt idx="230">
                  <c:v>2.6648797546101846E-5</c:v>
                </c:pt>
                <c:pt idx="231">
                  <c:v>2.5004519729706486E-5</c:v>
                </c:pt>
                <c:pt idx="232">
                  <c:v>2.3461696755046957E-5</c:v>
                </c:pt>
                <c:pt idx="233">
                  <c:v>2.2014068679424394E-5</c:v>
                </c:pt>
                <c:pt idx="234">
                  <c:v>2.065576180964684E-5</c:v>
                </c:pt>
                <c:pt idx="235">
                  <c:v>1.9381264869753324E-5</c:v>
                </c:pt>
                <c:pt idx="236">
                  <c:v>1.8185406639231412E-5</c:v>
                </c:pt>
                <c:pt idx="237">
                  <c:v>1.7063334970996195E-5</c:v>
                </c:pt>
                <c:pt idx="238">
                  <c:v>1.6010497103996964E-5</c:v>
                </c:pt>
                <c:pt idx="239">
                  <c:v>1.5022621190570797E-5</c:v>
                </c:pt>
                <c:pt idx="240">
                  <c:v>1.4095698963591004E-5</c:v>
                </c:pt>
                <c:pt idx="241">
                  <c:v>1.322596947308309E-5</c:v>
                </c:pt>
                <c:pt idx="242">
                  <c:v>1.2409903826320208E-5</c:v>
                </c:pt>
                <c:pt idx="243">
                  <c:v>1.1644190869481633E-5</c:v>
                </c:pt>
                <c:pt idx="244">
                  <c:v>1.0925723752778173E-5</c:v>
                </c:pt>
                <c:pt idx="245">
                  <c:v>1.0251587324533031E-5</c:v>
                </c:pt>
                <c:pt idx="246">
                  <c:v>9.6190463030701247E-6</c:v>
                </c:pt>
                <c:pt idx="247">
                  <c:v>9.025534178417746E-6</c:v>
                </c:pt>
                <c:pt idx="248">
                  <c:v>8.4686427987967083E-6</c:v>
                </c:pt>
                <c:pt idx="249">
                  <c:v>7.9461125996405133E-6</c:v>
                </c:pt>
                <c:pt idx="250">
                  <c:v>7.4558234355022332E-6</c:v>
                </c:pt>
                <c:pt idx="251">
                  <c:v>6.995785977648897E-6</c:v>
                </c:pt>
                <c:pt idx="252">
                  <c:v>6.5641336424394807E-6</c:v>
                </c:pt>
                <c:pt idx="253">
                  <c:v>6.1591150177362256E-6</c:v>
                </c:pt>
                <c:pt idx="254">
                  <c:v>5.7790867566197097E-6</c:v>
                </c:pt>
                <c:pt idx="255">
                  <c:v>5.4225069095742669E-6</c:v>
                </c:pt>
                <c:pt idx="256">
                  <c:v>5.0879286680893055E-6</c:v>
                </c:pt>
                <c:pt idx="257">
                  <c:v>4.7739944942914718E-6</c:v>
                </c:pt>
                <c:pt idx="258">
                  <c:v>4.4794306127888599E-6</c:v>
                </c:pt>
                <c:pt idx="259">
                  <c:v>4.2030418423781521E-6</c:v>
                </c:pt>
                <c:pt idx="260">
                  <c:v>3.9437067466445444E-6</c:v>
                </c:pt>
                <c:pt idx="261">
                  <c:v>3.7003730837782103E-6</c:v>
                </c:pt>
                <c:pt idx="262">
                  <c:v>3.4720535371451197E-6</c:v>
                </c:pt>
                <c:pt idx="263">
                  <c:v>3.2578217092891621E-6</c:v>
                </c:pt>
                <c:pt idx="264">
                  <c:v>3.0568083631114111E-6</c:v>
                </c:pt>
                <c:pt idx="265">
                  <c:v>2.8681978949752561E-6</c:v>
                </c:pt>
                <c:pt idx="266">
                  <c:v>2.6912250254271682E-6</c:v>
                </c:pt>
                <c:pt idx="267">
                  <c:v>2.5251716941058376E-6</c:v>
                </c:pt>
                <c:pt idx="268">
                  <c:v>2.3693641462408846E-6</c:v>
                </c:pt>
                <c:pt idx="269">
                  <c:v>2.2231701989197493E-6</c:v>
                </c:pt>
                <c:pt idx="270">
                  <c:v>2.0859966760307319E-6</c:v>
                </c:pt>
                <c:pt idx="271">
                  <c:v>1.957287001474571E-6</c:v>
                </c:pt>
                <c:pt idx="272">
                  <c:v>1.8365189408791167E-6</c:v>
                </c:pt>
                <c:pt idx="273">
                  <c:v>1.7232024826541879E-6</c:v>
                </c:pt>
                <c:pt idx="274">
                  <c:v>1.6168778497890869E-6</c:v>
                </c:pt>
                <c:pt idx="275">
                  <c:v>1.51711363432571E-6</c:v>
                </c:pt>
                <c:pt idx="276">
                  <c:v>1.4235050469379612E-6</c:v>
                </c:pt>
                <c:pt idx="277">
                  <c:v>1.3356722745152029E-6</c:v>
                </c:pt>
                <c:pt idx="278">
                  <c:v>1.2532589390857049E-6</c:v>
                </c:pt>
                <c:pt idx="279">
                  <c:v>1.1759306518272337E-6</c:v>
                </c:pt>
                <c:pt idx="280">
                  <c:v>1.1033736562977414E-6</c:v>
                </c:pt>
                <c:pt idx="281">
                  <c:v>1.035293555381113E-6</c:v>
                </c:pt>
                <c:pt idx="282">
                  <c:v>9.7141411678260666E-7</c:v>
                </c:pt>
                <c:pt idx="283">
                  <c:v>9.114761522273325E-7</c:v>
                </c:pt>
                <c:pt idx="284">
                  <c:v>8.5523646581416343E-7</c:v>
                </c:pt>
                <c:pt idx="285">
                  <c:v>8.024668672580627E-7</c:v>
                </c:pt>
                <c:pt idx="286">
                  <c:v>7.5295324601710271E-7</c:v>
                </c:pt>
                <c:pt idx="287">
                  <c:v>7.0649470254747814E-7</c:v>
                </c:pt>
                <c:pt idx="288">
                  <c:v>6.6290273316161802E-7</c:v>
                </c:pt>
                <c:pt idx="289">
                  <c:v>6.2200046518199046E-7</c:v>
                </c:pt>
                <c:pt idx="290">
                  <c:v>5.8362193928726612E-7</c:v>
                </c:pt>
                <c:pt idx="291">
                  <c:v>5.4761143613898936E-7</c:v>
                </c:pt>
                <c:pt idx="292">
                  <c:v>5.1382284455657267E-7</c:v>
                </c:pt>
                <c:pt idx="293">
                  <c:v>4.82119068677007E-7</c:v>
                </c:pt>
                <c:pt idx="294">
                  <c:v>4.5237147169386457E-7</c:v>
                </c:pt>
                <c:pt idx="295">
                  <c:v>4.2445935391858633E-7</c:v>
                </c:pt>
                <c:pt idx="296">
                  <c:v>3.9826946304630834E-7</c:v>
                </c:pt>
                <c:pt idx="297">
                  <c:v>3.7369553463915107E-7</c:v>
                </c:pt>
                <c:pt idx="298">
                  <c:v>3.5063786096249988E-7</c:v>
                </c:pt>
                <c:pt idx="299">
                  <c:v>3.2900288642484783E-7</c:v>
                </c:pt>
                <c:pt idx="300">
                  <c:v>3.0870282797971355E-7</c:v>
                </c:pt>
                <c:pt idx="301">
                  <c:v>2.8965531894943068E-7</c:v>
                </c:pt>
                <c:pt idx="302">
                  <c:v>2.7178307482563758E-7</c:v>
                </c:pt>
                <c:pt idx="303">
                  <c:v>2.5501357969046644E-7</c:v>
                </c:pt>
                <c:pt idx="304">
                  <c:v>2.3927879198609815E-7</c:v>
                </c:pt>
                <c:pt idx="305">
                  <c:v>2.2451486843885459E-7</c:v>
                </c:pt>
                <c:pt idx="306">
                  <c:v>2.1066190501766144E-7</c:v>
                </c:pt>
                <c:pt idx="307">
                  <c:v>1.9766369387583094E-7</c:v>
                </c:pt>
                <c:pt idx="308">
                  <c:v>1.8546749528996513E-7</c:v>
                </c:pt>
                <c:pt idx="309">
                  <c:v>1.7402382367063129E-7</c:v>
                </c:pt>
                <c:pt idx="310">
                  <c:v>1.6328624677655588E-7</c:v>
                </c:pt>
                <c:pt idx="311">
                  <c:v>1.5321119731765737E-7</c:v>
                </c:pt>
                <c:pt idx="312">
                  <c:v>1.4375779618250382E-7</c:v>
                </c:pt>
                <c:pt idx="313">
                  <c:v>1.3488768657294834E-7</c:v>
                </c:pt>
                <c:pt idx="314">
                  <c:v>1.2656487837295014E-7</c:v>
                </c:pt>
                <c:pt idx="315">
                  <c:v>1.1875560212011374E-7</c:v>
                </c:pt>
                <c:pt idx="316">
                  <c:v>1.1142817198744197E-7</c:v>
                </c:pt>
                <c:pt idx="317">
                  <c:v>1.0455285721935637E-7</c:v>
                </c:pt>
                <c:pt idx="318">
                  <c:v>9.8101761500341972E-8</c:v>
                </c:pt>
                <c:pt idx="319">
                  <c:v>9.2048709766759498E-8</c:v>
                </c:pt>
                <c:pt idx="320">
                  <c:v>8.6369142002568306E-8</c:v>
                </c:pt>
                <c:pt idx="321">
                  <c:v>8.1040013588040749E-8</c:v>
                </c:pt>
                <c:pt idx="322">
                  <c:v>7.6039701797136485E-8</c:v>
                </c:pt>
                <c:pt idx="323">
                  <c:v>7.1347918064153791E-8</c:v>
                </c:pt>
                <c:pt idx="324">
                  <c:v>6.6945625663683281E-8</c:v>
                </c:pt>
                <c:pt idx="325">
                  <c:v>6.2814962469853588E-8</c:v>
                </c:pt>
                <c:pt idx="326">
                  <c:v>5.8939168481467956E-8</c:v>
                </c:pt>
                <c:pt idx="327">
                  <c:v>5.5302517818967712E-8</c:v>
                </c:pt>
                <c:pt idx="328">
                  <c:v>5.1890254917302984E-8</c:v>
                </c:pt>
                <c:pt idx="329">
                  <c:v>4.8688534655815912E-8</c:v>
                </c:pt>
                <c:pt idx="330">
                  <c:v>4.5684366182215671E-8</c:v>
                </c:pt>
                <c:pt idx="331">
                  <c:v>4.2865560202713321E-8</c:v>
                </c:pt>
                <c:pt idx="332">
                  <c:v>4.0220679524448291E-8</c:v>
                </c:pt>
                <c:pt idx="333">
                  <c:v>3.7738992649534446E-8</c:v>
                </c:pt>
                <c:pt idx="334">
                  <c:v>3.5410430232435293E-8</c:v>
                </c:pt>
                <c:pt idx="335">
                  <c:v>3.3225544223996013E-8</c:v>
                </c:pt>
                <c:pt idx="336">
                  <c:v>3.1175469536360771E-8</c:v>
                </c:pt>
                <c:pt idx="337">
                  <c:v>2.9251888073232216E-8</c:v>
                </c:pt>
                <c:pt idx="338">
                  <c:v>2.7446994979527451E-8</c:v>
                </c:pt>
                <c:pt idx="339">
                  <c:v>2.575346697348977E-8</c:v>
                </c:pt>
                <c:pt idx="340">
                  <c:v>2.4164432632764931E-8</c:v>
                </c:pt>
                <c:pt idx="341">
                  <c:v>2.2673444513878961E-8</c:v>
                </c:pt>
                <c:pt idx="342">
                  <c:v>2.1274452991993366E-8</c:v>
                </c:pt>
                <c:pt idx="343">
                  <c:v>1.9961781714793561E-8</c:v>
                </c:pt>
                <c:pt idx="344">
                  <c:v>1.8730104570915721E-8</c:v>
                </c:pt>
                <c:pt idx="345">
                  <c:v>1.757442407946229E-8</c:v>
                </c:pt>
                <c:pt idx="346">
                  <c:v>1.6490051112922519E-8</c:v>
                </c:pt>
                <c:pt idx="347">
                  <c:v>1.5472585871224575E-8</c:v>
                </c:pt>
                <c:pt idx="348">
                  <c:v>1.4517900029722195E-8</c:v>
                </c:pt>
                <c:pt idx="349">
                  <c:v>1.3622119988682046E-8</c:v>
                </c:pt>
                <c:pt idx="350">
                  <c:v>1.2781611156307278E-8</c:v>
                </c:pt>
                <c:pt idx="351">
                  <c:v>1.1992963201526231E-8</c:v>
                </c:pt>
                <c:pt idx="352">
                  <c:v>1.1252976216710098E-8</c:v>
                </c:pt>
                <c:pt idx="353">
                  <c:v>1.0558647734175337E-8</c:v>
                </c:pt>
                <c:pt idx="354">
                  <c:v>9.9071605437907486E-9</c:v>
                </c:pt>
                <c:pt idx="355">
                  <c:v>9.2958712622597171E-9</c:v>
                </c:pt>
                <c:pt idx="356">
                  <c:v>8.7222996076978915E-9</c:v>
                </c:pt>
                <c:pt idx="357">
                  <c:v>8.1841183359883359E-9</c:v>
                </c:pt>
                <c:pt idx="358">
                  <c:v>7.6791437980813314E-9</c:v>
                </c:pt>
                <c:pt idx="359">
                  <c:v>7.2053270799254266E-9</c:v>
                </c:pt>
                <c:pt idx="360">
                  <c:v>6.7607456890803765E-9</c:v>
                </c:pt>
                <c:pt idx="361">
                  <c:v>6.3435957542807281E-9</c:v>
                </c:pt>
                <c:pt idx="362">
                  <c:v>5.9521847063000907E-9</c:v>
                </c:pt>
                <c:pt idx="363">
                  <c:v>5.5849244104189883E-9</c:v>
                </c:pt>
                <c:pt idx="364">
                  <c:v>5.2403247226315683E-9</c:v>
                </c:pt>
                <c:pt idx="365">
                  <c:v>4.9169874434457149E-9</c:v>
                </c:pt>
                <c:pt idx="366">
                  <c:v>4.6136006447443616E-9</c:v>
                </c:pt>
                <c:pt idx="367">
                  <c:v>4.3289333466894765E-9</c:v>
                </c:pt>
                <c:pt idx="368">
                  <c:v>4.0618305230704486E-9</c:v>
                </c:pt>
                <c:pt idx="369">
                  <c:v>3.8112084148313008E-9</c:v>
                </c:pt>
                <c:pt idx="370">
                  <c:v>3.5760501327615303E-9</c:v>
                </c:pt>
                <c:pt idx="371">
                  <c:v>3.3554015315086912E-9</c:v>
                </c:pt>
                <c:pt idx="372">
                  <c:v>3.1483673381716716E-9</c:v>
                </c:pt>
                <c:pt idx="373">
                  <c:v>2.9541075197665956E-9</c:v>
                </c:pt>
                <c:pt idx="374">
                  <c:v>2.7718338748264901E-9</c:v>
                </c:pt>
                <c:pt idx="375">
                  <c:v>2.6008068353052614E-9</c:v>
                </c:pt>
                <c:pt idx="376">
                  <c:v>2.4403324658098389E-9</c:v>
                </c:pt>
                <c:pt idx="377">
                  <c:v>2.2897596479849893E-9</c:v>
                </c:pt>
                <c:pt idx="378">
                  <c:v>2.1484774386265528E-9</c:v>
                </c:pt>
                <c:pt idx="379">
                  <c:v>2.0159125908037541E-9</c:v>
                </c:pt>
                <c:pt idx="380">
                  <c:v>1.891527227932641E-9</c:v>
                </c:pt>
                <c:pt idx="381">
                  <c:v>1.7748166613632913E-9</c:v>
                </c:pt>
                <c:pt idx="382">
                  <c:v>1.6653073426257406E-9</c:v>
                </c:pt>
                <c:pt idx="383">
                  <c:v>1.5625549420259488E-9</c:v>
                </c:pt>
                <c:pt idx="384">
                  <c:v>1.4661425457957845E-9</c:v>
                </c:pt>
                <c:pt idx="385">
                  <c:v>1.3756789644820352E-9</c:v>
                </c:pt>
                <c:pt idx="386">
                  <c:v>1.2907971457108002E-9</c:v>
                </c:pt>
                <c:pt idx="387">
                  <c:v>1.2111526848871192E-9</c:v>
                </c:pt>
                <c:pt idx="388">
                  <c:v>1.1364224277870619E-9</c:v>
                </c:pt>
                <c:pt idx="389">
                  <c:v>1.0663031593723504E-9</c:v>
                </c:pt>
                <c:pt idx="390">
                  <c:v>1.000510373507432E-9</c:v>
                </c:pt>
                <c:pt idx="391">
                  <c:v>9.3877711858717937E-10</c:v>
                </c:pt>
                <c:pt idx="392">
                  <c:v>8.808529143913977E-10</c:v>
                </c:pt>
                <c:pt idx="393">
                  <c:v>8.2650273577131798E-10</c:v>
                </c:pt>
                <c:pt idx="394">
                  <c:v>7.7550605904442955E-10</c:v>
                </c:pt>
                <c:pt idx="395">
                  <c:v>7.2765596722843053E-10</c:v>
                </c:pt>
                <c:pt idx="396">
                  <c:v>6.8275831048382316E-10</c:v>
                </c:pt>
                <c:pt idx="397">
                  <c:v>6.4063091835868223E-10</c:v>
                </c:pt>
                <c:pt idx="398">
                  <c:v>6.0110286063931057E-10</c:v>
                </c:pt>
                <c:pt idx="399">
                  <c:v>5.6401375380771208E-10</c:v>
                </c:pt>
                <c:pt idx="400">
                  <c:v>5.2921311029186424E-10</c:v>
                </c:pt>
                <c:pt idx="401">
                  <c:v>4.9655972786839385E-10</c:v>
                </c:pt>
                <c:pt idx="402">
                  <c:v>4.659211167401875E-10</c:v>
                </c:pt>
                <c:pt idx="403">
                  <c:v>4.3717296196432204E-10</c:v>
                </c:pt>
                <c:pt idx="404">
                  <c:v>4.1019861904914099E-10</c:v>
                </c:pt>
                <c:pt idx="405">
                  <c:v>3.8488864067388124E-10</c:v>
                </c:pt>
                <c:pt idx="406">
                  <c:v>3.6114033261053293E-10</c:v>
                </c:pt>
                <c:pt idx="407">
                  <c:v>3.3885733704610442E-10</c:v>
                </c:pt>
                <c:pt idx="408">
                  <c:v>3.1794924161463846E-10</c:v>
                </c:pt>
                <c:pt idx="409">
                  <c:v>2.9833121255264236E-10</c:v>
                </c:pt>
                <c:pt idx="410">
                  <c:v>2.7992365048947552E-10</c:v>
                </c:pt>
                <c:pt idx="411">
                  <c:v>2.6265186747607723E-10</c:v>
                </c:pt>
                <c:pt idx="412">
                  <c:v>2.4644578394159139E-10</c:v>
                </c:pt>
                <c:pt idx="413">
                  <c:v>2.3123964434830244E-10</c:v>
                </c:pt>
                <c:pt idx="414">
                  <c:v>2.1697175039116272E-10</c:v>
                </c:pt>
                <c:pt idx="415">
                  <c:v>2.0358421065938048E-10</c:v>
                </c:pt>
                <c:pt idx="416">
                  <c:v>1.9102270574432868E-10</c:v>
                </c:pt>
                <c:pt idx="417">
                  <c:v>1.7923626784071069E-10</c:v>
                </c:pt>
                <c:pt idx="418">
                  <c:v>1.681770739467225E-10</c:v>
                </c:pt>
                <c:pt idx="419">
                  <c:v>1.5780025182413003E-10</c:v>
                </c:pt>
                <c:pt idx="420">
                  <c:v>1.4806369793095175E-10</c:v>
                </c:pt>
                <c:pt idx="421">
                  <c:v>1.3892790658801589E-10</c:v>
                </c:pt>
                <c:pt idx="422">
                  <c:v>1.3035580968624269E-10</c:v>
                </c:pt>
                <c:pt idx="423">
                  <c:v>1.2231262628426974E-10</c:v>
                </c:pt>
                <c:pt idx="424">
                  <c:v>1.1476572148616941E-10</c:v>
                </c:pt>
                <c:pt idx="425">
                  <c:v>1.0768447402665992E-10</c:v>
                </c:pt>
                <c:pt idx="426">
                  <c:v>1.0104015202654254E-10</c:v>
                </c:pt>
                <c:pt idx="427">
                  <c:v>9.4805796414247356E-11</c:v>
                </c:pt>
                <c:pt idx="428">
                  <c:v>8.8956111540475463E-11</c:v>
                </c:pt>
                <c:pt idx="429">
                  <c:v>8.3467362542110585E-11</c:v>
                </c:pt>
                <c:pt idx="430">
                  <c:v>7.8317279038958417E-11</c:v>
                </c:pt>
                <c:pt idx="431">
                  <c:v>7.3484964772567005E-11</c:v>
                </c:pt>
                <c:pt idx="432">
                  <c:v>6.8950812820491366E-11</c:v>
                </c:pt>
                <c:pt idx="433">
                  <c:v>6.469642604198748E-11</c:v>
                </c:pt>
                <c:pt idx="434">
                  <c:v>6.070454243234733E-11</c:v>
                </c:pt>
                <c:pt idx="435">
                  <c:v>5.6958965083003083E-11</c:v>
                </c:pt>
                <c:pt idx="436">
                  <c:v>5.3444496463216531E-11</c:v>
                </c:pt>
                <c:pt idx="437">
                  <c:v>5.0146876756704045E-11</c:v>
                </c:pt>
                <c:pt idx="438">
                  <c:v>4.7052726003000641E-11</c:v>
                </c:pt>
                <c:pt idx="439">
                  <c:v>4.4149489808803948E-11</c:v>
                </c:pt>
                <c:pt idx="440">
                  <c:v>4.1425388409023978E-11</c:v>
                </c:pt>
                <c:pt idx="441">
                  <c:v>3.8869368870855989E-11</c:v>
                </c:pt>
                <c:pt idx="442">
                  <c:v>3.6471060246946393E-11</c:v>
                </c:pt>
                <c:pt idx="443">
                  <c:v>3.4220731495687421E-11</c:v>
                </c:pt>
                <c:pt idx="444">
                  <c:v>3.2109251997903789E-11</c:v>
                </c:pt>
                <c:pt idx="445">
                  <c:v>3.012805450972952E-11</c:v>
                </c:pt>
                <c:pt idx="446">
                  <c:v>2.8269100401357569E-11</c:v>
                </c:pt>
                <c:pt idx="447">
                  <c:v>2.6524847040619918E-11</c:v>
                </c:pt>
                <c:pt idx="448">
                  <c:v>2.4888217189058332E-11</c:v>
                </c:pt>
                <c:pt idx="449">
                  <c:v>2.3352570286311517E-11</c:v>
                </c:pt>
                <c:pt idx="450">
                  <c:v>2.1911675506306247E-11</c:v>
                </c:pt>
                <c:pt idx="451">
                  <c:v>2.0559686475929039E-11</c:v>
                </c:pt>
                <c:pt idx="452">
                  <c:v>1.9291117553600351E-11</c:v>
                </c:pt>
                <c:pt idx="453">
                  <c:v>1.8100821571502652E-11</c:v>
                </c:pt>
                <c:pt idx="454">
                  <c:v>1.6983968951152209E-11</c:v>
                </c:pt>
                <c:pt idx="455">
                  <c:v>1.5936028107576991E-11</c:v>
                </c:pt>
                <c:pt idx="456">
                  <c:v>1.4952747062591355E-11</c:v>
                </c:pt>
                <c:pt idx="457">
                  <c:v>1.4030136192564078E-11</c:v>
                </c:pt>
                <c:pt idx="458">
                  <c:v>1.3164452040679585E-11</c:v>
                </c:pt>
                <c:pt idx="459">
                  <c:v>1.2352182128011185E-11</c:v>
                </c:pt>
                <c:pt idx="460">
                  <c:v>1.1590030701777885E-11</c:v>
                </c:pt>
                <c:pt idx="461">
                  <c:v>1.0874905362958905E-11</c:v>
                </c:pt>
                <c:pt idx="462">
                  <c:v>1.0203904519007959E-11</c:v>
                </c:pt>
                <c:pt idx="463">
                  <c:v>9.5743056107572041E-12</c:v>
                </c:pt>
                <c:pt idx="464">
                  <c:v>8.9835540657419764E-12</c:v>
                </c:pt>
                <c:pt idx="465">
                  <c:v>8.4292529331248842E-12</c:v>
                </c:pt>
                <c:pt idx="466">
                  <c:v>7.9091531581633621E-12</c:v>
                </c:pt>
                <c:pt idx="467">
                  <c:v>7.4211444567597363E-12</c:v>
                </c:pt>
                <c:pt idx="468">
                  <c:v>6.9632467530676482E-12</c:v>
                </c:pt>
                <c:pt idx="469">
                  <c:v>6.5336021454132609E-12</c:v>
                </c:pt>
                <c:pt idx="470">
                  <c:v>6.1304673679333055E-12</c:v>
                </c:pt>
                <c:pt idx="471">
                  <c:v>5.7522067173433556E-12</c:v>
                </c:pt>
                <c:pt idx="472">
                  <c:v>5.3972854161369687E-12</c:v>
                </c:pt>
                <c:pt idx="473">
                  <c:v>5.0642633852871618E-12</c:v>
                </c:pt>
                <c:pt idx="474">
                  <c:v>4.7517894011831764E-12</c:v>
                </c:pt>
                <c:pt idx="475">
                  <c:v>4.4585956130945658E-12</c:v>
                </c:pt>
                <c:pt idx="476">
                  <c:v>4.1834923989174049E-12</c:v>
                </c:pt>
                <c:pt idx="477">
                  <c:v>3.9253635383300464E-12</c:v>
                </c:pt>
                <c:pt idx="478">
                  <c:v>3.6831616837736697E-12</c:v>
                </c:pt>
                <c:pt idx="479">
                  <c:v>3.4559041108813313E-12</c:v>
                </c:pt>
                <c:pt idx="480">
                  <c:v>3.2426687311130263E-12</c:v>
                </c:pt>
                <c:pt idx="481">
                  <c:v>3.0425903504182109E-12</c:v>
                </c:pt>
                <c:pt idx="482">
                  <c:v>2.8548571587454387E-12</c:v>
                </c:pt>
                <c:pt idx="483">
                  <c:v>2.6787074361554508E-12</c:v>
                </c:pt>
                <c:pt idx="484">
                  <c:v>2.5134264621728938E-12</c:v>
                </c:pt>
                <c:pt idx="485">
                  <c:v>2.3583436158364935E-12</c:v>
                </c:pt>
                <c:pt idx="486">
                  <c:v>2.2128296546812447E-12</c:v>
                </c:pt>
                <c:pt idx="487">
                  <c:v>2.0762941616121995E-12</c:v>
                </c:pt>
                <c:pt idx="488">
                  <c:v>1.9481831493106509E-12</c:v>
                </c:pt>
                <c:pt idx="489">
                  <c:v>1.8279768124526736E-12</c:v>
                </c:pt>
                <c:pt idx="490">
                  <c:v>1.715187418619754E-12</c:v>
                </c:pt>
                <c:pt idx="491">
                  <c:v>1.6093573293439465E-12</c:v>
                </c:pt>
                <c:pt idx="492">
                  <c:v>1.5100571432580413E-12</c:v>
                </c:pt>
                <c:pt idx="493">
                  <c:v>1.4168839538166382E-12</c:v>
                </c:pt>
                <c:pt idx="494">
                  <c:v>1.3294597145189054E-12</c:v>
                </c:pt>
                <c:pt idx="495">
                  <c:v>1.2474297049999767E-12</c:v>
                </c:pt>
                <c:pt idx="496">
                  <c:v>1.1704610917672156E-12</c:v>
                </c:pt>
                <c:pt idx="497">
                  <c:v>1.0982415777415915E-12</c:v>
                </c:pt>
                <c:pt idx="498">
                  <c:v>1.0304781351247337E-12</c:v>
                </c:pt>
                <c:pt idx="499">
                  <c:v>9.6689581645032446E-13</c:v>
                </c:pt>
                <c:pt idx="500">
                  <c:v>9.0723663899571901E-13</c:v>
                </c:pt>
                <c:pt idx="501">
                  <c:v>8.5125853802733391E-13</c:v>
                </c:pt>
                <c:pt idx="502">
                  <c:v>7.9873438463264392E-13</c:v>
                </c:pt>
                <c:pt idx="503">
                  <c:v>7.4945106415367663E-13</c:v>
                </c:pt>
                <c:pt idx="504">
                  <c:v>7.0320861148278504E-13</c:v>
                </c:pt>
                <c:pt idx="505">
                  <c:v>6.5981939971219766E-13</c:v>
                </c:pt>
                <c:pt idx="506">
                  <c:v>6.1910737884532111E-13</c:v>
                </c:pt>
                <c:pt idx="507">
                  <c:v>5.8090736148089984E-13</c:v>
                </c:pt>
                <c:pt idx="508">
                  <c:v>5.4506435257172208E-13</c:v>
                </c:pt>
                <c:pt idx="509">
                  <c:v>5.1143292053839643E-13</c:v>
                </c:pt>
                <c:pt idx="510">
                  <c:v>4.7987660718651732E-13</c:v>
                </c:pt>
                <c:pt idx="511">
                  <c:v>4.5026737403298316E-13</c:v>
                </c:pt>
                <c:pt idx="512">
                  <c:v>4.2248508279495597E-13</c:v>
                </c:pt>
                <c:pt idx="513">
                  <c:v>3.9641700793357006E-13</c:v>
                </c:pt>
                <c:pt idx="514">
                  <c:v>3.7195737927455246E-13</c:v>
                </c:pt>
                <c:pt idx="515">
                  <c:v>3.4900695284995881E-13</c:v>
                </c:pt>
                <c:pt idx="516">
                  <c:v>3.2747260821973096E-13</c:v>
                </c:pt>
                <c:pt idx="517">
                  <c:v>3.0726697063922421E-13</c:v>
                </c:pt>
                <c:pt idx="518">
                  <c:v>2.8830805653966533E-13</c:v>
                </c:pt>
                <c:pt idx="519">
                  <c:v>2.7051894088309139E-13</c:v>
                </c:pt>
                <c:pt idx="520">
                  <c:v>2.5382744504207548E-13</c:v>
                </c:pt>
                <c:pt idx="521">
                  <c:v>2.3816584393782423E-13</c:v>
                </c:pt>
                <c:pt idx="522">
                  <c:v>2.2347059124837116E-13</c:v>
                </c:pt>
                <c:pt idx="523">
                  <c:v>2.0968206157190926E-13</c:v>
                </c:pt>
                <c:pt idx="524">
                  <c:v>1.9674430849910057E-13</c:v>
                </c:pt>
                <c:pt idx="525">
                  <c:v>1.8460483761275143E-13</c:v>
                </c:pt>
                <c:pt idx="526">
                  <c:v>1.7321439349380783E-13</c:v>
                </c:pt>
                <c:pt idx="527">
                  <c:v>1.6252675986945669E-13</c:v>
                </c:pt>
                <c:pt idx="528">
                  <c:v>1.5249857209244179E-13</c:v>
                </c:pt>
                <c:pt idx="529">
                  <c:v>1.4308914119073684E-13</c:v>
                </c:pt>
                <c:pt idx="530">
                  <c:v>1.3426028877366378E-13</c:v>
                </c:pt>
                <c:pt idx="531">
                  <c:v>1.2597619212459518E-13</c:v>
                </c:pt>
                <c:pt idx="532">
                  <c:v>1.1820323885170985E-13</c:v>
                </c:pt>
                <c:pt idx="533">
                  <c:v>1.1090989050705335E-13</c:v>
                </c:pt>
                <c:pt idx="534">
                  <c:v>1.0406655462054307E-13</c:v>
                </c:pt>
                <c:pt idx="535">
                  <c:v>9.7645464629700873E-14</c:v>
                </c:pt>
                <c:pt idx="536">
                  <c:v>9.1620567217933021E-14</c:v>
                </c:pt>
                <c:pt idx="537">
                  <c:v>8.5967416604236994E-14</c:v>
                </c:pt>
                <c:pt idx="538">
                  <c:v>8.0663075355419857E-14</c:v>
                </c:pt>
                <c:pt idx="539">
                  <c:v>7.5686021318377768E-14</c:v>
                </c:pt>
                <c:pt idx="540">
                  <c:v>7.1016060294817843E-14</c:v>
                </c:pt>
                <c:pt idx="541">
                  <c:v>6.6634244104104013E-14</c:v>
                </c:pt>
                <c:pt idx="542">
                  <c:v>6.2522793701769504E-14</c:v>
                </c:pt>
                <c:pt idx="543">
                  <c:v>5.866502704175294E-14</c:v>
                </c:pt>
                <c:pt idx="544">
                  <c:v>5.5045291389661629E-14</c:v>
                </c:pt>
                <c:pt idx="545">
                  <c:v>5.1648899812425962E-14</c:v>
                </c:pt>
                <c:pt idx="546">
                  <c:v>4.8462071586654066E-14</c:v>
                </c:pt>
                <c:pt idx="547">
                  <c:v>4.5471876283896207E-14</c:v>
                </c:pt>
                <c:pt idx="548">
                  <c:v>4.2666181305946944E-14</c:v>
                </c:pt>
                <c:pt idx="549">
                  <c:v>4.00336026573117E-14</c:v>
                </c:pt>
                <c:pt idx="550">
                  <c:v>3.7563458755099017E-14</c:v>
                </c:pt>
                <c:pt idx="551">
                  <c:v>3.5245727088923854E-14</c:v>
                </c:pt>
                <c:pt idx="552">
                  <c:v>3.3071003554971385E-14</c:v>
                </c:pt>
                <c:pt idx="553">
                  <c:v>3.1030464299220772E-14</c:v>
                </c:pt>
                <c:pt idx="554">
                  <c:v>2.91158299150093E-14</c:v>
                </c:pt>
                <c:pt idx="555">
                  <c:v>2.7319331849670025E-14</c:v>
                </c:pt>
                <c:pt idx="556">
                  <c:v>2.563368088393906E-14</c:v>
                </c:pt>
                <c:pt idx="557">
                  <c:v>2.405203755623911E-14</c:v>
                </c:pt>
                <c:pt idx="558">
                  <c:v>2.2567984411836841E-14</c:v>
                </c:pt>
                <c:pt idx="559">
                  <c:v>2.1175499964276182E-14</c:v>
                </c:pt>
                <c:pt idx="560">
                  <c:v>1.9868934263437153E-14</c:v>
                </c:pt>
                <c:pt idx="561">
                  <c:v>1.8642985971088543E-14</c:v>
                </c:pt>
                <c:pt idx="562">
                  <c:v>1.7492680850919444E-14</c:v>
                </c:pt>
                <c:pt idx="563">
                  <c:v>1.6413351585773741E-14</c:v>
                </c:pt>
                <c:pt idx="564">
                  <c:v>1.5400618840196892E-14</c:v>
                </c:pt>
                <c:pt idx="565">
                  <c:v>1.4450373491456933E-14</c:v>
                </c:pt>
                <c:pt idx="566">
                  <c:v>1.3558759956942846E-14</c:v>
                </c:pt>
                <c:pt idx="567">
                  <c:v>1.2722160550291871E-14</c:v>
                </c:pt>
                <c:pt idx="568">
                  <c:v>1.1937180802771329E-14</c:v>
                </c:pt>
                <c:pt idx="569">
                  <c:v>1.1200635690357106E-14</c:v>
                </c:pt>
                <c:pt idx="570">
                  <c:v>1.0509536710625682E-14</c:v>
                </c:pt>
                <c:pt idx="571">
                  <c:v>9.8610797570247035E-15</c:v>
                </c:pt>
                <c:pt idx="572">
                  <c:v>9.2526337413224724E-15</c:v>
                </c:pt>
                <c:pt idx="573">
                  <c:v>8.6817299180723616E-15</c:v>
                </c:pt>
                <c:pt idx="574">
                  <c:v>8.1460518677765998E-15</c:v>
                </c:pt>
                <c:pt idx="575">
                  <c:v>7.6434260981065409E-15</c:v>
                </c:pt>
                <c:pt idx="576">
                  <c:v>7.1718132250441954E-15</c:v>
                </c:pt>
                <c:pt idx="577">
                  <c:v>6.7292996981629038E-15</c:v>
                </c:pt>
                <c:pt idx="578">
                  <c:v>6.3140900364727915E-15</c:v>
                </c:pt>
                <c:pt idx="579">
                  <c:v>5.9244995433282397E-15</c:v>
                </c:pt>
                <c:pt idx="580">
                  <c:v>5.5589474708384233E-15</c:v>
                </c:pt>
                <c:pt idx="581">
                  <c:v>5.215950606045784E-15</c:v>
                </c:pt>
                <c:pt idx="582">
                  <c:v>4.8941172528485937E-15</c:v>
                </c:pt>
                <c:pt idx="583">
                  <c:v>4.5921415852495169E-15</c:v>
                </c:pt>
                <c:pt idx="584">
                  <c:v>4.3087983490186985E-15</c:v>
                </c:pt>
                <c:pt idx="585">
                  <c:v>4.0429378902735823E-15</c:v>
                </c:pt>
                <c:pt idx="586">
                  <c:v>3.7934814908041238E-15</c:v>
                </c:pt>
                <c:pt idx="587">
                  <c:v>3.5594169912166731E-15</c:v>
                </c:pt>
                <c:pt idx="588">
                  <c:v>3.3397946841375906E-15</c:v>
                </c:pt>
                <c:pt idx="589">
                  <c:v>3.1337234608134498E-15</c:v>
                </c:pt>
                <c:pt idx="590">
                  <c:v>2.9403671954728028E-15</c:v>
                </c:pt>
                <c:pt idx="591">
                  <c:v>2.758941352779207E-15</c:v>
                </c:pt>
                <c:pt idx="592">
                  <c:v>2.5887098046103771E-15</c:v>
                </c:pt>
                <c:pt idx="593">
                  <c:v>2.4289818432476831E-15</c:v>
                </c:pt>
                <c:pt idx="594">
                  <c:v>2.2791093788571277E-15</c:v>
                </c:pt>
                <c:pt idx="595">
                  <c:v>2.138484309890684E-15</c:v>
                </c:pt>
                <c:pt idx="596">
                  <c:v>2.006536055738513E-15</c:v>
                </c:pt>
                <c:pt idx="597">
                  <c:v>1.8827292416208949E-15</c:v>
                </c:pt>
                <c:pt idx="598">
                  <c:v>1.7665615263264033E-15</c:v>
                </c:pt>
                <c:pt idx="599">
                  <c:v>1.6575615639824769E-15</c:v>
                </c:pt>
                <c:pt idx="600">
                  <c:v>1.5552870915883308E-15</c:v>
                </c:pt>
                <c:pt idx="601">
                  <c:v>1.459323134550471E-15</c:v>
                </c:pt>
                <c:pt idx="602">
                  <c:v>1.3692803229398256E-15</c:v>
                </c:pt>
                <c:pt idx="603">
                  <c:v>1.2847933116387861E-15</c:v>
                </c:pt>
                <c:pt idx="604">
                  <c:v>1.2055192979679588E-15</c:v>
                </c:pt>
                <c:pt idx="605">
                  <c:v>1.1311366307779651E-15</c:v>
                </c:pt>
                <c:pt idx="606">
                  <c:v>1.0613435053627261E-15</c:v>
                </c:pt>
                <c:pt idx="607">
                  <c:v>9.9585673889890516E-16</c:v>
                </c:pt>
                <c:pt idx="608">
                  <c:v>9.3441062144289189E-16</c:v>
                </c:pt>
                <c:pt idx="609">
                  <c:v>8.7675583782330245E-16</c:v>
                </c:pt>
                <c:pt idx="610">
                  <c:v>8.2265845605461318E-16</c:v>
                </c:pt>
                <c:pt idx="611">
                  <c:v>7.7189897816745715E-16</c:v>
                </c:pt>
                <c:pt idx="612">
                  <c:v>7.2427144960436611E-16</c:v>
                </c:pt>
                <c:pt idx="613">
                  <c:v>6.7958262356736658E-16</c:v>
                </c:pt>
                <c:pt idx="614">
                  <c:v>6.3765117692680203E-16</c:v>
                </c:pt>
                <c:pt idx="615">
                  <c:v>5.9830697450996533E-16</c:v>
                </c:pt>
                <c:pt idx="616">
                  <c:v>5.6139037878441955E-16</c:v>
                </c:pt>
                <c:pt idx="617">
                  <c:v>5.2675160213507564E-16</c:v>
                </c:pt>
                <c:pt idx="618">
                  <c:v>4.9425009910691694E-16</c:v>
                </c:pt>
                <c:pt idx="619">
                  <c:v>4.6375399614742004E-16</c:v>
                </c:pt>
                <c:pt idx="620">
                  <c:v>4.3513955653487383E-16</c:v>
                </c:pt>
                <c:pt idx="621">
                  <c:v>4.0829067832156521E-16</c:v>
                </c:pt>
                <c:pt idx="622">
                  <c:v>3.8309842325475578E-16</c:v>
                </c:pt>
                <c:pt idx="623">
                  <c:v>3.5946057476406548E-16</c:v>
                </c:pt>
                <c:pt idx="624">
                  <c:v>3.3728122322181419E-16</c:v>
                </c:pt>
                <c:pt idx="625">
                  <c:v>3.1647037679353155E-16</c:v>
                </c:pt>
                <c:pt idx="626">
                  <c:v>2.9694359629967762E-16</c:v>
                </c:pt>
                <c:pt idx="627">
                  <c:v>2.7862165260703844E-16</c:v>
                </c:pt>
                <c:pt idx="628">
                  <c:v>2.6143020515967768E-16</c:v>
                </c:pt>
                <c:pt idx="629">
                  <c:v>2.45299500345095E-16</c:v>
                </c:pt>
                <c:pt idx="630">
                  <c:v>2.3016408847172491E-16</c:v>
                </c:pt>
                <c:pt idx="631">
                  <c:v>2.1596255820942325E-16</c:v>
                </c:pt>
                <c:pt idx="632">
                  <c:v>2.0263728741544365E-16</c:v>
                </c:pt>
                <c:pt idx="633">
                  <c:v>1.9013420933489128E-16</c:v>
                </c:pt>
                <c:pt idx="634">
                  <c:v>1.7840259322702062E-16</c:v>
                </c:pt>
                <c:pt idx="635">
                  <c:v>1.673948385272779E-16</c:v>
                </c:pt>
                <c:pt idx="636">
                  <c:v>1.5706628170990856E-16</c:v>
                </c:pt>
                <c:pt idx="637">
                  <c:v>1.4737501506748234E-16</c:v>
                </c:pt>
                <c:pt idx="638">
                  <c:v>1.3828171667204161E-16</c:v>
                </c:pt>
                <c:pt idx="639">
                  <c:v>1.2974949082794663E-16</c:v>
                </c:pt>
                <c:pt idx="640">
                  <c:v>1.2174371836906159E-16</c:v>
                </c:pt>
                <c:pt idx="641">
                  <c:v>1.1423191619286868E-16</c:v>
                </c:pt>
                <c:pt idx="642">
                  <c:v>1.0718360546157481E-16</c:v>
                </c:pt>
                <c:pt idx="643">
                  <c:v>1.0057018793544257E-16</c:v>
                </c:pt>
                <c:pt idx="644">
                  <c:v>9.4364829936572957E-17</c:v>
                </c:pt>
                <c:pt idx="645">
                  <c:v>8.8542353472327223E-17</c:v>
                </c:pt>
                <c:pt idx="646">
                  <c:v>8.3079134076625794E-17</c:v>
                </c:pt>
                <c:pt idx="647">
                  <c:v>7.7953004954619177E-17</c:v>
                </c:pt>
                <c:pt idx="648">
                  <c:v>7.3143167041801705E-17</c:v>
                </c:pt>
                <c:pt idx="649">
                  <c:v>6.8630104612636791E-17</c:v>
                </c:pt>
                <c:pt idx="650">
                  <c:v>6.4395506096278649E-17</c:v>
                </c:pt>
                <c:pt idx="651">
                  <c:v>6.0422189778103834E-17</c:v>
                </c:pt>
                <c:pt idx="652">
                  <c:v>5.6694034085589334E-17</c:v>
                </c:pt>
                <c:pt idx="653">
                  <c:v>5.3195912175674744E-17</c:v>
                </c:pt>
                <c:pt idx="654">
                  <c:v>4.9913630558199936E-17</c:v>
                </c:pt>
                <c:pt idx="655">
                  <c:v>4.6833871506384596E-17</c:v>
                </c:pt>
                <c:pt idx="656">
                  <c:v>4.3944139020682877E-17</c:v>
                </c:pt>
                <c:pt idx="657">
                  <c:v>4.1232708126763541E-17</c:v>
                </c:pt>
                <c:pt idx="658">
                  <c:v>3.8688577301894141E-17</c:v>
                </c:pt>
                <c:pt idx="659">
                  <c:v>3.630142383670122E-17</c:v>
                </c:pt>
                <c:pt idx="660">
                  <c:v>3.4061561951188693E-17</c:v>
                </c:pt>
                <c:pt idx="661">
                  <c:v>3.1959903495071665E-17</c:v>
                </c:pt>
                <c:pt idx="662">
                  <c:v>2.9987921072969099E-17</c:v>
                </c:pt>
                <c:pt idx="663">
                  <c:v>2.8137613444837088E-17</c:v>
                </c:pt>
                <c:pt idx="664">
                  <c:v>2.6401473061256398E-17</c:v>
                </c:pt>
                <c:pt idx="665">
                  <c:v>2.4772455601850108E-17</c:v>
                </c:pt>
                <c:pt idx="666">
                  <c:v>2.3243951393234528E-17</c:v>
                </c:pt>
                <c:pt idx="667">
                  <c:v>2.1809758590533072E-17</c:v>
                </c:pt>
                <c:pt idx="668">
                  <c:v>2.0464058013637911E-17</c:v>
                </c:pt>
                <c:pt idx="669">
                  <c:v>1.9201389536118762E-17</c:v>
                </c:pt>
                <c:pt idx="670">
                  <c:v>1.8016629930977614E-17</c:v>
                </c:pt>
                <c:pt idx="671">
                  <c:v>1.6904972083359476E-17</c:v>
                </c:pt>
                <c:pt idx="672">
                  <c:v>1.5861905485875538E-17</c:v>
                </c:pt>
                <c:pt idx="673">
                  <c:v>1.4883197937399298E-17</c:v>
                </c:pt>
                <c:pt idx="674">
                  <c:v>1.3964878371079258E-17</c:v>
                </c:pt>
                <c:pt idx="675">
                  <c:v>1.3103220741893516E-17</c:v>
                </c:pt>
                <c:pt idx="676">
                  <c:v>1.229472890837067E-17</c:v>
                </c:pt>
                <c:pt idx="677">
                  <c:v>1.1536122447135208E-17</c:v>
                </c:pt>
                <c:pt idx="678">
                  <c:v>1.0824323342720471E-17</c:v>
                </c:pt>
                <c:pt idx="679">
                  <c:v>1.0156443498643634E-17</c:v>
                </c:pt>
                <c:pt idx="680">
                  <c:v>9.5297730190693897E-18</c:v>
                </c:pt>
                <c:pt idx="681">
                  <c:v>8.9417692135156589E-18</c:v>
                </c:pt>
                <c:pt idx="682">
                  <c:v>8.3900462799883472E-18</c:v>
                </c:pt>
                <c:pt idx="683">
                  <c:v>7.8723656246848884E-18</c:v>
                </c:pt>
                <c:pt idx="684">
                  <c:v>7.3866267789891569E-18</c:v>
                </c:pt>
                <c:pt idx="685">
                  <c:v>6.9308588769038177E-18</c:v>
                </c:pt>
                <c:pt idx="686">
                  <c:v>6.5032126583401272E-18</c:v>
                </c:pt>
                <c:pt idx="687">
                  <c:v>6.1019529658188675E-18</c:v>
                </c:pt>
                <c:pt idx="688">
                  <c:v>5.7254517041380584E-18</c:v>
                </c:pt>
                <c:pt idx="689">
                  <c:v>5.3721812344416E-18</c:v>
                </c:pt>
                <c:pt idx="690">
                  <c:v>5.0407081758855349E-18</c:v>
                </c:pt>
                <c:pt idx="691">
                  <c:v>4.7296875897524194E-18</c:v>
                </c:pt>
                <c:pt idx="692">
                  <c:v>4.4378575224161198E-18</c:v>
                </c:pt>
                <c:pt idx="693">
                  <c:v>4.1640338850152831E-18</c:v>
                </c:pt>
                <c:pt idx="694">
                  <c:v>3.9071056490600083E-18</c:v>
                </c:pt>
                <c:pt idx="695">
                  <c:v>3.6660303384780458E-18</c:v>
                </c:pt>
                <c:pt idx="696">
                  <c:v>3.4398297998097042E-18</c:v>
                </c:pt>
                <c:pt idx="697">
                  <c:v>3.227586233389195E-18</c:v>
                </c:pt>
                <c:pt idx="698">
                  <c:v>3.028438469409082E-18</c:v>
                </c:pt>
                <c:pt idx="699">
                  <c:v>2.8415784737581311E-18</c:v>
                </c:pt>
                <c:pt idx="700">
                  <c:v>2.6662480694551218E-18</c:v>
                </c:pt>
                <c:pt idx="701">
                  <c:v>2.5017358603759813E-18</c:v>
                </c:pt>
                <c:pt idx="702">
                  <c:v>2.347374344792375E-18</c:v>
                </c:pt>
                <c:pt idx="703">
                  <c:v>2.2025372070100631E-18</c:v>
                </c:pt>
                <c:pt idx="704">
                  <c:v>2.0666367761179458E-18</c:v>
                </c:pt>
                <c:pt idx="705">
                  <c:v>1.9391216415367744E-18</c:v>
                </c:pt>
                <c:pt idx="706">
                  <c:v>1.8194744156927152E-18</c:v>
                </c:pt>
                <c:pt idx="707">
                  <c:v>1.7072096347378964E-18</c:v>
                </c:pt>
                <c:pt idx="708">
                  <c:v>1.6018717888002073E-18</c:v>
                </c:pt>
                <c:pt idx="709">
                  <c:v>1.5030334737701536E-18</c:v>
                </c:pt>
                <c:pt idx="710">
                  <c:v>1.4102936571257276E-18</c:v>
                </c:pt>
                <c:pt idx="711">
                  <c:v>1.3232760507589398E-18</c:v>
                </c:pt>
                <c:pt idx="712">
                  <c:v>1.2416275842018263E-18</c:v>
                </c:pt>
                <c:pt idx="713">
                  <c:v>1.1650169720571045E-18</c:v>
                </c:pt>
                <c:pt idx="714">
                  <c:v>1.0931333698208829E-18</c:v>
                </c:pt>
                <c:pt idx="715">
                  <c:v>1.0256851126434815E-18</c:v>
                </c:pt>
                <c:pt idx="716">
                  <c:v>9.6239853191093541E-19</c:v>
                </c:pt>
                <c:pt idx="717">
                  <c:v>9.0301684484550568E-19</c:v>
                </c:pt>
                <c:pt idx="718">
                  <c:v>8.4729911261979824E-19</c:v>
                </c:pt>
                <c:pt idx="719">
                  <c:v>7.950192627570791E-19</c:v>
                </c:pt>
                <c:pt idx="720">
                  <c:v>7.4596517185121462E-19</c:v>
                </c:pt>
                <c:pt idx="721">
                  <c:v>6.9993780488441035E-19</c:v>
                </c:pt>
                <c:pt idx="722">
                  <c:v>6.5675040765056219E-19</c:v>
                </c:pt>
                <c:pt idx="723">
                  <c:v>6.1622774900751242E-19</c:v>
                </c:pt>
                <c:pt idx="724">
                  <c:v>5.7820540988367759E-19</c:v>
                </c:pt>
                <c:pt idx="725">
                  <c:v>5.4252911615422248E-19</c:v>
                </c:pt>
                <c:pt idx="726">
                  <c:v>5.0905411267994903E-19</c:v>
                </c:pt>
                <c:pt idx="727">
                  <c:v>4.7764457596909273E-19</c:v>
                </c:pt>
                <c:pt idx="728">
                  <c:v>4.4817306307891991E-19</c:v>
                </c:pt>
                <c:pt idx="729">
                  <c:v>4.2051999452106972E-19</c:v>
                </c:pt>
                <c:pt idx="730">
                  <c:v>3.9457316907254821E-19</c:v>
                </c:pt>
                <c:pt idx="731">
                  <c:v>3.7022730852374051E-19</c:v>
                </c:pt>
                <c:pt idx="732">
                  <c:v>3.4738363051627274E-19</c:v>
                </c:pt>
                <c:pt idx="733">
                  <c:v>3.2594944773753265E-19</c:v>
                </c:pt>
                <c:pt idx="734">
                  <c:v>3.0583779184559386E-19</c:v>
                </c:pt>
                <c:pt idx="735">
                  <c:v>2.8696706059863702E-19</c:v>
                </c:pt>
                <c:pt idx="736">
                  <c:v>2.692606867571072E-19</c:v>
                </c:pt>
                <c:pt idx="737">
                  <c:v>2.5264682741519273E-19</c:v>
                </c:pt>
                <c:pt idx="738">
                  <c:v>2.3705807250109963E-19</c:v>
                </c:pt>
                <c:pt idx="739">
                  <c:v>2.2243117126337312E-19</c:v>
                </c:pt>
                <c:pt idx="740">
                  <c:v>2.0870677563349595E-19</c:v>
                </c:pt>
                <c:pt idx="741">
                  <c:v>1.9582919942346696E-19</c:v>
                </c:pt>
                <c:pt idx="742">
                  <c:v>1.8374619238131356E-19</c:v>
                </c:pt>
                <c:pt idx="743">
                  <c:v>1.7240872818777801E-19</c:v>
                </c:pt>
                <c:pt idx="744">
                  <c:v>1.61770805533982E-19</c:v>
                </c:pt>
                <c:pt idx="745">
                  <c:v>1.5178926147295011E-19</c:v>
                </c:pt>
                <c:pt idx="746">
                  <c:v>1.4242359628767366E-19</c:v>
                </c:pt>
                <c:pt idx="747">
                  <c:v>1.3363580916512389E-19</c:v>
                </c:pt>
                <c:pt idx="748">
                  <c:v>1.2539024400946833E-19</c:v>
                </c:pt>
                <c:pt idx="749">
                  <c:v>1.1765344476888388E-19</c:v>
                </c:pt>
                <c:pt idx="750">
                  <c:v>1.103940196889605E-19</c:v>
                </c:pt>
                <c:pt idx="751">
                  <c:v>1.0358251394190955E-19</c:v>
                </c:pt>
                <c:pt idx="752">
                  <c:v>9.7191290114774477E-20</c:v>
                </c:pt>
                <c:pt idx="753">
                  <c:v>9.1194416071729882E-20</c:v>
                </c:pt>
                <c:pt idx="754">
                  <c:v>8.5567559735474353E-20</c:v>
                </c:pt>
                <c:pt idx="755">
                  <c:v>8.0287890360797218E-20</c:v>
                </c:pt>
                <c:pt idx="756">
                  <c:v>7.5333985899740132E-20</c:v>
                </c:pt>
                <c:pt idx="757">
                  <c:v>7.0685746082491671E-20</c:v>
                </c:pt>
                <c:pt idx="758">
                  <c:v>6.6324310861344231E-20</c:v>
                </c:pt>
                <c:pt idx="759">
                  <c:v>6.2231983886802354E-20</c:v>
                </c:pt>
                <c:pt idx="760">
                  <c:v>5.8392160705350376E-20</c:v>
                </c:pt>
                <c:pt idx="761">
                  <c:v>5.4789261387544387E-20</c:v>
                </c:pt>
                <c:pt idx="762">
                  <c:v>5.1408667313069765E-20</c:v>
                </c:pt>
                <c:pt idx="763">
                  <c:v>4.8236661856272155E-20</c:v>
                </c:pt>
                <c:pt idx="764">
                  <c:v>4.5260374731495887E-20</c:v>
                </c:pt>
                <c:pt idx="765">
                  <c:v>4.2467729772413074E-20</c:v>
                </c:pt>
                <c:pt idx="766">
                  <c:v>3.9847395933460329E-20</c:v>
                </c:pt>
                <c:pt idx="767">
                  <c:v>3.73887413145732E-20</c:v>
                </c:pt>
                <c:pt idx="768">
                  <c:v>3.5081790022675598E-20</c:v>
                </c:pt>
                <c:pt idx="769">
                  <c:v>3.291718169489146E-20</c:v>
                </c:pt>
                <c:pt idx="770">
                  <c:v>3.0886133519245622E-20</c:v>
                </c:pt>
                <c:pt idx="771">
                  <c:v>2.898040459875445E-20</c:v>
                </c:pt>
                <c:pt idx="772">
                  <c:v>2.7192262514314903E-20</c:v>
                </c:pt>
                <c:pt idx="773">
                  <c:v>2.5514451950722423E-20</c:v>
                </c:pt>
                <c:pt idx="774">
                  <c:v>2.3940165258518748E-20</c:v>
                </c:pt>
                <c:pt idx="775">
                  <c:v>2.2463014832225711E-20</c:v>
                </c:pt>
                <c:pt idx="776">
                  <c:v>2.107700719289072E-20</c:v>
                </c:pt>
                <c:pt idx="777">
                  <c:v>1.9776518669784917E-20</c:v>
                </c:pt>
                <c:pt idx="778">
                  <c:v>1.8556272582583408E-20</c:v>
                </c:pt>
                <c:pt idx="779">
                  <c:v>1.7411317831445285E-20</c:v>
                </c:pt>
                <c:pt idx="780">
                  <c:v>1.6337008808123433E-20</c:v>
                </c:pt>
                <c:pt idx="781">
                  <c:v>1.5328986546594327E-20</c:v>
                </c:pt>
                <c:pt idx="782">
                  <c:v>1.4383161036727187E-20</c:v>
                </c:pt>
                <c:pt idx="783">
                  <c:v>1.3495694629230987E-20</c:v>
                </c:pt>
                <c:pt idx="784">
                  <c:v>1.2662986464545466E-20</c:v>
                </c:pt>
                <c:pt idx="785">
                  <c:v>1.188165786249706E-20</c:v>
                </c:pt>
                <c:pt idx="786">
                  <c:v>1.1148538613438816E-20</c:v>
                </c:pt>
                <c:pt idx="787">
                  <c:v>1.0460654115251165E-20</c:v>
                </c:pt>
                <c:pt idx="788">
                  <c:v>9.8152133040124492E-21</c:v>
                </c:pt>
                <c:pt idx="789">
                  <c:v>9.2095973293683307E-21</c:v>
                </c:pt>
                <c:pt idx="790">
                  <c:v>8.6413489286509257E-21</c:v>
                </c:pt>
                <c:pt idx="791">
                  <c:v>8.1081624566335082E-21</c:v>
                </c:pt>
                <c:pt idx="792">
                  <c:v>7.6078745304669336E-21</c:v>
                </c:pt>
                <c:pt idx="793">
                  <c:v>7.1384552518400105E-21</c:v>
                </c:pt>
                <c:pt idx="794">
                  <c:v>6.6979999707480345E-21</c:v>
                </c:pt>
                <c:pt idx="795">
                  <c:v>6.2847215574513425E-21</c:v>
                </c:pt>
                <c:pt idx="796">
                  <c:v>5.8969431512676632E-21</c:v>
                </c:pt>
                <c:pt idx="797">
                  <c:v>5.5330913567767596E-21</c:v>
                </c:pt>
                <c:pt idx="798">
                  <c:v>5.1916898598312528E-21</c:v>
                </c:pt>
                <c:pt idx="799">
                  <c:v>4.8713534374708384E-21</c:v>
                </c:pt>
                <c:pt idx="800">
                  <c:v>4.5707823374353603E-21</c:v>
                </c:pt>
                <c:pt idx="801">
                  <c:v>4.288757004471845E-21</c:v>
                </c:pt>
                <c:pt idx="802">
                  <c:v>4.0241331320376901E-21</c:v>
                </c:pt>
                <c:pt idx="803">
                  <c:v>3.775837019322502E-21</c:v>
                </c:pt>
                <c:pt idx="804">
                  <c:v>3.5428612147498661E-21</c:v>
                </c:pt>
                <c:pt idx="805">
                  <c:v>3.3242604282827539E-21</c:v>
                </c:pt>
                <c:pt idx="806">
                  <c:v>3.1191476959468883E-21</c:v>
                </c:pt>
                <c:pt idx="807">
                  <c:v>2.9266907810097868E-21</c:v>
                </c:pt>
                <c:pt idx="808">
                  <c:v>2.7461087972134059E-21</c:v>
                </c:pt>
                <c:pt idx="809">
                  <c:v>2.5766690403592869E-21</c:v>
                </c:pt>
                <c:pt idx="810">
                  <c:v>2.4176840153904872E-21</c:v>
                </c:pt>
                <c:pt idx="811">
                  <c:v>2.268508646907802E-21</c:v>
                </c:pt>
                <c:pt idx="812">
                  <c:v>2.1285376618020526E-21</c:v>
                </c:pt>
                <c:pt idx="813">
                  <c:v>1.9972031333825846E-21</c:v>
                </c:pt>
                <c:pt idx="814">
                  <c:v>1.8739721770373645E-21</c:v>
                </c:pt>
                <c:pt idx="815">
                  <c:v>1.7583447880749162E-21</c:v>
                </c:pt>
                <c:pt idx="816">
                  <c:v>1.6498518129752237E-21</c:v>
                </c:pt>
                <c:pt idx="817">
                  <c:v>1.5480530458180298E-21</c:v>
                </c:pt>
                <c:pt idx="818">
                  <c:v>1.45253544216487E-21</c:v>
                </c:pt>
                <c:pt idx="819">
                  <c:v>1.3629114431477328E-21</c:v>
                </c:pt>
                <c:pt idx="820">
                  <c:v>1.2788174029644073E-21</c:v>
                </c:pt>
                <c:pt idx="821">
                  <c:v>1.1999121134001403E-21</c:v>
                </c:pt>
                <c:pt idx="822">
                  <c:v>1.1258754193889119E-21</c:v>
                </c:pt>
                <c:pt idx="823">
                  <c:v>1.0564069199970207E-21</c:v>
                </c:pt>
                <c:pt idx="824">
                  <c:v>9.9122474955827477E-22</c:v>
                </c:pt>
                <c:pt idx="825">
                  <c:v>9.3006443401528976E-22</c:v>
                </c:pt>
                <c:pt idx="826">
                  <c:v>8.7267781782654757E-22</c:v>
                </c:pt>
                <c:pt idx="827">
                  <c:v>8.188320570851815E-22</c:v>
                </c:pt>
                <c:pt idx="828">
                  <c:v>7.6830867476410975E-22</c:v>
                </c:pt>
                <c:pt idx="829">
                  <c:v>7.2090267425420924E-22</c:v>
                </c:pt>
                <c:pt idx="830">
                  <c:v>6.7642170759874832E-22</c:v>
                </c:pt>
                <c:pt idx="831">
                  <c:v>6.3468529504922287E-22</c:v>
                </c:pt>
                <c:pt idx="832">
                  <c:v>5.9552409277597299E-22</c:v>
                </c:pt>
                <c:pt idx="833">
                  <c:v>5.5877920576234719E-22</c:v>
                </c:pt>
                <c:pt idx="834">
                  <c:v>5.2430154309450786E-22</c:v>
                </c:pt>
                <c:pt idx="835">
                  <c:v>4.9195121303099402E-22</c:v>
                </c:pt>
                <c:pt idx="836">
                  <c:v>4.6159695539755811E-22</c:v>
                </c:pt>
                <c:pt idx="837">
                  <c:v>4.3311560900424342E-22</c:v>
                </c:pt>
                <c:pt idx="838">
                  <c:v>4.0639161192376662E-22</c:v>
                </c:pt>
                <c:pt idx="839">
                  <c:v>3.8131653260360615E-22</c:v>
                </c:pt>
                <c:pt idx="840">
                  <c:v>3.5778862990930162E-22</c:v>
                </c:pt>
                <c:pt idx="841">
                  <c:v>3.3571244031385736E-22</c:v>
                </c:pt>
                <c:pt idx="842">
                  <c:v>3.1499839055828879E-22</c:v>
                </c:pt>
                <c:pt idx="843">
                  <c:v>2.9556243421169564E-22</c:v>
                </c:pt>
                <c:pt idx="844">
                  <c:v>2.7732571065621978E-22</c:v>
                </c:pt>
                <c:pt idx="845">
                  <c:v>2.6021422511323309E-22</c:v>
                </c:pt>
                <c:pt idx="846">
                  <c:v>2.4415854841247387E-22</c:v>
                </c:pt>
                <c:pt idx="847">
                  <c:v>2.2909353528595674E-22</c:v>
                </c:pt>
                <c:pt idx="848">
                  <c:v>2.1495806004364554E-22</c:v>
                </c:pt>
                <c:pt idx="849">
                  <c:v>2.0169476855840367E-22</c:v>
                </c:pt>
                <c:pt idx="850">
                  <c:v>1.8924984555390995E-22</c:v>
                </c:pt>
                <c:pt idx="851">
                  <c:v>1.7757279625132104E-22</c:v>
                </c:pt>
                <c:pt idx="852">
                  <c:v>1.6661624148871975E-22</c:v>
                </c:pt>
                <c:pt idx="853">
                  <c:v>1.563357254820548E-22</c:v>
                </c:pt>
                <c:pt idx="854">
                  <c:v>1.4668953544756974E-22</c:v>
                </c:pt>
                <c:pt idx="855">
                  <c:v>1.3763853235384625E-22</c:v>
                </c:pt>
                <c:pt idx="856">
                  <c:v>1.2914599211674465E-22</c:v>
                </c:pt>
                <c:pt idx="857">
                  <c:v>1.2117745659289715E-22</c:v>
                </c:pt>
                <c:pt idx="858">
                  <c:v>1.1370059376716495E-22</c:v>
                </c:pt>
                <c:pt idx="859">
                  <c:v>1.0668506656677626E-22</c:v>
                </c:pt>
                <c:pt idx="860">
                  <c:v>1.0010240976986301E-22</c:v>
                </c:pt>
                <c:pt idx="861">
                  <c:v>9.3925914508958424E-23</c:v>
                </c:pt>
                <c:pt idx="862">
                  <c:v>8.8130519900832165E-23</c:v>
                </c:pt>
                <c:pt idx="863">
                  <c:v>8.2692711362955932E-23</c:v>
                </c:pt>
                <c:pt idx="864">
                  <c:v>7.7590425204022571E-23</c:v>
                </c:pt>
                <c:pt idx="865">
                  <c:v>7.2802959101398368E-23</c:v>
                </c:pt>
                <c:pt idx="866">
                  <c:v>6.8310888102274485E-23</c:v>
                </c:pt>
                <c:pt idx="867">
                  <c:v>6.409598580769551E-23</c:v>
                </c:pt>
                <c:pt idx="868">
                  <c:v>6.0141150419672471E-23</c:v>
                </c:pt>
                <c:pt idx="869">
                  <c:v>5.6430335351319444E-23</c:v>
                </c:pt>
                <c:pt idx="870">
                  <c:v>5.2948484118467169E-23</c:v>
                </c:pt>
                <c:pt idx="871">
                  <c:v>4.9681469248578864E-23</c:v>
                </c:pt>
                <c:pt idx="872">
                  <c:v>4.6616034959093791E-23</c:v>
                </c:pt>
                <c:pt idx="873">
                  <c:v>4.3739743372618039E-23</c:v>
                </c:pt>
                <c:pt idx="874">
                  <c:v>4.1040924050733027E-23</c:v>
                </c:pt>
                <c:pt idx="875">
                  <c:v>3.8508626641656937E-23</c:v>
                </c:pt>
                <c:pt idx="876">
                  <c:v>3.6132576449629043E-23</c:v>
                </c:pt>
                <c:pt idx="877">
                  <c:v>3.3903132745741356E-23</c:v>
                </c:pt>
                <c:pt idx="878">
                  <c:v>3.1811249651065517E-23</c:v>
                </c:pt>
                <c:pt idx="879">
                  <c:v>2.9848439433359729E-23</c:v>
                </c:pt>
                <c:pt idx="880">
                  <c:v>2.8006738068433677E-23</c:v>
                </c:pt>
                <c:pt idx="881">
                  <c:v>2.6278672926437917E-23</c:v>
                </c:pt>
                <c:pt idx="882">
                  <c:v>2.4657232451966239E-23</c:v>
                </c:pt>
                <c:pt idx="883">
                  <c:v>2.3135837714949202E-23</c:v>
                </c:pt>
                <c:pt idx="884">
                  <c:v>2.1708315716907732E-23</c:v>
                </c:pt>
                <c:pt idx="885">
                  <c:v>2.0368874344257901E-23</c:v>
                </c:pt>
                <c:pt idx="886">
                  <c:v>1.9112078867041069E-23</c:v>
                </c:pt>
                <c:pt idx="887">
                  <c:v>1.7932829887723759E-23</c:v>
                </c:pt>
                <c:pt idx="888">
                  <c:v>1.6826342650595532E-23</c:v>
                </c:pt>
                <c:pt idx="889">
                  <c:v>1.5788127627813444E-23</c:v>
                </c:pt>
                <c:pt idx="890">
                  <c:v>1.4813972303321901E-23</c:v>
                </c:pt>
                <c:pt idx="891">
                  <c:v>1.3899924080736694E-23</c:v>
                </c:pt>
                <c:pt idx="892">
                  <c:v>1.3042274245842802E-23</c:v>
                </c:pt>
                <c:pt idx="893">
                  <c:v>1.2237542918634354E-23</c:v>
                </c:pt>
                <c:pt idx="894">
                  <c:v>1.1482464933840253E-23</c:v>
                </c:pt>
                <c:pt idx="895">
                  <c:v>1.0773976592646303E-23</c:v>
                </c:pt>
                <c:pt idx="896">
                  <c:v>1.0109203231859427E-23</c:v>
                </c:pt>
                <c:pt idx="897">
                  <c:v>9.485447560076397E-24</c:v>
                </c:pt>
                <c:pt idx="898">
                  <c:v>8.9001787135315149E-24</c:v>
                </c:pt>
                <c:pt idx="899">
                  <c:v>8.3510219872178085E-24</c:v>
                </c:pt>
                <c:pt idx="900">
                  <c:v>7.8357491996161496E-24</c:v>
                </c:pt>
                <c:pt idx="901">
                  <c:v>7.3522696519376031E-24</c:v>
                </c:pt>
                <c:pt idx="902">
                  <c:v>6.8986216451964425E-24</c:v>
                </c:pt>
                <c:pt idx="903">
                  <c:v>6.4729645206947552E-24</c:v>
                </c:pt>
                <c:pt idx="904">
                  <c:v>6.0735711916231597E-24</c:v>
                </c:pt>
                <c:pt idx="905">
                  <c:v>5.6988211354749526E-24</c:v>
                </c:pt>
                <c:pt idx="906">
                  <c:v>5.3471938188406545E-24</c:v>
                </c:pt>
                <c:pt idx="907">
                  <c:v>5.017262527904333E-24</c:v>
                </c:pt>
                <c:pt idx="908">
                  <c:v>4.7076885796091855E-24</c:v>
                </c:pt>
                <c:pt idx="909">
                  <c:v>4.4172158900044176E-24</c:v>
                </c:pt>
                <c:pt idx="910">
                  <c:v>4.1446658777346973E-24</c:v>
                </c:pt>
                <c:pt idx="911">
                  <c:v>3.8889326819933069E-24</c:v>
                </c:pt>
                <c:pt idx="912">
                  <c:v>3.6489786755360111E-24</c:v>
                </c:pt>
                <c:pt idx="913">
                  <c:v>3.4238302545498928E-24</c:v>
                </c:pt>
                <c:pt idx="914">
                  <c:v>3.2125738882947045E-24</c:v>
                </c:pt>
                <c:pt idx="915">
                  <c:v>3.0143524124883162E-24</c:v>
                </c:pt>
                <c:pt idx="916">
                  <c:v>2.8283615513968231E-24</c:v>
                </c:pt>
                <c:pt idx="917">
                  <c:v>2.6538466545178216E-24</c:v>
                </c:pt>
                <c:pt idx="918">
                  <c:v>2.4900996346160925E-24</c:v>
                </c:pt>
                <c:pt idx="919">
                  <c:v>2.3364560946878774E-24</c:v>
                </c:pt>
                <c:pt idx="920">
                  <c:v>2.1922926321965282E-24</c:v>
                </c:pt>
                <c:pt idx="921">
                  <c:v>2.0570243096415756E-24</c:v>
                </c:pt>
                <c:pt idx="922">
                  <c:v>1.9301022811981431E-24</c:v>
                </c:pt>
                <c:pt idx="923">
                  <c:v>1.8110115657968992E-24</c:v>
                </c:pt>
                <c:pt idx="924">
                  <c:v>1.6992689576089042E-24</c:v>
                </c:pt>
                <c:pt idx="925">
                  <c:v>1.5944210654572262E-24</c:v>
                </c:pt>
                <c:pt idx="926">
                  <c:v>1.496042473200321E-24</c:v>
                </c:pt>
                <c:pt idx="927">
                  <c:v>1.4037340136230007E-24</c:v>
                </c:pt>
                <c:pt idx="928">
                  <c:v>1.3171211488313752E-24</c:v>
                </c:pt>
                <c:pt idx="929">
                  <c:v>1.2358524505802828E-24</c:v>
                </c:pt>
                <c:pt idx="930">
                  <c:v>1.1595981743671991E-24</c:v>
                </c:pt>
                <c:pt idx="931">
                  <c:v>1.088048921507066E-24</c:v>
                </c:pt>
                <c:pt idx="932">
                  <c:v>1.0209143837594645E-24</c:v>
                </c:pt>
                <c:pt idx="933">
                  <c:v>9.5792216541450684E-25</c:v>
                </c:pt>
                <c:pt idx="934">
                  <c:v>8.988166780581034E-25</c:v>
                </c:pt>
                <c:pt idx="935">
                  <c:v>8.4335810353216598E-25</c:v>
                </c:pt>
                <c:pt idx="936">
                  <c:v>7.9132142088199328E-25</c:v>
                </c:pt>
                <c:pt idx="937">
                  <c:v>7.424954933427206E-25</c:v>
                </c:pt>
                <c:pt idx="938">
                  <c:v>6.9668221166031508E-25</c:v>
                </c:pt>
                <c:pt idx="939">
                  <c:v>6.5369569027117732E-25</c:v>
                </c:pt>
                <c:pt idx="940">
                  <c:v>6.1336151307887935E-25</c:v>
                </c:pt>
                <c:pt idx="941">
                  <c:v>5.7551602576780859E-25</c:v>
                </c:pt>
                <c:pt idx="942">
                  <c:v>5.4000567178230751E-25</c:v>
                </c:pt>
                <c:pt idx="943">
                  <c:v>5.0668636927707296E-25</c:v>
                </c:pt>
                <c:pt idx="944">
                  <c:v>4.7542292651081322E-25</c:v>
                </c:pt>
                <c:pt idx="945">
                  <c:v>4.4608849331114944E-25</c:v>
                </c:pt>
                <c:pt idx="946">
                  <c:v>4.1856404638509864E-25</c:v>
                </c:pt>
                <c:pt idx="947">
                  <c:v>3.9273790638680934E-25</c:v>
                </c:pt>
                <c:pt idx="948">
                  <c:v>3.6850528478306835E-25</c:v>
                </c:pt>
                <c:pt idx="949">
                  <c:v>3.4576785867800615E-25</c:v>
                </c:pt>
                <c:pt idx="950">
                  <c:v>3.244333718718675E-25</c:v>
                </c:pt>
                <c:pt idx="951">
                  <c:v>3.0441526053515953E-25</c:v>
                </c:pt>
                <c:pt idx="952">
                  <c:v>2.856323019793655E-25</c:v>
                </c:pt>
                <c:pt idx="953">
                  <c:v>2.6800828509912505E-25</c:v>
                </c:pt>
                <c:pt idx="954">
                  <c:v>2.5147170114871276E-25</c:v>
                </c:pt>
                <c:pt idx="955">
                  <c:v>2.3595545359815429E-25</c:v>
                </c:pt>
                <c:pt idx="956">
                  <c:v>2.2139658589173119E-25</c:v>
                </c:pt>
                <c:pt idx="957">
                  <c:v>2.0773602600426667E-25</c:v>
                </c:pt>
                <c:pt idx="958">
                  <c:v>1.9491834675873874E-25</c:v>
                </c:pt>
                <c:pt idx="959">
                  <c:v>1.8289154093271996E-25</c:v>
                </c:pt>
                <c:pt idx="960">
                  <c:v>1.7160681024114606E-25</c:v>
                </c:pt>
                <c:pt idx="961">
                  <c:v>1.6101836733922009E-25</c:v>
                </c:pt>
                <c:pt idx="962">
                  <c:v>1.5108325004208685E-25</c:v>
                </c:pt>
                <c:pt idx="963">
                  <c:v>1.4176114700748085E-25</c:v>
                </c:pt>
                <c:pt idx="964">
                  <c:v>1.3301423417406264E-25</c:v>
                </c:pt>
                <c:pt idx="965">
                  <c:v>1.2480702129179804E-25</c:v>
                </c:pt>
                <c:pt idx="966">
                  <c:v>1.1710620792168389E-25</c:v>
                </c:pt>
                <c:pt idx="967">
                  <c:v>1.0988054832054465E-25</c:v>
                </c:pt>
                <c:pt idx="968">
                  <c:v>1.0310072466267539E-25</c:v>
                </c:pt>
                <c:pt idx="969">
                  <c:v>9.6739228083933098E-26</c:v>
                </c:pt>
                <c:pt idx="970">
                  <c:v>9.0770247065617326E-26</c:v>
                </c:pt>
                <c:pt idx="971">
                  <c:v>8.5169562705262274E-26</c:v>
                </c:pt>
                <c:pt idx="972">
                  <c:v>7.9914450449405867E-26</c:v>
                </c:pt>
                <c:pt idx="973">
                  <c:v>7.4983587889620123E-26</c:v>
                </c:pt>
                <c:pt idx="974">
                  <c:v>7.0356968247689243E-26</c:v>
                </c:pt>
                <c:pt idx="975">
                  <c:v>6.601581919890485E-26</c:v>
                </c:pt>
                <c:pt idx="976">
                  <c:v>6.1942526704106924E-26</c:v>
                </c:pt>
                <c:pt idx="977">
                  <c:v>5.8120563541422365E-26</c:v>
                </c:pt>
                <c:pt idx="978">
                  <c:v>5.4534422247721217E-26</c:v>
                </c:pt>
                <c:pt idx="979">
                  <c:v>5.116955219770344E-26</c:v>
                </c:pt>
                <c:pt idx="980">
                  <c:v>4.8012300565316912E-26</c:v>
                </c:pt>
                <c:pt idx="981">
                  <c:v>4.5049856927960192E-26</c:v>
                </c:pt>
                <c:pt idx="982">
                  <c:v>4.2270201288703583E-26</c:v>
                </c:pt>
                <c:pt idx="983">
                  <c:v>3.966205530563094E-26</c:v>
                </c:pt>
                <c:pt idx="984">
                  <c:v>3.7214836530417027E-26</c:v>
                </c:pt>
                <c:pt idx="985">
                  <c:v>3.4918615470465472E-26</c:v>
                </c:pt>
                <c:pt idx="986">
                  <c:v>3.276407530038846E-26</c:v>
                </c:pt>
                <c:pt idx="987">
                  <c:v>3.0742474059359243E-26</c:v>
                </c:pt>
                <c:pt idx="988">
                  <c:v>2.8845609180954685E-26</c:v>
                </c:pt>
                <c:pt idx="989">
                  <c:v>2.7065784211569077E-26</c:v>
                </c:pt>
                <c:pt idx="990">
                  <c:v>2.5395777582360522E-26</c:v>
                </c:pt>
                <c:pt idx="991">
                  <c:v>2.3828813308023341E-26</c:v>
                </c:pt>
                <c:pt idx="992">
                  <c:v>2.2358533493497881E-26</c:v>
                </c:pt>
                <c:pt idx="993">
                  <c:v>2.0978972537064825E-26</c:v>
                </c:pt>
                <c:pt idx="994">
                  <c:v>1.9684532925154116E-26</c:v>
                </c:pt>
                <c:pt idx="995">
                  <c:v>1.8469962520656842E-26</c:v>
                </c:pt>
                <c:pt idx="996">
                  <c:v>1.7330333252588339E-26</c:v>
                </c:pt>
                <c:pt idx="997">
                  <c:v>1.6261021120636701E-26</c:v>
                </c:pt>
                <c:pt idx="998">
                  <c:v>1.525768743346587E-26</c:v>
                </c:pt>
                <c:pt idx="999">
                  <c:v>1.4316261204648583E-26</c:v>
                </c:pt>
                <c:pt idx="1000">
                  <c:v>1.3432922634801233E-26</c:v>
                </c:pt>
                <c:pt idx="1001">
                  <c:v>1.2604087612900229E-26</c:v>
                </c:pt>
                <c:pt idx="1002">
                  <c:v>1.1826393173894409E-26</c:v>
                </c:pt>
                <c:pt idx="1003">
                  <c:v>1.1096683853608452E-26</c:v>
                </c:pt>
                <c:pt idx="1004">
                  <c:v>1.0411998885572814E-26</c:v>
                </c:pt>
                <c:pt idx="1005">
                  <c:v>9.7695601878318376E-27</c:v>
                </c:pt>
                <c:pt idx="1006">
                  <c:v>9.1667610909869994E-27</c:v>
                </c:pt>
                <c:pt idx="1007">
                  <c:v>8.6011557617397576E-27</c:v>
                </c:pt>
                <c:pt idx="1008">
                  <c:v>8.0704492790204813E-27</c:v>
                </c:pt>
                <c:pt idx="1009">
                  <c:v>7.5724883224377169E-27</c:v>
                </c:pt>
                <c:pt idx="1010">
                  <c:v>7.1052524352665685E-27</c:v>
                </c:pt>
                <c:pt idx="1011">
                  <c:v>6.666845826526096E-27</c:v>
                </c:pt>
                <c:pt idx="1012">
                  <c:v>6.255489678883016E-27</c:v>
                </c:pt>
                <c:pt idx="1013">
                  <c:v>5.8695149311712917E-27</c:v>
                </c:pt>
                <c:pt idx="1014">
                  <c:v>5.5073555062430167E-27</c:v>
                </c:pt>
                <c:pt idx="1015">
                  <c:v>5.1675419566728284E-27</c:v>
                </c:pt>
                <c:pt idx="1016">
                  <c:v>4.848695502533576E-27</c:v>
                </c:pt>
                <c:pt idx="1017">
                  <c:v>4.5495224370517485E-27</c:v>
                </c:pt>
                <c:pt idx="1018">
                  <c:v>4.2688088774438254E-27</c:v>
                </c:pt>
                <c:pt idx="1019">
                  <c:v>4.0054158396352887E-27</c:v>
                </c:pt>
                <c:pt idx="1020">
                  <c:v>3.7582746168781561E-27</c:v>
                </c:pt>
                <c:pt idx="1021">
                  <c:v>3.5263824435159679E-27</c:v>
                </c:pt>
                <c:pt idx="1022">
                  <c:v>3.3087984263021209E-27</c:v>
                </c:pt>
                <c:pt idx="1023">
                  <c:v>3.1046397267630381E-27</c:v>
                </c:pt>
                <c:pt idx="1024">
                  <c:v>2.9130779791162689E-27</c:v>
                </c:pt>
                <c:pt idx="1025">
                  <c:v>2.7333359292093545E-27</c:v>
                </c:pt>
                <c:pt idx="1026">
                  <c:v>2.5646842808420996E-27</c:v>
                </c:pt>
                <c:pt idx="1027">
                  <c:v>2.4064387366763208E-27</c:v>
                </c:pt>
                <c:pt idx="1028">
                  <c:v>2.2579572217266848E-27</c:v>
                </c:pt>
                <c:pt idx="1029">
                  <c:v>2.1186372781670559E-27</c:v>
                </c:pt>
                <c:pt idx="1030">
                  <c:v>1.9879136208818924E-27</c:v>
                </c:pt>
                <c:pt idx="1031">
                  <c:v>1.8652558438444288E-27</c:v>
                </c:pt>
                <c:pt idx="1032">
                  <c:v>1.7501662680153747E-27</c:v>
                </c:pt>
                <c:pt idx="1033">
                  <c:v>1.6421779220300571E-27</c:v>
                </c:pt>
                <c:pt idx="1034">
                  <c:v>1.5408526474807285E-27</c:v>
                </c:pt>
                <c:pt idx="1035">
                  <c:v>1.4457793211062998E-27</c:v>
                </c:pt>
                <c:pt idx="1036">
                  <c:v>1.3565721866761023E-27</c:v>
                </c:pt>
                <c:pt idx="1037">
                  <c:v>1.2728692897993631E-27</c:v>
                </c:pt>
                <c:pt idx="1038">
                  <c:v>1.1943310093096998E-27</c:v>
                </c:pt>
                <c:pt idx="1039">
                  <c:v>1.1206386792657768E-27</c:v>
                </c:pt>
                <c:pt idx="1040">
                  <c:v>1.0514932959769595E-27</c:v>
                </c:pt>
                <c:pt idx="1041">
                  <c:v>9.8661430480775917E-28</c:v>
                </c:pt>
                <c:pt idx="1042">
                  <c:v>9.2573846183858819E-28</c:v>
                </c:pt>
                <c:pt idx="1043">
                  <c:v>8.6861876576405314E-28</c:v>
                </c:pt>
                <c:pt idx="1044">
                  <c:v>8.1502345569500774E-28</c:v>
                </c:pt>
                <c:pt idx="1045">
                  <c:v>7.6473507079798571E-28</c:v>
                </c:pt>
                <c:pt idx="1046">
                  <c:v>7.175495679565415E-28</c:v>
                </c:pt>
                <c:pt idx="1047">
                  <c:v>6.7327549387444091E-28</c:v>
                </c:pt>
                <c:pt idx="1048">
                  <c:v>6.3173320826154626E-28</c:v>
                </c:pt>
                <c:pt idx="1049">
                  <c:v>5.9275415495050207E-28</c:v>
                </c:pt>
                <c:pt idx="1050">
                  <c:v>5.5618017798680756E-28</c:v>
                </c:pt>
                <c:pt idx="1051">
                  <c:v>5.2186287991733789E-28</c:v>
                </c:pt>
                <c:pt idx="1052">
                  <c:v>4.8966301967359519E-28</c:v>
                </c:pt>
                <c:pt idx="1053">
                  <c:v>4.5944994760662559E-28</c:v>
                </c:pt>
                <c:pt idx="1054">
                  <c:v>4.3110107538127856E-28</c:v>
                </c:pt>
                <c:pt idx="1055">
                  <c:v>4.0450137857892475E-28</c:v>
                </c:pt>
                <c:pt idx="1056">
                  <c:v>3.7954292999046456E-28</c:v>
                </c:pt>
                <c:pt idx="1057">
                  <c:v>3.5612446170598075E-28</c:v>
                </c:pt>
                <c:pt idx="1058">
                  <c:v>3.3415095422423183E-28</c:v>
                </c:pt>
                <c:pt idx="1059">
                  <c:v>3.1353325091481497E-28</c:v>
                </c:pt>
                <c:pt idx="1060">
                  <c:v>2.9418769626869315E-28</c:v>
                </c:pt>
                <c:pt idx="1061">
                  <c:v>2.7603579646930326E-28</c:v>
                </c:pt>
                <c:pt idx="1062">
                  <c:v>2.5900390090702518E-28</c:v>
                </c:pt>
                <c:pt idx="1063">
                  <c:v>2.4302290334477012E-28</c:v>
                </c:pt>
                <c:pt idx="1064">
                  <c:v>2.2802796152217927E-28</c:v>
                </c:pt>
                <c:pt idx="1065">
                  <c:v>2.1395823406073822E-28</c:v>
                </c:pt>
                <c:pt idx="1066">
                  <c:v>2.0075663360230927E-28</c:v>
                </c:pt>
                <c:pt idx="1067">
                  <c:v>1.8836959517945279E-28</c:v>
                </c:pt>
                <c:pt idx="1068">
                  <c:v>1.7674685887770713E-28</c:v>
                </c:pt>
                <c:pt idx="1069">
                  <c:v>1.6584126590799032E-28</c:v>
                </c:pt>
                <c:pt idx="1070">
                  <c:v>1.556085672616936E-28</c:v>
                </c:pt>
                <c:pt idx="1071">
                  <c:v>1.4600724417209346E-28</c:v>
                </c:pt>
                <c:pt idx="1072">
                  <c:v>1.3699833965361127E-28</c:v>
                </c:pt>
                <c:pt idx="1073">
                  <c:v>1.2854530043539783E-28</c:v>
                </c:pt>
                <c:pt idx="1074">
                  <c:v>1.2061382864789427E-28</c:v>
                </c:pt>
                <c:pt idx="1075">
                  <c:v>1.1317174266059412E-28</c:v>
                </c:pt>
                <c:pt idx="1076">
                  <c:v>1.0618884650636071E-28</c:v>
                </c:pt>
                <c:pt idx="1077">
                  <c:v>9.9636807362494674E-29</c:v>
                </c:pt>
                <c:pt idx="1078">
                  <c:v>9.3489040591435533E-29</c:v>
                </c:pt>
                <c:pt idx="1079">
                  <c:v>8.7720601874654905E-29</c:v>
                </c:pt>
                <c:pt idx="1080">
                  <c:v>8.2308086002078771E-29</c:v>
                </c:pt>
                <c:pt idx="1081">
                  <c:v>7.7229531906380881E-29</c:v>
                </c:pt>
                <c:pt idx="1082">
                  <c:v>7.2464333556827774E-29</c:v>
                </c:pt>
                <c:pt idx="1083">
                  <c:v>6.7993156351130749E-29</c:v>
                </c:pt>
                <c:pt idx="1084">
                  <c:v>6.3797858666068056E-29</c:v>
                </c:pt>
                <c:pt idx="1085">
                  <c:v>5.9861418248572114E-29</c:v>
                </c:pt>
                <c:pt idx="1086">
                  <c:v>5.616786314861642E-29</c:v>
                </c:pt>
                <c:pt idx="1087">
                  <c:v>5.2702206913665217E-29</c:v>
                </c:pt>
                <c:pt idx="1088">
                  <c:v>4.945038778173993E-29</c:v>
                </c:pt>
                <c:pt idx="1089">
                  <c:v>4.6399211626380637E-29</c:v>
                </c:pt>
                <c:pt idx="1090">
                  <c:v>4.3536298422004132E-29</c:v>
                </c:pt>
                <c:pt idx="1091">
                  <c:v>4.0850032012443713E-29</c:v>
                </c:pt>
                <c:pt idx="1092">
                  <c:v>3.8329512978858774E-29</c:v>
                </c:pt>
                <c:pt idx="1093">
                  <c:v>3.5964514415777474E-29</c:v>
                </c:pt>
                <c:pt idx="1094">
                  <c:v>3.3745440435835582E-29</c:v>
                </c:pt>
                <c:pt idx="1095">
                  <c:v>3.166328723484615E-29</c:v>
                </c:pt>
                <c:pt idx="1096">
                  <c:v>2.9709606559223035E-29</c:v>
                </c:pt>
                <c:pt idx="1097">
                  <c:v>2.7876471427528873E-29</c:v>
                </c:pt>
                <c:pt idx="1098">
                  <c:v>2.6156443967063982E-29</c:v>
                </c:pt>
                <c:pt idx="1099">
                  <c:v>2.4542545234994445E-29</c:v>
                </c:pt>
                <c:pt idx="1100">
                  <c:v>2.3028226901569906E-29</c:v>
                </c:pt>
                <c:pt idx="1101">
                  <c:v>2.1607344680536671E-29</c:v>
                </c:pt>
                <c:pt idx="1102">
                  <c:v>2.0274133398941273E-29</c:v>
                </c:pt>
                <c:pt idx="1103">
                  <c:v>1.9023183605171094E-29</c:v>
                </c:pt>
                <c:pt idx="1104">
                  <c:v>1.7849419620320147E-29</c:v>
                </c:pt>
                <c:pt idx="1105">
                  <c:v>1.674807894382431E-29</c:v>
                </c:pt>
                <c:pt idx="1106">
                  <c:v>1.5714692929805197E-29</c:v>
                </c:pt>
                <c:pt idx="1107">
                  <c:v>1.4745068655717699E-29</c:v>
                </c:pt>
                <c:pt idx="1108">
                  <c:v>1.3835271909733953E-29</c:v>
                </c:pt>
                <c:pt idx="1109">
                  <c:v>1.2981611227835718E-29</c:v>
                </c:pt>
                <c:pt idx="1110">
                  <c:v>1.2180622915846326E-29</c:v>
                </c:pt>
                <c:pt idx="1111">
                  <c:v>1.1429056995629682E-29</c:v>
                </c:pt>
                <c:pt idx="1112">
                  <c:v>1.0723864018433569E-29</c:v>
                </c:pt>
                <c:pt idx="1113">
                  <c:v>1.0062182691872925E-29</c:v>
                </c:pt>
                <c:pt idx="1114">
                  <c:v>9.4413282703500977E-30</c:v>
                </c:pt>
                <c:pt idx="1115">
                  <c:v>8.8587816618066344E-30</c:v>
                </c:pt>
                <c:pt idx="1116">
                  <c:v>8.3121792066076972E-30</c:v>
                </c:pt>
                <c:pt idx="1117">
                  <c:v>7.799303087087361E-30</c:v>
                </c:pt>
                <c:pt idx="1118">
                  <c:v>7.318072328841855E-30</c:v>
                </c:pt>
                <c:pt idx="1119">
                  <c:v>6.866534357258911E-30</c:v>
                </c:pt>
                <c:pt idx="1120">
                  <c:v>6.4428570750241293E-30</c:v>
                </c:pt>
                <c:pt idx="1121">
                  <c:v>6.0453214284591785E-30</c:v>
                </c:pt>
                <c:pt idx="1122">
                  <c:v>5.6723144325300521E-30</c:v>
                </c:pt>
                <c:pt idx="1123">
                  <c:v>5.322322626224604E-30</c:v>
                </c:pt>
                <c:pt idx="1124">
                  <c:v>4.9939259317448444E-30</c:v>
                </c:pt>
                <c:pt idx="1125">
                  <c:v>4.6857918925978988E-30</c:v>
                </c:pt>
                <c:pt idx="1126">
                  <c:v>4.3966702672069265E-30</c:v>
                </c:pt>
                <c:pt idx="1127">
                  <c:v>4.1253879561057672E-30</c:v>
                </c:pt>
                <c:pt idx="1128">
                  <c:v>3.870844242134645E-30</c:v>
                </c:pt>
                <c:pt idx="1129">
                  <c:v>3.6320063243241764E-30</c:v>
                </c:pt>
                <c:pt idx="1130">
                  <c:v>3.4079051273466237E-30</c:v>
                </c:pt>
                <c:pt idx="1131">
                  <c:v>3.1976313695313963E-30</c:v>
                </c:pt>
                <c:pt idx="1132">
                  <c:v>3.0003318734909274E-30</c:v>
                </c:pt>
                <c:pt idx="1133">
                  <c:v>2.8152061043874464E-30</c:v>
                </c:pt>
                <c:pt idx="1134">
                  <c:v>2.6415029217947973E-30</c:v>
                </c:pt>
                <c:pt idx="1135">
                  <c:v>2.4785175319761092E-30</c:v>
                </c:pt>
                <c:pt idx="1136">
                  <c:v>2.3255886282113152E-30</c:v>
                </c:pt>
                <c:pt idx="1137">
                  <c:v>2.1820957075715043E-30</c:v>
                </c:pt>
                <c:pt idx="1138">
                  <c:v>2.0474565532530312E-30</c:v>
                </c:pt>
                <c:pt idx="1139">
                  <c:v>1.9211248722560505E-30</c:v>
                </c:pt>
                <c:pt idx="1140">
                  <c:v>1.8025880788224548E-30</c:v>
                </c:pt>
                <c:pt idx="1141">
                  <c:v>1.6913652146395995E-30</c:v>
                </c:pt>
                <c:pt idx="1142">
                  <c:v>1.5870049973711291E-30</c:v>
                </c:pt>
                <c:pt idx="1143">
                  <c:v>1.4890839895968917E-30</c:v>
                </c:pt>
                <c:pt idx="1144">
                  <c:v>1.3972048807324913E-30</c:v>
                </c:pt>
                <c:pt idx="1145">
                  <c:v>1.3109948749574347E-30</c:v>
                </c:pt>
                <c:pt idx="1146">
                  <c:v>1.2301041786109559E-30</c:v>
                </c:pt>
                <c:pt idx="1147">
                  <c:v>1.1542045809181851E-30</c:v>
                </c:pt>
                <c:pt idx="1148">
                  <c:v>1.0829881222880176E-30</c:v>
                </c:pt>
                <c:pt idx="1149">
                  <c:v>1.0161658447793524E-30</c:v>
                </c:pt>
                <c:pt idx="1150">
                  <c:v>9.5346661966576932E-31</c:v>
                </c:pt>
                <c:pt idx="1151">
                  <c:v>8.9463604734153222E-31</c:v>
                </c:pt>
                <c:pt idx="1152">
                  <c:v>8.3943542510533362E-31</c:v>
                </c:pt>
                <c:pt idx="1153">
                  <c:v>7.8764077863360163E-31</c:v>
                </c:pt>
                <c:pt idx="1154">
                  <c:v>7.3904195321361415E-31</c:v>
                </c:pt>
                <c:pt idx="1155">
                  <c:v>6.9344176104913133E-31</c:v>
                </c:pt>
                <c:pt idx="1156">
                  <c:v>6.5065518117877594E-31</c:v>
                </c:pt>
                <c:pt idx="1157">
                  <c:v>6.1050860876085991E-31</c:v>
                </c:pt>
                <c:pt idx="1158">
                  <c:v>5.7283915067866163E-31</c:v>
                </c:pt>
                <c:pt idx="1159">
                  <c:v>5.3749396460810055E-31</c:v>
                </c:pt>
                <c:pt idx="1160">
                  <c:v>5.0432963886610204E-31</c:v>
                </c:pt>
                <c:pt idx="1161">
                  <c:v>4.7321161052341184E-31</c:v>
                </c:pt>
                <c:pt idx="1162">
                  <c:v>4.4401361942087577E-31</c:v>
                </c:pt>
                <c:pt idx="1163">
                  <c:v>4.166171958738797E-31</c:v>
                </c:pt>
                <c:pt idx="1164">
                  <c:v>3.9091117998632737E-31</c:v>
                </c:pt>
                <c:pt idx="1165">
                  <c:v>3.6679127062379505E-31</c:v>
                </c:pt>
                <c:pt idx="1166">
                  <c:v>3.4415960221583744E-31</c:v>
                </c:pt>
                <c:pt idx="1167">
                  <c:v>3.22924347670338E-31</c:v>
                </c:pt>
                <c:pt idx="1168">
                  <c:v>3.0299934578874475E-31</c:v>
                </c:pt>
                <c:pt idx="1169">
                  <c:v>2.8430375167044211E-31</c:v>
                </c:pt>
                <c:pt idx="1170">
                  <c:v>2.6676170868779109E-31</c:v>
                </c:pt>
                <c:pt idx="1171">
                  <c:v>2.5030204070088723E-31</c:v>
                </c:pt>
                <c:pt idx="1172">
                  <c:v>2.3485796326321083E-31</c:v>
                </c:pt>
                <c:pt idx="1173">
                  <c:v>2.2036681264639882E-31</c:v>
                </c:pt>
                <c:pt idx="1174">
                  <c:v>2.0676979158466508E-31</c:v>
                </c:pt>
                <c:pt idx="1175">
                  <c:v>1.9401173070723949E-31</c:v>
                </c:pt>
                <c:pt idx="1176">
                  <c:v>1.8204086469084588E-31</c:v>
                </c:pt>
                <c:pt idx="1177">
                  <c:v>1.7080862222396687E-31</c:v>
                </c:pt>
                <c:pt idx="1178">
                  <c:v>1.6026942893068422E-31</c:v>
                </c:pt>
                <c:pt idx="1179">
                  <c:v>1.5038052245446592E-31</c:v>
                </c:pt>
                <c:pt idx="1180">
                  <c:v>1.4110177895160976E-31</c:v>
                </c:pt>
                <c:pt idx="1181">
                  <c:v>1.3239555029034728E-31</c:v>
                </c:pt>
                <c:pt idx="1182">
                  <c:v>1.2422651129505052E-31</c:v>
                </c:pt>
                <c:pt idx="1183">
                  <c:v>1.1656151641574055E-31</c:v>
                </c:pt>
                <c:pt idx="1184">
                  <c:v>1.0936946524133995E-31</c:v>
                </c:pt>
                <c:pt idx="1185">
                  <c:v>1.0262117631099518E-31</c:v>
                </c:pt>
                <c:pt idx="1186">
                  <c:v>9.6289268711462634E-32</c:v>
                </c:pt>
                <c:pt idx="1187">
                  <c:v>9.0348050980145177E-32</c:v>
                </c:pt>
                <c:pt idx="1188">
                  <c:v>8.4773416863006933E-32</c:v>
                </c:pt>
                <c:pt idx="1189">
                  <c:v>7.9542747504408862E-32</c:v>
                </c:pt>
                <c:pt idx="1190">
                  <c:v>7.4634819672003956E-32</c:v>
                </c:pt>
                <c:pt idx="1191">
                  <c:v>7.002971964431827E-32</c:v>
                </c:pt>
                <c:pt idx="1192">
                  <c:v>6.5708762411620077E-32</c:v>
                </c:pt>
                <c:pt idx="1193">
                  <c:v>6.165441586223798E-32</c:v>
                </c:pt>
                <c:pt idx="1194">
                  <c:v>5.785022964671692E-32</c:v>
                </c:pt>
                <c:pt idx="1195">
                  <c:v>5.4280768431181223E-32</c:v>
                </c:pt>
                <c:pt idx="1196">
                  <c:v>5.0931549269082833E-32</c:v>
                </c:pt>
                <c:pt idx="1197">
                  <c:v>4.7788982837223311E-32</c:v>
                </c:pt>
                <c:pt idx="1198">
                  <c:v>4.4840318297616757E-32</c:v>
                </c:pt>
                <c:pt idx="1199">
                  <c:v>4.2073591561473152E-32</c:v>
                </c:pt>
                <c:pt idx="1200">
                  <c:v>3.9477576745385179E-32</c:v>
                </c:pt>
                <c:pt idx="1201">
                  <c:v>3.7041740622753924E-32</c:v>
                </c:pt>
                <c:pt idx="1202">
                  <c:v>3.4756199885641965E-32</c:v>
                </c:pt>
                <c:pt idx="1203">
                  <c:v>3.261168104364552E-32</c:v>
                </c:pt>
                <c:pt idx="1204">
                  <c:v>3.0599482797076934E-32</c:v>
                </c:pt>
                <c:pt idx="1205">
                  <c:v>2.8711440731788145E-32</c:v>
                </c:pt>
                <c:pt idx="1206">
                  <c:v>2.6939894192385848E-32</c:v>
                </c:pt>
                <c:pt idx="1207">
                  <c:v>2.5277655199427693E-32</c:v>
                </c:pt>
                <c:pt idx="1208">
                  <c:v>2.3717979284482345E-32</c:v>
                </c:pt>
                <c:pt idx="1209">
                  <c:v>2.225453812471776E-32</c:v>
                </c:pt>
                <c:pt idx="1210">
                  <c:v>2.0881393865983622E-32</c:v>
                </c:pt>
                <c:pt idx="1211">
                  <c:v>1.9592975030204918E-32</c:v>
                </c:pt>
                <c:pt idx="1212">
                  <c:v>1.8384053909331808E-32</c:v>
                </c:pt>
                <c:pt idx="1213">
                  <c:v>1.7249725354122665E-32</c:v>
                </c:pt>
                <c:pt idx="1214">
                  <c:v>1.6185386871696637E-32</c:v>
                </c:pt>
                <c:pt idx="1215">
                  <c:v>1.5186719951102302E-32</c:v>
                </c:pt>
                <c:pt idx="1216">
                  <c:v>1.4249672541131678E-32</c:v>
                </c:pt>
                <c:pt idx="1217">
                  <c:v>1.337044260928403E-32</c:v>
                </c:pt>
                <c:pt idx="1218">
                  <c:v>1.2545462715170612E-32</c:v>
                </c:pt>
                <c:pt idx="1219">
                  <c:v>1.1771385535767539E-32</c:v>
                </c:pt>
                <c:pt idx="1220">
                  <c:v>1.1045070283786082E-32</c:v>
                </c:pt>
                <c:pt idx="1221">
                  <c:v>1.0363569964053509E-32</c:v>
                </c:pt>
                <c:pt idx="1222">
                  <c:v>9.7241194161976601E-33</c:v>
                </c:pt>
                <c:pt idx="1223">
                  <c:v>9.1241240951190154E-33</c:v>
                </c:pt>
                <c:pt idx="1224">
                  <c:v>8.561149543727403E-33</c:v>
                </c:pt>
                <c:pt idx="1225">
                  <c:v>8.0329115152294408E-33</c:v>
                </c:pt>
                <c:pt idx="1226">
                  <c:v>7.537266704888244E-33</c:v>
                </c:pt>
                <c:pt idx="1227">
                  <c:v>7.0722040536499358E-33</c:v>
                </c:pt>
                <c:pt idx="1228">
                  <c:v>6.6358365883517134E-33</c:v>
                </c:pt>
                <c:pt idx="1229">
                  <c:v>6.2263937654035006E-33</c:v>
                </c:pt>
                <c:pt idx="1230">
                  <c:v>5.8422142868779142E-33</c:v>
                </c:pt>
                <c:pt idx="1231">
                  <c:v>5.4817393598601822E-33</c:v>
                </c:pt>
                <c:pt idx="1232">
                  <c:v>5.1435063717080453E-33</c:v>
                </c:pt>
                <c:pt idx="1233">
                  <c:v>4.8261429555592802E-33</c:v>
                </c:pt>
                <c:pt idx="1234">
                  <c:v>4.5283614220078858E-33</c:v>
                </c:pt>
                <c:pt idx="1235">
                  <c:v>4.2489535343556614E-33</c:v>
                </c:pt>
                <c:pt idx="1236">
                  <c:v>3.9867856062399847E-33</c:v>
                </c:pt>
                <c:pt idx="1237">
                  <c:v>3.7407939017466002E-33</c:v>
                </c:pt>
                <c:pt idx="1238">
                  <c:v>3.5099803193435652E-33</c:v>
                </c:pt>
                <c:pt idx="1239">
                  <c:v>3.2934083421240852E-33</c:v>
                </c:pt>
                <c:pt idx="1240">
                  <c:v>3.090199237926504E-33</c:v>
                </c:pt>
                <c:pt idx="1241">
                  <c:v>2.8995284939136038E-33</c:v>
                </c:pt>
                <c:pt idx="1242">
                  <c:v>2.720622471144641E-33</c:v>
                </c:pt>
                <c:pt idx="1243">
                  <c:v>2.5527552655661958E-33</c:v>
                </c:pt>
                <c:pt idx="1244">
                  <c:v>2.3952457626854206E-33</c:v>
                </c:pt>
                <c:pt idx="1245">
                  <c:v>2.2474548739751447E-33</c:v>
                </c:pt>
                <c:pt idx="1246">
                  <c:v>2.10878294379766E-33</c:v>
                </c:pt>
                <c:pt idx="1247">
                  <c:v>1.9786673163258829E-33</c:v>
                </c:pt>
                <c:pt idx="1248">
                  <c:v>1.8565800525897712E-33</c:v>
                </c:pt>
                <c:pt idx="1249">
                  <c:v>1.7420257883850048E-33</c:v>
                </c:pt>
                <c:pt idx="1250">
                  <c:v>1.6345397243524795E-33</c:v>
                </c:pt>
                <c:pt idx="1251">
                  <c:v>1.5336857400734438E-33</c:v>
                </c:pt>
                <c:pt idx="1252">
                  <c:v>1.4390546245282869E-33</c:v>
                </c:pt>
                <c:pt idx="1253">
                  <c:v>1.3502624157391464E-33</c:v>
                </c:pt>
                <c:pt idx="1254">
                  <c:v>1.2669488428594931E-33</c:v>
                </c:pt>
                <c:pt idx="1255">
                  <c:v>1.1887758643895372E-33</c:v>
                </c:pt>
                <c:pt idx="1256">
                  <c:v>1.1154262965863227E-33</c:v>
                </c:pt>
                <c:pt idx="1257">
                  <c:v>1.0466025265033382E-33</c:v>
                </c:pt>
                <c:pt idx="1258">
                  <c:v>9.8202530443785296E-34</c:v>
                </c:pt>
                <c:pt idx="1259">
                  <c:v>9.2143261088638504E-34</c:v>
                </c:pt>
                <c:pt idx="1260">
                  <c:v>8.6457859341101266E-34</c:v>
                </c:pt>
                <c:pt idx="1261">
                  <c:v>8.1123256910291098E-34</c:v>
                </c:pt>
                <c:pt idx="1262">
                  <c:v>7.6117808859564876E-34</c:v>
                </c:pt>
                <c:pt idx="1263">
                  <c:v>7.1421205783051478E-34</c:v>
                </c:pt>
                <c:pt idx="1264">
                  <c:v>6.7014391401047302E-34</c:v>
                </c:pt>
                <c:pt idx="1265">
                  <c:v>6.2879485239921233E-34</c:v>
                </c:pt>
                <c:pt idx="1266">
                  <c:v>5.8999710082805905E-34</c:v>
                </c:pt>
                <c:pt idx="1267">
                  <c:v>5.5359323896709267E-34</c:v>
                </c:pt>
                <c:pt idx="1268">
                  <c:v>5.1943555959843402E-34</c:v>
                </c:pt>
                <c:pt idx="1269">
                  <c:v>4.8738546930009894E-34</c:v>
                </c:pt>
                <c:pt idx="1270">
                  <c:v>4.5731292610871504E-34</c:v>
                </c:pt>
                <c:pt idx="1271">
                  <c:v>4.2909591187944058E-34</c:v>
                </c:pt>
                <c:pt idx="1272">
                  <c:v>4.0261993720220762E-34</c:v>
                </c:pt>
                <c:pt idx="1273">
                  <c:v>3.7777757686550562E-34</c:v>
                </c:pt>
                <c:pt idx="1274">
                  <c:v>3.5446803398286973E-34</c:v>
                </c:pt>
                <c:pt idx="1275">
                  <c:v>3.3259673101353308E-34</c:v>
                </c:pt>
                <c:pt idx="1276">
                  <c:v>3.1207492601782653E-34</c:v>
                </c:pt>
                <c:pt idx="1277">
                  <c:v>2.9281935259029693E-34</c:v>
                </c:pt>
                <c:pt idx="1278">
                  <c:v>2.7475188200958759E-34</c:v>
                </c:pt>
                <c:pt idx="1279">
                  <c:v>2.5779920623426639E-34</c:v>
                </c:pt>
                <c:pt idx="1280">
                  <c:v>2.4189254045837129E-34</c:v>
                </c:pt>
                <c:pt idx="1281">
                  <c:v>2.269673440198026E-34</c:v>
                </c:pt>
                <c:pt idx="1282">
                  <c:v>2.1296305852916043E-34</c:v>
                </c:pt>
                <c:pt idx="1283">
                  <c:v>1.9982286215649422E-34</c:v>
                </c:pt>
                <c:pt idx="1284">
                  <c:v>1.8749343907899355E-34</c:v>
                </c:pt>
                <c:pt idx="1285">
                  <c:v>1.759247631541633E-34</c:v>
                </c:pt>
                <c:pt idx="1286">
                  <c:v>1.650698949407451E-34</c:v>
                </c:pt>
                <c:pt idx="1287">
                  <c:v>1.5488479124380617E-34</c:v>
                </c:pt>
                <c:pt idx="1288">
                  <c:v>1.4532812641123217E-34</c:v>
                </c:pt>
                <c:pt idx="1289">
                  <c:v>1.3636112465654156E-34</c:v>
                </c:pt>
                <c:pt idx="1290">
                  <c:v>1.2794740272767835E-34</c:v>
                </c:pt>
                <c:pt idx="1291">
                  <c:v>1.2005282228341742E-34</c:v>
                </c:pt>
                <c:pt idx="1292">
                  <c:v>1.1264535137840643E-34</c:v>
                </c:pt>
                <c:pt idx="1293">
                  <c:v>1.0569493449482484E-34</c:v>
                </c:pt>
                <c:pt idx="1294">
                  <c:v>9.9173370593318799E-35</c:v>
                </c:pt>
                <c:pt idx="1295">
                  <c:v>9.3054198688408472E-35</c:v>
                </c:pt>
                <c:pt idx="1296">
                  <c:v>8.7312590484094656E-35</c:v>
                </c:pt>
                <c:pt idx="1297">
                  <c:v>8.1925249634037813E-35</c:v>
                </c:pt>
                <c:pt idx="1298">
                  <c:v>7.6870317217561672E-35</c:v>
                </c:pt>
                <c:pt idx="1299">
                  <c:v>7.2127283047954268E-35</c:v>
                </c:pt>
                <c:pt idx="1300">
                  <c:v>6.7676902453203267E-35</c:v>
                </c:pt>
                <c:pt idx="1301">
                  <c:v>6.3501118191506534E-35</c:v>
                </c:pt>
                <c:pt idx="1302">
                  <c:v>5.9582987184733673E-35</c:v>
                </c:pt>
                <c:pt idx="1303">
                  <c:v>5.5906611772562121E-35</c:v>
                </c:pt>
                <c:pt idx="1304">
                  <c:v>5.2457075208354247E-35</c:v>
                </c:pt>
                <c:pt idx="1305">
                  <c:v>4.9220381135052734E-35</c:v>
                </c:pt>
                <c:pt idx="1306">
                  <c:v>4.6183396795519922E-35</c:v>
                </c:pt>
                <c:pt idx="1307">
                  <c:v>4.3333799746899393E-35</c:v>
                </c:pt>
                <c:pt idx="1308">
                  <c:v>4.0660027862795447E-35</c:v>
                </c:pt>
                <c:pt idx="1309">
                  <c:v>3.8151232420406289E-35</c:v>
                </c:pt>
                <c:pt idx="1310">
                  <c:v>3.5797234082263866E-35</c:v>
                </c:pt>
                <c:pt idx="1311">
                  <c:v>3.3588481593978016E-35</c:v>
                </c:pt>
                <c:pt idx="1312">
                  <c:v>3.1516013030402604E-35</c:v>
                </c:pt>
                <c:pt idx="1313">
                  <c:v>2.9571419432981607E-35</c:v>
                </c:pt>
                <c:pt idx="1314">
                  <c:v>2.7746810690735118E-35</c:v>
                </c:pt>
                <c:pt idx="1315">
                  <c:v>2.6034783526448634E-35</c:v>
                </c:pt>
                <c:pt idx="1316">
                  <c:v>2.4428391458170987E-35</c:v>
                </c:pt>
                <c:pt idx="1317">
                  <c:v>2.2921116614140815E-35</c:v>
                </c:pt>
                <c:pt idx="1318">
                  <c:v>2.1506843286781781E-35</c:v>
                </c:pt>
                <c:pt idx="1319">
                  <c:v>2.0179833118462965E-35</c:v>
                </c:pt>
                <c:pt idx="1320">
                  <c:v>1.8934701818341594E-35</c:v>
                </c:pt>
                <c:pt idx="1321">
                  <c:v>1.7766397315817646E-35</c:v>
                </c:pt>
                <c:pt idx="1322">
                  <c:v>1.6670179261958846E-35</c:v>
                </c:pt>
                <c:pt idx="1323">
                  <c:v>1.5641599795723889E-35</c:v>
                </c:pt>
                <c:pt idx="1324">
                  <c:v>1.4676485496943639E-35</c:v>
                </c:pt>
                <c:pt idx="1325">
                  <c:v>1.3770920452835199E-35</c:v>
                </c:pt>
                <c:pt idx="1326">
                  <c:v>1.292123036934195E-35</c:v>
                </c:pt>
                <c:pt idx="1327">
                  <c:v>1.2123967662831921E-35</c:v>
                </c:pt>
                <c:pt idx="1328">
                  <c:v>1.1375897471664694E-35</c:v>
                </c:pt>
                <c:pt idx="1329">
                  <c:v>1.0673984530869267E-35</c:v>
                </c:pt>
                <c:pt idx="1330">
                  <c:v>1.0015380856677488E-35</c:v>
                </c:pt>
                <c:pt idx="1331">
                  <c:v>9.3974141909434668E-36</c:v>
                </c:pt>
                <c:pt idx="1332">
                  <c:v>8.817577158562711E-36</c:v>
                </c:pt>
                <c:pt idx="1333">
                  <c:v>8.2735170938976204E-36</c:v>
                </c:pt>
                <c:pt idx="1334">
                  <c:v>7.7630264949304795E-36</c:v>
                </c:pt>
                <c:pt idx="1335">
                  <c:v>7.2840340664120388E-36</c:v>
                </c:pt>
                <c:pt idx="1336">
                  <c:v>6.8345963156636424E-36</c:v>
                </c:pt>
                <c:pt idx="1337">
                  <c:v>6.4128896669331802E-36</c:v>
                </c:pt>
                <c:pt idx="1338">
                  <c:v>6.0172030623091874E-36</c:v>
                </c:pt>
                <c:pt idx="1339">
                  <c:v>5.6459310191715981E-36</c:v>
                </c:pt>
                <c:pt idx="1340">
                  <c:v>5.2975671160100364E-36</c:v>
                </c:pt>
                <c:pt idx="1341">
                  <c:v>4.9706978801786055E-36</c:v>
                </c:pt>
                <c:pt idx="1342">
                  <c:v>4.6639970527869899E-36</c:v>
                </c:pt>
                <c:pt idx="1343">
                  <c:v>4.3762202074578934E-36</c:v>
                </c:pt>
                <c:pt idx="1344">
                  <c:v>4.1061997011166348E-36</c:v>
                </c:pt>
                <c:pt idx="1345">
                  <c:v>3.8528399363259366E-36</c:v>
                </c:pt>
                <c:pt idx="1346">
                  <c:v>3.6151129159430018E-36</c:v>
                </c:pt>
                <c:pt idx="1347">
                  <c:v>3.3920540720621108E-36</c:v>
                </c:pt>
                <c:pt idx="1348">
                  <c:v>3.1827583523187961E-36</c:v>
                </c:pt>
                <c:pt idx="1349">
                  <c:v>2.9863765476759688E-36</c:v>
                </c:pt>
                <c:pt idx="1350">
                  <c:v>2.8021118467921109E-36</c:v>
                </c:pt>
                <c:pt idx="1351">
                  <c:v>2.629216602991031E-36</c:v>
                </c:pt>
                <c:pt idx="1352">
                  <c:v>2.4669893007152892E-36</c:v>
                </c:pt>
                <c:pt idx="1353">
                  <c:v>2.3147717091547946E-36</c:v>
                </c:pt>
                <c:pt idx="1354">
                  <c:v>2.1719462115015414E-36</c:v>
                </c:pt>
                <c:pt idx="1355">
                  <c:v>2.037933298994038E-36</c:v>
                </c:pt>
                <c:pt idx="1356">
                  <c:v>1.9121892195836155E-36</c:v>
                </c:pt>
                <c:pt idx="1357">
                  <c:v>1.794203771682173E-36</c:v>
                </c:pt>
                <c:pt idx="1358">
                  <c:v>1.6834982340395777E-36</c:v>
                </c:pt>
                <c:pt idx="1359">
                  <c:v>1.5796234233512822E-36</c:v>
                </c:pt>
                <c:pt idx="1360">
                  <c:v>1.4821578717149781E-36</c:v>
                </c:pt>
                <c:pt idx="1361">
                  <c:v>1.3907061165413875E-36</c:v>
                </c:pt>
                <c:pt idx="1362">
                  <c:v>1.3048970959805766E-36</c:v>
                </c:pt>
                <c:pt idx="1363">
                  <c:v>1.2243826433532969E-36</c:v>
                </c:pt>
                <c:pt idx="1364">
                  <c:v>1.1488360744785662E-36</c:v>
                </c:pt>
                <c:pt idx="1365">
                  <c:v>1.0779508621656321E-36</c:v>
                </c:pt>
                <c:pt idx="1366">
                  <c:v>1.0114393924921169E-36</c:v>
                </c:pt>
                <c:pt idx="1367">
                  <c:v>9.4903179782199795E-37</c:v>
                </c:pt>
                <c:pt idx="1368">
                  <c:v>8.9047486182843452E-37</c:v>
                </c:pt>
                <c:pt idx="1369">
                  <c:v>8.3553099207861926E-37</c:v>
                </c:pt>
                <c:pt idx="1370">
                  <c:v>7.8397725601195614E-37</c:v>
                </c:pt>
                <c:pt idx="1371">
                  <c:v>7.3560447640008476E-37</c:v>
                </c:pt>
                <c:pt idx="1372">
                  <c:v>6.9021638261861848E-37</c:v>
                </c:pt>
                <c:pt idx="1373">
                  <c:v>6.4762881428691118E-37</c:v>
                </c:pt>
                <c:pt idx="1374">
                  <c:v>6.0766897404465727E-37</c:v>
                </c:pt>
                <c:pt idx="1375">
                  <c:v>5.7017472643349189E-37</c:v>
                </c:pt>
                <c:pt idx="1376">
                  <c:v>5.3499394003883436E-37</c:v>
                </c:pt>
                <c:pt idx="1377">
                  <c:v>5.0198387022273945E-37</c:v>
                </c:pt>
                <c:pt idx="1378">
                  <c:v>4.7101057994322086E-37</c:v>
                </c:pt>
                <c:pt idx="1379">
                  <c:v>4.4194839631004453E-37</c:v>
                </c:pt>
                <c:pt idx="1380">
                  <c:v>4.146794006719878E-37</c:v>
                </c:pt>
                <c:pt idx="1381">
                  <c:v>3.8909295016661363E-37</c:v>
                </c:pt>
                <c:pt idx="1382">
                  <c:v>3.6508522879126881E-37</c:v>
                </c:pt>
                <c:pt idx="1383">
                  <c:v>3.4255882617379242E-37</c:v>
                </c:pt>
                <c:pt idx="1384">
                  <c:v>3.2142234233381546E-37</c:v>
                </c:pt>
                <c:pt idx="1385">
                  <c:v>3.015900168309848E-37</c:v>
                </c:pt>
                <c:pt idx="1386">
                  <c:v>2.8298138079539638E-37</c:v>
                </c:pt>
                <c:pt idx="1387">
                  <c:v>2.6552093042836431E-37</c:v>
                </c:pt>
                <c:pt idx="1388">
                  <c:v>2.4913782064876835E-37</c:v>
                </c:pt>
                <c:pt idx="1389">
                  <c:v>2.3376557764196226E-37</c:v>
                </c:pt>
                <c:pt idx="1390">
                  <c:v>2.1934182914492172E-37</c:v>
                </c:pt>
                <c:pt idx="1391">
                  <c:v>2.0580805137327388E-37</c:v>
                </c:pt>
                <c:pt idx="1392">
                  <c:v>1.9310933156337642E-37</c:v>
                </c:pt>
                <c:pt idx="1393">
                  <c:v>1.8119414516596831E-37</c:v>
                </c:pt>
                <c:pt idx="1394">
                  <c:v>1.7001414678736594E-37</c:v>
                </c:pt>
                <c:pt idx="1395">
                  <c:v>1.5952397402995603E-37</c:v>
                </c:pt>
                <c:pt idx="1396">
                  <c:v>1.4968106343607615E-37</c:v>
                </c:pt>
                <c:pt idx="1397">
                  <c:v>1.4044547778848252E-37</c:v>
                </c:pt>
                <c:pt idx="1398">
                  <c:v>1.3177974406668355E-37</c:v>
                </c:pt>
                <c:pt idx="1399">
                  <c:v>1.2364870140165338E-37</c:v>
                </c:pt>
                <c:pt idx="1400">
                  <c:v>1.1601935841200796E-37</c:v>
                </c:pt>
                <c:pt idx="1401">
                  <c:v>1.0886075934279058E-37</c:v>
                </c:pt>
                <c:pt idx="1402">
                  <c:v>1.0214385846373057E-37</c:v>
                </c:pt>
                <c:pt idx="1403">
                  <c:v>9.5841402217350807E-38</c:v>
                </c:pt>
                <c:pt idx="1404">
                  <c:v>8.9927818638745151E-38</c:v>
                </c:pt>
                <c:pt idx="1405">
                  <c:v>8.437911359835043E-38</c:v>
                </c:pt>
                <c:pt idx="1406">
                  <c:v>7.9172773446722588E-38</c:v>
                </c:pt>
                <c:pt idx="1407">
                  <c:v>7.4287673666301757E-38</c:v>
                </c:pt>
                <c:pt idx="1408">
                  <c:v>6.9703993159524612E-38</c:v>
                </c:pt>
                <c:pt idx="1409">
                  <c:v>6.5403133825511419E-38</c:v>
                </c:pt>
                <c:pt idx="1410">
                  <c:v>6.1367645099013281E-38</c:v>
                </c:pt>
                <c:pt idx="1411">
                  <c:v>5.7581153145439513E-38</c:v>
                </c:pt>
                <c:pt idx="1412">
                  <c:v>5.4028294424676727E-38</c:v>
                </c:pt>
                <c:pt idx="1413">
                  <c:v>5.0694653354137396E-38</c:v>
                </c:pt>
                <c:pt idx="1414">
                  <c:v>4.7566703818108376E-38</c:v>
                </c:pt>
                <c:pt idx="1415">
                  <c:v>4.4631754286075746E-38</c:v>
                </c:pt>
                <c:pt idx="1416">
                  <c:v>4.1877896317345829E-38</c:v>
                </c:pt>
                <c:pt idx="1417">
                  <c:v>3.9293956243021946E-38</c:v>
                </c:pt>
                <c:pt idx="1418">
                  <c:v>3.6869449829288395E-38</c:v>
                </c:pt>
                <c:pt idx="1419">
                  <c:v>3.459453973804983E-38</c:v>
                </c:pt>
                <c:pt idx="1420">
                  <c:v>3.2459995612324214E-38</c:v>
                </c:pt>
                <c:pt idx="1421">
                  <c:v>3.0457156624437398E-38</c:v>
                </c:pt>
                <c:pt idx="1422">
                  <c:v>2.8577896335060216E-38</c:v>
                </c:pt>
                <c:pt idx="1423">
                  <c:v>2.6814589720504944E-38</c:v>
                </c:pt>
                <c:pt idx="1424">
                  <c:v>2.5160082234495741E-38</c:v>
                </c:pt>
                <c:pt idx="1425">
                  <c:v>2.3607660778882411E-38</c:v>
                </c:pt>
                <c:pt idx="1426">
                  <c:v>2.2151026465512377E-38</c:v>
                </c:pt>
                <c:pt idx="1427">
                  <c:v>2.0784269058743141E-38</c:v>
                </c:pt>
                <c:pt idx="1428">
                  <c:v>1.9501842994896859E-38</c:v>
                </c:pt>
                <c:pt idx="1429">
                  <c:v>1.8298544881356847E-38</c:v>
                </c:pt>
                <c:pt idx="1430">
                  <c:v>1.7169492384009509E-38</c:v>
                </c:pt>
                <c:pt idx="1431">
                  <c:v>1.6110104417368382E-38</c:v>
                </c:pt>
                <c:pt idx="1432">
                  <c:v>1.5116082557002433E-38</c:v>
                </c:pt>
                <c:pt idx="1433">
                  <c:v>1.4183393598850334E-38</c:v>
                </c:pt>
                <c:pt idx="1434">
                  <c:v>1.3308253194655815E-38</c:v>
                </c:pt>
                <c:pt idx="1435">
                  <c:v>1.2487110497125504E-38</c:v>
                </c:pt>
                <c:pt idx="1436">
                  <c:v>1.1716633752507642E-38</c:v>
                </c:pt>
                <c:pt idx="1437">
                  <c:v>1.0993696782134077E-38</c:v>
                </c:pt>
                <c:pt idx="1438">
                  <c:v>1.0315366298074981E-38</c:v>
                </c:pt>
                <c:pt idx="1439">
                  <c:v>9.6788900014400466E-39</c:v>
                </c:pt>
                <c:pt idx="1440">
                  <c:v>9.0816854150354824E-39</c:v>
                </c:pt>
                <c:pt idx="1441">
                  <c:v>8.5213294050657778E-39</c:v>
                </c:pt>
                <c:pt idx="1442">
                  <c:v>7.9955483493649474E-39</c:v>
                </c:pt>
                <c:pt idx="1443">
                  <c:v>7.5022089122652643E-39</c:v>
                </c:pt>
                <c:pt idx="1444">
                  <c:v>7.0393093886728469E-39</c:v>
                </c:pt>
                <c:pt idx="1445">
                  <c:v>6.6049715822290659E-39</c:v>
                </c:pt>
                <c:pt idx="1446">
                  <c:v>6.1974331846037044E-39</c:v>
                </c:pt>
                <c:pt idx="1447">
                  <c:v>5.8150406249991939E-39</c:v>
                </c:pt>
                <c:pt idx="1448">
                  <c:v>5.4562423608530277E-39</c:v>
                </c:pt>
                <c:pt idx="1449">
                  <c:v>5.1195825825156878E-39</c:v>
                </c:pt>
                <c:pt idx="1450">
                  <c:v>4.8036953063610467E-39</c:v>
                </c:pt>
                <c:pt idx="1451">
                  <c:v>4.5072988323622652E-39</c:v>
                </c:pt>
                <c:pt idx="1452">
                  <c:v>4.2291905436450484E-39</c:v>
                </c:pt>
                <c:pt idx="1453">
                  <c:v>3.968242026917629E-39</c:v>
                </c:pt>
                <c:pt idx="1454">
                  <c:v>3.7233944939788361E-39</c:v>
                </c:pt>
                <c:pt idx="1455">
                  <c:v>3.4936544857271849E-39</c:v>
                </c:pt>
                <c:pt idx="1456">
                  <c:v>3.2780898412401902E-39</c:v>
                </c:pt>
                <c:pt idx="1457">
                  <c:v>3.0758259155685919E-39</c:v>
                </c:pt>
                <c:pt idx="1458">
                  <c:v>2.8860420308993495E-39</c:v>
                </c:pt>
                <c:pt idx="1459">
                  <c:v>2.7079681466881437E-39</c:v>
                </c:pt>
                <c:pt idx="1460">
                  <c:v>2.5408817352505707E-39</c:v>
                </c:pt>
                <c:pt idx="1461">
                  <c:v>2.3841048501348746E-39</c:v>
                </c:pt>
                <c:pt idx="1462">
                  <c:v>2.2370013753812536E-39</c:v>
                </c:pt>
                <c:pt idx="1463">
                  <c:v>2.0989744445067181E-39</c:v>
                </c:pt>
                <c:pt idx="1464">
                  <c:v>1.9694640187431352E-39</c:v>
                </c:pt>
                <c:pt idx="1465">
                  <c:v>1.8479446147022619E-39</c:v>
                </c:pt>
                <c:pt idx="1466">
                  <c:v>1.7339231722478473E-39</c:v>
                </c:pt>
                <c:pt idx="1467">
                  <c:v>1.626937053923794E-39</c:v>
                </c:pt>
                <c:pt idx="1468">
                  <c:v>1.5265521678211249E-39</c:v>
                </c:pt>
                <c:pt idx="1469">
                  <c:v>1.4323612062673762E-39</c:v>
                </c:pt>
                <c:pt idx="1470">
                  <c:v>1.3439819931919532E-39</c:v>
                </c:pt>
                <c:pt idx="1471">
                  <c:v>1.2610559334619673E-39</c:v>
                </c:pt>
                <c:pt idx="1472">
                  <c:v>1.1832465578967809E-39</c:v>
                </c:pt>
                <c:pt idx="1473">
                  <c:v>1.1102381580577255E-39</c:v>
                </c:pt>
                <c:pt idx="1474">
                  <c:v>1.0417345052736997E-39</c:v>
                </c:pt>
                <c:pt idx="1475">
                  <c:v>9.774576487051488E-40</c:v>
                </c:pt>
                <c:pt idx="1476">
                  <c:v>9.1714678756961721E-40</c:v>
                </c:pt>
                <c:pt idx="1477">
                  <c:v>8.6055721295297267E-40</c:v>
                </c:pt>
                <c:pt idx="1478">
                  <c:v>8.0745931491274485E-40</c:v>
                </c:pt>
                <c:pt idx="1479">
                  <c:v>7.5763765084494031E-40</c:v>
                </c:pt>
                <c:pt idx="1480">
                  <c:v>7.1089007133426728E-40</c:v>
                </c:pt>
                <c:pt idx="1481">
                  <c:v>6.6702689994094352E-40</c:v>
                </c:pt>
                <c:pt idx="1482">
                  <c:v>6.2587016359610629E-40</c:v>
                </c:pt>
                <c:pt idx="1483">
                  <c:v>5.8725287048318125E-40</c:v>
                </c:pt>
                <c:pt idx="1484">
                  <c:v>5.5101833247524638E-40</c:v>
                </c:pt>
                <c:pt idx="1485">
                  <c:v>5.1701952937920413E-40</c:v>
                </c:pt>
                <c:pt idx="1486">
                  <c:v>4.8511851240721142E-40</c:v>
                </c:pt>
                <c:pt idx="1487">
                  <c:v>4.5518584445497303E-40</c:v>
                </c:pt>
                <c:pt idx="1488">
                  <c:v>4.2710007491585232E-40</c:v>
                </c:pt>
                <c:pt idx="1489">
                  <c:v>4.0074724689987837E-40</c:v>
                </c:pt>
                <c:pt idx="1490">
                  <c:v>3.760204348582082E-40</c:v>
                </c:pt>
                <c:pt idx="1491">
                  <c:v>3.5281931073697636E-40</c:v>
                </c:pt>
                <c:pt idx="1492">
                  <c:v>3.3104973690021716E-40</c:v>
                </c:pt>
                <c:pt idx="1493">
                  <c:v>3.1062338417016045E-40</c:v>
                </c:pt>
                <c:pt idx="1494">
                  <c:v>2.9145737343511473E-40</c:v>
                </c:pt>
                <c:pt idx="1495">
                  <c:v>2.7347393937077667E-40</c:v>
                </c:pt>
                <c:pt idx="1496">
                  <c:v>2.5660011491052843E-40</c:v>
                </c:pt>
                <c:pt idx="1497">
                  <c:v>2.4076743518447452E-40</c:v>
                </c:pt>
                <c:pt idx="1498">
                  <c:v>2.2591165972596239E-40</c:v>
                </c:pt>
                <c:pt idx="1499">
                  <c:v>2.1197251181845042E-40</c:v>
                </c:pt>
                <c:pt idx="1500">
                  <c:v>1.9889343392513418E-40</c:v>
                </c:pt>
                <c:pt idx="1501">
                  <c:v>1.8662135820899621E-40</c:v>
                </c:pt>
                <c:pt idx="1502">
                  <c:v>1.7510649121217328E-40</c:v>
                </c:pt>
                <c:pt idx="1503">
                  <c:v>1.6430211182098675E-40</c:v>
                </c:pt>
                <c:pt idx="1504">
                  <c:v>1.5416438169688678E-40</c:v>
                </c:pt>
                <c:pt idx="1505">
                  <c:v>1.4465216740414181E-40</c:v>
                </c:pt>
                <c:pt idx="1506">
                  <c:v>1.357268735125632E-40</c:v>
                </c:pt>
                <c:pt idx="1507">
                  <c:v>1.2735228599808632E-40</c:v>
                </c:pt>
                <c:pt idx="1508">
                  <c:v>1.1949442530581199E-40</c:v>
                </c:pt>
                <c:pt idx="1509">
                  <c:v>1.1212140847931732E-40</c:v>
                </c:pt>
                <c:pt idx="1510">
                  <c:v>1.0520331979683147E-40</c:v>
                </c:pt>
                <c:pt idx="1511">
                  <c:v>9.8712089389387425E-41</c:v>
                </c:pt>
                <c:pt idx="1512">
                  <c:v>9.2621379348447968E-41</c:v>
                </c:pt>
                <c:pt idx="1513">
                  <c:v>8.6906476860892035E-41</c:v>
                </c:pt>
                <c:pt idx="1514">
                  <c:v>8.1544193937760881E-41</c:v>
                </c:pt>
                <c:pt idx="1515">
                  <c:v>7.6512773329917573E-41</c:v>
                </c:pt>
                <c:pt idx="1516">
                  <c:v>7.1791800248876152E-41</c:v>
                </c:pt>
                <c:pt idx="1517">
                  <c:v>6.7362119534611378E-41</c:v>
                </c:pt>
                <c:pt idx="1518">
                  <c:v>6.3205757934260822E-41</c:v>
                </c:pt>
                <c:pt idx="1519">
                  <c:v>5.9305851176368007E-41</c:v>
                </c:pt>
                <c:pt idx="1520">
                  <c:v>5.5646575544773486E-41</c:v>
                </c:pt>
                <c:pt idx="1521">
                  <c:v>5.221308367451746E-41</c:v>
                </c:pt>
                <c:pt idx="1522">
                  <c:v>4.8991444309248535E-41</c:v>
                </c:pt>
                <c:pt idx="1523">
                  <c:v>4.5968585775706575E-41</c:v>
                </c:pt>
                <c:pt idx="1524">
                  <c:v>4.3132242945929709E-41</c:v>
                </c:pt>
                <c:pt idx="1525">
                  <c:v>4.0470907471986655E-41</c:v>
                </c:pt>
                <c:pt idx="1526">
                  <c:v>3.7973781091313953E-41</c:v>
                </c:pt>
                <c:pt idx="1527">
                  <c:v>3.5630731813196162E-41</c:v>
                </c:pt>
                <c:pt idx="1528">
                  <c:v>3.343225280861756E-41</c:v>
                </c:pt>
                <c:pt idx="1529">
                  <c:v>3.1369423836682485E-41</c:v>
                </c:pt>
                <c:pt idx="1530">
                  <c:v>2.9433875051093626E-41</c:v>
                </c:pt>
                <c:pt idx="1531">
                  <c:v>2.7617753039834414E-41</c:v>
                </c:pt>
                <c:pt idx="1532">
                  <c:v>2.5913688960262922E-41</c:v>
                </c:pt>
                <c:pt idx="1533">
                  <c:v>2.4314768640326671E-41</c:v>
                </c:pt>
                <c:pt idx="1534">
                  <c:v>2.2814504524585251E-41</c:v>
                </c:pt>
                <c:pt idx="1535">
                  <c:v>2.1406809351212806E-41</c:v>
                </c:pt>
                <c:pt idx="1536">
                  <c:v>2.0085971453175913E-41</c:v>
                </c:pt>
                <c:pt idx="1537">
                  <c:v>1.8846631583372344E-41</c:v>
                </c:pt>
                <c:pt idx="1538">
                  <c:v>1.7683761169699654E-41</c:v>
                </c:pt>
                <c:pt idx="1539">
                  <c:v>1.6592641911824393E-41</c:v>
                </c:pt>
                <c:pt idx="1540">
                  <c:v>1.5568846636866645E-41</c:v>
                </c:pt>
                <c:pt idx="1541">
                  <c:v>1.4608221336322607E-41</c:v>
                </c:pt>
                <c:pt idx="1542">
                  <c:v>1.3706868311340725E-41</c:v>
                </c:pt>
                <c:pt idx="1543">
                  <c:v>1.2861130357964033E-41</c:v>
                </c:pt>
                <c:pt idx="1544">
                  <c:v>1.2067575928170914E-41</c:v>
                </c:pt>
                <c:pt idx="1545">
                  <c:v>1.1322985206505854E-41</c:v>
                </c:pt>
                <c:pt idx="1546">
                  <c:v>1.0624337045806618E-41</c:v>
                </c:pt>
                <c:pt idx="1547">
                  <c:v>9.9687967090201042E-42</c:v>
                </c:pt>
                <c:pt idx="1548">
                  <c:v>9.3537043673697958E-42</c:v>
                </c:pt>
                <c:pt idx="1549">
                  <c:v>8.7765643082065522E-42</c:v>
                </c:pt>
                <c:pt idx="1550">
                  <c:v>8.2350348087540612E-42</c:v>
                </c:pt>
                <c:pt idx="1551">
                  <c:v>7.7269186346620494E-42</c:v>
                </c:pt>
                <c:pt idx="1552">
                  <c:v>7.2501541248155184E-42</c:v>
                </c:pt>
                <c:pt idx="1553">
                  <c:v>6.8028068262269816E-42</c:v>
                </c:pt>
                <c:pt idx="1554">
                  <c:v>6.3830616450706126E-42</c:v>
                </c:pt>
                <c:pt idx="1555">
                  <c:v>5.9892154820114117E-42</c:v>
                </c:pt>
                <c:pt idx="1556">
                  <c:v>5.6196703219475747E-42</c:v>
                </c:pt>
                <c:pt idx="1557">
                  <c:v>5.2729267501279363E-42</c:v>
                </c:pt>
                <c:pt idx="1558">
                  <c:v>4.947577868336409E-42</c:v>
                </c:pt>
                <c:pt idx="1559">
                  <c:v>4.6423035864585697E-42</c:v>
                </c:pt>
                <c:pt idx="1560">
                  <c:v>4.3558652662686587E-42</c:v>
                </c:pt>
                <c:pt idx="1561">
                  <c:v>4.0871006957043752E-42</c:v>
                </c:pt>
                <c:pt idx="1562">
                  <c:v>3.8349193732377719E-42</c:v>
                </c:pt>
                <c:pt idx="1563">
                  <c:v>3.5982980832087947E-42</c:v>
                </c:pt>
                <c:pt idx="1564">
                  <c:v>3.3762767441685415E-42</c:v>
                </c:pt>
                <c:pt idx="1565">
                  <c:v>3.1679545133870641E-42</c:v>
                </c:pt>
                <c:pt idx="1566">
                  <c:v>2.9724861317199201E-42</c:v>
                </c:pt>
                <c:pt idx="1567">
                  <c:v>2.7890784940028908E-42</c:v>
                </c:pt>
                <c:pt idx="1568">
                  <c:v>2.6169874310594084E-42</c:v>
                </c:pt>
                <c:pt idx="1569">
                  <c:v>2.4555146902637954E-42</c:v>
                </c:pt>
                <c:pt idx="1570">
                  <c:v>2.3040051024090789E-42</c:v>
                </c:pt>
                <c:pt idx="1571">
                  <c:v>2.1618439233840562E-42</c:v>
                </c:pt>
                <c:pt idx="1572">
                  <c:v>2.0284543398735808E-42</c:v>
                </c:pt>
                <c:pt idx="1573">
                  <c:v>1.9032951289615335E-42</c:v>
                </c:pt>
                <c:pt idx="1574">
                  <c:v>1.785858462140423E-42</c:v>
                </c:pt>
                <c:pt idx="1575">
                  <c:v>1.6756678448174677E-42</c:v>
                </c:pt>
                <c:pt idx="1576">
                  <c:v>1.5722761829567838E-42</c:v>
                </c:pt>
                <c:pt idx="1577">
                  <c:v>1.4752639690131656E-42</c:v>
                </c:pt>
                <c:pt idx="1578">
                  <c:v>1.3842375797969454E-42</c:v>
                </c:pt>
                <c:pt idx="1579">
                  <c:v>1.2988276793636008E-42</c:v>
                </c:pt>
                <c:pt idx="1580">
                  <c:v>1.218687720447885E-42</c:v>
                </c:pt>
                <c:pt idx="1581">
                  <c:v>1.1434925383621173E-42</c:v>
                </c:pt>
                <c:pt idx="1582">
                  <c:v>1.0729370316534298E-42</c:v>
                </c:pt>
                <c:pt idx="1583">
                  <c:v>1.0067349241667868E-42</c:v>
                </c:pt>
                <c:pt idx="1584">
                  <c:v>9.446176034909032E-43</c:v>
                </c:pt>
                <c:pt idx="1585">
                  <c:v>8.8633303107409491E-43</c:v>
                </c:pt>
                <c:pt idx="1586">
                  <c:v>8.316447195879066E-43</c:v>
                </c:pt>
                <c:pt idx="1587">
                  <c:v>7.8033077338920605E-43</c:v>
                </c:pt>
                <c:pt idx="1588">
                  <c:v>7.32182988187461E-43</c:v>
                </c:pt>
                <c:pt idx="1589">
                  <c:v>6.8700600626413163E-43</c:v>
                </c:pt>
                <c:pt idx="1590">
                  <c:v>6.4461652381651844E-43</c:v>
                </c:pt>
                <c:pt idx="1591">
                  <c:v>6.0484254720989153E-43</c:v>
                </c:pt>
                <c:pt idx="1592">
                  <c:v>5.6752269512017633E-43</c:v>
                </c:pt>
                <c:pt idx="1593">
                  <c:v>5.3250554373566607E-43</c:v>
                </c:pt>
                <c:pt idx="1594">
                  <c:v>4.9964901236094429E-43</c:v>
                </c:pt>
                <c:pt idx="1595">
                  <c:v>4.6881978693012834E-43</c:v>
                </c:pt>
                <c:pt idx="1596">
                  <c:v>4.3989277909036294E-43</c:v>
                </c:pt>
                <c:pt idx="1597">
                  <c:v>4.1275061866081692E-43</c:v>
                </c:pt>
                <c:pt idx="1598">
                  <c:v>3.8728317740785438E-43</c:v>
                </c:pt>
                <c:pt idx="1599">
                  <c:v>3.6338712220411809E-43</c:v>
                </c:pt>
                <c:pt idx="1600">
                  <c:v>3.4096549575848578E-43</c:v>
                </c:pt>
                <c:pt idx="1601">
                  <c:v>3.1992732321572752E-43</c:v>
                </c:pt>
                <c:pt idx="1602">
                  <c:v>3.0018724302965855E-43</c:v>
                </c:pt>
                <c:pt idx="1603">
                  <c:v>2.8166516061206928E-43</c:v>
                </c:pt>
                <c:pt idx="1604">
                  <c:v>2.6428592335212741E-43</c:v>
                </c:pt>
                <c:pt idx="1605">
                  <c:v>2.4797901568765633E-43</c:v>
                </c:pt>
                <c:pt idx="1606">
                  <c:v>2.3267827299105334E-43</c:v>
                </c:pt>
                <c:pt idx="1607">
                  <c:v>2.1832161310895158E-43</c:v>
                </c:pt>
                <c:pt idx="1608">
                  <c:v>2.0485078446635825E-43</c:v>
                </c:pt>
                <c:pt idx="1609">
                  <c:v>1.9221112971321197E-43</c:v>
                </c:pt>
                <c:pt idx="1610">
                  <c:v>1.8035136395436422E-43</c:v>
                </c:pt>
                <c:pt idx="1611">
                  <c:v>1.6922336666316243E-43</c:v>
                </c:pt>
                <c:pt idx="1612">
                  <c:v>1.5878198643433189E-43</c:v>
                </c:pt>
                <c:pt idx="1613">
                  <c:v>1.4898485778394926E-43</c:v>
                </c:pt>
                <c:pt idx="1614">
                  <c:v>1.3979222925318093E-43</c:v>
                </c:pt>
                <c:pt idx="1615">
                  <c:v>1.3116680211832387E-43</c:v>
                </c:pt>
                <c:pt idx="1616">
                  <c:v>1.230735790527215E-43</c:v>
                </c:pt>
                <c:pt idx="1617">
                  <c:v>1.1547972212650636E-43</c:v>
                </c:pt>
                <c:pt idx="1618">
                  <c:v>1.0835441956800911E-43</c:v>
                </c:pt>
                <c:pt idx="1619">
                  <c:v>1.0166876074622355E-43</c:v>
                </c:pt>
                <c:pt idx="1620">
                  <c:v>9.5395618867074264E-44</c:v>
                </c:pt>
                <c:pt idx="1621">
                  <c:v>8.950954090753116E-44</c:v>
                </c:pt>
                <c:pt idx="1622">
                  <c:v>8.3986644340983623E-44</c:v>
                </c:pt>
                <c:pt idx="1623">
                  <c:v>7.8804520234841101E-44</c:v>
                </c:pt>
                <c:pt idx="1624">
                  <c:v>7.3942142327182655E-44</c:v>
                </c:pt>
                <c:pt idx="1625">
                  <c:v>6.9379781713537645E-44</c:v>
                </c:pt>
                <c:pt idx="1626">
                  <c:v>6.5098926797642592E-44</c:v>
                </c:pt>
                <c:pt idx="1627">
                  <c:v>6.1082208181377416E-44</c:v>
                </c:pt>
                <c:pt idx="1628">
                  <c:v>5.7313328189125254E-44</c:v>
                </c:pt>
                <c:pt idx="1629">
                  <c:v>5.3776994740603459E-44</c:v>
                </c:pt>
                <c:pt idx="1630">
                  <c:v>5.0458859303857695E-44</c:v>
                </c:pt>
                <c:pt idx="1631">
                  <c:v>4.7345458676665627E-44</c:v>
                </c:pt>
                <c:pt idx="1632">
                  <c:v>4.4424160360130822E-44</c:v>
                </c:pt>
                <c:pt idx="1633">
                  <c:v>4.1683111302822111E-44</c:v>
                </c:pt>
                <c:pt idx="1634">
                  <c:v>3.911118980749015E-44</c:v>
                </c:pt>
                <c:pt idx="1635">
                  <c:v>3.6697960405224256E-44</c:v>
                </c:pt>
                <c:pt idx="1636">
                  <c:v>3.4433631513953433E-44</c:v>
                </c:pt>
                <c:pt idx="1637">
                  <c:v>3.2309015709492575E-44</c:v>
                </c:pt>
                <c:pt idx="1638">
                  <c:v>3.0315492447935178E-44</c:v>
                </c:pt>
                <c:pt idx="1639">
                  <c:v>2.8444973088140185E-44</c:v>
                </c:pt>
                <c:pt idx="1640">
                  <c:v>2.6689868072393108E-44</c:v>
                </c:pt>
                <c:pt idx="1641">
                  <c:v>2.5043056132078215E-44</c:v>
                </c:pt>
                <c:pt idx="1642">
                  <c:v>2.3497855393415118E-44</c:v>
                </c:pt>
                <c:pt idx="1643">
                  <c:v>2.2047996266022325E-44</c:v>
                </c:pt>
                <c:pt idx="1644">
                  <c:v>2.0687596004304279E-44</c:v>
                </c:pt>
                <c:pt idx="1645">
                  <c:v>1.9411134838445685E-44</c:v>
                </c:pt>
                <c:pt idx="1646">
                  <c:v>1.8213433578165592E-44</c:v>
                </c:pt>
                <c:pt idx="1647">
                  <c:v>1.708963259835933E-44</c:v>
                </c:pt>
                <c:pt idx="1648">
                  <c:v>1.6035172121363448E-44</c:v>
                </c:pt>
                <c:pt idx="1649">
                  <c:v>1.504577371583967E-44</c:v>
                </c:pt>
                <c:pt idx="1650">
                  <c:v>1.4117422937210321E-44</c:v>
                </c:pt>
                <c:pt idx="1651">
                  <c:v>1.3246353039209559E-44</c:v>
                </c:pt>
                <c:pt idx="1652">
                  <c:v>1.2429029690460583E-44</c:v>
                </c:pt>
                <c:pt idx="1653">
                  <c:v>1.1662136634067012E-44</c:v>
                </c:pt>
                <c:pt idx="1654">
                  <c:v>1.0942562232032761E-44</c:v>
                </c:pt>
                <c:pt idx="1655">
                  <c:v>1.0267386839914962E-44</c:v>
                </c:pt>
                <c:pt idx="1656">
                  <c:v>9.6338709604830472E-45</c:v>
                </c:pt>
                <c:pt idx="1657">
                  <c:v>9.0394441283179738E-45</c:v>
                </c:pt>
                <c:pt idx="1658">
                  <c:v>8.4816944802512931E-45</c:v>
                </c:pt>
                <c:pt idx="1659">
                  <c:v>7.9583589693265165E-45</c:v>
                </c:pt>
                <c:pt idx="1660">
                  <c:v>7.4673141825763248E-45</c:v>
                </c:pt>
                <c:pt idx="1661">
                  <c:v>7.006567725359131E-45</c:v>
                </c:pt>
                <c:pt idx="1662">
                  <c:v>6.5742501372972654E-45</c:v>
                </c:pt>
                <c:pt idx="1663">
                  <c:v>6.1686073070160449E-45</c:v>
                </c:pt>
                <c:pt idx="1664">
                  <c:v>5.7879933549068069E-45</c:v>
                </c:pt>
                <c:pt idx="1665">
                  <c:v>5.4308639550360375E-45</c:v>
                </c:pt>
                <c:pt idx="1666">
                  <c:v>5.0957700691044689E-45</c:v>
                </c:pt>
                <c:pt idx="1667">
                  <c:v>4.7813520670319672E-45</c:v>
                </c:pt>
                <c:pt idx="1668">
                  <c:v>4.4863342103126958E-45</c:v>
                </c:pt>
                <c:pt idx="1669">
                  <c:v>4.2095194757569971E-45</c:v>
                </c:pt>
                <c:pt idx="1670">
                  <c:v>3.9497846986175337E-45</c:v>
                </c:pt>
                <c:pt idx="1671">
                  <c:v>3.7060760153931139E-45</c:v>
                </c:pt>
                <c:pt idx="1672">
                  <c:v>3.4774045878195575E-45</c:v>
                </c:pt>
                <c:pt idx="1673">
                  <c:v>3.2628425906978698E-45</c:v>
                </c:pt>
                <c:pt idx="1674">
                  <c:v>3.0615194472804947E-45</c:v>
                </c:pt>
                <c:pt idx="1675">
                  <c:v>2.8726182969408743E-45</c:v>
                </c:pt>
                <c:pt idx="1676">
                  <c:v>2.695372680794032E-45</c:v>
                </c:pt>
                <c:pt idx="1677">
                  <c:v>2.5290634318202069E-45</c:v>
                </c:pt>
                <c:pt idx="1678">
                  <c:v>2.3730157568733512E-45</c:v>
                </c:pt>
                <c:pt idx="1679">
                  <c:v>2.2265964987348446E-45</c:v>
                </c:pt>
                <c:pt idx="1680">
                  <c:v>2.0892115671033298E-45</c:v>
                </c:pt>
                <c:pt idx="1681">
                  <c:v>1.9603035280970036E-45</c:v>
                </c:pt>
                <c:pt idx="1682">
                  <c:v>1.8393493424878691E-45</c:v>
                </c:pt>
                <c:pt idx="1683">
                  <c:v>1.7258582434909239E-45</c:v>
                </c:pt>
                <c:pt idx="1684">
                  <c:v>1.6193697454975016E-45</c:v>
                </c:pt>
                <c:pt idx="1685">
                  <c:v>1.5194517756732747E-45</c:v>
                </c:pt>
                <c:pt idx="1686">
                  <c:v>1.4256989208399592E-45</c:v>
                </c:pt>
                <c:pt idx="1687">
                  <c:v>1.3377307825275098E-45</c:v>
                </c:pt>
                <c:pt idx="1688">
                  <c:v>1.2551904335224965E-45</c:v>
                </c:pt>
                <c:pt idx="1689">
                  <c:v>1.1777429696501683E-45</c:v>
                </c:pt>
                <c:pt idx="1690">
                  <c:v>1.1050741509141184E-45</c:v>
                </c:pt>
                <c:pt idx="1691">
                  <c:v>1.0368891264800305E-45</c:v>
                </c:pt>
                <c:pt idx="1692">
                  <c:v>9.7291123833017389E-46</c:v>
                </c:pt>
                <c:pt idx="1693">
                  <c:v>9.1288089873453063E-46</c:v>
                </c:pt>
                <c:pt idx="1694">
                  <c:v>8.565545369839302E-46</c:v>
                </c:pt>
                <c:pt idx="1695">
                  <c:v>8.0370361111161083E-46</c:v>
                </c:pt>
                <c:pt idx="1696">
                  <c:v>7.5411368059330226E-46</c:v>
                </c:pt>
                <c:pt idx="1697">
                  <c:v>7.0758353626334908E-46</c:v>
                </c:pt>
                <c:pt idx="1698">
                  <c:v>6.6392438391654479E-46</c:v>
                </c:pt>
                <c:pt idx="1699">
                  <c:v>6.229590782831723E-46</c:v>
                </c:pt>
                <c:pt idx="1700">
                  <c:v>5.8452140426913576E-46</c:v>
                </c:pt>
                <c:pt idx="1701">
                  <c:v>5.4845540254484432E-46</c:v>
                </c:pt>
                <c:pt idx="1702">
                  <c:v>5.1461473674645109E-46</c:v>
                </c:pt>
                <c:pt idx="1703">
                  <c:v>4.8286209972189229E-46</c:v>
                </c:pt>
                <c:pt idx="1704">
                  <c:v>4.5306865641259261E-46</c:v>
                </c:pt>
                <c:pt idx="1705">
                  <c:v>4.2511352111035269E-46</c:v>
                </c:pt>
                <c:pt idx="1706">
                  <c:v>3.9888326696840847E-46</c:v>
                </c:pt>
                <c:pt idx="1707">
                  <c:v>3.7427146577652301E-46</c:v>
                </c:pt>
                <c:pt idx="1708">
                  <c:v>3.5117825613276818E-46</c:v>
                </c:pt>
                <c:pt idx="1709">
                  <c:v>3.2950993825986723E-46</c:v>
                </c:pt>
                <c:pt idx="1710">
                  <c:v>3.0917859382208574E-46</c:v>
                </c:pt>
                <c:pt idx="1711">
                  <c:v>2.9010172920008967E-46</c:v>
                </c:pt>
                <c:pt idx="1712">
                  <c:v>2.7220194077637463E-46</c:v>
                </c:pt>
                <c:pt idx="1713">
                  <c:v>2.5540660087317412E-46</c:v>
                </c:pt>
                <c:pt idx="1714">
                  <c:v>2.3964756306855341E-46</c:v>
                </c:pt>
                <c:pt idx="1715">
                  <c:v>2.248608856950195E-46</c:v>
                </c:pt>
                <c:pt idx="1716">
                  <c:v>2.1098657239875537E-46</c:v>
                </c:pt>
                <c:pt idx="1717">
                  <c:v>1.9796832870680635E-46</c:v>
                </c:pt>
                <c:pt idx="1718">
                  <c:v>1.8575333361450128E-46</c:v>
                </c:pt>
                <c:pt idx="1719">
                  <c:v>1.7429202526633198E-46</c:v>
                </c:pt>
                <c:pt idx="1720">
                  <c:v>1.6353789986070104E-46</c:v>
                </c:pt>
                <c:pt idx="1721">
                  <c:v>1.5344732296260117E-46</c:v>
                </c:pt>
                <c:pt idx="1722">
                  <c:v>1.4397935245863497E-46</c:v>
                </c:pt>
                <c:pt idx="1723">
                  <c:v>1.3509557243602258E-46</c:v>
                </c:pt>
                <c:pt idx="1724">
                  <c:v>1.2675993731156729E-46</c:v>
                </c:pt>
                <c:pt idx="1725">
                  <c:v>1.1893862557813921E-46</c:v>
                </c:pt>
                <c:pt idx="1726">
                  <c:v>1.1159990257525852E-46</c:v>
                </c:pt>
                <c:pt idx="1727">
                  <c:v>1.0471399172697626E-46</c:v>
                </c:pt>
                <c:pt idx="1728">
                  <c:v>9.825295372460454E-47</c:v>
                </c:pt>
                <c:pt idx="1729">
                  <c:v>9.2190573164085811E-47</c:v>
                </c:pt>
                <c:pt idx="1730">
                  <c:v>8.6502252178036178E-47</c:v>
                </c:pt>
                <c:pt idx="1731">
                  <c:v>8.1164910630879307E-47</c:v>
                </c:pt>
                <c:pt idx="1732">
                  <c:v>7.6156892472116686E-47</c:v>
                </c:pt>
                <c:pt idx="1733">
                  <c:v>7.1457877867766344E-47</c:v>
                </c:pt>
                <c:pt idx="1734">
                  <c:v>6.7048800753446626E-47</c:v>
                </c:pt>
                <c:pt idx="1735">
                  <c:v>6.2911771474580306E-47</c:v>
                </c:pt>
                <c:pt idx="1736">
                  <c:v>5.9030004199834411E-47</c:v>
                </c:pt>
                <c:pt idx="1737">
                  <c:v>5.5387748813279068E-47</c:v>
                </c:pt>
                <c:pt idx="1738">
                  <c:v>5.1970227008920018E-47</c:v>
                </c:pt>
                <c:pt idx="1739">
                  <c:v>4.8763572328311435E-47</c:v>
                </c:pt>
                <c:pt idx="1740">
                  <c:v>4.5754773897953671E-47</c:v>
                </c:pt>
                <c:pt idx="1741">
                  <c:v>4.2931623638192865E-47</c:v>
                </c:pt>
                <c:pt idx="1742">
                  <c:v>4.0282666729424534E-47</c:v>
                </c:pt>
                <c:pt idx="1743">
                  <c:v>3.77971551346198E-47</c:v>
                </c:pt>
                <c:pt idx="1744">
                  <c:v>3.5465003989593737E-47</c:v>
                </c:pt>
                <c:pt idx="1745">
                  <c:v>3.3276750684071069E-47</c:v>
                </c:pt>
                <c:pt idx="1746">
                  <c:v>3.1223516467522307E-47</c:v>
                </c:pt>
                <c:pt idx="1747">
                  <c:v>2.9296970423987514E-47</c:v>
                </c:pt>
                <c:pt idx="1748">
                  <c:v>2.7489295669717033E-47</c:v>
                </c:pt>
                <c:pt idx="1749">
                  <c:v>2.5793157636477319E-47</c:v>
                </c:pt>
                <c:pt idx="1750">
                  <c:v>2.4201674311832827E-47</c:v>
                </c:pt>
                <c:pt idx="1751">
                  <c:v>2.2708388315654995E-47</c:v>
                </c:pt>
                <c:pt idx="1752">
                  <c:v>2.1307240699559838E-47</c:v>
                </c:pt>
                <c:pt idx="1753">
                  <c:v>1.9992546362966501E-47</c:v>
                </c:pt>
                <c:pt idx="1754">
                  <c:v>1.8758970986028333E-47</c:v>
                </c:pt>
                <c:pt idx="1755">
                  <c:v>1.760150938584283E-47</c:v>
                </c:pt>
                <c:pt idx="1756">
                  <c:v>1.6515465208121589E-47</c:v>
                </c:pt>
                <c:pt idx="1757">
                  <c:v>1.5496431871920046E-47</c:v>
                </c:pt>
                <c:pt idx="1758">
                  <c:v>1.4540274690111019E-47</c:v>
                </c:pt>
                <c:pt idx="1759">
                  <c:v>1.3643114093056549E-47</c:v>
                </c:pt>
                <c:pt idx="1760">
                  <c:v>1.2801309887408808E-47</c:v>
                </c:pt>
                <c:pt idx="1761">
                  <c:v>1.2011446486170733E-47</c:v>
                </c:pt>
                <c:pt idx="1762">
                  <c:v>1.1270319050087992E-47</c:v>
                </c:pt>
                <c:pt idx="1763">
                  <c:v>1.0574920484141499E-47</c:v>
                </c:pt>
                <c:pt idx="1764">
                  <c:v>9.9224292363792814E-48</c:v>
                </c:pt>
                <c:pt idx="1765">
                  <c:v>9.310197849581953E-48</c:v>
                </c:pt>
                <c:pt idx="1766">
                  <c:v>8.7357422193106104E-48</c:v>
                </c:pt>
                <c:pt idx="1767">
                  <c:v>8.1967315147521249E-48</c:v>
                </c:pt>
                <c:pt idx="1768">
                  <c:v>7.6909787214660683E-48</c:v>
                </c:pt>
                <c:pt idx="1769">
                  <c:v>7.21643176766082E-48</c:v>
                </c:pt>
                <c:pt idx="1770">
                  <c:v>6.7711651979941085E-48</c:v>
                </c:pt>
                <c:pt idx="1771">
                  <c:v>6.3533723611147352E-48</c:v>
                </c:pt>
                <c:pt idx="1772">
                  <c:v>5.9613580792467534E-48</c:v>
                </c:pt>
                <c:pt idx="1773">
                  <c:v>5.5935317700732456E-48</c:v>
                </c:pt>
                <c:pt idx="1774">
                  <c:v>5.2484009930119956E-48</c:v>
                </c:pt>
                <c:pt idx="1775">
                  <c:v>4.9245653936973332E-48</c:v>
                </c:pt>
                <c:pt idx="1776">
                  <c:v>4.620711022098144E-48</c:v>
                </c:pt>
                <c:pt idx="1777">
                  <c:v>4.3356050012180048E-48</c:v>
                </c:pt>
                <c:pt idx="1778">
                  <c:v>4.0680905247459383E-48</c:v>
                </c:pt>
                <c:pt idx="1779">
                  <c:v>3.8170821633609284E-48</c:v>
                </c:pt>
                <c:pt idx="1780">
                  <c:v>3.5815614606457379E-48</c:v>
                </c:pt>
                <c:pt idx="1781">
                  <c:v>3.3605728007406009E-48</c:v>
                </c:pt>
                <c:pt idx="1782">
                  <c:v>3.1532195309699843E-48</c:v>
                </c:pt>
                <c:pt idx="1783">
                  <c:v>2.9586603237101083E-48</c:v>
                </c:pt>
                <c:pt idx="1784">
                  <c:v>2.776105762735658E-48</c:v>
                </c:pt>
                <c:pt idx="1785">
                  <c:v>2.6048151401949315E-48</c:v>
                </c:pt>
                <c:pt idx="1786">
                  <c:v>2.444093451217269E-48</c:v>
                </c:pt>
                <c:pt idx="1787">
                  <c:v>2.2932885739584979E-48</c:v>
                </c:pt>
                <c:pt idx="1788">
                  <c:v>2.15178862364256E-48</c:v>
                </c:pt>
                <c:pt idx="1789">
                  <c:v>2.0190194698634279E-48</c:v>
                </c:pt>
                <c:pt idx="1790">
                  <c:v>1.8944424070738773E-48</c:v>
                </c:pt>
                <c:pt idx="1791">
                  <c:v>1.7775519688092113E-48</c:v>
                </c:pt>
                <c:pt idx="1792">
                  <c:v>1.6678738767772342E-48</c:v>
                </c:pt>
                <c:pt idx="1793">
                  <c:v>1.5649631164929942E-48</c:v>
                </c:pt>
                <c:pt idx="1794">
                  <c:v>1.4684021316502549E-48</c:v>
                </c:pt>
                <c:pt idx="1795">
                  <c:v>1.3777991299034331E-48</c:v>
                </c:pt>
                <c:pt idx="1796">
                  <c:v>1.2927864931857801E-48</c:v>
                </c:pt>
                <c:pt idx="1797">
                  <c:v>1.2130192861137345E-48</c:v>
                </c:pt>
                <c:pt idx="1798">
                  <c:v>1.1381738564253579E-48</c:v>
                </c:pt>
                <c:pt idx="1799">
                  <c:v>1.067946521774188E-48</c:v>
                </c:pt>
                <c:pt idx="1800">
                  <c:v>1.0020523375502267E-48</c:v>
                </c:pt>
                <c:pt idx="1801">
                  <c:v>9.4022394072854846E-49</c:v>
                </c:pt>
                <c:pt idx="1802">
                  <c:v>8.8221046505448688E-49</c:v>
                </c:pt>
                <c:pt idx="1803">
                  <c:v>8.2777652316380986E-49</c:v>
                </c:pt>
                <c:pt idx="1804">
                  <c:v>7.7670125150787617E-49</c:v>
                </c:pt>
                <c:pt idx="1805">
                  <c:v>7.2877741420859343E-49</c:v>
                </c:pt>
                <c:pt idx="1806">
                  <c:v>6.8381056220710616E-49</c:v>
                </c:pt>
                <c:pt idx="1807">
                  <c:v>6.4161824429449345E-49</c:v>
                </c:pt>
                <c:pt idx="1808">
                  <c:v>6.0202926682326422E-49</c:v>
                </c:pt>
                <c:pt idx="1809">
                  <c:v>5.64882999095959E-49</c:v>
                </c:pt>
                <c:pt idx="1810">
                  <c:v>5.3002872161249958E-49</c:v>
                </c:pt>
                <c:pt idx="1811">
                  <c:v>4.9732501453182838E-49</c:v>
                </c:pt>
                <c:pt idx="1812">
                  <c:v>4.6663918386654196E-49</c:v>
                </c:pt>
                <c:pt idx="1813">
                  <c:v>4.3784672308232811E-49</c:v>
                </c:pt>
                <c:pt idx="1814">
                  <c:v>4.1083080791766863E-49</c:v>
                </c:pt>
                <c:pt idx="1815">
                  <c:v>3.8548182237405574E-49</c:v>
                </c:pt>
                <c:pt idx="1816">
                  <c:v>3.6169691395344926E-49</c:v>
                </c:pt>
                <c:pt idx="1817">
                  <c:v>3.3937957633836751E-49</c:v>
                </c:pt>
                <c:pt idx="1818">
                  <c:v>3.1843925782135206E-49</c:v>
                </c:pt>
                <c:pt idx="1819">
                  <c:v>2.9879099389502555E-49</c:v>
                </c:pt>
                <c:pt idx="1820">
                  <c:v>2.8035506251199108E-49</c:v>
                </c:pt>
                <c:pt idx="1821">
                  <c:v>2.6305666061580374E-49</c:v>
                </c:pt>
                <c:pt idx="1822">
                  <c:v>2.4682560063055203E-49</c:v>
                </c:pt>
                <c:pt idx="1823">
                  <c:v>2.315960256775672E-49</c:v>
                </c:pt>
                <c:pt idx="1824">
                  <c:v>2.1730614236376429E-49</c:v>
                </c:pt>
                <c:pt idx="1825">
                  <c:v>2.0389797005741359E-49</c:v>
                </c:pt>
                <c:pt idx="1826">
                  <c:v>1.9131710563403956E-49</c:v>
                </c:pt>
                <c:pt idx="1827">
                  <c:v>1.7951250273791246E-49</c:v>
                </c:pt>
                <c:pt idx="1828">
                  <c:v>1.6843626466349557E-49</c:v>
                </c:pt>
                <c:pt idx="1829">
                  <c:v>1.580434500164724E-49</c:v>
                </c:pt>
                <c:pt idx="1830">
                  <c:v>1.4829189036583115E-49</c:v>
                </c:pt>
                <c:pt idx="1831">
                  <c:v>1.391420191471376E-49</c:v>
                </c:pt>
                <c:pt idx="1832">
                  <c:v>1.305567111227775E-49</c:v>
                </c:pt>
                <c:pt idx="1833">
                  <c:v>1.2250113174778532E-49</c:v>
                </c:pt>
                <c:pt idx="1834">
                  <c:v>1.1494259583006726E-49</c:v>
                </c:pt>
                <c:pt idx="1835">
                  <c:v>1.0785043491153743E-49</c:v>
                </c:pt>
                <c:pt idx="1836">
                  <c:v>1.0119587283207232E-49</c:v>
                </c:pt>
                <c:pt idx="1837">
                  <c:v>9.4951908971388391E-50</c:v>
                </c:pt>
                <c:pt idx="1838">
                  <c:v>8.9093208695102066E-50</c:v>
                </c:pt>
                <c:pt idx="1839">
                  <c:v>8.359600056046084E-50</c:v>
                </c:pt>
                <c:pt idx="1840">
                  <c:v>7.8437979864662263E-50</c:v>
                </c:pt>
                <c:pt idx="1841">
                  <c:v>7.3598218144411741E-50</c:v>
                </c:pt>
                <c:pt idx="1842">
                  <c:v>6.9057078259517211E-50</c:v>
                </c:pt>
                <c:pt idx="1843">
                  <c:v>6.4796134715975892E-50</c:v>
                </c:pt>
                <c:pt idx="1844">
                  <c:v>6.0798098905267079E-50</c:v>
                </c:pt>
                <c:pt idx="1845">
                  <c:v>5.7046748956512455E-50</c:v>
                </c:pt>
                <c:pt idx="1846">
                  <c:v>5.3526863916881862E-50</c:v>
                </c:pt>
                <c:pt idx="1847">
                  <c:v>5.0224161993184134E-50</c:v>
                </c:pt>
                <c:pt idx="1848">
                  <c:v>4.7125242604060721E-50</c:v>
                </c:pt>
                <c:pt idx="1849">
                  <c:v>4.4217532007661178E-50</c:v>
                </c:pt>
                <c:pt idx="1850">
                  <c:v>4.1489232284187005E-50</c:v>
                </c:pt>
                <c:pt idx="1851">
                  <c:v>3.8929273466302489E-50</c:v>
                </c:pt>
                <c:pt idx="1852">
                  <c:v>3.652726862318367E-50</c:v>
                </c:pt>
                <c:pt idx="1853">
                  <c:v>3.427347171596071E-50</c:v>
                </c:pt>
                <c:pt idx="1854">
                  <c:v>3.2158738053553811E-50</c:v>
                </c:pt>
                <c:pt idx="1855">
                  <c:v>3.0174487188453798E-50</c:v>
                </c:pt>
                <c:pt idx="1856">
                  <c:v>2.8312668101898498E-50</c:v>
                </c:pt>
                <c:pt idx="1857">
                  <c:v>2.6565726537185157E-50</c:v>
                </c:pt>
                <c:pt idx="1858">
                  <c:v>2.4926574348575112E-50</c:v>
                </c:pt>
                <c:pt idx="1859">
                  <c:v>2.3388560741425055E-50</c:v>
                </c:pt>
                <c:pt idx="1860">
                  <c:v>2.1945445286853035E-50</c:v>
                </c:pt>
                <c:pt idx="1861">
                  <c:v>2.0591372601447051E-50</c:v>
                </c:pt>
                <c:pt idx="1862">
                  <c:v>1.9320848589280382E-50</c:v>
                </c:pt>
                <c:pt idx="1863">
                  <c:v>1.8128718149836432E-50</c:v>
                </c:pt>
                <c:pt idx="1864">
                  <c:v>1.7010144261393939E-50</c:v>
                </c:pt>
                <c:pt idx="1865">
                  <c:v>1.5960588355004227E-50</c:v>
                </c:pt>
                <c:pt idx="1866">
                  <c:v>1.4975791899428676E-50</c:v>
                </c:pt>
                <c:pt idx="1867">
                  <c:v>1.405175912231803E-50</c:v>
                </c:pt>
                <c:pt idx="1868">
                  <c:v>1.3184740797525419E-50</c:v>
                </c:pt>
                <c:pt idx="1869">
                  <c:v>1.2371219032770779E-50</c:v>
                </c:pt>
                <c:pt idx="1870">
                  <c:v>1.1607892995933198E-50</c:v>
                </c:pt>
                <c:pt idx="1871">
                  <c:v>1.08916655220562E-50</c:v>
                </c:pt>
                <c:pt idx="1872">
                  <c:v>1.021963054672446E-50</c:v>
                </c:pt>
                <c:pt idx="1873">
                  <c:v>9.5890613148232837E-51</c:v>
                </c:pt>
                <c:pt idx="1874">
                  <c:v>8.9973993168384937E-51</c:v>
                </c:pt>
                <c:pt idx="1875">
                  <c:v>8.442243907806075E-51</c:v>
                </c:pt>
                <c:pt idx="1876">
                  <c:v>7.9213425667909741E-51</c:v>
                </c:pt>
                <c:pt idx="1877">
                  <c:v>7.4325817573732187E-51</c:v>
                </c:pt>
                <c:pt idx="1878">
                  <c:v>6.9739783520581708E-51</c:v>
                </c:pt>
                <c:pt idx="1879">
                  <c:v>6.5436715858157996E-51</c:v>
                </c:pt>
                <c:pt idx="1880">
                  <c:v>6.1399155061007716E-51</c:v>
                </c:pt>
                <c:pt idx="1881">
                  <c:v>5.7610718887196117E-51</c:v>
                </c:pt>
                <c:pt idx="1882">
                  <c:v>5.405603590801373E-51</c:v>
                </c:pt>
                <c:pt idx="1883">
                  <c:v>5.0720683139017229E-51</c:v>
                </c:pt>
                <c:pt idx="1884">
                  <c:v>4.759112751934524E-51</c:v>
                </c:pt>
                <c:pt idx="1885">
                  <c:v>4.4654671001863508E-51</c:v>
                </c:pt>
                <c:pt idx="1886">
                  <c:v>4.1899399031344986E-51</c:v>
                </c:pt>
                <c:pt idx="1887">
                  <c:v>3.9314132201637117E-51</c:v>
                </c:pt>
                <c:pt idx="1888">
                  <c:v>3.6888380895667134E-51</c:v>
                </c:pt>
                <c:pt idx="1889">
                  <c:v>3.4612302724239086E-51</c:v>
                </c:pt>
                <c:pt idx="1890">
                  <c:v>3.2476662590932134E-51</c:v>
                </c:pt>
                <c:pt idx="1891">
                  <c:v>3.047279522106508E-51</c:v>
                </c:pt>
                <c:pt idx="1892">
                  <c:v>2.8592570002689886E-51</c:v>
                </c:pt>
                <c:pt idx="1893">
                  <c:v>2.6828357996957886E-51</c:v>
                </c:pt>
                <c:pt idx="1894">
                  <c:v>2.5173000984004643E-51</c:v>
                </c:pt>
                <c:pt idx="1895">
                  <c:v>2.3619782418758272E-51</c:v>
                </c:pt>
                <c:pt idx="1896">
                  <c:v>2.2162400178825633E-51</c:v>
                </c:pt>
                <c:pt idx="1897">
                  <c:v>2.0794940993882031E-51</c:v>
                </c:pt>
                <c:pt idx="1898">
                  <c:v>1.9511856452812661E-51</c:v>
                </c:pt>
                <c:pt idx="1899">
                  <c:v>1.8307940491255757E-51</c:v>
                </c:pt>
                <c:pt idx="1900">
                  <c:v>1.7178308268204039E-51</c:v>
                </c:pt>
                <c:pt idx="1901">
                  <c:v>1.6118376345957112E-51</c:v>
                </c:pt>
                <c:pt idx="1902">
                  <c:v>1.512384409300577E-51</c:v>
                </c:pt>
                <c:pt idx="1903">
                  <c:v>1.4190676234391113E-51</c:v>
                </c:pt>
                <c:pt idx="1904">
                  <c:v>1.3315086478737342E-51</c:v>
                </c:pt>
                <c:pt idx="1905">
                  <c:v>1.2493522155525461E-51</c:v>
                </c:pt>
                <c:pt idx="1906">
                  <c:v>1.172264980027432E-51</c:v>
                </c:pt>
                <c:pt idx="1907">
                  <c:v>1.0999341629141393E-51</c:v>
                </c:pt>
                <c:pt idx="1908">
                  <c:v>1.0320662848064581E-51</c:v>
                </c:pt>
                <c:pt idx="1909">
                  <c:v>9.6838597449523117E-52</c:v>
                </c:pt>
                <c:pt idx="1910">
                  <c:v>9.0863485166065397E-52</c:v>
                </c:pt>
                <c:pt idx="1911">
                  <c:v>8.5257047850443082E-52</c:v>
                </c:pt>
                <c:pt idx="1912">
                  <c:v>7.9996537606807445E-52</c:v>
                </c:pt>
                <c:pt idx="1913">
                  <c:v>7.5060610124610351E-52</c:v>
                </c:pt>
                <c:pt idx="1914">
                  <c:v>7.0429238074915327E-52</c:v>
                </c:pt>
                <c:pt idx="1915">
                  <c:v>6.6083629850308939E-52</c:v>
                </c:pt>
                <c:pt idx="1916">
                  <c:v>6.2006153318703136E-52</c:v>
                </c:pt>
                <c:pt idx="1917">
                  <c:v>5.818026428166225E-52</c:v>
                </c:pt>
                <c:pt idx="1918">
                  <c:v>5.4590439346977715E-52</c:v>
                </c:pt>
                <c:pt idx="1919">
                  <c:v>5.1222112943123068E-52</c:v>
                </c:pt>
                <c:pt idx="1920">
                  <c:v>4.8061618220028336E-52</c:v>
                </c:pt>
                <c:pt idx="1921">
                  <c:v>4.5096131596380837E-52</c:v>
                </c:pt>
                <c:pt idx="1922">
                  <c:v>4.2313620728455334E-52</c:v>
                </c:pt>
                <c:pt idx="1923">
                  <c:v>3.9702795689359217E-52</c:v>
                </c:pt>
                <c:pt idx="1924">
                  <c:v>3.7253063160604279E-52</c:v>
                </c:pt>
                <c:pt idx="1925">
                  <c:v>3.4954483450139366E-52</c:v>
                </c:pt>
                <c:pt idx="1926">
                  <c:v>3.2797730162446276E-52</c:v>
                </c:pt>
                <c:pt idx="1927">
                  <c:v>3.0774052357061772E-52</c:v>
                </c:pt>
                <c:pt idx="1928">
                  <c:v>2.8875239041985652E-52</c:v>
                </c:pt>
                <c:pt idx="1929">
                  <c:v>2.7093585857908112E-52</c:v>
                </c:pt>
                <c:pt idx="1930">
                  <c:v>2.5421863818079042E-52</c:v>
                </c:pt>
                <c:pt idx="1931">
                  <c:v>2.3853289976982574E-52</c:v>
                </c:pt>
                <c:pt idx="1932">
                  <c:v>2.2381499908806105E-52</c:v>
                </c:pt>
                <c:pt idx="1933">
                  <c:v>2.1000521884036359E-52</c:v>
                </c:pt>
                <c:pt idx="1934">
                  <c:v>1.9704752639405011E-52</c:v>
                </c:pt>
                <c:pt idx="1935">
                  <c:v>1.8488934642871392E-52</c:v>
                </c:pt>
                <c:pt idx="1936">
                  <c:v>1.7348134761395913E-52</c:v>
                </c:pt>
                <c:pt idx="1937">
                  <c:v>1.6277724244949436E-52</c:v>
                </c:pt>
                <c:pt idx="1938">
                  <c:v>1.5273359945544624E-52</c:v>
                </c:pt>
                <c:pt idx="1939">
                  <c:v>1.433096669508616E-52</c:v>
                </c:pt>
                <c:pt idx="1940">
                  <c:v>1.3446720770538702E-52</c:v>
                </c:pt>
                <c:pt idx="1941">
                  <c:v>1.2617034379323137E-52</c:v>
                </c:pt>
                <c:pt idx="1942">
                  <c:v>1.1838541101991257E-52</c:v>
                </c:pt>
                <c:pt idx="1943">
                  <c:v>1.110808223311309E-52</c:v>
                </c:pt>
                <c:pt idx="1944">
                  <c:v>1.0422693964955564E-52</c:v>
                </c:pt>
                <c:pt idx="1945">
                  <c:v>9.779595361950825E-53</c:v>
                </c:pt>
                <c:pt idx="1946">
                  <c:v>9.1761770771610537E-53</c:v>
                </c:pt>
                <c:pt idx="1947">
                  <c:v>8.6099907649573131E-53</c:v>
                </c:pt>
                <c:pt idx="1948">
                  <c:v>8.0787391469547921E-53</c:v>
                </c:pt>
                <c:pt idx="1949">
                  <c:v>7.580266690897365E-53</c:v>
                </c:pt>
                <c:pt idx="1950">
                  <c:v>7.1125508646714125E-53</c:v>
                </c:pt>
                <c:pt idx="1951">
                  <c:v>6.6736939299624181E-53</c:v>
                </c:pt>
                <c:pt idx="1952">
                  <c:v>6.2619152422574368E-53</c:v>
                </c:pt>
                <c:pt idx="1953">
                  <c:v>5.8755440259509818E-53</c:v>
                </c:pt>
                <c:pt idx="1954">
                  <c:v>5.5130125952396296E-53</c:v>
                </c:pt>
                <c:pt idx="1955">
                  <c:v>5.1728499932993882E-53</c:v>
                </c:pt>
                <c:pt idx="1956">
                  <c:v>4.8536760239370355E-53</c:v>
                </c:pt>
                <c:pt idx="1957">
                  <c:v>4.554195651499101E-53</c:v>
                </c:pt>
                <c:pt idx="1958">
                  <c:v>4.2731937463163449E-53</c:v>
                </c:pt>
                <c:pt idx="1959">
                  <c:v>4.0095301543635762E-53</c:v>
                </c:pt>
                <c:pt idx="1960">
                  <c:v>3.7621350711301617E-53</c:v>
                </c:pt>
                <c:pt idx="1961">
                  <c:v>3.5300047009308816E-53</c:v>
                </c:pt>
                <c:pt idx="1962">
                  <c:v>3.312197184044964E-53</c:v>
                </c:pt>
                <c:pt idx="1963">
                  <c:v>3.1078287751578256E-53</c:v>
                </c:pt>
                <c:pt idx="1964">
                  <c:v>2.9160702575996976E-53</c:v>
                </c:pt>
                <c:pt idx="1965">
                  <c:v>2.7361435788320523E-53</c:v>
                </c:pt>
                <c:pt idx="1966">
                  <c:v>2.5673186935304545E-53</c:v>
                </c:pt>
                <c:pt idx="1967">
                  <c:v>2.4089106014547679E-53</c:v>
                </c:pt>
                <c:pt idx="1968">
                  <c:v>2.2602765680879949E-53</c:v>
                </c:pt>
                <c:pt idx="1969">
                  <c:v>2.1208135167666056E-53</c:v>
                </c:pt>
                <c:pt idx="1970">
                  <c:v>1.98995558172102E-53</c:v>
                </c:pt>
                <c:pt idx="1971">
                  <c:v>1.8671718120978154E-53</c:v>
                </c:pt>
                <c:pt idx="1972">
                  <c:v>1.7519640176478083E-53</c:v>
                </c:pt>
                <c:pt idx="1973">
                  <c:v>1.6438647473389849E-53</c:v>
                </c:pt>
                <c:pt idx="1974">
                  <c:v>1.5424353926925782E-53</c:v>
                </c:pt>
                <c:pt idx="1975">
                  <c:v>1.4472644081466562E-53</c:v>
                </c:pt>
                <c:pt idx="1976">
                  <c:v>1.3579656412264127E-53</c:v>
                </c:pt>
                <c:pt idx="1977">
                  <c:v>1.2741767657459013E-53</c:v>
                </c:pt>
                <c:pt idx="1978">
                  <c:v>1.1955578116839819E-53</c:v>
                </c:pt>
                <c:pt idx="1979">
                  <c:v>1.1217897857695179E-53</c:v>
                </c:pt>
                <c:pt idx="1980">
                  <c:v>1.0525733771788971E-53</c:v>
                </c:pt>
                <c:pt idx="1981">
                  <c:v>9.8762774309430126E-54</c:v>
                </c:pt>
                <c:pt idx="1982">
                  <c:v>9.2668936919517131E-54</c:v>
                </c:pt>
                <c:pt idx="1983">
                  <c:v>8.6951100045935882E-54</c:v>
                </c:pt>
                <c:pt idx="1984">
                  <c:v>8.1586063793573357E-54</c:v>
                </c:pt>
                <c:pt idx="1985">
                  <c:v>7.6552059741769072E-54</c:v>
                </c:pt>
                <c:pt idx="1986">
                  <c:v>7.1828662619816167E-54</c:v>
                </c:pt>
                <c:pt idx="1987">
                  <c:v>6.7396707432240107E-54</c:v>
                </c:pt>
                <c:pt idx="1988">
                  <c:v>6.3238211697593698E-54</c:v>
                </c:pt>
                <c:pt idx="1989">
                  <c:v>5.9336302485255639E-54</c:v>
                </c:pt>
                <c:pt idx="1990">
                  <c:v>5.5675147954187426E-54</c:v>
                </c:pt>
                <c:pt idx="1991">
                  <c:v>5.2239893115869557E-54</c:v>
                </c:pt>
                <c:pt idx="1992">
                  <c:v>4.9016599560778041E-54</c:v>
                </c:pt>
                <c:pt idx="1993">
                  <c:v>4.5992188903843491E-54</c:v>
                </c:pt>
                <c:pt idx="1994">
                  <c:v>4.3154389719425255E-54</c:v>
                </c:pt>
                <c:pt idx="1995">
                  <c:v>4.049168775049118E-54</c:v>
                </c:pt>
                <c:pt idx="1996">
                  <c:v>3.7993279189978873E-54</c:v>
                </c:pt>
                <c:pt idx="1997">
                  <c:v>3.5649026844779313E-54</c:v>
                </c:pt>
                <c:pt idx="1998">
                  <c:v>3.3449419004480055E-54</c:v>
                </c:pt>
                <c:pt idx="1999">
                  <c:v>3.1385530847979532E-54</c:v>
                </c:pt>
                <c:pt idx="2000">
                  <c:v>2.9448988231381289E-54</c:v>
                </c:pt>
                <c:pt idx="2001">
                  <c:v>2.7631933710239057E-54</c:v>
                </c:pt>
                <c:pt idx="2002">
                  <c:v>2.5926994658289257E-54</c:v>
                </c:pt>
                <c:pt idx="2003">
                  <c:v>2.4327253353313865E-54</c:v>
                </c:pt>
                <c:pt idx="2004">
                  <c:v>2.2826218908758418E-54</c:v>
                </c:pt>
                <c:pt idx="2005">
                  <c:v>2.1417800937218617E-54</c:v>
                </c:pt>
                <c:pt idx="2006">
                  <c:v>2.0096284838936285E-54</c:v>
                </c:pt>
                <c:pt idx="2007">
                  <c:v>1.8856308615038752E-54</c:v>
                </c:pt>
                <c:pt idx="2008">
                  <c:v>1.7692841111442205E-54</c:v>
                </c:pt>
                <c:pt idx="2009">
                  <c:v>1.6601161605144641E-54</c:v>
                </c:pt>
                <c:pt idx="2010">
                  <c:v>1.5576840650080514E-54</c:v>
                </c:pt>
                <c:pt idx="2011">
                  <c:v>1.4615722104819947E-54</c:v>
                </c:pt>
                <c:pt idx="2012">
                  <c:v>1.3713906269190615E-54</c:v>
                </c:pt>
                <c:pt idx="2013">
                  <c:v>1.2867734061399805E-54</c:v>
                </c:pt>
                <c:pt idx="2014">
                  <c:v>1.2073772171455935E-54</c:v>
                </c:pt>
                <c:pt idx="2015">
                  <c:v>1.1328799130650174E-54</c:v>
                </c:pt>
                <c:pt idx="2016">
                  <c:v>1.0629792240575618E-54</c:v>
                </c:pt>
                <c:pt idx="2017">
                  <c:v>9.9739153086490327E-55</c:v>
                </c:pt>
                <c:pt idx="2018">
                  <c:v>9.358507140372538E-55</c:v>
                </c:pt>
                <c:pt idx="2019">
                  <c:v>8.7810707416430548E-55</c:v>
                </c:pt>
                <c:pt idx="2020">
                  <c:v>8.2392631872982973E-55</c:v>
                </c:pt>
                <c:pt idx="2021">
                  <c:v>7.7308861147913536E-55</c:v>
                </c:pt>
                <c:pt idx="2022">
                  <c:v>7.253876804422309E-55</c:v>
                </c:pt>
                <c:pt idx="2023">
                  <c:v>6.8062998099353224E-55</c:v>
                </c:pt>
                <c:pt idx="2024">
                  <c:v>6.3863391055226143E-55</c:v>
                </c:pt>
                <c:pt idx="2025">
                  <c:v>5.9922907173721677E-55</c:v>
                </c:pt>
                <c:pt idx="2026">
                  <c:v>5.6225558098619358E-55</c:v>
                </c:pt>
                <c:pt idx="2027">
                  <c:v>5.2756341983480545E-55</c:v>
                </c:pt>
                <c:pt idx="2028">
                  <c:v>4.9501182622254763E-55</c:v>
                </c:pt>
                <c:pt idx="2029">
                  <c:v>4.6446872335634904E-55</c:v>
                </c:pt>
                <c:pt idx="2030">
                  <c:v>4.3581018381425137E-55</c:v>
                </c:pt>
                <c:pt idx="2031">
                  <c:v>4.0891992671483565E-55</c:v>
                </c:pt>
                <c:pt idx="2032">
                  <c:v>3.8368884591218328E-55</c:v>
                </c:pt>
                <c:pt idx="2033">
                  <c:v>3.6001456730203926E-55</c:v>
                </c:pt>
                <c:pt idx="2034">
                  <c:v>3.3780103344296619E-55</c:v>
                </c:pt>
                <c:pt idx="2035">
                  <c:v>3.1695811380710649E-55</c:v>
                </c:pt>
                <c:pt idx="2036">
                  <c:v>2.9740123907915934E-55</c:v>
                </c:pt>
                <c:pt idx="2037">
                  <c:v>2.7905105801975594E-55</c:v>
                </c:pt>
                <c:pt idx="2038">
                  <c:v>2.6183311550097026E-55</c:v>
                </c:pt>
                <c:pt idx="2039">
                  <c:v>2.4567755040760617E-55</c:v>
                </c:pt>
                <c:pt idx="2040">
                  <c:v>2.3051881217850848E-55</c:v>
                </c:pt>
                <c:pt idx="2041">
                  <c:v>2.1629539483777472E-55</c:v>
                </c:pt>
                <c:pt idx="2042">
                  <c:v>2.0294958743671049E-55</c:v>
                </c:pt>
                <c:pt idx="2043">
                  <c:v>1.9042723989395667E-55</c:v>
                </c:pt>
                <c:pt idx="2044">
                  <c:v>1.7867754328369322E-55</c:v>
                </c:pt>
                <c:pt idx="2045">
                  <c:v>1.676528236804489E-55</c:v>
                </c:pt>
                <c:pt idx="2046">
                  <c:v>1.5730834872404964E-55</c:v>
                </c:pt>
                <c:pt idx="2047">
                  <c:v>1.4760214611985089E-55</c:v>
                </c:pt>
                <c:pt idx="2048">
                  <c:v>1.3849483333782561E-55</c:v>
                </c:pt>
                <c:pt idx="2049">
                  <c:v>1.2994945781951933E-55</c:v>
                </c:pt>
                <c:pt idx="2050">
                  <c:v>1.2193134704451756E-55</c:v>
                </c:pt>
                <c:pt idx="2051">
                  <c:v>1.1440796784807682E-55</c:v>
                </c:pt>
                <c:pt idx="2052">
                  <c:v>1.0734879441910597E-55</c:v>
                </c:pt>
                <c:pt idx="2053">
                  <c:v>1.0072518444290494E-55</c:v>
                </c:pt>
                <c:pt idx="2054">
                  <c:v>9.4510262886114981E-56</c:v>
                </c:pt>
                <c:pt idx="2055">
                  <c:v>8.8678812952342488E-56</c:v>
                </c:pt>
                <c:pt idx="2056">
                  <c:v>8.3207173766013075E-56</c:v>
                </c:pt>
                <c:pt idx="2057">
                  <c:v>7.807314436931249E-56</c:v>
                </c:pt>
                <c:pt idx="2058">
                  <c:v>7.3255893642685584E-56</c:v>
                </c:pt>
                <c:pt idx="2059">
                  <c:v>6.8735875783399285E-56</c:v>
                </c:pt>
                <c:pt idx="2060">
                  <c:v>6.4494750999227442E-56</c:v>
                </c:pt>
                <c:pt idx="2061">
                  <c:v>6.0515311095475228E-56</c:v>
                </c:pt>
                <c:pt idx="2062">
                  <c:v>5.6781409653415264E-56</c:v>
                </c:pt>
                <c:pt idx="2063">
                  <c:v>5.3277896516837539E-56</c:v>
                </c:pt>
                <c:pt idx="2064">
                  <c:v>4.9990556320894702E-56</c:v>
                </c:pt>
                <c:pt idx="2065">
                  <c:v>4.6906050813826006E-56</c:v>
                </c:pt>
                <c:pt idx="2066">
                  <c:v>4.4011864737532691E-56</c:v>
                </c:pt>
                <c:pt idx="2067">
                  <c:v>4.1296255047417267E-56</c:v>
                </c:pt>
                <c:pt idx="2068">
                  <c:v>3.8748203265448377E-56</c:v>
                </c:pt>
                <c:pt idx="2069">
                  <c:v>3.6357370773125482E-56</c:v>
                </c:pt>
                <c:pt idx="2070">
                  <c:v>3.4114056862946599E-56</c:v>
                </c:pt>
                <c:pt idx="2071">
                  <c:v>3.2009159378174416E-56</c:v>
                </c:pt>
                <c:pt idx="2072">
                  <c:v>3.003413778119829E-56</c:v>
                </c:pt>
                <c:pt idx="2073">
                  <c:v>2.8180978500643435E-56</c:v>
                </c:pt>
                <c:pt idx="2074">
                  <c:v>2.6442162416624638E-56</c:v>
                </c:pt>
                <c:pt idx="2075">
                  <c:v>2.4810634352217142E-56</c:v>
                </c:pt>
                <c:pt idx="2076">
                  <c:v>2.3279774447357576E-56</c:v>
                </c:pt>
                <c:pt idx="2077">
                  <c:v>2.1843371299025776E-56</c:v>
                </c:pt>
                <c:pt idx="2078">
                  <c:v>2.049559675872465E-56</c:v>
                </c:pt>
                <c:pt idx="2079">
                  <c:v>1.9230982285000106E-56</c:v>
                </c:pt>
                <c:pt idx="2080">
                  <c:v>1.8044396755052124E-56</c:v>
                </c:pt>
                <c:pt idx="2081">
                  <c:v>1.6931025645408619E-56</c:v>
                </c:pt>
                <c:pt idx="2082">
                  <c:v>1.588635149718843E-56</c:v>
                </c:pt>
                <c:pt idx="2083">
                  <c:v>1.4906135586692043E-56</c:v>
                </c:pt>
                <c:pt idx="2084">
                  <c:v>1.398640072694921E-56</c:v>
                </c:pt>
                <c:pt idx="2085">
                  <c:v>1.3123415130441404E-56</c:v>
                </c:pt>
                <c:pt idx="2086">
                  <c:v>1.2313677267522764E-56</c:v>
                </c:pt>
                <c:pt idx="2087">
                  <c:v>1.1553901659103194E-56</c:v>
                </c:pt>
                <c:pt idx="2088">
                  <c:v>1.0841005545947954E-56</c:v>
                </c:pt>
                <c:pt idx="2089">
                  <c:v>1.0172096380505E-56</c:v>
                </c:pt>
                <c:pt idx="2090">
                  <c:v>9.5444600905086236E-57</c:v>
                </c:pt>
                <c:pt idx="2091">
                  <c:v>8.955550066739472E-57</c:v>
                </c:pt>
                <c:pt idx="2092">
                  <c:v>8.4029768302591766E-57</c:v>
                </c:pt>
                <c:pt idx="2093">
                  <c:v>7.8844983371948451E-57</c:v>
                </c:pt>
                <c:pt idx="2094">
                  <c:v>7.3980108817354529E-57</c:v>
                </c:pt>
                <c:pt idx="2095">
                  <c:v>6.9415405604293998E-57</c:v>
                </c:pt>
                <c:pt idx="2096">
                  <c:v>6.5132352631499631E-57</c:v>
                </c:pt>
                <c:pt idx="2097">
                  <c:v>6.1113571582323162E-57</c:v>
                </c:pt>
                <c:pt idx="2098">
                  <c:v>5.7342756412908399E-57</c:v>
                </c:pt>
                <c:pt idx="2099">
                  <c:v>5.3804607191068551E-57</c:v>
                </c:pt>
                <c:pt idx="2100">
                  <c:v>5.0484768017421432E-57</c:v>
                </c:pt>
                <c:pt idx="2101">
                  <c:v>4.736976877690018E-57</c:v>
                </c:pt>
                <c:pt idx="2102">
                  <c:v>4.4446970484298495E-57</c:v>
                </c:pt>
                <c:pt idx="2103">
                  <c:v>4.1704514002092158E-57</c:v>
                </c:pt>
                <c:pt idx="2104">
                  <c:v>3.9131271922461417E-57</c:v>
                </c:pt>
                <c:pt idx="2105">
                  <c:v>3.6716803418277455E-57</c:v>
                </c:pt>
                <c:pt idx="2106">
                  <c:v>3.4451311879862658E-57</c:v>
                </c:pt>
                <c:pt idx="2107">
                  <c:v>3.2325605165637486E-57</c:v>
                </c:pt>
                <c:pt idx="2108">
                  <c:v>3.0331058305372564E-57</c:v>
                </c:pt>
                <c:pt idx="2109">
                  <c:v>2.8459578504715907E-57</c:v>
                </c:pt>
                <c:pt idx="2110">
                  <c:v>2.6703572309002523E-57</c:v>
                </c:pt>
                <c:pt idx="2111">
                  <c:v>2.5055914793114909E-57</c:v>
                </c:pt>
                <c:pt idx="2112">
                  <c:v>2.3509920652383491E-57</c:v>
                </c:pt>
                <c:pt idx="2113">
                  <c:v>2.205931707722954E-57</c:v>
                </c:pt>
                <c:pt idx="2114">
                  <c:v>2.0698218301490389E-57</c:v>
                </c:pt>
                <c:pt idx="2115">
                  <c:v>1.9421101721157952E-57</c:v>
                </c:pt>
                <c:pt idx="2116">
                  <c:v>1.8222785486633185E-57</c:v>
                </c:pt>
                <c:pt idx="2117">
                  <c:v>1.7098407477577942E-57</c:v>
                </c:pt>
                <c:pt idx="2118">
                  <c:v>1.6043405575055606E-57</c:v>
                </c:pt>
                <c:pt idx="2119">
                  <c:v>1.505349915091542E-57</c:v>
                </c:pt>
                <c:pt idx="2120">
                  <c:v>1.4124671699314427E-57</c:v>
                </c:pt>
                <c:pt idx="2121">
                  <c:v>1.3253154539905211E-57</c:v>
                </c:pt>
                <c:pt idx="2122">
                  <c:v>1.2435411526565639E-57</c:v>
                </c:pt>
                <c:pt idx="2123">
                  <c:v>1.1668124699626987E-57</c:v>
                </c:pt>
                <c:pt idx="2124">
                  <c:v>1.0948180823384891E-57</c:v>
                </c:pt>
                <c:pt idx="2125">
                  <c:v>1.0272658754269613E-57</c:v>
                </c:pt>
                <c:pt idx="2126">
                  <c:v>9.638817588422492E-58</c:v>
                </c:pt>
                <c:pt idx="2127">
                  <c:v>9.0440855405878302E-58</c:v>
                </c:pt>
                <c:pt idx="2128">
                  <c:v>8.486049509196766E-58</c:v>
                </c:pt>
                <c:pt idx="2129">
                  <c:v>7.9624452853038939E-58</c:v>
                </c:pt>
                <c:pt idx="2130">
                  <c:v>7.4711483656497392E-58</c:v>
                </c:pt>
                <c:pt idx="2131">
                  <c:v>7.0101653325735142E-58</c:v>
                </c:pt>
                <c:pt idx="2132">
                  <c:v>6.5776257658004344E-58</c:v>
                </c:pt>
                <c:pt idx="2133">
                  <c:v>6.1717746532860461E-58</c:v>
                </c:pt>
                <c:pt idx="2134">
                  <c:v>5.7909652703248307E-58</c:v>
                </c:pt>
                <c:pt idx="2135">
                  <c:v>5.4336524980303856E-58</c:v>
                </c:pt>
                <c:pt idx="2136">
                  <c:v>5.0983865540771471E-58</c:v>
                </c:pt>
                <c:pt idx="2137">
                  <c:v>4.7838071102664192E-58</c:v>
                </c:pt>
                <c:pt idx="2138">
                  <c:v>4.4886377730489481E-58</c:v>
                </c:pt>
                <c:pt idx="2139">
                  <c:v>4.211680904608996E-58</c:v>
                </c:pt>
                <c:pt idx="2140">
                  <c:v>3.951812763496659E-58</c:v>
                </c:pt>
                <c:pt idx="2141">
                  <c:v>3.7079789450917424E-58</c:v>
                </c:pt>
                <c:pt idx="2142">
                  <c:v>3.4791901033990613E-58</c:v>
                </c:pt>
                <c:pt idx="2143">
                  <c:v>3.2645179368165141E-58</c:v>
                </c:pt>
                <c:pt idx="2144">
                  <c:v>3.0630914215883501E-58</c:v>
                </c:pt>
                <c:pt idx="2145">
                  <c:v>2.874093277661012E-58</c:v>
                </c:pt>
                <c:pt idx="2146">
                  <c:v>2.6967566526019085E-58</c:v>
                </c:pt>
                <c:pt idx="2147">
                  <c:v>2.5303620101262466E-58</c:v>
                </c:pt>
                <c:pt idx="2148">
                  <c:v>2.3742342106072484E-58</c:v>
                </c:pt>
                <c:pt idx="2149">
                  <c:v>2.2277397717240394E-58</c:v>
                </c:pt>
                <c:pt idx="2150">
                  <c:v>2.090284298132387E-58</c:v>
                </c:pt>
                <c:pt idx="2151">
                  <c:v>1.9613100697292978E-58</c:v>
                </c:pt>
                <c:pt idx="2152">
                  <c:v>1.8402937787259366E-58</c:v>
                </c:pt>
                <c:pt idx="2153">
                  <c:v>1.7267444063471415E-58</c:v>
                </c:pt>
                <c:pt idx="2154">
                  <c:v>1.6202012305423217E-58</c:v>
                </c:pt>
                <c:pt idx="2155">
                  <c:v>1.5202319566241108E-58</c:v>
                </c:pt>
                <c:pt idx="2156">
                  <c:v>1.4264309632499095E-58</c:v>
                </c:pt>
                <c:pt idx="2157">
                  <c:v>1.3384176566294622E-58</c:v>
                </c:pt>
                <c:pt idx="2158">
                  <c:v>1.2558349262807301E-58</c:v>
                </c:pt>
                <c:pt idx="2159">
                  <c:v>1.1783476960683502E-58</c:v>
                </c:pt>
                <c:pt idx="2160">
                  <c:v>1.1056415646455765E-58</c:v>
                </c:pt>
                <c:pt idx="2161">
                  <c:v>1.0374215297833542E-58</c:v>
                </c:pt>
                <c:pt idx="2162">
                  <c:v>9.7341079141053672E-59</c:v>
                </c:pt>
                <c:pt idx="2163">
                  <c:v>9.13349628508636E-59</c:v>
                </c:pt>
                <c:pt idx="2164">
                  <c:v>8.5699434530414596E-59</c:v>
                </c:pt>
                <c:pt idx="2165">
                  <c:v>8.0411628248265864E-59</c:v>
                </c:pt>
                <c:pt idx="2166">
                  <c:v>7.5450088941281471E-59</c:v>
                </c:pt>
                <c:pt idx="2167">
                  <c:v>7.0794685361567106E-59</c:v>
                </c:pt>
                <c:pt idx="2168">
                  <c:v>6.642652839473459E-59</c:v>
                </c:pt>
                <c:pt idx="2169">
                  <c:v>6.2327894418073409E-59</c:v>
                </c:pt>
                <c:pt idx="2170">
                  <c:v>5.8482153387658264E-59</c:v>
                </c:pt>
                <c:pt idx="2171">
                  <c:v>5.4873701362609073E-59</c:v>
                </c:pt>
                <c:pt idx="2172">
                  <c:v>5.1487897192722989E-59</c:v>
                </c:pt>
                <c:pt idx="2173">
                  <c:v>4.8311003112591283E-59</c:v>
                </c:pt>
                <c:pt idx="2174">
                  <c:v>4.5330129001164034E-59</c:v>
                </c:pt>
                <c:pt idx="2175">
                  <c:v>4.2533180080597944E-59</c:v>
                </c:pt>
                <c:pt idx="2176">
                  <c:v>3.9908807842177523E-59</c:v>
                </c:pt>
                <c:pt idx="2177">
                  <c:v>3.7446364000193491E-59</c:v>
                </c:pt>
                <c:pt idx="2178">
                  <c:v>3.5135857286948164E-59</c:v>
                </c:pt>
                <c:pt idx="2179">
                  <c:v>3.2967912913585131E-59</c:v>
                </c:pt>
                <c:pt idx="2180">
                  <c:v>3.093373453225732E-59</c:v>
                </c:pt>
                <c:pt idx="2181">
                  <c:v>2.9025068545296341E-59</c:v>
                </c:pt>
                <c:pt idx="2182">
                  <c:v>2.72341706165691E-59</c:v>
                </c:pt>
                <c:pt idx="2183">
                  <c:v>2.5553774249142709E-59</c:v>
                </c:pt>
                <c:pt idx="2184">
                  <c:v>2.3977061301762965E-59</c:v>
                </c:pt>
                <c:pt idx="2185">
                  <c:v>2.2497634324518078E-59</c:v>
                </c:pt>
                <c:pt idx="2186">
                  <c:v>2.1109490601440748E-59</c:v>
                </c:pt>
                <c:pt idx="2187">
                  <c:v>1.9806997794727502E-59</c:v>
                </c:pt>
                <c:pt idx="2188">
                  <c:v>1.8584871091752637E-59</c:v>
                </c:pt>
                <c:pt idx="2189">
                  <c:v>1.7438151762151727E-59</c:v>
                </c:pt>
                <c:pt idx="2190">
                  <c:v>1.6362187037970916E-59</c:v>
                </c:pt>
                <c:pt idx="2191">
                  <c:v>1.5352611235246464E-59</c:v>
                </c:pt>
                <c:pt idx="2192">
                  <c:v>1.4405328040416138E-59</c:v>
                </c:pt>
                <c:pt idx="2193">
                  <c:v>1.35164938896903E-59</c:v>
                </c:pt>
                <c:pt idx="2194">
                  <c:v>1.2682502373945075E-59</c:v>
                </c:pt>
                <c:pt idx="2195">
                  <c:v>1.1899969605861144E-59</c:v>
                </c:pt>
                <c:pt idx="2196">
                  <c:v>1.1165720489935885E-59</c:v>
                </c:pt>
                <c:pt idx="2197">
                  <c:v>1.0476775839659975E-59</c:v>
                </c:pt>
                <c:pt idx="2198">
                  <c:v>9.8303402895869231E-60</c:v>
                </c:pt>
                <c:pt idx="2199">
                  <c:v>9.2237909532492437E-60</c:v>
                </c:pt>
                <c:pt idx="2200">
                  <c:v>8.6546667809011944E-60</c:v>
                </c:pt>
                <c:pt idx="2201">
                  <c:v>8.1206585739075807E-60</c:v>
                </c:pt>
                <c:pt idx="2202">
                  <c:v>7.6195996152623652E-60</c:v>
                </c:pt>
                <c:pt idx="2203">
                  <c:v>7.1494568782208141E-60</c:v>
                </c:pt>
                <c:pt idx="2204">
                  <c:v>6.7083227773745536E-60</c:v>
                </c:pt>
                <c:pt idx="2205">
                  <c:v>6.2944074286998381E-60</c:v>
                </c:pt>
                <c:pt idx="2206">
                  <c:v>5.9060313871744959E-60</c:v>
                </c:pt>
                <c:pt idx="2207">
                  <c:v>5.5416188324967236E-60</c:v>
                </c:pt>
                <c:pt idx="2208">
                  <c:v>5.1996911752570445E-60</c:v>
                </c:pt>
                <c:pt idx="2209">
                  <c:v>4.8788610576207429E-60</c:v>
                </c:pt>
                <c:pt idx="2210">
                  <c:v>4.5778267241787653E-60</c:v>
                </c:pt>
                <c:pt idx="2211">
                  <c:v>4.2953667401270629E-60</c:v>
                </c:pt>
                <c:pt idx="2212">
                  <c:v>4.0303350353435766E-60</c:v>
                </c:pt>
                <c:pt idx="2213">
                  <c:v>3.7816562542544149E-60</c:v>
                </c:pt>
                <c:pt idx="2214">
                  <c:v>3.5483213926214984E-60</c:v>
                </c:pt>
                <c:pt idx="2215">
                  <c:v>3.3293837035480919E-60</c:v>
                </c:pt>
                <c:pt idx="2216">
                  <c:v>3.1239548560910277E-60</c:v>
                </c:pt>
                <c:pt idx="2217">
                  <c:v>2.9312013308933246E-60</c:v>
                </c:pt>
                <c:pt idx="2218">
                  <c:v>2.7503410382126339E-60</c:v>
                </c:pt>
                <c:pt idx="2219">
                  <c:v>2.5806401446232975E-60</c:v>
                </c:pt>
                <c:pt idx="2220">
                  <c:v>2.4214100955164814E-60</c:v>
                </c:pt>
                <c:pt idx="2221">
                  <c:v>2.2720048213173113E-60</c:v>
                </c:pt>
                <c:pt idx="2222">
                  <c:v>2.1318181160833329E-60</c:v>
                </c:pt>
                <c:pt idx="2223">
                  <c:v>2.0002811778480723E-60</c:v>
                </c:pt>
                <c:pt idx="2224">
                  <c:v>1.8768603007297398E-60</c:v>
                </c:pt>
                <c:pt idx="2225">
                  <c:v>1.7610547094408953E-60</c:v>
                </c:pt>
                <c:pt idx="2226">
                  <c:v>1.6523945274126896E-60</c:v>
                </c:pt>
                <c:pt idx="2227">
                  <c:v>1.5504388702894205E-60</c:v>
                </c:pt>
                <c:pt idx="2228">
                  <c:v>1.4547740570578424E-60</c:v>
                </c:pt>
                <c:pt idx="2229">
                  <c:v>1.3650119315529493E-60</c:v>
                </c:pt>
                <c:pt idx="2230">
                  <c:v>1.2807882875298136E-60</c:v>
                </c:pt>
                <c:pt idx="2231">
                  <c:v>1.2017613909112707E-60</c:v>
                </c:pt>
                <c:pt idx="2232">
                  <c:v>1.1276105932155269E-60</c:v>
                </c:pt>
                <c:pt idx="2233">
                  <c:v>1.0580350305377311E-60</c:v>
                </c:pt>
                <c:pt idx="2234">
                  <c:v>9.9275240280667769E-61</c:v>
                </c:pt>
                <c:pt idx="2235">
                  <c:v>9.3149782836352462E-61</c:v>
                </c:pt>
                <c:pt idx="2236">
                  <c:v>8.740227692150252E-61</c:v>
                </c:pt>
                <c:pt idx="2237">
                  <c:v>8.2009402260053001E-61</c:v>
                </c:pt>
                <c:pt idx="2238">
                  <c:v>7.6949277478108632E-61</c:v>
                </c:pt>
                <c:pt idx="2239">
                  <c:v>7.2201371321141599E-61</c:v>
                </c:pt>
                <c:pt idx="2240">
                  <c:v>6.7746419349245103E-61</c:v>
                </c:pt>
                <c:pt idx="2241">
                  <c:v>6.3566345772436539E-61</c:v>
                </c:pt>
                <c:pt idx="2242">
                  <c:v>5.9644190108860523E-61</c:v>
                </c:pt>
                <c:pt idx="2243">
                  <c:v>5.5964038368309947E-61</c:v>
                </c:pt>
                <c:pt idx="2244">
                  <c:v>5.2510958481845383E-61</c:v>
                </c:pt>
                <c:pt idx="2245">
                  <c:v>4.9270939715520745E-61</c:v>
                </c:pt>
                <c:pt idx="2246">
                  <c:v>4.6230835822389009E-61</c:v>
                </c:pt>
                <c:pt idx="2247">
                  <c:v>4.337831170212942E-61</c:v>
                </c:pt>
                <c:pt idx="2248">
                  <c:v>4.0701793351869823E-61</c:v>
                </c:pt>
                <c:pt idx="2249">
                  <c:v>3.8190420905131516E-61</c:v>
                </c:pt>
                <c:pt idx="2250">
                  <c:v>3.5834004568354061E-61</c:v>
                </c:pt>
                <c:pt idx="2251">
                  <c:v>3.3622983276214249E-61</c:v>
                </c:pt>
                <c:pt idx="2252">
                  <c:v>3.1548385897984774E-61</c:v>
                </c:pt>
                <c:pt idx="2253">
                  <c:v>2.9601794837529046E-61</c:v>
                </c:pt>
                <c:pt idx="2254">
                  <c:v>2.7775311879240533E-61</c:v>
                </c:pt>
                <c:pt idx="2255">
                  <c:v>2.60615261413479E-61</c:v>
                </c:pt>
                <c:pt idx="2256">
                  <c:v>2.4453484006557676E-61</c:v>
                </c:pt>
                <c:pt idx="2257">
                  <c:v>2.2944660908029425E-61</c:v>
                </c:pt>
                <c:pt idx="2258">
                  <c:v>2.1528934856205925E-61</c:v>
                </c:pt>
                <c:pt idx="2259">
                  <c:v>2.0200561599084673E-61</c:v>
                </c:pt>
                <c:pt idx="2260">
                  <c:v>1.895415131514443E-61</c:v>
                </c:pt>
                <c:pt idx="2261">
                  <c:v>1.7784646744359329E-61</c:v>
                </c:pt>
                <c:pt idx="2262">
                  <c:v>1.6687302668567978E-61</c:v>
                </c:pt>
                <c:pt idx="2263">
                  <c:v>1.5657666657939985E-61</c:v>
                </c:pt>
                <c:pt idx="2264">
                  <c:v>1.4691561005419469E-61</c:v>
                </c:pt>
                <c:pt idx="2265">
                  <c:v>1.3785065775845257E-61</c:v>
                </c:pt>
                <c:pt idx="2266">
                  <c:v>1.2934502900970295E-61</c:v>
                </c:pt>
                <c:pt idx="2267">
                  <c:v>1.2136421255846389E-61</c:v>
                </c:pt>
                <c:pt idx="2268">
                  <c:v>1.1387582656022345E-61</c:v>
                </c:pt>
                <c:pt idx="2269">
                  <c:v>1.0684948718739685E-61</c:v>
                </c:pt>
                <c:pt idx="2270">
                  <c:v>1.0025668534815753E-61</c:v>
                </c:pt>
                <c:pt idx="2271">
                  <c:v>9.4070671011933987E-62</c:v>
                </c:pt>
                <c:pt idx="2272">
                  <c:v>8.8266344672227331E-62</c:v>
                </c:pt>
                <c:pt idx="2273">
                  <c:v>8.2820155506364582E-62</c:v>
                </c:pt>
                <c:pt idx="2274">
                  <c:v>7.7710005818974689E-62</c:v>
                </c:pt>
                <c:pt idx="2275">
                  <c:v>7.2915161381470787E-62</c:v>
                </c:pt>
                <c:pt idx="2276">
                  <c:v>6.8416167303744477E-62</c:v>
                </c:pt>
                <c:pt idx="2277">
                  <c:v>6.4194769096724955E-62</c:v>
                </c:pt>
                <c:pt idx="2278">
                  <c:v>6.0233838605517572E-62</c:v>
                </c:pt>
                <c:pt idx="2279">
                  <c:v>5.6517304512598312E-62</c:v>
                </c:pt>
                <c:pt idx="2280">
                  <c:v>5.3030087129083745E-62</c:v>
                </c:pt>
                <c:pt idx="2281">
                  <c:v>4.9758037209494769E-62</c:v>
                </c:pt>
                <c:pt idx="2282">
                  <c:v>4.6687878541757246E-62</c:v>
                </c:pt>
                <c:pt idx="2283">
                  <c:v>4.3807154079500914E-62</c:v>
                </c:pt>
                <c:pt idx="2284">
                  <c:v>4.1104175398090447E-62</c:v>
                </c:pt>
                <c:pt idx="2285">
                  <c:v>3.8567975269308639E-62</c:v>
                </c:pt>
                <c:pt idx="2286">
                  <c:v>3.6188263162265166E-62</c:v>
                </c:pt>
                <c:pt idx="2287">
                  <c:v>3.3955383489977887E-62</c:v>
                </c:pt>
                <c:pt idx="2288">
                  <c:v>3.1860276432213667E-62</c:v>
                </c:pt>
                <c:pt idx="2289">
                  <c:v>2.9894441175629049E-62</c:v>
                </c:pt>
                <c:pt idx="2290">
                  <c:v>2.8049901422059076E-62</c:v>
                </c:pt>
                <c:pt idx="2291">
                  <c:v>2.6319173025005568E-62</c:v>
                </c:pt>
                <c:pt idx="2292">
                  <c:v>2.4695233623011116E-62</c:v>
                </c:pt>
                <c:pt idx="2293">
                  <c:v>2.3171494146707515E-62</c:v>
                </c:pt>
                <c:pt idx="2294">
                  <c:v>2.1741772083929515E-62</c:v>
                </c:pt>
                <c:pt idx="2295">
                  <c:v>2.0400266394418265E-62</c:v>
                </c:pt>
                <c:pt idx="2296">
                  <c:v>1.9141533972331763E-62</c:v>
                </c:pt>
                <c:pt idx="2297">
                  <c:v>1.7960467561059963E-62</c:v>
                </c:pt>
                <c:pt idx="2298">
                  <c:v>1.6852275030734735E-62</c:v>
                </c:pt>
                <c:pt idx="2299">
                  <c:v>1.5812459934354001E-62</c:v>
                </c:pt>
                <c:pt idx="2300">
                  <c:v>1.4836803263627337E-62</c:v>
                </c:pt>
                <c:pt idx="2301">
                  <c:v>1.3921346330518051E-62</c:v>
                </c:pt>
                <c:pt idx="2302">
                  <c:v>1.3062374705024345E-62</c:v>
                </c:pt>
                <c:pt idx="2303">
                  <c:v>1.2256403144027696E-62</c:v>
                </c:pt>
                <c:pt idx="2304">
                  <c:v>1.1500161450057868E-62</c:v>
                </c:pt>
                <c:pt idx="2305">
                  <c:v>1.0790581202597086E-62</c:v>
                </c:pt>
                <c:pt idx="2306">
                  <c:v>1.0124783308086137E-62</c:v>
                </c:pt>
                <c:pt idx="2307">
                  <c:v>9.500066318117062E-63</c:v>
                </c:pt>
                <c:pt idx="2308">
                  <c:v>8.913895468413955E-63</c:v>
                </c:pt>
                <c:pt idx="2309">
                  <c:v>8.363892394127995E-63</c:v>
                </c:pt>
                <c:pt idx="2310">
                  <c:v>7.8478254797169081E-63</c:v>
                </c:pt>
                <c:pt idx="2311">
                  <c:v>7.3636008042538934E-63</c:v>
                </c:pt>
                <c:pt idx="2312">
                  <c:v>6.9092536454269543E-63</c:v>
                </c:pt>
                <c:pt idx="2313">
                  <c:v>6.4829405077564645E-63</c:v>
                </c:pt>
                <c:pt idx="2314">
                  <c:v>6.0829316426857737E-63</c:v>
                </c:pt>
                <c:pt idx="2315">
                  <c:v>5.7076040301954059E-63</c:v>
                </c:pt>
                <c:pt idx="2316">
                  <c:v>5.3554347934640528E-63</c:v>
                </c:pt>
                <c:pt idx="2317">
                  <c:v>5.0249950198565966E-63</c:v>
                </c:pt>
                <c:pt idx="2318">
                  <c:v>4.7149439631680759E-63</c:v>
                </c:pt>
                <c:pt idx="2319">
                  <c:v>4.4240236035994117E-63</c:v>
                </c:pt>
                <c:pt idx="2320">
                  <c:v>4.1510535433922472E-63</c:v>
                </c:pt>
                <c:pt idx="2321">
                  <c:v>3.8949262174121055E-63</c:v>
                </c:pt>
                <c:pt idx="2322">
                  <c:v>3.654602399247026E-63</c:v>
                </c:pt>
                <c:pt idx="2323">
                  <c:v>3.4291069845878326E-63</c:v>
                </c:pt>
                <c:pt idx="2324">
                  <c:v>3.2175250347812865E-63</c:v>
                </c:pt>
                <c:pt idx="2325">
                  <c:v>3.01899806450298E-63</c:v>
                </c:pt>
                <c:pt idx="2326">
                  <c:v>2.8327205584873692E-63</c:v>
                </c:pt>
                <c:pt idx="2327">
                  <c:v>2.6579367031817034E-63</c:v>
                </c:pt>
                <c:pt idx="2328">
                  <c:v>2.4939373200626715E-63</c:v>
                </c:pt>
                <c:pt idx="2329">
                  <c:v>2.3400569881728229E-63</c:v>
                </c:pt>
                <c:pt idx="2330">
                  <c:v>2.1956713442015683E-63</c:v>
                </c:pt>
                <c:pt idx="2331">
                  <c:v>2.0601945491559426E-63</c:v>
                </c:pt>
                <c:pt idx="2332">
                  <c:v>1.9330769113422516E-63</c:v>
                </c:pt>
                <c:pt idx="2333">
                  <c:v>1.8138026560139441E-63</c:v>
                </c:pt>
                <c:pt idx="2334">
                  <c:v>1.7018878326361453E-63</c:v>
                </c:pt>
                <c:pt idx="2335">
                  <c:v>1.5968783512756579E-63</c:v>
                </c:pt>
                <c:pt idx="2336">
                  <c:v>1.4983481401491659E-63</c:v>
                </c:pt>
                <c:pt idx="2337">
                  <c:v>1.405897416853964E-63</c:v>
                </c:pt>
                <c:pt idx="2338">
                  <c:v>1.3191510662668001E-63</c:v>
                </c:pt>
                <c:pt idx="2339">
                  <c:v>1.2377571185292193E-63</c:v>
                </c:pt>
                <c:pt idx="2340">
                  <c:v>1.1613853209439003E-63</c:v>
                </c:pt>
                <c:pt idx="2341">
                  <c:v>1.0897257979875038E-63</c:v>
                </c:pt>
                <c:pt idx="2342">
                  <c:v>1.022487794003092E-63</c:v>
                </c:pt>
                <c:pt idx="2343">
                  <c:v>9.5939849347064658E-64</c:v>
                </c:pt>
                <c:pt idx="2344">
                  <c:v>9.0020191406897415E-64</c:v>
                </c:pt>
                <c:pt idx="2345">
                  <c:v>8.4465786803764498E-64</c:v>
                </c:pt>
                <c:pt idx="2346">
                  <c:v>7.9254098762473275E-64</c:v>
                </c:pt>
                <c:pt idx="2347">
                  <c:v>7.4363981066614829E-64</c:v>
                </c:pt>
                <c:pt idx="2348">
                  <c:v>6.9775592258634056E-64</c:v>
                </c:pt>
                <c:pt idx="2349">
                  <c:v>6.547031513390682E-64</c:v>
                </c:pt>
                <c:pt idx="2350">
                  <c:v>6.1430681202174556E-64</c:v>
                </c:pt>
                <c:pt idx="2351">
                  <c:v>5.7640299809841661E-64</c:v>
                </c:pt>
                <c:pt idx="2352">
                  <c:v>5.4083791635552053E-64</c:v>
                </c:pt>
                <c:pt idx="2353">
                  <c:v>5.0746726289206046E-64</c:v>
                </c:pt>
                <c:pt idx="2354">
                  <c:v>4.7615563761227962E-64</c:v>
                </c:pt>
                <c:pt idx="2355">
                  <c:v>4.4677599484517151E-64</c:v>
                </c:pt>
                <c:pt idx="2356">
                  <c:v>4.1920912786173636E-64</c:v>
                </c:pt>
                <c:pt idx="2357">
                  <c:v>3.9334318519843121E-64</c:v>
                </c:pt>
                <c:pt idx="2358">
                  <c:v>3.6907321682431681E-64</c:v>
                </c:pt>
                <c:pt idx="2359">
                  <c:v>3.4630074831049188E-64</c:v>
                </c:pt>
                <c:pt idx="2360">
                  <c:v>3.2493338127402513E-64</c:v>
                </c:pt>
                <c:pt idx="2361">
                  <c:v>3.0488441847520017E-64</c:v>
                </c:pt>
                <c:pt idx="2362">
                  <c:v>2.8607251204692299E-64</c:v>
                </c:pt>
                <c:pt idx="2363">
                  <c:v>2.684213334289948E-64</c:v>
                </c:pt>
                <c:pt idx="2364">
                  <c:v>2.5185926366802284E-64</c:v>
                </c:pt>
                <c:pt idx="2365">
                  <c:v>2.3631910282637255E-64</c:v>
                </c:pt>
                <c:pt idx="2366">
                  <c:v>2.217377973211004E-64</c:v>
                </c:pt>
                <c:pt idx="2367">
                  <c:v>2.0805618408655545E-64</c:v>
                </c:pt>
                <c:pt idx="2368">
                  <c:v>1.9521875052259962E-64</c:v>
                </c:pt>
                <c:pt idx="2369">
                  <c:v>1.8317340925444609E-64</c:v>
                </c:pt>
                <c:pt idx="2370">
                  <c:v>1.7187128679021313E-64</c:v>
                </c:pt>
                <c:pt idx="2371">
                  <c:v>1.6126652521867979E-64</c:v>
                </c:pt>
                <c:pt idx="2372">
                  <c:v>1.5131609614263972E-64</c:v>
                </c:pt>
                <c:pt idx="2373">
                  <c:v>1.4197962609289504E-64</c:v>
                </c:pt>
                <c:pt idx="2374">
                  <c:v>1.3321923271451522E-64</c:v>
                </c:pt>
                <c:pt idx="2375">
                  <c:v>1.2499937106069248E-64</c:v>
                </c:pt>
                <c:pt idx="2376">
                  <c:v>1.1728668937053744E-64</c:v>
                </c:pt>
                <c:pt idx="2377">
                  <c:v>1.1004989374563923E-64</c:v>
                </c:pt>
                <c:pt idx="2378">
                  <c:v>1.032596211763206E-64</c:v>
                </c:pt>
                <c:pt idx="2379">
                  <c:v>9.6888320402396986E-65</c:v>
                </c:pt>
                <c:pt idx="2380">
                  <c:v>9.0910140125036925E-65</c:v>
                </c:pt>
                <c:pt idx="2381">
                  <c:v>8.530082411614792E-65</c:v>
                </c:pt>
                <c:pt idx="2382">
                  <c:v>8.0037612799698058E-65</c:v>
                </c:pt>
                <c:pt idx="2383">
                  <c:v>7.5099150905644029E-65</c:v>
                </c:pt>
                <c:pt idx="2384">
                  <c:v>7.0465400821774273E-65</c:v>
                </c:pt>
                <c:pt idx="2385">
                  <c:v>6.611756129189652E-65</c:v>
                </c:pt>
              </c:numCache>
            </c:numRef>
          </c:xVal>
          <c:yVal>
            <c:numRef>
              <c:f>'Solow 2'!$S$29:$S$2437</c:f>
              <c:numCache>
                <c:formatCode>_(* #,##0.00_);_(* \(#,##0.00\);_(* "-"??_);_(@_)</c:formatCode>
                <c:ptCount val="2409"/>
                <c:pt idx="1">
                  <c:v>11.874183112006444</c:v>
                </c:pt>
                <c:pt idx="2">
                  <c:v>11.575509130068189</c:v>
                </c:pt>
                <c:pt idx="3">
                  <c:v>11.284347761557349</c:v>
                </c:pt>
                <c:pt idx="4">
                  <c:v>11.000510040029162</c:v>
                </c:pt>
                <c:pt idx="5">
                  <c:v>10.72381175215409</c:v>
                </c:pt>
                <c:pt idx="6">
                  <c:v>10.454073318161651</c:v>
                </c:pt>
                <c:pt idx="7">
                  <c:v>10.191119675291459</c:v>
                </c:pt>
                <c:pt idx="8">
                  <c:v>9.9347801641758782</c:v>
                </c:pt>
                <c:pt idx="9">
                  <c:v>9.6848884180804973</c:v>
                </c:pt>
                <c:pt idx="10">
                  <c:v>9.4412822549305488</c:v>
                </c:pt>
                <c:pt idx="11">
                  <c:v>9.2038035720532552</c:v>
                </c:pt>
                <c:pt idx="12">
                  <c:v>8.9722982435676997</c:v>
                </c:pt>
                <c:pt idx="13">
                  <c:v>8.7466160203557024</c:v>
                </c:pt>
                <c:pt idx="14">
                  <c:v>8.5266104325487326</c:v>
                </c:pt>
                <c:pt idx="15">
                  <c:v>8.3121386944676043</c:v>
                </c:pt>
                <c:pt idx="16">
                  <c:v>8.103061611953235</c:v>
                </c:pt>
                <c:pt idx="17">
                  <c:v>7.899243492028341</c:v>
                </c:pt>
                <c:pt idx="18">
                  <c:v>7.7005520548314212</c:v>
                </c:pt>
                <c:pt idx="19">
                  <c:v>7.5068583477659017</c:v>
                </c:pt>
                <c:pt idx="20">
                  <c:v>7.3180366618086934</c:v>
                </c:pt>
                <c:pt idx="21">
                  <c:v>7.1339644499238632</c:v>
                </c:pt>
                <c:pt idx="22">
                  <c:v>6.9545222475284607</c:v>
                </c:pt>
                <c:pt idx="23">
                  <c:v>6.779593594958901</c:v>
                </c:pt>
                <c:pt idx="24">
                  <c:v>6.6090649618875439</c:v>
                </c:pt>
                <c:pt idx="25">
                  <c:v>6.4428256736404546</c:v>
                </c:pt>
                <c:pt idx="26">
                  <c:v>6.2807678393685142</c:v>
                </c:pt>
                <c:pt idx="27">
                  <c:v>6.1227862820252454</c:v>
                </c:pt>
                <c:pt idx="28">
                  <c:v>5.9687784701059297</c:v>
                </c:pt>
                <c:pt idx="29">
                  <c:v>5.8186444511037045</c:v>
                </c:pt>
                <c:pt idx="30">
                  <c:v>5.6722867866394573</c:v>
                </c:pt>
                <c:pt idx="31">
                  <c:v>5.5296104892234004</c:v>
                </c:pt>
                <c:pt idx="32">
                  <c:v>5.39052296060731</c:v>
                </c:pt>
                <c:pt idx="33">
                  <c:v>5.2549339316873969</c:v>
                </c:pt>
                <c:pt idx="34">
                  <c:v>5.122755403918819</c:v>
                </c:pt>
                <c:pt idx="35">
                  <c:v>4.993901592203799</c:v>
                </c:pt>
                <c:pt idx="36">
                  <c:v>4.8682888692163004</c:v>
                </c:pt>
                <c:pt idx="37">
                  <c:v>4.7458357111271097</c:v>
                </c:pt>
                <c:pt idx="38">
                  <c:v>4.6264626446941142</c:v>
                </c:pt>
                <c:pt idx="39">
                  <c:v>4.5100921956834217</c:v>
                </c:pt>
                <c:pt idx="40">
                  <c:v>4.3966488385878613</c:v>
                </c:pt>
                <c:pt idx="41">
                  <c:v>4.2860589476102282</c:v>
                </c:pt>
                <c:pt idx="42">
                  <c:v>4.1782507488794511</c:v>
                </c:pt>
                <c:pt idx="43">
                  <c:v>4.0731542738686777</c:v>
                </c:pt>
                <c:pt idx="44">
                  <c:v>3.9707013139850558</c:v>
                </c:pt>
                <c:pt idx="45">
                  <c:v>3.8708253763017115</c:v>
                </c:pt>
                <c:pt idx="46">
                  <c:v>3.773461640403224</c:v>
                </c:pt>
                <c:pt idx="47">
                  <c:v>3.6785469163165705</c:v>
                </c:pt>
                <c:pt idx="48">
                  <c:v>3.5860196035002443</c:v>
                </c:pt>
                <c:pt idx="49">
                  <c:v>3.4958196508649277</c:v>
                </c:pt>
                <c:pt idx="50">
                  <c:v>3.4078885177997749</c:v>
                </c:pt>
                <c:pt idx="51">
                  <c:v>3.32216913617901</c:v>
                </c:pt>
                <c:pt idx="52">
                  <c:v>3.238605873324182</c:v>
                </c:pt>
                <c:pt idx="53">
                  <c:v>3.1571444958980335</c:v>
                </c:pt>
                <c:pt idx="54">
                  <c:v>3.0777321347065634</c:v>
                </c:pt>
                <c:pt idx="55">
                  <c:v>3.0003172503864239</c:v>
                </c:pt>
                <c:pt idx="56">
                  <c:v>2.924849599955393</c:v>
                </c:pt>
                <c:pt idx="57">
                  <c:v>2.8512802042042127</c:v>
                </c:pt>
                <c:pt idx="58">
                  <c:v>2.7795613159086203</c:v>
                </c:pt>
                <c:pt idx="59">
                  <c:v>2.709646388840961</c:v>
                </c:pt>
                <c:pt idx="60">
                  <c:v>2.6414900475612457</c:v>
                </c:pt>
                <c:pt idx="61">
                  <c:v>2.5750480579680706</c:v>
                </c:pt>
                <c:pt idx="62">
                  <c:v>2.5102772985902719</c:v>
                </c:pt>
                <c:pt idx="63">
                  <c:v>2.4471357326006875</c:v>
                </c:pt>
                <c:pt idx="64">
                  <c:v>2.3855823805338665</c:v>
                </c:pt>
                <c:pt idx="65">
                  <c:v>2.3255772936900105</c:v>
                </c:pt>
                <c:pt idx="66">
                  <c:v>2.2670815282078984</c:v>
                </c:pt>
                <c:pt idx="67">
                  <c:v>2.2100571197899535</c:v>
                </c:pt>
                <c:pt idx="68">
                  <c:v>2.1544670590630632</c:v>
                </c:pt>
                <c:pt idx="69">
                  <c:v>2.1002752675591476</c:v>
                </c:pt>
                <c:pt idx="70">
                  <c:v>2.0474465742999004</c:v>
                </c:pt>
                <c:pt idx="71">
                  <c:v>1.9959466929704925</c:v>
                </c:pt>
                <c:pt idx="72">
                  <c:v>1.9457421996674364</c:v>
                </c:pt>
                <c:pt idx="73">
                  <c:v>1.8968005112061599</c:v>
                </c:pt>
                <c:pt idx="74">
                  <c:v>1.8490898639742144</c:v>
                </c:pt>
                <c:pt idx="75">
                  <c:v>1.8025792933163964</c:v>
                </c:pt>
                <c:pt idx="76">
                  <c:v>1.7572386134383953</c:v>
                </c:pt>
                <c:pt idx="77">
                  <c:v>1.7130383978159311</c:v>
                </c:pt>
                <c:pt idx="78">
                  <c:v>1.6699499600966683</c:v>
                </c:pt>
                <c:pt idx="79">
                  <c:v>1.6279453354825022</c:v>
                </c:pt>
                <c:pt idx="80">
                  <c:v>1.5869972625801458</c:v>
                </c:pt>
                <c:pt idx="81">
                  <c:v>1.5470791657082315</c:v>
                </c:pt>
                <c:pt idx="82">
                  <c:v>1.5081651376494447</c:v>
                </c:pt>
                <c:pt idx="83">
                  <c:v>1.4702299228364988</c:v>
                </c:pt>
                <c:pt idx="84">
                  <c:v>1.4332489009610372</c:v>
                </c:pt>
                <c:pt idx="85">
                  <c:v>1.3971980709948209</c:v>
                </c:pt>
                <c:pt idx="86">
                  <c:v>1.3620540356128401</c:v>
                </c:pt>
                <c:pt idx="87">
                  <c:v>1.3277939860082308</c:v>
                </c:pt>
                <c:pt idx="88">
                  <c:v>1.2943956870891453</c:v>
                </c:pt>
                <c:pt idx="89">
                  <c:v>1.2618374630479723</c:v>
                </c:pt>
                <c:pt idx="90">
                  <c:v>1.2300981832935336</c:v>
                </c:pt>
                <c:pt idx="91">
                  <c:v>1.1991572487371343</c:v>
                </c:pt>
                <c:pt idx="92">
                  <c:v>1.1689945784235616</c:v>
                </c:pt>
                <c:pt idx="93">
                  <c:v>1.1395905964983579</c:v>
                </c:pt>
                <c:pt idx="94">
                  <c:v>1.1109262195029079</c:v>
                </c:pt>
                <c:pt idx="95">
                  <c:v>1.0829828439890974</c:v>
                </c:pt>
                <c:pt idx="96">
                  <c:v>1.0557423344454995</c:v>
                </c:pt>
                <c:pt idx="97">
                  <c:v>1.029187011527261</c:v>
                </c:pt>
                <c:pt idx="98">
                  <c:v>1.0032996405820405</c:v>
                </c:pt>
                <c:pt idx="99">
                  <c:v>0.97806342046456052</c:v>
                </c:pt>
                <c:pt idx="100">
                  <c:v>0.95346197263250532</c:v>
                </c:pt>
                <c:pt idx="101">
                  <c:v>0.92947933051669462</c:v>
                </c:pt>
                <c:pt idx="102">
                  <c:v>0.90609992915863224</c:v>
                </c:pt>
                <c:pt idx="103">
                  <c:v>0.88330859510870197</c:v>
                </c:pt>
                <c:pt idx="104">
                  <c:v>0.86109053657845736</c:v>
                </c:pt>
                <c:pt idx="105">
                  <c:v>0.83943133384061264</c:v>
                </c:pt>
                <c:pt idx="106">
                  <c:v>0.81831692987050664</c:v>
                </c:pt>
                <c:pt idx="107">
                  <c:v>0.79773362122296032</c:v>
                </c:pt>
                <c:pt idx="108">
                  <c:v>0.77766804913861454</c:v>
                </c:pt>
                <c:pt idx="109">
                  <c:v>0.75810719087397083</c:v>
                </c:pt>
                <c:pt idx="110">
                  <c:v>0.73903835124950823</c:v>
                </c:pt>
                <c:pt idx="111">
                  <c:v>0.72044915441039403</c:v>
                </c:pt>
                <c:pt idx="112">
                  <c:v>0.7023275357944383</c:v>
                </c:pt>
                <c:pt idx="113">
                  <c:v>0.6846617343020811</c:v>
                </c:pt>
                <c:pt idx="114">
                  <c:v>0.66744028466332772</c:v>
                </c:pt>
                <c:pt idx="115">
                  <c:v>0.65065200999668293</c:v>
                </c:pt>
                <c:pt idx="116">
                  <c:v>0.63428601455525002</c:v>
                </c:pt>
                <c:pt idx="117">
                  <c:v>0.61833167665528888</c:v>
                </c:pt>
                <c:pt idx="118">
                  <c:v>0.60277864178264529</c:v>
                </c:pt>
                <c:pt idx="119">
                  <c:v>0.58761681587257342</c:v>
                </c:pt>
                <c:pt idx="120">
                  <c:v>0.57283635875859484</c:v>
                </c:pt>
                <c:pt idx="121">
                  <c:v>0.55842767778613767</c:v>
                </c:pt>
                <c:pt idx="122">
                  <c:v>0.54438142158681457</c:v>
                </c:pt>
                <c:pt idx="123">
                  <c:v>0.53068847400929742</c:v>
                </c:pt>
                <c:pt idx="124">
                  <c:v>0.51733994820285067</c:v>
                </c:pt>
                <c:pt idx="125">
                  <c:v>0.50432718084968109</c:v>
                </c:pt>
                <c:pt idx="126">
                  <c:v>0.49164172654236443</c:v>
                </c:pt>
                <c:pt idx="127">
                  <c:v>0.4792753523026973</c:v>
                </c:pt>
                <c:pt idx="128">
                  <c:v>0.46722003223841724</c:v>
                </c:pt>
                <c:pt idx="129">
                  <c:v>0.45546794233432386</c:v>
                </c:pt>
                <c:pt idx="130">
                  <c:v>0.44401145537441966</c:v>
                </c:pt>
                <c:pt idx="131">
                  <c:v>0.43284313599177626</c:v>
                </c:pt>
                <c:pt idx="132">
                  <c:v>0.42195573584291168</c:v>
                </c:pt>
                <c:pt idx="133">
                  <c:v>0.41134218890354718</c:v>
                </c:pt>
                <c:pt idx="134">
                  <c:v>0.40099560688269259</c:v>
                </c:pt>
                <c:pt idx="135">
                  <c:v>0.39090927475208054</c:v>
                </c:pt>
                <c:pt idx="136">
                  <c:v>0.38107664638805072</c:v>
                </c:pt>
                <c:pt idx="137">
                  <c:v>0.37149134032305425</c:v>
                </c:pt>
                <c:pt idx="138">
                  <c:v>0.36214713560402173</c:v>
                </c:pt>
                <c:pt idx="139">
                  <c:v>0.35303796775490726</c:v>
                </c:pt>
                <c:pt idx="140">
                  <c:v>0.34415792484078639</c:v>
                </c:pt>
                <c:pt idx="141">
                  <c:v>0.3355012436309549</c:v>
                </c:pt>
                <c:pt idx="142">
                  <c:v>0.3270623058585389</c:v>
                </c:pt>
                <c:pt idx="143">
                  <c:v>0.31883563457418729</c:v>
                </c:pt>
                <c:pt idx="144">
                  <c:v>0.31081589059147968</c:v>
                </c:pt>
                <c:pt idx="145">
                  <c:v>0.30299786902174541</c:v>
                </c:pt>
                <c:pt idx="146">
                  <c:v>0.29537649589604159</c:v>
                </c:pt>
                <c:pt idx="147">
                  <c:v>0.28794682487210094</c:v>
                </c:pt>
                <c:pt idx="148">
                  <c:v>0.28070403402410832</c:v>
                </c:pt>
                <c:pt idx="149">
                  <c:v>0.27364342271322678</c:v>
                </c:pt>
                <c:pt idx="150">
                  <c:v>0.26676040853683841</c:v>
                </c:pt>
                <c:pt idx="151">
                  <c:v>0.26005052435452258</c:v>
                </c:pt>
                <c:pt idx="152">
                  <c:v>0.25350941538884048</c:v>
                </c:pt>
                <c:pt idx="153">
                  <c:v>0.24713283639904343</c:v>
                </c:pt>
                <c:pt idx="154">
                  <c:v>0.240916648925872</c:v>
                </c:pt>
                <c:pt idx="155">
                  <c:v>0.23485681860565785</c:v>
                </c:pt>
                <c:pt idx="156">
                  <c:v>0.22894941255198373</c:v>
                </c:pt>
                <c:pt idx="157">
                  <c:v>0.22319059680320327</c:v>
                </c:pt>
                <c:pt idx="158">
                  <c:v>0.21757663383416467</c:v>
                </c:pt>
                <c:pt idx="159">
                  <c:v>0.21210388013052145</c:v>
                </c:pt>
                <c:pt idx="160">
                  <c:v>0.20676878382405786</c:v>
                </c:pt>
                <c:pt idx="161">
                  <c:v>0.20156788238749351</c:v>
                </c:pt>
                <c:pt idx="162">
                  <c:v>0.19649780038727069</c:v>
                </c:pt>
                <c:pt idx="163">
                  <c:v>0.19155524729286602</c:v>
                </c:pt>
                <c:pt idx="164">
                  <c:v>0.18673701534120635</c:v>
                </c:pt>
                <c:pt idx="165">
                  <c:v>0.18203997745479975</c:v>
                </c:pt>
                <c:pt idx="166">
                  <c:v>0.17746108521223375</c:v>
                </c:pt>
                <c:pt idx="167">
                  <c:v>0.17299736686972073</c:v>
                </c:pt>
                <c:pt idx="168">
                  <c:v>0.16864592543240892</c:v>
                </c:pt>
                <c:pt idx="169">
                  <c:v>0.16440393677420564</c:v>
                </c:pt>
                <c:pt idx="170">
                  <c:v>0.16026864780489314</c:v>
                </c:pt>
                <c:pt idx="171">
                  <c:v>0.15623737468334711</c:v>
                </c:pt>
                <c:pt idx="172">
                  <c:v>0.15230750107569907</c:v>
                </c:pt>
                <c:pt idx="173">
                  <c:v>0.14847647645731107</c:v>
                </c:pt>
                <c:pt idx="174">
                  <c:v>0.14474181445746143</c:v>
                </c:pt>
                <c:pt idx="175">
                  <c:v>0.14110109124566714</c:v>
                </c:pt>
                <c:pt idx="176">
                  <c:v>0.13755194395859485</c:v>
                </c:pt>
                <c:pt idx="177">
                  <c:v>0.13409206916654109</c:v>
                </c:pt>
                <c:pt idx="178">
                  <c:v>0.13071922137848446</c:v>
                </c:pt>
                <c:pt idx="179">
                  <c:v>0.12743121158474105</c:v>
                </c:pt>
                <c:pt idx="180">
                  <c:v>0.12422590583627681</c:v>
                </c:pt>
                <c:pt idx="181">
                  <c:v>0.12110122385975491</c:v>
                </c:pt>
                <c:pt idx="182">
                  <c:v>0.11805513770741859</c:v>
                </c:pt>
                <c:pt idx="183">
                  <c:v>0.11508567044093426</c:v>
                </c:pt>
                <c:pt idx="184">
                  <c:v>0.11219089484834029</c:v>
                </c:pt>
                <c:pt idx="185">
                  <c:v>0.10936893219326821</c:v>
                </c:pt>
                <c:pt idx="186">
                  <c:v>0.10661795099562531</c:v>
                </c:pt>
                <c:pt idx="187">
                  <c:v>0.10393616584294711</c:v>
                </c:pt>
                <c:pt idx="188">
                  <c:v>0.10132183623164789</c:v>
                </c:pt>
                <c:pt idx="189">
                  <c:v>9.8773265437417601E-2</c:v>
                </c:pt>
                <c:pt idx="190">
                  <c:v>9.6288799414032136E-2</c:v>
                </c:pt>
                <c:pt idx="191">
                  <c:v>9.386682571986163E-2</c:v>
                </c:pt>
                <c:pt idx="192">
                  <c:v>9.15057724713811E-2</c:v>
                </c:pt>
                <c:pt idx="193">
                  <c:v>8.9204107323003157E-2</c:v>
                </c:pt>
                <c:pt idx="194">
                  <c:v>8.6960336472571453E-2</c:v>
                </c:pt>
                <c:pt idx="195">
                  <c:v>8.4773003691869089E-2</c:v>
                </c:pt>
                <c:pt idx="196">
                  <c:v>8.2640689381513269E-2</c:v>
                </c:pt>
                <c:pt idx="197">
                  <c:v>8.0562009649621541E-2</c:v>
                </c:pt>
                <c:pt idx="198">
                  <c:v>7.8535615413653379E-2</c:v>
                </c:pt>
                <c:pt idx="199">
                  <c:v>7.6560191524842905E-2</c:v>
                </c:pt>
                <c:pt idx="200">
                  <c:v>7.4634455914655201E-2</c:v>
                </c:pt>
                <c:pt idx="201">
                  <c:v>7.275715876271166E-2</c:v>
                </c:pt>
                <c:pt idx="202">
                  <c:v>7.0927081685645196E-2</c:v>
                </c:pt>
                <c:pt idx="203">
                  <c:v>6.9143036946357719E-2</c:v>
                </c:pt>
                <c:pt idx="204">
                  <c:v>6.7403866683167904E-2</c:v>
                </c:pt>
                <c:pt idx="205">
                  <c:v>6.570844215834809E-2</c:v>
                </c:pt>
                <c:pt idx="206">
                  <c:v>6.4055663025562995E-2</c:v>
                </c:pt>
                <c:pt idx="207">
                  <c:v>6.244445661573466E-2</c:v>
                </c:pt>
                <c:pt idx="208">
                  <c:v>6.087377724087021E-2</c:v>
                </c:pt>
                <c:pt idx="209">
                  <c:v>5.9342605515400611E-2</c:v>
                </c:pt>
                <c:pt idx="210">
                  <c:v>5.7849947694589843E-2</c:v>
                </c:pt>
                <c:pt idx="211">
                  <c:v>5.6394835029585373E-2</c:v>
                </c:pt>
                <c:pt idx="212">
                  <c:v>5.4976323138691045E-2</c:v>
                </c:pt>
                <c:pt idx="213">
                  <c:v>5.3593491394454754E-2</c:v>
                </c:pt>
                <c:pt idx="214">
                  <c:v>5.2245442326172328E-2</c:v>
                </c:pt>
                <c:pt idx="215">
                  <c:v>5.0931301037420822E-2</c:v>
                </c:pt>
                <c:pt idx="216">
                  <c:v>4.9650214638242672E-2</c:v>
                </c:pt>
                <c:pt idx="217">
                  <c:v>4.8401351691611971E-2</c:v>
                </c:pt>
                <c:pt idx="218">
                  <c:v>4.7183901673824157E-2</c:v>
                </c:pt>
                <c:pt idx="219">
                  <c:v>4.59970744484587E-2</c:v>
                </c:pt>
                <c:pt idx="220">
                  <c:v>4.4840099753572921E-2</c:v>
                </c:pt>
                <c:pt idx="221">
                  <c:v>4.3712226701795052E-2</c:v>
                </c:pt>
                <c:pt idx="222">
                  <c:v>4.2612723292991136E-2</c:v>
                </c:pt>
                <c:pt idx="223">
                  <c:v>4.1540875939190321E-2</c:v>
                </c:pt>
                <c:pt idx="224">
                  <c:v>4.0495989001459322E-2</c:v>
                </c:pt>
                <c:pt idx="225">
                  <c:v>3.9477384338426673E-2</c:v>
                </c:pt>
                <c:pt idx="226">
                  <c:v>3.8484400866162144E-2</c:v>
                </c:pt>
                <c:pt idx="227">
                  <c:v>3.7516394129127544E-2</c:v>
                </c:pt>
                <c:pt idx="228">
                  <c:v>3.6572735881918839E-2</c:v>
                </c:pt>
                <c:pt idx="229">
                  <c:v>3.5652813681528991E-2</c:v>
                </c:pt>
                <c:pt idx="230">
                  <c:v>3.4756030489866918E-2</c:v>
                </c:pt>
                <c:pt idx="231">
                  <c:v>3.3881804286274041E-2</c:v>
                </c:pt>
                <c:pt idx="232">
                  <c:v>3.3029567689787535E-2</c:v>
                </c:pt>
                <c:pt idx="233">
                  <c:v>3.2198767590904689E-2</c:v>
                </c:pt>
                <c:pt idx="234">
                  <c:v>3.1388864792609786E-2</c:v>
                </c:pt>
                <c:pt idx="235">
                  <c:v>3.0599333660430217E-2</c:v>
                </c:pt>
                <c:pt idx="236">
                  <c:v>2.9829661781294602E-2</c:v>
                </c:pt>
                <c:pt idx="237">
                  <c:v>2.9079349630972293E-2</c:v>
                </c:pt>
                <c:pt idx="238">
                  <c:v>2.8347910249877071E-2</c:v>
                </c:pt>
                <c:pt idx="239">
                  <c:v>2.7634868927026175E-2</c:v>
                </c:pt>
                <c:pt idx="240">
                  <c:v>2.6939762891948195E-2</c:v>
                </c:pt>
                <c:pt idx="241">
                  <c:v>2.6262141014340896E-2</c:v>
                </c:pt>
                <c:pt idx="242">
                  <c:v>2.5601563511283357E-2</c:v>
                </c:pt>
                <c:pt idx="243">
                  <c:v>2.4957601661812757E-2</c:v>
                </c:pt>
                <c:pt idx="244">
                  <c:v>2.4329837528680516E-2</c:v>
                </c:pt>
                <c:pt idx="245">
                  <c:v>2.3717863687107005E-2</c:v>
                </c:pt>
                <c:pt idx="246">
                  <c:v>2.3121282960359243E-2</c:v>
                </c:pt>
                <c:pt idx="247">
                  <c:v>2.2539708161979279E-2</c:v>
                </c:pt>
                <c:pt idx="248">
                  <c:v>2.1972761844496827E-2</c:v>
                </c:pt>
                <c:pt idx="249">
                  <c:v>2.1420076054462049E-2</c:v>
                </c:pt>
                <c:pt idx="250">
                  <c:v>2.088129209364056E-2</c:v>
                </c:pt>
                <c:pt idx="251">
                  <c:v>2.0356060286214828E-2</c:v>
                </c:pt>
                <c:pt idx="252">
                  <c:v>1.984403975184125E-2</c:v>
                </c:pt>
                <c:pt idx="253">
                  <c:v>1.9344898184415833E-2</c:v>
                </c:pt>
                <c:pt idx="254">
                  <c:v>1.8858311636404168E-2</c:v>
                </c:pt>
                <c:pt idx="255">
                  <c:v>1.8383964308596651E-2</c:v>
                </c:pt>
                <c:pt idx="256">
                  <c:v>1.7921548345151785E-2</c:v>
                </c:pt>
                <c:pt idx="257">
                  <c:v>1.7470763633794829E-2</c:v>
                </c:pt>
                <c:pt idx="258">
                  <c:v>1.7031317611042221E-2</c:v>
                </c:pt>
                <c:pt idx="259">
                  <c:v>1.6602925072325036E-2</c:v>
                </c:pt>
                <c:pt idx="260">
                  <c:v>1.6185307986888671E-2</c:v>
                </c:pt>
                <c:pt idx="261">
                  <c:v>1.5778195317348215E-2</c:v>
                </c:pt>
                <c:pt idx="262">
                  <c:v>1.5381322843782692E-2</c:v>
                </c:pt>
                <c:pt idx="263">
                  <c:v>1.4994432992253863E-2</c:v>
                </c:pt>
                <c:pt idx="264">
                  <c:v>1.4617274667638293E-2</c:v>
                </c:pt>
                <c:pt idx="265">
                  <c:v>1.4249603090664364E-2</c:v>
                </c:pt>
                <c:pt idx="266">
                  <c:v>1.3891179639048127E-2</c:v>
                </c:pt>
                <c:pt idx="267">
                  <c:v>1.3541771692625366E-2</c:v>
                </c:pt>
                <c:pt idx="268">
                  <c:v>1.3201152482378761E-2</c:v>
                </c:pt>
                <c:pt idx="269">
                  <c:v>1.2869100943262825E-2</c:v>
                </c:pt>
                <c:pt idx="270">
                  <c:v>1.2545401570730573E-2</c:v>
                </c:pt>
                <c:pt idx="271">
                  <c:v>1.2229844280869021E-2</c:v>
                </c:pt>
                <c:pt idx="272">
                  <c:v>1.1922224274052842E-2</c:v>
                </c:pt>
                <c:pt idx="273">
                  <c:v>1.1622341902027452E-2</c:v>
                </c:pt>
                <c:pt idx="274">
                  <c:v>1.133000253833545E-2</c:v>
                </c:pt>
                <c:pt idx="275">
                  <c:v>1.1045016452002189E-2</c:v>
                </c:pt>
                <c:pt idx="276">
                  <c:v>1.0767198684398668E-2</c:v>
                </c:pt>
                <c:pt idx="277">
                  <c:v>1.0496368929201621E-2</c:v>
                </c:pt>
                <c:pt idx="278">
                  <c:v>1.0232351415372999E-2</c:v>
                </c:pt>
                <c:pt idx="279">
                  <c:v>9.9749747930830204E-3</c:v>
                </c:pt>
                <c:pt idx="280">
                  <c:v>9.7240720225024151E-3</c:v>
                </c:pt>
                <c:pt idx="281">
                  <c:v>9.4794802653921165E-3</c:v>
                </c:pt>
                <c:pt idx="282">
                  <c:v>9.2410407794196441E-3</c:v>
                </c:pt>
                <c:pt idx="283">
                  <c:v>9.008598815133927E-3</c:v>
                </c:pt>
                <c:pt idx="284">
                  <c:v>8.7820035155314041E-3</c:v>
                </c:pt>
                <c:pt idx="285">
                  <c:v>8.5611078181484519E-3</c:v>
                </c:pt>
                <c:pt idx="286">
                  <c:v>8.3457683596164702E-3</c:v>
                </c:pt>
                <c:pt idx="287">
                  <c:v>8.1358453826176954E-3</c:v>
                </c:pt>
                <c:pt idx="288">
                  <c:v>7.9312026451814413E-3</c:v>
                </c:pt>
                <c:pt idx="289">
                  <c:v>7.7317073322617311E-3</c:v>
                </c:pt>
                <c:pt idx="290">
                  <c:v>7.5372299695391724E-3</c:v>
                </c:pt>
                <c:pt idx="291">
                  <c:v>7.3476443393908223E-3</c:v>
                </c:pt>
                <c:pt idx="292">
                  <c:v>7.1628273989738462E-3</c:v>
                </c:pt>
                <c:pt idx="293">
                  <c:v>6.9826592003695382E-3</c:v>
                </c:pt>
                <c:pt idx="294">
                  <c:v>6.8070228127359838E-3</c:v>
                </c:pt>
                <c:pt idx="295">
                  <c:v>6.6358042464188935E-3</c:v>
                </c:pt>
                <c:pt idx="296">
                  <c:v>6.4688923789712046E-3</c:v>
                </c:pt>
                <c:pt idx="297">
                  <c:v>6.3061788830336444E-3</c:v>
                </c:pt>
                <c:pt idx="298">
                  <c:v>6.1475581560291783E-3</c:v>
                </c:pt>
                <c:pt idx="299">
                  <c:v>5.9929272516260216E-3</c:v>
                </c:pt>
                <c:pt idx="300">
                  <c:v>5.8421858129244809E-3</c:v>
                </c:pt>
                <c:pt idx="301">
                  <c:v>5.69523600732438E-3</c:v>
                </c:pt>
                <c:pt idx="302">
                  <c:v>5.5519824630308155E-3</c:v>
                </c:pt>
                <c:pt idx="303">
                  <c:v>5.4123322071569537E-3</c:v>
                </c:pt>
                <c:pt idx="304">
                  <c:v>5.2761946053837706E-3</c:v>
                </c:pt>
                <c:pt idx="305">
                  <c:v>5.1434813031375117E-3</c:v>
                </c:pt>
                <c:pt idx="306">
                  <c:v>5.0141061682467819E-3</c:v>
                </c:pt>
                <c:pt idx="307">
                  <c:v>4.8879852350419426E-3</c:v>
                </c:pt>
                <c:pt idx="308">
                  <c:v>4.7650366498605962E-3</c:v>
                </c:pt>
                <c:pt idx="309">
                  <c:v>4.6451806179238376E-3</c:v>
                </c:pt>
                <c:pt idx="310">
                  <c:v>4.528339351548648E-3</c:v>
                </c:pt>
                <c:pt idx="311">
                  <c:v>4.4144370196630015E-3</c:v>
                </c:pt>
                <c:pt idx="312">
                  <c:v>4.3033996985907636E-3</c:v>
                </c:pt>
                <c:pt idx="313">
                  <c:v>4.1951553240745605E-3</c:v>
                </c:pt>
                <c:pt idx="314">
                  <c:v>4.0896336445053871E-3</c:v>
                </c:pt>
                <c:pt idx="315">
                  <c:v>3.986766175328664E-3</c:v>
                </c:pt>
                <c:pt idx="316">
                  <c:v>3.8864861545971257E-3</c:v>
                </c:pt>
                <c:pt idx="317">
                  <c:v>3.788728499641663E-3</c:v>
                </c:pt>
                <c:pt idx="318">
                  <c:v>3.6934297648321332E-3</c:v>
                </c:pt>
                <c:pt idx="319">
                  <c:v>3.6005281004004744E-3</c:v>
                </c:pt>
                <c:pt idx="320">
                  <c:v>3.5099632122996835E-3</c:v>
                </c:pt>
                <c:pt idx="321">
                  <c:v>3.4216763230723872E-3</c:v>
                </c:pt>
                <c:pt idx="322">
                  <c:v>3.3356101337037444E-3</c:v>
                </c:pt>
                <c:pt idx="323">
                  <c:v>3.2517087864338415E-3</c:v>
                </c:pt>
                <c:pt idx="324">
                  <c:v>3.1699178285054773E-3</c:v>
                </c:pt>
                <c:pt idx="325">
                  <c:v>3.0901841768238335E-3</c:v>
                </c:pt>
                <c:pt idx="326">
                  <c:v>3.0124560835050325E-3</c:v>
                </c:pt>
                <c:pt idx="327">
                  <c:v>2.9366831022912925E-3</c:v>
                </c:pt>
                <c:pt idx="328">
                  <c:v>2.8628160558108293E-3</c:v>
                </c:pt>
                <c:pt idx="329">
                  <c:v>2.7908070036612776E-3</c:v>
                </c:pt>
                <c:pt idx="330">
                  <c:v>2.7206092112959323E-3</c:v>
                </c:pt>
                <c:pt idx="331">
                  <c:v>2.6521771196925921E-3</c:v>
                </c:pt>
                <c:pt idx="332">
                  <c:v>2.5854663157853204E-3</c:v>
                </c:pt>
                <c:pt idx="333">
                  <c:v>2.5204335036399504E-3</c:v>
                </c:pt>
                <c:pt idx="334">
                  <c:v>2.4570364763546347E-3</c:v>
                </c:pt>
                <c:pt idx="335">
                  <c:v>2.3952340886671513E-3</c:v>
                </c:pt>
                <c:pt idx="336">
                  <c:v>2.3349862302512654E-3</c:v>
                </c:pt>
                <c:pt idx="337">
                  <c:v>2.2762537996847401E-3</c:v>
                </c:pt>
                <c:pt idx="338">
                  <c:v>2.2189986790721486E-3</c:v>
                </c:pt>
                <c:pt idx="339">
                  <c:v>2.1631837093060136E-3</c:v>
                </c:pt>
                <c:pt idx="340">
                  <c:v>2.1087726659501879E-3</c:v>
                </c:pt>
                <c:pt idx="341">
                  <c:v>2.0557302357298679E-3</c:v>
                </c:pt>
                <c:pt idx="342">
                  <c:v>2.0040219936129432E-3</c:v>
                </c:pt>
                <c:pt idx="343">
                  <c:v>1.9536143804678341E-3</c:v>
                </c:pt>
                <c:pt idx="344">
                  <c:v>1.9044746812832917E-3</c:v>
                </c:pt>
                <c:pt idx="345">
                  <c:v>1.8565710039360626E-3</c:v>
                </c:pt>
                <c:pt idx="346">
                  <c:v>1.8098722584925981E-3</c:v>
                </c:pt>
                <c:pt idx="347">
                  <c:v>1.764348137031393E-3</c:v>
                </c:pt>
                <c:pt idx="348">
                  <c:v>1.7199690939728722E-3</c:v>
                </c:pt>
                <c:pt idx="349">
                  <c:v>1.6767063269040215E-3</c:v>
                </c:pt>
                <c:pt idx="350">
                  <c:v>1.6345317578853639E-3</c:v>
                </c:pt>
                <c:pt idx="351">
                  <c:v>1.5934180152281099E-3</c:v>
                </c:pt>
                <c:pt idx="352">
                  <c:v>1.5533384157296719E-3</c:v>
                </c:pt>
                <c:pt idx="353">
                  <c:v>1.5142669473560239E-3</c:v>
                </c:pt>
                <c:pt idx="354">
                  <c:v>1.4761782523596495E-3</c:v>
                </c:pt>
                <c:pt idx="355">
                  <c:v>1.4390476108221198E-3</c:v>
                </c:pt>
                <c:pt idx="356">
                  <c:v>1.4028509246106378E-3</c:v>
                </c:pt>
                <c:pt idx="357">
                  <c:v>1.3675647017381313E-3</c:v>
                </c:pt>
                <c:pt idx="358">
                  <c:v>1.3331660411167259E-3</c:v>
                </c:pt>
                <c:pt idx="359">
                  <c:v>1.2996326176947324E-3</c:v>
                </c:pt>
                <c:pt idx="360">
                  <c:v>1.2669426679674772E-3</c:v>
                </c:pt>
                <c:pt idx="361">
                  <c:v>1.2350749758525805E-3</c:v>
                </c:pt>
                <c:pt idx="362">
                  <c:v>1.2040088589205299E-3</c:v>
                </c:pt>
                <c:pt idx="363">
                  <c:v>1.1737241549715802E-3</c:v>
                </c:pt>
                <c:pt idx="364">
                  <c:v>1.144201208950307E-3</c:v>
                </c:pt>
                <c:pt idx="365">
                  <c:v>1.1154208601892883E-3</c:v>
                </c:pt>
                <c:pt idx="366">
                  <c:v>1.087364429973648E-3</c:v>
                </c:pt>
                <c:pt idx="367">
                  <c:v>1.0600137094184069E-3</c:v>
                </c:pt>
                <c:pt idx="368">
                  <c:v>1.0333509476507349E-3</c:v>
                </c:pt>
                <c:pt idx="369">
                  <c:v>1.0073588402894772E-3</c:v>
                </c:pt>
                <c:pt idx="370">
                  <c:v>9.8202051821444196E-4</c:v>
                </c:pt>
                <c:pt idx="371">
                  <c:v>9.5731953661819247E-4</c:v>
                </c:pt>
                <c:pt idx="372">
                  <c:v>9.3323986433320536E-4</c:v>
                </c:pt>
                <c:pt idx="373">
                  <c:v>9.0976587342750013E-4</c:v>
                </c:pt>
                <c:pt idx="374">
                  <c:v>8.8688232906196233E-4</c:v>
                </c:pt>
                <c:pt idx="375">
                  <c:v>8.6457437960278866E-4</c:v>
                </c:pt>
                <c:pt idx="376">
                  <c:v>8.4282754698264384E-4</c:v>
                </c:pt>
                <c:pt idx="377">
                  <c:v>8.2162771730425312E-4</c:v>
                </c:pt>
                <c:pt idx="378">
                  <c:v>8.0096113168035628E-4</c:v>
                </c:pt>
                <c:pt idx="379">
                  <c:v>7.8081437730406181E-4</c:v>
                </c:pt>
                <c:pt idx="380">
                  <c:v>7.6117437874380399E-4</c:v>
                </c:pt>
                <c:pt idx="381">
                  <c:v>7.4202838945727225E-4</c:v>
                </c:pt>
                <c:pt idx="382">
                  <c:v>7.2336398351878354E-4</c:v>
                </c:pt>
                <c:pt idx="383">
                  <c:v>7.051690475547407E-4</c:v>
                </c:pt>
                <c:pt idx="384">
                  <c:v>6.8743177288194178E-4</c:v>
                </c:pt>
                <c:pt idx="385">
                  <c:v>6.7014064784362895E-4</c:v>
                </c:pt>
                <c:pt idx="386">
                  <c:v>6.5328445033832378E-4</c:v>
                </c:pt>
                <c:pt idx="387">
                  <c:v>6.3685224053657322E-4</c:v>
                </c:pt>
                <c:pt idx="388">
                  <c:v>6.2083335378089997E-4</c:v>
                </c:pt>
                <c:pt idx="389">
                  <c:v>6.0521739366433986E-4</c:v>
                </c:pt>
                <c:pt idx="390">
                  <c:v>5.8999422528307685E-4</c:v>
                </c:pt>
                <c:pt idx="391">
                  <c:v>5.7515396865879631E-4</c:v>
                </c:pt>
                <c:pt idx="392">
                  <c:v>5.6068699232648608E-4</c:v>
                </c:pt>
                <c:pt idx="393">
                  <c:v>5.4658390708352755E-4</c:v>
                </c:pt>
                <c:pt idx="394">
                  <c:v>5.3283555989601134E-4</c:v>
                </c:pt>
                <c:pt idx="395">
                  <c:v>5.1943302795833836E-4</c:v>
                </c:pt>
                <c:pt idx="396">
                  <c:v>5.0636761290223284E-4</c:v>
                </c:pt>
                <c:pt idx="397">
                  <c:v>4.9363083515142003E-4</c:v>
                </c:pt>
                <c:pt idx="398">
                  <c:v>4.8121442841830381E-4</c:v>
                </c:pt>
                <c:pt idx="399">
                  <c:v>4.6911033433906393E-4</c:v>
                </c:pt>
                <c:pt idx="400">
                  <c:v>4.5731069724371177E-4</c:v>
                </c:pt>
                <c:pt idx="401">
                  <c:v>4.458078590576784E-4</c:v>
                </c:pt>
                <c:pt idx="402">
                  <c:v>4.3459435433165788E-4</c:v>
                </c:pt>
                <c:pt idx="403">
                  <c:v>4.2366290539645702E-4</c:v>
                </c:pt>
                <c:pt idx="404">
                  <c:v>4.1300641763972499E-4</c:v>
                </c:pt>
                <c:pt idx="405">
                  <c:v>4.0261797490148021E-4</c:v>
                </c:pt>
                <c:pt idx="406">
                  <c:v>3.9249083498545925E-4</c:v>
                </c:pt>
                <c:pt idx="407">
                  <c:v>3.8261842528336884E-4</c:v>
                </c:pt>
                <c:pt idx="408">
                  <c:v>3.7299433850919921E-4</c:v>
                </c:pt>
                <c:pt idx="409">
                  <c:v>3.6361232854083985E-4</c:v>
                </c:pt>
                <c:pt idx="410">
                  <c:v>3.5446630636628505E-4</c:v>
                </c:pt>
                <c:pt idx="411">
                  <c:v>3.4555033613180926E-4</c:v>
                </c:pt>
                <c:pt idx="412">
                  <c:v>3.3685863128954233E-4</c:v>
                </c:pt>
                <c:pt idx="413">
                  <c:v>3.2838555084194611E-4</c:v>
                </c:pt>
                <c:pt idx="414">
                  <c:v>3.2012559568075444E-4</c:v>
                </c:pt>
                <c:pt idx="415">
                  <c:v>3.1207340501800059E-4</c:v>
                </c:pt>
                <c:pt idx="416">
                  <c:v>3.0422375290681632E-4</c:v>
                </c:pt>
                <c:pt idx="417">
                  <c:v>2.9657154484974131E-4</c:v>
                </c:pt>
                <c:pt idx="418">
                  <c:v>2.891118144923504E-4</c:v>
                </c:pt>
                <c:pt idx="419">
                  <c:v>2.8183972040004077E-4</c:v>
                </c:pt>
                <c:pt idx="420">
                  <c:v>2.747505429158962E-4</c:v>
                </c:pt>
                <c:pt idx="421">
                  <c:v>2.678396810975865E-4</c:v>
                </c:pt>
                <c:pt idx="422">
                  <c:v>2.6110264973131078E-4</c:v>
                </c:pt>
                <c:pt idx="423">
                  <c:v>2.5453507642085431E-4</c:v>
                </c:pt>
                <c:pt idx="424">
                  <c:v>2.4813269874986274E-4</c:v>
                </c:pt>
                <c:pt idx="425">
                  <c:v>2.4189136151549196E-4</c:v>
                </c:pt>
                <c:pt idx="426">
                  <c:v>2.3580701403164297E-4</c:v>
                </c:pt>
                <c:pt idx="427">
                  <c:v>2.2987570750003091E-4</c:v>
                </c:pt>
                <c:pt idx="428">
                  <c:v>2.2409359244737642E-4</c:v>
                </c:pt>
                <c:pt idx="429">
                  <c:v>2.184569162270619E-4</c:v>
                </c:pt>
                <c:pt idx="430">
                  <c:v>2.1296202058362934E-4</c:v>
                </c:pt>
                <c:pt idx="431">
                  <c:v>2.0760533927853685E-4</c:v>
                </c:pt>
                <c:pt idx="432">
                  <c:v>2.0238339577563881E-4</c:v>
                </c:pt>
                <c:pt idx="433">
                  <c:v>1.9729280098488002E-4</c:v>
                </c:pt>
                <c:pt idx="434">
                  <c:v>1.9233025106274484E-4</c:v>
                </c:pt>
                <c:pt idx="435">
                  <c:v>1.8749252526803251E-4</c:v>
                </c:pt>
                <c:pt idx="436">
                  <c:v>1.8277648387156426E-4</c:v>
                </c:pt>
                <c:pt idx="437">
                  <c:v>1.7817906611847313E-4</c:v>
                </c:pt>
                <c:pt idx="438">
                  <c:v>1.73697288241742E-4</c:v>
                </c:pt>
                <c:pt idx="439">
                  <c:v>1.6932824152571336E-4</c:v>
                </c:pt>
                <c:pt idx="440">
                  <c:v>1.6506909041830365E-4</c:v>
                </c:pt>
                <c:pt idx="441">
                  <c:v>1.6091707069070571E-4</c:v>
                </c:pt>
                <c:pt idx="442">
                  <c:v>1.5686948764337709E-4</c:v>
                </c:pt>
                <c:pt idx="443">
                  <c:v>1.5292371435715523E-4</c:v>
                </c:pt>
                <c:pt idx="444">
                  <c:v>1.4907718998836245E-4</c:v>
                </c:pt>
                <c:pt idx="445">
                  <c:v>1.4532741810679482E-4</c:v>
                </c:pt>
                <c:pt idx="446">
                  <c:v>1.4167196507551414E-4</c:v>
                </c:pt>
                <c:pt idx="447">
                  <c:v>1.3810845847139782E-4</c:v>
                </c:pt>
                <c:pt idx="448">
                  <c:v>1.3463458554541116E-4</c:v>
                </c:pt>
                <c:pt idx="449">
                  <c:v>1.3124809172161353E-4</c:v>
                </c:pt>
                <c:pt idx="450">
                  <c:v>1.2794677913391603E-4</c:v>
                </c:pt>
                <c:pt idx="451">
                  <c:v>1.2472850519964753E-4</c:v>
                </c:pt>
                <c:pt idx="452">
                  <c:v>1.2159118122899752E-4</c:v>
                </c:pt>
                <c:pt idx="453">
                  <c:v>1.1853277106943712E-4</c:v>
                </c:pt>
                <c:pt idx="454">
                  <c:v>1.1555128978423736E-4</c:v>
                </c:pt>
                <c:pt idx="455">
                  <c:v>1.1264480236422586E-4</c:v>
                </c:pt>
                <c:pt idx="456">
                  <c:v>1.0981142247194909E-4</c:v>
                </c:pt>
                <c:pt idx="457">
                  <c:v>1.0704931121742092E-4</c:v>
                </c:pt>
                <c:pt idx="458">
                  <c:v>1.0435667596466607E-4</c:v>
                </c:pt>
                <c:pt idx="459">
                  <c:v>1.0173176916828262E-4</c:v>
                </c:pt>
                <c:pt idx="460">
                  <c:v>9.9172887239268781E-5</c:v>
                </c:pt>
                <c:pt idx="461">
                  <c:v>9.6678369439377688E-5</c:v>
                </c:pt>
                <c:pt idx="462">
                  <c:v>9.4246596803282837E-5</c:v>
                </c:pt>
                <c:pt idx="463">
                  <c:v>9.1875991087854577E-5</c:v>
                </c:pt>
                <c:pt idx="464">
                  <c:v>8.9565013747865057E-5</c:v>
                </c:pt>
                <c:pt idx="465">
                  <c:v>8.7312164937458799E-5</c:v>
                </c:pt>
                <c:pt idx="466">
                  <c:v>8.5115982536738331E-5</c:v>
                </c:pt>
                <c:pt idx="467">
                  <c:v>8.2975041202834721E-5</c:v>
                </c:pt>
                <c:pt idx="468">
                  <c:v>8.0887951444846953E-5</c:v>
                </c:pt>
                <c:pt idx="469">
                  <c:v>7.8853358722048823E-5</c:v>
                </c:pt>
                <c:pt idx="470">
                  <c:v>7.6869942564780023E-5</c:v>
                </c:pt>
                <c:pt idx="471">
                  <c:v>7.4936415717449087E-5</c:v>
                </c:pt>
                <c:pt idx="472">
                  <c:v>7.3051523303091861E-5</c:v>
                </c:pt>
                <c:pt idx="473">
                  <c:v>7.1214042008944716E-5</c:v>
                </c:pt>
                <c:pt idx="474">
                  <c:v>6.9422779292503765E-5</c:v>
                </c:pt>
                <c:pt idx="475">
                  <c:v>6.7676572607553191E-5</c:v>
                </c:pt>
                <c:pt idx="476">
                  <c:v>6.5974288649661955E-5</c:v>
                </c:pt>
                <c:pt idx="477">
                  <c:v>6.4314822620658842E-5</c:v>
                </c:pt>
                <c:pt idx="478">
                  <c:v>6.2697097511607607E-5</c:v>
                </c:pt>
                <c:pt idx="479">
                  <c:v>6.1120063403818882E-5</c:v>
                </c:pt>
                <c:pt idx="480">
                  <c:v>5.9582696787442631E-5</c:v>
                </c:pt>
                <c:pt idx="481">
                  <c:v>5.8083999897200864E-5</c:v>
                </c:pt>
                <c:pt idx="482">
                  <c:v>5.6623000064828754E-5</c:v>
                </c:pt>
                <c:pt idx="483">
                  <c:v>5.5198749087803352E-5</c:v>
                </c:pt>
                <c:pt idx="484">
                  <c:v>5.3810322613952285E-5</c:v>
                </c:pt>
                <c:pt idx="485">
                  <c:v>5.2456819541539613E-5</c:v>
                </c:pt>
                <c:pt idx="486">
                  <c:v>5.1137361434442944E-5</c:v>
                </c:pt>
                <c:pt idx="487">
                  <c:v>4.9851091952039774E-5</c:v>
                </c:pt>
                <c:pt idx="488">
                  <c:v>4.8597176293434944E-5</c:v>
                </c:pt>
                <c:pt idx="489">
                  <c:v>4.7374800655666703E-5</c:v>
                </c:pt>
                <c:pt idx="490">
                  <c:v>4.6183171705541117E-5</c:v>
                </c:pt>
                <c:pt idx="491">
                  <c:v>4.5021516064751487E-5</c:v>
                </c:pt>
                <c:pt idx="492">
                  <c:v>4.3889079807948274E-5</c:v>
                </c:pt>
                <c:pt idx="493">
                  <c:v>4.2785127973435008E-5</c:v>
                </c:pt>
                <c:pt idx="494">
                  <c:v>4.1708944086171003E-5</c:v>
                </c:pt>
                <c:pt idx="495">
                  <c:v>4.0659829692772377E-5</c:v>
                </c:pt>
                <c:pt idx="496">
                  <c:v>3.9637103908209355E-5</c:v>
                </c:pt>
                <c:pt idx="497">
                  <c:v>3.8640102973905515E-5</c:v>
                </c:pt>
                <c:pt idx="498">
                  <c:v>3.7668179826952238E-5</c:v>
                </c:pt>
                <c:pt idx="499">
                  <c:v>3.6720703680158922E-5</c:v>
                </c:pt>
                <c:pt idx="500">
                  <c:v>3.5797059612666193E-5</c:v>
                </c:pt>
                <c:pt idx="501">
                  <c:v>3.4896648170856315E-5</c:v>
                </c:pt>
                <c:pt idx="502">
                  <c:v>3.4018884979302594E-5</c:v>
                </c:pt>
                <c:pt idx="503">
                  <c:v>3.3163200361503987E-5</c:v>
                </c:pt>
                <c:pt idx="504">
                  <c:v>3.2329038970159824E-5</c:v>
                </c:pt>
                <c:pt idx="505">
                  <c:v>3.1515859426744268E-5</c:v>
                </c:pt>
                <c:pt idx="506">
                  <c:v>3.0723133970146334E-5</c:v>
                </c:pt>
                <c:pt idx="507">
                  <c:v>2.995034811414857E-5</c:v>
                </c:pt>
                <c:pt idx="508">
                  <c:v>2.9197000313520103E-5</c:v>
                </c:pt>
                <c:pt idx="509">
                  <c:v>2.8462601638509482E-5</c:v>
                </c:pt>
                <c:pt idx="510">
                  <c:v>2.7746675457524431E-5</c:v>
                </c:pt>
                <c:pt idx="511">
                  <c:v>2.7048757127793785E-5</c:v>
                </c:pt>
                <c:pt idx="512">
                  <c:v>2.6368393693809828E-5</c:v>
                </c:pt>
                <c:pt idx="513">
                  <c:v>2.5705143593355965E-5</c:v>
                </c:pt>
                <c:pt idx="514">
                  <c:v>2.5058576370928781E-5</c:v>
                </c:pt>
                <c:pt idx="515">
                  <c:v>2.4428272398368219E-5</c:v>
                </c:pt>
                <c:pt idx="516">
                  <c:v>2.3813822602515253E-5</c:v>
                </c:pt>
                <c:pt idx="517">
                  <c:v>2.3214828199719432E-5</c:v>
                </c:pt>
                <c:pt idx="518">
                  <c:v>2.2630900437024593E-5</c:v>
                </c:pt>
                <c:pt idx="519">
                  <c:v>2.2061660339864577E-5</c:v>
                </c:pt>
                <c:pt idx="520">
                  <c:v>2.1506738466105191E-5</c:v>
                </c:pt>
                <c:pt idx="521">
                  <c:v>2.0965774666272824E-5</c:v>
                </c:pt>
                <c:pt idx="522">
                  <c:v>2.0438417849814075E-5</c:v>
                </c:pt>
                <c:pt idx="523">
                  <c:v>1.9924325757234743E-5</c:v>
                </c:pt>
                <c:pt idx="524">
                  <c:v>1.9423164737970092E-5</c:v>
                </c:pt>
                <c:pt idx="525">
                  <c:v>1.8934609533842703E-5</c:v>
                </c:pt>
                <c:pt idx="526">
                  <c:v>1.8458343067966778E-5</c:v>
                </c:pt>
                <c:pt idx="527">
                  <c:v>1.7994056238962293E-5</c:v>
                </c:pt>
                <c:pt idx="528">
                  <c:v>1.754144772034536E-5</c:v>
                </c:pt>
                <c:pt idx="529">
                  <c:v>1.7100223764964398E-5</c:v>
                </c:pt>
                <c:pt idx="530">
                  <c:v>1.6670098014355649E-5</c:v>
                </c:pt>
                <c:pt idx="531">
                  <c:v>1.6250791312893865E-5</c:v>
                </c:pt>
                <c:pt idx="532">
                  <c:v>1.5842031526617571E-5</c:v>
                </c:pt>
                <c:pt idx="533">
                  <c:v>1.5443553366611601E-5</c:v>
                </c:pt>
                <c:pt idx="534">
                  <c:v>1.5055098216832254E-5</c:v>
                </c:pt>
                <c:pt idx="535">
                  <c:v>1.4676413966262949E-5</c:v>
                </c:pt>
                <c:pt idx="536">
                  <c:v>1.4307254845291864E-5</c:v>
                </c:pt>
                <c:pt idx="537">
                  <c:v>1.3947381266205175E-5</c:v>
                </c:pt>
                <c:pt idx="538">
                  <c:v>1.359655966769231E-5</c:v>
                </c:pt>
                <c:pt idx="539">
                  <c:v>1.325456236326262E-5</c:v>
                </c:pt>
                <c:pt idx="540">
                  <c:v>1.2921167393474614E-5</c:v>
                </c:pt>
                <c:pt idx="541">
                  <c:v>1.2596158381882261E-5</c:v>
                </c:pt>
                <c:pt idx="542">
                  <c:v>1.2279324394604627E-5</c:v>
                </c:pt>
                <c:pt idx="543">
                  <c:v>1.1970459803427843E-5</c:v>
                </c:pt>
                <c:pt idx="544">
                  <c:v>1.166936415235046E-5</c:v>
                </c:pt>
                <c:pt idx="545">
                  <c:v>1.1375842027485642E-5</c:v>
                </c:pt>
                <c:pt idx="546">
                  <c:v>1.1089702930235746E-5</c:v>
                </c:pt>
                <c:pt idx="547">
                  <c:v>1.0810761153656877E-5</c:v>
                </c:pt>
                <c:pt idx="548">
                  <c:v>1.053883566193347E-5</c:v>
                </c:pt>
                <c:pt idx="549">
                  <c:v>1.0273749972884271E-5</c:v>
                </c:pt>
                <c:pt idx="550">
                  <c:v>1.0015332043423782E-5</c:v>
                </c:pt>
                <c:pt idx="551">
                  <c:v>9.763414157904704E-6</c:v>
                </c:pt>
                <c:pt idx="552">
                  <c:v>9.5178328192688537E-6</c:v>
                </c:pt>
                <c:pt idx="553">
                  <c:v>9.2784286429361445E-6</c:v>
                </c:pt>
                <c:pt idx="554">
                  <c:v>9.0450462533624299E-6</c:v>
                </c:pt>
                <c:pt idx="555">
                  <c:v>8.817534183199416E-6</c:v>
                </c:pt>
                <c:pt idx="556">
                  <c:v>8.5957447749907809E-6</c:v>
                </c:pt>
                <c:pt idx="557">
                  <c:v>8.3795340853412728E-6</c:v>
                </c:pt>
                <c:pt idx="558">
                  <c:v>8.1687617914960128E-6</c:v>
                </c:pt>
                <c:pt idx="559">
                  <c:v>7.9632911002697469E-6</c:v>
                </c:pt>
                <c:pt idx="560">
                  <c:v>7.7629886592667973E-6</c:v>
                </c:pt>
                <c:pt idx="561">
                  <c:v>7.5677244703340601E-6</c:v>
                </c:pt>
                <c:pt idx="562">
                  <c:v>7.3773718051910737E-6</c:v>
                </c:pt>
                <c:pt idx="563">
                  <c:v>7.1918071231821299E-6</c:v>
                </c:pt>
                <c:pt idx="564">
                  <c:v>7.0109099910972449E-6</c:v>
                </c:pt>
                <c:pt idx="565">
                  <c:v>6.8345630050099002E-6</c:v>
                </c:pt>
                <c:pt idx="566">
                  <c:v>6.662651714080733E-6</c:v>
                </c:pt>
                <c:pt idx="567">
                  <c:v>6.495064546277996E-6</c:v>
                </c:pt>
                <c:pt idx="568">
                  <c:v>6.33169273596616E-6</c:v>
                </c:pt>
                <c:pt idx="569">
                  <c:v>6.1724302533160169E-6</c:v>
                </c:pt>
                <c:pt idx="570">
                  <c:v>6.0171737354903938E-6</c:v>
                </c:pt>
                <c:pt idx="571">
                  <c:v>5.8658224195606138E-6</c:v>
                </c:pt>
                <c:pt idx="572">
                  <c:v>5.71827807711052E-6</c:v>
                </c:pt>
                <c:pt idx="573">
                  <c:v>5.5744449504852619E-6</c:v>
                </c:pt>
                <c:pt idx="574">
                  <c:v>5.4342296906436344E-6</c:v>
                </c:pt>
                <c:pt idx="575">
                  <c:v>5.2975412965737814E-6</c:v>
                </c:pt>
                <c:pt idx="576">
                  <c:v>5.1642910562325914E-6</c:v>
                </c:pt>
                <c:pt idx="577">
                  <c:v>5.0343924889708661E-6</c:v>
                </c:pt>
                <c:pt idx="578">
                  <c:v>4.9077612894064432E-6</c:v>
                </c:pt>
                <c:pt idx="579">
                  <c:v>4.7843152727093278E-6</c:v>
                </c:pt>
                <c:pt idx="580">
                  <c:v>4.6639743212628784E-6</c:v>
                </c:pt>
                <c:pt idx="581">
                  <c:v>4.546660332666834E-6</c:v>
                </c:pt>
                <c:pt idx="582">
                  <c:v>4.4322971690479972E-6</c:v>
                </c:pt>
                <c:pt idx="583">
                  <c:v>4.3208106076461712E-6</c:v>
                </c:pt>
                <c:pt idx="584">
                  <c:v>4.212128292642812E-6</c:v>
                </c:pt>
                <c:pt idx="585">
                  <c:v>4.1061796882014301E-6</c:v>
                </c:pt>
                <c:pt idx="586">
                  <c:v>4.0028960326892488E-6</c:v>
                </c:pt>
                <c:pt idx="587">
                  <c:v>3.9022102940501604E-6</c:v>
                </c:pt>
                <c:pt idx="588">
                  <c:v>3.8040571263003835E-6</c:v>
                </c:pt>
                <c:pt idx="589">
                  <c:v>3.7083728271182366E-6</c:v>
                </c:pt>
                <c:pt idx="590">
                  <c:v>3.6150952965008228E-6</c:v>
                </c:pt>
                <c:pt idx="591">
                  <c:v>3.5241639964604453E-6</c:v>
                </c:pt>
                <c:pt idx="592">
                  <c:v>3.4355199117349945E-6</c:v>
                </c:pt>
                <c:pt idx="593">
                  <c:v>3.3491055114863973E-6</c:v>
                </c:pt>
                <c:pt idx="594">
                  <c:v>3.264864711962638E-6</c:v>
                </c:pt>
                <c:pt idx="595">
                  <c:v>3.1827428400988246E-6</c:v>
                </c:pt>
                <c:pt idx="596">
                  <c:v>3.1026865980339197E-6</c:v>
                </c:pt>
                <c:pt idx="597">
                  <c:v>3.0246440285198803E-6</c:v>
                </c:pt>
                <c:pt idx="598">
                  <c:v>2.948564481200922E-6</c:v>
                </c:pt>
                <c:pt idx="599">
                  <c:v>2.8743985797410174E-6</c:v>
                </c:pt>
                <c:pt idx="600">
                  <c:v>2.8020981897781149E-6</c:v>
                </c:pt>
                <c:pt idx="601">
                  <c:v>2.7316163876845696E-6</c:v>
                </c:pt>
                <c:pt idx="602">
                  <c:v>2.6629074301131979E-6</c:v>
                </c:pt>
                <c:pt idx="603">
                  <c:v>2.5959267243094757E-6</c:v>
                </c:pt>
                <c:pt idx="604">
                  <c:v>2.530630799170379E-6</c:v>
                </c:pt>
                <c:pt idx="605">
                  <c:v>2.4669772770312846E-6</c:v>
                </c:pt>
                <c:pt idx="606">
                  <c:v>2.4049248461624107E-6</c:v>
                </c:pt>
                <c:pt idx="607">
                  <c:v>2.3444332339571601E-6</c:v>
                </c:pt>
                <c:pt idx="608">
                  <c:v>2.285463180794825E-6</c:v>
                </c:pt>
                <c:pt idx="609">
                  <c:v>2.2279764145606823E-6</c:v>
                </c:pt>
                <c:pt idx="610">
                  <c:v>2.1719356258070994E-6</c:v>
                </c:pt>
                <c:pt idx="611">
                  <c:v>2.11730444353929E-6</c:v>
                </c:pt>
                <c:pt idx="612">
                  <c:v>2.0640474116102493E-6</c:v>
                </c:pt>
                <c:pt idx="613">
                  <c:v>2.0121299657093447E-6</c:v>
                </c:pt>
                <c:pt idx="614">
                  <c:v>1.9615184109298002E-6</c:v>
                </c:pt>
                <c:pt idx="615">
                  <c:v>1.912179899900336E-6</c:v>
                </c:pt>
                <c:pt idx="616">
                  <c:v>1.864082411466962E-6</c:v>
                </c:pt>
                <c:pt idx="617">
                  <c:v>1.8171947299109155E-6</c:v>
                </c:pt>
                <c:pt idx="618">
                  <c:v>1.7714864246894005E-6</c:v>
                </c:pt>
                <c:pt idx="619">
                  <c:v>1.7269278306858666E-6</c:v>
                </c:pt>
                <c:pt idx="620">
                  <c:v>1.6834900289570546E-6</c:v>
                </c:pt>
                <c:pt idx="621">
                  <c:v>1.6411448279643641E-6</c:v>
                </c:pt>
                <c:pt idx="622">
                  <c:v>1.599864745277253E-6</c:v>
                </c:pt>
                <c:pt idx="623">
                  <c:v>1.5596229897369158E-6</c:v>
                </c:pt>
                <c:pt idx="624">
                  <c:v>1.5203934440685349E-6</c:v>
                </c:pt>
                <c:pt idx="625">
                  <c:v>1.4821506479309565E-6</c:v>
                </c:pt>
                <c:pt idx="626">
                  <c:v>1.4448697813926657E-6</c:v>
                </c:pt>
                <c:pt idx="627">
                  <c:v>1.4085266488234512E-6</c:v>
                </c:pt>
                <c:pt idx="628">
                  <c:v>1.3730976631911763E-6</c:v>
                </c:pt>
                <c:pt idx="629">
                  <c:v>1.3385598307536151E-6</c:v>
                </c:pt>
                <c:pt idx="630">
                  <c:v>1.304890736135263E-6</c:v>
                </c:pt>
                <c:pt idx="631">
                  <c:v>1.2720685277795733E-6</c:v>
                </c:pt>
                <c:pt idx="632">
                  <c:v>1.2400719037670911E-6</c:v>
                </c:pt>
                <c:pt idx="633">
                  <c:v>1.2088800979902902E-6</c:v>
                </c:pt>
                <c:pt idx="634">
                  <c:v>1.1784728666761996E-6</c:v>
                </c:pt>
                <c:pt idx="635">
                  <c:v>1.1488304752479844E-6</c:v>
                </c:pt>
                <c:pt idx="636">
                  <c:v>1.1199336855170458E-6</c:v>
                </c:pt>
                <c:pt idx="637">
                  <c:v>1.0917637431972269E-6</c:v>
                </c:pt>
                <c:pt idx="638">
                  <c:v>1.0643023657331387E-6</c:v>
                </c:pt>
                <c:pt idx="639">
                  <c:v>1.0375317304345803E-6</c:v>
                </c:pt>
                <c:pt idx="640">
                  <c:v>1.0114344629094712E-6</c:v>
                </c:pt>
                <c:pt idx="641">
                  <c:v>9.8599362578768878E-7</c:v>
                </c:pt>
                <c:pt idx="642">
                  <c:v>9.6119270772857806E-7</c:v>
                </c:pt>
                <c:pt idx="643">
                  <c:v>9.3701561270492027E-7</c:v>
                </c:pt>
                <c:pt idx="644">
                  <c:v>9.134466495564631E-7</c:v>
                </c:pt>
                <c:pt idx="645">
                  <c:v>8.9047052180622575E-7</c:v>
                </c:pt>
                <c:pt idx="646">
                  <c:v>8.6807231773291988E-7</c:v>
                </c:pt>
                <c:pt idx="647">
                  <c:v>8.4623750069312814E-7</c:v>
                </c:pt>
                <c:pt idx="648">
                  <c:v>8.2495189968686351E-7</c:v>
                </c:pt>
                <c:pt idx="649">
                  <c:v>8.0420170016047652E-7</c:v>
                </c:pt>
                <c:pt idx="650">
                  <c:v>7.8397343504086639E-7</c:v>
                </c:pt>
                <c:pt idx="651">
                  <c:v>7.6425397599524216E-7</c:v>
                </c:pt>
                <c:pt idx="652">
                  <c:v>7.4503052491069228E-7</c:v>
                </c:pt>
                <c:pt idx="653">
                  <c:v>7.2629060558810392E-7</c:v>
                </c:pt>
                <c:pt idx="654">
                  <c:v>7.0802205564499314E-7</c:v>
                </c:pt>
                <c:pt idx="655">
                  <c:v>6.9021301862199225E-7</c:v>
                </c:pt>
                <c:pt idx="656">
                  <c:v>6.72851936287916E-7</c:v>
                </c:pt>
                <c:pt idx="657">
                  <c:v>6.5592754113834335E-7</c:v>
                </c:pt>
                <c:pt idx="658">
                  <c:v>6.3942884908291638E-7</c:v>
                </c:pt>
                <c:pt idx="659">
                  <c:v>6.2334515231655127E-7</c:v>
                </c:pt>
                <c:pt idx="660">
                  <c:v>6.0766601236998672E-7</c:v>
                </c:pt>
                <c:pt idx="661">
                  <c:v>5.9238125333510466E-7</c:v>
                </c:pt>
                <c:pt idx="662">
                  <c:v>5.77480955260683E-7</c:v>
                </c:pt>
                <c:pt idx="663">
                  <c:v>5.6295544771424561E-7</c:v>
                </c:pt>
                <c:pt idx="664">
                  <c:v>5.4879530350587269E-7</c:v>
                </c:pt>
                <c:pt idx="665">
                  <c:v>5.3499133256985197E-7</c:v>
                </c:pt>
                <c:pt idx="666">
                  <c:v>5.2153457600025481E-7</c:v>
                </c:pt>
                <c:pt idx="667">
                  <c:v>5.0841630023651301E-7</c:v>
                </c:pt>
                <c:pt idx="668">
                  <c:v>4.9562799139525688E-7</c:v>
                </c:pt>
                <c:pt idx="669">
                  <c:v>4.8316134974473431E-7</c:v>
                </c:pt>
                <c:pt idx="670">
                  <c:v>4.7100828431819492E-7</c:v>
                </c:pt>
                <c:pt idx="671">
                  <c:v>4.5916090766278803E-7</c:v>
                </c:pt>
                <c:pt idx="672">
                  <c:v>4.4761153072052303E-7</c:v>
                </c:pt>
                <c:pt idx="673">
                  <c:v>4.3635265783800963E-7</c:v>
                </c:pt>
                <c:pt idx="674">
                  <c:v>4.2537698190169613E-7</c:v>
                </c:pt>
                <c:pt idx="675">
                  <c:v>4.1467737959549749E-7</c:v>
                </c:pt>
                <c:pt idx="676">
                  <c:v>4.0424690677768513E-7</c:v>
                </c:pt>
                <c:pt idx="677">
                  <c:v>3.9407879397408176E-7</c:v>
                </c:pt>
                <c:pt idx="678">
                  <c:v>3.8416644198460935E-7</c:v>
                </c:pt>
                <c:pt idx="679">
                  <c:v>3.7450341760034014E-7</c:v>
                </c:pt>
                <c:pt idx="680">
                  <c:v>3.6508344942829205E-7</c:v>
                </c:pt>
                <c:pt idx="681">
                  <c:v>3.5590042382122904E-7</c:v>
                </c:pt>
                <c:pt idx="682">
                  <c:v>3.4694838090985512E-7</c:v>
                </c:pt>
                <c:pt idx="683">
                  <c:v>3.3822151073479393E-7</c:v>
                </c:pt>
                <c:pt idx="684">
                  <c:v>3.2971414947588055E-7</c:v>
                </c:pt>
                <c:pt idx="685">
                  <c:v>3.2142077577628064E-7</c:v>
                </c:pt>
                <c:pt idx="686">
                  <c:v>3.1333600715908543E-7</c:v>
                </c:pt>
                <c:pt idx="687">
                  <c:v>3.0545459653402804E-7</c:v>
                </c:pt>
                <c:pt idx="688">
                  <c:v>2.9777142879207966E-7</c:v>
                </c:pt>
                <c:pt idx="689">
                  <c:v>2.9028151748568861E-7</c:v>
                </c:pt>
                <c:pt idx="690">
                  <c:v>2.8298000159253455E-7</c:v>
                </c:pt>
                <c:pt idx="691">
                  <c:v>2.7586214236067962E-7</c:v>
                </c:pt>
                <c:pt idx="692">
                  <c:v>2.6892332023306919E-7</c:v>
                </c:pt>
                <c:pt idx="693">
                  <c:v>2.6215903184940368E-7</c:v>
                </c:pt>
                <c:pt idx="694">
                  <c:v>2.5556488712340792E-7</c:v>
                </c:pt>
                <c:pt idx="695">
                  <c:v>2.4913660639363176E-7</c:v>
                </c:pt>
                <c:pt idx="696">
                  <c:v>2.4287001764590345E-7</c:v>
                </c:pt>
                <c:pt idx="697">
                  <c:v>2.3676105380565705E-7</c:v>
                </c:pt>
                <c:pt idx="698">
                  <c:v>2.3080575009836146E-7</c:v>
                </c:pt>
                <c:pt idx="699">
                  <c:v>2.2500024147634805E-7</c:v>
                </c:pt>
                <c:pt idx="700">
                  <c:v>2.1934076011035286E-7</c:v>
                </c:pt>
                <c:pt idx="701">
                  <c:v>2.1382363294416604E-7</c:v>
                </c:pt>
                <c:pt idx="702">
                  <c:v>2.0844527931078144E-7</c:v>
                </c:pt>
                <c:pt idx="703">
                  <c:v>2.0320220860850827E-7</c:v>
                </c:pt>
                <c:pt idx="704">
                  <c:v>1.9809101803554326E-7</c:v>
                </c:pt>
                <c:pt idx="705">
                  <c:v>1.9310839038151534E-7</c:v>
                </c:pt>
                <c:pt idx="706">
                  <c:v>1.8825109187458801E-7</c:v>
                </c:pt>
                <c:pt idx="707">
                  <c:v>1.8351597008270995E-7</c:v>
                </c:pt>
                <c:pt idx="708">
                  <c:v>1.788999518676599E-7</c:v>
                </c:pt>
                <c:pt idx="709">
                  <c:v>1.7440004139054655E-7</c:v>
                </c:pt>
                <c:pt idx="710">
                  <c:v>1.7001331816748636E-7</c:v>
                </c:pt>
                <c:pt idx="711">
                  <c:v>1.6573693517417724E-7</c:v>
                </c:pt>
                <c:pt idx="712">
                  <c:v>1.6156811699815761E-7</c:v>
                </c:pt>
                <c:pt idx="713">
                  <c:v>1.5750415803753581E-7</c:v>
                </c:pt>
                <c:pt idx="714">
                  <c:v>1.5354242074502816E-7</c:v>
                </c:pt>
                <c:pt idx="715">
                  <c:v>1.4968033391616803E-7</c:v>
                </c:pt>
                <c:pt idx="716">
                  <c:v>1.4591539102056877E-7</c:v>
                </c:pt>
                <c:pt idx="717">
                  <c:v>1.4224514857516454E-7</c:v>
                </c:pt>
                <c:pt idx="718">
                  <c:v>1.3866722455836309E-7</c:v>
                </c:pt>
                <c:pt idx="719">
                  <c:v>1.3517929686409564E-7</c:v>
                </c:pt>
                <c:pt idx="720">
                  <c:v>1.3177910179474457E-7</c:v>
                </c:pt>
                <c:pt idx="721">
                  <c:v>1.2846443259198625E-7</c:v>
                </c:pt>
                <c:pt idx="722">
                  <c:v>1.2523313800458059E-7</c:v>
                </c:pt>
                <c:pt idx="723">
                  <c:v>1.220831208921926E-7</c:v>
                </c:pt>
                <c:pt idx="724">
                  <c:v>1.1901233686432552E-7</c:v>
                </c:pt>
                <c:pt idx="725">
                  <c:v>1.1601879295349379E-7</c:v>
                </c:pt>
                <c:pt idx="726">
                  <c:v>1.1310054632176971E-7</c:v>
                </c:pt>
                <c:pt idx="727">
                  <c:v>1.1025570299986058E-7</c:v>
                </c:pt>
                <c:pt idx="728">
                  <c:v>1.0748241665790827E-7</c:v>
                </c:pt>
                <c:pt idx="729">
                  <c:v>1.0477888740720077E-7</c:v>
                </c:pt>
                <c:pt idx="730">
                  <c:v>1.0214336063203056E-7</c:v>
                </c:pt>
                <c:pt idx="731">
                  <c:v>9.9574125850929807E-8</c:v>
                </c:pt>
                <c:pt idx="732">
                  <c:v>9.7069515606554784E-8</c:v>
                </c:pt>
                <c:pt idx="733">
                  <c:v>9.4627904383487948E-8</c:v>
                </c:pt>
                <c:pt idx="734">
                  <c:v>9.2247707553264454E-8</c:v>
                </c:pt>
                <c:pt idx="735">
                  <c:v>8.992738034593442E-8</c:v>
                </c:pt>
                <c:pt idx="736">
                  <c:v>8.7665416847490449E-8</c:v>
                </c:pt>
                <c:pt idx="737">
                  <c:v>8.5460349022518101E-8</c:v>
                </c:pt>
                <c:pt idx="738">
                  <c:v>8.3310745761424597E-8</c:v>
                </c:pt>
                <c:pt idx="739">
                  <c:v>8.1215211951637811E-8</c:v>
                </c:pt>
                <c:pt idx="740">
                  <c:v>7.9172387572162818E-8</c:v>
                </c:pt>
                <c:pt idx="741">
                  <c:v>7.7180946810917948E-8</c:v>
                </c:pt>
                <c:pt idx="742">
                  <c:v>7.523959720426824E-8</c:v>
                </c:pt>
                <c:pt idx="743">
                  <c:v>7.3347078798205819E-8</c:v>
                </c:pt>
                <c:pt idx="744">
                  <c:v>7.150216333062725E-8</c:v>
                </c:pt>
                <c:pt idx="745">
                  <c:v>6.9703653434180921E-8</c:v>
                </c:pt>
                <c:pt idx="746">
                  <c:v>6.7950381859163758E-8</c:v>
                </c:pt>
                <c:pt idx="747">
                  <c:v>6.6241210715964695E-8</c:v>
                </c:pt>
                <c:pt idx="748">
                  <c:v>6.4575030736565356E-8</c:v>
                </c:pt>
                <c:pt idx="749">
                  <c:v>6.2950760554612791E-8</c:v>
                </c:pt>
                <c:pt idx="750">
                  <c:v>6.1367346003604609E-8</c:v>
                </c:pt>
                <c:pt idx="751">
                  <c:v>5.9823759432723344E-8</c:v>
                </c:pt>
                <c:pt idx="752">
                  <c:v>5.8318999039882524E-8</c:v>
                </c:pt>
                <c:pt idx="753">
                  <c:v>5.6852088221547244E-8</c:v>
                </c:pt>
                <c:pt idx="754">
                  <c:v>5.5422074938910223E-8</c:v>
                </c:pt>
                <c:pt idx="755">
                  <c:v>5.4028031100008286E-8</c:v>
                </c:pt>
                <c:pt idx="756">
                  <c:v>5.2669051957383652E-8</c:v>
                </c:pt>
                <c:pt idx="757">
                  <c:v>5.1344255520892816E-8</c:v>
                </c:pt>
                <c:pt idx="758">
                  <c:v>5.0052781985288039E-8</c:v>
                </c:pt>
                <c:pt idx="759">
                  <c:v>4.8793793172195164E-8</c:v>
                </c:pt>
                <c:pt idx="760">
                  <c:v>4.7566471986127674E-8</c:v>
                </c:pt>
                <c:pt idx="761">
                  <c:v>4.6370021884184641E-8</c:v>
                </c:pt>
                <c:pt idx="762">
                  <c:v>4.5203666359086606E-8</c:v>
                </c:pt>
                <c:pt idx="763">
                  <c:v>4.4066648435215746E-8</c:v>
                </c:pt>
                <c:pt idx="764">
                  <c:v>4.2958230177330543E-8</c:v>
                </c:pt>
                <c:pt idx="765">
                  <c:v>4.1877692211640149E-8</c:v>
                </c:pt>
                <c:pt idx="766">
                  <c:v>4.0824333258922883E-8</c:v>
                </c:pt>
                <c:pt idx="767">
                  <c:v>3.9797469679390651E-8</c:v>
                </c:pt>
                <c:pt idx="768">
                  <c:v>3.8796435028999194E-8</c:v>
                </c:pt>
                <c:pt idx="769">
                  <c:v>3.7820579626920821E-8</c:v>
                </c:pt>
                <c:pt idx="770">
                  <c:v>3.6869270133894499E-8</c:v>
                </c:pt>
                <c:pt idx="771">
                  <c:v>3.5941889141183193E-8</c:v>
                </c:pt>
                <c:pt idx="772">
                  <c:v>3.5037834769870243E-8</c:v>
                </c:pt>
                <c:pt idx="773">
                  <c:v>3.4156520280233378E-8</c:v>
                </c:pt>
                <c:pt idx="774">
                  <c:v>3.3297373690946222E-8</c:v>
                </c:pt>
                <c:pt idx="775">
                  <c:v>3.245983740785607E-8</c:v>
                </c:pt>
                <c:pt idx="776">
                  <c:v>3.1643367862101024E-8</c:v>
                </c:pt>
                <c:pt idx="777">
                  <c:v>3.0847435157327835E-8</c:v>
                </c:pt>
                <c:pt idx="778">
                  <c:v>3.007152272578509E-8</c:v>
                </c:pt>
                <c:pt idx="779">
                  <c:v>2.9315126993065188E-8</c:v>
                </c:pt>
                <c:pt idx="780">
                  <c:v>2.857775705128015E-8</c:v>
                </c:pt>
                <c:pt idx="781">
                  <c:v>2.785893434045814E-8</c:v>
                </c:pt>
                <c:pt idx="782">
                  <c:v>2.715819233795287E-8</c:v>
                </c:pt>
                <c:pt idx="783">
                  <c:v>2.6475076255666828E-8</c:v>
                </c:pt>
                <c:pt idx="784">
                  <c:v>2.5809142744888803E-8</c:v>
                </c:pt>
                <c:pt idx="785">
                  <c:v>2.5159959608557185E-8</c:v>
                </c:pt>
                <c:pt idx="786">
                  <c:v>2.4527105520759286E-8</c:v>
                </c:pt>
                <c:pt idx="787">
                  <c:v>2.3910169753287643E-8</c:v>
                </c:pt>
                <c:pt idx="788">
                  <c:v>2.330875190907294E-8</c:v>
                </c:pt>
                <c:pt idx="789">
                  <c:v>2.2722461662322906E-8</c:v>
                </c:pt>
                <c:pt idx="790">
                  <c:v>2.2150918505197123E-8</c:v>
                </c:pt>
                <c:pt idx="791">
                  <c:v>2.1593751500854067E-8</c:v>
                </c:pt>
                <c:pt idx="792">
                  <c:v>2.1050599042709511E-8</c:v>
                </c:pt>
                <c:pt idx="793">
                  <c:v>2.0521108619750235E-8</c:v>
                </c:pt>
                <c:pt idx="794">
                  <c:v>2.0004936587751635E-8</c:v>
                </c:pt>
                <c:pt idx="795">
                  <c:v>1.9501747946248785E-8</c:v>
                </c:pt>
                <c:pt idx="796">
                  <c:v>1.9011216121118651E-8</c:v>
                </c:pt>
                <c:pt idx="797">
                  <c:v>1.8533022752629876E-8</c:v>
                </c:pt>
                <c:pt idx="798">
                  <c:v>1.8066857488824659E-8</c:v>
                </c:pt>
                <c:pt idx="799">
                  <c:v>1.761241778409731E-8</c:v>
                </c:pt>
                <c:pt idx="800">
                  <c:v>1.7169408702839571E-8</c:v>
                </c:pt>
                <c:pt idx="801">
                  <c:v>1.6737542728024203E-8</c:v>
                </c:pt>
                <c:pt idx="802">
                  <c:v>1.6316539574604217E-8</c:v>
                </c:pt>
                <c:pt idx="803">
                  <c:v>1.5906126007605046E-8</c:v>
                </c:pt>
                <c:pt idx="804">
                  <c:v>1.5506035664792347E-8</c:v>
                </c:pt>
                <c:pt idx="805">
                  <c:v>1.5116008883800818E-8</c:v>
                </c:pt>
                <c:pt idx="806">
                  <c:v>1.4735792533610506E-8</c:v>
                </c:pt>
                <c:pt idx="807">
                  <c:v>1.4365139850262631E-8</c:v>
                </c:pt>
                <c:pt idx="808">
                  <c:v>1.4003810276707386E-8</c:v>
                </c:pt>
                <c:pt idx="809">
                  <c:v>1.3651569306680349E-8</c:v>
                </c:pt>
                <c:pt idx="810">
                  <c:v>1.3308188332505392E-8</c:v>
                </c:pt>
                <c:pt idx="811">
                  <c:v>1.2973444496726553E-8</c:v>
                </c:pt>
                <c:pt idx="812">
                  <c:v>1.2647120547471081E-8</c:v>
                </c:pt>
                <c:pt idx="813">
                  <c:v>1.2329004697451287E-8</c:v>
                </c:pt>
                <c:pt idx="814">
                  <c:v>1.2018890486512461E-8</c:v>
                </c:pt>
                <c:pt idx="815">
                  <c:v>1.1716576647638227E-8</c:v>
                </c:pt>
                <c:pt idx="816">
                  <c:v>1.1421866976326501E-8</c:v>
                </c:pt>
                <c:pt idx="817">
                  <c:v>1.1134570203250857E-8</c:v>
                </c:pt>
                <c:pt idx="818">
                  <c:v>1.0854499870125108E-8</c:v>
                </c:pt>
                <c:pt idx="819">
                  <c:v>1.0581474208689861E-8</c:v>
                </c:pt>
                <c:pt idx="820">
                  <c:v>1.0315316022743534E-8</c:v>
                </c:pt>
                <c:pt idx="821">
                  <c:v>1.0055852573140058E-8</c:v>
                </c:pt>
                <c:pt idx="822">
                  <c:v>9.8029154656798625E-9</c:v>
                </c:pt>
                <c:pt idx="823">
                  <c:v>9.5563405418201779E-9</c:v>
                </c:pt>
                <c:pt idx="824">
                  <c:v>9.3159677721348579E-9</c:v>
                </c:pt>
                <c:pt idx="825">
                  <c:v>9.0816411524536795E-9</c:v>
                </c:pt>
                <c:pt idx="826">
                  <c:v>8.8532086026141176E-9</c:v>
                </c:pt>
                <c:pt idx="827">
                  <c:v>8.6305218677599998E-9</c:v>
                </c:pt>
                <c:pt idx="828">
                  <c:v>8.4134364221226634E-9</c:v>
                </c:pt>
                <c:pt idx="829">
                  <c:v>8.2018113752224937E-9</c:v>
                </c:pt>
                <c:pt idx="830">
                  <c:v>7.9955093804294858E-9</c:v>
                </c:pt>
                <c:pt idx="831">
                  <c:v>7.7943965458242351E-9</c:v>
                </c:pt>
                <c:pt idx="832">
                  <c:v>7.5983423473006023E-9</c:v>
                </c:pt>
                <c:pt idx="833">
                  <c:v>7.4072195438545703E-9</c:v>
                </c:pt>
                <c:pt idx="834">
                  <c:v>7.2209040950034327E-9</c:v>
                </c:pt>
                <c:pt idx="835">
                  <c:v>7.0392750802825729E-9</c:v>
                </c:pt>
                <c:pt idx="836">
                  <c:v>6.8622146207667748E-9</c:v>
                </c:pt>
                <c:pt idx="837">
                  <c:v>6.6896078025657734E-9</c:v>
                </c:pt>
                <c:pt idx="838">
                  <c:v>6.5213426022441486E-9</c:v>
                </c:pt>
                <c:pt idx="839">
                  <c:v>6.3573098141168932E-9</c:v>
                </c:pt>
                <c:pt idx="840">
                  <c:v>6.1974029793740953E-9</c:v>
                </c:pt>
                <c:pt idx="841">
                  <c:v>6.0415183169879992E-9</c:v>
                </c:pt>
                <c:pt idx="842">
                  <c:v>5.8895546563583211E-9</c:v>
                </c:pt>
                <c:pt idx="843">
                  <c:v>5.7414133716514171E-9</c:v>
                </c:pt>
                <c:pt idx="844">
                  <c:v>5.5969983177913611E-9</c:v>
                </c:pt>
                <c:pt idx="845">
                  <c:v>5.4562157680607561E-9</c:v>
                </c:pt>
                <c:pt idx="846">
                  <c:v>5.3189743532712938E-9</c:v>
                </c:pt>
                <c:pt idx="847">
                  <c:v>5.1851850024642662E-9</c:v>
                </c:pt>
                <c:pt idx="848">
                  <c:v>5.0547608851027347E-9</c:v>
                </c:pt>
                <c:pt idx="849">
                  <c:v>4.9276173547176641E-9</c:v>
                </c:pt>
                <c:pt idx="850">
                  <c:v>4.8036718939715226E-9</c:v>
                </c:pt>
                <c:pt idx="851">
                  <c:v>4.6828440611038827E-9</c:v>
                </c:pt>
                <c:pt idx="852">
                  <c:v>4.5650554377238292E-9</c:v>
                </c:pt>
                <c:pt idx="853">
                  <c:v>4.4502295779158291E-9</c:v>
                </c:pt>
                <c:pt idx="854">
                  <c:v>4.3382919586254996E-9</c:v>
                </c:pt>
                <c:pt idx="855">
                  <c:v>4.2291699312935187E-9</c:v>
                </c:pt>
                <c:pt idx="856">
                  <c:v>4.1227926747060014E-9</c:v>
                </c:pt>
                <c:pt idx="857">
                  <c:v>4.0190911490309294E-9</c:v>
                </c:pt>
                <c:pt idx="858">
                  <c:v>3.9179980510105543E-9</c:v>
                </c:pt>
                <c:pt idx="859">
                  <c:v>3.8194477702810531E-9</c:v>
                </c:pt>
                <c:pt idx="860">
                  <c:v>3.7233763467907511E-9</c:v>
                </c:pt>
                <c:pt idx="861">
                  <c:v>3.629721429289409E-9</c:v>
                </c:pt>
                <c:pt idx="862">
                  <c:v>3.5384222348617736E-9</c:v>
                </c:pt>
                <c:pt idx="863">
                  <c:v>3.4494195094788079E-9</c:v>
                </c:pt>
                <c:pt idx="864">
                  <c:v>3.3626554895413226E-9</c:v>
                </c:pt>
                <c:pt idx="865">
                  <c:v>3.27807386439084E-9</c:v>
                </c:pt>
                <c:pt idx="866">
                  <c:v>3.1956197397634969E-9</c:v>
                </c:pt>
                <c:pt idx="867">
                  <c:v>3.1152396021630715E-9</c:v>
                </c:pt>
                <c:pt idx="868">
                  <c:v>3.0368812841303191E-9</c:v>
                </c:pt>
                <c:pt idx="869">
                  <c:v>2.9604939303857155E-9</c:v>
                </c:pt>
                <c:pt idx="870">
                  <c:v>2.886027964823991E-9</c:v>
                </c:pt>
                <c:pt idx="871">
                  <c:v>2.8134350583386914E-9</c:v>
                </c:pt>
                <c:pt idx="872">
                  <c:v>2.7426680974562209E-9</c:v>
                </c:pt>
                <c:pt idx="873">
                  <c:v>2.6736811537586849E-9</c:v>
                </c:pt>
                <c:pt idx="874">
                  <c:v>2.6064294540759522E-9</c:v>
                </c:pt>
                <c:pt idx="875">
                  <c:v>2.5408693514274738E-9</c:v>
                </c:pt>
                <c:pt idx="876">
                  <c:v>2.4769582966949229E-9</c:v>
                </c:pt>
                <c:pt idx="877">
                  <c:v>2.4146548110074918E-9</c:v>
                </c:pt>
                <c:pt idx="878">
                  <c:v>2.3539184588216476E-9</c:v>
                </c:pt>
                <c:pt idx="879">
                  <c:v>2.2947098216781549E-9</c:v>
                </c:pt>
                <c:pt idx="880">
                  <c:v>2.2369904726190614E-9</c:v>
                </c:pt>
                <c:pt idx="881">
                  <c:v>2.1807229512483103E-9</c:v>
                </c:pt>
                <c:pt idx="882">
                  <c:v>2.1258707394195357E-9</c:v>
                </c:pt>
                <c:pt idx="883">
                  <c:v>2.0723982375354704E-9</c:v>
                </c:pt>
                <c:pt idx="884">
                  <c:v>2.020270741443496E-9</c:v>
                </c:pt>
                <c:pt idx="885">
                  <c:v>1.9694544199122737E-9</c:v>
                </c:pt>
                <c:pt idx="886">
                  <c:v>1.9199162926750173E-9</c:v>
                </c:pt>
                <c:pt idx="887">
                  <c:v>1.8716242090249337E-9</c:v>
                </c:pt>
                <c:pt idx="888">
                  <c:v>1.8245468269491722E-9</c:v>
                </c:pt>
                <c:pt idx="889">
                  <c:v>1.7786535927875105E-9</c:v>
                </c:pt>
                <c:pt idx="890">
                  <c:v>1.7339147214027968E-9</c:v>
                </c:pt>
                <c:pt idx="891">
                  <c:v>1.6903011768500722E-9</c:v>
                </c:pt>
                <c:pt idx="892">
                  <c:v>1.6477846535319983E-9</c:v>
                </c:pt>
                <c:pt idx="893">
                  <c:v>1.606337557828248E-9</c:v>
                </c:pt>
                <c:pt idx="894">
                  <c:v>1.5659329901870047E-9</c:v>
                </c:pt>
                <c:pt idx="895">
                  <c:v>1.5265447276668915E-9</c:v>
                </c:pt>
                <c:pt idx="896">
                  <c:v>1.4881472069180213E-9</c:v>
                </c:pt>
                <c:pt idx="897">
                  <c:v>1.4507155075911808E-9</c:v>
                </c:pt>
                <c:pt idx="898">
                  <c:v>1.4142253361642511E-9</c:v>
                </c:pt>
                <c:pt idx="899">
                  <c:v>1.378653010175525E-9</c:v>
                </c:pt>
                <c:pt idx="900">
                  <c:v>1.3439754428535333E-9</c:v>
                </c:pt>
                <c:pt idx="901">
                  <c:v>1.3101701281335346E-9</c:v>
                </c:pt>
                <c:pt idx="902">
                  <c:v>1.2772151260508603E-9</c:v>
                </c:pt>
                <c:pt idx="903">
                  <c:v>1.2450890485016909E-9</c:v>
                </c:pt>
                <c:pt idx="904">
                  <c:v>1.2137710453619445E-9</c:v>
                </c:pt>
                <c:pt idx="905">
                  <c:v>1.1832407909553842E-9</c:v>
                </c:pt>
                <c:pt idx="906">
                  <c:v>1.1534784708620505E-9</c:v>
                </c:pt>
                <c:pt idx="907">
                  <c:v>1.1244647690585053E-9</c:v>
                </c:pt>
                <c:pt idx="908">
                  <c:v>1.0961808553815828E-9</c:v>
                </c:pt>
                <c:pt idx="909">
                  <c:v>1.0686083733074067E-9</c:v>
                </c:pt>
                <c:pt idx="910">
                  <c:v>1.0417294280378542E-9</c:v>
                </c:pt>
                <c:pt idx="911">
                  <c:v>1.0155265748866552E-9</c:v>
                </c:pt>
                <c:pt idx="912">
                  <c:v>9.8998280795764395E-10</c:v>
                </c:pt>
                <c:pt idx="913">
                  <c:v>9.6508154910774697E-10</c:v>
                </c:pt>
                <c:pt idx="914">
                  <c:v>9.4080663718764372E-10</c:v>
                </c:pt>
                <c:pt idx="915">
                  <c:v>9.1714231755300122E-10</c:v>
                </c:pt>
                <c:pt idx="916">
                  <c:v>8.9407323183958983E-10</c:v>
                </c:pt>
                <c:pt idx="917">
                  <c:v>8.7158440799553572E-10</c:v>
                </c:pt>
                <c:pt idx="918">
                  <c:v>8.4966125056434472E-10</c:v>
                </c:pt>
                <c:pt idx="919">
                  <c:v>8.2828953121229276E-10</c:v>
                </c:pt>
                <c:pt idx="920">
                  <c:v>8.0745537949411517E-10</c:v>
                </c:pt>
                <c:pt idx="921">
                  <c:v>7.8714527385096523E-10</c:v>
                </c:pt>
                <c:pt idx="922">
                  <c:v>7.6734603283477726E-10</c:v>
                </c:pt>
                <c:pt idx="923">
                  <c:v>7.4804480655340614E-10</c:v>
                </c:pt>
                <c:pt idx="924">
                  <c:v>7.2922906833090521E-10</c:v>
                </c:pt>
                <c:pt idx="925">
                  <c:v>7.1088660657761839E-10</c:v>
                </c:pt>
                <c:pt idx="926">
                  <c:v>6.9300551686472354E-10</c:v>
                </c:pt>
                <c:pt idx="927">
                  <c:v>6.7557419419816766E-10</c:v>
                </c:pt>
                <c:pt idx="928">
                  <c:v>6.5858132548689952E-10</c:v>
                </c:pt>
                <c:pt idx="929">
                  <c:v>6.4201588220057626E-10</c:v>
                </c:pt>
                <c:pt idx="930">
                  <c:v>6.2586711321195016E-10</c:v>
                </c:pt>
                <c:pt idx="931">
                  <c:v>6.1012453781927182E-10</c:v>
                </c:pt>
                <c:pt idx="932">
                  <c:v>5.9477793894423435E-10</c:v>
                </c:pt>
                <c:pt idx="933">
                  <c:v>5.7981735650097606E-10</c:v>
                </c:pt>
                <c:pt idx="934">
                  <c:v>5.6523308093191035E-10</c:v>
                </c:pt>
                <c:pt idx="935">
                  <c:v>5.5101564690611412E-10</c:v>
                </c:pt>
                <c:pt idx="936">
                  <c:v>5.3715582717625703E-10</c:v>
                </c:pt>
                <c:pt idx="937">
                  <c:v>5.2364462659001721E-10</c:v>
                </c:pt>
                <c:pt idx="938">
                  <c:v>5.1047327625215179E-10</c:v>
                </c:pt>
                <c:pt idx="939">
                  <c:v>4.9763322783339827E-10</c:v>
                </c:pt>
                <c:pt idx="940">
                  <c:v>4.8511614802253416E-10</c:v>
                </c:pt>
                <c:pt idx="941">
                  <c:v>4.729139131179769E-10</c:v>
                </c:pt>
                <c:pt idx="942">
                  <c:v>4.610186037554205E-10</c:v>
                </c:pt>
                <c:pt idx="943">
                  <c:v>4.4942249976810623E-10</c:v>
                </c:pt>
                <c:pt idx="944">
                  <c:v>4.381180751763489E-10</c:v>
                </c:pt>
                <c:pt idx="945">
                  <c:v>4.2709799330311892E-10</c:v>
                </c:pt>
                <c:pt idx="946">
                  <c:v>4.1635510201245912E-10</c:v>
                </c:pt>
                <c:pt idx="947">
                  <c:v>4.0588242906768852E-10</c:v>
                </c:pt>
                <c:pt idx="948">
                  <c:v>3.9567317760635214E-10</c:v>
                </c:pt>
                <c:pt idx="949">
                  <c:v>3.8572072172899994E-10</c:v>
                </c:pt>
                <c:pt idx="950">
                  <c:v>3.7601860219890625E-10</c:v>
                </c:pt>
                <c:pt idx="951">
                  <c:v>3.6656052224997445E-10</c:v>
                </c:pt>
                <c:pt idx="952">
                  <c:v>3.57340343500073E-10</c:v>
                </c:pt>
                <c:pt idx="953">
                  <c:v>3.4835208196716459E-10</c:v>
                </c:pt>
                <c:pt idx="954">
                  <c:v>3.3958990418565418E-10</c:v>
                </c:pt>
                <c:pt idx="955">
                  <c:v>3.3104812342040751E-10</c:v>
                </c:pt>
                <c:pt idx="956">
                  <c:v>3.2272119597601118E-10</c:v>
                </c:pt>
                <c:pt idx="957">
                  <c:v>3.1460371759886064E-10</c:v>
                </c:pt>
                <c:pt idx="958">
                  <c:v>3.0669041996975348E-10</c:v>
                </c:pt>
                <c:pt idx="959">
                  <c:v>2.9897616728469354E-10</c:v>
                </c:pt>
                <c:pt idx="960">
                  <c:v>2.9145595292171473E-10</c:v>
                </c:pt>
                <c:pt idx="961">
                  <c:v>2.8412489619152802E-10</c:v>
                </c:pt>
                <c:pt idx="962">
                  <c:v>2.7697823916991637E-10</c:v>
                </c:pt>
                <c:pt idx="963">
                  <c:v>2.7001134360979376E-10</c:v>
                </c:pt>
                <c:pt idx="964">
                  <c:v>2.6321968793093809E-10</c:v>
                </c:pt>
                <c:pt idx="965">
                  <c:v>2.5659886428544616E-10</c:v>
                </c:pt>
                <c:pt idx="966">
                  <c:v>2.5014457569699736E-10</c:v>
                </c:pt>
                <c:pt idx="967">
                  <c:v>2.4385263327207982E-10</c:v>
                </c:pt>
                <c:pt idx="968">
                  <c:v>2.3771895348135273E-10</c:v>
                </c:pt>
                <c:pt idx="969">
                  <c:v>2.3173955550940509E-10</c:v>
                </c:pt>
                <c:pt idx="970">
                  <c:v>2.2591055867116238E-10</c:v>
                </c:pt>
                <c:pt idx="971">
                  <c:v>2.2022817989329236E-10</c:v>
                </c:pt>
                <c:pt idx="972">
                  <c:v>2.1468873125894885E-10</c:v>
                </c:pt>
                <c:pt idx="973">
                  <c:v>2.0928861761428537E-10</c:v>
                </c:pt>
                <c:pt idx="974">
                  <c:v>2.040243342351616E-10</c:v>
                </c:pt>
                <c:pt idx="975">
                  <c:v>1.9889246455254688E-10</c:v>
                </c:pt>
                <c:pt idx="976">
                  <c:v>1.9388967793513709E-10</c:v>
                </c:pt>
                <c:pt idx="977">
                  <c:v>1.8901272752773914E-10</c:v>
                </c:pt>
                <c:pt idx="978">
                  <c:v>1.8425844814403696E-10</c:v>
                </c:pt>
                <c:pt idx="979">
                  <c:v>1.7962375421235076E-10</c:v>
                </c:pt>
                <c:pt idx="980">
                  <c:v>1.751056377730774E-10</c:v>
                </c:pt>
                <c:pt idx="981">
                  <c:v>1.7070116652649162E-10</c:v>
                </c:pt>
                <c:pt idx="982">
                  <c:v>1.6640748192966091E-10</c:v>
                </c:pt>
                <c:pt idx="983">
                  <c:v>1.6222179734122033E-10</c:v>
                </c:pt>
                <c:pt idx="984">
                  <c:v>1.5814139621281857E-10</c:v>
                </c:pt>
                <c:pt idx="985">
                  <c:v>1.541636303260518E-10</c:v>
                </c:pt>
                <c:pt idx="986">
                  <c:v>1.5028591807374663E-10</c:v>
                </c:pt>
                <c:pt idx="987">
                  <c:v>1.4650574278447191E-10</c:v>
                </c:pt>
                <c:pt idx="988">
                  <c:v>1.4282065108919408E-10</c:v>
                </c:pt>
                <c:pt idx="989">
                  <c:v>1.3922825132902117E-10</c:v>
                </c:pt>
                <c:pt idx="990">
                  <c:v>1.3572621200298996E-10</c:v>
                </c:pt>
                <c:pt idx="991">
                  <c:v>1.3231226025490407E-10</c:v>
                </c:pt>
                <c:pt idx="992">
                  <c:v>1.2898418039822557E-10</c:v>
                </c:pt>
                <c:pt idx="993">
                  <c:v>1.257398124780758E-10</c:v>
                </c:pt>
                <c:pt idx="994">
                  <c:v>1.2257705086940347E-10</c:v>
                </c:pt>
                <c:pt idx="995">
                  <c:v>1.194938429104162E-10</c:v>
                </c:pt>
                <c:pt idx="996">
                  <c:v>1.1648818757038073E-10</c:v>
                </c:pt>
                <c:pt idx="997">
                  <c:v>1.1355813415093843E-10</c:v>
                </c:pt>
                <c:pt idx="998">
                  <c:v>1.107017810200824E-10</c:v>
                </c:pt>
                <c:pt idx="999">
                  <c:v>1.0791727437797955E-10</c:v>
                </c:pt>
                <c:pt idx="1000">
                  <c:v>1.0520280705383989E-10</c:v>
                </c:pt>
                <c:pt idx="1001">
                  <c:v>1.025566173330431E-10</c:v>
                </c:pt>
                <c:pt idx="1002">
                  <c:v>9.9976987813770838E-11</c:v>
                </c:pt>
                <c:pt idx="1003">
                  <c:v>9.7462244292396257E-11</c:v>
                </c:pt>
                <c:pt idx="1004">
                  <c:v>9.5010754676911582E-11</c:v>
                </c:pt>
                <c:pt idx="1005">
                  <c:v>9.2620927927682771E-11</c:v>
                </c:pt>
                <c:pt idx="1006">
                  <c:v>9.0291213024852617E-11</c:v>
                </c:pt>
                <c:pt idx="1007">
                  <c:v>8.8020097961711802E-11</c:v>
                </c:pt>
                <c:pt idx="1008">
                  <c:v>8.5806108763394687E-11</c:v>
                </c:pt>
                <c:pt idx="1009">
                  <c:v>8.3647808530254856E-11</c:v>
                </c:pt>
                <c:pt idx="1010">
                  <c:v>8.1543796505303289E-11</c:v>
                </c:pt>
                <c:pt idx="1011">
                  <c:v>7.9492707165104882E-11</c:v>
                </c:pt>
                <c:pt idx="1012">
                  <c:v>7.749320933354049E-11</c:v>
                </c:pt>
                <c:pt idx="1013">
                  <c:v>7.5544005317862242E-11</c:v>
                </c:pt>
                <c:pt idx="1014">
                  <c:v>7.3643830066476904E-11</c:v>
                </c:pt>
                <c:pt idx="1015">
                  <c:v>7.1791450347917816E-11</c:v>
                </c:pt>
                <c:pt idx="1016">
                  <c:v>6.998566395046403E-11</c:v>
                </c:pt>
                <c:pt idx="1017">
                  <c:v>6.8225298901895695E-11</c:v>
                </c:pt>
                <c:pt idx="1018">
                  <c:v>6.650921270887124E-11</c:v>
                </c:pt>
                <c:pt idx="1019">
                  <c:v>6.4836291615440409E-11</c:v>
                </c:pt>
                <c:pt idx="1020">
                  <c:v>6.3205449880204593E-11</c:v>
                </c:pt>
                <c:pt idx="1021">
                  <c:v>6.1615629071661325E-11</c:v>
                </c:pt>
                <c:pt idx="1022">
                  <c:v>6.0065797381272905E-11</c:v>
                </c:pt>
                <c:pt idx="1023">
                  <c:v>5.8554948953811593E-11</c:v>
                </c:pt>
                <c:pt idx="1024">
                  <c:v>5.7082103234551849E-11</c:v>
                </c:pt>
                <c:pt idx="1025">
                  <c:v>5.5646304332879472E-11</c:v>
                </c:pt>
                <c:pt idx="1026">
                  <c:v>5.4246620401911383E-11</c:v>
                </c:pt>
                <c:pt idx="1027">
                  <c:v>5.2882143033716637E-11</c:v>
                </c:pt>
                <c:pt idx="1028">
                  <c:v>5.155198666975277E-11</c:v>
                </c:pt>
                <c:pt idx="1029">
                  <c:v>5.0255288026128752E-11</c:v>
                </c:pt>
                <c:pt idx="1030">
                  <c:v>4.8991205533326388E-11</c:v>
                </c:pt>
                <c:pt idx="1031">
                  <c:v>4.7758918790013508E-11</c:v>
                </c:pt>
                <c:pt idx="1032">
                  <c:v>4.6557628030596389E-11</c:v>
                </c:pt>
                <c:pt idx="1033">
                  <c:v>4.5386553606164013E-11</c:v>
                </c:pt>
                <c:pt idx="1034">
                  <c:v>4.4244935478488234E-11</c:v>
                </c:pt>
                <c:pt idx="1035">
                  <c:v>4.3132032726752964E-11</c:v>
                </c:pt>
                <c:pt idx="1036">
                  <c:v>4.2047123066688393E-11</c:v>
                </c:pt>
                <c:pt idx="1037">
                  <c:v>4.0989502381802992E-11</c:v>
                </c:pt>
                <c:pt idx="1038">
                  <c:v>3.995848426640429E-11</c:v>
                </c:pt>
                <c:pt idx="1039">
                  <c:v>3.895339958011577E-11</c:v>
                </c:pt>
                <c:pt idx="1040">
                  <c:v>3.7973596013598255E-11</c:v>
                </c:pt>
                <c:pt idx="1041">
                  <c:v>3.7018437665195553E-11</c:v>
                </c:pt>
                <c:pt idx="1042">
                  <c:v>3.6087304628227451E-11</c:v>
                </c:pt>
                <c:pt idx="1043">
                  <c:v>3.5179592588665415E-11</c:v>
                </c:pt>
                <c:pt idx="1044">
                  <c:v>3.4294712432926763E-11</c:v>
                </c:pt>
                <c:pt idx="1045">
                  <c:v>3.3432089865534029E-11</c:v>
                </c:pt>
                <c:pt idx="1046">
                  <c:v>3.2591165036392775E-11</c:v>
                </c:pt>
                <c:pt idx="1047">
                  <c:v>3.1771392177442739E-11</c:v>
                </c:pt>
                <c:pt idx="1048">
                  <c:v>3.0972239248449827E-11</c:v>
                </c:pt>
                <c:pt idx="1049">
                  <c:v>3.0193187591706725E-11</c:v>
                </c:pt>
                <c:pt idx="1050">
                  <c:v>2.9433731595419718E-11</c:v>
                </c:pt>
                <c:pt idx="1051">
                  <c:v>2.8693378365561109E-11</c:v>
                </c:pt>
                <c:pt idx="1052">
                  <c:v>2.7971647405977274E-11</c:v>
                </c:pt>
                <c:pt idx="1053">
                  <c:v>2.7268070306541332E-11</c:v>
                </c:pt>
                <c:pt idx="1054">
                  <c:v>2.6582190439151419E-11</c:v>
                </c:pt>
                <c:pt idx="1055">
                  <c:v>2.5913562661374006E-11</c:v>
                </c:pt>
                <c:pt idx="1056">
                  <c:v>2.5261753027543049E-11</c:v>
                </c:pt>
                <c:pt idx="1057">
                  <c:v>2.462633850712459E-11</c:v>
                </c:pt>
                <c:pt idx="1058">
                  <c:v>2.4006906710166222E-11</c:v>
                </c:pt>
                <c:pt idx="1059">
                  <c:v>2.3403055619652462E-11</c:v>
                </c:pt>
                <c:pt idx="1060">
                  <c:v>2.2814393330591342E-11</c:v>
                </c:pt>
                <c:pt idx="1061">
                  <c:v>2.2240537795665075E-11</c:v>
                </c:pt>
                <c:pt idx="1062">
                  <c:v>2.1681116577277146E-11</c:v>
                </c:pt>
                <c:pt idx="1063">
                  <c:v>2.1135766605837442E-11</c:v>
                </c:pt>
                <c:pt idx="1064">
                  <c:v>2.0604133944126125E-11</c:v>
                </c:pt>
                <c:pt idx="1065">
                  <c:v>2.0085873557585643E-11</c:v>
                </c:pt>
                <c:pt idx="1066">
                  <c:v>1.9580649090389572E-11</c:v>
                </c:pt>
                <c:pt idx="1067">
                  <c:v>1.9088132647144849E-11</c:v>
                </c:pt>
                <c:pt idx="1068">
                  <c:v>1.8608004580084456E-11</c:v>
                </c:pt>
                <c:pt idx="1069">
                  <c:v>1.8139953281613242E-11</c:v>
                </c:pt>
                <c:pt idx="1070">
                  <c:v>1.7683674982071486E-11</c:v>
                </c:pt>
                <c:pt idx="1071">
                  <c:v>1.7238873552585664E-11</c:v>
                </c:pt>
                <c:pt idx="1072">
                  <c:v>1.6805260312877886E-11</c:v>
                </c:pt>
                <c:pt idx="1073">
                  <c:v>1.6382553843909868E-11</c:v>
                </c:pt>
                <c:pt idx="1074">
                  <c:v>1.5970479805239265E-11</c:v>
                </c:pt>
                <c:pt idx="1075">
                  <c:v>1.5568770756970341E-11</c:v>
                </c:pt>
                <c:pt idx="1076">
                  <c:v>1.517716598618269E-11</c:v>
                </c:pt>
                <c:pt idx="1077">
                  <c:v>1.4795411337726303E-11</c:v>
                </c:pt>
                <c:pt idx="1078">
                  <c:v>1.4423259049272384E-11</c:v>
                </c:pt>
                <c:pt idx="1079">
                  <c:v>1.4060467590513671E-11</c:v>
                </c:pt>
                <c:pt idx="1080">
                  <c:v>1.3706801506408401E-11</c:v>
                </c:pt>
                <c:pt idx="1081">
                  <c:v>1.3362031264368114E-11</c:v>
                </c:pt>
                <c:pt idx="1082">
                  <c:v>1.3025933105289137E-11</c:v>
                </c:pt>
                <c:pt idx="1083">
                  <c:v>1.2698288898330263E-11</c:v>
                </c:pt>
                <c:pt idx="1084">
                  <c:v>1.2378885999344183E-11</c:v>
                </c:pt>
                <c:pt idx="1085">
                  <c:v>1.2067517112869316E-11</c:v>
                </c:pt>
                <c:pt idx="1086">
                  <c:v>1.1763980157593284E-11</c:v>
                </c:pt>
                <c:pt idx="1087">
                  <c:v>1.1468078135200008E-11</c:v>
                </c:pt>
                <c:pt idx="1088">
                  <c:v>1.117961900251612E-11</c:v>
                </c:pt>
                <c:pt idx="1089">
                  <c:v>1.0898415546873053E-11</c:v>
                </c:pt>
                <c:pt idx="1090">
                  <c:v>1.0624285264604552E-11</c:v>
                </c:pt>
                <c:pt idx="1091">
                  <c:v>1.035705024259966E-11</c:v>
                </c:pt>
                <c:pt idx="1092">
                  <c:v>1.0096537042835694E-11</c:v>
                </c:pt>
                <c:pt idx="1093">
                  <c:v>9.8425765898154368E-12</c:v>
                </c:pt>
                <c:pt idx="1094">
                  <c:v>9.5950040608353335E-12</c:v>
                </c:pt>
                <c:pt idx="1095">
                  <c:v>9.3536587790141735E-12</c:v>
                </c:pt>
                <c:pt idx="1096">
                  <c:v>9.1183841090121886E-12</c:v>
                </c:pt>
                <c:pt idx="1097">
                  <c:v>8.8890273553735093E-12</c:v>
                </c:pt>
                <c:pt idx="1098">
                  <c:v>8.6654396634250154E-12</c:v>
                </c:pt>
                <c:pt idx="1099">
                  <c:v>8.4474759226685058E-12</c:v>
                </c:pt>
                <c:pt idx="1100">
                  <c:v>8.2349946726025257E-12</c:v>
                </c:pt>
                <c:pt idx="1101">
                  <c:v>8.0278580109134023E-12</c:v>
                </c:pt>
                <c:pt idx="1102">
                  <c:v>7.8259315039750124E-12</c:v>
                </c:pt>
                <c:pt idx="1103">
                  <c:v>7.6290840996003344E-12</c:v>
                </c:pt>
                <c:pt idx="1104">
                  <c:v>7.4371880419872721E-12</c:v>
                </c:pt>
                <c:pt idx="1105">
                  <c:v>7.2501187888040586E-12</c:v>
                </c:pt>
                <c:pt idx="1106">
                  <c:v>7.0677549303599519E-12</c:v>
                </c:pt>
                <c:pt idx="1107">
                  <c:v>6.8899781108092806E-12</c:v>
                </c:pt>
                <c:pt idx="1108">
                  <c:v>6.7166729513375591E-12</c:v>
                </c:pt>
                <c:pt idx="1109">
                  <c:v>6.5477269752792654E-12</c:v>
                </c:pt>
                <c:pt idx="1110">
                  <c:v>6.3830305351196351E-12</c:v>
                </c:pt>
                <c:pt idx="1111">
                  <c:v>6.2224767413323279E-12</c:v>
                </c:pt>
                <c:pt idx="1112">
                  <c:v>6.0659613930072208E-12</c:v>
                </c:pt>
                <c:pt idx="1113">
                  <c:v>5.9133829102229055E-12</c:v>
                </c:pt>
                <c:pt idx="1114">
                  <c:v>5.7646422681204641E-12</c:v>
                </c:pt>
                <c:pt idx="1115">
                  <c:v>5.6196429326353518E-12</c:v>
                </c:pt>
                <c:pt idx="1116">
                  <c:v>5.4782907978460424E-12</c:v>
                </c:pt>
                <c:pt idx="1117">
                  <c:v>5.3404941248981715E-12</c:v>
                </c:pt>
                <c:pt idx="1118">
                  <c:v>5.2061634824652865E-12</c:v>
                </c:pt>
                <c:pt idx="1119">
                  <c:v>5.0752116887071908E-12</c:v>
                </c:pt>
                <c:pt idx="1120">
                  <c:v>4.9475537546878858E-12</c:v>
                </c:pt>
                <c:pt idx="1121">
                  <c:v>4.8231068292171188E-12</c:v>
                </c:pt>
                <c:pt idx="1122">
                  <c:v>4.7017901450791251E-12</c:v>
                </c:pt>
                <c:pt idx="1123">
                  <c:v>4.583524966614023E-12</c:v>
                </c:pt>
                <c:pt idx="1124">
                  <c:v>4.4682345386175315E-12</c:v>
                </c:pt>
                <c:pt idx="1125">
                  <c:v>4.3558440365261964E-12</c:v>
                </c:pt>
                <c:pt idx="1126">
                  <c:v>4.2462805178555012E-12</c:v>
                </c:pt>
                <c:pt idx="1127">
                  <c:v>4.139472874859641E-12</c:v>
                </c:pt>
                <c:pt idx="1128">
                  <c:v>4.0353517883817402E-12</c:v>
                </c:pt>
                <c:pt idx="1129">
                  <c:v>3.9338496828651892E-12</c:v>
                </c:pt>
                <c:pt idx="1130">
                  <c:v>3.8349006824964993E-12</c:v>
                </c:pt>
                <c:pt idx="1131">
                  <c:v>3.7384405684512009E-12</c:v>
                </c:pt>
                <c:pt idx="1132">
                  <c:v>3.6444067372152862E-12</c:v>
                </c:pt>
                <c:pt idx="1133">
                  <c:v>3.5527381599549004E-12</c:v>
                </c:pt>
                <c:pt idx="1134">
                  <c:v>3.4633753429081661E-12</c:v>
                </c:pt>
                <c:pt idx="1135">
                  <c:v>3.376260288773019E-12</c:v>
                </c:pt>
                <c:pt idx="1136">
                  <c:v>3.2913364590665239E-12</c:v>
                </c:pt>
                <c:pt idx="1137">
                  <c:v>3.2085487374308195E-12</c:v>
                </c:pt>
                <c:pt idx="1138">
                  <c:v>3.1278433938621842E-12</c:v>
                </c:pt>
                <c:pt idx="1139">
                  <c:v>3.0491680498396204E-12</c:v>
                </c:pt>
                <c:pt idx="1140">
                  <c:v>2.9724716443307879E-12</c:v>
                </c:pt>
                <c:pt idx="1141">
                  <c:v>2.8977044006529397E-12</c:v>
                </c:pt>
                <c:pt idx="1142">
                  <c:v>2.8248177941673229E-12</c:v>
                </c:pt>
                <c:pt idx="1143">
                  <c:v>2.7537645207862817E-12</c:v>
                </c:pt>
                <c:pt idx="1144">
                  <c:v>2.6844984662724291E-12</c:v>
                </c:pt>
                <c:pt idx="1145">
                  <c:v>2.6169746763101573E-12</c:v>
                </c:pt>
                <c:pt idx="1146">
                  <c:v>2.5511493273297499E-12</c:v>
                </c:pt>
                <c:pt idx="1147">
                  <c:v>2.4869796980655539E-12</c:v>
                </c:pt>
                <c:pt idx="1148">
                  <c:v>2.4244241418294515E-12</c:v>
                </c:pt>
                <c:pt idx="1149">
                  <c:v>2.363442059481806E-12</c:v>
                </c:pt>
                <c:pt idx="1150">
                  <c:v>2.3039938730821894E-12</c:v>
                </c:pt>
                <c:pt idx="1151">
                  <c:v>2.2460410002029478E-12</c:v>
                </c:pt>
                <c:pt idx="1152">
                  <c:v>2.1895458288889021E-12</c:v>
                </c:pt>
                <c:pt idx="1153">
                  <c:v>2.1344716932467404E-12</c:v>
                </c:pt>
                <c:pt idx="1154">
                  <c:v>2.0807828496485779E-12</c:v>
                </c:pt>
                <c:pt idx="1155">
                  <c:v>2.0284444535339764E-12</c:v>
                </c:pt>
                <c:pt idx="1156">
                  <c:v>1.9774225367955581E-12</c:v>
                </c:pt>
                <c:pt idx="1157">
                  <c:v>1.9276839857332997E-12</c:v>
                </c:pt>
                <c:pt idx="1158">
                  <c:v>1.8791965195634902E-12</c:v>
                </c:pt>
                <c:pt idx="1159">
                  <c:v>1.8319286694681803E-12</c:v>
                </c:pt>
                <c:pt idx="1160">
                  <c:v>1.785849758171652E-12</c:v>
                </c:pt>
                <c:pt idx="1161">
                  <c:v>1.7409298800305412E-12</c:v>
                </c:pt>
                <c:pt idx="1162">
                  <c:v>1.6971398816248103E-12</c:v>
                </c:pt>
                <c:pt idx="1163">
                  <c:v>1.6544513428369476E-12</c:v>
                </c:pt>
                <c:pt idx="1164">
                  <c:v>1.6128365584069743E-12</c:v>
                </c:pt>
                <c:pt idx="1165">
                  <c:v>1.5722685199515209E-12</c:v>
                </c:pt>
                <c:pt idx="1166">
                  <c:v>1.5327208984351155E-12</c:v>
                </c:pt>
                <c:pt idx="1167">
                  <c:v>1.494168027082417E-12</c:v>
                </c:pt>
                <c:pt idx="1168">
                  <c:v>1.4565848847202057E-12</c:v>
                </c:pt>
                <c:pt idx="1169">
                  <c:v>1.4199470795384294E-12</c:v>
                </c:pt>
                <c:pt idx="1170">
                  <c:v>1.3842308332596764E-12</c:v>
                </c:pt>
                <c:pt idx="1171">
                  <c:v>1.3494129657068919E-12</c:v>
                </c:pt>
                <c:pt idx="1172">
                  <c:v>1.3154708797591656E-12</c:v>
                </c:pt>
                <c:pt idx="1173">
                  <c:v>1.2823825466860304E-12</c:v>
                </c:pt>
                <c:pt idx="1174">
                  <c:v>1.2501264918505918E-12</c:v>
                </c:pt>
                <c:pt idx="1175">
                  <c:v>1.2186817807723232E-12</c:v>
                </c:pt>
                <c:pt idx="1176">
                  <c:v>1.1880280055403406E-12</c:v>
                </c:pt>
                <c:pt idx="1177">
                  <c:v>1.1581452715685072E-12</c:v>
                </c:pt>
                <c:pt idx="1178">
                  <c:v>1.1290141846836718E-12</c:v>
                </c:pt>
                <c:pt idx="1179">
                  <c:v>1.1006158385386418E-12</c:v>
                </c:pt>
                <c:pt idx="1180">
                  <c:v>1.0729318023418075E-12</c:v>
                </c:pt>
                <c:pt idx="1181">
                  <c:v>1.0459441088953707E-12</c:v>
                </c:pt>
                <c:pt idx="1182">
                  <c:v>1.0196352429344992E-12</c:v>
                </c:pt>
                <c:pt idx="1183">
                  <c:v>9.9398812975970934E-13</c:v>
                </c:pt>
                <c:pt idx="1184">
                  <c:v>9.6898612415525723E-13</c:v>
                </c:pt>
                <c:pt idx="1185">
                  <c:v>9.4461299958622861E-13</c:v>
                </c:pt>
                <c:pt idx="1186">
                  <c:v>9.208529376673782E-13</c:v>
                </c:pt>
                <c:pt idx="1187">
                  <c:v>8.9769051789683073E-13</c:v>
                </c:pt>
                <c:pt idx="1188">
                  <c:v>8.7511070764803853E-13</c:v>
                </c:pt>
                <c:pt idx="1189">
                  <c:v>8.5309885241348817E-13</c:v>
                </c:pt>
                <c:pt idx="1190">
                  <c:v>8.3164066629375075E-13</c:v>
                </c:pt>
                <c:pt idx="1191">
                  <c:v>8.1072222272582511E-13</c:v>
                </c:pt>
                <c:pt idx="1192">
                  <c:v>7.9032994544465639E-13</c:v>
                </c:pt>
                <c:pt idx="1193">
                  <c:v>7.7045059967203597E-13</c:v>
                </c:pt>
                <c:pt idx="1194">
                  <c:v>7.5107128352707321E-13</c:v>
                </c:pt>
                <c:pt idx="1195">
                  <c:v>7.3217941965277695E-13</c:v>
                </c:pt>
                <c:pt idx="1196">
                  <c:v>7.1376274705322496E-13</c:v>
                </c:pt>
                <c:pt idx="1197">
                  <c:v>6.9580931313607357E-13</c:v>
                </c:pt>
                <c:pt idx="1198">
                  <c:v>6.7830746595519886E-13</c:v>
                </c:pt>
                <c:pt idx="1199">
                  <c:v>6.612458466484795E-13</c:v>
                </c:pt>
                <c:pt idx="1200">
                  <c:v>6.4461338206580642E-13</c:v>
                </c:pt>
                <c:pt idx="1201">
                  <c:v>6.2839927758247616E-13</c:v>
                </c:pt>
                <c:pt idx="1202">
                  <c:v>6.1259301009339782E-13</c:v>
                </c:pt>
                <c:pt idx="1203">
                  <c:v>5.9718432118349312E-13</c:v>
                </c:pt>
                <c:pt idx="1204">
                  <c:v>5.8216321046989739E-13</c:v>
                </c:pt>
                <c:pt idx="1205">
                  <c:v>5.6751992911160518E-13</c:v>
                </c:pt>
                <c:pt idx="1206">
                  <c:v>5.5324497348238996E-13</c:v>
                </c:pt>
                <c:pt idx="1207">
                  <c:v>5.3932907900285598E-13</c:v>
                </c:pt>
                <c:pt idx="1208">
                  <c:v>5.2576321412765568E-13</c:v>
                </c:pt>
                <c:pt idx="1209">
                  <c:v>5.1253857448390861E-13</c:v>
                </c:pt>
                <c:pt idx="1210">
                  <c:v>4.9964657715709361E-13</c:v>
                </c:pt>
                <c:pt idx="1211">
                  <c:v>4.8707885512066766E-13</c:v>
                </c:pt>
                <c:pt idx="1212">
                  <c:v>4.7482725180576601E-13</c:v>
                </c:pt>
                <c:pt idx="1213">
                  <c:v>4.6288381580752714E-13</c:v>
                </c:pt>
                <c:pt idx="1214">
                  <c:v>4.5124079572455167E-13</c:v>
                </c:pt>
                <c:pt idx="1215">
                  <c:v>4.3989063512817725E-13</c:v>
                </c:pt>
                <c:pt idx="1216">
                  <c:v>4.2882596765827562E-13</c:v>
                </c:pt>
                <c:pt idx="1217">
                  <c:v>4.1803961224242309E-13</c:v>
                </c:pt>
                <c:pt idx="1218">
                  <c:v>4.0752456843531299E-13</c:v>
                </c:pt>
                <c:pt idx="1219">
                  <c:v>3.9727401187541253E-13</c:v>
                </c:pt>
                <c:pt idx="1220">
                  <c:v>3.872812898558716E-13</c:v>
                </c:pt>
                <c:pt idx="1221">
                  <c:v>3.7753991700686386E-13</c:v>
                </c:pt>
                <c:pt idx="1222">
                  <c:v>3.6804357108652391E-13</c:v>
                </c:pt>
                <c:pt idx="1223">
                  <c:v>3.5878608887774518E-13</c:v>
                </c:pt>
                <c:pt idx="1224">
                  <c:v>3.4976146218819981E-13</c:v>
                </c:pt>
                <c:pt idx="1225">
                  <c:v>3.4096383395096213E-13</c:v>
                </c:pt>
                <c:pt idx="1226">
                  <c:v>3.3238749442322735E-13</c:v>
                </c:pt>
                <c:pt idx="1227">
                  <c:v>3.2402687748062034E-13</c:v>
                </c:pt>
                <c:pt idx="1228">
                  <c:v>3.1587655700473899E-13</c:v>
                </c:pt>
                <c:pt idx="1229">
                  <c:v>3.0793124336154812E-13</c:v>
                </c:pt>
                <c:pt idx="1230">
                  <c:v>3.0018577996836608E-13</c:v>
                </c:pt>
                <c:pt idx="1231">
                  <c:v>2.9263513994718176E-13</c:v>
                </c:pt>
                <c:pt idx="1232">
                  <c:v>2.8527442286217214E-13</c:v>
                </c:pt>
                <c:pt idx="1233">
                  <c:v>2.7809885153927113E-13</c:v>
                </c:pt>
                <c:pt idx="1234">
                  <c:v>2.7110376896574246E-13</c:v>
                </c:pt>
                <c:pt idx="1235">
                  <c:v>2.6428463526772928E-13</c:v>
                </c:pt>
                <c:pt idx="1236">
                  <c:v>2.5763702476383574E-13</c:v>
                </c:pt>
                <c:pt idx="1237">
                  <c:v>2.5115662309282492E-13</c:v>
                </c:pt>
                <c:pt idx="1238">
                  <c:v>2.4483922441354687E-13</c:v>
                </c:pt>
                <c:pt idx="1239">
                  <c:v>2.386807286753161E-13</c:v>
                </c:pt>
                <c:pt idx="1240">
                  <c:v>2.3267713895693753E-13</c:v>
                </c:pt>
                <c:pt idx="1241">
                  <c:v>2.2682455887267081E-13</c:v>
                </c:pt>
                <c:pt idx="1242">
                  <c:v>2.2111919004343458E-13</c:v>
                </c:pt>
                <c:pt idx="1243">
                  <c:v>2.1555732963162637E-13</c:v>
                </c:pt>
                <c:pt idx="1244">
                  <c:v>2.1013536793794404E-13</c:v>
                </c:pt>
                <c:pt idx="1245">
                  <c:v>2.0484978605866331E-13</c:v>
                </c:pt>
                <c:pt idx="1246">
                  <c:v>1.9969715360182741E-13</c:v>
                </c:pt>
                <c:pt idx="1247">
                  <c:v>1.9467412646089532E-13</c:v>
                </c:pt>
                <c:pt idx="1248">
                  <c:v>1.897774446443894E-13</c:v>
                </c:pt>
                <c:pt idx="1249">
                  <c:v>1.8500393016012224E-13</c:v>
                </c:pt>
                <c:pt idx="1250">
                  <c:v>1.8035048495265566E-13</c:v>
                </c:pt>
                <c:pt idx="1251">
                  <c:v>1.7581408889263169E-13</c:v>
                </c:pt>
                <c:pt idx="1252">
                  <c:v>1.713917978166831E-13</c:v>
                </c:pt>
                <c:pt idx="1253">
                  <c:v>1.6708074161664004E-13</c:v>
                </c:pt>
                <c:pt idx="1254">
                  <c:v>1.6287812237680559E-13</c:v>
                </c:pt>
                <c:pt idx="1255">
                  <c:v>1.5878121255808061E-13</c:v>
                </c:pt>
                <c:pt idx="1256">
                  <c:v>1.5478735322777E-13</c:v>
                </c:pt>
                <c:pt idx="1257">
                  <c:v>1.5089395233390366E-13</c:v>
                </c:pt>
                <c:pt idx="1258">
                  <c:v>1.4709848302297469E-13</c:v>
                </c:pt>
                <c:pt idx="1259">
                  <c:v>1.4339848199998875E-13</c:v>
                </c:pt>
                <c:pt idx="1260">
                  <c:v>1.3979154792975963E-13</c:v>
                </c:pt>
                <c:pt idx="1261">
                  <c:v>1.3627533987842228E-13</c:v>
                </c:pt>
                <c:pt idx="1262">
                  <c:v>1.3284757579414339E-13</c:v>
                </c:pt>
                <c:pt idx="1263">
                  <c:v>1.2950603102605249E-13</c:v>
                </c:pt>
                <c:pt idx="1264">
                  <c:v>1.2624853688041674E-13</c:v>
                </c:pt>
                <c:pt idx="1265">
                  <c:v>1.2307297921314249E-13</c:v>
                </c:pt>
                <c:pt idx="1266">
                  <c:v>1.199772970576742E-13</c:v>
                </c:pt>
                <c:pt idx="1267">
                  <c:v>1.1695948128741131E-13</c:v>
                </c:pt>
                <c:pt idx="1268">
                  <c:v>1.1401757331176119E-13</c:v>
                </c:pt>
                <c:pt idx="1269">
                  <c:v>1.1114966380499858E-13</c:v>
                </c:pt>
                <c:pt idx="1270">
                  <c:v>1.0835389146709618E-13</c:v>
                </c:pt>
                <c:pt idx="1271">
                  <c:v>1.0562844181572115E-13</c:v>
                </c:pt>
                <c:pt idx="1272">
                  <c:v>1.0297154600862072E-13</c:v>
                </c:pt>
                <c:pt idx="1273">
                  <c:v>1.0038147969562593E-13</c:v>
                </c:pt>
                <c:pt idx="1274">
                  <c:v>9.7856561899535206E-14</c:v>
                </c:pt>
                <c:pt idx="1275">
                  <c:v>9.5395153925140146E-14</c:v>
                </c:pt>
                <c:pt idx="1276">
                  <c:v>9.2995658295699898E-14</c:v>
                </c:pt>
                <c:pt idx="1277">
                  <c:v>9.0656517716162821E-14</c:v>
                </c:pt>
                <c:pt idx="1278">
                  <c:v>8.8376214062468757E-14</c:v>
                </c:pt>
                <c:pt idx="1279">
                  <c:v>8.6153267396270394E-14</c:v>
                </c:pt>
                <c:pt idx="1280">
                  <c:v>8.3986235004440208E-14</c:v>
                </c:pt>
                <c:pt idx="1281">
                  <c:v>8.1873710462738244E-14</c:v>
                </c:pt>
                <c:pt idx="1282">
                  <c:v>7.9814322723025989E-14</c:v>
                </c:pt>
                <c:pt idx="1283">
                  <c:v>7.7806735223445861E-14</c:v>
                </c:pt>
                <c:pt idx="1284">
                  <c:v>7.5849645020978835E-14</c:v>
                </c:pt>
                <c:pt idx="1285">
                  <c:v>7.394178194582456E-14</c:v>
                </c:pt>
                <c:pt idx="1286">
                  <c:v>7.2081907777045938E-14</c:v>
                </c:pt>
                <c:pt idx="1287">
                  <c:v>7.0268815438954373E-14</c:v>
                </c:pt>
                <c:pt idx="1288">
                  <c:v>6.8501328217705667E-14</c:v>
                </c:pt>
                <c:pt idx="1289">
                  <c:v>6.6778298997602712E-14</c:v>
                </c:pt>
                <c:pt idx="1290">
                  <c:v>6.509860951660514E-14</c:v>
                </c:pt>
                <c:pt idx="1291">
                  <c:v>6.3461169640567487E-14</c:v>
                </c:pt>
                <c:pt idx="1292">
                  <c:v>6.1864916655733445E-14</c:v>
                </c:pt>
                <c:pt idx="1293">
                  <c:v>6.0308814579022008E-14</c:v>
                </c:pt>
                <c:pt idx="1294">
                  <c:v>5.879185348566663E-14</c:v>
                </c:pt>
                <c:pt idx="1295">
                  <c:v>5.7313048853763929E-14</c:v>
                </c:pt>
                <c:pt idx="1296">
                  <c:v>5.5871440925310667E-14</c:v>
                </c:pt>
                <c:pt idx="1297">
                  <c:v>5.446609408331053E-14</c:v>
                </c:pt>
                <c:pt idx="1298">
                  <c:v>5.3096096244550899E-14</c:v>
                </c:pt>
                <c:pt idx="1299">
                  <c:v>5.176055826765165E-14</c:v>
                </c:pt>
                <c:pt idx="1300">
                  <c:v>5.0458613376005682E-14</c:v>
                </c:pt>
                <c:pt idx="1301">
                  <c:v>4.9189416595230497E-14</c:v>
                </c:pt>
                <c:pt idx="1302">
                  <c:v>4.7952144204773504E-14</c:v>
                </c:pt>
                <c:pt idx="1303">
                  <c:v>4.6745993203308935E-14</c:v>
                </c:pt>
                <c:pt idx="1304">
                  <c:v>4.5570180787583873E-14</c:v>
                </c:pt>
                <c:pt idx="1305">
                  <c:v>4.4423943844369581E-14</c:v>
                </c:pt>
                <c:pt idx="1306">
                  <c:v>4.3306538455195126E-14</c:v>
                </c:pt>
                <c:pt idx="1307">
                  <c:v>4.2217239413537598E-14</c:v>
                </c:pt>
                <c:pt idx="1308">
                  <c:v>4.1155339754155435E-14</c:v>
                </c:pt>
                <c:pt idx="1309">
                  <c:v>4.0120150294261919E-14</c:v>
                </c:pt>
                <c:pt idx="1310">
                  <c:v>3.9110999186238776E-14</c:v>
                </c:pt>
                <c:pt idx="1311">
                  <c:v>3.8127231481601852E-14</c:v>
                </c:pt>
                <c:pt idx="1312">
                  <c:v>3.7168208705931791E-14</c:v>
                </c:pt>
                <c:pt idx="1313">
                  <c:v>3.6233308444499301E-14</c:v>
                </c:pt>
                <c:pt idx="1314">
                  <c:v>3.5321923938311761E-14</c:v>
                </c:pt>
                <c:pt idx="1315">
                  <c:v>3.4433463690321493E-14</c:v>
                </c:pt>
                <c:pt idx="1316">
                  <c:v>3.3567351081537893E-14</c:v>
                </c:pt>
                <c:pt idx="1317">
                  <c:v>3.2723023996796616E-14</c:v>
                </c:pt>
                <c:pt idx="1318">
                  <c:v>3.1899934459942386E-14</c:v>
                </c:pt>
                <c:pt idx="1319">
                  <c:v>3.1097548278185936E-14</c:v>
                </c:pt>
                <c:pt idx="1320">
                  <c:v>3.0315344695408867E-14</c:v>
                </c:pt>
                <c:pt idx="1321">
                  <c:v>2.9552816054187627E-14</c:v>
                </c:pt>
                <c:pt idx="1322">
                  <c:v>2.8809467466319928E-14</c:v>
                </c:pt>
                <c:pt idx="1323">
                  <c:v>2.8084816491636427E-14</c:v>
                </c:pt>
                <c:pt idx="1324">
                  <c:v>2.7378392824893397E-14</c:v>
                </c:pt>
                <c:pt idx="1325">
                  <c:v>2.6689737990539858E-14</c:v>
                </c:pt>
                <c:pt idx="1326">
                  <c:v>2.601840504516339E-14</c:v>
                </c:pt>
                <c:pt idx="1327">
                  <c:v>2.5363958287418573E-14</c:v>
                </c:pt>
                <c:pt idx="1328">
                  <c:v>2.4725972975253501E-14</c:v>
                </c:pt>
                <c:pt idx="1329">
                  <c:v>2.4104035050248037E-14</c:v>
                </c:pt>
                <c:pt idx="1330">
                  <c:v>2.3497740868886036E-14</c:v>
                </c:pt>
                <c:pt idx="1331">
                  <c:v>2.2906696940586946E-14</c:v>
                </c:pt>
                <c:pt idx="1332">
                  <c:v>2.2330519672326566E-14</c:v>
                </c:pt>
                <c:pt idx="1333">
                  <c:v>2.1768835119682259E-14</c:v>
                </c:pt>
                <c:pt idx="1334">
                  <c:v>2.122127874413856E-14</c:v>
                </c:pt>
                <c:pt idx="1335">
                  <c:v>2.0687495176498923E-14</c:v>
                </c:pt>
                <c:pt idx="1336">
                  <c:v>2.016713798624749E-14</c:v>
                </c:pt>
                <c:pt idx="1337">
                  <c:v>1.9659869456713028E-14</c:v>
                </c:pt>
                <c:pt idx="1338">
                  <c:v>1.9165360365886803E-14</c:v>
                </c:pt>
                <c:pt idx="1339">
                  <c:v>1.8683289772754862E-14</c:v>
                </c:pt>
                <c:pt idx="1340">
                  <c:v>1.8213344809004701E-14</c:v>
                </c:pt>
                <c:pt idx="1341">
                  <c:v>1.7755220475970023E-14</c:v>
                </c:pt>
                <c:pt idx="1342">
                  <c:v>1.7308619446684296E-14</c:v>
                </c:pt>
                <c:pt idx="1343">
                  <c:v>1.6873251872912504E-14</c:v>
                </c:pt>
                <c:pt idx="1344">
                  <c:v>1.6448835197037442E-14</c:v>
                </c:pt>
                <c:pt idx="1345">
                  <c:v>1.6035093968676441E-14</c:v>
                </c:pt>
                <c:pt idx="1346">
                  <c:v>1.5631759665911999E-14</c:v>
                </c:pt>
                <c:pt idx="1347">
                  <c:v>1.5238570521018431E-14</c:v>
                </c:pt>
                <c:pt idx="1348">
                  <c:v>1.4855271350572158E-14</c:v>
                </c:pt>
                <c:pt idx="1349">
                  <c:v>1.4481613389835298E-14</c:v>
                </c:pt>
                <c:pt idx="1350">
                  <c:v>1.4117354131305023E-14</c:v>
                </c:pt>
                <c:pt idx="1351">
                  <c:v>1.3762257167323827E-14</c:v>
                </c:pt>
                <c:pt idx="1352">
                  <c:v>1.3416092036649158E-14</c:v>
                </c:pt>
                <c:pt idx="1353">
                  <c:v>1.3078634074881313E-14</c:v>
                </c:pt>
                <c:pt idx="1354">
                  <c:v>1.2749664268654454E-14</c:v>
                </c:pt>
                <c:pt idx="1355">
                  <c:v>1.2428969113495168E-14</c:v>
                </c:pt>
                <c:pt idx="1356">
                  <c:v>1.2116340475255506E-14</c:v>
                </c:pt>
                <c:pt idx="1357">
                  <c:v>1.1811575455032358E-14</c:v>
                </c:pt>
                <c:pt idx="1358">
                  <c:v>1.1514476257483996E-14</c:v>
                </c:pt>
                <c:pt idx="1359">
                  <c:v>1.1224850062459376E-14</c:v>
                </c:pt>
                <c:pt idx="1360">
                  <c:v>1.0942508899855567E-14</c:v>
                </c:pt>
                <c:pt idx="1361">
                  <c:v>1.0667269527623736E-14</c:v>
                </c:pt>
                <c:pt idx="1362">
                  <c:v>1.039895331284319E-14</c:v>
                </c:pt>
                <c:pt idx="1363">
                  <c:v>1.0137386115787232E-14</c:v>
                </c:pt>
                <c:pt idx="1364">
                  <c:v>9.8823981769044232E-15</c:v>
                </c:pt>
                <c:pt idx="1365">
                  <c:v>9.6338240066433354E-15</c:v>
                </c:pt>
                <c:pt idx="1366">
                  <c:v>9.3915022780482185E-15</c:v>
                </c:pt>
                <c:pt idx="1367">
                  <c:v>9.1552757220562992E-15</c:v>
                </c:pt>
                <c:pt idx="1368">
                  <c:v>8.9249910254286951E-15</c:v>
                </c:pt>
                <c:pt idx="1369">
                  <c:v>8.7004987312486283E-15</c:v>
                </c:pt>
                <c:pt idx="1370">
                  <c:v>8.4816531419227359E-15</c:v>
                </c:pt>
                <c:pt idx="1371">
                  <c:v>8.2683122246216063E-15</c:v>
                </c:pt>
                <c:pt idx="1372">
                  <c:v>8.0603375190993969E-15</c:v>
                </c:pt>
                <c:pt idx="1373">
                  <c:v>7.8575940478317164E-15</c:v>
                </c:pt>
                <c:pt idx="1374">
                  <c:v>7.6599502284141862E-15</c:v>
                </c:pt>
                <c:pt idx="1375">
                  <c:v>7.4672777881638865E-15</c:v>
                </c:pt>
                <c:pt idx="1376">
                  <c:v>7.2794516808693682E-15</c:v>
                </c:pt>
                <c:pt idx="1377">
                  <c:v>7.0963500056346451E-15</c:v>
                </c:pt>
                <c:pt idx="1378">
                  <c:v>6.9178539277640569E-15</c:v>
                </c:pt>
                <c:pt idx="1379">
                  <c:v>6.7438476016376576E-15</c:v>
                </c:pt>
                <c:pt idx="1380">
                  <c:v>6.5742180955262311E-15</c:v>
                </c:pt>
                <c:pt idx="1381">
                  <c:v>6.4088553182977232E-15</c:v>
                </c:pt>
                <c:pt idx="1382">
                  <c:v>6.247651947966794E-15</c:v>
                </c:pt>
                <c:pt idx="1383">
                  <c:v>6.0905033620420391E-15</c:v>
                </c:pt>
                <c:pt idx="1384">
                  <c:v>5.9373075696249604E-15</c:v>
                </c:pt>
                <c:pt idx="1385">
                  <c:v>5.7879651452169314E-15</c:v>
                </c:pt>
                <c:pt idx="1386">
                  <c:v>5.6423791641911124E-15</c:v>
                </c:pt>
                <c:pt idx="1387">
                  <c:v>5.5004551398874701E-15</c:v>
                </c:pt>
                <c:pt idx="1388">
                  <c:v>5.3621009622900111E-15</c:v>
                </c:pt>
                <c:pt idx="1389">
                  <c:v>5.2272268382466771E-15</c:v>
                </c:pt>
                <c:pt idx="1390">
                  <c:v>5.0957452331925225E-15</c:v>
                </c:pt>
                <c:pt idx="1391">
                  <c:v>4.9675708143390768E-15</c:v>
                </c:pt>
                <c:pt idx="1392">
                  <c:v>4.8426203952926829E-15</c:v>
                </c:pt>
                <c:pt idx="1393">
                  <c:v>4.7208128820655271E-15</c:v>
                </c:pt>
                <c:pt idx="1394">
                  <c:v>4.6020692204450371E-15</c:v>
                </c:pt>
                <c:pt idx="1395">
                  <c:v>4.4863123446868827E-15</c:v>
                </c:pt>
                <c:pt idx="1396">
                  <c:v>4.3734671274987273E-15</c:v>
                </c:pt>
                <c:pt idx="1397">
                  <c:v>4.2634603312817112E-15</c:v>
                </c:pt>
                <c:pt idx="1398">
                  <c:v>4.1562205605987023E-15</c:v>
                </c:pt>
                <c:pt idx="1399">
                  <c:v>4.0516782158379296E-15</c:v>
                </c:pt>
                <c:pt idx="1400">
                  <c:v>3.9497654480422968E-15</c:v>
                </c:pt>
                <c:pt idx="1401">
                  <c:v>3.8504161148746096E-15</c:v>
                </c:pt>
                <c:pt idx="1402">
                  <c:v>3.7535657376906893E-15</c:v>
                </c:pt>
                <c:pt idx="1403">
                  <c:v>3.65915145969211E-15</c:v>
                </c:pt>
                <c:pt idx="1404">
                  <c:v>3.5671120051315443E-15</c:v>
                </c:pt>
                <c:pt idx="1405">
                  <c:v>3.477387639544234E-15</c:v>
                </c:pt>
                <c:pt idx="1406">
                  <c:v>3.3899201309797424E-15</c:v>
                </c:pt>
                <c:pt idx="1407">
                  <c:v>3.3046527122089676E-15</c:v>
                </c:pt>
                <c:pt idx="1408">
                  <c:v>3.2215300438815405E-15</c:v>
                </c:pt>
                <c:pt idx="1409">
                  <c:v>3.1404981786101639E-15</c:v>
                </c:pt>
                <c:pt idx="1410">
                  <c:v>3.0615045259582097E-15</c:v>
                </c:pt>
                <c:pt idx="1411">
                  <c:v>2.9844978183081232E-15</c:v>
                </c:pt>
                <c:pt idx="1412">
                  <c:v>2.9094280775881284E-15</c:v>
                </c:pt>
                <c:pt idx="1413">
                  <c:v>2.83624658283606E-15</c:v>
                </c:pt>
                <c:pt idx="1414">
                  <c:v>2.7649058385790668E-15</c:v>
                </c:pt>
                <c:pt idx="1415">
                  <c:v>2.6953595440084793E-15</c:v>
                </c:pt>
                <c:pt idx="1416">
                  <c:v>2.6275625629302408E-15</c:v>
                </c:pt>
                <c:pt idx="1417">
                  <c:v>2.5614708944710518E-15</c:v>
                </c:pt>
                <c:pt idx="1418">
                  <c:v>2.4970416445214696E-15</c:v>
                </c:pt>
                <c:pt idx="1419">
                  <c:v>2.4342329978971204E-15</c:v>
                </c:pt>
                <c:pt idx="1420">
                  <c:v>2.3730041912003258E-15</c:v>
                </c:pt>
                <c:pt idx="1421">
                  <c:v>2.3133154863642619E-15</c:v>
                </c:pt>
                <c:pt idx="1422">
                  <c:v>2.2551281448625812E-15</c:v>
                </c:pt>
                <c:pt idx="1423">
                  <c:v>2.1984044025677497E-15</c:v>
                </c:pt>
                <c:pt idx="1424">
                  <c:v>2.1431074452417574E-15</c:v>
                </c:pt>
                <c:pt idx="1425">
                  <c:v>2.0892013846433973E-15</c:v>
                </c:pt>
                <c:pt idx="1426">
                  <c:v>2.0366512352363718E-15</c:v>
                </c:pt>
                <c:pt idx="1427">
                  <c:v>1.98542289148341E-15</c:v>
                </c:pt>
                <c:pt idx="1428">
                  <c:v>1.9354831057114317E-15</c:v>
                </c:pt>
                <c:pt idx="1429">
                  <c:v>1.8867994665335502E-15</c:v>
                </c:pt>
                <c:pt idx="1430">
                  <c:v>1.8393403778136952E-15</c:v>
                </c:pt>
                <c:pt idx="1431">
                  <c:v>1.7930750381604845E-15</c:v>
                </c:pt>
                <c:pt idx="1432">
                  <c:v>1.7479734209368049E-15</c:v>
                </c:pt>
                <c:pt idx="1433">
                  <c:v>1.7040062547722954E-15</c:v>
                </c:pt>
                <c:pt idx="1434">
                  <c:v>1.6611450045658797E-15</c:v>
                </c:pt>
                <c:pt idx="1435">
                  <c:v>1.6193618529662574E-15</c:v>
                </c:pt>
                <c:pt idx="1436">
                  <c:v>1.5786296823182181E-15</c:v>
                </c:pt>
                <c:pt idx="1437">
                  <c:v>1.5389220570629592E-15</c:v>
                </c:pt>
                <c:pt idx="1438">
                  <c:v>1.5002132065812094E-15</c:v>
                </c:pt>
                <c:pt idx="1439">
                  <c:v>1.462478008467844E-15</c:v>
                </c:pt>
                <c:pt idx="1440">
                  <c:v>1.4256919722272099E-15</c:v>
                </c:pt>
                <c:pt idx="1441">
                  <c:v>1.3898312233785654E-15</c:v>
                </c:pt>
                <c:pt idx="1442">
                  <c:v>1.3548724879613192E-15</c:v>
                </c:pt>
                <c:pt idx="1443">
                  <c:v>1.3207930774300033E-15</c:v>
                </c:pt>
                <c:pt idx="1444">
                  <c:v>1.2875708739292337E-15</c:v>
                </c:pt>
                <c:pt idx="1445">
                  <c:v>1.2551843159389587E-15</c:v>
                </c:pt>
                <c:pt idx="1446">
                  <c:v>1.2236123842808603E-15</c:v>
                </c:pt>
                <c:pt idx="1447">
                  <c:v>1.1928345884767369E-15</c:v>
                </c:pt>
                <c:pt idx="1448">
                  <c:v>1.1628309534499394E-15</c:v>
                </c:pt>
                <c:pt idx="1449">
                  <c:v>1.1335820065613946E-15</c:v>
                </c:pt>
                <c:pt idx="1450">
                  <c:v>1.1050687649716655E-15</c:v>
                </c:pt>
                <c:pt idx="1451">
                  <c:v>1.0772727233209413E-15</c:v>
                </c:pt>
                <c:pt idx="1452">
                  <c:v>1.0501758417188396E-15</c:v>
                </c:pt>
                <c:pt idx="1453">
                  <c:v>1.0237605340363808E-15</c:v>
                </c:pt>
                <c:pt idx="1454">
                  <c:v>9.9800965649241152E-16</c:v>
                </c:pt>
                <c:pt idx="1455">
                  <c:v>9.7290649652715869E-16</c:v>
                </c:pt>
                <c:pt idx="1456">
                  <c:v>9.4843476195557991E-16</c:v>
                </c:pt>
                <c:pt idx="1457">
                  <c:v>9.2457857039361121E-16</c:v>
                </c:pt>
                <c:pt idx="1458">
                  <c:v>9.0132243895034599E-16</c:v>
                </c:pt>
                <c:pt idx="1459">
                  <c:v>8.7865127417949252E-16</c:v>
                </c:pt>
                <c:pt idx="1460">
                  <c:v>8.5655036228358776E-16</c:v>
                </c:pt>
                <c:pt idx="1461">
                  <c:v>8.3500535956459905E-16</c:v>
                </c:pt>
                <c:pt idx="1462">
                  <c:v>8.1400228311475417E-16</c:v>
                </c:pt>
                <c:pt idx="1463">
                  <c:v>7.9352750174146789E-16</c:v>
                </c:pt>
                <c:pt idx="1464">
                  <c:v>7.7356772712059486E-16</c:v>
                </c:pt>
                <c:pt idx="1465">
                  <c:v>7.5411000517217169E-16</c:v>
                </c:pt>
                <c:pt idx="1466">
                  <c:v>7.3514170765312001E-16</c:v>
                </c:pt>
                <c:pt idx="1467">
                  <c:v>7.1665052396136613E-16</c:v>
                </c:pt>
                <c:pt idx="1468">
                  <c:v>6.9862445314616739E-16</c:v>
                </c:pt>
                <c:pt idx="1469">
                  <c:v>6.8105179611937278E-16</c:v>
                </c:pt>
                <c:pt idx="1470">
                  <c:v>6.6392114806262491E-16</c:v>
                </c:pt>
                <c:pt idx="1471">
                  <c:v>6.4722139102549732E-16</c:v>
                </c:pt>
                <c:pt idx="1472">
                  <c:v>6.3094168670985625E-16</c:v>
                </c:pt>
                <c:pt idx="1473">
                  <c:v>6.1507146943571674E-16</c:v>
                </c:pt>
                <c:pt idx="1474">
                  <c:v>5.9960043928399064E-16</c:v>
                </c:pt>
                <c:pt idx="1475">
                  <c:v>5.8451855541176157E-16</c:v>
                </c:pt>
                <c:pt idx="1476">
                  <c:v>5.6981602953567902E-16</c:v>
                </c:pt>
                <c:pt idx="1477">
                  <c:v>5.5548331957927178E-16</c:v>
                </c:pt>
                <c:pt idx="1478">
                  <c:v>5.415111234800508E-16</c:v>
                </c:pt>
                <c:pt idx="1479">
                  <c:v>5.2789037315238424E-16</c:v>
                </c:pt>
                <c:pt idx="1480">
                  <c:v>5.146122286022211E-16</c:v>
                </c:pt>
                <c:pt idx="1481">
                  <c:v>5.0166807218986779E-16</c:v>
                </c:pt>
                <c:pt idx="1482">
                  <c:v>4.890495030370371E-16</c:v>
                </c:pt>
                <c:pt idx="1483">
                  <c:v>4.7674833157461164E-16</c:v>
                </c:pt>
                <c:pt idx="1484">
                  <c:v>4.6475657422754652E-16</c:v>
                </c:pt>
                <c:pt idx="1485">
                  <c:v>4.5306644823343419E-16</c:v>
                </c:pt>
                <c:pt idx="1486">
                  <c:v>4.4167036659143332E-16</c:v>
                </c:pt>
                <c:pt idx="1487">
                  <c:v>4.305609331382271E-16</c:v>
                </c:pt>
                <c:pt idx="1488">
                  <c:v>4.1973093774785723E-16</c:v>
                </c:pt>
                <c:pt idx="1489">
                  <c:v>4.091733516522661E-16</c:v>
                </c:pt>
                <c:pt idx="1490">
                  <c:v>3.9888132287957294E-16</c:v>
                </c:pt>
                <c:pt idx="1491">
                  <c:v>3.8884817180707487E-16</c:v>
                </c:pt>
                <c:pt idx="1492">
                  <c:v>3.7906738682611975E-16</c:v>
                </c:pt>
                <c:pt idx="1493">
                  <c:v>3.6953262011599552E-16</c:v>
                </c:pt>
                <c:pt idx="1494">
                  <c:v>3.6023768352414561E-16</c:v>
                </c:pt>
                <c:pt idx="1495">
                  <c:v>3.5117654454999834E-16</c:v>
                </c:pt>
                <c:pt idx="1496">
                  <c:v>3.4234332242981702E-16</c:v>
                </c:pt>
                <c:pt idx="1497">
                  <c:v>3.3373228432002979E-16</c:v>
                </c:pt>
                <c:pt idx="1498">
                  <c:v>3.2533784157655826E-16</c:v>
                </c:pt>
                <c:pt idx="1499">
                  <c:v>3.1715454612774466E-16</c:v>
                </c:pt>
                <c:pt idx="1500">
                  <c:v>3.0917708693848832E-16</c:v>
                </c:pt>
                <c:pt idx="1501">
                  <c:v>3.0140028656334411E-16</c:v>
                </c:pt>
                <c:pt idx="1502">
                  <c:v>2.9381909778630718E-16</c:v>
                </c:pt>
                <c:pt idx="1503">
                  <c:v>2.8642860034513144E-16</c:v>
                </c:pt>
                <c:pt idx="1504">
                  <c:v>2.7922399773802029E-16</c:v>
                </c:pt>
                <c:pt idx="1505">
                  <c:v>2.7220061411065947E-16</c:v>
                </c:pt>
                <c:pt idx="1506">
                  <c:v>2.6535389122154894E-16</c:v>
                </c:pt>
                <c:pt idx="1507">
                  <c:v>2.5867938548365033E-16</c:v>
                </c:pt>
                <c:pt idx="1508">
                  <c:v>2.521727650804651E-16</c:v>
                </c:pt>
                <c:pt idx="1509">
                  <c:v>2.458298071546418E-16</c:v>
                </c:pt>
                <c:pt idx="1510">
                  <c:v>2.3964639506730878E-16</c:v>
                </c:pt>
                <c:pt idx="1511">
                  <c:v>2.3361851572632712E-16</c:v>
                </c:pt>
                <c:pt idx="1512">
                  <c:v>2.2774225698176307E-16</c:v>
                </c:pt>
                <c:pt idx="1513">
                  <c:v>2.2201380508686462E-16</c:v>
                </c:pt>
                <c:pt idx="1514">
                  <c:v>2.164294422229043E-16</c:v>
                </c:pt>
                <c:pt idx="1515">
                  <c:v>2.109855440862801E-16</c:v>
                </c:pt>
                <c:pt idx="1516">
                  <c:v>2.0567857753630713E-16</c:v>
                </c:pt>
                <c:pt idx="1517">
                  <c:v>2.0050509830218227E-16</c:v>
                </c:pt>
                <c:pt idx="1518">
                  <c:v>1.9546174874761141E-16</c:v>
                </c:pt>
                <c:pt idx="1519">
                  <c:v>1.905452556916781E-16</c:v>
                </c:pt>
                <c:pt idx="1520">
                  <c:v>1.8575242828451578E-16</c:v>
                </c:pt>
                <c:pt idx="1521">
                  <c:v>1.8108015593642172E-16</c:v>
                </c:pt>
                <c:pt idx="1522">
                  <c:v>1.7652540629904735E-16</c:v>
                </c:pt>
                <c:pt idx="1523">
                  <c:v>1.7208522329738127E-16</c:v>
                </c:pt>
                <c:pt idx="1524">
                  <c:v>1.6775672521122627E-16</c:v>
                </c:pt>
                <c:pt idx="1525">
                  <c:v>1.6353710280494111E-16</c:v>
                </c:pt>
                <c:pt idx="1526">
                  <c:v>1.5942361750421279E-16</c:v>
                </c:pt>
                <c:pt idx="1527">
                  <c:v>1.5541359961870042E-16</c:v>
                </c:pt>
                <c:pt idx="1528">
                  <c:v>1.5150444660938418E-16</c:v>
                </c:pt>
                <c:pt idx="1529">
                  <c:v>1.4769362139948663E-16</c:v>
                </c:pt>
                <c:pt idx="1530">
                  <c:v>1.4397865072789073E-16</c:v>
                </c:pt>
                <c:pt idx="1531">
                  <c:v>1.4035712354396918E-16</c:v>
                </c:pt>
                <c:pt idx="1532">
                  <c:v>1.3682668944278992E-16</c:v>
                </c:pt>
                <c:pt idx="1533">
                  <c:v>1.3338505713968161E-16</c:v>
                </c:pt>
                <c:pt idx="1534">
                  <c:v>1.3002999298316832E-16</c:v>
                </c:pt>
                <c:pt idx="1535">
                  <c:v>1.2675931950530815E-16</c:v>
                </c:pt>
                <c:pt idx="1536">
                  <c:v>1.235709140084997E-16</c:v>
                </c:pt>
                <c:pt idx="1537">
                  <c:v>1.2046270718782607E-16</c:v>
                </c:pt>
                <c:pt idx="1538">
                  <c:v>1.1743268178805957E-16</c:v>
                </c:pt>
                <c:pt idx="1539">
                  <c:v>1.1447887129444666E-16</c:v>
                </c:pt>
                <c:pt idx="1540">
                  <c:v>1.1159935865641649E-16</c:v>
                </c:pt>
                <c:pt idx="1541">
                  <c:v>1.087922750434004E-16</c:v>
                </c:pt>
                <c:pt idx="1542">
                  <c:v>1.0605579863194219E-16</c:v>
                </c:pt>
                <c:pt idx="1543">
                  <c:v>1.0338815342332038E-16</c:v>
                </c:pt>
                <c:pt idx="1544">
                  <c:v>1.0078760809090409E-16</c:v>
                </c:pt>
                <c:pt idx="1545">
                  <c:v>9.8252474856508992E-17</c:v>
                </c:pt>
                <c:pt idx="1546">
                  <c:v>9.5781108395011876E-17</c:v>
                </c:pt>
                <c:pt idx="1547">
                  <c:v>9.3371904766522259E-17</c:v>
                </c:pt>
                <c:pt idx="1548">
                  <c:v>9.1023300375406143E-17</c:v>
                </c:pt>
                <c:pt idx="1549">
                  <c:v>8.8733770955500722E-17</c:v>
                </c:pt>
                <c:pt idx="1550">
                  <c:v>8.6501830580850676E-17</c:v>
                </c:pt>
                <c:pt idx="1551">
                  <c:v>8.4326030701328363E-17</c:v>
                </c:pt>
                <c:pt idx="1552">
                  <c:v>8.2204959202511315E-17</c:v>
                </c:pt>
                <c:pt idx="1553">
                  <c:v>8.0137239489206128E-17</c:v>
                </c:pt>
                <c:pt idx="1554">
                  <c:v>7.8121529592027785E-17</c:v>
                </c:pt>
                <c:pt idx="1555">
                  <c:v>7.6156521296445418E-17</c:v>
                </c:pt>
                <c:pt idx="1556">
                  <c:v>7.4240939293741216E-17</c:v>
                </c:pt>
                <c:pt idx="1557">
                  <c:v>7.2373540353322168E-17</c:v>
                </c:pt>
                <c:pt idx="1558">
                  <c:v>7.0553112515853702E-17</c:v>
                </c:pt>
                <c:pt idx="1559">
                  <c:v>6.8778474306683804E-17</c:v>
                </c:pt>
                <c:pt idx="1560">
                  <c:v>6.7048473969056976E-17</c:v>
                </c:pt>
                <c:pt idx="1561">
                  <c:v>6.536198871661234E-17</c:v>
                </c:pt>
                <c:pt idx="1562">
                  <c:v>6.3717924004686733E-17</c:v>
                </c:pt>
                <c:pt idx="1563">
                  <c:v>6.2115212819942174E-17</c:v>
                </c:pt>
                <c:pt idx="1564">
                  <c:v>6.0552814987865671E-17</c:v>
                </c:pt>
                <c:pt idx="1565">
                  <c:v>5.9029716497687579E-17</c:v>
                </c:pt>
                <c:pt idx="1566">
                  <c:v>5.754492884427649E-17</c:v>
                </c:pt>
                <c:pt idx="1567">
                  <c:v>5.6097488386591957E-17</c:v>
                </c:pt>
                <c:pt idx="1568">
                  <c:v>5.4686455722272008E-17</c:v>
                </c:pt>
                <c:pt idx="1569">
                  <c:v>5.3310915077952257E-17</c:v>
                </c:pt>
                <c:pt idx="1570">
                  <c:v>5.1969973714920448E-17</c:v>
                </c:pt>
                <c:pt idx="1571">
                  <c:v>5.0662761349720341E-17</c:v>
                </c:pt>
                <c:pt idx="1572">
                  <c:v>4.9388429589331079E-17</c:v>
                </c:pt>
                <c:pt idx="1573">
                  <c:v>4.8146151380550015E-17</c:v>
                </c:pt>
                <c:pt idx="1574">
                  <c:v>4.6935120473228914E-17</c:v>
                </c:pt>
                <c:pt idx="1575">
                  <c:v>4.5754550897009432E-17</c:v>
                </c:pt>
                <c:pt idx="1576">
                  <c:v>4.460367645122228E-17</c:v>
                </c:pt>
                <c:pt idx="1577">
                  <c:v>4.348175020761391E-17</c:v>
                </c:pt>
                <c:pt idx="1578">
                  <c:v>4.2388044025584401E-17</c:v>
                </c:pt>
                <c:pt idx="1579">
                  <c:v>4.1321848079616813E-17</c:v>
                </c:pt>
                <c:pt idx="1580">
                  <c:v>4.028247039859497E-17</c:v>
                </c:pt>
                <c:pt idx="1581">
                  <c:v>3.9269236416705954E-17</c:v>
                </c:pt>
                <c:pt idx="1582">
                  <c:v>3.8281488535641846E-17</c:v>
                </c:pt>
                <c:pt idx="1583">
                  <c:v>3.7318585697811662E-17</c:v>
                </c:pt>
                <c:pt idx="1584">
                  <c:v>3.6379902970290089E-17</c:v>
                </c:pt>
                <c:pt idx="1585">
                  <c:v>3.5464831139228589E-17</c:v>
                </c:pt>
                <c:pt idx="1586">
                  <c:v>3.4572776314470742E-17</c:v>
                </c:pt>
                <c:pt idx="1587">
                  <c:v>3.3703159544112712E-17</c:v>
                </c:pt>
                <c:pt idx="1588">
                  <c:v>3.2855416438756565E-17</c:v>
                </c:pt>
                <c:pt idx="1589">
                  <c:v>3.2028996805217304E-17</c:v>
                </c:pt>
                <c:pt idx="1590">
                  <c:v>3.1223364289442091E-17</c:v>
                </c:pt>
                <c:pt idx="1591">
                  <c:v>3.043799602841146E-17</c:v>
                </c:pt>
                <c:pt idx="1592">
                  <c:v>2.967238231079634E-17</c:v>
                </c:pt>
                <c:pt idx="1593">
                  <c:v>2.8926026246150664E-17</c:v>
                </c:pt>
                <c:pt idx="1594">
                  <c:v>2.8198443442424616E-17</c:v>
                </c:pt>
                <c:pt idx="1595">
                  <c:v>2.7489161691590472E-17</c:v>
                </c:pt>
                <c:pt idx="1596">
                  <c:v>2.679772066317399E-17</c:v>
                </c:pt>
                <c:pt idx="1597">
                  <c:v>2.6123671605496242E-17</c:v>
                </c:pt>
                <c:pt idx="1598">
                  <c:v>2.5466577054430152E-17</c:v>
                </c:pt>
                <c:pt idx="1599">
                  <c:v>2.482601054948105E-17</c:v>
                </c:pt>
                <c:pt idx="1600">
                  <c:v>2.4201556357010607E-17</c:v>
                </c:pt>
                <c:pt idx="1601">
                  <c:v>2.3592809200421441E-17</c:v>
                </c:pt>
                <c:pt idx="1602">
                  <c:v>2.2999373997129531E-17</c:v>
                </c:pt>
                <c:pt idx="1603">
                  <c:v>2.2420865602150879E-17</c:v>
                </c:pt>
                <c:pt idx="1604">
                  <c:v>2.1856908558139544E-17</c:v>
                </c:pt>
                <c:pt idx="1605">
                  <c:v>2.1307136851711969E-17</c:v>
                </c:pt>
                <c:pt idx="1606">
                  <c:v>2.0771193675901501E-17</c:v>
                </c:pt>
                <c:pt idx="1607">
                  <c:v>2.0248731198586419E-17</c:v>
                </c:pt>
                <c:pt idx="1608">
                  <c:v>1.973941033674425E-17</c:v>
                </c:pt>
                <c:pt idx="1609">
                  <c:v>1.9242900536383592E-17</c:v>
                </c:pt>
                <c:pt idx="1610">
                  <c:v>1.8758879558011472E-17</c:v>
                </c:pt>
                <c:pt idx="1611">
                  <c:v>1.8287033267496893E-17</c:v>
                </c:pt>
                <c:pt idx="1612">
                  <c:v>1.782705543219476E-17</c:v>
                </c:pt>
                <c:pt idx="1613">
                  <c:v>1.7378647522198538E-17</c:v>
                </c:pt>
                <c:pt idx="1614">
                  <c:v>1.6941518516590752E-17</c:v>
                </c:pt>
                <c:pt idx="1615">
                  <c:v>1.6515384714568265E-17</c:v>
                </c:pt>
                <c:pt idx="1616">
                  <c:v>1.6099969551317523E-17</c:v>
                </c:pt>
                <c:pt idx="1617">
                  <c:v>1.5695003418521897E-17</c:v>
                </c:pt>
                <c:pt idx="1618">
                  <c:v>1.5300223489382664E-17</c:v>
                </c:pt>
                <c:pt idx="1619">
                  <c:v>1.4915373548042325E-17</c:v>
                </c:pt>
                <c:pt idx="1620">
                  <c:v>1.454020382329843E-17</c:v>
                </c:pt>
                <c:pt idx="1621">
                  <c:v>1.4174470826499099E-17</c:v>
                </c:pt>
                <c:pt idx="1622">
                  <c:v>1.381793719351704E-17</c:v>
                </c:pt>
                <c:pt idx="1623">
                  <c:v>1.3470371530697818E-17</c:v>
                </c:pt>
                <c:pt idx="1624">
                  <c:v>1.3131548264683592E-17</c:v>
                </c:pt>
                <c:pt idx="1625">
                  <c:v>1.2801247496013328E-17</c:v>
                </c:pt>
                <c:pt idx="1626">
                  <c:v>1.2479254856406383E-17</c:v>
                </c:pt>
                <c:pt idx="1627">
                  <c:v>1.2165361369635385E-17</c:v>
                </c:pt>
                <c:pt idx="1628">
                  <c:v>1.1859363315898733E-17</c:v>
                </c:pt>
                <c:pt idx="1629">
                  <c:v>1.1561062099604519E-17</c:v>
                </c:pt>
                <c:pt idx="1630">
                  <c:v>1.1270264120480076E-17</c:v>
                </c:pt>
                <c:pt idx="1631">
                  <c:v>1.0986780647923905E-17</c:v>
                </c:pt>
                <c:pt idx="1632">
                  <c:v>1.0710427698517273E-17</c:v>
                </c:pt>
                <c:pt idx="1633">
                  <c:v>1.0441025916617582E-17</c:v>
                </c:pt>
                <c:pt idx="1634">
                  <c:v>1.0178400457954732E-17</c:v>
                </c:pt>
                <c:pt idx="1635">
                  <c:v>9.9223808761558441E-18</c:v>
                </c:pt>
                <c:pt idx="1636">
                  <c:v>9.6728010121235373E-18</c:v>
                </c:pt>
                <c:pt idx="1637">
                  <c:v>9.4294988861974215E-18</c:v>
                </c:pt>
                <c:pt idx="1638">
                  <c:v>9.1923165930276445E-18</c:v>
                </c:pt>
                <c:pt idx="1639">
                  <c:v>8.9611001990931074E-18</c:v>
                </c:pt>
                <c:pt idx="1640">
                  <c:v>8.7356996427967845E-18</c:v>
                </c:pt>
                <c:pt idx="1641">
                  <c:v>8.5159686370745393E-18</c:v>
                </c:pt>
                <c:pt idx="1642">
                  <c:v>8.3017645744536456E-18</c:v>
                </c:pt>
                <c:pt idx="1643">
                  <c:v>8.0929484344988265E-18</c:v>
                </c:pt>
                <c:pt idx="1644">
                  <c:v>7.8893846935869573E-18</c:v>
                </c:pt>
                <c:pt idx="1645">
                  <c:v>7.6909412369508878E-18</c:v>
                </c:pt>
                <c:pt idx="1646">
                  <c:v>7.4974892729357424E-18</c:v>
                </c:pt>
                <c:pt idx="1647">
                  <c:v>7.3089032494119273E-18</c:v>
                </c:pt>
                <c:pt idx="1648">
                  <c:v>7.1250607722906263E-18</c:v>
                </c:pt>
                <c:pt idx="1649">
                  <c:v>6.9458425260888494E-18</c:v>
                </c:pt>
                <c:pt idx="1650">
                  <c:v>6.771132196492766E-18</c:v>
                </c:pt>
                <c:pt idx="1651">
                  <c:v>6.6008163948683307E-18</c:v>
                </c:pt>
                <c:pt idx="1652">
                  <c:v>6.4347845846712094E-18</c:v>
                </c:pt>
                <c:pt idx="1653">
                  <c:v>6.2729290097074238E-18</c:v>
                </c:pt>
                <c:pt idx="1654">
                  <c:v>6.1151446241987684E-18</c:v>
                </c:pt>
                <c:pt idx="1655">
                  <c:v>5.961329024606837E-18</c:v>
                </c:pt>
                <c:pt idx="1656">
                  <c:v>5.8113823831723229E-18</c:v>
                </c:pt>
                <c:pt idx="1657">
                  <c:v>5.665207383125982E-18</c:v>
                </c:pt>
                <c:pt idx="1658">
                  <c:v>5.522709155528898E-18</c:v>
                </c:pt>
                <c:pt idx="1659">
                  <c:v>5.383795217701823E-18</c:v>
                </c:pt>
                <c:pt idx="1660">
                  <c:v>5.2483754132029706E-18</c:v>
                </c:pt>
                <c:pt idx="1661">
                  <c:v>5.1163618533158021E-18</c:v>
                </c:pt>
                <c:pt idx="1662">
                  <c:v>4.9876688600081958E-18</c:v>
                </c:pt>
                <c:pt idx="1663">
                  <c:v>4.8622129103267636E-18</c:v>
                </c:pt>
                <c:pt idx="1664">
                  <c:v>4.7399125821896295E-18</c:v>
                </c:pt>
                <c:pt idx="1665">
                  <c:v>4.6206885015427452E-18</c:v>
                </c:pt>
                <c:pt idx="1666">
                  <c:v>4.504463290845385E-18</c:v>
                </c:pt>
                <c:pt idx="1667">
                  <c:v>4.3911615188513656E-18</c:v>
                </c:pt>
                <c:pt idx="1668">
                  <c:v>4.2807096516536001E-18</c:v>
                </c:pt>
                <c:pt idx="1669">
                  <c:v>4.173036004959702E-18</c:v>
                </c:pt>
                <c:pt idx="1670">
                  <c:v>4.0680706975683514E-18</c:v>
                </c:pt>
                <c:pt idx="1671">
                  <c:v>3.9657456060156716E-18</c:v>
                </c:pt>
                <c:pt idx="1672">
                  <c:v>3.8659943203625888E-18</c:v>
                </c:pt>
                <c:pt idx="1673">
                  <c:v>3.7687521010939832E-18</c:v>
                </c:pt>
                <c:pt idx="1674">
                  <c:v>3.6739558371022597E-18</c:v>
                </c:pt>
                <c:pt idx="1675">
                  <c:v>3.5815440047275901E-18</c:v>
                </c:pt>
                <c:pt idx="1676">
                  <c:v>3.4914566278285949E-18</c:v>
                </c:pt>
                <c:pt idx="1677">
                  <c:v>3.403635238857105E-18</c:v>
                </c:pt>
                <c:pt idx="1678">
                  <c:v>3.3180228409122851E-18</c:v>
                </c:pt>
                <c:pt idx="1679">
                  <c:v>3.2345638707490641E-18</c:v>
                </c:pt>
                <c:pt idx="1680">
                  <c:v>3.1532041627171628E-18</c:v>
                </c:pt>
                <c:pt idx="1681">
                  <c:v>3.0738909136069404E-18</c:v>
                </c:pt>
                <c:pt idx="1682">
                  <c:v>2.9965726483797152E-18</c:v>
                </c:pt>
                <c:pt idx="1683">
                  <c:v>2.9211991867599589E-18</c:v>
                </c:pt>
                <c:pt idx="1684">
                  <c:v>2.8477216106678294E-18</c:v>
                </c:pt>
                <c:pt idx="1685">
                  <c:v>2.7760922324708806E-18</c:v>
                </c:pt>
                <c:pt idx="1686">
                  <c:v>2.7062645640343264E-18</c:v>
                </c:pt>
                <c:pt idx="1687">
                  <c:v>2.638193286549883E-18</c:v>
                </c:pt>
                <c:pt idx="1688">
                  <c:v>2.5718342211233239E-18</c:v>
                </c:pt>
                <c:pt idx="1689">
                  <c:v>2.5071443001020424E-18</c:v>
                </c:pt>
                <c:pt idx="1690">
                  <c:v>2.4440815391237081E-18</c:v>
                </c:pt>
                <c:pt idx="1691">
                  <c:v>2.3826050098680916E-18</c:v>
                </c:pt>
                <c:pt idx="1692">
                  <c:v>2.3226748134940988E-18</c:v>
                </c:pt>
                <c:pt idx="1693">
                  <c:v>2.2642520547451051E-18</c:v>
                </c:pt>
                <c:pt idx="1694">
                  <c:v>2.2072988167056186E-18</c:v>
                </c:pt>
                <c:pt idx="1695">
                  <c:v>2.1517781361927484E-18</c:v>
                </c:pt>
                <c:pt idx="1696">
                  <c:v>2.0976539797668222E-18</c:v>
                </c:pt>
                <c:pt idx="1697">
                  <c:v>2.0448912203453156E-18</c:v>
                </c:pt>
                <c:pt idx="1698">
                  <c:v>1.993455614405104E-18</c:v>
                </c:pt>
                <c:pt idx="1699">
                  <c:v>1.9433137797580128E-18</c:v>
                </c:pt>
                <c:pt idx="1700">
                  <c:v>1.8944331738855222E-18</c:v>
                </c:pt>
                <c:pt idx="1701">
                  <c:v>1.8467820728183539E-18</c:v>
                </c:pt>
                <c:pt idx="1702">
                  <c:v>1.8003295505473204E-18</c:v>
                </c:pt>
                <c:pt idx="1703">
                  <c:v>1.7550454589520558E-18</c:v>
                </c:pt>
                <c:pt idx="1704">
                  <c:v>1.710900408234592E-18</c:v>
                </c:pt>
                <c:pt idx="1705">
                  <c:v>1.6678657478451553E-18</c:v>
                </c:pt>
                <c:pt idx="1706">
                  <c:v>1.6259135478876178E-18</c:v>
                </c:pt>
                <c:pt idx="1707">
                  <c:v>1.5850165809927841E-18</c:v>
                </c:pt>
                <c:pt idx="1708">
                  <c:v>1.5451483046475508E-18</c:v>
                </c:pt>
                <c:pt idx="1709">
                  <c:v>1.5062828439686126E-18</c:v>
                </c:pt>
                <c:pt idx="1710">
                  <c:v>1.468394974909354E-18</c:v>
                </c:pt>
                <c:pt idx="1711">
                  <c:v>1.4314601078892542E-18</c:v>
                </c:pt>
                <c:pt idx="1712">
                  <c:v>1.3954542718349964E-18</c:v>
                </c:pt>
                <c:pt idx="1713">
                  <c:v>1.3603540986230595E-18</c:v>
                </c:pt>
                <c:pt idx="1714">
                  <c:v>1.3261368079135265E-18</c:v>
                </c:pt>
                <c:pt idx="1715">
                  <c:v>1.2927801923654633E-18</c:v>
                </c:pt>
                <c:pt idx="1716">
                  <c:v>1.2602626032241729E-18</c:v>
                </c:pt>
                <c:pt idx="1717">
                  <c:v>1.2285629362708976E-18</c:v>
                </c:pt>
                <c:pt idx="1718">
                  <c:v>1.1976606181260195E-18</c:v>
                </c:pt>
                <c:pt idx="1719">
                  <c:v>1.1675355928967376E-18</c:v>
                </c:pt>
                <c:pt idx="1720">
                  <c:v>1.1381683091606047E-18</c:v>
                </c:pt>
                <c:pt idx="1721">
                  <c:v>1.1095397072764734E-18</c:v>
                </c:pt>
                <c:pt idx="1722">
                  <c:v>1.0816312070146094E-18</c:v>
                </c:pt>
                <c:pt idx="1723">
                  <c:v>1.0544246954979436E-18</c:v>
                </c:pt>
                <c:pt idx="1724">
                  <c:v>1.0279025154466735E-18</c:v>
                </c:pt>
                <c:pt idx="1725">
                  <c:v>1.002047453718481E-18</c:v>
                </c:pt>
                <c:pt idx="1726">
                  <c:v>9.7684273013706385E-19</c:v>
                </c:pt>
                <c:pt idx="1727">
                  <c:v>9.522719866016668E-19</c:v>
                </c:pt>
                <c:pt idx="1728">
                  <c:v>9.2831927647047722E-19</c:v>
                </c:pt>
                <c:pt idx="1729">
                  <c:v>9.0496905421113647E-19</c:v>
                </c:pt>
                <c:pt idx="1730">
                  <c:v>8.8220616531152922E-19</c:v>
                </c:pt>
                <c:pt idx="1731">
                  <c:v>8.6001583644438984E-19</c:v>
                </c:pt>
                <c:pt idx="1732">
                  <c:v>8.3838366587923626E-19</c:v>
                </c:pt>
                <c:pt idx="1733">
                  <c:v>8.1729561413553894E-19</c:v>
                </c:pt>
                <c:pt idx="1734">
                  <c:v>7.9673799487095466E-19</c:v>
                </c:pt>
                <c:pt idx="1735">
                  <c:v>7.7669746599878491E-19</c:v>
                </c:pt>
                <c:pt idx="1736">
                  <c:v>7.571610210288036E-19</c:v>
                </c:pt>
                <c:pt idx="1737">
                  <c:v>7.3811598062594579E-19</c:v>
                </c:pt>
                <c:pt idx="1738">
                  <c:v>7.1954998438129581E-19</c:v>
                </c:pt>
                <c:pt idx="1739">
                  <c:v>7.0145098279006607E-19</c:v>
                </c:pt>
                <c:pt idx="1740">
                  <c:v>6.8380722943135621E-19</c:v>
                </c:pt>
                <c:pt idx="1741">
                  <c:v>6.666072733446119E-19</c:v>
                </c:pt>
                <c:pt idx="1742">
                  <c:v>6.4983995159786271E-19</c:v>
                </c:pt>
                <c:pt idx="1743">
                  <c:v>6.3349438204284789E-19</c:v>
                </c:pt>
                <c:pt idx="1744">
                  <c:v>6.1755995625241818E-19</c:v>
                </c:pt>
                <c:pt idx="1745">
                  <c:v>6.0202633263555983E-19</c:v>
                </c:pt>
                <c:pt idx="1746">
                  <c:v>5.8688342972562202E-19</c:v>
                </c:pt>
                <c:pt idx="1747">
                  <c:v>5.721214196373253E-19</c:v>
                </c:pt>
                <c:pt idx="1748">
                  <c:v>5.5773072168838583E-19</c:v>
                </c:pt>
                <c:pt idx="1749">
                  <c:v>5.4370199618157409E-19</c:v>
                </c:pt>
                <c:pt idx="1750">
                  <c:v>5.3002613834314139E-19</c:v>
                </c:pt>
                <c:pt idx="1751">
                  <c:v>5.1669427241375172E-19</c:v>
                </c:pt>
                <c:pt idx="1752">
                  <c:v>5.0369774588802411E-19</c:v>
                </c:pt>
                <c:pt idx="1753">
                  <c:v>4.9102812389899031E-19</c:v>
                </c:pt>
                <c:pt idx="1754">
                  <c:v>4.7867718374376549E-19</c:v>
                </c:pt>
                <c:pt idx="1755">
                  <c:v>4.6663690954695183E-19</c:v>
                </c:pt>
                <c:pt idx="1756">
                  <c:v>4.5489948705825733E-19</c:v>
                </c:pt>
                <c:pt idx="1757">
                  <c:v>4.4345729858097412E-19</c:v>
                </c:pt>
                <c:pt idx="1758">
                  <c:v>4.3230291802802224E-19</c:v>
                </c:pt>
                <c:pt idx="1759">
                  <c:v>4.2142910610235025E-19</c:v>
                </c:pt>
                <c:pt idx="1760">
                  <c:v>4.1082880559856039E-19</c:v>
                </c:pt>
                <c:pt idx="1761">
                  <c:v>4.0049513682272842E-19</c:v>
                </c:pt>
                <c:pt idx="1762">
                  <c:v>3.9042139312740059E-19</c:v>
                </c:pt>
                <c:pt idx="1763">
                  <c:v>3.806010365589256E-19</c:v>
                </c:pt>
                <c:pt idx="1764">
                  <c:v>3.7102769361427007E-19</c:v>
                </c:pt>
                <c:pt idx="1765">
                  <c:v>3.6169515110453873E-19</c:v>
                </c:pt>
                <c:pt idx="1766">
                  <c:v>3.5259735212256809E-19</c:v>
                </c:pt>
                <c:pt idx="1767">
                  <c:v>3.4372839211193206E-19</c:v>
                </c:pt>
                <c:pt idx="1768">
                  <c:v>3.3508251503483925E-19</c:v>
                </c:pt>
                <c:pt idx="1769">
                  <c:v>3.2665410963639641E-19</c:v>
                </c:pt>
                <c:pt idx="1770">
                  <c:v>3.1843770580286094E-19</c:v>
                </c:pt>
                <c:pt idx="1771">
                  <c:v>3.104279710114819E-19</c:v>
                </c:pt>
                <c:pt idx="1772">
                  <c:v>3.0261970686965152E-19</c:v>
                </c:pt>
                <c:pt idx="1773">
                  <c:v>2.9500784574108684E-19</c:v>
                </c:pt>
                <c:pt idx="1774">
                  <c:v>2.875874474568951E-19</c:v>
                </c:pt>
                <c:pt idx="1775">
                  <c:v>2.8035369610935583E-19</c:v>
                </c:pt>
                <c:pt idx="1776">
                  <c:v>2.733018969263521E-19</c:v>
                </c:pt>
                <c:pt idx="1777">
                  <c:v>2.664274732244193E-19</c:v>
                </c:pt>
                <c:pt idx="1778">
                  <c:v>2.5972596343843321E-19</c:v>
                </c:pt>
                <c:pt idx="1779">
                  <c:v>2.5319301822601986E-19</c:v>
                </c:pt>
                <c:pt idx="1780">
                  <c:v>2.4682439764478076E-19</c:v>
                </c:pt>
                <c:pt idx="1781">
                  <c:v>2.4061596840053804E-19</c:v>
                </c:pt>
                <c:pt idx="1782">
                  <c:v>2.3456370116478462E-19</c:v>
                </c:pt>
                <c:pt idx="1783">
                  <c:v>2.2866366795961883E-19</c:v>
                </c:pt>
                <c:pt idx="1784">
                  <c:v>2.2291203960844023E-19</c:v>
                </c:pt>
                <c:pt idx="1785">
                  <c:v>2.1730508325078343E-19</c:v>
                </c:pt>
                <c:pt idx="1786">
                  <c:v>2.118391599196614E-19</c:v>
                </c:pt>
                <c:pt idx="1787">
                  <c:v>2.0651072217983231E-19</c:v>
                </c:pt>
                <c:pt idx="1788">
                  <c:v>2.0131631182548759E-19</c:v>
                </c:pt>
                <c:pt idx="1789">
                  <c:v>1.9625255763584089E-19</c:v>
                </c:pt>
                <c:pt idx="1790">
                  <c:v>1.9131617318718003E-19</c:v>
                </c:pt>
                <c:pt idx="1791">
                  <c:v>1.8650395471993885E-19</c:v>
                </c:pt>
                <c:pt idx="1792">
                  <c:v>1.8181277905943314E-19</c:v>
                </c:pt>
                <c:pt idx="1793">
                  <c:v>1.7723960158888947E-19</c:v>
                </c:pt>
                <c:pt idx="1794">
                  <c:v>1.727814542734608E-19</c:v>
                </c:pt>
                <c:pt idx="1795">
                  <c:v>1.6843544373394385E-19</c:v>
                </c:pt>
                <c:pt idx="1796">
                  <c:v>1.6419874936894815E-19</c:v>
                </c:pt>
                <c:pt idx="1797">
                  <c:v>1.6006862152430391E-19</c:v>
                </c:pt>
                <c:pt idx="1798">
                  <c:v>1.5604237970850375E-19</c:v>
                </c:pt>
                <c:pt idx="1799">
                  <c:v>1.5211741085304351E-19</c:v>
                </c:pt>
                <c:pt idx="1800">
                  <c:v>1.4829116761651413E-19</c:v>
                </c:pt>
                <c:pt idx="1801">
                  <c:v>1.445611667313576E-19</c:v>
                </c:pt>
                <c:pt idx="1802">
                  <c:v>1.4092498739219661E-19</c:v>
                </c:pt>
                <c:pt idx="1803">
                  <c:v>1.3738026968471375E-19</c:v>
                </c:pt>
                <c:pt idx="1804">
                  <c:v>1.3392471305404292E-19</c:v>
                </c:pt>
                <c:pt idx="1805">
                  <c:v>1.3055607481169163E-19</c:v>
                </c:pt>
                <c:pt idx="1806">
                  <c:v>1.272721686800095E-19</c:v>
                </c:pt>
                <c:pt idx="1807">
                  <c:v>1.2407086337327751E-19</c:v>
                </c:pt>
                <c:pt idx="1808">
                  <c:v>1.209500812144819E-19</c:v>
                </c:pt>
                <c:pt idx="1809">
                  <c:v>1.1790779678688573E-19</c:v>
                </c:pt>
                <c:pt idx="1810">
                  <c:v>1.1494203561950949E-19</c:v>
                </c:pt>
                <c:pt idx="1811">
                  <c:v>1.1205087290568431E-19</c:v>
                </c:pt>
                <c:pt idx="1812">
                  <c:v>1.0923243225383378E-19</c:v>
                </c:pt>
                <c:pt idx="1813">
                  <c:v>1.0648488446967817E-19</c:v>
                </c:pt>
                <c:pt idx="1814">
                  <c:v>1.0380644636907035E-19</c:v>
                </c:pt>
                <c:pt idx="1815">
                  <c:v>1.0119537962069191E-19</c:v>
                </c:pt>
                <c:pt idx="1816">
                  <c:v>9.8649989617862788E-20</c:v>
                </c:pt>
                <c:pt idx="1817">
                  <c:v>9.6168624378721383E-20</c:v>
                </c:pt>
                <c:pt idx="1818">
                  <c:v>9.3749673474075786E-20</c:v>
                </c:pt>
                <c:pt idx="1819">
                  <c:v>9.139156698221893E-20</c:v>
                </c:pt>
                <c:pt idx="1820">
                  <c:v>8.9092774470037263E-20</c:v>
                </c:pt>
                <c:pt idx="1821">
                  <c:v>8.6851803999741477E-20</c:v>
                </c:pt>
                <c:pt idx="1822">
                  <c:v>8.4667201160587011E-20</c:v>
                </c:pt>
                <c:pt idx="1823">
                  <c:v>8.2537548124949656E-20</c:v>
                </c:pt>
                <c:pt idx="1824">
                  <c:v>8.0461462728138554E-20</c:v>
                </c:pt>
                <c:pt idx="1825">
                  <c:v>7.8437597571360844E-20</c:v>
                </c:pt>
                <c:pt idx="1826">
                  <c:v>7.6464639147246136E-20</c:v>
                </c:pt>
                <c:pt idx="1827">
                  <c:v>7.4541306987370131E-20</c:v>
                </c:pt>
                <c:pt idx="1828">
                  <c:v>7.2666352831215441E-20</c:v>
                </c:pt>
                <c:pt idx="1829">
                  <c:v>7.0838559816040969E-20</c:v>
                </c:pt>
                <c:pt idx="1830">
                  <c:v>6.9056741687126187E-20</c:v>
                </c:pt>
                <c:pt idx="1831">
                  <c:v>6.7319742027880659E-20</c:v>
                </c:pt>
                <c:pt idx="1832">
                  <c:v>6.5626433509318957E-20</c:v>
                </c:pt>
                <c:pt idx="1833">
                  <c:v>6.3975717158413147E-20</c:v>
                </c:pt>
                <c:pt idx="1834">
                  <c:v>6.2366521644850869E-20</c:v>
                </c:pt>
                <c:pt idx="1835">
                  <c:v>6.0797802585729218E-20</c:v>
                </c:pt>
                <c:pt idx="1836">
                  <c:v>5.9268541867742348E-20</c:v>
                </c:pt>
                <c:pt idx="1837">
                  <c:v>5.7777746986415526E-20</c:v>
                </c:pt>
                <c:pt idx="1838">
                  <c:v>5.6324450401962168E-20</c:v>
                </c:pt>
                <c:pt idx="1839">
                  <c:v>5.4907708911338976E-20</c:v>
                </c:pt>
                <c:pt idx="1840">
                  <c:v>5.3526603036100021E-20</c:v>
                </c:pt>
                <c:pt idx="1841">
                  <c:v>5.2180236425645898E-20</c:v>
                </c:pt>
                <c:pt idx="1842">
                  <c:v>5.0867735275485271E-20</c:v>
                </c:pt>
                <c:pt idx="1843">
                  <c:v>4.9588247760125399E-20</c:v>
                </c:pt>
                <c:pt idx="1844">
                  <c:v>4.8340943480230564E-20</c:v>
                </c:pt>
                <c:pt idx="1845">
                  <c:v>4.7125012923686198E-20</c:v>
                </c:pt>
                <c:pt idx="1846">
                  <c:v>4.5939666940215855E-20</c:v>
                </c:pt>
                <c:pt idx="1847">
                  <c:v>4.4784136229216723E-20</c:v>
                </c:pt>
                <c:pt idx="1848">
                  <c:v>4.365767084047602E-20</c:v>
                </c:pt>
                <c:pt idx="1849">
                  <c:v>4.2559539687446289E-20</c:v>
                </c:pt>
                <c:pt idx="1850">
                  <c:v>4.1489030072763403E-20</c:v>
                </c:pt>
                <c:pt idx="1851">
                  <c:v>4.0445447225699352E-20</c:v>
                </c:pt>
                <c:pt idx="1852">
                  <c:v>3.9428113851249267E-20</c:v>
                </c:pt>
                <c:pt idx="1853">
                  <c:v>3.8436369690561742E-20</c:v>
                </c:pt>
                <c:pt idx="1854">
                  <c:v>3.7469571092423026E-20</c:v>
                </c:pt>
                <c:pt idx="1855">
                  <c:v>3.6527090595522231E-20</c:v>
                </c:pt>
                <c:pt idx="1856">
                  <c:v>3.5608316521223834E-20</c:v>
                </c:pt>
                <c:pt idx="1857">
                  <c:v>3.4712652576580992E-20</c:v>
                </c:pt>
                <c:pt idx="1858">
                  <c:v>3.38395174673369E-20</c:v>
                </c:pt>
                <c:pt idx="1859">
                  <c:v>3.2988344520658896E-20</c:v>
                </c:pt>
                <c:pt idx="1860">
                  <c:v>3.2158581317363412E-20</c:v>
                </c:pt>
                <c:pt idx="1861">
                  <c:v>3.1349689333389403E-20</c:v>
                </c:pt>
                <c:pt idx="1862">
                  <c:v>3.0561143590292139E-20</c:v>
                </c:pt>
                <c:pt idx="1863">
                  <c:v>2.9792432314526833E-20</c:v>
                </c:pt>
                <c:pt idx="1864">
                  <c:v>2.9043056605303703E-20</c:v>
                </c:pt>
                <c:pt idx="1865">
                  <c:v>2.8312530110795409E-20</c:v>
                </c:pt>
                <c:pt idx="1866">
                  <c:v>2.7600378712491039E-20</c:v>
                </c:pt>
                <c:pt idx="1867">
                  <c:v>2.6906140217488576E-20</c:v>
                </c:pt>
                <c:pt idx="1868">
                  <c:v>2.6229364058527359E-20</c:v>
                </c:pt>
                <c:pt idx="1869">
                  <c:v>2.5569611001565758E-20</c:v>
                </c:pt>
                <c:pt idx="1870">
                  <c:v>2.4926452860713993E-20</c:v>
                </c:pt>
                <c:pt idx="1871">
                  <c:v>2.4299472220338202E-20</c:v>
                </c:pt>
                <c:pt idx="1872">
                  <c:v>2.3688262164152734E-20</c:v>
                </c:pt>
                <c:pt idx="1873">
                  <c:v>2.3092426011128404E-20</c:v>
                </c:pt>
                <c:pt idx="1874">
                  <c:v>2.251157705804246E-20</c:v>
                </c:pt>
                <c:pt idx="1875">
                  <c:v>2.1945338328505225E-20</c:v>
                </c:pt>
                <c:pt idx="1876">
                  <c:v>2.139334232829794E-20</c:v>
                </c:pt>
                <c:pt idx="1877">
                  <c:v>2.0855230806866223E-20</c:v>
                </c:pt>
                <c:pt idx="1878">
                  <c:v>2.0330654524811824E-20</c:v>
                </c:pt>
                <c:pt idx="1879">
                  <c:v>1.9819273027233579E-20</c:v>
                </c:pt>
                <c:pt idx="1880">
                  <c:v>1.9320754422768104E-20</c:v>
                </c:pt>
                <c:pt idx="1881">
                  <c:v>1.8834775168189684E-20</c:v>
                </c:pt>
                <c:pt idx="1882">
                  <c:v>1.836101985842808E-20</c:v>
                </c:pt>
                <c:pt idx="1883">
                  <c:v>1.7899181021866877E-20</c:v>
                </c:pt>
                <c:pt idx="1884">
                  <c:v>1.7448958920792085E-20</c:v>
                </c:pt>
                <c:pt idx="1885">
                  <c:v>1.7010061356859449E-20</c:v>
                </c:pt>
                <c:pt idx="1886">
                  <c:v>1.6582203481454958E-20</c:v>
                </c:pt>
                <c:pt idx="1887">
                  <c:v>1.6165107610825475E-20</c:v>
                </c:pt>
                <c:pt idx="1888">
                  <c:v>1.5758503045859362E-20</c:v>
                </c:pt>
                <c:pt idx="1889">
                  <c:v>1.536212589640014E-20</c:v>
                </c:pt>
                <c:pt idx="1890">
                  <c:v>1.4975718909979747E-20</c:v>
                </c:pt>
                <c:pt idx="1891">
                  <c:v>1.4599031304858623E-20</c:v>
                </c:pt>
                <c:pt idx="1892">
                  <c:v>1.4231818607266366E-20</c:v>
                </c:pt>
                <c:pt idx="1893">
                  <c:v>1.3873842492736269E-20</c:v>
                </c:pt>
                <c:pt idx="1894">
                  <c:v>1.3524870631429908E-20</c:v>
                </c:pt>
                <c:pt idx="1895">
                  <c:v>1.3184676537353306E-20</c:v>
                </c:pt>
                <c:pt idx="1896">
                  <c:v>1.2853039421365239E-20</c:v>
                </c:pt>
                <c:pt idx="1897">
                  <c:v>1.2529744047883365E-20</c:v>
                </c:pt>
                <c:pt idx="1898">
                  <c:v>1.2214580595193784E-20</c:v>
                </c:pt>
                <c:pt idx="1899">
                  <c:v>1.190734451927516E-20</c:v>
                </c:pt>
                <c:pt idx="1900">
                  <c:v>1.1607836421047561E-20</c:v>
                </c:pt>
                <c:pt idx="1901">
                  <c:v>1.1315861916960926E-20</c:v>
                </c:pt>
                <c:pt idx="1902">
                  <c:v>1.1031231512837836E-20</c:v>
                </c:pt>
                <c:pt idx="1903">
                  <c:v>1.0753760480890349E-20</c:v>
                </c:pt>
                <c:pt idx="1904">
                  <c:v>1.0483268739829869E-20</c:v>
                </c:pt>
                <c:pt idx="1905">
                  <c:v>1.02195807379927E-20</c:v>
                </c:pt>
                <c:pt idx="1906">
                  <c:v>9.9625253394053845E-21</c:v>
                </c:pt>
                <c:pt idx="1907">
                  <c:v>9.711935712715787E-21</c:v>
                </c:pt>
                <c:pt idx="1908">
                  <c:v>9.4676492229182713E-21</c:v>
                </c:pt>
                <c:pt idx="1909">
                  <c:v>9.2295073258016426E-21</c:v>
                </c:pt>
                <c:pt idx="1910">
                  <c:v>8.9973554650527556E-21</c:v>
                </c:pt>
                <c:pt idx="1911">
                  <c:v>8.7710429719478961E-21</c:v>
                </c:pt>
                <c:pt idx="1912">
                  <c:v>8.5504229675676198E-21</c:v>
                </c:pt>
                <c:pt idx="1913">
                  <c:v>8.3353522674705867E-21</c:v>
                </c:pt>
                <c:pt idx="1914">
                  <c:v>8.1256912887657229E-21</c:v>
                </c:pt>
                <c:pt idx="1915">
                  <c:v>7.9213039595217815E-21</c:v>
                </c:pt>
                <c:pt idx="1916">
                  <c:v>7.722057630455048E-21</c:v>
                </c:pt>
                <c:pt idx="1917">
                  <c:v>7.527822988838945E-21</c:v>
                </c:pt>
                <c:pt idx="1918">
                  <c:v>7.3384739745787594E-21</c:v>
                </c:pt>
                <c:pt idx="1919">
                  <c:v>7.1538876983976778E-21</c:v>
                </c:pt>
                <c:pt idx="1920">
                  <c:v>6.973944362080173E-21</c:v>
                </c:pt>
                <c:pt idx="1921">
                  <c:v>6.7985271807220673E-21</c:v>
                </c:pt>
                <c:pt idx="1922">
                  <c:v>6.6275223069359757E-21</c:v>
                </c:pt>
                <c:pt idx="1923">
                  <c:v>6.4608187569633002E-21</c:v>
                </c:pt>
                <c:pt idx="1924">
                  <c:v>6.2983083386447295E-21</c:v>
                </c:pt>
                <c:pt idx="1925">
                  <c:v>6.1398855812024726E-21</c:v>
                </c:pt>
                <c:pt idx="1926">
                  <c:v>5.9854476667889192E-21</c:v>
                </c:pt>
                <c:pt idx="1927">
                  <c:v>5.8348943637566321E-21</c:v>
                </c:pt>
                <c:pt idx="1928">
                  <c:v>5.6881279616072471E-21</c:v>
                </c:pt>
                <c:pt idx="1929">
                  <c:v>5.545053207576369E-21</c:v>
                </c:pt>
                <c:pt idx="1930">
                  <c:v>5.4055772448137918E-21</c:v>
                </c:pt>
                <c:pt idx="1931">
                  <c:v>5.2696095521183022E-21</c:v>
                </c:pt>
                <c:pt idx="1932">
                  <c:v>5.1370618851887336E-21</c:v>
                </c:pt>
                <c:pt idx="1933">
                  <c:v>5.0078482193525133E-21</c:v>
                </c:pt>
                <c:pt idx="1934">
                  <c:v>4.8818846937349948E-21</c:v>
                </c:pt>
                <c:pt idx="1935">
                  <c:v>4.7590895568327494E-21</c:v>
                </c:pt>
                <c:pt idx="1936">
                  <c:v>4.6393831134561897E-21</c:v>
                </c:pt>
                <c:pt idx="1937">
                  <c:v>4.5226876730067423E-21</c:v>
                </c:pt>
                <c:pt idx="1938">
                  <c:v>4.4089274990547298E-21</c:v>
                </c:pt>
                <c:pt idx="1939">
                  <c:v>4.2980287601858491E-21</c:v>
                </c:pt>
                <c:pt idx="1940">
                  <c:v>4.1899194820838668E-21</c:v>
                </c:pt>
                <c:pt idx="1941">
                  <c:v>4.0845295008186101E-21</c:v>
                </c:pt>
                <c:pt idx="1942">
                  <c:v>3.9817904173089279E-21</c:v>
                </c:pt>
                <c:pt idx="1943">
                  <c:v>3.881635552931043E-21</c:v>
                </c:pt>
                <c:pt idx="1944">
                  <c:v>3.7839999062434819E-21</c:v>
                </c:pt>
                <c:pt idx="1945">
                  <c:v>3.688820110800637E-21</c:v>
                </c:pt>
                <c:pt idx="1946">
                  <c:v>3.5960343940271906E-21</c:v>
                </c:pt>
                <c:pt idx="1947">
                  <c:v>3.5055825371272199E-21</c:v>
                </c:pt>
                <c:pt idx="1948">
                  <c:v>3.4174058360017123E-21</c:v>
                </c:pt>
                <c:pt idx="1949">
                  <c:v>3.3314470631489057E-21</c:v>
                </c:pt>
                <c:pt idx="1950">
                  <c:v>3.2476504305232028E-21</c:v>
                </c:pt>
                <c:pt idx="1951">
                  <c:v>3.165961553328167E-21</c:v>
                </c:pt>
                <c:pt idx="1952">
                  <c:v>3.0863274147203694E-21</c:v>
                </c:pt>
                <c:pt idx="1953">
                  <c:v>3.0086963314008268E-21</c:v>
                </c:pt>
                <c:pt idx="1954">
                  <c:v>2.93301792007215E-21</c:v>
                </c:pt>
                <c:pt idx="1955">
                  <c:v>2.8592430647392705E-21</c:v>
                </c:pt>
                <c:pt idx="1956">
                  <c:v>2.7873238848327828E-21</c:v>
                </c:pt>
                <c:pt idx="1957">
                  <c:v>2.7172137041338859E-21</c:v>
                </c:pt>
                <c:pt idx="1958">
                  <c:v>2.6488670204811626E-21</c:v>
                </c:pt>
                <c:pt idx="1959">
                  <c:v>2.5822394762392326E-21</c:v>
                </c:pt>
                <c:pt idx="1960">
                  <c:v>2.5172878295102345E-21</c:v>
                </c:pt>
                <c:pt idx="1961">
                  <c:v>2.453969926069428E-21</c:v>
                </c:pt>
                <c:pt idx="1962">
                  <c:v>2.3922446720066926E-21</c:v>
                </c:pt>
                <c:pt idx="1963">
                  <c:v>2.3320720070562663E-21</c:v>
                </c:pt>
                <c:pt idx="1964">
                  <c:v>2.2734128785971553E-21</c:v>
                </c:pt>
                <c:pt idx="1965">
                  <c:v>2.2162292163076873E-21</c:v>
                </c:pt>
                <c:pt idx="1966">
                  <c:v>2.1604839074574847E-21</c:v>
                </c:pt>
                <c:pt idx="1967">
                  <c:v>2.1061407728210194E-21</c:v>
                </c:pt>
                <c:pt idx="1968">
                  <c:v>2.0531645431968633E-21</c:v>
                </c:pt>
                <c:pt idx="1969">
                  <c:v>2.0015208365177108E-21</c:v>
                </c:pt>
                <c:pt idx="1970">
                  <c:v>1.9511761355360657E-21</c:v>
                </c:pt>
                <c:pt idx="1971">
                  <c:v>1.902097766071293E-21</c:v>
                </c:pt>
                <c:pt idx="1972">
                  <c:v>1.8542538758036835E-21</c:v>
                </c:pt>
                <c:pt idx="1973">
                  <c:v>1.8076134136020469E-21</c:v>
                </c:pt>
                <c:pt idx="1974">
                  <c:v>1.762146109371275E-21</c:v>
                </c:pt>
                <c:pt idx="1975">
                  <c:v>1.7178224544066884E-21</c:v>
                </c:pt>
                <c:pt idx="1976">
                  <c:v>1.6746136822426668E-21</c:v>
                </c:pt>
                <c:pt idx="1977">
                  <c:v>1.6324917499829279E-21</c:v>
                </c:pt>
                <c:pt idx="1978">
                  <c:v>1.5914293201004286E-21</c:v>
                </c:pt>
                <c:pt idx="1979">
                  <c:v>1.5513997426950538E-21</c:v>
                </c:pt>
                <c:pt idx="1980">
                  <c:v>1.5123770381975827E-21</c:v>
                </c:pt>
                <c:pt idx="1981">
                  <c:v>1.4743358805086959E-21</c:v>
                </c:pt>
                <c:pt idx="1982">
                  <c:v>1.4372515805621423E-21</c:v>
                </c:pt>
                <c:pt idx="1983">
                  <c:v>1.401100070301241E-21</c:v>
                </c:pt>
                <c:pt idx="1984">
                  <c:v>1.3658578870585219E-21</c:v>
                </c:pt>
                <c:pt idx="1985">
                  <c:v>1.3315021583282632E-21</c:v>
                </c:pt>
                <c:pt idx="1986">
                  <c:v>1.2980105869219619E-21</c:v>
                </c:pt>
                <c:pt idx="1987">
                  <c:v>1.2653614364972922E-21</c:v>
                </c:pt>
                <c:pt idx="1988">
                  <c:v>1.233533517450996E-21</c:v>
                </c:pt>
                <c:pt idx="1989">
                  <c:v>1.2025061731666687E-21</c:v>
                </c:pt>
                <c:pt idx="1990">
                  <c:v>1.1722592666083691E-21</c:v>
                </c:pt>
                <c:pt idx="1991">
                  <c:v>1.1427731672515301E-21</c:v>
                </c:pt>
                <c:pt idx="1992">
                  <c:v>1.1140287383425502E-21</c:v>
                </c:pt>
                <c:pt idx="1993">
                  <c:v>1.0860073244788915E-21</c:v>
                </c:pt>
                <c:pt idx="1994">
                  <c:v>1.0586907395015024E-21</c:v>
                </c:pt>
                <c:pt idx="1995">
                  <c:v>1.0320612546918631E-21</c:v>
                </c:pt>
                <c:pt idx="1996">
                  <c:v>1.0061015872658734E-21</c:v>
                </c:pt>
                <c:pt idx="1997">
                  <c:v>9.8079488915716432E-22</c:v>
                </c:pt>
                <c:pt idx="1998">
                  <c:v>9.5612473608254637E-22</c:v>
                </c:pt>
                <c:pt idx="1999">
                  <c:v>9.3207511688248952E-22</c:v>
                </c:pt>
                <c:pt idx="2000">
                  <c:v>9.0863042312975872E-22</c:v>
                </c:pt>
                <c:pt idx="2001">
                  <c:v>8.8577543899935695E-22</c:v>
                </c:pt>
                <c:pt idx="2002">
                  <c:v>8.634953313933422E-22</c:v>
                </c:pt>
                <c:pt idx="2003">
                  <c:v>8.4177564031399355E-22</c:v>
                </c:pt>
                <c:pt idx="2004">
                  <c:v>8.2060226947916336E-22</c:v>
                </c:pt>
                <c:pt idx="2005">
                  <c:v>7.9996147717362168E-22</c:v>
                </c:pt>
                <c:pt idx="2006">
                  <c:v>7.7983986733057348E-22</c:v>
                </c:pt>
                <c:pt idx="2007">
                  <c:v>7.6022438083750293E-22</c:v>
                </c:pt>
                <c:pt idx="2008">
                  <c:v>7.4110228706065352E-22</c:v>
                </c:pt>
                <c:pt idx="2009">
                  <c:v>7.2246117558275105E-22</c:v>
                </c:pt>
                <c:pt idx="2010">
                  <c:v>7.0428894814851556E-22</c:v>
                </c:pt>
                <c:pt idx="2011">
                  <c:v>6.8657381081280149E-22</c:v>
                </c:pt>
                <c:pt idx="2012">
                  <c:v>6.6930426628618711E-22</c:v>
                </c:pt>
                <c:pt idx="2013">
                  <c:v>6.5246910647314563E-22</c:v>
                </c:pt>
                <c:pt idx="2014">
                  <c:v>6.3605740519788298E-22</c:v>
                </c:pt>
                <c:pt idx="2015">
                  <c:v>6.2005851111314681E-22</c:v>
                </c:pt>
                <c:pt idx="2016">
                  <c:v>6.044620407874029E-22</c:v>
                </c:pt>
                <c:pt idx="2017">
                  <c:v>5.8925787196589139E-22</c:v>
                </c:pt>
                <c:pt idx="2018">
                  <c:v>5.7443613700118491E-22</c:v>
                </c:pt>
                <c:pt idx="2019">
                  <c:v>5.5998721644900958E-22</c:v>
                </c:pt>
                <c:pt idx="2020">
                  <c:v>5.4590173282511144E-22</c:v>
                </c:pt>
                <c:pt idx="2021">
                  <c:v>5.3217054451919403E-22</c:v>
                </c:pt>
                <c:pt idx="2022">
                  <c:v>5.1878473986193965E-22</c:v>
                </c:pt>
                <c:pt idx="2023">
                  <c:v>5.0573563134122926E-22</c:v>
                </c:pt>
                <c:pt idx="2024">
                  <c:v>4.9301474996388206E-22</c:v>
                </c:pt>
                <c:pt idx="2025">
                  <c:v>4.8061383975919219E-22</c:v>
                </c:pt>
                <c:pt idx="2026">
                  <c:v>4.685248524207404E-22</c:v>
                </c:pt>
                <c:pt idx="2027">
                  <c:v>4.5673994208294779E-22</c:v>
                </c:pt>
                <c:pt idx="2028">
                  <c:v>4.452514602290493E-22</c:v>
                </c:pt>
                <c:pt idx="2029">
                  <c:v>4.3405195072712863E-22</c:v>
                </c:pt>
                <c:pt idx="2030">
                  <c:v>4.2313414499103156E-22</c:v>
                </c:pt>
                <c:pt idx="2031">
                  <c:v>4.1249095726296666E-22</c:v>
                </c:pt>
                <c:pt idx="2032">
                  <c:v>4.0211548001479511E-22</c:v>
                </c:pt>
                <c:pt idx="2033">
                  <c:v>3.920009794649775E-22</c:v>
                </c:pt>
                <c:pt idx="2034">
                  <c:v>3.8214089120828641E-22</c:v>
                </c:pt>
                <c:pt idx="2035">
                  <c:v>3.7252881595544659E-22</c:v>
                </c:pt>
                <c:pt idx="2036">
                  <c:v>3.6315851537993365E-22</c:v>
                </c:pt>
                <c:pt idx="2037">
                  <c:v>3.5402390806925222E-22</c:v>
                </c:pt>
                <c:pt idx="2038">
                  <c:v>3.4511906557802736E-22</c:v>
                </c:pt>
                <c:pt idx="2039">
                  <c:v>3.3643820858039806E-22</c:v>
                </c:pt>
                <c:pt idx="2040">
                  <c:v>3.2797570311917627E-22</c:v>
                </c:pt>
                <c:pt idx="2041">
                  <c:v>3.1972605694936533E-22</c:v>
                </c:pt>
                <c:pt idx="2042">
                  <c:v>3.1168391597362768E-22</c:v>
                </c:pt>
                <c:pt idx="2043">
                  <c:v>3.0384406076743307E-22</c:v>
                </c:pt>
                <c:pt idx="2044">
                  <c:v>2.9620140319160945E-22</c:v>
                </c:pt>
                <c:pt idx="2045">
                  <c:v>2.8875098309008029E-22</c:v>
                </c:pt>
                <c:pt idx="2046">
                  <c:v>2.8148796507068559E-22</c:v>
                </c:pt>
                <c:pt idx="2047">
                  <c:v>2.7440763536696335E-22</c:v>
                </c:pt>
                <c:pt idx="2048">
                  <c:v>2.6750539877887875E-22</c:v>
                </c:pt>
                <c:pt idx="2049">
                  <c:v>2.6077677569048485E-22</c:v>
                </c:pt>
                <c:pt idx="2050">
                  <c:v>2.5421739916261768E-22</c:v>
                </c:pt>
                <c:pt idx="2051">
                  <c:v>2.4782301209871033E-22</c:v>
                </c:pt>
                <c:pt idx="2052">
                  <c:v>2.4158946448189728E-22</c:v>
                </c:pt>
                <c:pt idx="2053">
                  <c:v>2.3551271068161483E-22</c:v>
                </c:pt>
                <c:pt idx="2054">
                  <c:v>2.295888068279476E-22</c:v>
                </c:pt>
                <c:pt idx="2055">
                  <c:v>2.2381390825202656E-22</c:v>
                </c:pt>
                <c:pt idx="2056">
                  <c:v>2.1818426699079318E-22</c:v>
                </c:pt>
                <c:pt idx="2057">
                  <c:v>2.1269622935454315E-22</c:v>
                </c:pt>
                <c:pt idx="2058">
                  <c:v>2.0734623355564452E-22</c:v>
                </c:pt>
                <c:pt idx="2059">
                  <c:v>2.0213080739691019E-22</c:v>
                </c:pt>
                <c:pt idx="2060">
                  <c:v>1.9704656601810053E-22</c:v>
                </c:pt>
                <c:pt idx="2061">
                  <c:v>1.9209020969912363E-22</c:v>
                </c:pt>
                <c:pt idx="2062">
                  <c:v>1.8725852171848329E-22</c:v>
                </c:pt>
                <c:pt idx="2063">
                  <c:v>1.8254836626560208E-22</c:v>
                </c:pt>
                <c:pt idx="2064">
                  <c:v>1.7795668640564293E-22</c:v>
                </c:pt>
                <c:pt idx="2065">
                  <c:v>1.7348050209553412E-22</c:v>
                </c:pt>
                <c:pt idx="2066">
                  <c:v>1.6911690824989712E-22</c:v>
                </c:pt>
                <c:pt idx="2067">
                  <c:v>1.6486307285561161E-22</c:v>
                </c:pt>
                <c:pt idx="2068">
                  <c:v>1.6071623513381746E-22</c:v>
                </c:pt>
                <c:pt idx="2069">
                  <c:v>1.5667370374814239E-22</c:v>
                </c:pt>
                <c:pt idx="2070">
                  <c:v>1.5273285505799933E-22</c:v>
                </c:pt>
                <c:pt idx="2071">
                  <c:v>1.4889113141581946E-22</c:v>
                </c:pt>
                <c:pt idx="2072">
                  <c:v>1.4514603950711486E-22</c:v>
                </c:pt>
                <c:pt idx="2073">
                  <c:v>1.4149514873229326E-22</c:v>
                </c:pt>
                <c:pt idx="2074">
                  <c:v>1.3793608962918027E-22</c:v>
                </c:pt>
                <c:pt idx="2075">
                  <c:v>1.3446655233520915E-22</c:v>
                </c:pt>
                <c:pt idx="2076">
                  <c:v>1.3108428508830657E-22</c:v>
                </c:pt>
                <c:pt idx="2077">
                  <c:v>1.2778709276547099E-22</c:v>
                </c:pt>
                <c:pt idx="2078">
                  <c:v>1.2457283545812135E-22</c:v>
                </c:pt>
                <c:pt idx="2079">
                  <c:v>1.2143942708327554E-22</c:v>
                </c:pt>
                <c:pt idx="2080">
                  <c:v>1.1838483402966283E-22</c:v>
                </c:pt>
                <c:pt idx="2081">
                  <c:v>1.1540707383789147E-22</c:v>
                </c:pt>
                <c:pt idx="2082">
                  <c:v>1.125042139138122E-22</c:v>
                </c:pt>
                <c:pt idx="2083">
                  <c:v>1.0967437027425328E-22</c:v>
                </c:pt>
                <c:pt idx="2084">
                  <c:v>1.0691570632428791E-22</c:v>
                </c:pt>
                <c:pt idx="2085">
                  <c:v>1.0422643166527362E-22</c:v>
                </c:pt>
                <c:pt idx="2086">
                  <c:v>1.0160480093286523E-22</c:v>
                </c:pt>
                <c:pt idx="2087">
                  <c:v>9.9049112664257008E-23</c:v>
                </c:pt>
                <c:pt idx="2088">
                  <c:v>9.6557708193917508E-23</c:v>
                </c:pt>
                <c:pt idx="2089">
                  <c:v>9.4128970577099451E-23</c:v>
                </c:pt>
                <c:pt idx="2090">
                  <c:v>9.1761323540430255E-23</c:v>
                </c:pt>
                <c:pt idx="2091">
                  <c:v>8.9453230458891776E-23</c:v>
                </c:pt>
                <c:pt idx="2092">
                  <c:v>8.720319335853907E-23</c:v>
                </c:pt>
                <c:pt idx="2093">
                  <c:v>8.5009751944300686E-23</c:v>
                </c:pt>
                <c:pt idx="2094">
                  <c:v>8.2871482652233505E-23</c:v>
                </c:pt>
                <c:pt idx="2095">
                  <c:v>8.0786997725616468E-23</c:v>
                </c:pt>
                <c:pt idx="2096">
                  <c:v>7.8754944314283481E-23</c:v>
                </c:pt>
                <c:pt idx="2097">
                  <c:v>7.677400359661002E-23</c:v>
                </c:pt>
                <c:pt idx="2098">
                  <c:v>7.4842889923589916E-23</c:v>
                </c:pt>
                <c:pt idx="2099">
                  <c:v>7.296034998443054E-23</c:v>
                </c:pt>
                <c:pt idx="2100">
                  <c:v>7.1125161993146911E-23</c:v>
                </c:pt>
                <c:pt idx="2101">
                  <c:v>6.9336134895609943E-23</c:v>
                </c:pt>
                <c:pt idx="2102">
                  <c:v>6.7592107596541339E-23</c:v>
                </c:pt>
                <c:pt idx="2103">
                  <c:v>6.5891948205951849E-23</c:v>
                </c:pt>
                <c:pt idx="2104">
                  <c:v>6.4234553304533698E-23</c:v>
                </c:pt>
                <c:pt idx="2105">
                  <c:v>6.2618847227532899E-23</c:v>
                </c:pt>
                <c:pt idx="2106">
                  <c:v>6.1043781366630141E-23</c:v>
                </c:pt>
                <c:pt idx="2107">
                  <c:v>5.9508333489385997E-23</c:v>
                </c:pt>
                <c:pt idx="2108">
                  <c:v>5.8011507075802064E-23</c:v>
                </c:pt>
                <c:pt idx="2109">
                  <c:v>5.655233067157022E-23</c:v>
                </c:pt>
                <c:pt idx="2110">
                  <c:v>5.5129857257589686E-23</c:v>
                </c:pt>
                <c:pt idx="2111">
                  <c:v>5.3743163635342813E-23</c:v>
                </c:pt>
                <c:pt idx="2112">
                  <c:v>5.2391349827729859E-23</c:v>
                </c:pt>
                <c:pt idx="2113">
                  <c:v>5.1073538494978467E-23</c:v>
                </c:pt>
                <c:pt idx="2114">
                  <c:v>4.9788874365237459E-23</c:v>
                </c:pt>
                <c:pt idx="2115">
                  <c:v>4.8536523679500449E-23</c:v>
                </c:pt>
                <c:pt idx="2116">
                  <c:v>4.731567365048769E-23</c:v>
                </c:pt>
                <c:pt idx="2117">
                  <c:v>4.6125531935139547E-23</c:v>
                </c:pt>
                <c:pt idx="2118">
                  <c:v>4.4965326120378491E-23</c:v>
                </c:pt>
                <c:pt idx="2119">
                  <c:v>4.3834303221805135E-23</c:v>
                </c:pt>
                <c:pt idx="2120">
                  <c:v>4.2731729195006893E-23</c:v>
                </c:pt>
                <c:pt idx="2121">
                  <c:v>4.1656888459152471E-23</c:v>
                </c:pt>
                <c:pt idx="2122">
                  <c:v>4.0609083432575807E-23</c:v>
                </c:pt>
                <c:pt idx="2123">
                  <c:v>3.9587634080038409E-23</c:v>
                </c:pt>
                <c:pt idx="2124">
                  <c:v>3.8591877471380135E-23</c:v>
                </c:pt>
                <c:pt idx="2125">
                  <c:v>3.7621167351271338E-23</c:v>
                </c:pt>
                <c:pt idx="2126">
                  <c:v>3.6674873719786861E-23</c:v>
                </c:pt>
                <c:pt idx="2127">
                  <c:v>3.5752382423531303E-23</c:v>
                </c:pt>
                <c:pt idx="2128">
                  <c:v>3.485309475704606E-23</c:v>
                </c:pt>
                <c:pt idx="2129">
                  <c:v>3.3976427074245045E-23</c:v>
                </c:pt>
                <c:pt idx="2130">
                  <c:v>3.3121810409622616E-23</c:v>
                </c:pt>
                <c:pt idx="2131">
                  <c:v>3.2288690108989678E-23</c:v>
                </c:pt>
                <c:pt idx="2132">
                  <c:v>3.1476525469497937E-23</c:v>
                </c:pt>
                <c:pt idx="2133">
                  <c:v>3.0684789388718671E-23</c:v>
                </c:pt>
                <c:pt idx="2134">
                  <c:v>2.9912968022547978E-23</c:v>
                </c:pt>
                <c:pt idx="2135">
                  <c:v>2.9160560451718801E-23</c:v>
                </c:pt>
                <c:pt idx="2136">
                  <c:v>2.8427078356697121E-23</c:v>
                </c:pt>
                <c:pt idx="2137">
                  <c:v>2.7712045700759719E-23</c:v>
                </c:pt>
                <c:pt idx="2138">
                  <c:v>2.7014998421041485E-23</c:v>
                </c:pt>
                <c:pt idx="2139">
                  <c:v>2.6335484127354274E-23</c:v>
                </c:pt>
                <c:pt idx="2140">
                  <c:v>2.5673061808581476E-23</c:v>
                </c:pt>
                <c:pt idx="2141">
                  <c:v>2.5027301546457478E-23</c:v>
                </c:pt>
                <c:pt idx="2142">
                  <c:v>2.4397784236547444E-23</c:v>
                </c:pt>
                <c:pt idx="2143">
                  <c:v>2.3784101316243526E-23</c:v>
                </c:pt>
                <c:pt idx="2144">
                  <c:v>2.3185854499604651E-23</c:v>
                </c:pt>
                <c:pt idx="2145">
                  <c:v>2.2602655518865054E-23</c:v>
                </c:pt>
                <c:pt idx="2146">
                  <c:v>2.2034125872444857E-23</c:v>
                </c:pt>
                <c:pt idx="2147">
                  <c:v>2.1479896579299031E-23</c:v>
                </c:pt>
                <c:pt idx="2148">
                  <c:v>2.0939607939444945E-23</c:v>
                </c:pt>
                <c:pt idx="2149">
                  <c:v>2.0412909300514931E-23</c:v>
                </c:pt>
                <c:pt idx="2150">
                  <c:v>1.9899458830177806E-23</c:v>
                </c:pt>
                <c:pt idx="2151">
                  <c:v>1.9398923294287713E-23</c:v>
                </c:pt>
                <c:pt idx="2152">
                  <c:v>1.8910977840611762E-23</c:v>
                </c:pt>
                <c:pt idx="2153">
                  <c:v>1.8435305787997871E-23</c:v>
                </c:pt>
                <c:pt idx="2154">
                  <c:v>1.7971598420845777E-23</c:v>
                </c:pt>
                <c:pt idx="2155">
                  <c:v>1.7519554788747711E-23</c:v>
                </c:pt>
                <c:pt idx="2156">
                  <c:v>1.7078881511168525E-23</c:v>
                </c:pt>
                <c:pt idx="2157">
                  <c:v>1.6649292587039994E-23</c:v>
                </c:pt>
                <c:pt idx="2158">
                  <c:v>1.6230509209141945E-23</c:v>
                </c:pt>
                <c:pt idx="2159">
                  <c:v>1.5822259583154787E-23</c:v>
                </c:pt>
                <c:pt idx="2160">
                  <c:v>1.5424278751262199E-23</c:v>
                </c:pt>
                <c:pt idx="2161">
                  <c:v>1.5036308420191031E-23</c:v>
                </c:pt>
                <c:pt idx="2162">
                  <c:v>1.465809679357657E-23</c:v>
                </c:pt>
                <c:pt idx="2163">
                  <c:v>1.4289398408544251E-23</c:v>
                </c:pt>
                <c:pt idx="2164">
                  <c:v>1.3929973976402354E-23</c:v>
                </c:pt>
                <c:pt idx="2165">
                  <c:v>1.3579590227340805E-23</c:v>
                </c:pt>
                <c:pt idx="2166">
                  <c:v>1.3238019759037315E-23</c:v>
                </c:pt>
                <c:pt idx="2167">
                  <c:v>1.2905040889071024E-23</c:v>
                </c:pt>
                <c:pt idx="2168">
                  <c:v>1.2580437511048557E-23</c:v>
                </c:pt>
                <c:pt idx="2169">
                  <c:v>1.226399895434896E-23</c:v>
                </c:pt>
                <c:pt idx="2170">
                  <c:v>1.1955519847396495E-23</c:v>
                </c:pt>
                <c:pt idx="2171">
                  <c:v>1.1654799984372411E-23</c:v>
                </c:pt>
                <c:pt idx="2172">
                  <c:v>1.1361644195280153E-23</c:v>
                </c:pt>
                <c:pt idx="2173">
                  <c:v>1.1075862219277227E-23</c:v>
                </c:pt>
                <c:pt idx="2174">
                  <c:v>1.0797268581194797E-23</c:v>
                </c:pt>
                <c:pt idx="2175">
                  <c:v>1.0525682471162412E-23</c:v>
                </c:pt>
                <c:pt idx="2176">
                  <c:v>1.0260927627260701E-23</c:v>
                </c:pt>
                <c:pt idx="2177">
                  <c:v>1.0002832221125756E-23</c:v>
                </c:pt>
                <c:pt idx="2178">
                  <c:v>9.7512287464308359E-24</c:v>
                </c:pt>
                <c:pt idx="2179">
                  <c:v>9.5059539101734922E-24</c:v>
                </c:pt>
                <c:pt idx="2180">
                  <c:v>9.2668485266964547E-24</c:v>
                </c:pt>
                <c:pt idx="2181">
                  <c:v>9.0337574143749395E-24</c:v>
                </c:pt>
                <c:pt idx="2182">
                  <c:v>8.8065292949022634E-24</c:v>
                </c:pt>
                <c:pt idx="2183">
                  <c:v>8.5850166951087995E-24</c:v>
                </c:pt>
                <c:pt idx="2184">
                  <c:v>8.3690758512505204E-24</c:v>
                </c:pt>
                <c:pt idx="2185">
                  <c:v>8.1585666157048737E-24</c:v>
                </c:pt>
                <c:pt idx="2186">
                  <c:v>7.9533523660141278E-24</c:v>
                </c:pt>
                <c:pt idx="2187">
                  <c:v>7.7532999162154185E-24</c:v>
                </c:pt>
                <c:pt idx="2188">
                  <c:v>7.5582794304022964E-24</c:v>
                </c:pt>
                <c:pt idx="2189">
                  <c:v>7.3681643384598867E-24</c:v>
                </c:pt>
                <c:pt idx="2190">
                  <c:v>7.1828312539197019E-24</c:v>
                </c:pt>
                <c:pt idx="2191">
                  <c:v>7.0021598938806768E-24</c:v>
                </c:pt>
                <c:pt idx="2192">
                  <c:v>6.8260330009444455E-24</c:v>
                </c:pt>
                <c:pt idx="2193">
                  <c:v>6.6543362671140937E-24</c:v>
                </c:pt>
                <c:pt idx="2194">
                  <c:v>6.4869582596075927E-24</c:v>
                </c:pt>
                <c:pt idx="2195">
                  <c:v>6.3237903485362976E-24</c:v>
                </c:pt>
                <c:pt idx="2196">
                  <c:v>6.1647266364035335E-24</c:v>
                </c:pt>
                <c:pt idx="2197">
                  <c:v>6.0096638893760259E-24</c:v>
                </c:pt>
                <c:pt idx="2198">
                  <c:v>5.8585014702841857E-24</c:v>
                </c:pt>
                <c:pt idx="2199">
                  <c:v>5.7111412733076435E-24</c:v>
                </c:pt>
                <c:pt idx="2200">
                  <c:v>5.5674876603036204E-24</c:v>
                </c:pt>
                <c:pt idx="2201">
                  <c:v>5.4274473987370387E-24</c:v>
                </c:pt>
                <c:pt idx="2202">
                  <c:v>5.290929601171492E-24</c:v>
                </c:pt>
                <c:pt idx="2203">
                  <c:v>5.1578456662826227E-24</c:v>
                </c:pt>
                <c:pt idx="2204">
                  <c:v>5.0281092213549851E-24</c:v>
                </c:pt>
                <c:pt idx="2205">
                  <c:v>4.9016360662253523E-24</c:v>
                </c:pt>
                <c:pt idx="2206">
                  <c:v>4.7783441186360223E-24</c:v>
                </c:pt>
                <c:pt idx="2207">
                  <c:v>4.6581533609626039E-24</c:v>
                </c:pt>
                <c:pt idx="2208">
                  <c:v>4.5409857882820955E-24</c:v>
                </c:pt>
                <c:pt idx="2209">
                  <c:v>4.4267653577465604E-24</c:v>
                </c:pt>
                <c:pt idx="2210">
                  <c:v>4.3154179392308795E-24</c:v>
                </c:pt>
                <c:pt idx="2211">
                  <c:v>4.2068712672215409E-24</c:v>
                </c:pt>
                <c:pt idx="2212">
                  <c:v>4.1010548939156468E-24</c:v>
                </c:pt>
                <c:pt idx="2213">
                  <c:v>3.9979001434996318E-24</c:v>
                </c:pt>
                <c:pt idx="2214">
                  <c:v>3.8973400675780203E-24</c:v>
                </c:pt>
                <c:pt idx="2215">
                  <c:v>3.799309401723265E-24</c:v>
                </c:pt>
                <c:pt idx="2216">
                  <c:v>3.7037445231186325E-24</c:v>
                </c:pt>
                <c:pt idx="2217">
                  <c:v>3.6105834092662412E-24</c:v>
                </c:pt>
                <c:pt idx="2218">
                  <c:v>3.519765597733986E-24</c:v>
                </c:pt>
                <c:pt idx="2219">
                  <c:v>3.4312321469148341E-24</c:v>
                </c:pt>
                <c:pt idx="2220">
                  <c:v>3.344925597773167E-24</c:v>
                </c:pt>
                <c:pt idx="2221">
                  <c:v>3.2607899365533329E-24</c:v>
                </c:pt>
                <c:pt idx="2222">
                  <c:v>3.1787705584261511E-24</c:v>
                </c:pt>
                <c:pt idx="2223">
                  <c:v>3.0988142320500503E-24</c:v>
                </c:pt>
                <c:pt idx="2224">
                  <c:v>3.020869065023156E-24</c:v>
                </c:pt>
                <c:pt idx="2225">
                  <c:v>2.9448844702048225E-24</c:v>
                </c:pt>
                <c:pt idx="2226">
                  <c:v>2.8708111328840608E-24</c:v>
                </c:pt>
                <c:pt idx="2227">
                  <c:v>2.798600978773828E-24</c:v>
                </c:pt>
                <c:pt idx="2228">
                  <c:v>2.7282071428103715E-24</c:v>
                </c:pt>
                <c:pt idx="2229">
                  <c:v>2.6595839387373613E-24</c:v>
                </c:pt>
                <c:pt idx="2230">
                  <c:v>2.5926868294550469E-24</c:v>
                </c:pt>
                <c:pt idx="2231">
                  <c:v>2.5274723981154145E-24</c:v>
                </c:pt>
                <c:pt idx="2232">
                  <c:v>2.4638983199440234E-24</c:v>
                </c:pt>
                <c:pt idx="2233">
                  <c:v>2.4019233347709786E-24</c:v>
                </c:pt>
                <c:pt idx="2234">
                  <c:v>2.3415072202526642E-24</c:v>
                </c:pt>
                <c:pt idx="2235">
                  <c:v>2.2826107657670617E-24</c:v>
                </c:pt>
                <c:pt idx="2236">
                  <c:v>2.2251957469656936E-24</c:v>
                </c:pt>
                <c:pt idx="2237">
                  <c:v>2.1692249009656479E-24</c:v>
                </c:pt>
                <c:pt idx="2238">
                  <c:v>2.1146619021656816E-24</c:v>
                </c:pt>
                <c:pt idx="2239">
                  <c:v>2.0614713386704731E-24</c:v>
                </c:pt>
                <c:pt idx="2240">
                  <c:v>2.0096186893080348E-24</c:v>
                </c:pt>
                <c:pt idx="2241">
                  <c:v>1.9590703012251333E-24</c:v>
                </c:pt>
                <c:pt idx="2242">
                  <c:v>1.9097933680462767E-24</c:v>
                </c:pt>
                <c:pt idx="2243">
                  <c:v>1.8617559085820664E-24</c:v>
                </c:pt>
                <c:pt idx="2244">
                  <c:v>1.8149267460730849E-24</c:v>
                </c:pt>
                <c:pt idx="2245">
                  <c:v>1.76927548795599E-24</c:v>
                </c:pt>
                <c:pt idx="2246">
                  <c:v>1.7247725061383008E-24</c:v>
                </c:pt>
                <c:pt idx="2247">
                  <c:v>1.6813889177695955E-24</c:v>
                </c:pt>
                <c:pt idx="2248">
                  <c:v>1.6390965664962447E-24</c:v>
                </c:pt>
                <c:pt idx="2249">
                  <c:v>1.5978680041876748E-24</c:v>
                </c:pt>
                <c:pt idx="2250">
                  <c:v>1.5576764731222764E-24</c:v>
                </c:pt>
                <c:pt idx="2251">
                  <c:v>1.5184958886213921E-24</c:v>
                </c:pt>
                <c:pt idx="2252">
                  <c:v>1.4803008221201076E-24</c:v>
                </c:pt>
                <c:pt idx="2253">
                  <c:v>1.4430664846639161E-24</c:v>
                </c:pt>
                <c:pt idx="2254">
                  <c:v>1.4067687108203934E-24</c:v>
                </c:pt>
                <c:pt idx="2255">
                  <c:v>1.3713839429956491E-24</c:v>
                </c:pt>
                <c:pt idx="2256">
                  <c:v>1.3368892161452174E-24</c:v>
                </c:pt>
                <c:pt idx="2257">
                  <c:v>1.3032621428695293E-24</c:v>
                </c:pt>
                <c:pt idx="2258">
                  <c:v>1.2704808988842806E-24</c:v>
                </c:pt>
                <c:pt idx="2259">
                  <c:v>1.2385242088562513E-24</c:v>
                </c:pt>
                <c:pt idx="2260">
                  <c:v>1.2073713325954865E-24</c:v>
                </c:pt>
                <c:pt idx="2261">
                  <c:v>1.1770020515946115E-24</c:v>
                </c:pt>
                <c:pt idx="2262">
                  <c:v>1.1473966559069045E-24</c:v>
                </c:pt>
                <c:pt idx="2263">
                  <c:v>1.1185359313543399E-24</c:v>
                </c:pt>
                <c:pt idx="2264">
                  <c:v>1.0904011470574061E-24</c:v>
                </c:pt>
                <c:pt idx="2265">
                  <c:v>1.0629740432785907E-24</c:v>
                </c:pt>
                <c:pt idx="2266">
                  <c:v>1.0362368195716408E-24</c:v>
                </c:pt>
                <c:pt idx="2267">
                  <c:v>1.0101721232288917E-24</c:v>
                </c:pt>
                <c:pt idx="2268">
                  <c:v>9.8476303801925697E-25</c:v>
                </c:pt>
                <c:pt idx="2269">
                  <c:v>9.5999307320934871E-25</c:v>
                </c:pt>
                <c:pt idx="2270">
                  <c:v>9.3584615286089595E-25</c:v>
                </c:pt>
                <c:pt idx="2271">
                  <c:v>9.1230660539729675E-25</c:v>
                </c:pt>
                <c:pt idx="2272">
                  <c:v>8.8935915343261814E-25</c:v>
                </c:pt>
                <c:pt idx="2273">
                  <c:v>8.6698890385643014E-25</c:v>
                </c:pt>
                <c:pt idx="2274">
                  <c:v>8.4518133816803281E-25</c:v>
                </c:pt>
                <c:pt idx="2275">
                  <c:v>8.2392230305383724E-25</c:v>
                </c:pt>
                <c:pt idx="2276">
                  <c:v>8.031980012016966E-25</c:v>
                </c:pt>
                <c:pt idx="2277">
                  <c:v>7.829949823463467E-25</c:v>
                </c:pt>
                <c:pt idx="2278">
                  <c:v>7.6330013454005178E-25</c:v>
                </c:pt>
                <c:pt idx="2279">
                  <c:v>7.4410067564282869E-25</c:v>
                </c:pt>
                <c:pt idx="2280">
                  <c:v>7.2538414502671767E-25</c:v>
                </c:pt>
                <c:pt idx="2281">
                  <c:v>7.071383954887098E-25</c:v>
                </c:pt>
                <c:pt idx="2282">
                  <c:v>6.893515853671383E-25</c:v>
                </c:pt>
                <c:pt idx="2283">
                  <c:v>6.7201217085626935E-25</c:v>
                </c:pt>
                <c:pt idx="2284">
                  <c:v>6.5510889851430479E-25</c:v>
                </c:pt>
                <c:pt idx="2285">
                  <c:v>6.3863079795978363E-25</c:v>
                </c:pt>
                <c:pt idx="2286">
                  <c:v>6.2256717475170157E-25</c:v>
                </c:pt>
                <c:pt idx="2287">
                  <c:v>6.0690760344871961E-25</c:v>
                </c:pt>
                <c:pt idx="2288">
                  <c:v>5.9164192084295493E-25</c:v>
                </c:pt>
                <c:pt idx="2289">
                  <c:v>5.7676021936396011E-25</c:v>
                </c:pt>
                <c:pt idx="2290">
                  <c:v>5.6225284064863415E-25</c:v>
                </c:pt>
                <c:pt idx="2291">
                  <c:v>5.4811036927282956E-25</c:v>
                </c:pt>
                <c:pt idx="2292">
                  <c:v>5.3432362664067129E-25</c:v>
                </c:pt>
                <c:pt idx="2293">
                  <c:v>5.2088366502755771E-25</c:v>
                </c:pt>
                <c:pt idx="2294">
                  <c:v>5.0778176177300398E-25</c:v>
                </c:pt>
                <c:pt idx="2295">
                  <c:v>4.9500941361955452E-25</c:v>
                </c:pt>
                <c:pt idx="2296">
                  <c:v>4.8255833119408196E-25</c:v>
                </c:pt>
                <c:pt idx="2297">
                  <c:v>4.7042043362793504E-25</c:v>
                </c:pt>
                <c:pt idx="2298">
                  <c:v>4.5858784331233674E-25</c:v>
                </c:pt>
                <c:pt idx="2299">
                  <c:v>4.470528807857719E-25</c:v>
                </c:pt>
                <c:pt idx="2300">
                  <c:v>4.3580805974993693E-25</c:v>
                </c:pt>
                <c:pt idx="2301">
                  <c:v>4.2484608221106299E-25</c:v>
                </c:pt>
                <c:pt idx="2302">
                  <c:v>4.1415983374344975E-25</c:v>
                </c:pt>
                <c:pt idx="2303">
                  <c:v>4.0374237887213669E-25</c:v>
                </c:pt>
                <c:pt idx="2304">
                  <c:v>3.9358695657170968E-25</c:v>
                </c:pt>
                <c:pt idx="2305">
                  <c:v>3.836869758783548E-25</c:v>
                </c:pt>
                <c:pt idx="2306">
                  <c:v>3.7403601161222734E-25</c:v>
                </c:pt>
                <c:pt idx="2307">
                  <c:v>3.6462780020747295E-25</c:v>
                </c:pt>
                <c:pt idx="2308">
                  <c:v>3.5545623564710936E-25</c:v>
                </c:pt>
                <c:pt idx="2309">
                  <c:v>3.4651536550016427E-25</c:v>
                </c:pt>
                <c:pt idx="2310">
                  <c:v>3.3779938705849192E-25</c:v>
                </c:pt>
                <c:pt idx="2311">
                  <c:v>3.2930264357075946E-25</c:v>
                </c:pt>
                <c:pt idx="2312">
                  <c:v>3.2101962057117169E-25</c:v>
                </c:pt>
                <c:pt idx="2313">
                  <c:v>3.1294494230051689E-25</c:v>
                </c:pt>
                <c:pt idx="2314">
                  <c:v>3.0507336821725913E-25</c:v>
                </c:pt>
                <c:pt idx="2315">
                  <c:v>2.9739978959637478E-25</c:v>
                </c:pt>
                <c:pt idx="2316">
                  <c:v>2.8991922621374271E-25</c:v>
                </c:pt>
                <c:pt idx="2317">
                  <c:v>2.8262682311393239E-25</c:v>
                </c:pt>
                <c:pt idx="2318">
                  <c:v>2.7551784745928842E-25</c:v>
                </c:pt>
                <c:pt idx="2319">
                  <c:v>2.6858768545829057E-25</c:v>
                </c:pt>
                <c:pt idx="2320">
                  <c:v>2.6183183937113628E-25</c:v>
                </c:pt>
                <c:pt idx="2321">
                  <c:v>2.5524592459068144E-25</c:v>
                </c:pt>
                <c:pt idx="2322">
                  <c:v>2.4882566679678564E-25</c:v>
                </c:pt>
                <c:pt idx="2323">
                  <c:v>2.4256689918223808E-25</c:v>
                </c:pt>
                <c:pt idx="2324">
                  <c:v>2.3646555974846142E-25</c:v>
                </c:pt>
                <c:pt idx="2325">
                  <c:v>2.3051768866923623E-25</c:v>
                </c:pt>
                <c:pt idx="2326">
                  <c:v>2.2471942572073563E-25</c:v>
                </c:pt>
                <c:pt idx="2327">
                  <c:v>2.190670077762102E-25</c:v>
                </c:pt>
                <c:pt idx="2328">
                  <c:v>2.1355676636367404E-25</c:v>
                </c:pt>
                <c:pt idx="2329">
                  <c:v>2.0818512528503864E-25</c:v>
                </c:pt>
                <c:pt idx="2330">
                  <c:v>2.0294859829512545E-25</c:v>
                </c:pt>
                <c:pt idx="2331">
                  <c:v>1.9784378683906005E-25</c:v>
                </c:pt>
                <c:pt idx="2332">
                  <c:v>1.9286737784657848E-25</c:v>
                </c:pt>
                <c:pt idx="2333">
                  <c:v>1.8801614158181094E-25</c:v>
                </c:pt>
                <c:pt idx="2334">
                  <c:v>1.8328692954716395E-25</c:v>
                </c:pt>
                <c:pt idx="2335">
                  <c:v>1.7867667243989972E-25</c:v>
                </c:pt>
                <c:pt idx="2336">
                  <c:v>1.7418237816014095E-25</c:v>
                </c:pt>
                <c:pt idx="2337">
                  <c:v>1.6980112986896729E-25</c:v>
                </c:pt>
                <c:pt idx="2338">
                  <c:v>1.6553008409535982E-25</c:v>
                </c:pt>
                <c:pt idx="2339">
                  <c:v>1.613664688907617E-25</c:v>
                </c:pt>
                <c:pt idx="2340">
                  <c:v>1.5730758203005545E-25</c:v>
                </c:pt>
                <c:pt idx="2341">
                  <c:v>1.5335078925780272E-25</c:v>
                </c:pt>
                <c:pt idx="2342">
                  <c:v>1.4949352257857429E-25</c:v>
                </c:pt>
                <c:pt idx="2343">
                  <c:v>1.4573327859030621E-25</c:v>
                </c:pt>
                <c:pt idx="2344">
                  <c:v>1.4206761685956621E-25</c:v>
                </c:pt>
                <c:pt idx="2345">
                  <c:v>1.3849415833768965E-25</c:v>
                </c:pt>
                <c:pt idx="2346">
                  <c:v>1.3501058381675461E-25</c:v>
                </c:pt>
                <c:pt idx="2347">
                  <c:v>1.3161463242439458E-25</c:v>
                </c:pt>
                <c:pt idx="2348">
                  <c:v>1.2830410015647003E-25</c:v>
                </c:pt>
                <c:pt idx="2349">
                  <c:v>1.2507683844665292E-25</c:v>
                </c:pt>
                <c:pt idx="2350">
                  <c:v>1.2193075277198161E-25</c:v>
                </c:pt>
                <c:pt idx="2351">
                  <c:v>1.1886380129349959E-25</c:v>
                </c:pt>
                <c:pt idx="2352">
                  <c:v>1.1587399353108197E-25</c:v>
                </c:pt>
                <c:pt idx="2353">
                  <c:v>1.1295938907159544E-25</c:v>
                </c:pt>
                <c:pt idx="2354">
                  <c:v>1.1011809630955188E-25</c:v>
                </c:pt>
                <c:pt idx="2355">
                  <c:v>1.0734827121943729E-25</c:v>
                </c:pt>
                <c:pt idx="2356">
                  <c:v>1.0464811615892826E-25</c:v>
                </c:pt>
                <c:pt idx="2357">
                  <c:v>1.0201587870219588E-25</c:v>
                </c:pt>
                <c:pt idx="2358">
                  <c:v>9.944985050257142E-26</c:v>
                </c:pt>
                <c:pt idx="2359">
                  <c:v>9.6948366183811702E-26</c:v>
                </c:pt>
                <c:pt idx="2360">
                  <c:v>9.4509802259254505E-26</c:v>
                </c:pt>
                <c:pt idx="2361">
                  <c:v>9.2132576078160425E-26</c:v>
                </c:pt>
                <c:pt idx="2362">
                  <c:v>8.9815144798557259E-26</c:v>
                </c:pt>
                <c:pt idx="2363">
                  <c:v>8.7556004385923716E-26</c:v>
                </c:pt>
                <c:pt idx="2364">
                  <c:v>8.5353688637053075E-26</c:v>
                </c:pt>
                <c:pt idx="2365">
                  <c:v>8.3206768228476237E-26</c:v>
                </c:pt>
                <c:pt idx="2366">
                  <c:v>8.1113849788816805E-26</c:v>
                </c:pt>
                <c:pt idx="2367">
                  <c:v>7.9073574994480035E-26</c:v>
                </c:pt>
                <c:pt idx="2368">
                  <c:v>7.7084619688088227E-26</c:v>
                </c:pt>
                <c:pt idx="2369">
                  <c:v>7.5145693019090149E-26</c:v>
                </c:pt>
                <c:pt idx="2370">
                  <c:v>7.3255536605985966E-26</c:v>
                </c:pt>
                <c:pt idx="2371">
                  <c:v>7.1412923719630102E-26</c:v>
                </c:pt>
                <c:pt idx="2372">
                  <c:v>6.9616658487066297E-26</c:v>
                </c:pt>
                <c:pt idx="2373">
                  <c:v>6.7865575115399062E-26</c:v>
                </c:pt>
                <c:pt idx="2374">
                  <c:v>6.6158537135182186E-26</c:v>
                </c:pt>
                <c:pt idx="2375">
                  <c:v>6.4494436662839493E-26</c:v>
                </c:pt>
                <c:pt idx="2376">
                  <c:v>6.2872193681638007E-26</c:v>
                </c:pt>
                <c:pt idx="2377">
                  <c:v>6.1290755340746172E-26</c:v>
                </c:pt>
                <c:pt idx="2378">
                  <c:v>5.9749095271927367E-26</c:v>
                </c:pt>
                <c:pt idx="2379">
                  <c:v>5.8246212923412011E-26</c:v>
                </c:pt>
                <c:pt idx="2380">
                  <c:v>5.6781132910533693E-26</c:v>
                </c:pt>
                <c:pt idx="2381">
                  <c:v>5.5352904382694555E-26</c:v>
                </c:pt>
                <c:pt idx="2382">
                  <c:v>5.3960600406254326E-26</c:v>
                </c:pt>
                <c:pt idx="2383">
                  <c:v>5.2603317362941829E-26</c:v>
                </c:pt>
                <c:pt idx="2384">
                  <c:v>5.1280174363397821E-26</c:v>
                </c:pt>
                <c:pt idx="2385">
                  <c:v>4.9990312675471145E-26</c:v>
                </c:pt>
              </c:numCache>
            </c:numRef>
          </c:yVal>
          <c:smooth val="0"/>
          <c:extLst>
            <c:ext xmlns:c16="http://schemas.microsoft.com/office/drawing/2014/chart" uri="{C3380CC4-5D6E-409C-BE32-E72D297353CC}">
              <c16:uniqueId val="{00000000-8881-4D41-950D-19F47468814E}"/>
            </c:ext>
          </c:extLst>
        </c:ser>
        <c:ser>
          <c:idx val="1"/>
          <c:order val="1"/>
          <c:tx>
            <c:v>sy</c:v>
          </c:tx>
          <c:spPr>
            <a:ln w="19050" cap="rnd">
              <a:solidFill>
                <a:schemeClr val="tx1"/>
              </a:solidFill>
              <a:round/>
            </a:ln>
            <a:effectLst/>
          </c:spPr>
          <c:marker>
            <c:symbol val="circle"/>
            <c:size val="5"/>
            <c:spPr>
              <a:noFill/>
              <a:ln w="9525">
                <a:noFill/>
              </a:ln>
              <a:effectLst/>
            </c:spPr>
          </c:marker>
          <c:trendline>
            <c:spPr>
              <a:ln w="19050" cap="rnd">
                <a:solidFill>
                  <a:schemeClr val="tx1"/>
                </a:solidFill>
                <a:prstDash val="solid"/>
              </a:ln>
              <a:effectLst/>
            </c:spPr>
            <c:trendlineType val="power"/>
            <c:forward val="100"/>
            <c:dispRSqr val="0"/>
            <c:dispEq val="0"/>
          </c:trendline>
          <c:xVal>
            <c:numRef>
              <c:f>'Solow 2'!$R$29:$R$2437</c:f>
              <c:numCache>
                <c:formatCode>General</c:formatCode>
                <c:ptCount val="2409"/>
                <c:pt idx="1">
                  <c:v>57.492546927614541</c:v>
                </c:pt>
                <c:pt idx="2">
                  <c:v>53.945155366790672</c:v>
                </c:pt>
                <c:pt idx="3">
                  <c:v>50.616644122778091</c:v>
                </c:pt>
                <c:pt idx="4">
                  <c:v>47.493507893930236</c:v>
                </c:pt>
                <c:pt idx="5">
                  <c:v>44.563074679535141</c:v>
                </c:pt>
                <c:pt idx="6">
                  <c:v>41.813454363677856</c:v>
                </c:pt>
                <c:pt idx="7">
                  <c:v>39.233490471569255</c:v>
                </c:pt>
                <c:pt idx="8">
                  <c:v>36.812714902594415</c:v>
                </c:pt>
                <c:pt idx="9">
                  <c:v>34.541305456411841</c:v>
                </c:pt>
                <c:pt idx="10">
                  <c:v>32.410045979767204</c:v>
                </c:pt>
                <c:pt idx="11">
                  <c:v>30.410288972319034</c:v>
                </c:pt>
                <c:pt idx="12">
                  <c:v>28.533920499750902</c:v>
                </c:pt>
                <c:pt idx="13">
                  <c:v>26.773327271806473</c:v>
                </c:pt>
                <c:pt idx="14">
                  <c:v>25.121365751667874</c:v>
                </c:pt>
                <c:pt idx="15">
                  <c:v>23.571333171339919</c:v>
                </c:pt>
                <c:pt idx="16">
                  <c:v>22.116940335436233</c:v>
                </c:pt>
                <c:pt idx="17">
                  <c:v>20.752286103019763</c:v>
                </c:pt>
                <c:pt idx="18">
                  <c:v>19.471833443958737</c:v>
                </c:pt>
                <c:pt idx="19">
                  <c:v>18.270386972647689</c:v>
                </c:pt>
                <c:pt idx="20">
                  <c:v>17.143071867937543</c:v>
                </c:pt>
                <c:pt idx="21">
                  <c:v>16.085314093743175</c:v>
                </c:pt>
                <c:pt idx="22">
                  <c:v>15.092821840074404</c:v>
                </c:pt>
                <c:pt idx="23">
                  <c:v>14.161568109188076</c:v>
                </c:pt>
                <c:pt idx="24">
                  <c:v>13.287774376205327</c:v>
                </c:pt>
                <c:pt idx="25">
                  <c:v>12.467895257897528</c:v>
                </c:pt>
                <c:pt idx="26">
                  <c:v>11.698604127435223</c:v>
                </c:pt>
                <c:pt idx="27">
                  <c:v>10.976779616732424</c:v>
                </c:pt>
                <c:pt idx="28">
                  <c:v>10.29949295162006</c:v>
                </c:pt>
                <c:pt idx="29">
                  <c:v>9.6639960684615733</c:v>
                </c:pt>
                <c:pt idx="30">
                  <c:v>9.0677104639943007</c:v>
                </c:pt>
                <c:pt idx="31">
                  <c:v>8.5082167331552956</c:v>
                </c:pt>
                <c:pt idx="32">
                  <c:v>7.9832447524417605</c:v>
                </c:pt>
                <c:pt idx="33">
                  <c:v>7.4906644689754707</c:v>
                </c:pt>
                <c:pt idx="34">
                  <c:v>7.028477257898138</c:v>
                </c:pt>
                <c:pt idx="35">
                  <c:v>6.5948078130307595</c:v>
                </c:pt>
                <c:pt idx="36">
                  <c:v>6.1878965378935646</c:v>
                </c:pt>
                <c:pt idx="37">
                  <c:v>5.8060924062134713</c:v>
                </c:pt>
                <c:pt idx="38">
                  <c:v>5.4478462629508133</c:v>
                </c:pt>
                <c:pt idx="39">
                  <c:v>5.1117045386645446</c:v>
                </c:pt>
                <c:pt idx="40">
                  <c:v>4.7963033517121882</c:v>
                </c:pt>
                <c:pt idx="41">
                  <c:v>4.5003629743544602</c:v>
                </c:pt>
                <c:pt idx="42">
                  <c:v>4.2226826403110023</c:v>
                </c:pt>
                <c:pt idx="43">
                  <c:v>3.9621356726990693</c:v>
                </c:pt>
                <c:pt idx="44">
                  <c:v>3.7176649125870145</c:v>
                </c:pt>
                <c:pt idx="45">
                  <c:v>3.4882784296140747</c:v>
                </c:pt>
                <c:pt idx="46">
                  <c:v>3.2730454972724856</c:v>
                </c:pt>
                <c:pt idx="47">
                  <c:v>3.0710928165217886</c:v>
                </c:pt>
                <c:pt idx="48">
                  <c:v>2.8816009724128007</c:v>
                </c:pt>
                <c:pt idx="49">
                  <c:v>2.7038011093441292</c:v>
                </c:pt>
                <c:pt idx="50">
                  <c:v>2.5369718114612296</c:v>
                </c:pt>
                <c:pt idx="51">
                  <c:v>2.3804361755403418</c:v>
                </c:pt>
                <c:pt idx="52">
                  <c:v>2.233559064480652</c:v>
                </c:pt>
                <c:pt idx="53">
                  <c:v>2.0957445302608324</c:v>
                </c:pt>
                <c:pt idx="54">
                  <c:v>1.9664333959037075</c:v>
                </c:pt>
                <c:pt idx="55">
                  <c:v>1.8451009866379684</c:v>
                </c:pt>
                <c:pt idx="56">
                  <c:v>1.7312550010512082</c:v>
                </c:pt>
                <c:pt idx="57">
                  <c:v>1.6244335135965735</c:v>
                </c:pt>
                <c:pt idx="58">
                  <c:v>1.5242031003482757</c:v>
                </c:pt>
                <c:pt idx="59">
                  <c:v>1.4301570804012969</c:v>
                </c:pt>
                <c:pt idx="60">
                  <c:v>1.3419138657798331</c:v>
                </c:pt>
                <c:pt idx="61">
                  <c:v>1.2591154131592992</c:v>
                </c:pt>
                <c:pt idx="62">
                  <c:v>1.1814257711198159</c:v>
                </c:pt>
                <c:pt idx="63">
                  <c:v>1.1085297170367208</c:v>
                </c:pt>
                <c:pt idx="64">
                  <c:v>1.0401314780773376</c:v>
                </c:pt>
                <c:pt idx="65">
                  <c:v>0.97595353111450156</c:v>
                </c:pt>
                <c:pt idx="66">
                  <c:v>0.91573547668753819</c:v>
                </c:pt>
                <c:pt idx="67">
                  <c:v>0.85923298244183433</c:v>
                </c:pt>
                <c:pt idx="68">
                  <c:v>0.80621679176005279</c:v>
                </c:pt>
                <c:pt idx="69">
                  <c:v>0.75647179356254857</c:v>
                </c:pt>
                <c:pt idx="70">
                  <c:v>0.70979614950274172</c:v>
                </c:pt>
                <c:pt idx="71">
                  <c:v>0.66600047501607351</c:v>
                </c:pt>
                <c:pt idx="72">
                  <c:v>0.62490707089968822</c:v>
                </c:pt>
                <c:pt idx="73">
                  <c:v>0.58634920230500331</c:v>
                </c:pt>
                <c:pt idx="74">
                  <c:v>0.55017042221770951</c:v>
                </c:pt>
                <c:pt idx="75">
                  <c:v>0.51622393668024946</c:v>
                </c:pt>
                <c:pt idx="76">
                  <c:v>0.48437200918118756</c:v>
                </c:pt>
                <c:pt idx="77">
                  <c:v>0.45448540179480745</c:v>
                </c:pt>
                <c:pt idx="78">
                  <c:v>0.42644285080338201</c:v>
                </c:pt>
                <c:pt idx="79">
                  <c:v>0.4001305746744741</c:v>
                </c:pt>
                <c:pt idx="80">
                  <c:v>0.37544181239690538</c:v>
                </c:pt>
                <c:pt idx="81">
                  <c:v>0.35227639030221125</c:v>
                </c:pt>
                <c:pt idx="82">
                  <c:v>0.3305403156139749</c:v>
                </c:pt>
                <c:pt idx="83">
                  <c:v>0.31014539507588545</c:v>
                </c:pt>
                <c:pt idx="84">
                  <c:v>0.29100887711111717</c:v>
                </c:pt>
                <c:pt idx="85">
                  <c:v>0.27305311606110583</c:v>
                </c:pt>
                <c:pt idx="86">
                  <c:v>0.25620525714138592</c:v>
                </c:pt>
                <c:pt idx="87">
                  <c:v>0.24039694083620719</c:v>
                </c:pt>
                <c:pt idx="88">
                  <c:v>0.22556402553252572</c:v>
                </c:pt>
                <c:pt idx="89">
                  <c:v>0.21164632726796664</c:v>
                </c:pt>
                <c:pt idx="90">
                  <c:v>0.19858737553679651</c:v>
                </c:pt>
                <c:pt idx="91">
                  <c:v>0.18633418416309816</c:v>
                </c:pt>
                <c:pt idx="92">
                  <c:v>0.17483703631147482</c:v>
                </c:pt>
                <c:pt idx="93">
                  <c:v>0.16404928276297298</c:v>
                </c:pt>
                <c:pt idx="94">
                  <c:v>0.15392715263773649</c:v>
                </c:pt>
                <c:pt idx="95">
                  <c:v>0.14442957579640711</c:v>
                </c:pt>
                <c:pt idx="96">
                  <c:v>0.13551801619967163</c:v>
                </c:pt>
                <c:pt idx="97">
                  <c:v>0.12715631554981918</c:v>
                </c:pt>
                <c:pt idx="98">
                  <c:v>0.11931054657988979</c:v>
                </c:pt>
                <c:pt idx="99">
                  <c:v>0.11194887539514191</c:v>
                </c:pt>
                <c:pt idx="100">
                  <c:v>0.10504143230829367</c:v>
                </c:pt>
                <c:pt idx="101">
                  <c:v>9.8560190644457826E-2</c:v>
                </c:pt>
                <c:pt idx="102">
                  <c:v>9.2478853024026045E-2</c:v>
                </c:pt>
                <c:pt idx="103">
                  <c:v>8.6772744662099749E-2</c:v>
                </c:pt>
                <c:pt idx="104">
                  <c:v>8.1418713251534283E-2</c:v>
                </c:pt>
                <c:pt idx="105">
                  <c:v>7.6395035023375885E-2</c:v>
                </c:pt>
                <c:pt idx="106">
                  <c:v>7.1681326603535461E-2</c:v>
                </c:pt>
                <c:pt idx="107">
                  <c:v>6.7258462308060915E-2</c:v>
                </c:pt>
                <c:pt idx="108">
                  <c:v>6.3108496541437242E-2</c:v>
                </c:pt>
                <c:pt idx="109">
                  <c:v>5.9214590983048265E-2</c:v>
                </c:pt>
                <c:pt idx="110">
                  <c:v>5.5560946266362231E-2</c:v>
                </c:pt>
                <c:pt idx="111">
                  <c:v>5.213273787363204E-2</c:v>
                </c:pt>
                <c:pt idx="112">
                  <c:v>4.8916055986005694E-2</c:v>
                </c:pt>
                <c:pt idx="113">
                  <c:v>4.5897849044990904E-2</c:v>
                </c:pt>
                <c:pt idx="114">
                  <c:v>4.3065870796276981E-2</c:v>
                </c:pt>
                <c:pt idx="115">
                  <c:v>4.040863060104629E-2</c:v>
                </c:pt>
                <c:pt idx="116">
                  <c:v>3.7915346813165426E-2</c:v>
                </c:pt>
                <c:pt idx="117">
                  <c:v>3.5575903033085984E-2</c:v>
                </c:pt>
                <c:pt idx="118">
                  <c:v>3.3380807060956752E-2</c:v>
                </c:pt>
                <c:pt idx="119">
                  <c:v>3.1321152382401338E-2</c:v>
                </c:pt>
                <c:pt idx="120">
                  <c:v>2.9388582030691245E-2</c:v>
                </c:pt>
                <c:pt idx="121">
                  <c:v>2.7575254678686597E-2</c:v>
                </c:pt>
                <c:pt idx="122">
                  <c:v>2.5873812822963953E-2</c:v>
                </c:pt>
                <c:pt idx="123">
                  <c:v>2.4277352931039536E-2</c:v>
                </c:pt>
                <c:pt idx="124">
                  <c:v>2.2779397430561489E-2</c:v>
                </c:pt>
                <c:pt idx="125">
                  <c:v>2.1373868426818331E-2</c:v>
                </c:pt>
                <c:pt idx="126">
                  <c:v>2.0055063041923529E-2</c:v>
                </c:pt>
                <c:pt idx="127">
                  <c:v>1.8817630275615883E-2</c:v>
                </c:pt>
                <c:pt idx="128">
                  <c:v>1.7656549293789337E-2</c:v>
                </c:pt>
                <c:pt idx="129">
                  <c:v>1.6567109056658796E-2</c:v>
                </c:pt>
                <c:pt idx="130">
                  <c:v>1.5544889203904072E-2</c:v>
                </c:pt>
                <c:pt idx="131">
                  <c:v>1.4585742119234128E-2</c:v>
                </c:pt>
                <c:pt idx="132">
                  <c:v>1.3685776101599373E-2</c:v>
                </c:pt>
                <c:pt idx="133">
                  <c:v>1.2841339574769841E-2</c:v>
                </c:pt>
                <c:pt idx="134">
                  <c:v>1.2049006271210239E-2</c:v>
                </c:pt>
                <c:pt idx="135">
                  <c:v>1.1305561330136056E-2</c:v>
                </c:pt>
                <c:pt idx="136">
                  <c:v>1.0607988253344112E-2</c:v>
                </c:pt>
                <c:pt idx="137">
                  <c:v>9.9534566658913901E-3</c:v>
                </c:pt>
                <c:pt idx="138">
                  <c:v>9.3393108319615691E-3</c:v>
                </c:pt>
                <c:pt idx="139">
                  <c:v>8.7630588793228426E-3</c:v>
                </c:pt>
                <c:pt idx="140">
                  <c:v>8.222362688655711E-3</c:v>
                </c:pt>
                <c:pt idx="141">
                  <c:v>7.7150284067270649E-3</c:v>
                </c:pt>
                <c:pt idx="142">
                  <c:v>7.2389975449181814E-3</c:v>
                </c:pt>
                <c:pt idx="143">
                  <c:v>6.7923386269892342E-3</c:v>
                </c:pt>
                <c:pt idx="144">
                  <c:v>6.3732393521914715E-3</c:v>
                </c:pt>
                <c:pt idx="145">
                  <c:v>5.9799992419291891E-3</c:v>
                </c:pt>
                <c:pt idx="146">
                  <c:v>5.6110227401356379E-3</c:v>
                </c:pt>
                <c:pt idx="147">
                  <c:v>5.2648127393679113E-3</c:v>
                </c:pt>
                <c:pt idx="148">
                  <c:v>4.9399645063531858E-3</c:v>
                </c:pt>
                <c:pt idx="149">
                  <c:v>4.6351599823394882E-3</c:v>
                </c:pt>
                <c:pt idx="150">
                  <c:v>4.3491624351248599E-3</c:v>
                </c:pt>
                <c:pt idx="151">
                  <c:v>4.0808114410657717E-3</c:v>
                </c:pt>
                <c:pt idx="152">
                  <c:v>3.8290181767044558E-3</c:v>
                </c:pt>
                <c:pt idx="153">
                  <c:v>3.5927610009111452E-3</c:v>
                </c:pt>
                <c:pt idx="154">
                  <c:v>3.3710813096159285E-3</c:v>
                </c:pt>
                <c:pt idx="155">
                  <c:v>3.1630796463109627E-3</c:v>
                </c:pt>
                <c:pt idx="156">
                  <c:v>2.9679120525415549E-3</c:v>
                </c:pt>
                <c:pt idx="157">
                  <c:v>2.7847866435783898E-3</c:v>
                </c:pt>
                <c:pt idx="158">
                  <c:v>2.6129603953768143E-3</c:v>
                </c:pt>
                <c:pt idx="159">
                  <c:v>2.4517361297864064E-3</c:v>
                </c:pt>
                <c:pt idx="160">
                  <c:v>2.3004596857784292E-3</c:v>
                </c:pt>
                <c:pt idx="161">
                  <c:v>2.1585172652135425E-3</c:v>
                </c:pt>
                <c:pt idx="162">
                  <c:v>2.0253329423803282E-3</c:v>
                </c:pt>
                <c:pt idx="163">
                  <c:v>1.9003663271996802E-3</c:v>
                </c:pt>
                <c:pt idx="164">
                  <c:v>1.7831103726136078E-3</c:v>
                </c:pt>
                <c:pt idx="165">
                  <c:v>1.6730893172620166E-3</c:v>
                </c:pt>
                <c:pt idx="166">
                  <c:v>1.569856755099961E-3</c:v>
                </c:pt>
                <c:pt idx="167">
                  <c:v>1.4729938241229176E-3</c:v>
                </c:pt>
                <c:pt idx="168">
                  <c:v>1.3821075068509037E-3</c:v>
                </c:pt>
                <c:pt idx="169">
                  <c:v>1.2968290356757245E-3</c:v>
                </c:pt>
                <c:pt idx="170">
                  <c:v>1.2168123966011073E-3</c:v>
                </c:pt>
                <c:pt idx="171">
                  <c:v>1.1417329253047095E-3</c:v>
                </c:pt>
                <c:pt idx="172">
                  <c:v>1.0712859898255767E-3</c:v>
                </c:pt>
                <c:pt idx="173">
                  <c:v>1.0051857545321083E-3</c:v>
                </c:pt>
                <c:pt idx="174">
                  <c:v>9.4316402035538006E-4</c:v>
                </c:pt>
                <c:pt idx="175">
                  <c:v>8.8496913658211713E-4</c:v>
                </c:pt>
                <c:pt idx="176">
                  <c:v>8.3036497979195882E-4</c:v>
                </c:pt>
                <c:pt idx="177">
                  <c:v>7.7912999579609677E-4</c:v>
                </c:pt>
                <c:pt idx="178">
                  <c:v>7.3105630068998778E-4</c:v>
                </c:pt>
                <c:pt idx="179">
                  <c:v>6.8594883737270061E-4</c:v>
                </c:pt>
                <c:pt idx="180">
                  <c:v>6.4362458411050777E-4</c:v>
                </c:pt>
                <c:pt idx="181">
                  <c:v>6.0391181193349814E-4</c:v>
                </c:pt>
                <c:pt idx="182">
                  <c:v>5.6664938785212977E-4</c:v>
                </c:pt>
                <c:pt idx="183">
                  <c:v>5.3168612106654987E-4</c:v>
                </c:pt>
                <c:pt idx="184">
                  <c:v>4.9888014951595327E-4</c:v>
                </c:pt>
                <c:pt idx="185">
                  <c:v>4.6809836427892773E-4</c:v>
                </c:pt>
                <c:pt idx="186">
                  <c:v>4.392158694893127E-4</c:v>
                </c:pt>
                <c:pt idx="187">
                  <c:v>4.1211547557620283E-4</c:v>
                </c:pt>
                <c:pt idx="188">
                  <c:v>3.8668722377193721E-4</c:v>
                </c:pt>
                <c:pt idx="189">
                  <c:v>3.6282793995878401E-4</c:v>
                </c:pt>
                <c:pt idx="190">
                  <c:v>3.4044081604407206E-4</c:v>
                </c:pt>
                <c:pt idx="191">
                  <c:v>3.194350171652148E-4</c:v>
                </c:pt>
                <c:pt idx="192">
                  <c:v>2.9972531313087776E-4</c:v>
                </c:pt>
                <c:pt idx="193">
                  <c:v>2.8123173260287583E-4</c:v>
                </c:pt>
                <c:pt idx="194">
                  <c:v>2.6387923861565719E-4</c:v>
                </c:pt>
                <c:pt idx="195">
                  <c:v>2.4759742411680782E-4</c:v>
                </c:pt>
                <c:pt idx="196">
                  <c:v>2.3232022629324402E-4</c:v>
                </c:pt>
                <c:pt idx="197">
                  <c:v>2.1798565852398235E-4</c:v>
                </c:pt>
                <c:pt idx="198">
                  <c:v>2.04535558871897E-4</c:v>
                </c:pt>
                <c:pt idx="199">
                  <c:v>1.919153540939789E-4</c:v>
                </c:pt>
                <c:pt idx="200">
                  <c:v>1.8007383821257847E-4</c:v>
                </c:pt>
                <c:pt idx="201">
                  <c:v>1.6896296474919323E-4</c:v>
                </c:pt>
                <c:pt idx="202">
                  <c:v>1.5853765177779693E-4</c:v>
                </c:pt>
                <c:pt idx="203">
                  <c:v>1.4875559900672265E-4</c:v>
                </c:pt>
                <c:pt idx="204">
                  <c:v>1.3957711614691584E-4</c:v>
                </c:pt>
                <c:pt idx="205">
                  <c:v>1.3096496187016936E-4</c:v>
                </c:pt>
                <c:pt idx="206">
                  <c:v>1.2288419270391917E-4</c:v>
                </c:pt>
                <c:pt idx="207">
                  <c:v>1.1530202124949785E-4</c:v>
                </c:pt>
                <c:pt idx="208">
                  <c:v>1.0818768314857186E-4</c:v>
                </c:pt>
                <c:pt idx="209">
                  <c:v>1.015123122579844E-4</c:v>
                </c:pt>
                <c:pt idx="210">
                  <c:v>9.5248823526530613E-5</c:v>
                </c:pt>
                <c:pt idx="211">
                  <c:v>8.937180309844229E-5</c:v>
                </c:pt>
                <c:pt idx="212">
                  <c:v>8.385740519768154E-5</c:v>
                </c:pt>
                <c:pt idx="213">
                  <c:v>7.8683255374655306E-5</c:v>
                </c:pt>
                <c:pt idx="214">
                  <c:v>7.3828359722778459E-5</c:v>
                </c:pt>
                <c:pt idx="215">
                  <c:v>6.9273019696534807E-5</c:v>
                </c:pt>
                <c:pt idx="216">
                  <c:v>6.4998752185414313E-5</c:v>
                </c:pt>
                <c:pt idx="217">
                  <c:v>6.0988214519429089E-5</c:v>
                </c:pt>
                <c:pt idx="218">
                  <c:v>5.7225134101921559E-5</c:v>
                </c:pt>
                <c:pt idx="219">
                  <c:v>5.3694242384152366E-5</c:v>
                </c:pt>
                <c:pt idx="220">
                  <c:v>5.038121291377269E-5</c:v>
                </c:pt>
                <c:pt idx="221">
                  <c:v>4.7272603205815129E-5</c:v>
                </c:pt>
                <c:pt idx="222">
                  <c:v>4.4355800200346995E-5</c:v>
                </c:pt>
                <c:pt idx="223">
                  <c:v>4.1618969085482529E-5</c:v>
                </c:pt>
                <c:pt idx="224">
                  <c:v>3.905100527810566E-5</c:v>
                </c:pt>
                <c:pt idx="225">
                  <c:v>3.6641489367466767E-5</c:v>
                </c:pt>
                <c:pt idx="226">
                  <c:v>3.4380644838839057E-5</c:v>
                </c:pt>
                <c:pt idx="227">
                  <c:v>3.2259298405699907E-5</c:v>
                </c:pt>
                <c:pt idx="228">
                  <c:v>3.0268842789486575E-5</c:v>
                </c:pt>
                <c:pt idx="229">
                  <c:v>2.840120179590667E-5</c:v>
                </c:pt>
                <c:pt idx="230">
                  <c:v>2.6648797546101846E-5</c:v>
                </c:pt>
                <c:pt idx="231">
                  <c:v>2.5004519729706486E-5</c:v>
                </c:pt>
                <c:pt idx="232">
                  <c:v>2.3461696755046957E-5</c:v>
                </c:pt>
                <c:pt idx="233">
                  <c:v>2.2014068679424394E-5</c:v>
                </c:pt>
                <c:pt idx="234">
                  <c:v>2.065576180964684E-5</c:v>
                </c:pt>
                <c:pt idx="235">
                  <c:v>1.9381264869753324E-5</c:v>
                </c:pt>
                <c:pt idx="236">
                  <c:v>1.8185406639231412E-5</c:v>
                </c:pt>
                <c:pt idx="237">
                  <c:v>1.7063334970996195E-5</c:v>
                </c:pt>
                <c:pt idx="238">
                  <c:v>1.6010497103996964E-5</c:v>
                </c:pt>
                <c:pt idx="239">
                  <c:v>1.5022621190570797E-5</c:v>
                </c:pt>
                <c:pt idx="240">
                  <c:v>1.4095698963591004E-5</c:v>
                </c:pt>
                <c:pt idx="241">
                  <c:v>1.322596947308309E-5</c:v>
                </c:pt>
                <c:pt idx="242">
                  <c:v>1.2409903826320208E-5</c:v>
                </c:pt>
                <c:pt idx="243">
                  <c:v>1.1644190869481633E-5</c:v>
                </c:pt>
                <c:pt idx="244">
                  <c:v>1.0925723752778173E-5</c:v>
                </c:pt>
                <c:pt idx="245">
                  <c:v>1.0251587324533031E-5</c:v>
                </c:pt>
                <c:pt idx="246">
                  <c:v>9.6190463030701247E-6</c:v>
                </c:pt>
                <c:pt idx="247">
                  <c:v>9.025534178417746E-6</c:v>
                </c:pt>
                <c:pt idx="248">
                  <c:v>8.4686427987967083E-6</c:v>
                </c:pt>
                <c:pt idx="249">
                  <c:v>7.9461125996405133E-6</c:v>
                </c:pt>
                <c:pt idx="250">
                  <c:v>7.4558234355022332E-6</c:v>
                </c:pt>
                <c:pt idx="251">
                  <c:v>6.995785977648897E-6</c:v>
                </c:pt>
                <c:pt idx="252">
                  <c:v>6.5641336424394807E-6</c:v>
                </c:pt>
                <c:pt idx="253">
                  <c:v>6.1591150177362256E-6</c:v>
                </c:pt>
                <c:pt idx="254">
                  <c:v>5.7790867566197097E-6</c:v>
                </c:pt>
                <c:pt idx="255">
                  <c:v>5.4225069095742669E-6</c:v>
                </c:pt>
                <c:pt idx="256">
                  <c:v>5.0879286680893055E-6</c:v>
                </c:pt>
                <c:pt idx="257">
                  <c:v>4.7739944942914718E-6</c:v>
                </c:pt>
                <c:pt idx="258">
                  <c:v>4.4794306127888599E-6</c:v>
                </c:pt>
                <c:pt idx="259">
                  <c:v>4.2030418423781521E-6</c:v>
                </c:pt>
                <c:pt idx="260">
                  <c:v>3.9437067466445444E-6</c:v>
                </c:pt>
                <c:pt idx="261">
                  <c:v>3.7003730837782103E-6</c:v>
                </c:pt>
                <c:pt idx="262">
                  <c:v>3.4720535371451197E-6</c:v>
                </c:pt>
                <c:pt idx="263">
                  <c:v>3.2578217092891621E-6</c:v>
                </c:pt>
                <c:pt idx="264">
                  <c:v>3.0568083631114111E-6</c:v>
                </c:pt>
                <c:pt idx="265">
                  <c:v>2.8681978949752561E-6</c:v>
                </c:pt>
                <c:pt idx="266">
                  <c:v>2.6912250254271682E-6</c:v>
                </c:pt>
                <c:pt idx="267">
                  <c:v>2.5251716941058376E-6</c:v>
                </c:pt>
                <c:pt idx="268">
                  <c:v>2.3693641462408846E-6</c:v>
                </c:pt>
                <c:pt idx="269">
                  <c:v>2.2231701989197493E-6</c:v>
                </c:pt>
                <c:pt idx="270">
                  <c:v>2.0859966760307319E-6</c:v>
                </c:pt>
                <c:pt idx="271">
                  <c:v>1.957287001474571E-6</c:v>
                </c:pt>
                <c:pt idx="272">
                  <c:v>1.8365189408791167E-6</c:v>
                </c:pt>
                <c:pt idx="273">
                  <c:v>1.7232024826541879E-6</c:v>
                </c:pt>
                <c:pt idx="274">
                  <c:v>1.6168778497890869E-6</c:v>
                </c:pt>
                <c:pt idx="275">
                  <c:v>1.51711363432571E-6</c:v>
                </c:pt>
                <c:pt idx="276">
                  <c:v>1.4235050469379612E-6</c:v>
                </c:pt>
                <c:pt idx="277">
                  <c:v>1.3356722745152029E-6</c:v>
                </c:pt>
                <c:pt idx="278">
                  <c:v>1.2532589390857049E-6</c:v>
                </c:pt>
                <c:pt idx="279">
                  <c:v>1.1759306518272337E-6</c:v>
                </c:pt>
                <c:pt idx="280">
                  <c:v>1.1033736562977414E-6</c:v>
                </c:pt>
                <c:pt idx="281">
                  <c:v>1.035293555381113E-6</c:v>
                </c:pt>
                <c:pt idx="282">
                  <c:v>9.7141411678260666E-7</c:v>
                </c:pt>
                <c:pt idx="283">
                  <c:v>9.114761522273325E-7</c:v>
                </c:pt>
                <c:pt idx="284">
                  <c:v>8.5523646581416343E-7</c:v>
                </c:pt>
                <c:pt idx="285">
                  <c:v>8.024668672580627E-7</c:v>
                </c:pt>
                <c:pt idx="286">
                  <c:v>7.5295324601710271E-7</c:v>
                </c:pt>
                <c:pt idx="287">
                  <c:v>7.0649470254747814E-7</c:v>
                </c:pt>
                <c:pt idx="288">
                  <c:v>6.6290273316161802E-7</c:v>
                </c:pt>
                <c:pt idx="289">
                  <c:v>6.2200046518199046E-7</c:v>
                </c:pt>
                <c:pt idx="290">
                  <c:v>5.8362193928726612E-7</c:v>
                </c:pt>
                <c:pt idx="291">
                  <c:v>5.4761143613898936E-7</c:v>
                </c:pt>
                <c:pt idx="292">
                  <c:v>5.1382284455657267E-7</c:v>
                </c:pt>
                <c:pt idx="293">
                  <c:v>4.82119068677007E-7</c:v>
                </c:pt>
                <c:pt idx="294">
                  <c:v>4.5237147169386457E-7</c:v>
                </c:pt>
                <c:pt idx="295">
                  <c:v>4.2445935391858633E-7</c:v>
                </c:pt>
                <c:pt idx="296">
                  <c:v>3.9826946304630834E-7</c:v>
                </c:pt>
                <c:pt idx="297">
                  <c:v>3.7369553463915107E-7</c:v>
                </c:pt>
                <c:pt idx="298">
                  <c:v>3.5063786096249988E-7</c:v>
                </c:pt>
                <c:pt idx="299">
                  <c:v>3.2900288642484783E-7</c:v>
                </c:pt>
                <c:pt idx="300">
                  <c:v>3.0870282797971355E-7</c:v>
                </c:pt>
                <c:pt idx="301">
                  <c:v>2.8965531894943068E-7</c:v>
                </c:pt>
                <c:pt idx="302">
                  <c:v>2.7178307482563758E-7</c:v>
                </c:pt>
                <c:pt idx="303">
                  <c:v>2.5501357969046644E-7</c:v>
                </c:pt>
                <c:pt idx="304">
                  <c:v>2.3927879198609815E-7</c:v>
                </c:pt>
                <c:pt idx="305">
                  <c:v>2.2451486843885459E-7</c:v>
                </c:pt>
                <c:pt idx="306">
                  <c:v>2.1066190501766144E-7</c:v>
                </c:pt>
                <c:pt idx="307">
                  <c:v>1.9766369387583094E-7</c:v>
                </c:pt>
                <c:pt idx="308">
                  <c:v>1.8546749528996513E-7</c:v>
                </c:pt>
                <c:pt idx="309">
                  <c:v>1.7402382367063129E-7</c:v>
                </c:pt>
                <c:pt idx="310">
                  <c:v>1.6328624677655588E-7</c:v>
                </c:pt>
                <c:pt idx="311">
                  <c:v>1.5321119731765737E-7</c:v>
                </c:pt>
                <c:pt idx="312">
                  <c:v>1.4375779618250382E-7</c:v>
                </c:pt>
                <c:pt idx="313">
                  <c:v>1.3488768657294834E-7</c:v>
                </c:pt>
                <c:pt idx="314">
                  <c:v>1.2656487837295014E-7</c:v>
                </c:pt>
                <c:pt idx="315">
                  <c:v>1.1875560212011374E-7</c:v>
                </c:pt>
                <c:pt idx="316">
                  <c:v>1.1142817198744197E-7</c:v>
                </c:pt>
                <c:pt idx="317">
                  <c:v>1.0455285721935637E-7</c:v>
                </c:pt>
                <c:pt idx="318">
                  <c:v>9.8101761500341972E-8</c:v>
                </c:pt>
                <c:pt idx="319">
                  <c:v>9.2048709766759498E-8</c:v>
                </c:pt>
                <c:pt idx="320">
                  <c:v>8.6369142002568306E-8</c:v>
                </c:pt>
                <c:pt idx="321">
                  <c:v>8.1040013588040749E-8</c:v>
                </c:pt>
                <c:pt idx="322">
                  <c:v>7.6039701797136485E-8</c:v>
                </c:pt>
                <c:pt idx="323">
                  <c:v>7.1347918064153791E-8</c:v>
                </c:pt>
                <c:pt idx="324">
                  <c:v>6.6945625663683281E-8</c:v>
                </c:pt>
                <c:pt idx="325">
                  <c:v>6.2814962469853588E-8</c:v>
                </c:pt>
                <c:pt idx="326">
                  <c:v>5.8939168481467956E-8</c:v>
                </c:pt>
                <c:pt idx="327">
                  <c:v>5.5302517818967712E-8</c:v>
                </c:pt>
                <c:pt idx="328">
                  <c:v>5.1890254917302984E-8</c:v>
                </c:pt>
                <c:pt idx="329">
                  <c:v>4.8688534655815912E-8</c:v>
                </c:pt>
                <c:pt idx="330">
                  <c:v>4.5684366182215671E-8</c:v>
                </c:pt>
                <c:pt idx="331">
                  <c:v>4.2865560202713321E-8</c:v>
                </c:pt>
                <c:pt idx="332">
                  <c:v>4.0220679524448291E-8</c:v>
                </c:pt>
                <c:pt idx="333">
                  <c:v>3.7738992649534446E-8</c:v>
                </c:pt>
                <c:pt idx="334">
                  <c:v>3.5410430232435293E-8</c:v>
                </c:pt>
                <c:pt idx="335">
                  <c:v>3.3225544223996013E-8</c:v>
                </c:pt>
                <c:pt idx="336">
                  <c:v>3.1175469536360771E-8</c:v>
                </c:pt>
                <c:pt idx="337">
                  <c:v>2.9251888073232216E-8</c:v>
                </c:pt>
                <c:pt idx="338">
                  <c:v>2.7446994979527451E-8</c:v>
                </c:pt>
                <c:pt idx="339">
                  <c:v>2.575346697348977E-8</c:v>
                </c:pt>
                <c:pt idx="340">
                  <c:v>2.4164432632764931E-8</c:v>
                </c:pt>
                <c:pt idx="341">
                  <c:v>2.2673444513878961E-8</c:v>
                </c:pt>
                <c:pt idx="342">
                  <c:v>2.1274452991993366E-8</c:v>
                </c:pt>
                <c:pt idx="343">
                  <c:v>1.9961781714793561E-8</c:v>
                </c:pt>
                <c:pt idx="344">
                  <c:v>1.8730104570915721E-8</c:v>
                </c:pt>
                <c:pt idx="345">
                  <c:v>1.757442407946229E-8</c:v>
                </c:pt>
                <c:pt idx="346">
                  <c:v>1.6490051112922519E-8</c:v>
                </c:pt>
                <c:pt idx="347">
                  <c:v>1.5472585871224575E-8</c:v>
                </c:pt>
                <c:pt idx="348">
                  <c:v>1.4517900029722195E-8</c:v>
                </c:pt>
                <c:pt idx="349">
                  <c:v>1.3622119988682046E-8</c:v>
                </c:pt>
                <c:pt idx="350">
                  <c:v>1.2781611156307278E-8</c:v>
                </c:pt>
                <c:pt idx="351">
                  <c:v>1.1992963201526231E-8</c:v>
                </c:pt>
                <c:pt idx="352">
                  <c:v>1.1252976216710098E-8</c:v>
                </c:pt>
                <c:pt idx="353">
                  <c:v>1.0558647734175337E-8</c:v>
                </c:pt>
                <c:pt idx="354">
                  <c:v>9.9071605437907486E-9</c:v>
                </c:pt>
                <c:pt idx="355">
                  <c:v>9.2958712622597171E-9</c:v>
                </c:pt>
                <c:pt idx="356">
                  <c:v>8.7222996076978915E-9</c:v>
                </c:pt>
                <c:pt idx="357">
                  <c:v>8.1841183359883359E-9</c:v>
                </c:pt>
                <c:pt idx="358">
                  <c:v>7.6791437980813314E-9</c:v>
                </c:pt>
                <c:pt idx="359">
                  <c:v>7.2053270799254266E-9</c:v>
                </c:pt>
                <c:pt idx="360">
                  <c:v>6.7607456890803765E-9</c:v>
                </c:pt>
                <c:pt idx="361">
                  <c:v>6.3435957542807281E-9</c:v>
                </c:pt>
                <c:pt idx="362">
                  <c:v>5.9521847063000907E-9</c:v>
                </c:pt>
                <c:pt idx="363">
                  <c:v>5.5849244104189883E-9</c:v>
                </c:pt>
                <c:pt idx="364">
                  <c:v>5.2403247226315683E-9</c:v>
                </c:pt>
                <c:pt idx="365">
                  <c:v>4.9169874434457149E-9</c:v>
                </c:pt>
                <c:pt idx="366">
                  <c:v>4.6136006447443616E-9</c:v>
                </c:pt>
                <c:pt idx="367">
                  <c:v>4.3289333466894765E-9</c:v>
                </c:pt>
                <c:pt idx="368">
                  <c:v>4.0618305230704486E-9</c:v>
                </c:pt>
                <c:pt idx="369">
                  <c:v>3.8112084148313008E-9</c:v>
                </c:pt>
                <c:pt idx="370">
                  <c:v>3.5760501327615303E-9</c:v>
                </c:pt>
                <c:pt idx="371">
                  <c:v>3.3554015315086912E-9</c:v>
                </c:pt>
                <c:pt idx="372">
                  <c:v>3.1483673381716716E-9</c:v>
                </c:pt>
                <c:pt idx="373">
                  <c:v>2.9541075197665956E-9</c:v>
                </c:pt>
                <c:pt idx="374">
                  <c:v>2.7718338748264901E-9</c:v>
                </c:pt>
                <c:pt idx="375">
                  <c:v>2.6008068353052614E-9</c:v>
                </c:pt>
                <c:pt idx="376">
                  <c:v>2.4403324658098389E-9</c:v>
                </c:pt>
                <c:pt idx="377">
                  <c:v>2.2897596479849893E-9</c:v>
                </c:pt>
                <c:pt idx="378">
                  <c:v>2.1484774386265528E-9</c:v>
                </c:pt>
                <c:pt idx="379">
                  <c:v>2.0159125908037541E-9</c:v>
                </c:pt>
                <c:pt idx="380">
                  <c:v>1.891527227932641E-9</c:v>
                </c:pt>
                <c:pt idx="381">
                  <c:v>1.7748166613632913E-9</c:v>
                </c:pt>
                <c:pt idx="382">
                  <c:v>1.6653073426257406E-9</c:v>
                </c:pt>
                <c:pt idx="383">
                  <c:v>1.5625549420259488E-9</c:v>
                </c:pt>
                <c:pt idx="384">
                  <c:v>1.4661425457957845E-9</c:v>
                </c:pt>
                <c:pt idx="385">
                  <c:v>1.3756789644820352E-9</c:v>
                </c:pt>
                <c:pt idx="386">
                  <c:v>1.2907971457108002E-9</c:v>
                </c:pt>
                <c:pt idx="387">
                  <c:v>1.2111526848871192E-9</c:v>
                </c:pt>
                <c:pt idx="388">
                  <c:v>1.1364224277870619E-9</c:v>
                </c:pt>
                <c:pt idx="389">
                  <c:v>1.0663031593723504E-9</c:v>
                </c:pt>
                <c:pt idx="390">
                  <c:v>1.000510373507432E-9</c:v>
                </c:pt>
                <c:pt idx="391">
                  <c:v>9.3877711858717937E-10</c:v>
                </c:pt>
                <c:pt idx="392">
                  <c:v>8.808529143913977E-10</c:v>
                </c:pt>
                <c:pt idx="393">
                  <c:v>8.2650273577131798E-10</c:v>
                </c:pt>
                <c:pt idx="394">
                  <c:v>7.7550605904442955E-10</c:v>
                </c:pt>
                <c:pt idx="395">
                  <c:v>7.2765596722843053E-10</c:v>
                </c:pt>
                <c:pt idx="396">
                  <c:v>6.8275831048382316E-10</c:v>
                </c:pt>
                <c:pt idx="397">
                  <c:v>6.4063091835868223E-10</c:v>
                </c:pt>
                <c:pt idx="398">
                  <c:v>6.0110286063931057E-10</c:v>
                </c:pt>
                <c:pt idx="399">
                  <c:v>5.6401375380771208E-10</c:v>
                </c:pt>
                <c:pt idx="400">
                  <c:v>5.2921311029186424E-10</c:v>
                </c:pt>
                <c:pt idx="401">
                  <c:v>4.9655972786839385E-10</c:v>
                </c:pt>
                <c:pt idx="402">
                  <c:v>4.659211167401875E-10</c:v>
                </c:pt>
                <c:pt idx="403">
                  <c:v>4.3717296196432204E-10</c:v>
                </c:pt>
                <c:pt idx="404">
                  <c:v>4.1019861904914099E-10</c:v>
                </c:pt>
                <c:pt idx="405">
                  <c:v>3.8488864067388124E-10</c:v>
                </c:pt>
                <c:pt idx="406">
                  <c:v>3.6114033261053293E-10</c:v>
                </c:pt>
                <c:pt idx="407">
                  <c:v>3.3885733704610442E-10</c:v>
                </c:pt>
                <c:pt idx="408">
                  <c:v>3.1794924161463846E-10</c:v>
                </c:pt>
                <c:pt idx="409">
                  <c:v>2.9833121255264236E-10</c:v>
                </c:pt>
                <c:pt idx="410">
                  <c:v>2.7992365048947552E-10</c:v>
                </c:pt>
                <c:pt idx="411">
                  <c:v>2.6265186747607723E-10</c:v>
                </c:pt>
                <c:pt idx="412">
                  <c:v>2.4644578394159139E-10</c:v>
                </c:pt>
                <c:pt idx="413">
                  <c:v>2.3123964434830244E-10</c:v>
                </c:pt>
                <c:pt idx="414">
                  <c:v>2.1697175039116272E-10</c:v>
                </c:pt>
                <c:pt idx="415">
                  <c:v>2.0358421065938048E-10</c:v>
                </c:pt>
                <c:pt idx="416">
                  <c:v>1.9102270574432868E-10</c:v>
                </c:pt>
                <c:pt idx="417">
                  <c:v>1.7923626784071069E-10</c:v>
                </c:pt>
                <c:pt idx="418">
                  <c:v>1.681770739467225E-10</c:v>
                </c:pt>
                <c:pt idx="419">
                  <c:v>1.5780025182413003E-10</c:v>
                </c:pt>
                <c:pt idx="420">
                  <c:v>1.4806369793095175E-10</c:v>
                </c:pt>
                <c:pt idx="421">
                  <c:v>1.3892790658801589E-10</c:v>
                </c:pt>
                <c:pt idx="422">
                  <c:v>1.3035580968624269E-10</c:v>
                </c:pt>
                <c:pt idx="423">
                  <c:v>1.2231262628426974E-10</c:v>
                </c:pt>
                <c:pt idx="424">
                  <c:v>1.1476572148616941E-10</c:v>
                </c:pt>
                <c:pt idx="425">
                  <c:v>1.0768447402665992E-10</c:v>
                </c:pt>
                <c:pt idx="426">
                  <c:v>1.0104015202654254E-10</c:v>
                </c:pt>
                <c:pt idx="427">
                  <c:v>9.4805796414247356E-11</c:v>
                </c:pt>
                <c:pt idx="428">
                  <c:v>8.8956111540475463E-11</c:v>
                </c:pt>
                <c:pt idx="429">
                  <c:v>8.3467362542110585E-11</c:v>
                </c:pt>
                <c:pt idx="430">
                  <c:v>7.8317279038958417E-11</c:v>
                </c:pt>
                <c:pt idx="431">
                  <c:v>7.3484964772567005E-11</c:v>
                </c:pt>
                <c:pt idx="432">
                  <c:v>6.8950812820491366E-11</c:v>
                </c:pt>
                <c:pt idx="433">
                  <c:v>6.469642604198748E-11</c:v>
                </c:pt>
                <c:pt idx="434">
                  <c:v>6.070454243234733E-11</c:v>
                </c:pt>
                <c:pt idx="435">
                  <c:v>5.6958965083003083E-11</c:v>
                </c:pt>
                <c:pt idx="436">
                  <c:v>5.3444496463216531E-11</c:v>
                </c:pt>
                <c:pt idx="437">
                  <c:v>5.0146876756704045E-11</c:v>
                </c:pt>
                <c:pt idx="438">
                  <c:v>4.7052726003000641E-11</c:v>
                </c:pt>
                <c:pt idx="439">
                  <c:v>4.4149489808803948E-11</c:v>
                </c:pt>
                <c:pt idx="440">
                  <c:v>4.1425388409023978E-11</c:v>
                </c:pt>
                <c:pt idx="441">
                  <c:v>3.8869368870855989E-11</c:v>
                </c:pt>
                <c:pt idx="442">
                  <c:v>3.6471060246946393E-11</c:v>
                </c:pt>
                <c:pt idx="443">
                  <c:v>3.4220731495687421E-11</c:v>
                </c:pt>
                <c:pt idx="444">
                  <c:v>3.2109251997903789E-11</c:v>
                </c:pt>
                <c:pt idx="445">
                  <c:v>3.012805450972952E-11</c:v>
                </c:pt>
                <c:pt idx="446">
                  <c:v>2.8269100401357569E-11</c:v>
                </c:pt>
                <c:pt idx="447">
                  <c:v>2.6524847040619918E-11</c:v>
                </c:pt>
                <c:pt idx="448">
                  <c:v>2.4888217189058332E-11</c:v>
                </c:pt>
                <c:pt idx="449">
                  <c:v>2.3352570286311517E-11</c:v>
                </c:pt>
                <c:pt idx="450">
                  <c:v>2.1911675506306247E-11</c:v>
                </c:pt>
                <c:pt idx="451">
                  <c:v>2.0559686475929039E-11</c:v>
                </c:pt>
                <c:pt idx="452">
                  <c:v>1.9291117553600351E-11</c:v>
                </c:pt>
                <c:pt idx="453">
                  <c:v>1.8100821571502652E-11</c:v>
                </c:pt>
                <c:pt idx="454">
                  <c:v>1.6983968951152209E-11</c:v>
                </c:pt>
                <c:pt idx="455">
                  <c:v>1.5936028107576991E-11</c:v>
                </c:pt>
                <c:pt idx="456">
                  <c:v>1.4952747062591355E-11</c:v>
                </c:pt>
                <c:pt idx="457">
                  <c:v>1.4030136192564078E-11</c:v>
                </c:pt>
                <c:pt idx="458">
                  <c:v>1.3164452040679585E-11</c:v>
                </c:pt>
                <c:pt idx="459">
                  <c:v>1.2352182128011185E-11</c:v>
                </c:pt>
                <c:pt idx="460">
                  <c:v>1.1590030701777885E-11</c:v>
                </c:pt>
                <c:pt idx="461">
                  <c:v>1.0874905362958905E-11</c:v>
                </c:pt>
                <c:pt idx="462">
                  <c:v>1.0203904519007959E-11</c:v>
                </c:pt>
                <c:pt idx="463">
                  <c:v>9.5743056107572041E-12</c:v>
                </c:pt>
                <c:pt idx="464">
                  <c:v>8.9835540657419764E-12</c:v>
                </c:pt>
                <c:pt idx="465">
                  <c:v>8.4292529331248842E-12</c:v>
                </c:pt>
                <c:pt idx="466">
                  <c:v>7.9091531581633621E-12</c:v>
                </c:pt>
                <c:pt idx="467">
                  <c:v>7.4211444567597363E-12</c:v>
                </c:pt>
                <c:pt idx="468">
                  <c:v>6.9632467530676482E-12</c:v>
                </c:pt>
                <c:pt idx="469">
                  <c:v>6.5336021454132609E-12</c:v>
                </c:pt>
                <c:pt idx="470">
                  <c:v>6.1304673679333055E-12</c:v>
                </c:pt>
                <c:pt idx="471">
                  <c:v>5.7522067173433556E-12</c:v>
                </c:pt>
                <c:pt idx="472">
                  <c:v>5.3972854161369687E-12</c:v>
                </c:pt>
                <c:pt idx="473">
                  <c:v>5.0642633852871618E-12</c:v>
                </c:pt>
                <c:pt idx="474">
                  <c:v>4.7517894011831764E-12</c:v>
                </c:pt>
                <c:pt idx="475">
                  <c:v>4.4585956130945658E-12</c:v>
                </c:pt>
                <c:pt idx="476">
                  <c:v>4.1834923989174049E-12</c:v>
                </c:pt>
                <c:pt idx="477">
                  <c:v>3.9253635383300464E-12</c:v>
                </c:pt>
                <c:pt idx="478">
                  <c:v>3.6831616837736697E-12</c:v>
                </c:pt>
                <c:pt idx="479">
                  <c:v>3.4559041108813313E-12</c:v>
                </c:pt>
                <c:pt idx="480">
                  <c:v>3.2426687311130263E-12</c:v>
                </c:pt>
                <c:pt idx="481">
                  <c:v>3.0425903504182109E-12</c:v>
                </c:pt>
                <c:pt idx="482">
                  <c:v>2.8548571587454387E-12</c:v>
                </c:pt>
                <c:pt idx="483">
                  <c:v>2.6787074361554508E-12</c:v>
                </c:pt>
                <c:pt idx="484">
                  <c:v>2.5134264621728938E-12</c:v>
                </c:pt>
                <c:pt idx="485">
                  <c:v>2.3583436158364935E-12</c:v>
                </c:pt>
                <c:pt idx="486">
                  <c:v>2.2128296546812447E-12</c:v>
                </c:pt>
                <c:pt idx="487">
                  <c:v>2.0762941616121995E-12</c:v>
                </c:pt>
                <c:pt idx="488">
                  <c:v>1.9481831493106509E-12</c:v>
                </c:pt>
                <c:pt idx="489">
                  <c:v>1.8279768124526736E-12</c:v>
                </c:pt>
                <c:pt idx="490">
                  <c:v>1.715187418619754E-12</c:v>
                </c:pt>
                <c:pt idx="491">
                  <c:v>1.6093573293439465E-12</c:v>
                </c:pt>
                <c:pt idx="492">
                  <c:v>1.5100571432580413E-12</c:v>
                </c:pt>
                <c:pt idx="493">
                  <c:v>1.4168839538166382E-12</c:v>
                </c:pt>
                <c:pt idx="494">
                  <c:v>1.3294597145189054E-12</c:v>
                </c:pt>
                <c:pt idx="495">
                  <c:v>1.2474297049999767E-12</c:v>
                </c:pt>
                <c:pt idx="496">
                  <c:v>1.1704610917672156E-12</c:v>
                </c:pt>
                <c:pt idx="497">
                  <c:v>1.0982415777415915E-12</c:v>
                </c:pt>
                <c:pt idx="498">
                  <c:v>1.0304781351247337E-12</c:v>
                </c:pt>
                <c:pt idx="499">
                  <c:v>9.6689581645032446E-13</c:v>
                </c:pt>
                <c:pt idx="500">
                  <c:v>9.0723663899571901E-13</c:v>
                </c:pt>
                <c:pt idx="501">
                  <c:v>8.5125853802733391E-13</c:v>
                </c:pt>
                <c:pt idx="502">
                  <c:v>7.9873438463264392E-13</c:v>
                </c:pt>
                <c:pt idx="503">
                  <c:v>7.4945106415367663E-13</c:v>
                </c:pt>
                <c:pt idx="504">
                  <c:v>7.0320861148278504E-13</c:v>
                </c:pt>
                <c:pt idx="505">
                  <c:v>6.5981939971219766E-13</c:v>
                </c:pt>
                <c:pt idx="506">
                  <c:v>6.1910737884532111E-13</c:v>
                </c:pt>
                <c:pt idx="507">
                  <c:v>5.8090736148089984E-13</c:v>
                </c:pt>
                <c:pt idx="508">
                  <c:v>5.4506435257172208E-13</c:v>
                </c:pt>
                <c:pt idx="509">
                  <c:v>5.1143292053839643E-13</c:v>
                </c:pt>
                <c:pt idx="510">
                  <c:v>4.7987660718651732E-13</c:v>
                </c:pt>
                <c:pt idx="511">
                  <c:v>4.5026737403298316E-13</c:v>
                </c:pt>
                <c:pt idx="512">
                  <c:v>4.2248508279495597E-13</c:v>
                </c:pt>
                <c:pt idx="513">
                  <c:v>3.9641700793357006E-13</c:v>
                </c:pt>
                <c:pt idx="514">
                  <c:v>3.7195737927455246E-13</c:v>
                </c:pt>
                <c:pt idx="515">
                  <c:v>3.4900695284995881E-13</c:v>
                </c:pt>
                <c:pt idx="516">
                  <c:v>3.2747260821973096E-13</c:v>
                </c:pt>
                <c:pt idx="517">
                  <c:v>3.0726697063922421E-13</c:v>
                </c:pt>
                <c:pt idx="518">
                  <c:v>2.8830805653966533E-13</c:v>
                </c:pt>
                <c:pt idx="519">
                  <c:v>2.7051894088309139E-13</c:v>
                </c:pt>
                <c:pt idx="520">
                  <c:v>2.5382744504207548E-13</c:v>
                </c:pt>
                <c:pt idx="521">
                  <c:v>2.3816584393782423E-13</c:v>
                </c:pt>
                <c:pt idx="522">
                  <c:v>2.2347059124837116E-13</c:v>
                </c:pt>
                <c:pt idx="523">
                  <c:v>2.0968206157190926E-13</c:v>
                </c:pt>
                <c:pt idx="524">
                  <c:v>1.9674430849910057E-13</c:v>
                </c:pt>
                <c:pt idx="525">
                  <c:v>1.8460483761275143E-13</c:v>
                </c:pt>
                <c:pt idx="526">
                  <c:v>1.7321439349380783E-13</c:v>
                </c:pt>
                <c:pt idx="527">
                  <c:v>1.6252675986945669E-13</c:v>
                </c:pt>
                <c:pt idx="528">
                  <c:v>1.5249857209244179E-13</c:v>
                </c:pt>
                <c:pt idx="529">
                  <c:v>1.4308914119073684E-13</c:v>
                </c:pt>
                <c:pt idx="530">
                  <c:v>1.3426028877366378E-13</c:v>
                </c:pt>
                <c:pt idx="531">
                  <c:v>1.2597619212459518E-13</c:v>
                </c:pt>
                <c:pt idx="532">
                  <c:v>1.1820323885170985E-13</c:v>
                </c:pt>
                <c:pt idx="533">
                  <c:v>1.1090989050705335E-13</c:v>
                </c:pt>
                <c:pt idx="534">
                  <c:v>1.0406655462054307E-13</c:v>
                </c:pt>
                <c:pt idx="535">
                  <c:v>9.7645464629700873E-14</c:v>
                </c:pt>
                <c:pt idx="536">
                  <c:v>9.1620567217933021E-14</c:v>
                </c:pt>
                <c:pt idx="537">
                  <c:v>8.5967416604236994E-14</c:v>
                </c:pt>
                <c:pt idx="538">
                  <c:v>8.0663075355419857E-14</c:v>
                </c:pt>
                <c:pt idx="539">
                  <c:v>7.5686021318377768E-14</c:v>
                </c:pt>
                <c:pt idx="540">
                  <c:v>7.1016060294817843E-14</c:v>
                </c:pt>
                <c:pt idx="541">
                  <c:v>6.6634244104104013E-14</c:v>
                </c:pt>
                <c:pt idx="542">
                  <c:v>6.2522793701769504E-14</c:v>
                </c:pt>
                <c:pt idx="543">
                  <c:v>5.866502704175294E-14</c:v>
                </c:pt>
                <c:pt idx="544">
                  <c:v>5.5045291389661629E-14</c:v>
                </c:pt>
                <c:pt idx="545">
                  <c:v>5.1648899812425962E-14</c:v>
                </c:pt>
                <c:pt idx="546">
                  <c:v>4.8462071586654066E-14</c:v>
                </c:pt>
                <c:pt idx="547">
                  <c:v>4.5471876283896207E-14</c:v>
                </c:pt>
                <c:pt idx="548">
                  <c:v>4.2666181305946944E-14</c:v>
                </c:pt>
                <c:pt idx="549">
                  <c:v>4.00336026573117E-14</c:v>
                </c:pt>
                <c:pt idx="550">
                  <c:v>3.7563458755099017E-14</c:v>
                </c:pt>
                <c:pt idx="551">
                  <c:v>3.5245727088923854E-14</c:v>
                </c:pt>
                <c:pt idx="552">
                  <c:v>3.3071003554971385E-14</c:v>
                </c:pt>
                <c:pt idx="553">
                  <c:v>3.1030464299220772E-14</c:v>
                </c:pt>
                <c:pt idx="554">
                  <c:v>2.91158299150093E-14</c:v>
                </c:pt>
                <c:pt idx="555">
                  <c:v>2.7319331849670025E-14</c:v>
                </c:pt>
                <c:pt idx="556">
                  <c:v>2.563368088393906E-14</c:v>
                </c:pt>
                <c:pt idx="557">
                  <c:v>2.405203755623911E-14</c:v>
                </c:pt>
                <c:pt idx="558">
                  <c:v>2.2567984411836841E-14</c:v>
                </c:pt>
                <c:pt idx="559">
                  <c:v>2.1175499964276182E-14</c:v>
                </c:pt>
                <c:pt idx="560">
                  <c:v>1.9868934263437153E-14</c:v>
                </c:pt>
                <c:pt idx="561">
                  <c:v>1.8642985971088543E-14</c:v>
                </c:pt>
                <c:pt idx="562">
                  <c:v>1.7492680850919444E-14</c:v>
                </c:pt>
                <c:pt idx="563">
                  <c:v>1.6413351585773741E-14</c:v>
                </c:pt>
                <c:pt idx="564">
                  <c:v>1.5400618840196892E-14</c:v>
                </c:pt>
                <c:pt idx="565">
                  <c:v>1.4450373491456933E-14</c:v>
                </c:pt>
                <c:pt idx="566">
                  <c:v>1.3558759956942846E-14</c:v>
                </c:pt>
                <c:pt idx="567">
                  <c:v>1.2722160550291871E-14</c:v>
                </c:pt>
                <c:pt idx="568">
                  <c:v>1.1937180802771329E-14</c:v>
                </c:pt>
                <c:pt idx="569">
                  <c:v>1.1200635690357106E-14</c:v>
                </c:pt>
                <c:pt idx="570">
                  <c:v>1.0509536710625682E-14</c:v>
                </c:pt>
                <c:pt idx="571">
                  <c:v>9.8610797570247035E-15</c:v>
                </c:pt>
                <c:pt idx="572">
                  <c:v>9.2526337413224724E-15</c:v>
                </c:pt>
                <c:pt idx="573">
                  <c:v>8.6817299180723616E-15</c:v>
                </c:pt>
                <c:pt idx="574">
                  <c:v>8.1460518677765998E-15</c:v>
                </c:pt>
                <c:pt idx="575">
                  <c:v>7.6434260981065409E-15</c:v>
                </c:pt>
                <c:pt idx="576">
                  <c:v>7.1718132250441954E-15</c:v>
                </c:pt>
                <c:pt idx="577">
                  <c:v>6.7292996981629038E-15</c:v>
                </c:pt>
                <c:pt idx="578">
                  <c:v>6.3140900364727915E-15</c:v>
                </c:pt>
                <c:pt idx="579">
                  <c:v>5.9244995433282397E-15</c:v>
                </c:pt>
                <c:pt idx="580">
                  <c:v>5.5589474708384233E-15</c:v>
                </c:pt>
                <c:pt idx="581">
                  <c:v>5.215950606045784E-15</c:v>
                </c:pt>
                <c:pt idx="582">
                  <c:v>4.8941172528485937E-15</c:v>
                </c:pt>
                <c:pt idx="583">
                  <c:v>4.5921415852495169E-15</c:v>
                </c:pt>
                <c:pt idx="584">
                  <c:v>4.3087983490186985E-15</c:v>
                </c:pt>
                <c:pt idx="585">
                  <c:v>4.0429378902735823E-15</c:v>
                </c:pt>
                <c:pt idx="586">
                  <c:v>3.7934814908041238E-15</c:v>
                </c:pt>
                <c:pt idx="587">
                  <c:v>3.5594169912166731E-15</c:v>
                </c:pt>
                <c:pt idx="588">
                  <c:v>3.3397946841375906E-15</c:v>
                </c:pt>
                <c:pt idx="589">
                  <c:v>3.1337234608134498E-15</c:v>
                </c:pt>
                <c:pt idx="590">
                  <c:v>2.9403671954728028E-15</c:v>
                </c:pt>
                <c:pt idx="591">
                  <c:v>2.758941352779207E-15</c:v>
                </c:pt>
                <c:pt idx="592">
                  <c:v>2.5887098046103771E-15</c:v>
                </c:pt>
                <c:pt idx="593">
                  <c:v>2.4289818432476831E-15</c:v>
                </c:pt>
                <c:pt idx="594">
                  <c:v>2.2791093788571277E-15</c:v>
                </c:pt>
                <c:pt idx="595">
                  <c:v>2.138484309890684E-15</c:v>
                </c:pt>
                <c:pt idx="596">
                  <c:v>2.006536055738513E-15</c:v>
                </c:pt>
                <c:pt idx="597">
                  <c:v>1.8827292416208949E-15</c:v>
                </c:pt>
                <c:pt idx="598">
                  <c:v>1.7665615263264033E-15</c:v>
                </c:pt>
                <c:pt idx="599">
                  <c:v>1.6575615639824769E-15</c:v>
                </c:pt>
                <c:pt idx="600">
                  <c:v>1.5552870915883308E-15</c:v>
                </c:pt>
                <c:pt idx="601">
                  <c:v>1.459323134550471E-15</c:v>
                </c:pt>
                <c:pt idx="602">
                  <c:v>1.3692803229398256E-15</c:v>
                </c:pt>
                <c:pt idx="603">
                  <c:v>1.2847933116387861E-15</c:v>
                </c:pt>
                <c:pt idx="604">
                  <c:v>1.2055192979679588E-15</c:v>
                </c:pt>
                <c:pt idx="605">
                  <c:v>1.1311366307779651E-15</c:v>
                </c:pt>
                <c:pt idx="606">
                  <c:v>1.0613435053627261E-15</c:v>
                </c:pt>
                <c:pt idx="607">
                  <c:v>9.9585673889890516E-16</c:v>
                </c:pt>
                <c:pt idx="608">
                  <c:v>9.3441062144289189E-16</c:v>
                </c:pt>
                <c:pt idx="609">
                  <c:v>8.7675583782330245E-16</c:v>
                </c:pt>
                <c:pt idx="610">
                  <c:v>8.2265845605461318E-16</c:v>
                </c:pt>
                <c:pt idx="611">
                  <c:v>7.7189897816745715E-16</c:v>
                </c:pt>
                <c:pt idx="612">
                  <c:v>7.2427144960436611E-16</c:v>
                </c:pt>
                <c:pt idx="613">
                  <c:v>6.7958262356736658E-16</c:v>
                </c:pt>
                <c:pt idx="614">
                  <c:v>6.3765117692680203E-16</c:v>
                </c:pt>
                <c:pt idx="615">
                  <c:v>5.9830697450996533E-16</c:v>
                </c:pt>
                <c:pt idx="616">
                  <c:v>5.6139037878441955E-16</c:v>
                </c:pt>
                <c:pt idx="617">
                  <c:v>5.2675160213507564E-16</c:v>
                </c:pt>
                <c:pt idx="618">
                  <c:v>4.9425009910691694E-16</c:v>
                </c:pt>
                <c:pt idx="619">
                  <c:v>4.6375399614742004E-16</c:v>
                </c:pt>
                <c:pt idx="620">
                  <c:v>4.3513955653487383E-16</c:v>
                </c:pt>
                <c:pt idx="621">
                  <c:v>4.0829067832156521E-16</c:v>
                </c:pt>
                <c:pt idx="622">
                  <c:v>3.8309842325475578E-16</c:v>
                </c:pt>
                <c:pt idx="623">
                  <c:v>3.5946057476406548E-16</c:v>
                </c:pt>
                <c:pt idx="624">
                  <c:v>3.3728122322181419E-16</c:v>
                </c:pt>
                <c:pt idx="625">
                  <c:v>3.1647037679353155E-16</c:v>
                </c:pt>
                <c:pt idx="626">
                  <c:v>2.9694359629967762E-16</c:v>
                </c:pt>
                <c:pt idx="627">
                  <c:v>2.7862165260703844E-16</c:v>
                </c:pt>
                <c:pt idx="628">
                  <c:v>2.6143020515967768E-16</c:v>
                </c:pt>
                <c:pt idx="629">
                  <c:v>2.45299500345095E-16</c:v>
                </c:pt>
                <c:pt idx="630">
                  <c:v>2.3016408847172491E-16</c:v>
                </c:pt>
                <c:pt idx="631">
                  <c:v>2.1596255820942325E-16</c:v>
                </c:pt>
                <c:pt idx="632">
                  <c:v>2.0263728741544365E-16</c:v>
                </c:pt>
                <c:pt idx="633">
                  <c:v>1.9013420933489128E-16</c:v>
                </c:pt>
                <c:pt idx="634">
                  <c:v>1.7840259322702062E-16</c:v>
                </c:pt>
                <c:pt idx="635">
                  <c:v>1.673948385272779E-16</c:v>
                </c:pt>
                <c:pt idx="636">
                  <c:v>1.5706628170990856E-16</c:v>
                </c:pt>
                <c:pt idx="637">
                  <c:v>1.4737501506748234E-16</c:v>
                </c:pt>
                <c:pt idx="638">
                  <c:v>1.3828171667204161E-16</c:v>
                </c:pt>
                <c:pt idx="639">
                  <c:v>1.2974949082794663E-16</c:v>
                </c:pt>
                <c:pt idx="640">
                  <c:v>1.2174371836906159E-16</c:v>
                </c:pt>
                <c:pt idx="641">
                  <c:v>1.1423191619286868E-16</c:v>
                </c:pt>
                <c:pt idx="642">
                  <c:v>1.0718360546157481E-16</c:v>
                </c:pt>
                <c:pt idx="643">
                  <c:v>1.0057018793544257E-16</c:v>
                </c:pt>
                <c:pt idx="644">
                  <c:v>9.4364829936572957E-17</c:v>
                </c:pt>
                <c:pt idx="645">
                  <c:v>8.8542353472327223E-17</c:v>
                </c:pt>
                <c:pt idx="646">
                  <c:v>8.3079134076625794E-17</c:v>
                </c:pt>
                <c:pt idx="647">
                  <c:v>7.7953004954619177E-17</c:v>
                </c:pt>
                <c:pt idx="648">
                  <c:v>7.3143167041801705E-17</c:v>
                </c:pt>
                <c:pt idx="649">
                  <c:v>6.8630104612636791E-17</c:v>
                </c:pt>
                <c:pt idx="650">
                  <c:v>6.4395506096278649E-17</c:v>
                </c:pt>
                <c:pt idx="651">
                  <c:v>6.0422189778103834E-17</c:v>
                </c:pt>
                <c:pt idx="652">
                  <c:v>5.6694034085589334E-17</c:v>
                </c:pt>
                <c:pt idx="653">
                  <c:v>5.3195912175674744E-17</c:v>
                </c:pt>
                <c:pt idx="654">
                  <c:v>4.9913630558199936E-17</c:v>
                </c:pt>
                <c:pt idx="655">
                  <c:v>4.6833871506384596E-17</c:v>
                </c:pt>
                <c:pt idx="656">
                  <c:v>4.3944139020682877E-17</c:v>
                </c:pt>
                <c:pt idx="657">
                  <c:v>4.1232708126763541E-17</c:v>
                </c:pt>
                <c:pt idx="658">
                  <c:v>3.8688577301894141E-17</c:v>
                </c:pt>
                <c:pt idx="659">
                  <c:v>3.630142383670122E-17</c:v>
                </c:pt>
                <c:pt idx="660">
                  <c:v>3.4061561951188693E-17</c:v>
                </c:pt>
                <c:pt idx="661">
                  <c:v>3.1959903495071665E-17</c:v>
                </c:pt>
                <c:pt idx="662">
                  <c:v>2.9987921072969099E-17</c:v>
                </c:pt>
                <c:pt idx="663">
                  <c:v>2.8137613444837088E-17</c:v>
                </c:pt>
                <c:pt idx="664">
                  <c:v>2.6401473061256398E-17</c:v>
                </c:pt>
                <c:pt idx="665">
                  <c:v>2.4772455601850108E-17</c:v>
                </c:pt>
                <c:pt idx="666">
                  <c:v>2.3243951393234528E-17</c:v>
                </c:pt>
                <c:pt idx="667">
                  <c:v>2.1809758590533072E-17</c:v>
                </c:pt>
                <c:pt idx="668">
                  <c:v>2.0464058013637911E-17</c:v>
                </c:pt>
                <c:pt idx="669">
                  <c:v>1.9201389536118762E-17</c:v>
                </c:pt>
                <c:pt idx="670">
                  <c:v>1.8016629930977614E-17</c:v>
                </c:pt>
                <c:pt idx="671">
                  <c:v>1.6904972083359476E-17</c:v>
                </c:pt>
                <c:pt idx="672">
                  <c:v>1.5861905485875538E-17</c:v>
                </c:pt>
                <c:pt idx="673">
                  <c:v>1.4883197937399298E-17</c:v>
                </c:pt>
                <c:pt idx="674">
                  <c:v>1.3964878371079258E-17</c:v>
                </c:pt>
                <c:pt idx="675">
                  <c:v>1.3103220741893516E-17</c:v>
                </c:pt>
                <c:pt idx="676">
                  <c:v>1.229472890837067E-17</c:v>
                </c:pt>
                <c:pt idx="677">
                  <c:v>1.1536122447135208E-17</c:v>
                </c:pt>
                <c:pt idx="678">
                  <c:v>1.0824323342720471E-17</c:v>
                </c:pt>
                <c:pt idx="679">
                  <c:v>1.0156443498643634E-17</c:v>
                </c:pt>
                <c:pt idx="680">
                  <c:v>9.5297730190693897E-18</c:v>
                </c:pt>
                <c:pt idx="681">
                  <c:v>8.9417692135156589E-18</c:v>
                </c:pt>
                <c:pt idx="682">
                  <c:v>8.3900462799883472E-18</c:v>
                </c:pt>
                <c:pt idx="683">
                  <c:v>7.8723656246848884E-18</c:v>
                </c:pt>
                <c:pt idx="684">
                  <c:v>7.3866267789891569E-18</c:v>
                </c:pt>
                <c:pt idx="685">
                  <c:v>6.9308588769038177E-18</c:v>
                </c:pt>
                <c:pt idx="686">
                  <c:v>6.5032126583401272E-18</c:v>
                </c:pt>
                <c:pt idx="687">
                  <c:v>6.1019529658188675E-18</c:v>
                </c:pt>
                <c:pt idx="688">
                  <c:v>5.7254517041380584E-18</c:v>
                </c:pt>
                <c:pt idx="689">
                  <c:v>5.3721812344416E-18</c:v>
                </c:pt>
                <c:pt idx="690">
                  <c:v>5.0407081758855349E-18</c:v>
                </c:pt>
                <c:pt idx="691">
                  <c:v>4.7296875897524194E-18</c:v>
                </c:pt>
                <c:pt idx="692">
                  <c:v>4.4378575224161198E-18</c:v>
                </c:pt>
                <c:pt idx="693">
                  <c:v>4.1640338850152831E-18</c:v>
                </c:pt>
                <c:pt idx="694">
                  <c:v>3.9071056490600083E-18</c:v>
                </c:pt>
                <c:pt idx="695">
                  <c:v>3.6660303384780458E-18</c:v>
                </c:pt>
                <c:pt idx="696">
                  <c:v>3.4398297998097042E-18</c:v>
                </c:pt>
                <c:pt idx="697">
                  <c:v>3.227586233389195E-18</c:v>
                </c:pt>
                <c:pt idx="698">
                  <c:v>3.028438469409082E-18</c:v>
                </c:pt>
                <c:pt idx="699">
                  <c:v>2.8415784737581311E-18</c:v>
                </c:pt>
                <c:pt idx="700">
                  <c:v>2.6662480694551218E-18</c:v>
                </c:pt>
                <c:pt idx="701">
                  <c:v>2.5017358603759813E-18</c:v>
                </c:pt>
                <c:pt idx="702">
                  <c:v>2.347374344792375E-18</c:v>
                </c:pt>
                <c:pt idx="703">
                  <c:v>2.2025372070100631E-18</c:v>
                </c:pt>
                <c:pt idx="704">
                  <c:v>2.0666367761179458E-18</c:v>
                </c:pt>
                <c:pt idx="705">
                  <c:v>1.9391216415367744E-18</c:v>
                </c:pt>
                <c:pt idx="706">
                  <c:v>1.8194744156927152E-18</c:v>
                </c:pt>
                <c:pt idx="707">
                  <c:v>1.7072096347378964E-18</c:v>
                </c:pt>
                <c:pt idx="708">
                  <c:v>1.6018717888002073E-18</c:v>
                </c:pt>
                <c:pt idx="709">
                  <c:v>1.5030334737701536E-18</c:v>
                </c:pt>
                <c:pt idx="710">
                  <c:v>1.4102936571257276E-18</c:v>
                </c:pt>
                <c:pt idx="711">
                  <c:v>1.3232760507589398E-18</c:v>
                </c:pt>
                <c:pt idx="712">
                  <c:v>1.2416275842018263E-18</c:v>
                </c:pt>
                <c:pt idx="713">
                  <c:v>1.1650169720571045E-18</c:v>
                </c:pt>
                <c:pt idx="714">
                  <c:v>1.0931333698208829E-18</c:v>
                </c:pt>
                <c:pt idx="715">
                  <c:v>1.0256851126434815E-18</c:v>
                </c:pt>
                <c:pt idx="716">
                  <c:v>9.6239853191093541E-19</c:v>
                </c:pt>
                <c:pt idx="717">
                  <c:v>9.0301684484550568E-19</c:v>
                </c:pt>
                <c:pt idx="718">
                  <c:v>8.4729911261979824E-19</c:v>
                </c:pt>
                <c:pt idx="719">
                  <c:v>7.950192627570791E-19</c:v>
                </c:pt>
                <c:pt idx="720">
                  <c:v>7.4596517185121462E-19</c:v>
                </c:pt>
                <c:pt idx="721">
                  <c:v>6.9993780488441035E-19</c:v>
                </c:pt>
                <c:pt idx="722">
                  <c:v>6.5675040765056219E-19</c:v>
                </c:pt>
                <c:pt idx="723">
                  <c:v>6.1622774900751242E-19</c:v>
                </c:pt>
                <c:pt idx="724">
                  <c:v>5.7820540988367759E-19</c:v>
                </c:pt>
                <c:pt idx="725">
                  <c:v>5.4252911615422248E-19</c:v>
                </c:pt>
                <c:pt idx="726">
                  <c:v>5.0905411267994903E-19</c:v>
                </c:pt>
                <c:pt idx="727">
                  <c:v>4.7764457596909273E-19</c:v>
                </c:pt>
                <c:pt idx="728">
                  <c:v>4.4817306307891991E-19</c:v>
                </c:pt>
                <c:pt idx="729">
                  <c:v>4.2051999452106972E-19</c:v>
                </c:pt>
                <c:pt idx="730">
                  <c:v>3.9457316907254821E-19</c:v>
                </c:pt>
                <c:pt idx="731">
                  <c:v>3.7022730852374051E-19</c:v>
                </c:pt>
                <c:pt idx="732">
                  <c:v>3.4738363051627274E-19</c:v>
                </c:pt>
                <c:pt idx="733">
                  <c:v>3.2594944773753265E-19</c:v>
                </c:pt>
                <c:pt idx="734">
                  <c:v>3.0583779184559386E-19</c:v>
                </c:pt>
                <c:pt idx="735">
                  <c:v>2.8696706059863702E-19</c:v>
                </c:pt>
                <c:pt idx="736">
                  <c:v>2.692606867571072E-19</c:v>
                </c:pt>
                <c:pt idx="737">
                  <c:v>2.5264682741519273E-19</c:v>
                </c:pt>
                <c:pt idx="738">
                  <c:v>2.3705807250109963E-19</c:v>
                </c:pt>
                <c:pt idx="739">
                  <c:v>2.2243117126337312E-19</c:v>
                </c:pt>
                <c:pt idx="740">
                  <c:v>2.0870677563349595E-19</c:v>
                </c:pt>
                <c:pt idx="741">
                  <c:v>1.9582919942346696E-19</c:v>
                </c:pt>
                <c:pt idx="742">
                  <c:v>1.8374619238131356E-19</c:v>
                </c:pt>
                <c:pt idx="743">
                  <c:v>1.7240872818777801E-19</c:v>
                </c:pt>
                <c:pt idx="744">
                  <c:v>1.61770805533982E-19</c:v>
                </c:pt>
                <c:pt idx="745">
                  <c:v>1.5178926147295011E-19</c:v>
                </c:pt>
                <c:pt idx="746">
                  <c:v>1.4242359628767366E-19</c:v>
                </c:pt>
                <c:pt idx="747">
                  <c:v>1.3363580916512389E-19</c:v>
                </c:pt>
                <c:pt idx="748">
                  <c:v>1.2539024400946833E-19</c:v>
                </c:pt>
                <c:pt idx="749">
                  <c:v>1.1765344476888388E-19</c:v>
                </c:pt>
                <c:pt idx="750">
                  <c:v>1.103940196889605E-19</c:v>
                </c:pt>
                <c:pt idx="751">
                  <c:v>1.0358251394190955E-19</c:v>
                </c:pt>
                <c:pt idx="752">
                  <c:v>9.7191290114774477E-20</c:v>
                </c:pt>
                <c:pt idx="753">
                  <c:v>9.1194416071729882E-20</c:v>
                </c:pt>
                <c:pt idx="754">
                  <c:v>8.5567559735474353E-20</c:v>
                </c:pt>
                <c:pt idx="755">
                  <c:v>8.0287890360797218E-20</c:v>
                </c:pt>
                <c:pt idx="756">
                  <c:v>7.5333985899740132E-20</c:v>
                </c:pt>
                <c:pt idx="757">
                  <c:v>7.0685746082491671E-20</c:v>
                </c:pt>
                <c:pt idx="758">
                  <c:v>6.6324310861344231E-20</c:v>
                </c:pt>
                <c:pt idx="759">
                  <c:v>6.2231983886802354E-20</c:v>
                </c:pt>
                <c:pt idx="760">
                  <c:v>5.8392160705350376E-20</c:v>
                </c:pt>
                <c:pt idx="761">
                  <c:v>5.4789261387544387E-20</c:v>
                </c:pt>
                <c:pt idx="762">
                  <c:v>5.1408667313069765E-20</c:v>
                </c:pt>
                <c:pt idx="763">
                  <c:v>4.8236661856272155E-20</c:v>
                </c:pt>
                <c:pt idx="764">
                  <c:v>4.5260374731495887E-20</c:v>
                </c:pt>
                <c:pt idx="765">
                  <c:v>4.2467729772413074E-20</c:v>
                </c:pt>
                <c:pt idx="766">
                  <c:v>3.9847395933460329E-20</c:v>
                </c:pt>
                <c:pt idx="767">
                  <c:v>3.73887413145732E-20</c:v>
                </c:pt>
                <c:pt idx="768">
                  <c:v>3.5081790022675598E-20</c:v>
                </c:pt>
                <c:pt idx="769">
                  <c:v>3.291718169489146E-20</c:v>
                </c:pt>
                <c:pt idx="770">
                  <c:v>3.0886133519245622E-20</c:v>
                </c:pt>
                <c:pt idx="771">
                  <c:v>2.898040459875445E-20</c:v>
                </c:pt>
                <c:pt idx="772">
                  <c:v>2.7192262514314903E-20</c:v>
                </c:pt>
                <c:pt idx="773">
                  <c:v>2.5514451950722423E-20</c:v>
                </c:pt>
                <c:pt idx="774">
                  <c:v>2.3940165258518748E-20</c:v>
                </c:pt>
                <c:pt idx="775">
                  <c:v>2.2463014832225711E-20</c:v>
                </c:pt>
                <c:pt idx="776">
                  <c:v>2.107700719289072E-20</c:v>
                </c:pt>
                <c:pt idx="777">
                  <c:v>1.9776518669784917E-20</c:v>
                </c:pt>
                <c:pt idx="778">
                  <c:v>1.8556272582583408E-20</c:v>
                </c:pt>
                <c:pt idx="779">
                  <c:v>1.7411317831445285E-20</c:v>
                </c:pt>
                <c:pt idx="780">
                  <c:v>1.6337008808123433E-20</c:v>
                </c:pt>
                <c:pt idx="781">
                  <c:v>1.5328986546594327E-20</c:v>
                </c:pt>
                <c:pt idx="782">
                  <c:v>1.4383161036727187E-20</c:v>
                </c:pt>
                <c:pt idx="783">
                  <c:v>1.3495694629230987E-20</c:v>
                </c:pt>
                <c:pt idx="784">
                  <c:v>1.2662986464545466E-20</c:v>
                </c:pt>
                <c:pt idx="785">
                  <c:v>1.188165786249706E-20</c:v>
                </c:pt>
                <c:pt idx="786">
                  <c:v>1.1148538613438816E-20</c:v>
                </c:pt>
                <c:pt idx="787">
                  <c:v>1.0460654115251165E-20</c:v>
                </c:pt>
                <c:pt idx="788">
                  <c:v>9.8152133040124492E-21</c:v>
                </c:pt>
                <c:pt idx="789">
                  <c:v>9.2095973293683307E-21</c:v>
                </c:pt>
                <c:pt idx="790">
                  <c:v>8.6413489286509257E-21</c:v>
                </c:pt>
                <c:pt idx="791">
                  <c:v>8.1081624566335082E-21</c:v>
                </c:pt>
                <c:pt idx="792">
                  <c:v>7.6078745304669336E-21</c:v>
                </c:pt>
                <c:pt idx="793">
                  <c:v>7.1384552518400105E-21</c:v>
                </c:pt>
                <c:pt idx="794">
                  <c:v>6.6979999707480345E-21</c:v>
                </c:pt>
                <c:pt idx="795">
                  <c:v>6.2847215574513425E-21</c:v>
                </c:pt>
                <c:pt idx="796">
                  <c:v>5.8969431512676632E-21</c:v>
                </c:pt>
                <c:pt idx="797">
                  <c:v>5.5330913567767596E-21</c:v>
                </c:pt>
                <c:pt idx="798">
                  <c:v>5.1916898598312528E-21</c:v>
                </c:pt>
                <c:pt idx="799">
                  <c:v>4.8713534374708384E-21</c:v>
                </c:pt>
                <c:pt idx="800">
                  <c:v>4.5707823374353603E-21</c:v>
                </c:pt>
                <c:pt idx="801">
                  <c:v>4.288757004471845E-21</c:v>
                </c:pt>
                <c:pt idx="802">
                  <c:v>4.0241331320376901E-21</c:v>
                </c:pt>
                <c:pt idx="803">
                  <c:v>3.775837019322502E-21</c:v>
                </c:pt>
                <c:pt idx="804">
                  <c:v>3.5428612147498661E-21</c:v>
                </c:pt>
                <c:pt idx="805">
                  <c:v>3.3242604282827539E-21</c:v>
                </c:pt>
                <c:pt idx="806">
                  <c:v>3.1191476959468883E-21</c:v>
                </c:pt>
                <c:pt idx="807">
                  <c:v>2.9266907810097868E-21</c:v>
                </c:pt>
                <c:pt idx="808">
                  <c:v>2.7461087972134059E-21</c:v>
                </c:pt>
                <c:pt idx="809">
                  <c:v>2.5766690403592869E-21</c:v>
                </c:pt>
                <c:pt idx="810">
                  <c:v>2.4176840153904872E-21</c:v>
                </c:pt>
                <c:pt idx="811">
                  <c:v>2.268508646907802E-21</c:v>
                </c:pt>
                <c:pt idx="812">
                  <c:v>2.1285376618020526E-21</c:v>
                </c:pt>
                <c:pt idx="813">
                  <c:v>1.9972031333825846E-21</c:v>
                </c:pt>
                <c:pt idx="814">
                  <c:v>1.8739721770373645E-21</c:v>
                </c:pt>
                <c:pt idx="815">
                  <c:v>1.7583447880749162E-21</c:v>
                </c:pt>
                <c:pt idx="816">
                  <c:v>1.6498518129752237E-21</c:v>
                </c:pt>
                <c:pt idx="817">
                  <c:v>1.5480530458180298E-21</c:v>
                </c:pt>
                <c:pt idx="818">
                  <c:v>1.45253544216487E-21</c:v>
                </c:pt>
                <c:pt idx="819">
                  <c:v>1.3629114431477328E-21</c:v>
                </c:pt>
                <c:pt idx="820">
                  <c:v>1.2788174029644073E-21</c:v>
                </c:pt>
                <c:pt idx="821">
                  <c:v>1.1999121134001403E-21</c:v>
                </c:pt>
                <c:pt idx="822">
                  <c:v>1.1258754193889119E-21</c:v>
                </c:pt>
                <c:pt idx="823">
                  <c:v>1.0564069199970207E-21</c:v>
                </c:pt>
                <c:pt idx="824">
                  <c:v>9.9122474955827477E-22</c:v>
                </c:pt>
                <c:pt idx="825">
                  <c:v>9.3006443401528976E-22</c:v>
                </c:pt>
                <c:pt idx="826">
                  <c:v>8.7267781782654757E-22</c:v>
                </c:pt>
                <c:pt idx="827">
                  <c:v>8.188320570851815E-22</c:v>
                </c:pt>
                <c:pt idx="828">
                  <c:v>7.6830867476410975E-22</c:v>
                </c:pt>
                <c:pt idx="829">
                  <c:v>7.2090267425420924E-22</c:v>
                </c:pt>
                <c:pt idx="830">
                  <c:v>6.7642170759874832E-22</c:v>
                </c:pt>
                <c:pt idx="831">
                  <c:v>6.3468529504922287E-22</c:v>
                </c:pt>
                <c:pt idx="832">
                  <c:v>5.9552409277597299E-22</c:v>
                </c:pt>
                <c:pt idx="833">
                  <c:v>5.5877920576234719E-22</c:v>
                </c:pt>
                <c:pt idx="834">
                  <c:v>5.2430154309450786E-22</c:v>
                </c:pt>
                <c:pt idx="835">
                  <c:v>4.9195121303099402E-22</c:v>
                </c:pt>
                <c:pt idx="836">
                  <c:v>4.6159695539755811E-22</c:v>
                </c:pt>
                <c:pt idx="837">
                  <c:v>4.3311560900424342E-22</c:v>
                </c:pt>
                <c:pt idx="838">
                  <c:v>4.0639161192376662E-22</c:v>
                </c:pt>
                <c:pt idx="839">
                  <c:v>3.8131653260360615E-22</c:v>
                </c:pt>
                <c:pt idx="840">
                  <c:v>3.5778862990930162E-22</c:v>
                </c:pt>
                <c:pt idx="841">
                  <c:v>3.3571244031385736E-22</c:v>
                </c:pt>
                <c:pt idx="842">
                  <c:v>3.1499839055828879E-22</c:v>
                </c:pt>
                <c:pt idx="843">
                  <c:v>2.9556243421169564E-22</c:v>
                </c:pt>
                <c:pt idx="844">
                  <c:v>2.7732571065621978E-22</c:v>
                </c:pt>
                <c:pt idx="845">
                  <c:v>2.6021422511323309E-22</c:v>
                </c:pt>
                <c:pt idx="846">
                  <c:v>2.4415854841247387E-22</c:v>
                </c:pt>
                <c:pt idx="847">
                  <c:v>2.2909353528595674E-22</c:v>
                </c:pt>
                <c:pt idx="848">
                  <c:v>2.1495806004364554E-22</c:v>
                </c:pt>
                <c:pt idx="849">
                  <c:v>2.0169476855840367E-22</c:v>
                </c:pt>
                <c:pt idx="850">
                  <c:v>1.8924984555390995E-22</c:v>
                </c:pt>
                <c:pt idx="851">
                  <c:v>1.7757279625132104E-22</c:v>
                </c:pt>
                <c:pt idx="852">
                  <c:v>1.6661624148871975E-22</c:v>
                </c:pt>
                <c:pt idx="853">
                  <c:v>1.563357254820548E-22</c:v>
                </c:pt>
                <c:pt idx="854">
                  <c:v>1.4668953544756974E-22</c:v>
                </c:pt>
                <c:pt idx="855">
                  <c:v>1.3763853235384625E-22</c:v>
                </c:pt>
                <c:pt idx="856">
                  <c:v>1.2914599211674465E-22</c:v>
                </c:pt>
                <c:pt idx="857">
                  <c:v>1.2117745659289715E-22</c:v>
                </c:pt>
                <c:pt idx="858">
                  <c:v>1.1370059376716495E-22</c:v>
                </c:pt>
                <c:pt idx="859">
                  <c:v>1.0668506656677626E-22</c:v>
                </c:pt>
                <c:pt idx="860">
                  <c:v>1.0010240976986301E-22</c:v>
                </c:pt>
                <c:pt idx="861">
                  <c:v>9.3925914508958424E-23</c:v>
                </c:pt>
                <c:pt idx="862">
                  <c:v>8.8130519900832165E-23</c:v>
                </c:pt>
                <c:pt idx="863">
                  <c:v>8.2692711362955932E-23</c:v>
                </c:pt>
                <c:pt idx="864">
                  <c:v>7.7590425204022571E-23</c:v>
                </c:pt>
                <c:pt idx="865">
                  <c:v>7.2802959101398368E-23</c:v>
                </c:pt>
                <c:pt idx="866">
                  <c:v>6.8310888102274485E-23</c:v>
                </c:pt>
                <c:pt idx="867">
                  <c:v>6.409598580769551E-23</c:v>
                </c:pt>
                <c:pt idx="868">
                  <c:v>6.0141150419672471E-23</c:v>
                </c:pt>
                <c:pt idx="869">
                  <c:v>5.6430335351319444E-23</c:v>
                </c:pt>
                <c:pt idx="870">
                  <c:v>5.2948484118467169E-23</c:v>
                </c:pt>
                <c:pt idx="871">
                  <c:v>4.9681469248578864E-23</c:v>
                </c:pt>
                <c:pt idx="872">
                  <c:v>4.6616034959093791E-23</c:v>
                </c:pt>
                <c:pt idx="873">
                  <c:v>4.3739743372618039E-23</c:v>
                </c:pt>
                <c:pt idx="874">
                  <c:v>4.1040924050733027E-23</c:v>
                </c:pt>
                <c:pt idx="875">
                  <c:v>3.8508626641656937E-23</c:v>
                </c:pt>
                <c:pt idx="876">
                  <c:v>3.6132576449629043E-23</c:v>
                </c:pt>
                <c:pt idx="877">
                  <c:v>3.3903132745741356E-23</c:v>
                </c:pt>
                <c:pt idx="878">
                  <c:v>3.1811249651065517E-23</c:v>
                </c:pt>
                <c:pt idx="879">
                  <c:v>2.9848439433359729E-23</c:v>
                </c:pt>
                <c:pt idx="880">
                  <c:v>2.8006738068433677E-23</c:v>
                </c:pt>
                <c:pt idx="881">
                  <c:v>2.6278672926437917E-23</c:v>
                </c:pt>
                <c:pt idx="882">
                  <c:v>2.4657232451966239E-23</c:v>
                </c:pt>
                <c:pt idx="883">
                  <c:v>2.3135837714949202E-23</c:v>
                </c:pt>
                <c:pt idx="884">
                  <c:v>2.1708315716907732E-23</c:v>
                </c:pt>
                <c:pt idx="885">
                  <c:v>2.0368874344257901E-23</c:v>
                </c:pt>
                <c:pt idx="886">
                  <c:v>1.9112078867041069E-23</c:v>
                </c:pt>
                <c:pt idx="887">
                  <c:v>1.7932829887723759E-23</c:v>
                </c:pt>
                <c:pt idx="888">
                  <c:v>1.6826342650595532E-23</c:v>
                </c:pt>
                <c:pt idx="889">
                  <c:v>1.5788127627813444E-23</c:v>
                </c:pt>
                <c:pt idx="890">
                  <c:v>1.4813972303321901E-23</c:v>
                </c:pt>
                <c:pt idx="891">
                  <c:v>1.3899924080736694E-23</c:v>
                </c:pt>
                <c:pt idx="892">
                  <c:v>1.3042274245842802E-23</c:v>
                </c:pt>
                <c:pt idx="893">
                  <c:v>1.2237542918634354E-23</c:v>
                </c:pt>
                <c:pt idx="894">
                  <c:v>1.1482464933840253E-23</c:v>
                </c:pt>
                <c:pt idx="895">
                  <c:v>1.0773976592646303E-23</c:v>
                </c:pt>
                <c:pt idx="896">
                  <c:v>1.0109203231859427E-23</c:v>
                </c:pt>
                <c:pt idx="897">
                  <c:v>9.485447560076397E-24</c:v>
                </c:pt>
                <c:pt idx="898">
                  <c:v>8.9001787135315149E-24</c:v>
                </c:pt>
                <c:pt idx="899">
                  <c:v>8.3510219872178085E-24</c:v>
                </c:pt>
                <c:pt idx="900">
                  <c:v>7.8357491996161496E-24</c:v>
                </c:pt>
                <c:pt idx="901">
                  <c:v>7.3522696519376031E-24</c:v>
                </c:pt>
                <c:pt idx="902">
                  <c:v>6.8986216451964425E-24</c:v>
                </c:pt>
                <c:pt idx="903">
                  <c:v>6.4729645206947552E-24</c:v>
                </c:pt>
                <c:pt idx="904">
                  <c:v>6.0735711916231597E-24</c:v>
                </c:pt>
                <c:pt idx="905">
                  <c:v>5.6988211354749526E-24</c:v>
                </c:pt>
                <c:pt idx="906">
                  <c:v>5.3471938188406545E-24</c:v>
                </c:pt>
                <c:pt idx="907">
                  <c:v>5.017262527904333E-24</c:v>
                </c:pt>
                <c:pt idx="908">
                  <c:v>4.7076885796091855E-24</c:v>
                </c:pt>
                <c:pt idx="909">
                  <c:v>4.4172158900044176E-24</c:v>
                </c:pt>
                <c:pt idx="910">
                  <c:v>4.1446658777346973E-24</c:v>
                </c:pt>
                <c:pt idx="911">
                  <c:v>3.8889326819933069E-24</c:v>
                </c:pt>
                <c:pt idx="912">
                  <c:v>3.6489786755360111E-24</c:v>
                </c:pt>
                <c:pt idx="913">
                  <c:v>3.4238302545498928E-24</c:v>
                </c:pt>
                <c:pt idx="914">
                  <c:v>3.2125738882947045E-24</c:v>
                </c:pt>
                <c:pt idx="915">
                  <c:v>3.0143524124883162E-24</c:v>
                </c:pt>
                <c:pt idx="916">
                  <c:v>2.8283615513968231E-24</c:v>
                </c:pt>
                <c:pt idx="917">
                  <c:v>2.6538466545178216E-24</c:v>
                </c:pt>
                <c:pt idx="918">
                  <c:v>2.4900996346160925E-24</c:v>
                </c:pt>
                <c:pt idx="919">
                  <c:v>2.3364560946878774E-24</c:v>
                </c:pt>
                <c:pt idx="920">
                  <c:v>2.1922926321965282E-24</c:v>
                </c:pt>
                <c:pt idx="921">
                  <c:v>2.0570243096415756E-24</c:v>
                </c:pt>
                <c:pt idx="922">
                  <c:v>1.9301022811981431E-24</c:v>
                </c:pt>
                <c:pt idx="923">
                  <c:v>1.8110115657968992E-24</c:v>
                </c:pt>
                <c:pt idx="924">
                  <c:v>1.6992689576089042E-24</c:v>
                </c:pt>
                <c:pt idx="925">
                  <c:v>1.5944210654572262E-24</c:v>
                </c:pt>
                <c:pt idx="926">
                  <c:v>1.496042473200321E-24</c:v>
                </c:pt>
                <c:pt idx="927">
                  <c:v>1.4037340136230007E-24</c:v>
                </c:pt>
                <c:pt idx="928">
                  <c:v>1.3171211488313752E-24</c:v>
                </c:pt>
                <c:pt idx="929">
                  <c:v>1.2358524505802828E-24</c:v>
                </c:pt>
                <c:pt idx="930">
                  <c:v>1.1595981743671991E-24</c:v>
                </c:pt>
                <c:pt idx="931">
                  <c:v>1.088048921507066E-24</c:v>
                </c:pt>
                <c:pt idx="932">
                  <c:v>1.0209143837594645E-24</c:v>
                </c:pt>
                <c:pt idx="933">
                  <c:v>9.5792216541450684E-25</c:v>
                </c:pt>
                <c:pt idx="934">
                  <c:v>8.988166780581034E-25</c:v>
                </c:pt>
                <c:pt idx="935">
                  <c:v>8.4335810353216598E-25</c:v>
                </c:pt>
                <c:pt idx="936">
                  <c:v>7.9132142088199328E-25</c:v>
                </c:pt>
                <c:pt idx="937">
                  <c:v>7.424954933427206E-25</c:v>
                </c:pt>
                <c:pt idx="938">
                  <c:v>6.9668221166031508E-25</c:v>
                </c:pt>
                <c:pt idx="939">
                  <c:v>6.5369569027117732E-25</c:v>
                </c:pt>
                <c:pt idx="940">
                  <c:v>6.1336151307887935E-25</c:v>
                </c:pt>
                <c:pt idx="941">
                  <c:v>5.7551602576780859E-25</c:v>
                </c:pt>
                <c:pt idx="942">
                  <c:v>5.4000567178230751E-25</c:v>
                </c:pt>
                <c:pt idx="943">
                  <c:v>5.0668636927707296E-25</c:v>
                </c:pt>
                <c:pt idx="944">
                  <c:v>4.7542292651081322E-25</c:v>
                </c:pt>
                <c:pt idx="945">
                  <c:v>4.4608849331114944E-25</c:v>
                </c:pt>
                <c:pt idx="946">
                  <c:v>4.1856404638509864E-25</c:v>
                </c:pt>
                <c:pt idx="947">
                  <c:v>3.9273790638680934E-25</c:v>
                </c:pt>
                <c:pt idx="948">
                  <c:v>3.6850528478306835E-25</c:v>
                </c:pt>
                <c:pt idx="949">
                  <c:v>3.4576785867800615E-25</c:v>
                </c:pt>
                <c:pt idx="950">
                  <c:v>3.244333718718675E-25</c:v>
                </c:pt>
                <c:pt idx="951">
                  <c:v>3.0441526053515953E-25</c:v>
                </c:pt>
                <c:pt idx="952">
                  <c:v>2.856323019793655E-25</c:v>
                </c:pt>
                <c:pt idx="953">
                  <c:v>2.6800828509912505E-25</c:v>
                </c:pt>
                <c:pt idx="954">
                  <c:v>2.5147170114871276E-25</c:v>
                </c:pt>
                <c:pt idx="955">
                  <c:v>2.3595545359815429E-25</c:v>
                </c:pt>
                <c:pt idx="956">
                  <c:v>2.2139658589173119E-25</c:v>
                </c:pt>
                <c:pt idx="957">
                  <c:v>2.0773602600426667E-25</c:v>
                </c:pt>
                <c:pt idx="958">
                  <c:v>1.9491834675873874E-25</c:v>
                </c:pt>
                <c:pt idx="959">
                  <c:v>1.8289154093271996E-25</c:v>
                </c:pt>
                <c:pt idx="960">
                  <c:v>1.7160681024114606E-25</c:v>
                </c:pt>
                <c:pt idx="961">
                  <c:v>1.6101836733922009E-25</c:v>
                </c:pt>
                <c:pt idx="962">
                  <c:v>1.5108325004208685E-25</c:v>
                </c:pt>
                <c:pt idx="963">
                  <c:v>1.4176114700748085E-25</c:v>
                </c:pt>
                <c:pt idx="964">
                  <c:v>1.3301423417406264E-25</c:v>
                </c:pt>
                <c:pt idx="965">
                  <c:v>1.2480702129179804E-25</c:v>
                </c:pt>
                <c:pt idx="966">
                  <c:v>1.1710620792168389E-25</c:v>
                </c:pt>
                <c:pt idx="967">
                  <c:v>1.0988054832054465E-25</c:v>
                </c:pt>
                <c:pt idx="968">
                  <c:v>1.0310072466267539E-25</c:v>
                </c:pt>
                <c:pt idx="969">
                  <c:v>9.6739228083933098E-26</c:v>
                </c:pt>
                <c:pt idx="970">
                  <c:v>9.0770247065617326E-26</c:v>
                </c:pt>
                <c:pt idx="971">
                  <c:v>8.5169562705262274E-26</c:v>
                </c:pt>
                <c:pt idx="972">
                  <c:v>7.9914450449405867E-26</c:v>
                </c:pt>
                <c:pt idx="973">
                  <c:v>7.4983587889620123E-26</c:v>
                </c:pt>
                <c:pt idx="974">
                  <c:v>7.0356968247689243E-26</c:v>
                </c:pt>
                <c:pt idx="975">
                  <c:v>6.601581919890485E-26</c:v>
                </c:pt>
                <c:pt idx="976">
                  <c:v>6.1942526704106924E-26</c:v>
                </c:pt>
                <c:pt idx="977">
                  <c:v>5.8120563541422365E-26</c:v>
                </c:pt>
                <c:pt idx="978">
                  <c:v>5.4534422247721217E-26</c:v>
                </c:pt>
                <c:pt idx="979">
                  <c:v>5.116955219770344E-26</c:v>
                </c:pt>
                <c:pt idx="980">
                  <c:v>4.8012300565316912E-26</c:v>
                </c:pt>
                <c:pt idx="981">
                  <c:v>4.5049856927960192E-26</c:v>
                </c:pt>
                <c:pt idx="982">
                  <c:v>4.2270201288703583E-26</c:v>
                </c:pt>
                <c:pt idx="983">
                  <c:v>3.966205530563094E-26</c:v>
                </c:pt>
                <c:pt idx="984">
                  <c:v>3.7214836530417027E-26</c:v>
                </c:pt>
                <c:pt idx="985">
                  <c:v>3.4918615470465472E-26</c:v>
                </c:pt>
                <c:pt idx="986">
                  <c:v>3.276407530038846E-26</c:v>
                </c:pt>
                <c:pt idx="987">
                  <c:v>3.0742474059359243E-26</c:v>
                </c:pt>
                <c:pt idx="988">
                  <c:v>2.8845609180954685E-26</c:v>
                </c:pt>
                <c:pt idx="989">
                  <c:v>2.7065784211569077E-26</c:v>
                </c:pt>
                <c:pt idx="990">
                  <c:v>2.5395777582360522E-26</c:v>
                </c:pt>
                <c:pt idx="991">
                  <c:v>2.3828813308023341E-26</c:v>
                </c:pt>
                <c:pt idx="992">
                  <c:v>2.2358533493497881E-26</c:v>
                </c:pt>
                <c:pt idx="993">
                  <c:v>2.0978972537064825E-26</c:v>
                </c:pt>
                <c:pt idx="994">
                  <c:v>1.9684532925154116E-26</c:v>
                </c:pt>
                <c:pt idx="995">
                  <c:v>1.8469962520656842E-26</c:v>
                </c:pt>
                <c:pt idx="996">
                  <c:v>1.7330333252588339E-26</c:v>
                </c:pt>
                <c:pt idx="997">
                  <c:v>1.6261021120636701E-26</c:v>
                </c:pt>
                <c:pt idx="998">
                  <c:v>1.525768743346587E-26</c:v>
                </c:pt>
                <c:pt idx="999">
                  <c:v>1.4316261204648583E-26</c:v>
                </c:pt>
                <c:pt idx="1000">
                  <c:v>1.3432922634801233E-26</c:v>
                </c:pt>
                <c:pt idx="1001">
                  <c:v>1.2604087612900229E-26</c:v>
                </c:pt>
                <c:pt idx="1002">
                  <c:v>1.1826393173894409E-26</c:v>
                </c:pt>
                <c:pt idx="1003">
                  <c:v>1.1096683853608452E-26</c:v>
                </c:pt>
                <c:pt idx="1004">
                  <c:v>1.0411998885572814E-26</c:v>
                </c:pt>
                <c:pt idx="1005">
                  <c:v>9.7695601878318376E-27</c:v>
                </c:pt>
                <c:pt idx="1006">
                  <c:v>9.1667610909869994E-27</c:v>
                </c:pt>
                <c:pt idx="1007">
                  <c:v>8.6011557617397576E-27</c:v>
                </c:pt>
                <c:pt idx="1008">
                  <c:v>8.0704492790204813E-27</c:v>
                </c:pt>
                <c:pt idx="1009">
                  <c:v>7.5724883224377169E-27</c:v>
                </c:pt>
                <c:pt idx="1010">
                  <c:v>7.1052524352665685E-27</c:v>
                </c:pt>
                <c:pt idx="1011">
                  <c:v>6.666845826526096E-27</c:v>
                </c:pt>
                <c:pt idx="1012">
                  <c:v>6.255489678883016E-27</c:v>
                </c:pt>
                <c:pt idx="1013">
                  <c:v>5.8695149311712917E-27</c:v>
                </c:pt>
                <c:pt idx="1014">
                  <c:v>5.5073555062430167E-27</c:v>
                </c:pt>
                <c:pt idx="1015">
                  <c:v>5.1675419566728284E-27</c:v>
                </c:pt>
                <c:pt idx="1016">
                  <c:v>4.848695502533576E-27</c:v>
                </c:pt>
                <c:pt idx="1017">
                  <c:v>4.5495224370517485E-27</c:v>
                </c:pt>
                <c:pt idx="1018">
                  <c:v>4.2688088774438254E-27</c:v>
                </c:pt>
                <c:pt idx="1019">
                  <c:v>4.0054158396352887E-27</c:v>
                </c:pt>
                <c:pt idx="1020">
                  <c:v>3.7582746168781561E-27</c:v>
                </c:pt>
                <c:pt idx="1021">
                  <c:v>3.5263824435159679E-27</c:v>
                </c:pt>
                <c:pt idx="1022">
                  <c:v>3.3087984263021209E-27</c:v>
                </c:pt>
                <c:pt idx="1023">
                  <c:v>3.1046397267630381E-27</c:v>
                </c:pt>
                <c:pt idx="1024">
                  <c:v>2.9130779791162689E-27</c:v>
                </c:pt>
                <c:pt idx="1025">
                  <c:v>2.7333359292093545E-27</c:v>
                </c:pt>
                <c:pt idx="1026">
                  <c:v>2.5646842808420996E-27</c:v>
                </c:pt>
                <c:pt idx="1027">
                  <c:v>2.4064387366763208E-27</c:v>
                </c:pt>
                <c:pt idx="1028">
                  <c:v>2.2579572217266848E-27</c:v>
                </c:pt>
                <c:pt idx="1029">
                  <c:v>2.1186372781670559E-27</c:v>
                </c:pt>
                <c:pt idx="1030">
                  <c:v>1.9879136208818924E-27</c:v>
                </c:pt>
                <c:pt idx="1031">
                  <c:v>1.8652558438444288E-27</c:v>
                </c:pt>
                <c:pt idx="1032">
                  <c:v>1.7501662680153747E-27</c:v>
                </c:pt>
                <c:pt idx="1033">
                  <c:v>1.6421779220300571E-27</c:v>
                </c:pt>
                <c:pt idx="1034">
                  <c:v>1.5408526474807285E-27</c:v>
                </c:pt>
                <c:pt idx="1035">
                  <c:v>1.4457793211062998E-27</c:v>
                </c:pt>
                <c:pt idx="1036">
                  <c:v>1.3565721866761023E-27</c:v>
                </c:pt>
                <c:pt idx="1037">
                  <c:v>1.2728692897993631E-27</c:v>
                </c:pt>
                <c:pt idx="1038">
                  <c:v>1.1943310093096998E-27</c:v>
                </c:pt>
                <c:pt idx="1039">
                  <c:v>1.1206386792657768E-27</c:v>
                </c:pt>
                <c:pt idx="1040">
                  <c:v>1.0514932959769595E-27</c:v>
                </c:pt>
                <c:pt idx="1041">
                  <c:v>9.8661430480775917E-28</c:v>
                </c:pt>
                <c:pt idx="1042">
                  <c:v>9.2573846183858819E-28</c:v>
                </c:pt>
                <c:pt idx="1043">
                  <c:v>8.6861876576405314E-28</c:v>
                </c:pt>
                <c:pt idx="1044">
                  <c:v>8.1502345569500774E-28</c:v>
                </c:pt>
                <c:pt idx="1045">
                  <c:v>7.6473507079798571E-28</c:v>
                </c:pt>
                <c:pt idx="1046">
                  <c:v>7.175495679565415E-28</c:v>
                </c:pt>
                <c:pt idx="1047">
                  <c:v>6.7327549387444091E-28</c:v>
                </c:pt>
                <c:pt idx="1048">
                  <c:v>6.3173320826154626E-28</c:v>
                </c:pt>
                <c:pt idx="1049">
                  <c:v>5.9275415495050207E-28</c:v>
                </c:pt>
                <c:pt idx="1050">
                  <c:v>5.5618017798680756E-28</c:v>
                </c:pt>
                <c:pt idx="1051">
                  <c:v>5.2186287991733789E-28</c:v>
                </c:pt>
                <c:pt idx="1052">
                  <c:v>4.8966301967359519E-28</c:v>
                </c:pt>
                <c:pt idx="1053">
                  <c:v>4.5944994760662559E-28</c:v>
                </c:pt>
                <c:pt idx="1054">
                  <c:v>4.3110107538127856E-28</c:v>
                </c:pt>
                <c:pt idx="1055">
                  <c:v>4.0450137857892475E-28</c:v>
                </c:pt>
                <c:pt idx="1056">
                  <c:v>3.7954292999046456E-28</c:v>
                </c:pt>
                <c:pt idx="1057">
                  <c:v>3.5612446170598075E-28</c:v>
                </c:pt>
                <c:pt idx="1058">
                  <c:v>3.3415095422423183E-28</c:v>
                </c:pt>
                <c:pt idx="1059">
                  <c:v>3.1353325091481497E-28</c:v>
                </c:pt>
                <c:pt idx="1060">
                  <c:v>2.9418769626869315E-28</c:v>
                </c:pt>
                <c:pt idx="1061">
                  <c:v>2.7603579646930326E-28</c:v>
                </c:pt>
                <c:pt idx="1062">
                  <c:v>2.5900390090702518E-28</c:v>
                </c:pt>
                <c:pt idx="1063">
                  <c:v>2.4302290334477012E-28</c:v>
                </c:pt>
                <c:pt idx="1064">
                  <c:v>2.2802796152217927E-28</c:v>
                </c:pt>
                <c:pt idx="1065">
                  <c:v>2.1395823406073822E-28</c:v>
                </c:pt>
                <c:pt idx="1066">
                  <c:v>2.0075663360230927E-28</c:v>
                </c:pt>
                <c:pt idx="1067">
                  <c:v>1.8836959517945279E-28</c:v>
                </c:pt>
                <c:pt idx="1068">
                  <c:v>1.7674685887770713E-28</c:v>
                </c:pt>
                <c:pt idx="1069">
                  <c:v>1.6584126590799032E-28</c:v>
                </c:pt>
                <c:pt idx="1070">
                  <c:v>1.556085672616936E-28</c:v>
                </c:pt>
                <c:pt idx="1071">
                  <c:v>1.4600724417209346E-28</c:v>
                </c:pt>
                <c:pt idx="1072">
                  <c:v>1.3699833965361127E-28</c:v>
                </c:pt>
                <c:pt idx="1073">
                  <c:v>1.2854530043539783E-28</c:v>
                </c:pt>
                <c:pt idx="1074">
                  <c:v>1.2061382864789427E-28</c:v>
                </c:pt>
                <c:pt idx="1075">
                  <c:v>1.1317174266059412E-28</c:v>
                </c:pt>
                <c:pt idx="1076">
                  <c:v>1.0618884650636071E-28</c:v>
                </c:pt>
                <c:pt idx="1077">
                  <c:v>9.9636807362494674E-29</c:v>
                </c:pt>
                <c:pt idx="1078">
                  <c:v>9.3489040591435533E-29</c:v>
                </c:pt>
                <c:pt idx="1079">
                  <c:v>8.7720601874654905E-29</c:v>
                </c:pt>
                <c:pt idx="1080">
                  <c:v>8.2308086002078771E-29</c:v>
                </c:pt>
                <c:pt idx="1081">
                  <c:v>7.7229531906380881E-29</c:v>
                </c:pt>
                <c:pt idx="1082">
                  <c:v>7.2464333556827774E-29</c:v>
                </c:pt>
                <c:pt idx="1083">
                  <c:v>6.7993156351130749E-29</c:v>
                </c:pt>
                <c:pt idx="1084">
                  <c:v>6.3797858666068056E-29</c:v>
                </c:pt>
                <c:pt idx="1085">
                  <c:v>5.9861418248572114E-29</c:v>
                </c:pt>
                <c:pt idx="1086">
                  <c:v>5.616786314861642E-29</c:v>
                </c:pt>
                <c:pt idx="1087">
                  <c:v>5.2702206913665217E-29</c:v>
                </c:pt>
                <c:pt idx="1088">
                  <c:v>4.945038778173993E-29</c:v>
                </c:pt>
                <c:pt idx="1089">
                  <c:v>4.6399211626380637E-29</c:v>
                </c:pt>
                <c:pt idx="1090">
                  <c:v>4.3536298422004132E-29</c:v>
                </c:pt>
                <c:pt idx="1091">
                  <c:v>4.0850032012443713E-29</c:v>
                </c:pt>
                <c:pt idx="1092">
                  <c:v>3.8329512978858774E-29</c:v>
                </c:pt>
                <c:pt idx="1093">
                  <c:v>3.5964514415777474E-29</c:v>
                </c:pt>
                <c:pt idx="1094">
                  <c:v>3.3745440435835582E-29</c:v>
                </c:pt>
                <c:pt idx="1095">
                  <c:v>3.166328723484615E-29</c:v>
                </c:pt>
                <c:pt idx="1096">
                  <c:v>2.9709606559223035E-29</c:v>
                </c:pt>
                <c:pt idx="1097">
                  <c:v>2.7876471427528873E-29</c:v>
                </c:pt>
                <c:pt idx="1098">
                  <c:v>2.6156443967063982E-29</c:v>
                </c:pt>
                <c:pt idx="1099">
                  <c:v>2.4542545234994445E-29</c:v>
                </c:pt>
                <c:pt idx="1100">
                  <c:v>2.3028226901569906E-29</c:v>
                </c:pt>
                <c:pt idx="1101">
                  <c:v>2.1607344680536671E-29</c:v>
                </c:pt>
                <c:pt idx="1102">
                  <c:v>2.0274133398941273E-29</c:v>
                </c:pt>
                <c:pt idx="1103">
                  <c:v>1.9023183605171094E-29</c:v>
                </c:pt>
                <c:pt idx="1104">
                  <c:v>1.7849419620320147E-29</c:v>
                </c:pt>
                <c:pt idx="1105">
                  <c:v>1.674807894382431E-29</c:v>
                </c:pt>
                <c:pt idx="1106">
                  <c:v>1.5714692929805197E-29</c:v>
                </c:pt>
                <c:pt idx="1107">
                  <c:v>1.4745068655717699E-29</c:v>
                </c:pt>
                <c:pt idx="1108">
                  <c:v>1.3835271909733953E-29</c:v>
                </c:pt>
                <c:pt idx="1109">
                  <c:v>1.2981611227835718E-29</c:v>
                </c:pt>
                <c:pt idx="1110">
                  <c:v>1.2180622915846326E-29</c:v>
                </c:pt>
                <c:pt idx="1111">
                  <c:v>1.1429056995629682E-29</c:v>
                </c:pt>
                <c:pt idx="1112">
                  <c:v>1.0723864018433569E-29</c:v>
                </c:pt>
                <c:pt idx="1113">
                  <c:v>1.0062182691872925E-29</c:v>
                </c:pt>
                <c:pt idx="1114">
                  <c:v>9.4413282703500977E-30</c:v>
                </c:pt>
                <c:pt idx="1115">
                  <c:v>8.8587816618066344E-30</c:v>
                </c:pt>
                <c:pt idx="1116">
                  <c:v>8.3121792066076972E-30</c:v>
                </c:pt>
                <c:pt idx="1117">
                  <c:v>7.799303087087361E-30</c:v>
                </c:pt>
                <c:pt idx="1118">
                  <c:v>7.318072328841855E-30</c:v>
                </c:pt>
                <c:pt idx="1119">
                  <c:v>6.866534357258911E-30</c:v>
                </c:pt>
                <c:pt idx="1120">
                  <c:v>6.4428570750241293E-30</c:v>
                </c:pt>
                <c:pt idx="1121">
                  <c:v>6.0453214284591785E-30</c:v>
                </c:pt>
                <c:pt idx="1122">
                  <c:v>5.6723144325300521E-30</c:v>
                </c:pt>
                <c:pt idx="1123">
                  <c:v>5.322322626224604E-30</c:v>
                </c:pt>
                <c:pt idx="1124">
                  <c:v>4.9939259317448444E-30</c:v>
                </c:pt>
                <c:pt idx="1125">
                  <c:v>4.6857918925978988E-30</c:v>
                </c:pt>
                <c:pt idx="1126">
                  <c:v>4.3966702672069265E-30</c:v>
                </c:pt>
                <c:pt idx="1127">
                  <c:v>4.1253879561057672E-30</c:v>
                </c:pt>
                <c:pt idx="1128">
                  <c:v>3.870844242134645E-30</c:v>
                </c:pt>
                <c:pt idx="1129">
                  <c:v>3.6320063243241764E-30</c:v>
                </c:pt>
                <c:pt idx="1130">
                  <c:v>3.4079051273466237E-30</c:v>
                </c:pt>
                <c:pt idx="1131">
                  <c:v>3.1976313695313963E-30</c:v>
                </c:pt>
                <c:pt idx="1132">
                  <c:v>3.0003318734909274E-30</c:v>
                </c:pt>
                <c:pt idx="1133">
                  <c:v>2.8152061043874464E-30</c:v>
                </c:pt>
                <c:pt idx="1134">
                  <c:v>2.6415029217947973E-30</c:v>
                </c:pt>
                <c:pt idx="1135">
                  <c:v>2.4785175319761092E-30</c:v>
                </c:pt>
                <c:pt idx="1136">
                  <c:v>2.3255886282113152E-30</c:v>
                </c:pt>
                <c:pt idx="1137">
                  <c:v>2.1820957075715043E-30</c:v>
                </c:pt>
                <c:pt idx="1138">
                  <c:v>2.0474565532530312E-30</c:v>
                </c:pt>
                <c:pt idx="1139">
                  <c:v>1.9211248722560505E-30</c:v>
                </c:pt>
                <c:pt idx="1140">
                  <c:v>1.8025880788224548E-30</c:v>
                </c:pt>
                <c:pt idx="1141">
                  <c:v>1.6913652146395995E-30</c:v>
                </c:pt>
                <c:pt idx="1142">
                  <c:v>1.5870049973711291E-30</c:v>
                </c:pt>
                <c:pt idx="1143">
                  <c:v>1.4890839895968917E-30</c:v>
                </c:pt>
                <c:pt idx="1144">
                  <c:v>1.3972048807324913E-30</c:v>
                </c:pt>
                <c:pt idx="1145">
                  <c:v>1.3109948749574347E-30</c:v>
                </c:pt>
                <c:pt idx="1146">
                  <c:v>1.2301041786109559E-30</c:v>
                </c:pt>
                <c:pt idx="1147">
                  <c:v>1.1542045809181851E-30</c:v>
                </c:pt>
                <c:pt idx="1148">
                  <c:v>1.0829881222880176E-30</c:v>
                </c:pt>
                <c:pt idx="1149">
                  <c:v>1.0161658447793524E-30</c:v>
                </c:pt>
                <c:pt idx="1150">
                  <c:v>9.5346661966576932E-31</c:v>
                </c:pt>
                <c:pt idx="1151">
                  <c:v>8.9463604734153222E-31</c:v>
                </c:pt>
                <c:pt idx="1152">
                  <c:v>8.3943542510533362E-31</c:v>
                </c:pt>
                <c:pt idx="1153">
                  <c:v>7.8764077863360163E-31</c:v>
                </c:pt>
                <c:pt idx="1154">
                  <c:v>7.3904195321361415E-31</c:v>
                </c:pt>
                <c:pt idx="1155">
                  <c:v>6.9344176104913133E-31</c:v>
                </c:pt>
                <c:pt idx="1156">
                  <c:v>6.5065518117877594E-31</c:v>
                </c:pt>
                <c:pt idx="1157">
                  <c:v>6.1050860876085991E-31</c:v>
                </c:pt>
                <c:pt idx="1158">
                  <c:v>5.7283915067866163E-31</c:v>
                </c:pt>
                <c:pt idx="1159">
                  <c:v>5.3749396460810055E-31</c:v>
                </c:pt>
                <c:pt idx="1160">
                  <c:v>5.0432963886610204E-31</c:v>
                </c:pt>
                <c:pt idx="1161">
                  <c:v>4.7321161052341184E-31</c:v>
                </c:pt>
                <c:pt idx="1162">
                  <c:v>4.4401361942087577E-31</c:v>
                </c:pt>
                <c:pt idx="1163">
                  <c:v>4.166171958738797E-31</c:v>
                </c:pt>
                <c:pt idx="1164">
                  <c:v>3.9091117998632737E-31</c:v>
                </c:pt>
                <c:pt idx="1165">
                  <c:v>3.6679127062379505E-31</c:v>
                </c:pt>
                <c:pt idx="1166">
                  <c:v>3.4415960221583744E-31</c:v>
                </c:pt>
                <c:pt idx="1167">
                  <c:v>3.22924347670338E-31</c:v>
                </c:pt>
                <c:pt idx="1168">
                  <c:v>3.0299934578874475E-31</c:v>
                </c:pt>
                <c:pt idx="1169">
                  <c:v>2.8430375167044211E-31</c:v>
                </c:pt>
                <c:pt idx="1170">
                  <c:v>2.6676170868779109E-31</c:v>
                </c:pt>
                <c:pt idx="1171">
                  <c:v>2.5030204070088723E-31</c:v>
                </c:pt>
                <c:pt idx="1172">
                  <c:v>2.3485796326321083E-31</c:v>
                </c:pt>
                <c:pt idx="1173">
                  <c:v>2.2036681264639882E-31</c:v>
                </c:pt>
                <c:pt idx="1174">
                  <c:v>2.0676979158466508E-31</c:v>
                </c:pt>
                <c:pt idx="1175">
                  <c:v>1.9401173070723949E-31</c:v>
                </c:pt>
                <c:pt idx="1176">
                  <c:v>1.8204086469084588E-31</c:v>
                </c:pt>
                <c:pt idx="1177">
                  <c:v>1.7080862222396687E-31</c:v>
                </c:pt>
                <c:pt idx="1178">
                  <c:v>1.6026942893068422E-31</c:v>
                </c:pt>
                <c:pt idx="1179">
                  <c:v>1.5038052245446592E-31</c:v>
                </c:pt>
                <c:pt idx="1180">
                  <c:v>1.4110177895160976E-31</c:v>
                </c:pt>
                <c:pt idx="1181">
                  <c:v>1.3239555029034728E-31</c:v>
                </c:pt>
                <c:pt idx="1182">
                  <c:v>1.2422651129505052E-31</c:v>
                </c:pt>
                <c:pt idx="1183">
                  <c:v>1.1656151641574055E-31</c:v>
                </c:pt>
                <c:pt idx="1184">
                  <c:v>1.0936946524133995E-31</c:v>
                </c:pt>
                <c:pt idx="1185">
                  <c:v>1.0262117631099518E-31</c:v>
                </c:pt>
                <c:pt idx="1186">
                  <c:v>9.6289268711462634E-32</c:v>
                </c:pt>
                <c:pt idx="1187">
                  <c:v>9.0348050980145177E-32</c:v>
                </c:pt>
                <c:pt idx="1188">
                  <c:v>8.4773416863006933E-32</c:v>
                </c:pt>
                <c:pt idx="1189">
                  <c:v>7.9542747504408862E-32</c:v>
                </c:pt>
                <c:pt idx="1190">
                  <c:v>7.4634819672003956E-32</c:v>
                </c:pt>
                <c:pt idx="1191">
                  <c:v>7.002971964431827E-32</c:v>
                </c:pt>
                <c:pt idx="1192">
                  <c:v>6.5708762411620077E-32</c:v>
                </c:pt>
                <c:pt idx="1193">
                  <c:v>6.165441586223798E-32</c:v>
                </c:pt>
                <c:pt idx="1194">
                  <c:v>5.785022964671692E-32</c:v>
                </c:pt>
                <c:pt idx="1195">
                  <c:v>5.4280768431181223E-32</c:v>
                </c:pt>
                <c:pt idx="1196">
                  <c:v>5.0931549269082833E-32</c:v>
                </c:pt>
                <c:pt idx="1197">
                  <c:v>4.7788982837223311E-32</c:v>
                </c:pt>
                <c:pt idx="1198">
                  <c:v>4.4840318297616757E-32</c:v>
                </c:pt>
                <c:pt idx="1199">
                  <c:v>4.2073591561473152E-32</c:v>
                </c:pt>
                <c:pt idx="1200">
                  <c:v>3.9477576745385179E-32</c:v>
                </c:pt>
                <c:pt idx="1201">
                  <c:v>3.7041740622753924E-32</c:v>
                </c:pt>
                <c:pt idx="1202">
                  <c:v>3.4756199885641965E-32</c:v>
                </c:pt>
                <c:pt idx="1203">
                  <c:v>3.261168104364552E-32</c:v>
                </c:pt>
                <c:pt idx="1204">
                  <c:v>3.0599482797076934E-32</c:v>
                </c:pt>
                <c:pt idx="1205">
                  <c:v>2.8711440731788145E-32</c:v>
                </c:pt>
                <c:pt idx="1206">
                  <c:v>2.6939894192385848E-32</c:v>
                </c:pt>
                <c:pt idx="1207">
                  <c:v>2.5277655199427693E-32</c:v>
                </c:pt>
                <c:pt idx="1208">
                  <c:v>2.3717979284482345E-32</c:v>
                </c:pt>
                <c:pt idx="1209">
                  <c:v>2.225453812471776E-32</c:v>
                </c:pt>
                <c:pt idx="1210">
                  <c:v>2.0881393865983622E-32</c:v>
                </c:pt>
                <c:pt idx="1211">
                  <c:v>1.9592975030204918E-32</c:v>
                </c:pt>
                <c:pt idx="1212">
                  <c:v>1.8384053909331808E-32</c:v>
                </c:pt>
                <c:pt idx="1213">
                  <c:v>1.7249725354122665E-32</c:v>
                </c:pt>
                <c:pt idx="1214">
                  <c:v>1.6185386871696637E-32</c:v>
                </c:pt>
                <c:pt idx="1215">
                  <c:v>1.5186719951102302E-32</c:v>
                </c:pt>
                <c:pt idx="1216">
                  <c:v>1.4249672541131678E-32</c:v>
                </c:pt>
                <c:pt idx="1217">
                  <c:v>1.337044260928403E-32</c:v>
                </c:pt>
                <c:pt idx="1218">
                  <c:v>1.2545462715170612E-32</c:v>
                </c:pt>
                <c:pt idx="1219">
                  <c:v>1.1771385535767539E-32</c:v>
                </c:pt>
                <c:pt idx="1220">
                  <c:v>1.1045070283786082E-32</c:v>
                </c:pt>
                <c:pt idx="1221">
                  <c:v>1.0363569964053509E-32</c:v>
                </c:pt>
                <c:pt idx="1222">
                  <c:v>9.7241194161976601E-33</c:v>
                </c:pt>
                <c:pt idx="1223">
                  <c:v>9.1241240951190154E-33</c:v>
                </c:pt>
                <c:pt idx="1224">
                  <c:v>8.561149543727403E-33</c:v>
                </c:pt>
                <c:pt idx="1225">
                  <c:v>8.0329115152294408E-33</c:v>
                </c:pt>
                <c:pt idx="1226">
                  <c:v>7.537266704888244E-33</c:v>
                </c:pt>
                <c:pt idx="1227">
                  <c:v>7.0722040536499358E-33</c:v>
                </c:pt>
                <c:pt idx="1228">
                  <c:v>6.6358365883517134E-33</c:v>
                </c:pt>
                <c:pt idx="1229">
                  <c:v>6.2263937654035006E-33</c:v>
                </c:pt>
                <c:pt idx="1230">
                  <c:v>5.8422142868779142E-33</c:v>
                </c:pt>
                <c:pt idx="1231">
                  <c:v>5.4817393598601822E-33</c:v>
                </c:pt>
                <c:pt idx="1232">
                  <c:v>5.1435063717080453E-33</c:v>
                </c:pt>
                <c:pt idx="1233">
                  <c:v>4.8261429555592802E-33</c:v>
                </c:pt>
                <c:pt idx="1234">
                  <c:v>4.5283614220078858E-33</c:v>
                </c:pt>
                <c:pt idx="1235">
                  <c:v>4.2489535343556614E-33</c:v>
                </c:pt>
                <c:pt idx="1236">
                  <c:v>3.9867856062399847E-33</c:v>
                </c:pt>
                <c:pt idx="1237">
                  <c:v>3.7407939017466002E-33</c:v>
                </c:pt>
                <c:pt idx="1238">
                  <c:v>3.5099803193435652E-33</c:v>
                </c:pt>
                <c:pt idx="1239">
                  <c:v>3.2934083421240852E-33</c:v>
                </c:pt>
                <c:pt idx="1240">
                  <c:v>3.090199237926504E-33</c:v>
                </c:pt>
                <c:pt idx="1241">
                  <c:v>2.8995284939136038E-33</c:v>
                </c:pt>
                <c:pt idx="1242">
                  <c:v>2.720622471144641E-33</c:v>
                </c:pt>
                <c:pt idx="1243">
                  <c:v>2.5527552655661958E-33</c:v>
                </c:pt>
                <c:pt idx="1244">
                  <c:v>2.3952457626854206E-33</c:v>
                </c:pt>
                <c:pt idx="1245">
                  <c:v>2.2474548739751447E-33</c:v>
                </c:pt>
                <c:pt idx="1246">
                  <c:v>2.10878294379766E-33</c:v>
                </c:pt>
                <c:pt idx="1247">
                  <c:v>1.9786673163258829E-33</c:v>
                </c:pt>
                <c:pt idx="1248">
                  <c:v>1.8565800525897712E-33</c:v>
                </c:pt>
                <c:pt idx="1249">
                  <c:v>1.7420257883850048E-33</c:v>
                </c:pt>
                <c:pt idx="1250">
                  <c:v>1.6345397243524795E-33</c:v>
                </c:pt>
                <c:pt idx="1251">
                  <c:v>1.5336857400734438E-33</c:v>
                </c:pt>
                <c:pt idx="1252">
                  <c:v>1.4390546245282869E-33</c:v>
                </c:pt>
                <c:pt idx="1253">
                  <c:v>1.3502624157391464E-33</c:v>
                </c:pt>
                <c:pt idx="1254">
                  <c:v>1.2669488428594931E-33</c:v>
                </c:pt>
                <c:pt idx="1255">
                  <c:v>1.1887758643895372E-33</c:v>
                </c:pt>
                <c:pt idx="1256">
                  <c:v>1.1154262965863227E-33</c:v>
                </c:pt>
                <c:pt idx="1257">
                  <c:v>1.0466025265033382E-33</c:v>
                </c:pt>
                <c:pt idx="1258">
                  <c:v>9.8202530443785296E-34</c:v>
                </c:pt>
                <c:pt idx="1259">
                  <c:v>9.2143261088638504E-34</c:v>
                </c:pt>
                <c:pt idx="1260">
                  <c:v>8.6457859341101266E-34</c:v>
                </c:pt>
                <c:pt idx="1261">
                  <c:v>8.1123256910291098E-34</c:v>
                </c:pt>
                <c:pt idx="1262">
                  <c:v>7.6117808859564876E-34</c:v>
                </c:pt>
                <c:pt idx="1263">
                  <c:v>7.1421205783051478E-34</c:v>
                </c:pt>
                <c:pt idx="1264">
                  <c:v>6.7014391401047302E-34</c:v>
                </c:pt>
                <c:pt idx="1265">
                  <c:v>6.2879485239921233E-34</c:v>
                </c:pt>
                <c:pt idx="1266">
                  <c:v>5.8999710082805905E-34</c:v>
                </c:pt>
                <c:pt idx="1267">
                  <c:v>5.5359323896709267E-34</c:v>
                </c:pt>
                <c:pt idx="1268">
                  <c:v>5.1943555959843402E-34</c:v>
                </c:pt>
                <c:pt idx="1269">
                  <c:v>4.8738546930009894E-34</c:v>
                </c:pt>
                <c:pt idx="1270">
                  <c:v>4.5731292610871504E-34</c:v>
                </c:pt>
                <c:pt idx="1271">
                  <c:v>4.2909591187944058E-34</c:v>
                </c:pt>
                <c:pt idx="1272">
                  <c:v>4.0261993720220762E-34</c:v>
                </c:pt>
                <c:pt idx="1273">
                  <c:v>3.7777757686550562E-34</c:v>
                </c:pt>
                <c:pt idx="1274">
                  <c:v>3.5446803398286973E-34</c:v>
                </c:pt>
                <c:pt idx="1275">
                  <c:v>3.3259673101353308E-34</c:v>
                </c:pt>
                <c:pt idx="1276">
                  <c:v>3.1207492601782653E-34</c:v>
                </c:pt>
                <c:pt idx="1277">
                  <c:v>2.9281935259029693E-34</c:v>
                </c:pt>
                <c:pt idx="1278">
                  <c:v>2.7475188200958759E-34</c:v>
                </c:pt>
                <c:pt idx="1279">
                  <c:v>2.5779920623426639E-34</c:v>
                </c:pt>
                <c:pt idx="1280">
                  <c:v>2.4189254045837129E-34</c:v>
                </c:pt>
                <c:pt idx="1281">
                  <c:v>2.269673440198026E-34</c:v>
                </c:pt>
                <c:pt idx="1282">
                  <c:v>2.1296305852916043E-34</c:v>
                </c:pt>
                <c:pt idx="1283">
                  <c:v>1.9982286215649422E-34</c:v>
                </c:pt>
                <c:pt idx="1284">
                  <c:v>1.8749343907899355E-34</c:v>
                </c:pt>
                <c:pt idx="1285">
                  <c:v>1.759247631541633E-34</c:v>
                </c:pt>
                <c:pt idx="1286">
                  <c:v>1.650698949407451E-34</c:v>
                </c:pt>
                <c:pt idx="1287">
                  <c:v>1.5488479124380617E-34</c:v>
                </c:pt>
                <c:pt idx="1288">
                  <c:v>1.4532812641123217E-34</c:v>
                </c:pt>
                <c:pt idx="1289">
                  <c:v>1.3636112465654156E-34</c:v>
                </c:pt>
                <c:pt idx="1290">
                  <c:v>1.2794740272767835E-34</c:v>
                </c:pt>
                <c:pt idx="1291">
                  <c:v>1.2005282228341742E-34</c:v>
                </c:pt>
                <c:pt idx="1292">
                  <c:v>1.1264535137840643E-34</c:v>
                </c:pt>
                <c:pt idx="1293">
                  <c:v>1.0569493449482484E-34</c:v>
                </c:pt>
                <c:pt idx="1294">
                  <c:v>9.9173370593318799E-35</c:v>
                </c:pt>
                <c:pt idx="1295">
                  <c:v>9.3054198688408472E-35</c:v>
                </c:pt>
                <c:pt idx="1296">
                  <c:v>8.7312590484094656E-35</c:v>
                </c:pt>
                <c:pt idx="1297">
                  <c:v>8.1925249634037813E-35</c:v>
                </c:pt>
                <c:pt idx="1298">
                  <c:v>7.6870317217561672E-35</c:v>
                </c:pt>
                <c:pt idx="1299">
                  <c:v>7.2127283047954268E-35</c:v>
                </c:pt>
                <c:pt idx="1300">
                  <c:v>6.7676902453203267E-35</c:v>
                </c:pt>
                <c:pt idx="1301">
                  <c:v>6.3501118191506534E-35</c:v>
                </c:pt>
                <c:pt idx="1302">
                  <c:v>5.9582987184733673E-35</c:v>
                </c:pt>
                <c:pt idx="1303">
                  <c:v>5.5906611772562121E-35</c:v>
                </c:pt>
                <c:pt idx="1304">
                  <c:v>5.2457075208354247E-35</c:v>
                </c:pt>
                <c:pt idx="1305">
                  <c:v>4.9220381135052734E-35</c:v>
                </c:pt>
                <c:pt idx="1306">
                  <c:v>4.6183396795519922E-35</c:v>
                </c:pt>
                <c:pt idx="1307">
                  <c:v>4.3333799746899393E-35</c:v>
                </c:pt>
                <c:pt idx="1308">
                  <c:v>4.0660027862795447E-35</c:v>
                </c:pt>
                <c:pt idx="1309">
                  <c:v>3.8151232420406289E-35</c:v>
                </c:pt>
                <c:pt idx="1310">
                  <c:v>3.5797234082263866E-35</c:v>
                </c:pt>
                <c:pt idx="1311">
                  <c:v>3.3588481593978016E-35</c:v>
                </c:pt>
                <c:pt idx="1312">
                  <c:v>3.1516013030402604E-35</c:v>
                </c:pt>
                <c:pt idx="1313">
                  <c:v>2.9571419432981607E-35</c:v>
                </c:pt>
                <c:pt idx="1314">
                  <c:v>2.7746810690735118E-35</c:v>
                </c:pt>
                <c:pt idx="1315">
                  <c:v>2.6034783526448634E-35</c:v>
                </c:pt>
                <c:pt idx="1316">
                  <c:v>2.4428391458170987E-35</c:v>
                </c:pt>
                <c:pt idx="1317">
                  <c:v>2.2921116614140815E-35</c:v>
                </c:pt>
                <c:pt idx="1318">
                  <c:v>2.1506843286781781E-35</c:v>
                </c:pt>
                <c:pt idx="1319">
                  <c:v>2.0179833118462965E-35</c:v>
                </c:pt>
                <c:pt idx="1320">
                  <c:v>1.8934701818341594E-35</c:v>
                </c:pt>
                <c:pt idx="1321">
                  <c:v>1.7766397315817646E-35</c:v>
                </c:pt>
                <c:pt idx="1322">
                  <c:v>1.6670179261958846E-35</c:v>
                </c:pt>
                <c:pt idx="1323">
                  <c:v>1.5641599795723889E-35</c:v>
                </c:pt>
                <c:pt idx="1324">
                  <c:v>1.4676485496943639E-35</c:v>
                </c:pt>
                <c:pt idx="1325">
                  <c:v>1.3770920452835199E-35</c:v>
                </c:pt>
                <c:pt idx="1326">
                  <c:v>1.292123036934195E-35</c:v>
                </c:pt>
                <c:pt idx="1327">
                  <c:v>1.2123967662831921E-35</c:v>
                </c:pt>
                <c:pt idx="1328">
                  <c:v>1.1375897471664694E-35</c:v>
                </c:pt>
                <c:pt idx="1329">
                  <c:v>1.0673984530869267E-35</c:v>
                </c:pt>
                <c:pt idx="1330">
                  <c:v>1.0015380856677488E-35</c:v>
                </c:pt>
                <c:pt idx="1331">
                  <c:v>9.3974141909434668E-36</c:v>
                </c:pt>
                <c:pt idx="1332">
                  <c:v>8.817577158562711E-36</c:v>
                </c:pt>
                <c:pt idx="1333">
                  <c:v>8.2735170938976204E-36</c:v>
                </c:pt>
                <c:pt idx="1334">
                  <c:v>7.7630264949304795E-36</c:v>
                </c:pt>
                <c:pt idx="1335">
                  <c:v>7.2840340664120388E-36</c:v>
                </c:pt>
                <c:pt idx="1336">
                  <c:v>6.8345963156636424E-36</c:v>
                </c:pt>
                <c:pt idx="1337">
                  <c:v>6.4128896669331802E-36</c:v>
                </c:pt>
                <c:pt idx="1338">
                  <c:v>6.0172030623091874E-36</c:v>
                </c:pt>
                <c:pt idx="1339">
                  <c:v>5.6459310191715981E-36</c:v>
                </c:pt>
                <c:pt idx="1340">
                  <c:v>5.2975671160100364E-36</c:v>
                </c:pt>
                <c:pt idx="1341">
                  <c:v>4.9706978801786055E-36</c:v>
                </c:pt>
                <c:pt idx="1342">
                  <c:v>4.6639970527869899E-36</c:v>
                </c:pt>
                <c:pt idx="1343">
                  <c:v>4.3762202074578934E-36</c:v>
                </c:pt>
                <c:pt idx="1344">
                  <c:v>4.1061997011166348E-36</c:v>
                </c:pt>
                <c:pt idx="1345">
                  <c:v>3.8528399363259366E-36</c:v>
                </c:pt>
                <c:pt idx="1346">
                  <c:v>3.6151129159430018E-36</c:v>
                </c:pt>
                <c:pt idx="1347">
                  <c:v>3.3920540720621108E-36</c:v>
                </c:pt>
                <c:pt idx="1348">
                  <c:v>3.1827583523187961E-36</c:v>
                </c:pt>
                <c:pt idx="1349">
                  <c:v>2.9863765476759688E-36</c:v>
                </c:pt>
                <c:pt idx="1350">
                  <c:v>2.8021118467921109E-36</c:v>
                </c:pt>
                <c:pt idx="1351">
                  <c:v>2.629216602991031E-36</c:v>
                </c:pt>
                <c:pt idx="1352">
                  <c:v>2.4669893007152892E-36</c:v>
                </c:pt>
                <c:pt idx="1353">
                  <c:v>2.3147717091547946E-36</c:v>
                </c:pt>
                <c:pt idx="1354">
                  <c:v>2.1719462115015414E-36</c:v>
                </c:pt>
                <c:pt idx="1355">
                  <c:v>2.037933298994038E-36</c:v>
                </c:pt>
                <c:pt idx="1356">
                  <c:v>1.9121892195836155E-36</c:v>
                </c:pt>
                <c:pt idx="1357">
                  <c:v>1.794203771682173E-36</c:v>
                </c:pt>
                <c:pt idx="1358">
                  <c:v>1.6834982340395777E-36</c:v>
                </c:pt>
                <c:pt idx="1359">
                  <c:v>1.5796234233512822E-36</c:v>
                </c:pt>
                <c:pt idx="1360">
                  <c:v>1.4821578717149781E-36</c:v>
                </c:pt>
                <c:pt idx="1361">
                  <c:v>1.3907061165413875E-36</c:v>
                </c:pt>
                <c:pt idx="1362">
                  <c:v>1.3048970959805766E-36</c:v>
                </c:pt>
                <c:pt idx="1363">
                  <c:v>1.2243826433532969E-36</c:v>
                </c:pt>
                <c:pt idx="1364">
                  <c:v>1.1488360744785662E-36</c:v>
                </c:pt>
                <c:pt idx="1365">
                  <c:v>1.0779508621656321E-36</c:v>
                </c:pt>
                <c:pt idx="1366">
                  <c:v>1.0114393924921169E-36</c:v>
                </c:pt>
                <c:pt idx="1367">
                  <c:v>9.4903179782199795E-37</c:v>
                </c:pt>
                <c:pt idx="1368">
                  <c:v>8.9047486182843452E-37</c:v>
                </c:pt>
                <c:pt idx="1369">
                  <c:v>8.3553099207861926E-37</c:v>
                </c:pt>
                <c:pt idx="1370">
                  <c:v>7.8397725601195614E-37</c:v>
                </c:pt>
                <c:pt idx="1371">
                  <c:v>7.3560447640008476E-37</c:v>
                </c:pt>
                <c:pt idx="1372">
                  <c:v>6.9021638261861848E-37</c:v>
                </c:pt>
                <c:pt idx="1373">
                  <c:v>6.4762881428691118E-37</c:v>
                </c:pt>
                <c:pt idx="1374">
                  <c:v>6.0766897404465727E-37</c:v>
                </c:pt>
                <c:pt idx="1375">
                  <c:v>5.7017472643349189E-37</c:v>
                </c:pt>
                <c:pt idx="1376">
                  <c:v>5.3499394003883436E-37</c:v>
                </c:pt>
                <c:pt idx="1377">
                  <c:v>5.0198387022273945E-37</c:v>
                </c:pt>
                <c:pt idx="1378">
                  <c:v>4.7101057994322086E-37</c:v>
                </c:pt>
                <c:pt idx="1379">
                  <c:v>4.4194839631004453E-37</c:v>
                </c:pt>
                <c:pt idx="1380">
                  <c:v>4.146794006719878E-37</c:v>
                </c:pt>
                <c:pt idx="1381">
                  <c:v>3.8909295016661363E-37</c:v>
                </c:pt>
                <c:pt idx="1382">
                  <c:v>3.6508522879126881E-37</c:v>
                </c:pt>
                <c:pt idx="1383">
                  <c:v>3.4255882617379242E-37</c:v>
                </c:pt>
                <c:pt idx="1384">
                  <c:v>3.2142234233381546E-37</c:v>
                </c:pt>
                <c:pt idx="1385">
                  <c:v>3.015900168309848E-37</c:v>
                </c:pt>
                <c:pt idx="1386">
                  <c:v>2.8298138079539638E-37</c:v>
                </c:pt>
                <c:pt idx="1387">
                  <c:v>2.6552093042836431E-37</c:v>
                </c:pt>
                <c:pt idx="1388">
                  <c:v>2.4913782064876835E-37</c:v>
                </c:pt>
                <c:pt idx="1389">
                  <c:v>2.3376557764196226E-37</c:v>
                </c:pt>
                <c:pt idx="1390">
                  <c:v>2.1934182914492172E-37</c:v>
                </c:pt>
                <c:pt idx="1391">
                  <c:v>2.0580805137327388E-37</c:v>
                </c:pt>
                <c:pt idx="1392">
                  <c:v>1.9310933156337642E-37</c:v>
                </c:pt>
                <c:pt idx="1393">
                  <c:v>1.8119414516596831E-37</c:v>
                </c:pt>
                <c:pt idx="1394">
                  <c:v>1.7001414678736594E-37</c:v>
                </c:pt>
                <c:pt idx="1395">
                  <c:v>1.5952397402995603E-37</c:v>
                </c:pt>
                <c:pt idx="1396">
                  <c:v>1.4968106343607615E-37</c:v>
                </c:pt>
                <c:pt idx="1397">
                  <c:v>1.4044547778848252E-37</c:v>
                </c:pt>
                <c:pt idx="1398">
                  <c:v>1.3177974406668355E-37</c:v>
                </c:pt>
                <c:pt idx="1399">
                  <c:v>1.2364870140165338E-37</c:v>
                </c:pt>
                <c:pt idx="1400">
                  <c:v>1.1601935841200796E-37</c:v>
                </c:pt>
                <c:pt idx="1401">
                  <c:v>1.0886075934279058E-37</c:v>
                </c:pt>
                <c:pt idx="1402">
                  <c:v>1.0214385846373057E-37</c:v>
                </c:pt>
                <c:pt idx="1403">
                  <c:v>9.5841402217350807E-38</c:v>
                </c:pt>
                <c:pt idx="1404">
                  <c:v>8.9927818638745151E-38</c:v>
                </c:pt>
                <c:pt idx="1405">
                  <c:v>8.437911359835043E-38</c:v>
                </c:pt>
                <c:pt idx="1406">
                  <c:v>7.9172773446722588E-38</c:v>
                </c:pt>
                <c:pt idx="1407">
                  <c:v>7.4287673666301757E-38</c:v>
                </c:pt>
                <c:pt idx="1408">
                  <c:v>6.9703993159524612E-38</c:v>
                </c:pt>
                <c:pt idx="1409">
                  <c:v>6.5403133825511419E-38</c:v>
                </c:pt>
                <c:pt idx="1410">
                  <c:v>6.1367645099013281E-38</c:v>
                </c:pt>
                <c:pt idx="1411">
                  <c:v>5.7581153145439513E-38</c:v>
                </c:pt>
                <c:pt idx="1412">
                  <c:v>5.4028294424676727E-38</c:v>
                </c:pt>
                <c:pt idx="1413">
                  <c:v>5.0694653354137396E-38</c:v>
                </c:pt>
                <c:pt idx="1414">
                  <c:v>4.7566703818108376E-38</c:v>
                </c:pt>
                <c:pt idx="1415">
                  <c:v>4.4631754286075746E-38</c:v>
                </c:pt>
                <c:pt idx="1416">
                  <c:v>4.1877896317345829E-38</c:v>
                </c:pt>
                <c:pt idx="1417">
                  <c:v>3.9293956243021946E-38</c:v>
                </c:pt>
                <c:pt idx="1418">
                  <c:v>3.6869449829288395E-38</c:v>
                </c:pt>
                <c:pt idx="1419">
                  <c:v>3.459453973804983E-38</c:v>
                </c:pt>
                <c:pt idx="1420">
                  <c:v>3.2459995612324214E-38</c:v>
                </c:pt>
                <c:pt idx="1421">
                  <c:v>3.0457156624437398E-38</c:v>
                </c:pt>
                <c:pt idx="1422">
                  <c:v>2.8577896335060216E-38</c:v>
                </c:pt>
                <c:pt idx="1423">
                  <c:v>2.6814589720504944E-38</c:v>
                </c:pt>
                <c:pt idx="1424">
                  <c:v>2.5160082234495741E-38</c:v>
                </c:pt>
                <c:pt idx="1425">
                  <c:v>2.3607660778882411E-38</c:v>
                </c:pt>
                <c:pt idx="1426">
                  <c:v>2.2151026465512377E-38</c:v>
                </c:pt>
                <c:pt idx="1427">
                  <c:v>2.0784269058743141E-38</c:v>
                </c:pt>
                <c:pt idx="1428">
                  <c:v>1.9501842994896859E-38</c:v>
                </c:pt>
                <c:pt idx="1429">
                  <c:v>1.8298544881356847E-38</c:v>
                </c:pt>
                <c:pt idx="1430">
                  <c:v>1.7169492384009509E-38</c:v>
                </c:pt>
                <c:pt idx="1431">
                  <c:v>1.6110104417368382E-38</c:v>
                </c:pt>
                <c:pt idx="1432">
                  <c:v>1.5116082557002433E-38</c:v>
                </c:pt>
                <c:pt idx="1433">
                  <c:v>1.4183393598850334E-38</c:v>
                </c:pt>
                <c:pt idx="1434">
                  <c:v>1.3308253194655815E-38</c:v>
                </c:pt>
                <c:pt idx="1435">
                  <c:v>1.2487110497125504E-38</c:v>
                </c:pt>
                <c:pt idx="1436">
                  <c:v>1.1716633752507642E-38</c:v>
                </c:pt>
                <c:pt idx="1437">
                  <c:v>1.0993696782134077E-38</c:v>
                </c:pt>
                <c:pt idx="1438">
                  <c:v>1.0315366298074981E-38</c:v>
                </c:pt>
                <c:pt idx="1439">
                  <c:v>9.6788900014400466E-39</c:v>
                </c:pt>
                <c:pt idx="1440">
                  <c:v>9.0816854150354824E-39</c:v>
                </c:pt>
                <c:pt idx="1441">
                  <c:v>8.5213294050657778E-39</c:v>
                </c:pt>
                <c:pt idx="1442">
                  <c:v>7.9955483493649474E-39</c:v>
                </c:pt>
                <c:pt idx="1443">
                  <c:v>7.5022089122652643E-39</c:v>
                </c:pt>
                <c:pt idx="1444">
                  <c:v>7.0393093886728469E-39</c:v>
                </c:pt>
                <c:pt idx="1445">
                  <c:v>6.6049715822290659E-39</c:v>
                </c:pt>
                <c:pt idx="1446">
                  <c:v>6.1974331846037044E-39</c:v>
                </c:pt>
                <c:pt idx="1447">
                  <c:v>5.8150406249991939E-39</c:v>
                </c:pt>
                <c:pt idx="1448">
                  <c:v>5.4562423608530277E-39</c:v>
                </c:pt>
                <c:pt idx="1449">
                  <c:v>5.1195825825156878E-39</c:v>
                </c:pt>
                <c:pt idx="1450">
                  <c:v>4.8036953063610467E-39</c:v>
                </c:pt>
                <c:pt idx="1451">
                  <c:v>4.5072988323622652E-39</c:v>
                </c:pt>
                <c:pt idx="1452">
                  <c:v>4.2291905436450484E-39</c:v>
                </c:pt>
                <c:pt idx="1453">
                  <c:v>3.968242026917629E-39</c:v>
                </c:pt>
                <c:pt idx="1454">
                  <c:v>3.7233944939788361E-39</c:v>
                </c:pt>
                <c:pt idx="1455">
                  <c:v>3.4936544857271849E-39</c:v>
                </c:pt>
                <c:pt idx="1456">
                  <c:v>3.2780898412401902E-39</c:v>
                </c:pt>
                <c:pt idx="1457">
                  <c:v>3.0758259155685919E-39</c:v>
                </c:pt>
                <c:pt idx="1458">
                  <c:v>2.8860420308993495E-39</c:v>
                </c:pt>
                <c:pt idx="1459">
                  <c:v>2.7079681466881437E-39</c:v>
                </c:pt>
                <c:pt idx="1460">
                  <c:v>2.5408817352505707E-39</c:v>
                </c:pt>
                <c:pt idx="1461">
                  <c:v>2.3841048501348746E-39</c:v>
                </c:pt>
                <c:pt idx="1462">
                  <c:v>2.2370013753812536E-39</c:v>
                </c:pt>
                <c:pt idx="1463">
                  <c:v>2.0989744445067181E-39</c:v>
                </c:pt>
                <c:pt idx="1464">
                  <c:v>1.9694640187431352E-39</c:v>
                </c:pt>
                <c:pt idx="1465">
                  <c:v>1.8479446147022619E-39</c:v>
                </c:pt>
                <c:pt idx="1466">
                  <c:v>1.7339231722478473E-39</c:v>
                </c:pt>
                <c:pt idx="1467">
                  <c:v>1.626937053923794E-39</c:v>
                </c:pt>
                <c:pt idx="1468">
                  <c:v>1.5265521678211249E-39</c:v>
                </c:pt>
                <c:pt idx="1469">
                  <c:v>1.4323612062673762E-39</c:v>
                </c:pt>
                <c:pt idx="1470">
                  <c:v>1.3439819931919532E-39</c:v>
                </c:pt>
                <c:pt idx="1471">
                  <c:v>1.2610559334619673E-39</c:v>
                </c:pt>
                <c:pt idx="1472">
                  <c:v>1.1832465578967809E-39</c:v>
                </c:pt>
                <c:pt idx="1473">
                  <c:v>1.1102381580577255E-39</c:v>
                </c:pt>
                <c:pt idx="1474">
                  <c:v>1.0417345052736997E-39</c:v>
                </c:pt>
                <c:pt idx="1475">
                  <c:v>9.774576487051488E-40</c:v>
                </c:pt>
                <c:pt idx="1476">
                  <c:v>9.1714678756961721E-40</c:v>
                </c:pt>
                <c:pt idx="1477">
                  <c:v>8.6055721295297267E-40</c:v>
                </c:pt>
                <c:pt idx="1478">
                  <c:v>8.0745931491274485E-40</c:v>
                </c:pt>
                <c:pt idx="1479">
                  <c:v>7.5763765084494031E-40</c:v>
                </c:pt>
                <c:pt idx="1480">
                  <c:v>7.1089007133426728E-40</c:v>
                </c:pt>
                <c:pt idx="1481">
                  <c:v>6.6702689994094352E-40</c:v>
                </c:pt>
                <c:pt idx="1482">
                  <c:v>6.2587016359610629E-40</c:v>
                </c:pt>
                <c:pt idx="1483">
                  <c:v>5.8725287048318125E-40</c:v>
                </c:pt>
                <c:pt idx="1484">
                  <c:v>5.5101833247524638E-40</c:v>
                </c:pt>
                <c:pt idx="1485">
                  <c:v>5.1701952937920413E-40</c:v>
                </c:pt>
                <c:pt idx="1486">
                  <c:v>4.8511851240721142E-40</c:v>
                </c:pt>
                <c:pt idx="1487">
                  <c:v>4.5518584445497303E-40</c:v>
                </c:pt>
                <c:pt idx="1488">
                  <c:v>4.2710007491585232E-40</c:v>
                </c:pt>
                <c:pt idx="1489">
                  <c:v>4.0074724689987837E-40</c:v>
                </c:pt>
                <c:pt idx="1490">
                  <c:v>3.760204348582082E-40</c:v>
                </c:pt>
                <c:pt idx="1491">
                  <c:v>3.5281931073697636E-40</c:v>
                </c:pt>
                <c:pt idx="1492">
                  <c:v>3.3104973690021716E-40</c:v>
                </c:pt>
                <c:pt idx="1493">
                  <c:v>3.1062338417016045E-40</c:v>
                </c:pt>
                <c:pt idx="1494">
                  <c:v>2.9145737343511473E-40</c:v>
                </c:pt>
                <c:pt idx="1495">
                  <c:v>2.7347393937077667E-40</c:v>
                </c:pt>
                <c:pt idx="1496">
                  <c:v>2.5660011491052843E-40</c:v>
                </c:pt>
                <c:pt idx="1497">
                  <c:v>2.4076743518447452E-40</c:v>
                </c:pt>
                <c:pt idx="1498">
                  <c:v>2.2591165972596239E-40</c:v>
                </c:pt>
                <c:pt idx="1499">
                  <c:v>2.1197251181845042E-40</c:v>
                </c:pt>
                <c:pt idx="1500">
                  <c:v>1.9889343392513418E-40</c:v>
                </c:pt>
                <c:pt idx="1501">
                  <c:v>1.8662135820899621E-40</c:v>
                </c:pt>
                <c:pt idx="1502">
                  <c:v>1.7510649121217328E-40</c:v>
                </c:pt>
                <c:pt idx="1503">
                  <c:v>1.6430211182098675E-40</c:v>
                </c:pt>
                <c:pt idx="1504">
                  <c:v>1.5416438169688678E-40</c:v>
                </c:pt>
                <c:pt idx="1505">
                  <c:v>1.4465216740414181E-40</c:v>
                </c:pt>
                <c:pt idx="1506">
                  <c:v>1.357268735125632E-40</c:v>
                </c:pt>
                <c:pt idx="1507">
                  <c:v>1.2735228599808632E-40</c:v>
                </c:pt>
                <c:pt idx="1508">
                  <c:v>1.1949442530581199E-40</c:v>
                </c:pt>
                <c:pt idx="1509">
                  <c:v>1.1212140847931732E-40</c:v>
                </c:pt>
                <c:pt idx="1510">
                  <c:v>1.0520331979683147E-40</c:v>
                </c:pt>
                <c:pt idx="1511">
                  <c:v>9.8712089389387425E-41</c:v>
                </c:pt>
                <c:pt idx="1512">
                  <c:v>9.2621379348447968E-41</c:v>
                </c:pt>
                <c:pt idx="1513">
                  <c:v>8.6906476860892035E-41</c:v>
                </c:pt>
                <c:pt idx="1514">
                  <c:v>8.1544193937760881E-41</c:v>
                </c:pt>
                <c:pt idx="1515">
                  <c:v>7.6512773329917573E-41</c:v>
                </c:pt>
                <c:pt idx="1516">
                  <c:v>7.1791800248876152E-41</c:v>
                </c:pt>
                <c:pt idx="1517">
                  <c:v>6.7362119534611378E-41</c:v>
                </c:pt>
                <c:pt idx="1518">
                  <c:v>6.3205757934260822E-41</c:v>
                </c:pt>
                <c:pt idx="1519">
                  <c:v>5.9305851176368007E-41</c:v>
                </c:pt>
                <c:pt idx="1520">
                  <c:v>5.5646575544773486E-41</c:v>
                </c:pt>
                <c:pt idx="1521">
                  <c:v>5.221308367451746E-41</c:v>
                </c:pt>
                <c:pt idx="1522">
                  <c:v>4.8991444309248535E-41</c:v>
                </c:pt>
                <c:pt idx="1523">
                  <c:v>4.5968585775706575E-41</c:v>
                </c:pt>
                <c:pt idx="1524">
                  <c:v>4.3132242945929709E-41</c:v>
                </c:pt>
                <c:pt idx="1525">
                  <c:v>4.0470907471986655E-41</c:v>
                </c:pt>
                <c:pt idx="1526">
                  <c:v>3.7973781091313953E-41</c:v>
                </c:pt>
                <c:pt idx="1527">
                  <c:v>3.5630731813196162E-41</c:v>
                </c:pt>
                <c:pt idx="1528">
                  <c:v>3.343225280861756E-41</c:v>
                </c:pt>
                <c:pt idx="1529">
                  <c:v>3.1369423836682485E-41</c:v>
                </c:pt>
                <c:pt idx="1530">
                  <c:v>2.9433875051093626E-41</c:v>
                </c:pt>
                <c:pt idx="1531">
                  <c:v>2.7617753039834414E-41</c:v>
                </c:pt>
                <c:pt idx="1532">
                  <c:v>2.5913688960262922E-41</c:v>
                </c:pt>
                <c:pt idx="1533">
                  <c:v>2.4314768640326671E-41</c:v>
                </c:pt>
                <c:pt idx="1534">
                  <c:v>2.2814504524585251E-41</c:v>
                </c:pt>
                <c:pt idx="1535">
                  <c:v>2.1406809351212806E-41</c:v>
                </c:pt>
                <c:pt idx="1536">
                  <c:v>2.0085971453175913E-41</c:v>
                </c:pt>
                <c:pt idx="1537">
                  <c:v>1.8846631583372344E-41</c:v>
                </c:pt>
                <c:pt idx="1538">
                  <c:v>1.7683761169699654E-41</c:v>
                </c:pt>
                <c:pt idx="1539">
                  <c:v>1.6592641911824393E-41</c:v>
                </c:pt>
                <c:pt idx="1540">
                  <c:v>1.5568846636866645E-41</c:v>
                </c:pt>
                <c:pt idx="1541">
                  <c:v>1.4608221336322607E-41</c:v>
                </c:pt>
                <c:pt idx="1542">
                  <c:v>1.3706868311340725E-41</c:v>
                </c:pt>
                <c:pt idx="1543">
                  <c:v>1.2861130357964033E-41</c:v>
                </c:pt>
                <c:pt idx="1544">
                  <c:v>1.2067575928170914E-41</c:v>
                </c:pt>
                <c:pt idx="1545">
                  <c:v>1.1322985206505854E-41</c:v>
                </c:pt>
                <c:pt idx="1546">
                  <c:v>1.0624337045806618E-41</c:v>
                </c:pt>
                <c:pt idx="1547">
                  <c:v>9.9687967090201042E-42</c:v>
                </c:pt>
                <c:pt idx="1548">
                  <c:v>9.3537043673697958E-42</c:v>
                </c:pt>
                <c:pt idx="1549">
                  <c:v>8.7765643082065522E-42</c:v>
                </c:pt>
                <c:pt idx="1550">
                  <c:v>8.2350348087540612E-42</c:v>
                </c:pt>
                <c:pt idx="1551">
                  <c:v>7.7269186346620494E-42</c:v>
                </c:pt>
                <c:pt idx="1552">
                  <c:v>7.2501541248155184E-42</c:v>
                </c:pt>
                <c:pt idx="1553">
                  <c:v>6.8028068262269816E-42</c:v>
                </c:pt>
                <c:pt idx="1554">
                  <c:v>6.3830616450706126E-42</c:v>
                </c:pt>
                <c:pt idx="1555">
                  <c:v>5.9892154820114117E-42</c:v>
                </c:pt>
                <c:pt idx="1556">
                  <c:v>5.6196703219475747E-42</c:v>
                </c:pt>
                <c:pt idx="1557">
                  <c:v>5.2729267501279363E-42</c:v>
                </c:pt>
                <c:pt idx="1558">
                  <c:v>4.947577868336409E-42</c:v>
                </c:pt>
                <c:pt idx="1559">
                  <c:v>4.6423035864585697E-42</c:v>
                </c:pt>
                <c:pt idx="1560">
                  <c:v>4.3558652662686587E-42</c:v>
                </c:pt>
                <c:pt idx="1561">
                  <c:v>4.0871006957043752E-42</c:v>
                </c:pt>
                <c:pt idx="1562">
                  <c:v>3.8349193732377719E-42</c:v>
                </c:pt>
                <c:pt idx="1563">
                  <c:v>3.5982980832087947E-42</c:v>
                </c:pt>
                <c:pt idx="1564">
                  <c:v>3.3762767441685415E-42</c:v>
                </c:pt>
                <c:pt idx="1565">
                  <c:v>3.1679545133870641E-42</c:v>
                </c:pt>
                <c:pt idx="1566">
                  <c:v>2.9724861317199201E-42</c:v>
                </c:pt>
                <c:pt idx="1567">
                  <c:v>2.7890784940028908E-42</c:v>
                </c:pt>
                <c:pt idx="1568">
                  <c:v>2.6169874310594084E-42</c:v>
                </c:pt>
                <c:pt idx="1569">
                  <c:v>2.4555146902637954E-42</c:v>
                </c:pt>
                <c:pt idx="1570">
                  <c:v>2.3040051024090789E-42</c:v>
                </c:pt>
                <c:pt idx="1571">
                  <c:v>2.1618439233840562E-42</c:v>
                </c:pt>
                <c:pt idx="1572">
                  <c:v>2.0284543398735808E-42</c:v>
                </c:pt>
                <c:pt idx="1573">
                  <c:v>1.9032951289615335E-42</c:v>
                </c:pt>
                <c:pt idx="1574">
                  <c:v>1.785858462140423E-42</c:v>
                </c:pt>
                <c:pt idx="1575">
                  <c:v>1.6756678448174677E-42</c:v>
                </c:pt>
                <c:pt idx="1576">
                  <c:v>1.5722761829567838E-42</c:v>
                </c:pt>
                <c:pt idx="1577">
                  <c:v>1.4752639690131656E-42</c:v>
                </c:pt>
                <c:pt idx="1578">
                  <c:v>1.3842375797969454E-42</c:v>
                </c:pt>
                <c:pt idx="1579">
                  <c:v>1.2988276793636008E-42</c:v>
                </c:pt>
                <c:pt idx="1580">
                  <c:v>1.218687720447885E-42</c:v>
                </c:pt>
                <c:pt idx="1581">
                  <c:v>1.1434925383621173E-42</c:v>
                </c:pt>
                <c:pt idx="1582">
                  <c:v>1.0729370316534298E-42</c:v>
                </c:pt>
                <c:pt idx="1583">
                  <c:v>1.0067349241667868E-42</c:v>
                </c:pt>
                <c:pt idx="1584">
                  <c:v>9.446176034909032E-43</c:v>
                </c:pt>
                <c:pt idx="1585">
                  <c:v>8.8633303107409491E-43</c:v>
                </c:pt>
                <c:pt idx="1586">
                  <c:v>8.316447195879066E-43</c:v>
                </c:pt>
                <c:pt idx="1587">
                  <c:v>7.8033077338920605E-43</c:v>
                </c:pt>
                <c:pt idx="1588">
                  <c:v>7.32182988187461E-43</c:v>
                </c:pt>
                <c:pt idx="1589">
                  <c:v>6.8700600626413163E-43</c:v>
                </c:pt>
                <c:pt idx="1590">
                  <c:v>6.4461652381651844E-43</c:v>
                </c:pt>
                <c:pt idx="1591">
                  <c:v>6.0484254720989153E-43</c:v>
                </c:pt>
                <c:pt idx="1592">
                  <c:v>5.6752269512017633E-43</c:v>
                </c:pt>
                <c:pt idx="1593">
                  <c:v>5.3250554373566607E-43</c:v>
                </c:pt>
                <c:pt idx="1594">
                  <c:v>4.9964901236094429E-43</c:v>
                </c:pt>
                <c:pt idx="1595">
                  <c:v>4.6881978693012834E-43</c:v>
                </c:pt>
                <c:pt idx="1596">
                  <c:v>4.3989277909036294E-43</c:v>
                </c:pt>
                <c:pt idx="1597">
                  <c:v>4.1275061866081692E-43</c:v>
                </c:pt>
                <c:pt idx="1598">
                  <c:v>3.8728317740785438E-43</c:v>
                </c:pt>
                <c:pt idx="1599">
                  <c:v>3.6338712220411809E-43</c:v>
                </c:pt>
                <c:pt idx="1600">
                  <c:v>3.4096549575848578E-43</c:v>
                </c:pt>
                <c:pt idx="1601">
                  <c:v>3.1992732321572752E-43</c:v>
                </c:pt>
                <c:pt idx="1602">
                  <c:v>3.0018724302965855E-43</c:v>
                </c:pt>
                <c:pt idx="1603">
                  <c:v>2.8166516061206928E-43</c:v>
                </c:pt>
                <c:pt idx="1604">
                  <c:v>2.6428592335212741E-43</c:v>
                </c:pt>
                <c:pt idx="1605">
                  <c:v>2.4797901568765633E-43</c:v>
                </c:pt>
                <c:pt idx="1606">
                  <c:v>2.3267827299105334E-43</c:v>
                </c:pt>
                <c:pt idx="1607">
                  <c:v>2.1832161310895158E-43</c:v>
                </c:pt>
                <c:pt idx="1608">
                  <c:v>2.0485078446635825E-43</c:v>
                </c:pt>
                <c:pt idx="1609">
                  <c:v>1.9221112971321197E-43</c:v>
                </c:pt>
                <c:pt idx="1610">
                  <c:v>1.8035136395436422E-43</c:v>
                </c:pt>
                <c:pt idx="1611">
                  <c:v>1.6922336666316243E-43</c:v>
                </c:pt>
                <c:pt idx="1612">
                  <c:v>1.5878198643433189E-43</c:v>
                </c:pt>
                <c:pt idx="1613">
                  <c:v>1.4898485778394926E-43</c:v>
                </c:pt>
                <c:pt idx="1614">
                  <c:v>1.3979222925318093E-43</c:v>
                </c:pt>
                <c:pt idx="1615">
                  <c:v>1.3116680211832387E-43</c:v>
                </c:pt>
                <c:pt idx="1616">
                  <c:v>1.230735790527215E-43</c:v>
                </c:pt>
                <c:pt idx="1617">
                  <c:v>1.1547972212650636E-43</c:v>
                </c:pt>
                <c:pt idx="1618">
                  <c:v>1.0835441956800911E-43</c:v>
                </c:pt>
                <c:pt idx="1619">
                  <c:v>1.0166876074622355E-43</c:v>
                </c:pt>
                <c:pt idx="1620">
                  <c:v>9.5395618867074264E-44</c:v>
                </c:pt>
                <c:pt idx="1621">
                  <c:v>8.950954090753116E-44</c:v>
                </c:pt>
                <c:pt idx="1622">
                  <c:v>8.3986644340983623E-44</c:v>
                </c:pt>
                <c:pt idx="1623">
                  <c:v>7.8804520234841101E-44</c:v>
                </c:pt>
                <c:pt idx="1624">
                  <c:v>7.3942142327182655E-44</c:v>
                </c:pt>
                <c:pt idx="1625">
                  <c:v>6.9379781713537645E-44</c:v>
                </c:pt>
                <c:pt idx="1626">
                  <c:v>6.5098926797642592E-44</c:v>
                </c:pt>
                <c:pt idx="1627">
                  <c:v>6.1082208181377416E-44</c:v>
                </c:pt>
                <c:pt idx="1628">
                  <c:v>5.7313328189125254E-44</c:v>
                </c:pt>
                <c:pt idx="1629">
                  <c:v>5.3776994740603459E-44</c:v>
                </c:pt>
                <c:pt idx="1630">
                  <c:v>5.0458859303857695E-44</c:v>
                </c:pt>
                <c:pt idx="1631">
                  <c:v>4.7345458676665627E-44</c:v>
                </c:pt>
                <c:pt idx="1632">
                  <c:v>4.4424160360130822E-44</c:v>
                </c:pt>
                <c:pt idx="1633">
                  <c:v>4.1683111302822111E-44</c:v>
                </c:pt>
                <c:pt idx="1634">
                  <c:v>3.911118980749015E-44</c:v>
                </c:pt>
                <c:pt idx="1635">
                  <c:v>3.6697960405224256E-44</c:v>
                </c:pt>
                <c:pt idx="1636">
                  <c:v>3.4433631513953433E-44</c:v>
                </c:pt>
                <c:pt idx="1637">
                  <c:v>3.2309015709492575E-44</c:v>
                </c:pt>
                <c:pt idx="1638">
                  <c:v>3.0315492447935178E-44</c:v>
                </c:pt>
                <c:pt idx="1639">
                  <c:v>2.8444973088140185E-44</c:v>
                </c:pt>
                <c:pt idx="1640">
                  <c:v>2.6689868072393108E-44</c:v>
                </c:pt>
                <c:pt idx="1641">
                  <c:v>2.5043056132078215E-44</c:v>
                </c:pt>
                <c:pt idx="1642">
                  <c:v>2.3497855393415118E-44</c:v>
                </c:pt>
                <c:pt idx="1643">
                  <c:v>2.2047996266022325E-44</c:v>
                </c:pt>
                <c:pt idx="1644">
                  <c:v>2.0687596004304279E-44</c:v>
                </c:pt>
                <c:pt idx="1645">
                  <c:v>1.9411134838445685E-44</c:v>
                </c:pt>
                <c:pt idx="1646">
                  <c:v>1.8213433578165592E-44</c:v>
                </c:pt>
                <c:pt idx="1647">
                  <c:v>1.708963259835933E-44</c:v>
                </c:pt>
                <c:pt idx="1648">
                  <c:v>1.6035172121363448E-44</c:v>
                </c:pt>
                <c:pt idx="1649">
                  <c:v>1.504577371583967E-44</c:v>
                </c:pt>
                <c:pt idx="1650">
                  <c:v>1.4117422937210321E-44</c:v>
                </c:pt>
                <c:pt idx="1651">
                  <c:v>1.3246353039209559E-44</c:v>
                </c:pt>
                <c:pt idx="1652">
                  <c:v>1.2429029690460583E-44</c:v>
                </c:pt>
                <c:pt idx="1653">
                  <c:v>1.1662136634067012E-44</c:v>
                </c:pt>
                <c:pt idx="1654">
                  <c:v>1.0942562232032761E-44</c:v>
                </c:pt>
                <c:pt idx="1655">
                  <c:v>1.0267386839914962E-44</c:v>
                </c:pt>
                <c:pt idx="1656">
                  <c:v>9.6338709604830472E-45</c:v>
                </c:pt>
                <c:pt idx="1657">
                  <c:v>9.0394441283179738E-45</c:v>
                </c:pt>
                <c:pt idx="1658">
                  <c:v>8.4816944802512931E-45</c:v>
                </c:pt>
                <c:pt idx="1659">
                  <c:v>7.9583589693265165E-45</c:v>
                </c:pt>
                <c:pt idx="1660">
                  <c:v>7.4673141825763248E-45</c:v>
                </c:pt>
                <c:pt idx="1661">
                  <c:v>7.006567725359131E-45</c:v>
                </c:pt>
                <c:pt idx="1662">
                  <c:v>6.5742501372972654E-45</c:v>
                </c:pt>
                <c:pt idx="1663">
                  <c:v>6.1686073070160449E-45</c:v>
                </c:pt>
                <c:pt idx="1664">
                  <c:v>5.7879933549068069E-45</c:v>
                </c:pt>
                <c:pt idx="1665">
                  <c:v>5.4308639550360375E-45</c:v>
                </c:pt>
                <c:pt idx="1666">
                  <c:v>5.0957700691044689E-45</c:v>
                </c:pt>
                <c:pt idx="1667">
                  <c:v>4.7813520670319672E-45</c:v>
                </c:pt>
                <c:pt idx="1668">
                  <c:v>4.4863342103126958E-45</c:v>
                </c:pt>
                <c:pt idx="1669">
                  <c:v>4.2095194757569971E-45</c:v>
                </c:pt>
                <c:pt idx="1670">
                  <c:v>3.9497846986175337E-45</c:v>
                </c:pt>
                <c:pt idx="1671">
                  <c:v>3.7060760153931139E-45</c:v>
                </c:pt>
                <c:pt idx="1672">
                  <c:v>3.4774045878195575E-45</c:v>
                </c:pt>
                <c:pt idx="1673">
                  <c:v>3.2628425906978698E-45</c:v>
                </c:pt>
                <c:pt idx="1674">
                  <c:v>3.0615194472804947E-45</c:v>
                </c:pt>
                <c:pt idx="1675">
                  <c:v>2.8726182969408743E-45</c:v>
                </c:pt>
                <c:pt idx="1676">
                  <c:v>2.695372680794032E-45</c:v>
                </c:pt>
                <c:pt idx="1677">
                  <c:v>2.5290634318202069E-45</c:v>
                </c:pt>
                <c:pt idx="1678">
                  <c:v>2.3730157568733512E-45</c:v>
                </c:pt>
                <c:pt idx="1679">
                  <c:v>2.2265964987348446E-45</c:v>
                </c:pt>
                <c:pt idx="1680">
                  <c:v>2.0892115671033298E-45</c:v>
                </c:pt>
                <c:pt idx="1681">
                  <c:v>1.9603035280970036E-45</c:v>
                </c:pt>
                <c:pt idx="1682">
                  <c:v>1.8393493424878691E-45</c:v>
                </c:pt>
                <c:pt idx="1683">
                  <c:v>1.7258582434909239E-45</c:v>
                </c:pt>
                <c:pt idx="1684">
                  <c:v>1.6193697454975016E-45</c:v>
                </c:pt>
                <c:pt idx="1685">
                  <c:v>1.5194517756732747E-45</c:v>
                </c:pt>
                <c:pt idx="1686">
                  <c:v>1.4256989208399592E-45</c:v>
                </c:pt>
                <c:pt idx="1687">
                  <c:v>1.3377307825275098E-45</c:v>
                </c:pt>
                <c:pt idx="1688">
                  <c:v>1.2551904335224965E-45</c:v>
                </c:pt>
                <c:pt idx="1689">
                  <c:v>1.1777429696501683E-45</c:v>
                </c:pt>
                <c:pt idx="1690">
                  <c:v>1.1050741509141184E-45</c:v>
                </c:pt>
                <c:pt idx="1691">
                  <c:v>1.0368891264800305E-45</c:v>
                </c:pt>
                <c:pt idx="1692">
                  <c:v>9.7291123833017389E-46</c:v>
                </c:pt>
                <c:pt idx="1693">
                  <c:v>9.1288089873453063E-46</c:v>
                </c:pt>
                <c:pt idx="1694">
                  <c:v>8.565545369839302E-46</c:v>
                </c:pt>
                <c:pt idx="1695">
                  <c:v>8.0370361111161083E-46</c:v>
                </c:pt>
                <c:pt idx="1696">
                  <c:v>7.5411368059330226E-46</c:v>
                </c:pt>
                <c:pt idx="1697">
                  <c:v>7.0758353626334908E-46</c:v>
                </c:pt>
                <c:pt idx="1698">
                  <c:v>6.6392438391654479E-46</c:v>
                </c:pt>
                <c:pt idx="1699">
                  <c:v>6.229590782831723E-46</c:v>
                </c:pt>
                <c:pt idx="1700">
                  <c:v>5.8452140426913576E-46</c:v>
                </c:pt>
                <c:pt idx="1701">
                  <c:v>5.4845540254484432E-46</c:v>
                </c:pt>
                <c:pt idx="1702">
                  <c:v>5.1461473674645109E-46</c:v>
                </c:pt>
                <c:pt idx="1703">
                  <c:v>4.8286209972189229E-46</c:v>
                </c:pt>
                <c:pt idx="1704">
                  <c:v>4.5306865641259261E-46</c:v>
                </c:pt>
                <c:pt idx="1705">
                  <c:v>4.2511352111035269E-46</c:v>
                </c:pt>
                <c:pt idx="1706">
                  <c:v>3.9888326696840847E-46</c:v>
                </c:pt>
                <c:pt idx="1707">
                  <c:v>3.7427146577652301E-46</c:v>
                </c:pt>
                <c:pt idx="1708">
                  <c:v>3.5117825613276818E-46</c:v>
                </c:pt>
                <c:pt idx="1709">
                  <c:v>3.2950993825986723E-46</c:v>
                </c:pt>
                <c:pt idx="1710">
                  <c:v>3.0917859382208574E-46</c:v>
                </c:pt>
                <c:pt idx="1711">
                  <c:v>2.9010172920008967E-46</c:v>
                </c:pt>
                <c:pt idx="1712">
                  <c:v>2.7220194077637463E-46</c:v>
                </c:pt>
                <c:pt idx="1713">
                  <c:v>2.5540660087317412E-46</c:v>
                </c:pt>
                <c:pt idx="1714">
                  <c:v>2.3964756306855341E-46</c:v>
                </c:pt>
                <c:pt idx="1715">
                  <c:v>2.248608856950195E-46</c:v>
                </c:pt>
                <c:pt idx="1716">
                  <c:v>2.1098657239875537E-46</c:v>
                </c:pt>
                <c:pt idx="1717">
                  <c:v>1.9796832870680635E-46</c:v>
                </c:pt>
                <c:pt idx="1718">
                  <c:v>1.8575333361450128E-46</c:v>
                </c:pt>
                <c:pt idx="1719">
                  <c:v>1.7429202526633198E-46</c:v>
                </c:pt>
                <c:pt idx="1720">
                  <c:v>1.6353789986070104E-46</c:v>
                </c:pt>
                <c:pt idx="1721">
                  <c:v>1.5344732296260117E-46</c:v>
                </c:pt>
                <c:pt idx="1722">
                  <c:v>1.4397935245863497E-46</c:v>
                </c:pt>
                <c:pt idx="1723">
                  <c:v>1.3509557243602258E-46</c:v>
                </c:pt>
                <c:pt idx="1724">
                  <c:v>1.2675993731156729E-46</c:v>
                </c:pt>
                <c:pt idx="1725">
                  <c:v>1.1893862557813921E-46</c:v>
                </c:pt>
                <c:pt idx="1726">
                  <c:v>1.1159990257525852E-46</c:v>
                </c:pt>
                <c:pt idx="1727">
                  <c:v>1.0471399172697626E-46</c:v>
                </c:pt>
                <c:pt idx="1728">
                  <c:v>9.825295372460454E-47</c:v>
                </c:pt>
                <c:pt idx="1729">
                  <c:v>9.2190573164085811E-47</c:v>
                </c:pt>
                <c:pt idx="1730">
                  <c:v>8.6502252178036178E-47</c:v>
                </c:pt>
                <c:pt idx="1731">
                  <c:v>8.1164910630879307E-47</c:v>
                </c:pt>
                <c:pt idx="1732">
                  <c:v>7.6156892472116686E-47</c:v>
                </c:pt>
                <c:pt idx="1733">
                  <c:v>7.1457877867766344E-47</c:v>
                </c:pt>
                <c:pt idx="1734">
                  <c:v>6.7048800753446626E-47</c:v>
                </c:pt>
                <c:pt idx="1735">
                  <c:v>6.2911771474580306E-47</c:v>
                </c:pt>
                <c:pt idx="1736">
                  <c:v>5.9030004199834411E-47</c:v>
                </c:pt>
                <c:pt idx="1737">
                  <c:v>5.5387748813279068E-47</c:v>
                </c:pt>
                <c:pt idx="1738">
                  <c:v>5.1970227008920018E-47</c:v>
                </c:pt>
                <c:pt idx="1739">
                  <c:v>4.8763572328311435E-47</c:v>
                </c:pt>
                <c:pt idx="1740">
                  <c:v>4.5754773897953671E-47</c:v>
                </c:pt>
                <c:pt idx="1741">
                  <c:v>4.2931623638192865E-47</c:v>
                </c:pt>
                <c:pt idx="1742">
                  <c:v>4.0282666729424534E-47</c:v>
                </c:pt>
                <c:pt idx="1743">
                  <c:v>3.77971551346198E-47</c:v>
                </c:pt>
                <c:pt idx="1744">
                  <c:v>3.5465003989593737E-47</c:v>
                </c:pt>
                <c:pt idx="1745">
                  <c:v>3.3276750684071069E-47</c:v>
                </c:pt>
                <c:pt idx="1746">
                  <c:v>3.1223516467522307E-47</c:v>
                </c:pt>
                <c:pt idx="1747">
                  <c:v>2.9296970423987514E-47</c:v>
                </c:pt>
                <c:pt idx="1748">
                  <c:v>2.7489295669717033E-47</c:v>
                </c:pt>
                <c:pt idx="1749">
                  <c:v>2.5793157636477319E-47</c:v>
                </c:pt>
                <c:pt idx="1750">
                  <c:v>2.4201674311832827E-47</c:v>
                </c:pt>
                <c:pt idx="1751">
                  <c:v>2.2708388315654995E-47</c:v>
                </c:pt>
                <c:pt idx="1752">
                  <c:v>2.1307240699559838E-47</c:v>
                </c:pt>
                <c:pt idx="1753">
                  <c:v>1.9992546362966501E-47</c:v>
                </c:pt>
                <c:pt idx="1754">
                  <c:v>1.8758970986028333E-47</c:v>
                </c:pt>
                <c:pt idx="1755">
                  <c:v>1.760150938584283E-47</c:v>
                </c:pt>
                <c:pt idx="1756">
                  <c:v>1.6515465208121589E-47</c:v>
                </c:pt>
                <c:pt idx="1757">
                  <c:v>1.5496431871920046E-47</c:v>
                </c:pt>
                <c:pt idx="1758">
                  <c:v>1.4540274690111019E-47</c:v>
                </c:pt>
                <c:pt idx="1759">
                  <c:v>1.3643114093056549E-47</c:v>
                </c:pt>
                <c:pt idx="1760">
                  <c:v>1.2801309887408808E-47</c:v>
                </c:pt>
                <c:pt idx="1761">
                  <c:v>1.2011446486170733E-47</c:v>
                </c:pt>
                <c:pt idx="1762">
                  <c:v>1.1270319050087992E-47</c:v>
                </c:pt>
                <c:pt idx="1763">
                  <c:v>1.0574920484141499E-47</c:v>
                </c:pt>
                <c:pt idx="1764">
                  <c:v>9.9224292363792814E-48</c:v>
                </c:pt>
                <c:pt idx="1765">
                  <c:v>9.310197849581953E-48</c:v>
                </c:pt>
                <c:pt idx="1766">
                  <c:v>8.7357422193106104E-48</c:v>
                </c:pt>
                <c:pt idx="1767">
                  <c:v>8.1967315147521249E-48</c:v>
                </c:pt>
                <c:pt idx="1768">
                  <c:v>7.6909787214660683E-48</c:v>
                </c:pt>
                <c:pt idx="1769">
                  <c:v>7.21643176766082E-48</c:v>
                </c:pt>
                <c:pt idx="1770">
                  <c:v>6.7711651979941085E-48</c:v>
                </c:pt>
                <c:pt idx="1771">
                  <c:v>6.3533723611147352E-48</c:v>
                </c:pt>
                <c:pt idx="1772">
                  <c:v>5.9613580792467534E-48</c:v>
                </c:pt>
                <c:pt idx="1773">
                  <c:v>5.5935317700732456E-48</c:v>
                </c:pt>
                <c:pt idx="1774">
                  <c:v>5.2484009930119956E-48</c:v>
                </c:pt>
                <c:pt idx="1775">
                  <c:v>4.9245653936973332E-48</c:v>
                </c:pt>
                <c:pt idx="1776">
                  <c:v>4.620711022098144E-48</c:v>
                </c:pt>
                <c:pt idx="1777">
                  <c:v>4.3356050012180048E-48</c:v>
                </c:pt>
                <c:pt idx="1778">
                  <c:v>4.0680905247459383E-48</c:v>
                </c:pt>
                <c:pt idx="1779">
                  <c:v>3.8170821633609284E-48</c:v>
                </c:pt>
                <c:pt idx="1780">
                  <c:v>3.5815614606457379E-48</c:v>
                </c:pt>
                <c:pt idx="1781">
                  <c:v>3.3605728007406009E-48</c:v>
                </c:pt>
                <c:pt idx="1782">
                  <c:v>3.1532195309699843E-48</c:v>
                </c:pt>
                <c:pt idx="1783">
                  <c:v>2.9586603237101083E-48</c:v>
                </c:pt>
                <c:pt idx="1784">
                  <c:v>2.776105762735658E-48</c:v>
                </c:pt>
                <c:pt idx="1785">
                  <c:v>2.6048151401949315E-48</c:v>
                </c:pt>
                <c:pt idx="1786">
                  <c:v>2.444093451217269E-48</c:v>
                </c:pt>
                <c:pt idx="1787">
                  <c:v>2.2932885739584979E-48</c:v>
                </c:pt>
                <c:pt idx="1788">
                  <c:v>2.15178862364256E-48</c:v>
                </c:pt>
                <c:pt idx="1789">
                  <c:v>2.0190194698634279E-48</c:v>
                </c:pt>
                <c:pt idx="1790">
                  <c:v>1.8944424070738773E-48</c:v>
                </c:pt>
                <c:pt idx="1791">
                  <c:v>1.7775519688092113E-48</c:v>
                </c:pt>
                <c:pt idx="1792">
                  <c:v>1.6678738767772342E-48</c:v>
                </c:pt>
                <c:pt idx="1793">
                  <c:v>1.5649631164929942E-48</c:v>
                </c:pt>
                <c:pt idx="1794">
                  <c:v>1.4684021316502549E-48</c:v>
                </c:pt>
                <c:pt idx="1795">
                  <c:v>1.3777991299034331E-48</c:v>
                </c:pt>
                <c:pt idx="1796">
                  <c:v>1.2927864931857801E-48</c:v>
                </c:pt>
                <c:pt idx="1797">
                  <c:v>1.2130192861137345E-48</c:v>
                </c:pt>
                <c:pt idx="1798">
                  <c:v>1.1381738564253579E-48</c:v>
                </c:pt>
                <c:pt idx="1799">
                  <c:v>1.067946521774188E-48</c:v>
                </c:pt>
                <c:pt idx="1800">
                  <c:v>1.0020523375502267E-48</c:v>
                </c:pt>
                <c:pt idx="1801">
                  <c:v>9.4022394072854846E-49</c:v>
                </c:pt>
                <c:pt idx="1802">
                  <c:v>8.8221046505448688E-49</c:v>
                </c:pt>
                <c:pt idx="1803">
                  <c:v>8.2777652316380986E-49</c:v>
                </c:pt>
                <c:pt idx="1804">
                  <c:v>7.7670125150787617E-49</c:v>
                </c:pt>
                <c:pt idx="1805">
                  <c:v>7.2877741420859343E-49</c:v>
                </c:pt>
                <c:pt idx="1806">
                  <c:v>6.8381056220710616E-49</c:v>
                </c:pt>
                <c:pt idx="1807">
                  <c:v>6.4161824429449345E-49</c:v>
                </c:pt>
                <c:pt idx="1808">
                  <c:v>6.0202926682326422E-49</c:v>
                </c:pt>
                <c:pt idx="1809">
                  <c:v>5.64882999095959E-49</c:v>
                </c:pt>
                <c:pt idx="1810">
                  <c:v>5.3002872161249958E-49</c:v>
                </c:pt>
                <c:pt idx="1811">
                  <c:v>4.9732501453182838E-49</c:v>
                </c:pt>
                <c:pt idx="1812">
                  <c:v>4.6663918386654196E-49</c:v>
                </c:pt>
                <c:pt idx="1813">
                  <c:v>4.3784672308232811E-49</c:v>
                </c:pt>
                <c:pt idx="1814">
                  <c:v>4.1083080791766863E-49</c:v>
                </c:pt>
                <c:pt idx="1815">
                  <c:v>3.8548182237405574E-49</c:v>
                </c:pt>
                <c:pt idx="1816">
                  <c:v>3.6169691395344926E-49</c:v>
                </c:pt>
                <c:pt idx="1817">
                  <c:v>3.3937957633836751E-49</c:v>
                </c:pt>
                <c:pt idx="1818">
                  <c:v>3.1843925782135206E-49</c:v>
                </c:pt>
                <c:pt idx="1819">
                  <c:v>2.9879099389502555E-49</c:v>
                </c:pt>
                <c:pt idx="1820">
                  <c:v>2.8035506251199108E-49</c:v>
                </c:pt>
                <c:pt idx="1821">
                  <c:v>2.6305666061580374E-49</c:v>
                </c:pt>
                <c:pt idx="1822">
                  <c:v>2.4682560063055203E-49</c:v>
                </c:pt>
                <c:pt idx="1823">
                  <c:v>2.315960256775672E-49</c:v>
                </c:pt>
                <c:pt idx="1824">
                  <c:v>2.1730614236376429E-49</c:v>
                </c:pt>
                <c:pt idx="1825">
                  <c:v>2.0389797005741359E-49</c:v>
                </c:pt>
                <c:pt idx="1826">
                  <c:v>1.9131710563403956E-49</c:v>
                </c:pt>
                <c:pt idx="1827">
                  <c:v>1.7951250273791246E-49</c:v>
                </c:pt>
                <c:pt idx="1828">
                  <c:v>1.6843626466349557E-49</c:v>
                </c:pt>
                <c:pt idx="1829">
                  <c:v>1.580434500164724E-49</c:v>
                </c:pt>
                <c:pt idx="1830">
                  <c:v>1.4829189036583115E-49</c:v>
                </c:pt>
                <c:pt idx="1831">
                  <c:v>1.391420191471376E-49</c:v>
                </c:pt>
                <c:pt idx="1832">
                  <c:v>1.305567111227775E-49</c:v>
                </c:pt>
                <c:pt idx="1833">
                  <c:v>1.2250113174778532E-49</c:v>
                </c:pt>
                <c:pt idx="1834">
                  <c:v>1.1494259583006726E-49</c:v>
                </c:pt>
                <c:pt idx="1835">
                  <c:v>1.0785043491153743E-49</c:v>
                </c:pt>
                <c:pt idx="1836">
                  <c:v>1.0119587283207232E-49</c:v>
                </c:pt>
                <c:pt idx="1837">
                  <c:v>9.4951908971388391E-50</c:v>
                </c:pt>
                <c:pt idx="1838">
                  <c:v>8.9093208695102066E-50</c:v>
                </c:pt>
                <c:pt idx="1839">
                  <c:v>8.359600056046084E-50</c:v>
                </c:pt>
                <c:pt idx="1840">
                  <c:v>7.8437979864662263E-50</c:v>
                </c:pt>
                <c:pt idx="1841">
                  <c:v>7.3598218144411741E-50</c:v>
                </c:pt>
                <c:pt idx="1842">
                  <c:v>6.9057078259517211E-50</c:v>
                </c:pt>
                <c:pt idx="1843">
                  <c:v>6.4796134715975892E-50</c:v>
                </c:pt>
                <c:pt idx="1844">
                  <c:v>6.0798098905267079E-50</c:v>
                </c:pt>
                <c:pt idx="1845">
                  <c:v>5.7046748956512455E-50</c:v>
                </c:pt>
                <c:pt idx="1846">
                  <c:v>5.3526863916881862E-50</c:v>
                </c:pt>
                <c:pt idx="1847">
                  <c:v>5.0224161993184134E-50</c:v>
                </c:pt>
                <c:pt idx="1848">
                  <c:v>4.7125242604060721E-50</c:v>
                </c:pt>
                <c:pt idx="1849">
                  <c:v>4.4217532007661178E-50</c:v>
                </c:pt>
                <c:pt idx="1850">
                  <c:v>4.1489232284187005E-50</c:v>
                </c:pt>
                <c:pt idx="1851">
                  <c:v>3.8929273466302489E-50</c:v>
                </c:pt>
                <c:pt idx="1852">
                  <c:v>3.652726862318367E-50</c:v>
                </c:pt>
                <c:pt idx="1853">
                  <c:v>3.427347171596071E-50</c:v>
                </c:pt>
                <c:pt idx="1854">
                  <c:v>3.2158738053553811E-50</c:v>
                </c:pt>
                <c:pt idx="1855">
                  <c:v>3.0174487188453798E-50</c:v>
                </c:pt>
                <c:pt idx="1856">
                  <c:v>2.8312668101898498E-50</c:v>
                </c:pt>
                <c:pt idx="1857">
                  <c:v>2.6565726537185157E-50</c:v>
                </c:pt>
                <c:pt idx="1858">
                  <c:v>2.4926574348575112E-50</c:v>
                </c:pt>
                <c:pt idx="1859">
                  <c:v>2.3388560741425055E-50</c:v>
                </c:pt>
                <c:pt idx="1860">
                  <c:v>2.1945445286853035E-50</c:v>
                </c:pt>
                <c:pt idx="1861">
                  <c:v>2.0591372601447051E-50</c:v>
                </c:pt>
                <c:pt idx="1862">
                  <c:v>1.9320848589280382E-50</c:v>
                </c:pt>
                <c:pt idx="1863">
                  <c:v>1.8128718149836432E-50</c:v>
                </c:pt>
                <c:pt idx="1864">
                  <c:v>1.7010144261393939E-50</c:v>
                </c:pt>
                <c:pt idx="1865">
                  <c:v>1.5960588355004227E-50</c:v>
                </c:pt>
                <c:pt idx="1866">
                  <c:v>1.4975791899428676E-50</c:v>
                </c:pt>
                <c:pt idx="1867">
                  <c:v>1.405175912231803E-50</c:v>
                </c:pt>
                <c:pt idx="1868">
                  <c:v>1.3184740797525419E-50</c:v>
                </c:pt>
                <c:pt idx="1869">
                  <c:v>1.2371219032770779E-50</c:v>
                </c:pt>
                <c:pt idx="1870">
                  <c:v>1.1607892995933198E-50</c:v>
                </c:pt>
                <c:pt idx="1871">
                  <c:v>1.08916655220562E-50</c:v>
                </c:pt>
                <c:pt idx="1872">
                  <c:v>1.021963054672446E-50</c:v>
                </c:pt>
                <c:pt idx="1873">
                  <c:v>9.5890613148232837E-51</c:v>
                </c:pt>
                <c:pt idx="1874">
                  <c:v>8.9973993168384937E-51</c:v>
                </c:pt>
                <c:pt idx="1875">
                  <c:v>8.442243907806075E-51</c:v>
                </c:pt>
                <c:pt idx="1876">
                  <c:v>7.9213425667909741E-51</c:v>
                </c:pt>
                <c:pt idx="1877">
                  <c:v>7.4325817573732187E-51</c:v>
                </c:pt>
                <c:pt idx="1878">
                  <c:v>6.9739783520581708E-51</c:v>
                </c:pt>
                <c:pt idx="1879">
                  <c:v>6.5436715858157996E-51</c:v>
                </c:pt>
                <c:pt idx="1880">
                  <c:v>6.1399155061007716E-51</c:v>
                </c:pt>
                <c:pt idx="1881">
                  <c:v>5.7610718887196117E-51</c:v>
                </c:pt>
                <c:pt idx="1882">
                  <c:v>5.405603590801373E-51</c:v>
                </c:pt>
                <c:pt idx="1883">
                  <c:v>5.0720683139017229E-51</c:v>
                </c:pt>
                <c:pt idx="1884">
                  <c:v>4.759112751934524E-51</c:v>
                </c:pt>
                <c:pt idx="1885">
                  <c:v>4.4654671001863508E-51</c:v>
                </c:pt>
                <c:pt idx="1886">
                  <c:v>4.1899399031344986E-51</c:v>
                </c:pt>
                <c:pt idx="1887">
                  <c:v>3.9314132201637117E-51</c:v>
                </c:pt>
                <c:pt idx="1888">
                  <c:v>3.6888380895667134E-51</c:v>
                </c:pt>
                <c:pt idx="1889">
                  <c:v>3.4612302724239086E-51</c:v>
                </c:pt>
                <c:pt idx="1890">
                  <c:v>3.2476662590932134E-51</c:v>
                </c:pt>
                <c:pt idx="1891">
                  <c:v>3.047279522106508E-51</c:v>
                </c:pt>
                <c:pt idx="1892">
                  <c:v>2.8592570002689886E-51</c:v>
                </c:pt>
                <c:pt idx="1893">
                  <c:v>2.6828357996957886E-51</c:v>
                </c:pt>
                <c:pt idx="1894">
                  <c:v>2.5173000984004643E-51</c:v>
                </c:pt>
                <c:pt idx="1895">
                  <c:v>2.3619782418758272E-51</c:v>
                </c:pt>
                <c:pt idx="1896">
                  <c:v>2.2162400178825633E-51</c:v>
                </c:pt>
                <c:pt idx="1897">
                  <c:v>2.0794940993882031E-51</c:v>
                </c:pt>
                <c:pt idx="1898">
                  <c:v>1.9511856452812661E-51</c:v>
                </c:pt>
                <c:pt idx="1899">
                  <c:v>1.8307940491255757E-51</c:v>
                </c:pt>
                <c:pt idx="1900">
                  <c:v>1.7178308268204039E-51</c:v>
                </c:pt>
                <c:pt idx="1901">
                  <c:v>1.6118376345957112E-51</c:v>
                </c:pt>
                <c:pt idx="1902">
                  <c:v>1.512384409300577E-51</c:v>
                </c:pt>
                <c:pt idx="1903">
                  <c:v>1.4190676234391113E-51</c:v>
                </c:pt>
                <c:pt idx="1904">
                  <c:v>1.3315086478737342E-51</c:v>
                </c:pt>
                <c:pt idx="1905">
                  <c:v>1.2493522155525461E-51</c:v>
                </c:pt>
                <c:pt idx="1906">
                  <c:v>1.172264980027432E-51</c:v>
                </c:pt>
                <c:pt idx="1907">
                  <c:v>1.0999341629141393E-51</c:v>
                </c:pt>
                <c:pt idx="1908">
                  <c:v>1.0320662848064581E-51</c:v>
                </c:pt>
                <c:pt idx="1909">
                  <c:v>9.6838597449523117E-52</c:v>
                </c:pt>
                <c:pt idx="1910">
                  <c:v>9.0863485166065397E-52</c:v>
                </c:pt>
                <c:pt idx="1911">
                  <c:v>8.5257047850443082E-52</c:v>
                </c:pt>
                <c:pt idx="1912">
                  <c:v>7.9996537606807445E-52</c:v>
                </c:pt>
                <c:pt idx="1913">
                  <c:v>7.5060610124610351E-52</c:v>
                </c:pt>
                <c:pt idx="1914">
                  <c:v>7.0429238074915327E-52</c:v>
                </c:pt>
                <c:pt idx="1915">
                  <c:v>6.6083629850308939E-52</c:v>
                </c:pt>
                <c:pt idx="1916">
                  <c:v>6.2006153318703136E-52</c:v>
                </c:pt>
                <c:pt idx="1917">
                  <c:v>5.818026428166225E-52</c:v>
                </c:pt>
                <c:pt idx="1918">
                  <c:v>5.4590439346977715E-52</c:v>
                </c:pt>
                <c:pt idx="1919">
                  <c:v>5.1222112943123068E-52</c:v>
                </c:pt>
                <c:pt idx="1920">
                  <c:v>4.8061618220028336E-52</c:v>
                </c:pt>
                <c:pt idx="1921">
                  <c:v>4.5096131596380837E-52</c:v>
                </c:pt>
                <c:pt idx="1922">
                  <c:v>4.2313620728455334E-52</c:v>
                </c:pt>
                <c:pt idx="1923">
                  <c:v>3.9702795689359217E-52</c:v>
                </c:pt>
                <c:pt idx="1924">
                  <c:v>3.7253063160604279E-52</c:v>
                </c:pt>
                <c:pt idx="1925">
                  <c:v>3.4954483450139366E-52</c:v>
                </c:pt>
                <c:pt idx="1926">
                  <c:v>3.2797730162446276E-52</c:v>
                </c:pt>
                <c:pt idx="1927">
                  <c:v>3.0774052357061772E-52</c:v>
                </c:pt>
                <c:pt idx="1928">
                  <c:v>2.8875239041985652E-52</c:v>
                </c:pt>
                <c:pt idx="1929">
                  <c:v>2.7093585857908112E-52</c:v>
                </c:pt>
                <c:pt idx="1930">
                  <c:v>2.5421863818079042E-52</c:v>
                </c:pt>
                <c:pt idx="1931">
                  <c:v>2.3853289976982574E-52</c:v>
                </c:pt>
                <c:pt idx="1932">
                  <c:v>2.2381499908806105E-52</c:v>
                </c:pt>
                <c:pt idx="1933">
                  <c:v>2.1000521884036359E-52</c:v>
                </c:pt>
                <c:pt idx="1934">
                  <c:v>1.9704752639405011E-52</c:v>
                </c:pt>
                <c:pt idx="1935">
                  <c:v>1.8488934642871392E-52</c:v>
                </c:pt>
                <c:pt idx="1936">
                  <c:v>1.7348134761395913E-52</c:v>
                </c:pt>
                <c:pt idx="1937">
                  <c:v>1.6277724244949436E-52</c:v>
                </c:pt>
                <c:pt idx="1938">
                  <c:v>1.5273359945544624E-52</c:v>
                </c:pt>
                <c:pt idx="1939">
                  <c:v>1.433096669508616E-52</c:v>
                </c:pt>
                <c:pt idx="1940">
                  <c:v>1.3446720770538702E-52</c:v>
                </c:pt>
                <c:pt idx="1941">
                  <c:v>1.2617034379323137E-52</c:v>
                </c:pt>
                <c:pt idx="1942">
                  <c:v>1.1838541101991257E-52</c:v>
                </c:pt>
                <c:pt idx="1943">
                  <c:v>1.110808223311309E-52</c:v>
                </c:pt>
                <c:pt idx="1944">
                  <c:v>1.0422693964955564E-52</c:v>
                </c:pt>
                <c:pt idx="1945">
                  <c:v>9.779595361950825E-53</c:v>
                </c:pt>
                <c:pt idx="1946">
                  <c:v>9.1761770771610537E-53</c:v>
                </c:pt>
                <c:pt idx="1947">
                  <c:v>8.6099907649573131E-53</c:v>
                </c:pt>
                <c:pt idx="1948">
                  <c:v>8.0787391469547921E-53</c:v>
                </c:pt>
                <c:pt idx="1949">
                  <c:v>7.580266690897365E-53</c:v>
                </c:pt>
                <c:pt idx="1950">
                  <c:v>7.1125508646714125E-53</c:v>
                </c:pt>
                <c:pt idx="1951">
                  <c:v>6.6736939299624181E-53</c:v>
                </c:pt>
                <c:pt idx="1952">
                  <c:v>6.2619152422574368E-53</c:v>
                </c:pt>
                <c:pt idx="1953">
                  <c:v>5.8755440259509818E-53</c:v>
                </c:pt>
                <c:pt idx="1954">
                  <c:v>5.5130125952396296E-53</c:v>
                </c:pt>
                <c:pt idx="1955">
                  <c:v>5.1728499932993882E-53</c:v>
                </c:pt>
                <c:pt idx="1956">
                  <c:v>4.8536760239370355E-53</c:v>
                </c:pt>
                <c:pt idx="1957">
                  <c:v>4.554195651499101E-53</c:v>
                </c:pt>
                <c:pt idx="1958">
                  <c:v>4.2731937463163449E-53</c:v>
                </c:pt>
                <c:pt idx="1959">
                  <c:v>4.0095301543635762E-53</c:v>
                </c:pt>
                <c:pt idx="1960">
                  <c:v>3.7621350711301617E-53</c:v>
                </c:pt>
                <c:pt idx="1961">
                  <c:v>3.5300047009308816E-53</c:v>
                </c:pt>
                <c:pt idx="1962">
                  <c:v>3.312197184044964E-53</c:v>
                </c:pt>
                <c:pt idx="1963">
                  <c:v>3.1078287751578256E-53</c:v>
                </c:pt>
                <c:pt idx="1964">
                  <c:v>2.9160702575996976E-53</c:v>
                </c:pt>
                <c:pt idx="1965">
                  <c:v>2.7361435788320523E-53</c:v>
                </c:pt>
                <c:pt idx="1966">
                  <c:v>2.5673186935304545E-53</c:v>
                </c:pt>
                <c:pt idx="1967">
                  <c:v>2.4089106014547679E-53</c:v>
                </c:pt>
                <c:pt idx="1968">
                  <c:v>2.2602765680879949E-53</c:v>
                </c:pt>
                <c:pt idx="1969">
                  <c:v>2.1208135167666056E-53</c:v>
                </c:pt>
                <c:pt idx="1970">
                  <c:v>1.98995558172102E-53</c:v>
                </c:pt>
                <c:pt idx="1971">
                  <c:v>1.8671718120978154E-53</c:v>
                </c:pt>
                <c:pt idx="1972">
                  <c:v>1.7519640176478083E-53</c:v>
                </c:pt>
                <c:pt idx="1973">
                  <c:v>1.6438647473389849E-53</c:v>
                </c:pt>
                <c:pt idx="1974">
                  <c:v>1.5424353926925782E-53</c:v>
                </c:pt>
                <c:pt idx="1975">
                  <c:v>1.4472644081466562E-53</c:v>
                </c:pt>
                <c:pt idx="1976">
                  <c:v>1.3579656412264127E-53</c:v>
                </c:pt>
                <c:pt idx="1977">
                  <c:v>1.2741767657459013E-53</c:v>
                </c:pt>
                <c:pt idx="1978">
                  <c:v>1.1955578116839819E-53</c:v>
                </c:pt>
                <c:pt idx="1979">
                  <c:v>1.1217897857695179E-53</c:v>
                </c:pt>
                <c:pt idx="1980">
                  <c:v>1.0525733771788971E-53</c:v>
                </c:pt>
                <c:pt idx="1981">
                  <c:v>9.8762774309430126E-54</c:v>
                </c:pt>
                <c:pt idx="1982">
                  <c:v>9.2668936919517131E-54</c:v>
                </c:pt>
                <c:pt idx="1983">
                  <c:v>8.6951100045935882E-54</c:v>
                </c:pt>
                <c:pt idx="1984">
                  <c:v>8.1586063793573357E-54</c:v>
                </c:pt>
                <c:pt idx="1985">
                  <c:v>7.6552059741769072E-54</c:v>
                </c:pt>
                <c:pt idx="1986">
                  <c:v>7.1828662619816167E-54</c:v>
                </c:pt>
                <c:pt idx="1987">
                  <c:v>6.7396707432240107E-54</c:v>
                </c:pt>
                <c:pt idx="1988">
                  <c:v>6.3238211697593698E-54</c:v>
                </c:pt>
                <c:pt idx="1989">
                  <c:v>5.9336302485255639E-54</c:v>
                </c:pt>
                <c:pt idx="1990">
                  <c:v>5.5675147954187426E-54</c:v>
                </c:pt>
                <c:pt idx="1991">
                  <c:v>5.2239893115869557E-54</c:v>
                </c:pt>
                <c:pt idx="1992">
                  <c:v>4.9016599560778041E-54</c:v>
                </c:pt>
                <c:pt idx="1993">
                  <c:v>4.5992188903843491E-54</c:v>
                </c:pt>
                <c:pt idx="1994">
                  <c:v>4.3154389719425255E-54</c:v>
                </c:pt>
                <c:pt idx="1995">
                  <c:v>4.049168775049118E-54</c:v>
                </c:pt>
                <c:pt idx="1996">
                  <c:v>3.7993279189978873E-54</c:v>
                </c:pt>
                <c:pt idx="1997">
                  <c:v>3.5649026844779313E-54</c:v>
                </c:pt>
                <c:pt idx="1998">
                  <c:v>3.3449419004480055E-54</c:v>
                </c:pt>
                <c:pt idx="1999">
                  <c:v>3.1385530847979532E-54</c:v>
                </c:pt>
                <c:pt idx="2000">
                  <c:v>2.9448988231381289E-54</c:v>
                </c:pt>
                <c:pt idx="2001">
                  <c:v>2.7631933710239057E-54</c:v>
                </c:pt>
                <c:pt idx="2002">
                  <c:v>2.5926994658289257E-54</c:v>
                </c:pt>
                <c:pt idx="2003">
                  <c:v>2.4327253353313865E-54</c:v>
                </c:pt>
                <c:pt idx="2004">
                  <c:v>2.2826218908758418E-54</c:v>
                </c:pt>
                <c:pt idx="2005">
                  <c:v>2.1417800937218617E-54</c:v>
                </c:pt>
                <c:pt idx="2006">
                  <c:v>2.0096284838936285E-54</c:v>
                </c:pt>
                <c:pt idx="2007">
                  <c:v>1.8856308615038752E-54</c:v>
                </c:pt>
                <c:pt idx="2008">
                  <c:v>1.7692841111442205E-54</c:v>
                </c:pt>
                <c:pt idx="2009">
                  <c:v>1.6601161605144641E-54</c:v>
                </c:pt>
                <c:pt idx="2010">
                  <c:v>1.5576840650080514E-54</c:v>
                </c:pt>
                <c:pt idx="2011">
                  <c:v>1.4615722104819947E-54</c:v>
                </c:pt>
                <c:pt idx="2012">
                  <c:v>1.3713906269190615E-54</c:v>
                </c:pt>
                <c:pt idx="2013">
                  <c:v>1.2867734061399805E-54</c:v>
                </c:pt>
                <c:pt idx="2014">
                  <c:v>1.2073772171455935E-54</c:v>
                </c:pt>
                <c:pt idx="2015">
                  <c:v>1.1328799130650174E-54</c:v>
                </c:pt>
                <c:pt idx="2016">
                  <c:v>1.0629792240575618E-54</c:v>
                </c:pt>
                <c:pt idx="2017">
                  <c:v>9.9739153086490327E-55</c:v>
                </c:pt>
                <c:pt idx="2018">
                  <c:v>9.358507140372538E-55</c:v>
                </c:pt>
                <c:pt idx="2019">
                  <c:v>8.7810707416430548E-55</c:v>
                </c:pt>
                <c:pt idx="2020">
                  <c:v>8.2392631872982973E-55</c:v>
                </c:pt>
                <c:pt idx="2021">
                  <c:v>7.7308861147913536E-55</c:v>
                </c:pt>
                <c:pt idx="2022">
                  <c:v>7.253876804422309E-55</c:v>
                </c:pt>
                <c:pt idx="2023">
                  <c:v>6.8062998099353224E-55</c:v>
                </c:pt>
                <c:pt idx="2024">
                  <c:v>6.3863391055226143E-55</c:v>
                </c:pt>
                <c:pt idx="2025">
                  <c:v>5.9922907173721677E-55</c:v>
                </c:pt>
                <c:pt idx="2026">
                  <c:v>5.6225558098619358E-55</c:v>
                </c:pt>
                <c:pt idx="2027">
                  <c:v>5.2756341983480545E-55</c:v>
                </c:pt>
                <c:pt idx="2028">
                  <c:v>4.9501182622254763E-55</c:v>
                </c:pt>
                <c:pt idx="2029">
                  <c:v>4.6446872335634904E-55</c:v>
                </c:pt>
                <c:pt idx="2030">
                  <c:v>4.3581018381425137E-55</c:v>
                </c:pt>
                <c:pt idx="2031">
                  <c:v>4.0891992671483565E-55</c:v>
                </c:pt>
                <c:pt idx="2032">
                  <c:v>3.8368884591218328E-55</c:v>
                </c:pt>
                <c:pt idx="2033">
                  <c:v>3.6001456730203926E-55</c:v>
                </c:pt>
                <c:pt idx="2034">
                  <c:v>3.3780103344296619E-55</c:v>
                </c:pt>
                <c:pt idx="2035">
                  <c:v>3.1695811380710649E-55</c:v>
                </c:pt>
                <c:pt idx="2036">
                  <c:v>2.9740123907915934E-55</c:v>
                </c:pt>
                <c:pt idx="2037">
                  <c:v>2.7905105801975594E-55</c:v>
                </c:pt>
                <c:pt idx="2038">
                  <c:v>2.6183311550097026E-55</c:v>
                </c:pt>
                <c:pt idx="2039">
                  <c:v>2.4567755040760617E-55</c:v>
                </c:pt>
                <c:pt idx="2040">
                  <c:v>2.3051881217850848E-55</c:v>
                </c:pt>
                <c:pt idx="2041">
                  <c:v>2.1629539483777472E-55</c:v>
                </c:pt>
                <c:pt idx="2042">
                  <c:v>2.0294958743671049E-55</c:v>
                </c:pt>
                <c:pt idx="2043">
                  <c:v>1.9042723989395667E-55</c:v>
                </c:pt>
                <c:pt idx="2044">
                  <c:v>1.7867754328369322E-55</c:v>
                </c:pt>
                <c:pt idx="2045">
                  <c:v>1.676528236804489E-55</c:v>
                </c:pt>
                <c:pt idx="2046">
                  <c:v>1.5730834872404964E-55</c:v>
                </c:pt>
                <c:pt idx="2047">
                  <c:v>1.4760214611985089E-55</c:v>
                </c:pt>
                <c:pt idx="2048">
                  <c:v>1.3849483333782561E-55</c:v>
                </c:pt>
                <c:pt idx="2049">
                  <c:v>1.2994945781951933E-55</c:v>
                </c:pt>
                <c:pt idx="2050">
                  <c:v>1.2193134704451756E-55</c:v>
                </c:pt>
                <c:pt idx="2051">
                  <c:v>1.1440796784807682E-55</c:v>
                </c:pt>
                <c:pt idx="2052">
                  <c:v>1.0734879441910597E-55</c:v>
                </c:pt>
                <c:pt idx="2053">
                  <c:v>1.0072518444290494E-55</c:v>
                </c:pt>
                <c:pt idx="2054">
                  <c:v>9.4510262886114981E-56</c:v>
                </c:pt>
                <c:pt idx="2055">
                  <c:v>8.8678812952342488E-56</c:v>
                </c:pt>
                <c:pt idx="2056">
                  <c:v>8.3207173766013075E-56</c:v>
                </c:pt>
                <c:pt idx="2057">
                  <c:v>7.807314436931249E-56</c:v>
                </c:pt>
                <c:pt idx="2058">
                  <c:v>7.3255893642685584E-56</c:v>
                </c:pt>
                <c:pt idx="2059">
                  <c:v>6.8735875783399285E-56</c:v>
                </c:pt>
                <c:pt idx="2060">
                  <c:v>6.4494750999227442E-56</c:v>
                </c:pt>
                <c:pt idx="2061">
                  <c:v>6.0515311095475228E-56</c:v>
                </c:pt>
                <c:pt idx="2062">
                  <c:v>5.6781409653415264E-56</c:v>
                </c:pt>
                <c:pt idx="2063">
                  <c:v>5.3277896516837539E-56</c:v>
                </c:pt>
                <c:pt idx="2064">
                  <c:v>4.9990556320894702E-56</c:v>
                </c:pt>
                <c:pt idx="2065">
                  <c:v>4.6906050813826006E-56</c:v>
                </c:pt>
                <c:pt idx="2066">
                  <c:v>4.4011864737532691E-56</c:v>
                </c:pt>
                <c:pt idx="2067">
                  <c:v>4.1296255047417267E-56</c:v>
                </c:pt>
                <c:pt idx="2068">
                  <c:v>3.8748203265448377E-56</c:v>
                </c:pt>
                <c:pt idx="2069">
                  <c:v>3.6357370773125482E-56</c:v>
                </c:pt>
                <c:pt idx="2070">
                  <c:v>3.4114056862946599E-56</c:v>
                </c:pt>
                <c:pt idx="2071">
                  <c:v>3.2009159378174416E-56</c:v>
                </c:pt>
                <c:pt idx="2072">
                  <c:v>3.003413778119829E-56</c:v>
                </c:pt>
                <c:pt idx="2073">
                  <c:v>2.8180978500643435E-56</c:v>
                </c:pt>
                <c:pt idx="2074">
                  <c:v>2.6442162416624638E-56</c:v>
                </c:pt>
                <c:pt idx="2075">
                  <c:v>2.4810634352217142E-56</c:v>
                </c:pt>
                <c:pt idx="2076">
                  <c:v>2.3279774447357576E-56</c:v>
                </c:pt>
                <c:pt idx="2077">
                  <c:v>2.1843371299025776E-56</c:v>
                </c:pt>
                <c:pt idx="2078">
                  <c:v>2.049559675872465E-56</c:v>
                </c:pt>
                <c:pt idx="2079">
                  <c:v>1.9230982285000106E-56</c:v>
                </c:pt>
                <c:pt idx="2080">
                  <c:v>1.8044396755052124E-56</c:v>
                </c:pt>
                <c:pt idx="2081">
                  <c:v>1.6931025645408619E-56</c:v>
                </c:pt>
                <c:pt idx="2082">
                  <c:v>1.588635149718843E-56</c:v>
                </c:pt>
                <c:pt idx="2083">
                  <c:v>1.4906135586692043E-56</c:v>
                </c:pt>
                <c:pt idx="2084">
                  <c:v>1.398640072694921E-56</c:v>
                </c:pt>
                <c:pt idx="2085">
                  <c:v>1.3123415130441404E-56</c:v>
                </c:pt>
                <c:pt idx="2086">
                  <c:v>1.2313677267522764E-56</c:v>
                </c:pt>
                <c:pt idx="2087">
                  <c:v>1.1553901659103194E-56</c:v>
                </c:pt>
                <c:pt idx="2088">
                  <c:v>1.0841005545947954E-56</c:v>
                </c:pt>
                <c:pt idx="2089">
                  <c:v>1.0172096380505E-56</c:v>
                </c:pt>
                <c:pt idx="2090">
                  <c:v>9.5444600905086236E-57</c:v>
                </c:pt>
                <c:pt idx="2091">
                  <c:v>8.955550066739472E-57</c:v>
                </c:pt>
                <c:pt idx="2092">
                  <c:v>8.4029768302591766E-57</c:v>
                </c:pt>
                <c:pt idx="2093">
                  <c:v>7.8844983371948451E-57</c:v>
                </c:pt>
                <c:pt idx="2094">
                  <c:v>7.3980108817354529E-57</c:v>
                </c:pt>
                <c:pt idx="2095">
                  <c:v>6.9415405604293998E-57</c:v>
                </c:pt>
                <c:pt idx="2096">
                  <c:v>6.5132352631499631E-57</c:v>
                </c:pt>
                <c:pt idx="2097">
                  <c:v>6.1113571582323162E-57</c:v>
                </c:pt>
                <c:pt idx="2098">
                  <c:v>5.7342756412908399E-57</c:v>
                </c:pt>
                <c:pt idx="2099">
                  <c:v>5.3804607191068551E-57</c:v>
                </c:pt>
                <c:pt idx="2100">
                  <c:v>5.0484768017421432E-57</c:v>
                </c:pt>
                <c:pt idx="2101">
                  <c:v>4.736976877690018E-57</c:v>
                </c:pt>
                <c:pt idx="2102">
                  <c:v>4.4446970484298495E-57</c:v>
                </c:pt>
                <c:pt idx="2103">
                  <c:v>4.1704514002092158E-57</c:v>
                </c:pt>
                <c:pt idx="2104">
                  <c:v>3.9131271922461417E-57</c:v>
                </c:pt>
                <c:pt idx="2105">
                  <c:v>3.6716803418277455E-57</c:v>
                </c:pt>
                <c:pt idx="2106">
                  <c:v>3.4451311879862658E-57</c:v>
                </c:pt>
                <c:pt idx="2107">
                  <c:v>3.2325605165637486E-57</c:v>
                </c:pt>
                <c:pt idx="2108">
                  <c:v>3.0331058305372564E-57</c:v>
                </c:pt>
                <c:pt idx="2109">
                  <c:v>2.8459578504715907E-57</c:v>
                </c:pt>
                <c:pt idx="2110">
                  <c:v>2.6703572309002523E-57</c:v>
                </c:pt>
                <c:pt idx="2111">
                  <c:v>2.5055914793114909E-57</c:v>
                </c:pt>
                <c:pt idx="2112">
                  <c:v>2.3509920652383491E-57</c:v>
                </c:pt>
                <c:pt idx="2113">
                  <c:v>2.205931707722954E-57</c:v>
                </c:pt>
                <c:pt idx="2114">
                  <c:v>2.0698218301490389E-57</c:v>
                </c:pt>
                <c:pt idx="2115">
                  <c:v>1.9421101721157952E-57</c:v>
                </c:pt>
                <c:pt idx="2116">
                  <c:v>1.8222785486633185E-57</c:v>
                </c:pt>
                <c:pt idx="2117">
                  <c:v>1.7098407477577942E-57</c:v>
                </c:pt>
                <c:pt idx="2118">
                  <c:v>1.6043405575055606E-57</c:v>
                </c:pt>
                <c:pt idx="2119">
                  <c:v>1.505349915091542E-57</c:v>
                </c:pt>
                <c:pt idx="2120">
                  <c:v>1.4124671699314427E-57</c:v>
                </c:pt>
                <c:pt idx="2121">
                  <c:v>1.3253154539905211E-57</c:v>
                </c:pt>
                <c:pt idx="2122">
                  <c:v>1.2435411526565639E-57</c:v>
                </c:pt>
                <c:pt idx="2123">
                  <c:v>1.1668124699626987E-57</c:v>
                </c:pt>
                <c:pt idx="2124">
                  <c:v>1.0948180823384891E-57</c:v>
                </c:pt>
                <c:pt idx="2125">
                  <c:v>1.0272658754269613E-57</c:v>
                </c:pt>
                <c:pt idx="2126">
                  <c:v>9.638817588422492E-58</c:v>
                </c:pt>
                <c:pt idx="2127">
                  <c:v>9.0440855405878302E-58</c:v>
                </c:pt>
                <c:pt idx="2128">
                  <c:v>8.486049509196766E-58</c:v>
                </c:pt>
                <c:pt idx="2129">
                  <c:v>7.9624452853038939E-58</c:v>
                </c:pt>
                <c:pt idx="2130">
                  <c:v>7.4711483656497392E-58</c:v>
                </c:pt>
                <c:pt idx="2131">
                  <c:v>7.0101653325735142E-58</c:v>
                </c:pt>
                <c:pt idx="2132">
                  <c:v>6.5776257658004344E-58</c:v>
                </c:pt>
                <c:pt idx="2133">
                  <c:v>6.1717746532860461E-58</c:v>
                </c:pt>
                <c:pt idx="2134">
                  <c:v>5.7909652703248307E-58</c:v>
                </c:pt>
                <c:pt idx="2135">
                  <c:v>5.4336524980303856E-58</c:v>
                </c:pt>
                <c:pt idx="2136">
                  <c:v>5.0983865540771471E-58</c:v>
                </c:pt>
                <c:pt idx="2137">
                  <c:v>4.7838071102664192E-58</c:v>
                </c:pt>
                <c:pt idx="2138">
                  <c:v>4.4886377730489481E-58</c:v>
                </c:pt>
                <c:pt idx="2139">
                  <c:v>4.211680904608996E-58</c:v>
                </c:pt>
                <c:pt idx="2140">
                  <c:v>3.951812763496659E-58</c:v>
                </c:pt>
                <c:pt idx="2141">
                  <c:v>3.7079789450917424E-58</c:v>
                </c:pt>
                <c:pt idx="2142">
                  <c:v>3.4791901033990613E-58</c:v>
                </c:pt>
                <c:pt idx="2143">
                  <c:v>3.2645179368165141E-58</c:v>
                </c:pt>
                <c:pt idx="2144">
                  <c:v>3.0630914215883501E-58</c:v>
                </c:pt>
                <c:pt idx="2145">
                  <c:v>2.874093277661012E-58</c:v>
                </c:pt>
                <c:pt idx="2146">
                  <c:v>2.6967566526019085E-58</c:v>
                </c:pt>
                <c:pt idx="2147">
                  <c:v>2.5303620101262466E-58</c:v>
                </c:pt>
                <c:pt idx="2148">
                  <c:v>2.3742342106072484E-58</c:v>
                </c:pt>
                <c:pt idx="2149">
                  <c:v>2.2277397717240394E-58</c:v>
                </c:pt>
                <c:pt idx="2150">
                  <c:v>2.090284298132387E-58</c:v>
                </c:pt>
                <c:pt idx="2151">
                  <c:v>1.9613100697292978E-58</c:v>
                </c:pt>
                <c:pt idx="2152">
                  <c:v>1.8402937787259366E-58</c:v>
                </c:pt>
                <c:pt idx="2153">
                  <c:v>1.7267444063471415E-58</c:v>
                </c:pt>
                <c:pt idx="2154">
                  <c:v>1.6202012305423217E-58</c:v>
                </c:pt>
                <c:pt idx="2155">
                  <c:v>1.5202319566241108E-58</c:v>
                </c:pt>
                <c:pt idx="2156">
                  <c:v>1.4264309632499095E-58</c:v>
                </c:pt>
                <c:pt idx="2157">
                  <c:v>1.3384176566294622E-58</c:v>
                </c:pt>
                <c:pt idx="2158">
                  <c:v>1.2558349262807301E-58</c:v>
                </c:pt>
                <c:pt idx="2159">
                  <c:v>1.1783476960683502E-58</c:v>
                </c:pt>
                <c:pt idx="2160">
                  <c:v>1.1056415646455765E-58</c:v>
                </c:pt>
                <c:pt idx="2161">
                  <c:v>1.0374215297833542E-58</c:v>
                </c:pt>
                <c:pt idx="2162">
                  <c:v>9.7341079141053672E-59</c:v>
                </c:pt>
                <c:pt idx="2163">
                  <c:v>9.13349628508636E-59</c:v>
                </c:pt>
                <c:pt idx="2164">
                  <c:v>8.5699434530414596E-59</c:v>
                </c:pt>
                <c:pt idx="2165">
                  <c:v>8.0411628248265864E-59</c:v>
                </c:pt>
                <c:pt idx="2166">
                  <c:v>7.5450088941281471E-59</c:v>
                </c:pt>
                <c:pt idx="2167">
                  <c:v>7.0794685361567106E-59</c:v>
                </c:pt>
                <c:pt idx="2168">
                  <c:v>6.642652839473459E-59</c:v>
                </c:pt>
                <c:pt idx="2169">
                  <c:v>6.2327894418073409E-59</c:v>
                </c:pt>
                <c:pt idx="2170">
                  <c:v>5.8482153387658264E-59</c:v>
                </c:pt>
                <c:pt idx="2171">
                  <c:v>5.4873701362609073E-59</c:v>
                </c:pt>
                <c:pt idx="2172">
                  <c:v>5.1487897192722989E-59</c:v>
                </c:pt>
                <c:pt idx="2173">
                  <c:v>4.8311003112591283E-59</c:v>
                </c:pt>
                <c:pt idx="2174">
                  <c:v>4.5330129001164034E-59</c:v>
                </c:pt>
                <c:pt idx="2175">
                  <c:v>4.2533180080597944E-59</c:v>
                </c:pt>
                <c:pt idx="2176">
                  <c:v>3.9908807842177523E-59</c:v>
                </c:pt>
                <c:pt idx="2177">
                  <c:v>3.7446364000193491E-59</c:v>
                </c:pt>
                <c:pt idx="2178">
                  <c:v>3.5135857286948164E-59</c:v>
                </c:pt>
                <c:pt idx="2179">
                  <c:v>3.2967912913585131E-59</c:v>
                </c:pt>
                <c:pt idx="2180">
                  <c:v>3.093373453225732E-59</c:v>
                </c:pt>
                <c:pt idx="2181">
                  <c:v>2.9025068545296341E-59</c:v>
                </c:pt>
                <c:pt idx="2182">
                  <c:v>2.72341706165691E-59</c:v>
                </c:pt>
                <c:pt idx="2183">
                  <c:v>2.5553774249142709E-59</c:v>
                </c:pt>
                <c:pt idx="2184">
                  <c:v>2.3977061301762965E-59</c:v>
                </c:pt>
                <c:pt idx="2185">
                  <c:v>2.2497634324518078E-59</c:v>
                </c:pt>
                <c:pt idx="2186">
                  <c:v>2.1109490601440748E-59</c:v>
                </c:pt>
                <c:pt idx="2187">
                  <c:v>1.9806997794727502E-59</c:v>
                </c:pt>
                <c:pt idx="2188">
                  <c:v>1.8584871091752637E-59</c:v>
                </c:pt>
                <c:pt idx="2189">
                  <c:v>1.7438151762151727E-59</c:v>
                </c:pt>
                <c:pt idx="2190">
                  <c:v>1.6362187037970916E-59</c:v>
                </c:pt>
                <c:pt idx="2191">
                  <c:v>1.5352611235246464E-59</c:v>
                </c:pt>
                <c:pt idx="2192">
                  <c:v>1.4405328040416138E-59</c:v>
                </c:pt>
                <c:pt idx="2193">
                  <c:v>1.35164938896903E-59</c:v>
                </c:pt>
                <c:pt idx="2194">
                  <c:v>1.2682502373945075E-59</c:v>
                </c:pt>
                <c:pt idx="2195">
                  <c:v>1.1899969605861144E-59</c:v>
                </c:pt>
                <c:pt idx="2196">
                  <c:v>1.1165720489935885E-59</c:v>
                </c:pt>
                <c:pt idx="2197">
                  <c:v>1.0476775839659975E-59</c:v>
                </c:pt>
                <c:pt idx="2198">
                  <c:v>9.8303402895869231E-60</c:v>
                </c:pt>
                <c:pt idx="2199">
                  <c:v>9.2237909532492437E-60</c:v>
                </c:pt>
                <c:pt idx="2200">
                  <c:v>8.6546667809011944E-60</c:v>
                </c:pt>
                <c:pt idx="2201">
                  <c:v>8.1206585739075807E-60</c:v>
                </c:pt>
                <c:pt idx="2202">
                  <c:v>7.6195996152623652E-60</c:v>
                </c:pt>
                <c:pt idx="2203">
                  <c:v>7.1494568782208141E-60</c:v>
                </c:pt>
                <c:pt idx="2204">
                  <c:v>6.7083227773745536E-60</c:v>
                </c:pt>
                <c:pt idx="2205">
                  <c:v>6.2944074286998381E-60</c:v>
                </c:pt>
                <c:pt idx="2206">
                  <c:v>5.9060313871744959E-60</c:v>
                </c:pt>
                <c:pt idx="2207">
                  <c:v>5.5416188324967236E-60</c:v>
                </c:pt>
                <c:pt idx="2208">
                  <c:v>5.1996911752570445E-60</c:v>
                </c:pt>
                <c:pt idx="2209">
                  <c:v>4.8788610576207429E-60</c:v>
                </c:pt>
                <c:pt idx="2210">
                  <c:v>4.5778267241787653E-60</c:v>
                </c:pt>
                <c:pt idx="2211">
                  <c:v>4.2953667401270629E-60</c:v>
                </c:pt>
                <c:pt idx="2212">
                  <c:v>4.0303350353435766E-60</c:v>
                </c:pt>
                <c:pt idx="2213">
                  <c:v>3.7816562542544149E-60</c:v>
                </c:pt>
                <c:pt idx="2214">
                  <c:v>3.5483213926214984E-60</c:v>
                </c:pt>
                <c:pt idx="2215">
                  <c:v>3.3293837035480919E-60</c:v>
                </c:pt>
                <c:pt idx="2216">
                  <c:v>3.1239548560910277E-60</c:v>
                </c:pt>
                <c:pt idx="2217">
                  <c:v>2.9312013308933246E-60</c:v>
                </c:pt>
                <c:pt idx="2218">
                  <c:v>2.7503410382126339E-60</c:v>
                </c:pt>
                <c:pt idx="2219">
                  <c:v>2.5806401446232975E-60</c:v>
                </c:pt>
                <c:pt idx="2220">
                  <c:v>2.4214100955164814E-60</c:v>
                </c:pt>
                <c:pt idx="2221">
                  <c:v>2.2720048213173113E-60</c:v>
                </c:pt>
                <c:pt idx="2222">
                  <c:v>2.1318181160833329E-60</c:v>
                </c:pt>
                <c:pt idx="2223">
                  <c:v>2.0002811778480723E-60</c:v>
                </c:pt>
                <c:pt idx="2224">
                  <c:v>1.8768603007297398E-60</c:v>
                </c:pt>
                <c:pt idx="2225">
                  <c:v>1.7610547094408953E-60</c:v>
                </c:pt>
                <c:pt idx="2226">
                  <c:v>1.6523945274126896E-60</c:v>
                </c:pt>
                <c:pt idx="2227">
                  <c:v>1.5504388702894205E-60</c:v>
                </c:pt>
                <c:pt idx="2228">
                  <c:v>1.4547740570578424E-60</c:v>
                </c:pt>
                <c:pt idx="2229">
                  <c:v>1.3650119315529493E-60</c:v>
                </c:pt>
                <c:pt idx="2230">
                  <c:v>1.2807882875298136E-60</c:v>
                </c:pt>
                <c:pt idx="2231">
                  <c:v>1.2017613909112707E-60</c:v>
                </c:pt>
                <c:pt idx="2232">
                  <c:v>1.1276105932155269E-60</c:v>
                </c:pt>
                <c:pt idx="2233">
                  <c:v>1.0580350305377311E-60</c:v>
                </c:pt>
                <c:pt idx="2234">
                  <c:v>9.9275240280667769E-61</c:v>
                </c:pt>
                <c:pt idx="2235">
                  <c:v>9.3149782836352462E-61</c:v>
                </c:pt>
                <c:pt idx="2236">
                  <c:v>8.740227692150252E-61</c:v>
                </c:pt>
                <c:pt idx="2237">
                  <c:v>8.2009402260053001E-61</c:v>
                </c:pt>
                <c:pt idx="2238">
                  <c:v>7.6949277478108632E-61</c:v>
                </c:pt>
                <c:pt idx="2239">
                  <c:v>7.2201371321141599E-61</c:v>
                </c:pt>
                <c:pt idx="2240">
                  <c:v>6.7746419349245103E-61</c:v>
                </c:pt>
                <c:pt idx="2241">
                  <c:v>6.3566345772436539E-61</c:v>
                </c:pt>
                <c:pt idx="2242">
                  <c:v>5.9644190108860523E-61</c:v>
                </c:pt>
                <c:pt idx="2243">
                  <c:v>5.5964038368309947E-61</c:v>
                </c:pt>
                <c:pt idx="2244">
                  <c:v>5.2510958481845383E-61</c:v>
                </c:pt>
                <c:pt idx="2245">
                  <c:v>4.9270939715520745E-61</c:v>
                </c:pt>
                <c:pt idx="2246">
                  <c:v>4.6230835822389009E-61</c:v>
                </c:pt>
                <c:pt idx="2247">
                  <c:v>4.337831170212942E-61</c:v>
                </c:pt>
                <c:pt idx="2248">
                  <c:v>4.0701793351869823E-61</c:v>
                </c:pt>
                <c:pt idx="2249">
                  <c:v>3.8190420905131516E-61</c:v>
                </c:pt>
                <c:pt idx="2250">
                  <c:v>3.5834004568354061E-61</c:v>
                </c:pt>
                <c:pt idx="2251">
                  <c:v>3.3622983276214249E-61</c:v>
                </c:pt>
                <c:pt idx="2252">
                  <c:v>3.1548385897984774E-61</c:v>
                </c:pt>
                <c:pt idx="2253">
                  <c:v>2.9601794837529046E-61</c:v>
                </c:pt>
                <c:pt idx="2254">
                  <c:v>2.7775311879240533E-61</c:v>
                </c:pt>
                <c:pt idx="2255">
                  <c:v>2.60615261413479E-61</c:v>
                </c:pt>
                <c:pt idx="2256">
                  <c:v>2.4453484006557676E-61</c:v>
                </c:pt>
                <c:pt idx="2257">
                  <c:v>2.2944660908029425E-61</c:v>
                </c:pt>
                <c:pt idx="2258">
                  <c:v>2.1528934856205925E-61</c:v>
                </c:pt>
                <c:pt idx="2259">
                  <c:v>2.0200561599084673E-61</c:v>
                </c:pt>
                <c:pt idx="2260">
                  <c:v>1.895415131514443E-61</c:v>
                </c:pt>
                <c:pt idx="2261">
                  <c:v>1.7784646744359329E-61</c:v>
                </c:pt>
                <c:pt idx="2262">
                  <c:v>1.6687302668567978E-61</c:v>
                </c:pt>
                <c:pt idx="2263">
                  <c:v>1.5657666657939985E-61</c:v>
                </c:pt>
                <c:pt idx="2264">
                  <c:v>1.4691561005419469E-61</c:v>
                </c:pt>
                <c:pt idx="2265">
                  <c:v>1.3785065775845257E-61</c:v>
                </c:pt>
                <c:pt idx="2266">
                  <c:v>1.2934502900970295E-61</c:v>
                </c:pt>
                <c:pt idx="2267">
                  <c:v>1.2136421255846389E-61</c:v>
                </c:pt>
                <c:pt idx="2268">
                  <c:v>1.1387582656022345E-61</c:v>
                </c:pt>
                <c:pt idx="2269">
                  <c:v>1.0684948718739685E-61</c:v>
                </c:pt>
                <c:pt idx="2270">
                  <c:v>1.0025668534815753E-61</c:v>
                </c:pt>
                <c:pt idx="2271">
                  <c:v>9.4070671011933987E-62</c:v>
                </c:pt>
                <c:pt idx="2272">
                  <c:v>8.8266344672227331E-62</c:v>
                </c:pt>
                <c:pt idx="2273">
                  <c:v>8.2820155506364582E-62</c:v>
                </c:pt>
                <c:pt idx="2274">
                  <c:v>7.7710005818974689E-62</c:v>
                </c:pt>
                <c:pt idx="2275">
                  <c:v>7.2915161381470787E-62</c:v>
                </c:pt>
                <c:pt idx="2276">
                  <c:v>6.8416167303744477E-62</c:v>
                </c:pt>
                <c:pt idx="2277">
                  <c:v>6.4194769096724955E-62</c:v>
                </c:pt>
                <c:pt idx="2278">
                  <c:v>6.0233838605517572E-62</c:v>
                </c:pt>
                <c:pt idx="2279">
                  <c:v>5.6517304512598312E-62</c:v>
                </c:pt>
                <c:pt idx="2280">
                  <c:v>5.3030087129083745E-62</c:v>
                </c:pt>
                <c:pt idx="2281">
                  <c:v>4.9758037209494769E-62</c:v>
                </c:pt>
                <c:pt idx="2282">
                  <c:v>4.6687878541757246E-62</c:v>
                </c:pt>
                <c:pt idx="2283">
                  <c:v>4.3807154079500914E-62</c:v>
                </c:pt>
                <c:pt idx="2284">
                  <c:v>4.1104175398090447E-62</c:v>
                </c:pt>
                <c:pt idx="2285">
                  <c:v>3.8567975269308639E-62</c:v>
                </c:pt>
                <c:pt idx="2286">
                  <c:v>3.6188263162265166E-62</c:v>
                </c:pt>
                <c:pt idx="2287">
                  <c:v>3.3955383489977887E-62</c:v>
                </c:pt>
                <c:pt idx="2288">
                  <c:v>3.1860276432213667E-62</c:v>
                </c:pt>
                <c:pt idx="2289">
                  <c:v>2.9894441175629049E-62</c:v>
                </c:pt>
                <c:pt idx="2290">
                  <c:v>2.8049901422059076E-62</c:v>
                </c:pt>
                <c:pt idx="2291">
                  <c:v>2.6319173025005568E-62</c:v>
                </c:pt>
                <c:pt idx="2292">
                  <c:v>2.4695233623011116E-62</c:v>
                </c:pt>
                <c:pt idx="2293">
                  <c:v>2.3171494146707515E-62</c:v>
                </c:pt>
                <c:pt idx="2294">
                  <c:v>2.1741772083929515E-62</c:v>
                </c:pt>
                <c:pt idx="2295">
                  <c:v>2.0400266394418265E-62</c:v>
                </c:pt>
                <c:pt idx="2296">
                  <c:v>1.9141533972331763E-62</c:v>
                </c:pt>
                <c:pt idx="2297">
                  <c:v>1.7960467561059963E-62</c:v>
                </c:pt>
                <c:pt idx="2298">
                  <c:v>1.6852275030734735E-62</c:v>
                </c:pt>
                <c:pt idx="2299">
                  <c:v>1.5812459934354001E-62</c:v>
                </c:pt>
                <c:pt idx="2300">
                  <c:v>1.4836803263627337E-62</c:v>
                </c:pt>
                <c:pt idx="2301">
                  <c:v>1.3921346330518051E-62</c:v>
                </c:pt>
                <c:pt idx="2302">
                  <c:v>1.3062374705024345E-62</c:v>
                </c:pt>
                <c:pt idx="2303">
                  <c:v>1.2256403144027696E-62</c:v>
                </c:pt>
                <c:pt idx="2304">
                  <c:v>1.1500161450057868E-62</c:v>
                </c:pt>
                <c:pt idx="2305">
                  <c:v>1.0790581202597086E-62</c:v>
                </c:pt>
                <c:pt idx="2306">
                  <c:v>1.0124783308086137E-62</c:v>
                </c:pt>
                <c:pt idx="2307">
                  <c:v>9.500066318117062E-63</c:v>
                </c:pt>
                <c:pt idx="2308">
                  <c:v>8.913895468413955E-63</c:v>
                </c:pt>
                <c:pt idx="2309">
                  <c:v>8.363892394127995E-63</c:v>
                </c:pt>
                <c:pt idx="2310">
                  <c:v>7.8478254797169081E-63</c:v>
                </c:pt>
                <c:pt idx="2311">
                  <c:v>7.3636008042538934E-63</c:v>
                </c:pt>
                <c:pt idx="2312">
                  <c:v>6.9092536454269543E-63</c:v>
                </c:pt>
                <c:pt idx="2313">
                  <c:v>6.4829405077564645E-63</c:v>
                </c:pt>
                <c:pt idx="2314">
                  <c:v>6.0829316426857737E-63</c:v>
                </c:pt>
                <c:pt idx="2315">
                  <c:v>5.7076040301954059E-63</c:v>
                </c:pt>
                <c:pt idx="2316">
                  <c:v>5.3554347934640528E-63</c:v>
                </c:pt>
                <c:pt idx="2317">
                  <c:v>5.0249950198565966E-63</c:v>
                </c:pt>
                <c:pt idx="2318">
                  <c:v>4.7149439631680759E-63</c:v>
                </c:pt>
                <c:pt idx="2319">
                  <c:v>4.4240236035994117E-63</c:v>
                </c:pt>
                <c:pt idx="2320">
                  <c:v>4.1510535433922472E-63</c:v>
                </c:pt>
                <c:pt idx="2321">
                  <c:v>3.8949262174121055E-63</c:v>
                </c:pt>
                <c:pt idx="2322">
                  <c:v>3.654602399247026E-63</c:v>
                </c:pt>
                <c:pt idx="2323">
                  <c:v>3.4291069845878326E-63</c:v>
                </c:pt>
                <c:pt idx="2324">
                  <c:v>3.2175250347812865E-63</c:v>
                </c:pt>
                <c:pt idx="2325">
                  <c:v>3.01899806450298E-63</c:v>
                </c:pt>
                <c:pt idx="2326">
                  <c:v>2.8327205584873692E-63</c:v>
                </c:pt>
                <c:pt idx="2327">
                  <c:v>2.6579367031817034E-63</c:v>
                </c:pt>
                <c:pt idx="2328">
                  <c:v>2.4939373200626715E-63</c:v>
                </c:pt>
                <c:pt idx="2329">
                  <c:v>2.3400569881728229E-63</c:v>
                </c:pt>
                <c:pt idx="2330">
                  <c:v>2.1956713442015683E-63</c:v>
                </c:pt>
                <c:pt idx="2331">
                  <c:v>2.0601945491559426E-63</c:v>
                </c:pt>
                <c:pt idx="2332">
                  <c:v>1.9330769113422516E-63</c:v>
                </c:pt>
                <c:pt idx="2333">
                  <c:v>1.8138026560139441E-63</c:v>
                </c:pt>
                <c:pt idx="2334">
                  <c:v>1.7018878326361453E-63</c:v>
                </c:pt>
                <c:pt idx="2335">
                  <c:v>1.5968783512756579E-63</c:v>
                </c:pt>
                <c:pt idx="2336">
                  <c:v>1.4983481401491659E-63</c:v>
                </c:pt>
                <c:pt idx="2337">
                  <c:v>1.405897416853964E-63</c:v>
                </c:pt>
                <c:pt idx="2338">
                  <c:v>1.3191510662668001E-63</c:v>
                </c:pt>
                <c:pt idx="2339">
                  <c:v>1.2377571185292193E-63</c:v>
                </c:pt>
                <c:pt idx="2340">
                  <c:v>1.1613853209439003E-63</c:v>
                </c:pt>
                <c:pt idx="2341">
                  <c:v>1.0897257979875038E-63</c:v>
                </c:pt>
                <c:pt idx="2342">
                  <c:v>1.022487794003092E-63</c:v>
                </c:pt>
                <c:pt idx="2343">
                  <c:v>9.5939849347064658E-64</c:v>
                </c:pt>
                <c:pt idx="2344">
                  <c:v>9.0020191406897415E-64</c:v>
                </c:pt>
                <c:pt idx="2345">
                  <c:v>8.4465786803764498E-64</c:v>
                </c:pt>
                <c:pt idx="2346">
                  <c:v>7.9254098762473275E-64</c:v>
                </c:pt>
                <c:pt idx="2347">
                  <c:v>7.4363981066614829E-64</c:v>
                </c:pt>
                <c:pt idx="2348">
                  <c:v>6.9775592258634056E-64</c:v>
                </c:pt>
                <c:pt idx="2349">
                  <c:v>6.547031513390682E-64</c:v>
                </c:pt>
                <c:pt idx="2350">
                  <c:v>6.1430681202174556E-64</c:v>
                </c:pt>
                <c:pt idx="2351">
                  <c:v>5.7640299809841661E-64</c:v>
                </c:pt>
                <c:pt idx="2352">
                  <c:v>5.4083791635552053E-64</c:v>
                </c:pt>
                <c:pt idx="2353">
                  <c:v>5.0746726289206046E-64</c:v>
                </c:pt>
                <c:pt idx="2354">
                  <c:v>4.7615563761227962E-64</c:v>
                </c:pt>
                <c:pt idx="2355">
                  <c:v>4.4677599484517151E-64</c:v>
                </c:pt>
                <c:pt idx="2356">
                  <c:v>4.1920912786173636E-64</c:v>
                </c:pt>
                <c:pt idx="2357">
                  <c:v>3.9334318519843121E-64</c:v>
                </c:pt>
                <c:pt idx="2358">
                  <c:v>3.6907321682431681E-64</c:v>
                </c:pt>
                <c:pt idx="2359">
                  <c:v>3.4630074831049188E-64</c:v>
                </c:pt>
                <c:pt idx="2360">
                  <c:v>3.2493338127402513E-64</c:v>
                </c:pt>
                <c:pt idx="2361">
                  <c:v>3.0488441847520017E-64</c:v>
                </c:pt>
                <c:pt idx="2362">
                  <c:v>2.8607251204692299E-64</c:v>
                </c:pt>
                <c:pt idx="2363">
                  <c:v>2.684213334289948E-64</c:v>
                </c:pt>
                <c:pt idx="2364">
                  <c:v>2.5185926366802284E-64</c:v>
                </c:pt>
                <c:pt idx="2365">
                  <c:v>2.3631910282637255E-64</c:v>
                </c:pt>
                <c:pt idx="2366">
                  <c:v>2.217377973211004E-64</c:v>
                </c:pt>
                <c:pt idx="2367">
                  <c:v>2.0805618408655545E-64</c:v>
                </c:pt>
                <c:pt idx="2368">
                  <c:v>1.9521875052259962E-64</c:v>
                </c:pt>
                <c:pt idx="2369">
                  <c:v>1.8317340925444609E-64</c:v>
                </c:pt>
                <c:pt idx="2370">
                  <c:v>1.7187128679021313E-64</c:v>
                </c:pt>
                <c:pt idx="2371">
                  <c:v>1.6126652521867979E-64</c:v>
                </c:pt>
                <c:pt idx="2372">
                  <c:v>1.5131609614263972E-64</c:v>
                </c:pt>
                <c:pt idx="2373">
                  <c:v>1.4197962609289504E-64</c:v>
                </c:pt>
                <c:pt idx="2374">
                  <c:v>1.3321923271451522E-64</c:v>
                </c:pt>
                <c:pt idx="2375">
                  <c:v>1.2499937106069248E-64</c:v>
                </c:pt>
                <c:pt idx="2376">
                  <c:v>1.1728668937053744E-64</c:v>
                </c:pt>
                <c:pt idx="2377">
                  <c:v>1.1004989374563923E-64</c:v>
                </c:pt>
                <c:pt idx="2378">
                  <c:v>1.032596211763206E-64</c:v>
                </c:pt>
                <c:pt idx="2379">
                  <c:v>9.6888320402396986E-65</c:v>
                </c:pt>
                <c:pt idx="2380">
                  <c:v>9.0910140125036925E-65</c:v>
                </c:pt>
                <c:pt idx="2381">
                  <c:v>8.530082411614792E-65</c:v>
                </c:pt>
                <c:pt idx="2382">
                  <c:v>8.0037612799698058E-65</c:v>
                </c:pt>
                <c:pt idx="2383">
                  <c:v>7.5099150905644029E-65</c:v>
                </c:pt>
                <c:pt idx="2384">
                  <c:v>7.0465400821774273E-65</c:v>
                </c:pt>
                <c:pt idx="2385">
                  <c:v>6.611756129189652E-65</c:v>
                </c:pt>
              </c:numCache>
            </c:numRef>
          </c:xVal>
          <c:yVal>
            <c:numRef>
              <c:f>'Solow 2'!$T$29:$T$2437</c:f>
              <c:numCache>
                <c:formatCode>_(* #,##0.00_);_(* \(#,##0.00\);_(* "-"??_);_(@_)</c:formatCode>
                <c:ptCount val="2409"/>
                <c:pt idx="1">
                  <c:v>5.3928799150849933</c:v>
                </c:pt>
                <c:pt idx="2">
                  <c:v>5.2572316011622773</c:v>
                </c:pt>
                <c:pt idx="3">
                  <c:v>5.1249952795998208</c:v>
                </c:pt>
                <c:pt idx="4">
                  <c:v>4.9960851277911384</c:v>
                </c:pt>
                <c:pt idx="5">
                  <c:v>4.8704174818449459</c:v>
                </c:pt>
                <c:pt idx="6">
                  <c:v>4.7479107822865201</c:v>
                </c:pt>
                <c:pt idx="7">
                  <c:v>4.6284855211248308</c:v>
                </c:pt>
                <c:pt idx="8">
                  <c:v>4.5120641902511212</c:v>
                </c:pt>
                <c:pt idx="9">
                  <c:v>4.3985712311354197</c:v>
                </c:pt>
                <c:pt idx="10">
                  <c:v>4.2879329857883439</c:v>
                </c:pt>
                <c:pt idx="11">
                  <c:v>4.1800776489563862</c:v>
                </c:pt>
                <c:pt idx="12">
                  <c:v>4.0749352215196284</c:v>
                </c:pt>
                <c:pt idx="13">
                  <c:v>3.9724374650616645</c:v>
                </c:pt>
                <c:pt idx="14">
                  <c:v>3.872517857582225</c:v>
                </c:pt>
                <c:pt idx="15">
                  <c:v>3.7751115503237842</c:v>
                </c:pt>
                <c:pt idx="16">
                  <c:v>3.68015532568411</c:v>
                </c:pt>
                <c:pt idx="17">
                  <c:v>3.58758755618745</c:v>
                </c:pt>
                <c:pt idx="18">
                  <c:v>3.4973481644877222</c:v>
                </c:pt>
                <c:pt idx="19">
                  <c:v>3.4093785843777615</c:v>
                </c:pt>
                <c:pt idx="20">
                  <c:v>3.323621722779301</c:v>
                </c:pt>
                <c:pt idx="21">
                  <c:v>3.2400219226890332</c:v>
                </c:pt>
                <c:pt idx="22">
                  <c:v>3.1585249270566944</c:v>
                </c:pt>
                <c:pt idx="23">
                  <c:v>3.0790778435717359</c:v>
                </c:pt>
                <c:pt idx="24">
                  <c:v>3.0016291103357178</c:v>
                </c:pt>
                <c:pt idx="25">
                  <c:v>2.9261284623981547</c:v>
                </c:pt>
                <c:pt idx="26">
                  <c:v>2.8525268991340993</c:v>
                </c:pt>
                <c:pt idx="27">
                  <c:v>2.7807766524422748</c:v>
                </c:pt>
                <c:pt idx="28">
                  <c:v>2.7108311557431315</c:v>
                </c:pt>
                <c:pt idx="29">
                  <c:v>2.6426450137567059</c:v>
                </c:pt>
                <c:pt idx="30">
                  <c:v>2.5761739730406581</c:v>
                </c:pt>
                <c:pt idx="31">
                  <c:v>2.5113748932693736</c:v>
                </c:pt>
                <c:pt idx="32">
                  <c:v>2.4482057192354909</c:v>
                </c:pt>
                <c:pt idx="33">
                  <c:v>2.3866254535556806</c:v>
                </c:pt>
                <c:pt idx="34">
                  <c:v>2.3265941300629591</c:v>
                </c:pt>
                <c:pt idx="35">
                  <c:v>2.2680727878682743</c:v>
                </c:pt>
                <c:pt idx="36">
                  <c:v>2.2110234460745257</c:v>
                </c:pt>
                <c:pt idx="37">
                  <c:v>2.1554090791266054</c:v>
                </c:pt>
                <c:pt idx="38">
                  <c:v>2.1011935927814713</c:v>
                </c:pt>
                <c:pt idx="39">
                  <c:v>2.0483418006826426</c:v>
                </c:pt>
                <c:pt idx="40">
                  <c:v>1.996819401523928</c:v>
                </c:pt>
                <c:pt idx="41">
                  <c:v>1.9465929567875593</c:v>
                </c:pt>
                <c:pt idx="42">
                  <c:v>1.8976298690422786</c:v>
                </c:pt>
                <c:pt idx="43">
                  <c:v>1.8498983607873027</c:v>
                </c:pt>
                <c:pt idx="44">
                  <c:v>1.8033674538284297</c:v>
                </c:pt>
                <c:pt idx="45">
                  <c:v>1.7580069491728993</c:v>
                </c:pt>
                <c:pt idx="46">
                  <c:v>1.7137874074299668</c:v>
                </c:pt>
                <c:pt idx="47">
                  <c:v>1.6706801297044631</c:v>
                </c:pt>
                <c:pt idx="48">
                  <c:v>1.6286571389709443</c:v>
                </c:pt>
                <c:pt idx="49">
                  <c:v>1.587691161916341</c:v>
                </c:pt>
                <c:pt idx="50">
                  <c:v>1.5477556112393225</c:v>
                </c:pt>
                <c:pt idx="51">
                  <c:v>1.5088245683948927</c:v>
                </c:pt>
                <c:pt idx="52">
                  <c:v>1.4708727667730106</c:v>
                </c:pt>
                <c:pt idx="53">
                  <c:v>1.4338755753003249</c:v>
                </c:pt>
                <c:pt idx="54">
                  <c:v>1.397808982454378</c:v>
                </c:pt>
                <c:pt idx="55">
                  <c:v>1.3626495806799042</c:v>
                </c:pt>
                <c:pt idx="56">
                  <c:v>1.3283745511971061</c:v>
                </c:pt>
                <c:pt idx="57">
                  <c:v>1.294961649192057</c:v>
                </c:pt>
                <c:pt idx="58">
                  <c:v>1.2623891893796053</c:v>
                </c:pt>
                <c:pt idx="59">
                  <c:v>1.2306360319294249</c:v>
                </c:pt>
                <c:pt idx="60">
                  <c:v>1.1996815687460671</c:v>
                </c:pt>
                <c:pt idx="61">
                  <c:v>1.1695057100941135</c:v>
                </c:pt>
                <c:pt idx="62">
                  <c:v>1.1400888715597521</c:v>
                </c:pt>
                <c:pt idx="63">
                  <c:v>1.1114119613403084</c:v>
                </c:pt>
                <c:pt idx="64">
                  <c:v>1.0834563678534885</c:v>
                </c:pt>
                <c:pt idx="65">
                  <c:v>1.0562039476582874</c:v>
                </c:pt>
                <c:pt idx="66">
                  <c:v>1.0296370136797275</c:v>
                </c:pt>
                <c:pt idx="67">
                  <c:v>1.0037383237297817</c:v>
                </c:pt>
                <c:pt idx="68">
                  <c:v>0.978491069317032</c:v>
                </c:pt>
                <c:pt idx="69">
                  <c:v>0.95387886473780203</c:v>
                </c:pt>
                <c:pt idx="70">
                  <c:v>0.92988573644168304</c:v>
                </c:pt>
                <c:pt idx="71">
                  <c:v>0.90649611266454944</c:v>
                </c:pt>
                <c:pt idx="72">
                  <c:v>0.88369481332233968</c:v>
                </c:pt>
                <c:pt idx="73">
                  <c:v>0.86146704015903985</c:v>
                </c:pt>
                <c:pt idx="74">
                  <c:v>0.83979836714247669</c:v>
                </c:pt>
                <c:pt idx="75">
                  <c:v>0.81867473110168931</c:v>
                </c:pt>
                <c:pt idx="76">
                  <c:v>0.79808242259979911</c:v>
                </c:pt>
                <c:pt idx="77">
                  <c:v>0.77800807703645747</c:v>
                </c:pt>
                <c:pt idx="78">
                  <c:v>0.75843866597409615</c:v>
                </c:pt>
                <c:pt idx="79">
                  <c:v>0.73936148868234863</c:v>
                </c:pt>
                <c:pt idx="80">
                  <c:v>0.72076416389515841</c:v>
                </c:pt>
                <c:pt idx="81">
                  <c:v>0.70263462177522151</c:v>
                </c:pt>
                <c:pt idx="82">
                  <c:v>0.68496109608054956</c:v>
                </c:pt>
                <c:pt idx="83">
                  <c:v>0.66773211652806885</c:v>
                </c:pt>
                <c:pt idx="84">
                  <c:v>0.65093650134930003</c:v>
                </c:pt>
                <c:pt idx="85">
                  <c:v>0.63456335003328501</c:v>
                </c:pt>
                <c:pt idx="86">
                  <c:v>0.61860203625205468</c:v>
                </c:pt>
                <c:pt idx="87">
                  <c:v>0.60304220096404282</c:v>
                </c:pt>
                <c:pt idx="88">
                  <c:v>0.5878737456909704</c:v>
                </c:pt>
                <c:pt idx="89">
                  <c:v>0.57308682596384064</c:v>
                </c:pt>
                <c:pt idx="90">
                  <c:v>0.5586718449337853</c:v>
                </c:pt>
                <c:pt idx="91">
                  <c:v>0.54461944714362109</c:v>
                </c:pt>
                <c:pt idx="92">
                  <c:v>0.53092051245607008</c:v>
                </c:pt>
                <c:pt idx="93">
                  <c:v>0.5175661501347063</c:v>
                </c:pt>
                <c:pt idx="94">
                  <c:v>0.50454769307378389</c:v>
                </c:pt>
                <c:pt idx="95">
                  <c:v>0.49185669217320549</c:v>
                </c:pt>
                <c:pt idx="96">
                  <c:v>0.47948491085497658</c:v>
                </c:pt>
                <c:pt idx="97">
                  <c:v>0.46742431971759046</c:v>
                </c:pt>
                <c:pt idx="98">
                  <c:v>0.45566709132487082</c:v>
                </c:pt>
                <c:pt idx="99">
                  <c:v>0.44420559512589358</c:v>
                </c:pt>
                <c:pt idx="100">
                  <c:v>0.43303239250268732</c:v>
                </c:pt>
                <c:pt idx="101">
                  <c:v>0.422140231942501</c:v>
                </c:pt>
                <c:pt idx="102">
                  <c:v>0.41152204433150497</c:v>
                </c:pt>
                <c:pt idx="103">
                  <c:v>0.40117093836686968</c:v>
                </c:pt>
                <c:pt idx="104">
                  <c:v>0.39108019608424605</c:v>
                </c:pt>
                <c:pt idx="105">
                  <c:v>0.38124326849774365</c:v>
                </c:pt>
                <c:pt idx="106">
                  <c:v>0.37165377134957861</c:v>
                </c:pt>
                <c:pt idx="107">
                  <c:v>0.3623054809666294</c:v>
                </c:pt>
                <c:pt idx="108">
                  <c:v>0.35319233022121582</c:v>
                </c:pt>
                <c:pt idx="109">
                  <c:v>0.34430840459347667</c:v>
                </c:pt>
                <c:pt idx="110">
                  <c:v>0.33564793833279055</c:v>
                </c:pt>
                <c:pt idx="111">
                  <c:v>0.3272053107157501</c:v>
                </c:pt>
                <c:pt idx="112">
                  <c:v>0.31897504239826041</c:v>
                </c:pt>
                <c:pt idx="113">
                  <c:v>0.31095179185939337</c:v>
                </c:pt>
                <c:pt idx="114">
                  <c:v>0.3031303519346904</c:v>
                </c:pt>
                <c:pt idx="115">
                  <c:v>0.29550564643666477</c:v>
                </c:pt>
                <c:pt idx="116">
                  <c:v>0.2880727268603081</c:v>
                </c:pt>
                <c:pt idx="117">
                  <c:v>0.28082676917146454</c:v>
                </c:pt>
                <c:pt idx="118">
                  <c:v>0.27376307067598771</c:v>
                </c:pt>
                <c:pt idx="119">
                  <c:v>0.26687704696764813</c:v>
                </c:pt>
                <c:pt idx="120">
                  <c:v>0.26016422895281116</c:v>
                </c:pt>
                <c:pt idx="121">
                  <c:v>0.25362025994995302</c:v>
                </c:pt>
                <c:pt idx="122">
                  <c:v>0.24724089286213422</c:v>
                </c:pt>
                <c:pt idx="123">
                  <c:v>0.24102198742059383</c:v>
                </c:pt>
                <c:pt idx="124">
                  <c:v>0.23495950749767672</c:v>
                </c:pt>
                <c:pt idx="125">
                  <c:v>0.22904951848734859</c:v>
                </c:pt>
                <c:pt idx="126">
                  <c:v>0.2232881847516002</c:v>
                </c:pt>
                <c:pt idx="127">
                  <c:v>0.21767176713108263</c:v>
                </c:pt>
                <c:pt idx="128">
                  <c:v>0.21219662051835775</c:v>
                </c:pt>
                <c:pt idx="129">
                  <c:v>0.20685919149218965</c:v>
                </c:pt>
                <c:pt idx="130">
                  <c:v>0.20165601601134087</c:v>
                </c:pt>
                <c:pt idx="131">
                  <c:v>0.19658371716637765</c:v>
                </c:pt>
                <c:pt idx="132">
                  <c:v>0.19163900298802405</c:v>
                </c:pt>
                <c:pt idx="133">
                  <c:v>0.1868186643106429</c:v>
                </c:pt>
                <c:pt idx="134">
                  <c:v>0.18211957268945789</c:v>
                </c:pt>
                <c:pt idx="135">
                  <c:v>0.17753867837016327</c:v>
                </c:pt>
                <c:pt idx="136">
                  <c:v>0.1730730083096052</c:v>
                </c:pt>
                <c:pt idx="137">
                  <c:v>0.16871966424624865</c:v>
                </c:pt>
                <c:pt idx="138">
                  <c:v>0.16447582081917878</c:v>
                </c:pt>
                <c:pt idx="139">
                  <c:v>0.16033872373441546</c:v>
                </c:pt>
                <c:pt idx="140">
                  <c:v>0.15630568797735081</c:v>
                </c:pt>
                <c:pt idx="141">
                  <c:v>0.15237409607014926</c:v>
                </c:pt>
                <c:pt idx="142">
                  <c:v>0.14854139637298044</c:v>
                </c:pt>
                <c:pt idx="143">
                  <c:v>0.14480510142798109</c:v>
                </c:pt>
                <c:pt idx="144">
                  <c:v>0.14116278634487139</c:v>
                </c:pt>
                <c:pt idx="145">
                  <c:v>0.13761208722717883</c:v>
                </c:pt>
                <c:pt idx="146">
                  <c:v>0.1341506996380471</c:v>
                </c:pt>
                <c:pt idx="147">
                  <c:v>0.13077637710463552</c:v>
                </c:pt>
                <c:pt idx="148">
                  <c:v>0.12748692966013669</c:v>
                </c:pt>
                <c:pt idx="149">
                  <c:v>0.12428022242246795</c:v>
                </c:pt>
                <c:pt idx="150">
                  <c:v>0.12115417420871273</c:v>
                </c:pt>
                <c:pt idx="151">
                  <c:v>0.11810675618441353</c:v>
                </c:pt>
                <c:pt idx="152">
                  <c:v>0.11513599054683961</c:v>
                </c:pt>
                <c:pt idx="153">
                  <c:v>0.11223994924137429</c:v>
                </c:pt>
                <c:pt idx="154">
                  <c:v>0.10941675271018952</c:v>
                </c:pt>
                <c:pt idx="155">
                  <c:v>0.10666456867239564</c:v>
                </c:pt>
                <c:pt idx="156">
                  <c:v>0.10398161093487364</c:v>
                </c:pt>
                <c:pt idx="157">
                  <c:v>0.10136613823301925</c:v>
                </c:pt>
                <c:pt idx="158">
                  <c:v>9.8816453100646101E-2</c:v>
                </c:pt>
                <c:pt idx="159">
                  <c:v>9.6330900768314132E-2</c:v>
                </c:pt>
                <c:pt idx="160">
                  <c:v>9.3907868089368865E-2</c:v>
                </c:pt>
                <c:pt idx="161">
                  <c:v>9.154578249299429E-2</c:v>
                </c:pt>
                <c:pt idx="162">
                  <c:v>8.9243110963599673E-2</c:v>
                </c:pt>
                <c:pt idx="163">
                  <c:v>8.6998359045877882E-2</c:v>
                </c:pt>
                <c:pt idx="164">
                  <c:v>8.4810069874890398E-2</c:v>
                </c:pt>
                <c:pt idx="165">
                  <c:v>8.2676823230547952E-2</c:v>
                </c:pt>
                <c:pt idx="166">
                  <c:v>8.0597234615874827E-2</c:v>
                </c:pt>
                <c:pt idx="167">
                  <c:v>7.8569954358456984E-2</c:v>
                </c:pt>
                <c:pt idx="168">
                  <c:v>7.6593666734492416E-2</c:v>
                </c:pt>
                <c:pt idx="169">
                  <c:v>7.4667089114873977E-2</c:v>
                </c:pt>
                <c:pt idx="170">
                  <c:v>7.2788971132751207E-2</c:v>
                </c:pt>
                <c:pt idx="171">
                  <c:v>7.0958093872030406E-2</c:v>
                </c:pt>
                <c:pt idx="172">
                  <c:v>6.9173269076286903E-2</c:v>
                </c:pt>
                <c:pt idx="173">
                  <c:v>6.743333837757548E-2</c:v>
                </c:pt>
                <c:pt idx="174">
                  <c:v>6.5737172544638692E-2</c:v>
                </c:pt>
                <c:pt idx="175">
                  <c:v>6.408367075002544E-2</c:v>
                </c:pt>
                <c:pt idx="176">
                  <c:v>6.2471759855643384E-2</c:v>
                </c:pt>
                <c:pt idx="177">
                  <c:v>6.0900393716282683E-2</c:v>
                </c:pt>
                <c:pt idx="178">
                  <c:v>5.9368552500657715E-2</c:v>
                </c:pt>
                <c:pt idx="179">
                  <c:v>5.7875242029527096E-2</c:v>
                </c:pt>
                <c:pt idx="180">
                  <c:v>5.6419493130462121E-2</c:v>
                </c:pt>
                <c:pt idx="181">
                  <c:v>5.5000361008844909E-2</c:v>
                </c:pt>
                <c:pt idx="182">
                  <c:v>5.3616924634687688E-2</c:v>
                </c:pt>
                <c:pt idx="183">
                  <c:v>5.2268286144875845E-2</c:v>
                </c:pt>
                <c:pt idx="184">
                  <c:v>5.0953570260446432E-2</c:v>
                </c:pt>
                <c:pt idx="185">
                  <c:v>4.9671923718523886E-2</c:v>
                </c:pt>
                <c:pt idx="186">
                  <c:v>4.8422514718544439E-2</c:v>
                </c:pt>
                <c:pt idx="187">
                  <c:v>4.7204532382409854E-2</c:v>
                </c:pt>
                <c:pt idx="188">
                  <c:v>4.6017186228219958E-2</c:v>
                </c:pt>
                <c:pt idx="189">
                  <c:v>4.4859705657242448E-2</c:v>
                </c:pt>
                <c:pt idx="190">
                  <c:v>4.3731339453787245E-2</c:v>
                </c:pt>
                <c:pt idx="191">
                  <c:v>4.2631355297660378E-2</c:v>
                </c:pt>
                <c:pt idx="192">
                  <c:v>4.1559039288881452E-2</c:v>
                </c:pt>
                <c:pt idx="193">
                  <c:v>4.0513695484355849E-2</c:v>
                </c:pt>
                <c:pt idx="194">
                  <c:v>3.9494645446201126E-2</c:v>
                </c:pt>
                <c:pt idx="195">
                  <c:v>3.8501227801434522E-2</c:v>
                </c:pt>
                <c:pt idx="196">
                  <c:v>3.7532797812735864E-2</c:v>
                </c:pt>
                <c:pt idx="197">
                  <c:v>3.6588726960006784E-2</c:v>
                </c:pt>
                <c:pt idx="198">
                  <c:v>3.5668402532455484E-2</c:v>
                </c:pt>
                <c:pt idx="199">
                  <c:v>3.4771227230941629E-2</c:v>
                </c:pt>
                <c:pt idx="200">
                  <c:v>3.3896618780323726E-2</c:v>
                </c:pt>
                <c:pt idx="201">
                  <c:v>3.3044009551557008E-2</c:v>
                </c:pt>
                <c:pt idx="202">
                  <c:v>3.2212846193297034E-2</c:v>
                </c:pt>
                <c:pt idx="203">
                  <c:v>3.1402589272769323E-2</c:v>
                </c:pt>
                <c:pt idx="204">
                  <c:v>3.0612712925672584E-2</c:v>
                </c:pt>
                <c:pt idx="205">
                  <c:v>2.9842704514887824E-2</c:v>
                </c:pt>
                <c:pt idx="206">
                  <c:v>2.9092064297772103E-2</c:v>
                </c:pt>
                <c:pt idx="207">
                  <c:v>2.836030510182088E-2</c:v>
                </c:pt>
                <c:pt idx="208">
                  <c:v>2.7646952008488514E-2</c:v>
                </c:pt>
                <c:pt idx="209">
                  <c:v>2.6951542044961706E-2</c:v>
                </c:pt>
                <c:pt idx="210">
                  <c:v>2.6273623883685794E-2</c:v>
                </c:pt>
                <c:pt idx="211">
                  <c:v>2.5612757549448976E-2</c:v>
                </c:pt>
                <c:pt idx="212">
                  <c:v>2.4968514133834292E-2</c:v>
                </c:pt>
                <c:pt idx="213">
                  <c:v>2.4340475516854119E-2</c:v>
                </c:pt>
                <c:pt idx="214">
                  <c:v>2.3728234095586286E-2</c:v>
                </c:pt>
                <c:pt idx="215">
                  <c:v>2.3131392519636022E-2</c:v>
                </c:pt>
                <c:pt idx="216">
                  <c:v>2.2549563433251908E-2</c:v>
                </c:pt>
                <c:pt idx="217">
                  <c:v>2.198236922392827E-2</c:v>
                </c:pt>
                <c:pt idx="218">
                  <c:v>2.14294417773312E-2</c:v>
                </c:pt>
                <c:pt idx="219">
                  <c:v>2.0890422238388964E-2</c:v>
                </c:pt>
                <c:pt idx="220">
                  <c:v>2.0364960778391585E-2</c:v>
                </c:pt>
                <c:pt idx="221">
                  <c:v>1.9852716367948879E-2</c:v>
                </c:pt>
                <c:pt idx="222">
                  <c:v>1.935335655565909E-2</c:v>
                </c:pt>
                <c:pt idx="223">
                  <c:v>1.8866557252344936E-2</c:v>
                </c:pt>
                <c:pt idx="224">
                  <c:v>1.8392002520716582E-2</c:v>
                </c:pt>
                <c:pt idx="225">
                  <c:v>1.7929384370325565E-2</c:v>
                </c:pt>
                <c:pt idx="226">
                  <c:v>1.7478402557675896E-2</c:v>
                </c:pt>
                <c:pt idx="227">
                  <c:v>1.703876439136344E-2</c:v>
                </c:pt>
                <c:pt idx="228">
                  <c:v>1.6610184542116341E-2</c:v>
                </c:pt>
                <c:pt idx="229">
                  <c:v>1.6192384857613675E-2</c:v>
                </c:pt>
                <c:pt idx="230">
                  <c:v>1.5785094181962049E-2</c:v>
                </c:pt>
                <c:pt idx="231">
                  <c:v>1.5388048179712859E-2</c:v>
                </c:pt>
                <c:pt idx="232">
                  <c:v>1.5000989164306125E-2</c:v>
                </c:pt>
                <c:pt idx="233">
                  <c:v>1.4623665930829491E-2</c:v>
                </c:pt>
                <c:pt idx="234">
                  <c:v>1.425583359298392E-2</c:v>
                </c:pt>
                <c:pt idx="235">
                  <c:v>1.3897253424150222E-2</c:v>
                </c:pt>
                <c:pt idx="236">
                  <c:v>1.3547692702453148E-2</c:v>
                </c:pt>
                <c:pt idx="237">
                  <c:v>1.3206924559722891E-2</c:v>
                </c:pt>
                <c:pt idx="238">
                  <c:v>1.2874727834255343E-2</c:v>
                </c:pt>
                <c:pt idx="239">
                  <c:v>1.2550886927276229E-2</c:v>
                </c:pt>
                <c:pt idx="240">
                  <c:v>1.2235191663015395E-2</c:v>
                </c:pt>
                <c:pt idx="241">
                  <c:v>1.1927437152300839E-2</c:v>
                </c:pt>
                <c:pt idx="242">
                  <c:v>1.1627423659583695E-2</c:v>
                </c:pt>
                <c:pt idx="243">
                  <c:v>1.1334956473307992E-2</c:v>
                </c:pt>
                <c:pt idx="244">
                  <c:v>1.1049845779541071E-2</c:v>
                </c:pt>
                <c:pt idx="245">
                  <c:v>1.0771906538782511E-2</c:v>
                </c:pt>
                <c:pt idx="246">
                  <c:v>1.0500958365871846E-2</c:v>
                </c:pt>
                <c:pt idx="247">
                  <c:v>1.0236825412916825E-2</c:v>
                </c:pt>
                <c:pt idx="248">
                  <c:v>9.9793362551665963E-3</c:v>
                </c:pt>
                <c:pt idx="249">
                  <c:v>9.7283237797553268E-3</c:v>
                </c:pt>
                <c:pt idx="250">
                  <c:v>9.4836250772444841E-3</c:v>
                </c:pt>
                <c:pt idx="251">
                  <c:v>9.24508133589305E-3</c:v>
                </c:pt>
                <c:pt idx="252">
                  <c:v>9.0125377385871994E-3</c:v>
                </c:pt>
                <c:pt idx="253">
                  <c:v>8.7858433623626345E-3</c:v>
                </c:pt>
                <c:pt idx="254">
                  <c:v>8.5648510804540532E-3</c:v>
                </c:pt>
                <c:pt idx="255">
                  <c:v>8.3494174668085966E-3</c:v>
                </c:pt>
                <c:pt idx="256">
                  <c:v>8.1394027030009738E-3</c:v>
                </c:pt>
                <c:pt idx="257">
                  <c:v>7.9346704874899802E-3</c:v>
                </c:pt>
                <c:pt idx="258">
                  <c:v>7.7350879471575632E-3</c:v>
                </c:pt>
                <c:pt idx="259">
                  <c:v>7.5405255510728863E-3</c:v>
                </c:pt>
                <c:pt idx="260">
                  <c:v>7.3508570264255897E-3</c:v>
                </c:pt>
                <c:pt idx="261">
                  <c:v>7.1659592765735266E-3</c:v>
                </c:pt>
                <c:pt idx="262">
                  <c:v>6.9857123011519097E-3</c:v>
                </c:pt>
                <c:pt idx="263">
                  <c:v>6.8099991181919508E-3</c:v>
                </c:pt>
                <c:pt idx="264">
                  <c:v>6.6387056881984565E-3</c:v>
                </c:pt>
                <c:pt idx="265">
                  <c:v>6.4717208401371667E-3</c:v>
                </c:pt>
                <c:pt idx="266">
                  <c:v>6.3089361992836679E-3</c:v>
                </c:pt>
                <c:pt idx="267">
                  <c:v>6.1502461168872549E-3</c:v>
                </c:pt>
                <c:pt idx="268">
                  <c:v>5.995547601603821E-3</c:v>
                </c:pt>
                <c:pt idx="269">
                  <c:v>5.8447402526535814E-3</c:v>
                </c:pt>
                <c:pt idx="270">
                  <c:v>5.6977261946600105E-3</c:v>
                </c:pt>
                <c:pt idx="271">
                  <c:v>5.554410014127785E-3</c:v>
                </c:pt>
                <c:pt idx="272">
                  <c:v>5.4146986975185741E-3</c:v>
                </c:pt>
                <c:pt idx="273">
                  <c:v>5.2785015708843612E-3</c:v>
                </c:pt>
                <c:pt idx="274">
                  <c:v>5.1457302410192179E-3</c:v>
                </c:pt>
                <c:pt idx="275">
                  <c:v>5.0162985380912658E-3</c:v>
                </c:pt>
                <c:pt idx="276">
                  <c:v>4.8901224597176851E-3</c:v>
                </c:pt>
                <c:pt idx="277">
                  <c:v>4.7671201164463635E-3</c:v>
                </c:pt>
                <c:pt idx="278">
                  <c:v>4.6472116786088688E-3</c:v>
                </c:pt>
                <c:pt idx="279">
                  <c:v>4.530319324510289E-3</c:v>
                </c:pt>
                <c:pt idx="280">
                  <c:v>4.41636718992217E-3</c:v>
                </c:pt>
                <c:pt idx="281">
                  <c:v>4.305281318845975E-3</c:v>
                </c:pt>
                <c:pt idx="282">
                  <c:v>4.1969896155149107E-3</c:v>
                </c:pt>
                <c:pt idx="283">
                  <c:v>4.0914217976031377E-3</c:v>
                </c:pt>
                <c:pt idx="284">
                  <c:v>3.9885093506118584E-3</c:v>
                </c:pt>
                <c:pt idx="285">
                  <c:v>3.8881854834027798E-3</c:v>
                </c:pt>
                <c:pt idx="286">
                  <c:v>3.7903850848500435E-3</c:v>
                </c:pt>
                <c:pt idx="287">
                  <c:v>3.6950446815824838E-3</c:v>
                </c:pt>
                <c:pt idx="288">
                  <c:v>3.602102396788839E-3</c:v>
                </c:pt>
                <c:pt idx="289">
                  <c:v>3.5114979100590981E-3</c:v>
                </c:pt>
                <c:pt idx="290">
                  <c:v>3.423172418236026E-3</c:v>
                </c:pt>
                <c:pt idx="291">
                  <c:v>3.3370685972513247E-3</c:v>
                </c:pt>
                <c:pt idx="292">
                  <c:v>3.2531305649218102E-3</c:v>
                </c:pt>
                <c:pt idx="293">
                  <c:v>3.1713038446813443E-3</c:v>
                </c:pt>
                <c:pt idx="294">
                  <c:v>3.0915353302250243E-3</c:v>
                </c:pt>
                <c:pt idx="295">
                  <c:v>3.0137732510427148E-3</c:v>
                </c:pt>
                <c:pt idx="296">
                  <c:v>2.9379671388194825E-3</c:v>
                </c:pt>
                <c:pt idx="297">
                  <c:v>2.8640677946812181E-3</c:v>
                </c:pt>
                <c:pt idx="298">
                  <c:v>2.7920272572640702E-3</c:v>
                </c:pt>
                <c:pt idx="299">
                  <c:v>2.7217987715871046E-3</c:v>
                </c:pt>
                <c:pt idx="300">
                  <c:v>2.6533367587078718E-3</c:v>
                </c:pt>
                <c:pt idx="301">
                  <c:v>2.5865967861412437E-3</c:v>
                </c:pt>
                <c:pt idx="302">
                  <c:v>2.5215355390223286E-3</c:v>
                </c:pt>
                <c:pt idx="303">
                  <c:v>2.4581107919947097E-3</c:v>
                </c:pt>
                <c:pt idx="304">
                  <c:v>2.3962813818058028E-3</c:v>
                </c:pt>
                <c:pt idx="305">
                  <c:v>2.3360071805915085E-3</c:v>
                </c:pt>
                <c:pt idx="306">
                  <c:v>2.2772490698328698E-3</c:v>
                </c:pt>
                <c:pt idx="307">
                  <c:v>2.2199689149677809E-3</c:v>
                </c:pt>
                <c:pt idx="308">
                  <c:v>2.164129540641292E-3</c:v>
                </c:pt>
                <c:pt idx="309">
                  <c:v>2.109694706578479E-3</c:v>
                </c:pt>
                <c:pt idx="310">
                  <c:v>2.0566290840641414E-3</c:v>
                </c:pt>
                <c:pt idx="311">
                  <c:v>2.0048982330141568E-3</c:v>
                </c:pt>
                <c:pt idx="312">
                  <c:v>1.9544685796235302E-3</c:v>
                </c:pt>
                <c:pt idx="313">
                  <c:v>1.9053073945766938E-3</c:v>
                </c:pt>
                <c:pt idx="314">
                  <c:v>1.8573827718058671E-3</c:v>
                </c:pt>
                <c:pt idx="315">
                  <c:v>1.8106636077837254E-3</c:v>
                </c:pt>
                <c:pt idx="316">
                  <c:v>1.7651195813369208E-3</c:v>
                </c:pt>
                <c:pt idx="317">
                  <c:v>1.7207211339673452E-3</c:v>
                </c:pt>
                <c:pt idx="318">
                  <c:v>1.6774394506684186E-3</c:v>
                </c:pt>
                <c:pt idx="319">
                  <c:v>1.6352464412238471E-3</c:v>
                </c:pt>
                <c:pt idx="320">
                  <c:v>1.594114721976834E-3</c:v>
                </c:pt>
                <c:pt idx="321">
                  <c:v>1.554017598057817E-3</c:v>
                </c:pt>
                <c:pt idx="322">
                  <c:v>1.5149290460592596E-3</c:v>
                </c:pt>
                <c:pt idx="323">
                  <c:v>1.4768236971462114E-3</c:v>
                </c:pt>
                <c:pt idx="324">
                  <c:v>1.4396768205916942E-3</c:v>
                </c:pt>
                <c:pt idx="325">
                  <c:v>1.4034643077262376E-3</c:v>
                </c:pt>
                <c:pt idx="326">
                  <c:v>1.3681626562911198E-3</c:v>
                </c:pt>
                <c:pt idx="327">
                  <c:v>1.3337489551851882E-3</c:v>
                </c:pt>
                <c:pt idx="328">
                  <c:v>1.3002008695953385E-3</c:v>
                </c:pt>
                <c:pt idx="329">
                  <c:v>1.2674966265010103E-3</c:v>
                </c:pt>
                <c:pt idx="330">
                  <c:v>1.2356150005432976E-3</c:v>
                </c:pt>
                <c:pt idx="331">
                  <c:v>1.2045353002494937E-3</c:v>
                </c:pt>
                <c:pt idx="332">
                  <c:v>1.1742373546041274E-3</c:v>
                </c:pt>
                <c:pt idx="333">
                  <c:v>1.144701499957786E-3</c:v>
                </c:pt>
                <c:pt idx="334">
                  <c:v>1.1159085672652312E-3</c:v>
                </c:pt>
                <c:pt idx="335">
                  <c:v>1.0878398696444979E-3</c:v>
                </c:pt>
                <c:pt idx="336">
                  <c:v>1.0604771902489455E-3</c:v>
                </c:pt>
                <c:pt idx="337">
                  <c:v>1.0338027704443467E-3</c:v>
                </c:pt>
                <c:pt idx="338">
                  <c:v>1.0077992982833687E-3</c:v>
                </c:pt>
                <c:pt idx="339">
                  <c:v>9.8244989726996258E-4</c:v>
                </c:pt>
                <c:pt idx="340">
                  <c:v>9.5773811540635382E-4</c:v>
                </c:pt>
                <c:pt idx="341">
                  <c:v>9.3364791451554696E-4</c:v>
                </c:pt>
                <c:pt idx="342">
                  <c:v>9.1016365983239724E-4</c:v>
                </c:pt>
                <c:pt idx="343">
                  <c:v>8.8727010985650346E-4</c:v>
                </c:pt>
                <c:pt idx="344">
                  <c:v>8.6495240646032785E-4</c:v>
                </c:pt>
                <c:pt idx="345">
                  <c:v>8.4319606524613797E-4</c:v>
                </c:pt>
                <c:pt idx="346">
                  <c:v>8.2198696614549491E-4</c:v>
                </c:pt>
                <c:pt idx="347">
                  <c:v>8.0131134425519561E-4</c:v>
                </c:pt>
                <c:pt idx="348">
                  <c:v>7.8115578090372662E-4</c:v>
                </c:pt>
                <c:pt idx="349">
                  <c:v>7.6150719494241564E-4</c:v>
                </c:pt>
                <c:pt idx="350">
                  <c:v>7.4235283425564899E-4</c:v>
                </c:pt>
                <c:pt idx="351">
                  <c:v>7.2368026748462731E-4</c:v>
                </c:pt>
                <c:pt idx="352">
                  <c:v>7.0547737595929585E-4</c:v>
                </c:pt>
                <c:pt idx="353">
                  <c:v>6.8773234583321757E-4</c:v>
                </c:pt>
                <c:pt idx="354">
                  <c:v>6.7043366041627712E-4</c:v>
                </c:pt>
                <c:pt idx="355">
                  <c:v>6.5357009270023835E-4</c:v>
                </c:pt>
                <c:pt idx="356">
                  <c:v>6.3713069807231184E-4</c:v>
                </c:pt>
                <c:pt idx="357">
                  <c:v>6.211048072120017E-4</c:v>
                </c:pt>
                <c:pt idx="358">
                  <c:v>6.0548201916661368E-4</c:v>
                </c:pt>
                <c:pt idx="359">
                  <c:v>5.9025219460094288E-4</c:v>
                </c:pt>
                <c:pt idx="360">
                  <c:v>5.7540544921674906E-4</c:v>
                </c:pt>
                <c:pt idx="361">
                  <c:v>5.6093214733775364E-4</c:v>
                </c:pt>
                <c:pt idx="362">
                  <c:v>5.4682289565599921E-4</c:v>
                </c:pt>
                <c:pt idx="363">
                  <c:v>5.3306853713550061E-4</c:v>
                </c:pt>
                <c:pt idx="364">
                  <c:v>5.1966014506924765E-4</c:v>
                </c:pt>
                <c:pt idx="365">
                  <c:v>5.0658901728568655E-4</c:v>
                </c:pt>
                <c:pt idx="366">
                  <c:v>4.9384667050092793E-4</c:v>
                </c:pt>
                <c:pt idx="367">
                  <c:v>4.8142483481302111E-4</c:v>
                </c:pt>
                <c:pt idx="368">
                  <c:v>4.6931544833470556E-4</c:v>
                </c:pt>
                <c:pt idx="369">
                  <c:v>4.5751065196117429E-4</c:v>
                </c:pt>
                <c:pt idx="370">
                  <c:v>4.4600278426943859E-4</c:v>
                </c:pt>
                <c:pt idx="371">
                  <c:v>4.347843765459966E-4</c:v>
                </c:pt>
                <c:pt idx="372">
                  <c:v>4.2384814793956468E-4</c:v>
                </c:pt>
                <c:pt idx="373">
                  <c:v>4.1318700073574033E-4</c:v>
                </c:pt>
                <c:pt idx="374">
                  <c:v>4.0279401575051785E-4</c:v>
                </c:pt>
                <c:pt idx="375">
                  <c:v>3.926624478396723E-4</c:v>
                </c:pt>
                <c:pt idx="376">
                  <c:v>3.8278572152110053E-4</c:v>
                </c:pt>
                <c:pt idx="377">
                  <c:v>3.7315742670726917E-4</c:v>
                </c:pt>
                <c:pt idx="378">
                  <c:v>3.6377131454500987E-4</c:v>
                </c:pt>
                <c:pt idx="379">
                  <c:v>3.5462129335995591E-4</c:v>
                </c:pt>
                <c:pt idx="380">
                  <c:v>3.4570142470298558E-4</c:v>
                </c:pt>
                <c:pt idx="381">
                  <c:v>3.3700591949611643E-4</c:v>
                </c:pt>
                <c:pt idx="382">
                  <c:v>3.2852913427533834E-4</c:v>
                </c:pt>
                <c:pt idx="383">
                  <c:v>3.2026556752795277E-4</c:v>
                </c:pt>
                <c:pt idx="384">
                  <c:v>3.1220985612204032E-4</c:v>
                </c:pt>
                <c:pt idx="385">
                  <c:v>3.0435677182573596E-4</c:v>
                </c:pt>
                <c:pt idx="386">
                  <c:v>2.9670121791406095E-4</c:v>
                </c:pt>
                <c:pt idx="387">
                  <c:v>2.8923822586109863E-4</c:v>
                </c:pt>
                <c:pt idx="388">
                  <c:v>2.8196295211537533E-4</c:v>
                </c:pt>
                <c:pt idx="389">
                  <c:v>2.7487067495635023E-4</c:v>
                </c:pt>
                <c:pt idx="390">
                  <c:v>2.6795679142997447E-4</c:v>
                </c:pt>
                <c:pt idx="391">
                  <c:v>2.6121681436133167E-4</c:v>
                </c:pt>
                <c:pt idx="392">
                  <c:v>2.5464636944241858E-4</c:v>
                </c:pt>
                <c:pt idx="393">
                  <c:v>2.4824119239317979E-4</c:v>
                </c:pt>
                <c:pt idx="394">
                  <c:v>2.4199712619394774E-4</c:v>
                </c:pt>
                <c:pt idx="395">
                  <c:v>2.3591011838750098E-4</c:v>
                </c:pt>
                <c:pt idx="396">
                  <c:v>2.299762184489801E-4</c:v>
                </c:pt>
                <c:pt idx="397">
                  <c:v>2.2419157522196039E-4</c:v>
                </c:pt>
                <c:pt idx="398">
                  <c:v>2.1855243441901604E-4</c:v>
                </c:pt>
                <c:pt idx="399">
                  <c:v>2.1305513618515026E-4</c:v>
                </c:pt>
                <c:pt idx="400">
                  <c:v>2.0769611272251947E-4</c:v>
                </c:pt>
                <c:pt idx="401">
                  <c:v>2.0247188597489525E-4</c:v>
                </c:pt>
                <c:pt idx="402">
                  <c:v>1.973790653703755E-4</c:v>
                </c:pt>
                <c:pt idx="403">
                  <c:v>1.924143456208701E-4</c:v>
                </c:pt>
                <c:pt idx="404">
                  <c:v>1.875745045769401E-4</c:v>
                </c:pt>
                <c:pt idx="405">
                  <c:v>1.8285640113659116E-4</c:v>
                </c:pt>
                <c:pt idx="406">
                  <c:v>1.7825697320666964E-4</c:v>
                </c:pt>
                <c:pt idx="407">
                  <c:v>1.7377323571553564E-4</c:v>
                </c:pt>
                <c:pt idx="408">
                  <c:v>1.6940227867572253E-4</c:v>
                </c:pt>
                <c:pt idx="409">
                  <c:v>1.6514126529532984E-4</c:v>
                </c:pt>
                <c:pt idx="410">
                  <c:v>1.6098743013691748E-4</c:v>
                </c:pt>
                <c:pt idx="411">
                  <c:v>1.5693807732271151E-4</c:v>
                </c:pt>
                <c:pt idx="412">
                  <c:v>1.5299057878495419E-4</c:v>
                </c:pt>
                <c:pt idx="413">
                  <c:v>1.4914237256026343E-4</c:v>
                </c:pt>
                <c:pt idx="414">
                  <c:v>1.4539096112689483E-4</c:v>
                </c:pt>
                <c:pt idx="415">
                  <c:v>1.417339097838267E-4</c:v>
                </c:pt>
                <c:pt idx="416">
                  <c:v>1.3816884507061655E-4</c:v>
                </c:pt>
                <c:pt idx="417">
                  <c:v>1.3469345322700212E-4</c:v>
                </c:pt>
                <c:pt idx="418">
                  <c:v>1.3130547869125104E-4</c:v>
                </c:pt>
                <c:pt idx="419">
                  <c:v>1.280027226362791E-4</c:v>
                </c:pt>
                <c:pt idx="420">
                  <c:v>1.2478304154259115E-4</c:v>
                </c:pt>
                <c:pt idx="421">
                  <c:v>1.2164434580711729E-4</c:v>
                </c:pt>
                <c:pt idx="422">
                  <c:v>1.185845983870401E-4</c:v>
                </c:pt>
                <c:pt idx="423">
                  <c:v>1.1560181347773578E-4</c:v>
                </c:pt>
                <c:pt idx="424">
                  <c:v>1.1269405522396864E-4</c:v>
                </c:pt>
                <c:pt idx="425">
                  <c:v>1.0985943646350194E-4</c:v>
                </c:pt>
                <c:pt idx="426">
                  <c:v>1.0709611750231215E-4</c:v>
                </c:pt>
                <c:pt idx="427">
                  <c:v>1.0440230492061127E-4</c:v>
                </c:pt>
                <c:pt idx="428">
                  <c:v>1.0177625040889994E-4</c:v>
                </c:pt>
                <c:pt idx="429">
                  <c:v>9.9216249633298374E-5</c:v>
                </c:pt>
                <c:pt idx="430">
                  <c:v>9.6720641129418051E-5</c:v>
                </c:pt>
                <c:pt idx="431">
                  <c:v>9.4287805224055023E-5</c:v>
                </c:pt>
                <c:pt idx="432">
                  <c:v>9.1916162984008009E-5</c:v>
                </c:pt>
                <c:pt idx="433">
                  <c:v>8.9604175191335293E-5</c:v>
                </c:pt>
                <c:pt idx="434">
                  <c:v>8.7350341344388053E-5</c:v>
                </c:pt>
                <c:pt idx="435">
                  <c:v>8.5153198683971025E-5</c:v>
                </c:pt>
                <c:pt idx="436">
                  <c:v>8.3011321243997354E-5</c:v>
                </c:pt>
                <c:pt idx="437">
                  <c:v>8.0923318926024774E-5</c:v>
                </c:pt>
                <c:pt idx="438">
                  <c:v>7.8887836597067194E-5</c:v>
                </c:pt>
                <c:pt idx="439">
                  <c:v>7.6903553210101852E-5</c:v>
                </c:pt>
                <c:pt idx="440">
                  <c:v>7.4969180946696476E-5</c:v>
                </c:pt>
                <c:pt idx="441">
                  <c:v>7.3083464381204163E-5</c:v>
                </c:pt>
                <c:pt idx="442">
                  <c:v>7.1245179665979766E-5</c:v>
                </c:pt>
                <c:pt idx="443">
                  <c:v>6.9453133737091524E-5</c:v>
                </c:pt>
                <c:pt idx="444">
                  <c:v>6.7706163540011386E-5</c:v>
                </c:pt>
                <c:pt idx="445">
                  <c:v>6.6003135274781988E-5</c:v>
                </c:pt>
                <c:pt idx="446">
                  <c:v>6.4342943660169173E-5</c:v>
                </c:pt>
                <c:pt idx="447">
                  <c:v>6.2724511216325515E-5</c:v>
                </c:pt>
                <c:pt idx="448">
                  <c:v>6.1146787565494483E-5</c:v>
                </c:pt>
                <c:pt idx="449">
                  <c:v>5.9608748750306327E-5</c:v>
                </c:pt>
                <c:pt idx="450">
                  <c:v>5.8109396569219516E-5</c:v>
                </c:pt>
                <c:pt idx="451">
                  <c:v>5.664775792867934E-5</c:v>
                </c:pt>
                <c:pt idx="452">
                  <c:v>5.5222884211570709E-5</c:v>
                </c:pt>
                <c:pt idx="453">
                  <c:v>5.3833850661556831E-5</c:v>
                </c:pt>
                <c:pt idx="454">
                  <c:v>5.2479755782903855E-5</c:v>
                </c:pt>
                <c:pt idx="455">
                  <c:v>5.1159720755401349E-5</c:v>
                </c:pt>
                <c:pt idx="456">
                  <c:v>4.9872888864000347E-5</c:v>
                </c:pt>
                <c:pt idx="457">
                  <c:v>4.8618424942796914E-5</c:v>
                </c:pt>
                <c:pt idx="458">
                  <c:v>4.7395514833001767E-5</c:v>
                </c:pt>
                <c:pt idx="459">
                  <c:v>4.6203364854543636E-5</c:v>
                </c:pt>
                <c:pt idx="460">
                  <c:v>4.5041201290963489E-5</c:v>
                </c:pt>
                <c:pt idx="461">
                  <c:v>4.3908269887265308E-5</c:v>
                </c:pt>
                <c:pt idx="462">
                  <c:v>4.2803835360397612E-5</c:v>
                </c:pt>
                <c:pt idx="463">
                  <c:v>4.1727180922047914E-5</c:v>
                </c:pt>
                <c:pt idx="464">
                  <c:v>4.067760781344018E-5</c:v>
                </c:pt>
                <c:pt idx="465">
                  <c:v>3.9654434851834232E-5</c:v>
                </c:pt>
                <c:pt idx="466">
                  <c:v>3.865699798843157E-5</c:v>
                </c:pt>
                <c:pt idx="467">
                  <c:v>3.7684649877401547E-5</c:v>
                </c:pt>
                <c:pt idx="468">
                  <c:v>3.6736759455747946E-5</c:v>
                </c:pt>
                <c:pt idx="469">
                  <c:v>3.5812711533742972E-5</c:v>
                </c:pt>
                <c:pt idx="470">
                  <c:v>3.4911906395663662E-5</c:v>
                </c:pt>
                <c:pt idx="471">
                  <c:v>3.4033759410570836E-5</c:v>
                </c:pt>
                <c:pt idx="472">
                  <c:v>3.3177700652877863E-5</c:v>
                </c:pt>
                <c:pt idx="473">
                  <c:v>3.2343174532463662E-5</c:v>
                </c:pt>
                <c:pt idx="474">
                  <c:v>3.1529639434089834E-5</c:v>
                </c:pt>
                <c:pt idx="475">
                  <c:v>3.0736567365887086E-5</c:v>
                </c:pt>
                <c:pt idx="476">
                  <c:v>2.9963443616683611E-5</c:v>
                </c:pt>
                <c:pt idx="477">
                  <c:v>2.920976642195282E-5</c:v>
                </c:pt>
                <c:pt idx="478">
                  <c:v>2.8475046638163256E-5</c:v>
                </c:pt>
                <c:pt idx="479">
                  <c:v>2.7758807425320202E-5</c:v>
                </c:pt>
                <c:pt idx="480">
                  <c:v>2.7060583937491848E-5</c:v>
                </c:pt>
                <c:pt idx="481">
                  <c:v>2.6379923021120022E-5</c:v>
                </c:pt>
                <c:pt idx="482">
                  <c:v>2.5716382920919334E-5</c:v>
                </c:pt>
                <c:pt idx="483">
                  <c:v>2.5069532993173641E-5</c:v>
                </c:pt>
                <c:pt idx="484">
                  <c:v>2.4438953426244722E-5</c:v>
                </c:pt>
                <c:pt idx="485">
                  <c:v>2.3824234968110155E-5</c:v>
                </c:pt>
                <c:pt idx="486">
                  <c:v>2.3224978660755188E-5</c:v>
                </c:pt>
                <c:pt idx="487">
                  <c:v>2.2640795581245082E-5</c:v>
                </c:pt>
                <c:pt idx="488">
                  <c:v>2.2071306589310721E-5</c:v>
                </c:pt>
                <c:pt idx="489">
                  <c:v>2.1516142081282878E-5</c:v>
                </c:pt>
                <c:pt idx="490">
                  <c:v>2.0974941750216045E-5</c:v>
                </c:pt>
                <c:pt idx="491">
                  <c:v>2.0447354352045881E-5</c:v>
                </c:pt>
                <c:pt idx="492">
                  <c:v>1.9933037477628392E-5</c:v>
                </c:pt>
                <c:pt idx="493">
                  <c:v>1.943165733051343E-5</c:v>
                </c:pt>
                <c:pt idx="494">
                  <c:v>1.8942888510307533E-5</c:v>
                </c:pt>
                <c:pt idx="495">
                  <c:v>1.846641380148607E-5</c:v>
                </c:pt>
                <c:pt idx="496">
                  <c:v>1.8001923967517398E-5</c:v>
                </c:pt>
                <c:pt idx="497">
                  <c:v>1.7549117550165491E-5</c:v>
                </c:pt>
                <c:pt idx="498">
                  <c:v>1.7107700673840695E-5</c:v>
                </c:pt>
                <c:pt idx="499">
                  <c:v>1.6677386854871772E-5</c:v>
                </c:pt>
                <c:pt idx="500">
                  <c:v>1.625789681557531E-5</c:v>
                </c:pt>
                <c:pt idx="501">
                  <c:v>1.5848958303001817E-5</c:v>
                </c:pt>
                <c:pt idx="502">
                  <c:v>1.5450305912241179E-5</c:v>
                </c:pt>
                <c:pt idx="503">
                  <c:v>1.5061680914172279E-5</c:v>
                </c:pt>
                <c:pt idx="504">
                  <c:v>1.4682831087545413E-5</c:v>
                </c:pt>
                <c:pt idx="505">
                  <c:v>1.4313510555288376E-5</c:v>
                </c:pt>
                <c:pt idx="506">
                  <c:v>1.3953479624929818E-5</c:v>
                </c:pt>
                <c:pt idx="507">
                  <c:v>1.3602504633036848E-5</c:v>
                </c:pt>
                <c:pt idx="508">
                  <c:v>1.3260357793565022E-5</c:v>
                </c:pt>
                <c:pt idx="509">
                  <c:v>1.2926817050023248E-5</c:v>
                </c:pt>
                <c:pt idx="510">
                  <c:v>1.2601665931356914E-5</c:v>
                </c:pt>
                <c:pt idx="511">
                  <c:v>1.2284693411456295E-5</c:v>
                </c:pt>
                <c:pt idx="512">
                  <c:v>1.1975693772198554E-5</c:v>
                </c:pt>
                <c:pt idx="513">
                  <c:v>1.1674466469934782E-5</c:v>
                </c:pt>
                <c:pt idx="514">
                  <c:v>1.1380816005335315E-5</c:v>
                </c:pt>
                <c:pt idx="515">
                  <c:v>1.1094551796508762E-5</c:v>
                </c:pt>
                <c:pt idx="516">
                  <c:v>1.0815488055312707E-5</c:v>
                </c:pt>
                <c:pt idx="517">
                  <c:v>1.054344366677539E-5</c:v>
                </c:pt>
                <c:pt idx="518">
                  <c:v>1.0278242071550421E-5</c:v>
                </c:pt>
                <c:pt idx="519">
                  <c:v>1.0019711151328108E-5</c:v>
                </c:pt>
                <c:pt idx="520">
                  <c:v>9.7676831171290761E-6</c:v>
                </c:pt>
                <c:pt idx="521">
                  <c:v>9.5219944004076546E-6</c:v>
                </c:pt>
                <c:pt idx="522">
                  <c:v>9.282485546894363E-6</c:v>
                </c:pt>
                <c:pt idx="523">
                  <c:v>9.0490011131086161E-6</c:v>
                </c:pt>
                <c:pt idx="524">
                  <c:v>8.8213895654744012E-6</c:v>
                </c:pt>
                <c:pt idx="525">
                  <c:v>8.5995031819736457E-6</c:v>
                </c:pt>
                <c:pt idx="526">
                  <c:v>8.3831979562732158E-6</c:v>
                </c:pt>
                <c:pt idx="527">
                  <c:v>8.1723335042634553E-6</c:v>
                </c:pt>
                <c:pt idx="528">
                  <c:v>7.966772972947615E-6</c:v>
                </c:pt>
                <c:pt idx="529">
                  <c:v>7.7663829516229169E-6</c:v>
                </c:pt>
                <c:pt idx="530">
                  <c:v>7.5710333852958376E-6</c:v>
                </c:pt>
                <c:pt idx="531">
                  <c:v>7.3805974902752079E-6</c:v>
                </c:pt>
                <c:pt idx="532">
                  <c:v>7.1949516718883489E-6</c:v>
                </c:pt>
                <c:pt idx="533">
                  <c:v>7.013975444266986E-6</c:v>
                </c:pt>
                <c:pt idx="534">
                  <c:v>6.8375513521508601E-6</c:v>
                </c:pt>
                <c:pt idx="535">
                  <c:v>6.6655648946581108E-6</c:v>
                </c:pt>
                <c:pt idx="536">
                  <c:v>6.4979044509731561E-6</c:v>
                </c:pt>
                <c:pt idx="537">
                  <c:v>6.3344612079037457E-6</c:v>
                </c:pt>
                <c:pt idx="538">
                  <c:v>6.1751290892601462E-6</c:v>
                </c:pt>
                <c:pt idx="539">
                  <c:v>6.0198046870107659E-6</c:v>
                </c:pt>
                <c:pt idx="540">
                  <c:v>5.8683871941693324E-6</c:v>
                </c:pt>
                <c:pt idx="541">
                  <c:v>5.7207783393702371E-6</c:v>
                </c:pt>
                <c:pt idx="542">
                  <c:v>5.5768823230894902E-6</c:v>
                </c:pt>
                <c:pt idx="543">
                  <c:v>5.436605755469947E-6</c:v>
                </c:pt>
                <c:pt idx="544">
                  <c:v>5.2998575957104094E-6</c:v>
                </c:pt>
                <c:pt idx="545">
                  <c:v>5.166549092979305E-6</c:v>
                </c:pt>
                <c:pt idx="546">
                  <c:v>5.0365937288145716E-6</c:v>
                </c:pt>
                <c:pt idx="547">
                  <c:v>4.9099071609723387E-6</c:v>
                </c:pt>
                <c:pt idx="548">
                  <c:v>4.7864071686880713E-6</c:v>
                </c:pt>
                <c:pt idx="549">
                  <c:v>4.6660135993144955E-6</c:v>
                </c:pt>
                <c:pt idx="550">
                  <c:v>4.5486483163017905E-6</c:v>
                </c:pt>
                <c:pt idx="551">
                  <c:v>4.4342351484862442E-6</c:v>
                </c:pt>
                <c:pt idx="552">
                  <c:v>4.3226998406544299E-6</c:v>
                </c:pt>
                <c:pt idx="553">
                  <c:v>4.2139700053509242E-6</c:v>
                </c:pt>
                <c:pt idx="554">
                  <c:v>4.1079750758981351E-6</c:v>
                </c:pt>
                <c:pt idx="555">
                  <c:v>4.0046462605979132E-6</c:v>
                </c:pt>
                <c:pt idx="556">
                  <c:v>3.9039164980850264E-6</c:v>
                </c:pt>
                <c:pt idx="557">
                  <c:v>3.8057204138037827E-6</c:v>
                </c:pt>
                <c:pt idx="558">
                  <c:v>3.7099942775792904E-6</c:v>
                </c:pt>
                <c:pt idx="559">
                  <c:v>3.6166759622559957E-6</c:v>
                </c:pt>
                <c:pt idx="560">
                  <c:v>3.5257049033765799E-6</c:v>
                </c:pt>
                <c:pt idx="561">
                  <c:v>3.4370220598750379E-6</c:v>
                </c:pt>
                <c:pt idx="562">
                  <c:v>3.3505698757585128E-6</c:v>
                </c:pt>
                <c:pt idx="563">
                  <c:v>3.2662922427528967E-6</c:v>
                </c:pt>
                <c:pt idx="564">
                  <c:v>3.184134463888039E-6</c:v>
                </c:pt>
                <c:pt idx="565">
                  <c:v>3.104043217998913E-6</c:v>
                </c:pt>
                <c:pt idx="566">
                  <c:v>3.0259665251196518E-6</c:v>
                </c:pt>
                <c:pt idx="567">
                  <c:v>2.94985371274812E-6</c:v>
                </c:pt>
                <c:pt idx="568">
                  <c:v>2.8756553829589391E-6</c:v>
                </c:pt>
                <c:pt idx="569">
                  <c:v>2.8033233803437798E-6</c:v>
                </c:pt>
                <c:pt idx="570">
                  <c:v>2.7328107607580809E-6</c:v>
                </c:pt>
                <c:pt idx="571">
                  <c:v>2.6640717608538195E-6</c:v>
                </c:pt>
                <c:pt idx="572">
                  <c:v>2.5970617683787176E-6</c:v>
                </c:pt>
                <c:pt idx="573">
                  <c:v>2.5317372932224507E-6</c:v>
                </c:pt>
                <c:pt idx="574">
                  <c:v>2.4680559391911365E-6</c:v>
                </c:pt>
                <c:pt idx="575">
                  <c:v>2.4059763764918566E-6</c:v>
                </c:pt>
                <c:pt idx="576">
                  <c:v>2.3454583149091912E-6</c:v>
                </c:pt>
                <c:pt idx="577">
                  <c:v>2.2864624776565431E-6</c:v>
                </c:pt>
                <c:pt idx="578">
                  <c:v>2.2289505758850784E-6</c:v>
                </c:pt>
                <c:pt idx="579">
                  <c:v>2.1728852838339586E-6</c:v>
                </c:pt>
                <c:pt idx="580">
                  <c:v>2.1182302146055278E-6</c:v>
                </c:pt>
                <c:pt idx="581">
                  <c:v>2.0649498965499294E-6</c:v>
                </c:pt>
                <c:pt idx="582">
                  <c:v>2.0130097502436131E-6</c:v>
                </c:pt>
                <c:pt idx="583">
                  <c:v>1.9623760660470246E-6</c:v>
                </c:pt>
                <c:pt idx="584">
                  <c:v>1.9130159822266972E-6</c:v>
                </c:pt>
                <c:pt idx="585">
                  <c:v>1.8648974636276804E-6</c:v>
                </c:pt>
                <c:pt idx="586">
                  <c:v>1.8179892808824606E-6</c:v>
                </c:pt>
                <c:pt idx="587">
                  <c:v>1.7722609901427631E-6</c:v>
                </c:pt>
                <c:pt idx="588">
                  <c:v>1.7276829133212499E-6</c:v>
                </c:pt>
                <c:pt idx="589">
                  <c:v>1.6842261188301304E-6</c:v>
                </c:pt>
                <c:pt idx="590">
                  <c:v>1.6418624028043318E-6</c:v>
                </c:pt>
                <c:pt idx="591">
                  <c:v>1.600564270796878E-6</c:v>
                </c:pt>
                <c:pt idx="592">
                  <c:v>1.5603049199347875E-6</c:v>
                </c:pt>
                <c:pt idx="593">
                  <c:v>1.5210582215237144E-6</c:v>
                </c:pt>
                <c:pt idx="594">
                  <c:v>1.4827987040902143E-6</c:v>
                </c:pt>
                <c:pt idx="595">
                  <c:v>1.4455015368504961E-6</c:v>
                </c:pt>
                <c:pt idx="596">
                  <c:v>1.409142513595038E-6</c:v>
                </c:pt>
                <c:pt idx="597">
                  <c:v>1.3736980369785098E-6</c:v>
                </c:pt>
                <c:pt idx="598">
                  <c:v>1.3391451032048753E-6</c:v>
                </c:pt>
                <c:pt idx="599">
                  <c:v>1.3054612870977386E-6</c:v>
                </c:pt>
                <c:pt idx="600">
                  <c:v>1.27262472754616E-6</c:v>
                </c:pt>
                <c:pt idx="601">
                  <c:v>1.2406141133166267E-6</c:v>
                </c:pt>
                <c:pt idx="602">
                  <c:v>1.2094086692218316E-6</c:v>
                </c:pt>
                <c:pt idx="603">
                  <c:v>1.1789881426374078E-6</c:v>
                </c:pt>
                <c:pt idx="604">
                  <c:v>1.1493327903577656E-6</c:v>
                </c:pt>
                <c:pt idx="605">
                  <c:v>1.1204233657825929E-6</c:v>
                </c:pt>
                <c:pt idx="606">
                  <c:v>1.0922411064256035E-6</c:v>
                </c:pt>
                <c:pt idx="607">
                  <c:v>1.0647677217375275E-6</c:v>
                </c:pt>
                <c:pt idx="608">
                  <c:v>1.0379853812353763E-6</c:v>
                </c:pt>
                <c:pt idx="609">
                  <c:v>1.0118767029302706E-6</c:v>
                </c:pt>
                <c:pt idx="610">
                  <c:v>9.8642474204639894E-7</c:v>
                </c:pt>
                <c:pt idx="611">
                  <c:v>9.6161298002366939E-7</c:v>
                </c:pt>
                <c:pt idx="612">
                  <c:v>9.3742531379703401E-7</c:v>
                </c:pt>
                <c:pt idx="613">
                  <c:v>9.1384604534543019E-7</c:v>
                </c:pt>
                <c:pt idx="614">
                  <c:v>8.9085987150364E-7</c:v>
                </c:pt>
                <c:pt idx="615">
                  <c:v>8.6845187403036904E-7</c:v>
                </c:pt>
                <c:pt idx="616">
                  <c:v>8.4660750992618892E-7</c:v>
                </c:pt>
                <c:pt idx="617">
                  <c:v>8.2531260199497904E-7</c:v>
                </c:pt>
                <c:pt idx="618">
                  <c:v>8.0455332964280874E-7</c:v>
                </c:pt>
                <c:pt idx="619">
                  <c:v>7.8431621990823607E-7</c:v>
                </c:pt>
                <c:pt idx="620">
                  <c:v>7.6458813871822212E-7</c:v>
                </c:pt>
                <c:pt idx="621">
                  <c:v>7.453562823640102E-7</c:v>
                </c:pt>
                <c:pt idx="622">
                  <c:v>7.2660816919138524E-7</c:v>
                </c:pt>
                <c:pt idx="623">
                  <c:v>7.0833163149997902E-7</c:v>
                </c:pt>
                <c:pt idx="624">
                  <c:v>6.9051480764630237E-7</c:v>
                </c:pt>
                <c:pt idx="625">
                  <c:v>6.7314613434544176E-7</c:v>
                </c:pt>
                <c:pt idx="626">
                  <c:v>6.5621433916636774E-7</c:v>
                </c:pt>
                <c:pt idx="627">
                  <c:v>6.3970843321603658E-7</c:v>
                </c:pt>
                <c:pt idx="628">
                  <c:v>6.2361770400747846E-7</c:v>
                </c:pt>
                <c:pt idx="629">
                  <c:v>6.0793170850731129E-7</c:v>
                </c:pt>
                <c:pt idx="630">
                  <c:v>5.9264026635809832E-7</c:v>
                </c:pt>
                <c:pt idx="631">
                  <c:v>5.7773345327121275E-7</c:v>
                </c:pt>
                <c:pt idx="632">
                  <c:v>5.6320159458588001E-7</c:v>
                </c:pt>
                <c:pt idx="633">
                  <c:v>5.4903525899022509E-7</c:v>
                </c:pt>
                <c:pt idx="634">
                  <c:v>5.3522525240027335E-7</c:v>
                </c:pt>
                <c:pt idx="635">
                  <c:v>5.217626119928948E-7</c:v>
                </c:pt>
                <c:pt idx="636">
                  <c:v>5.0863860038885952E-7</c:v>
                </c:pt>
                <c:pt idx="637">
                  <c:v>4.9584469998218269E-7</c:v>
                </c:pt>
                <c:pt idx="638">
                  <c:v>4.8337260741213442E-7</c:v>
                </c:pt>
                <c:pt idx="639">
                  <c:v>4.7121422817426647E-7</c:v>
                </c:pt>
                <c:pt idx="640">
                  <c:v>4.5936167136701512E-7</c:v>
                </c:pt>
                <c:pt idx="641">
                  <c:v>4.47807244570423E-7</c:v>
                </c:pt>
                <c:pt idx="642">
                  <c:v>4.3654344885369627E-7</c:v>
                </c:pt>
                <c:pt idx="643">
                  <c:v>4.2556297390832096E-7</c:v>
                </c:pt>
                <c:pt idx="644">
                  <c:v>4.1485869330360527E-7</c:v>
                </c:pt>
                <c:pt idx="645">
                  <c:v>4.0442365986156629E-7</c:v>
                </c:pt>
                <c:pt idx="646">
                  <c:v>3.9425110114813616E-7</c:v>
                </c:pt>
                <c:pt idx="647">
                  <c:v>3.8433441507780053E-7</c:v>
                </c:pt>
                <c:pt idx="648">
                  <c:v>3.7466716562877293E-7</c:v>
                </c:pt>
                <c:pt idx="649">
                  <c:v>3.6524307866596462E-7</c:v>
                </c:pt>
                <c:pt idx="650">
                  <c:v>3.5605603786900604E-7</c:v>
                </c:pt>
                <c:pt idx="651">
                  <c:v>3.4710008076270547E-7</c:v>
                </c:pt>
                <c:pt idx="652">
                  <c:v>3.3836939484733809E-7</c:v>
                </c:pt>
                <c:pt idx="653">
                  <c:v>3.298583138262856E-7</c:v>
                </c:pt>
                <c:pt idx="654">
                  <c:v>3.2156131392855693E-7</c:v>
                </c:pt>
                <c:pt idx="655">
                  <c:v>3.1347301032380331E-7</c:v>
                </c:pt>
                <c:pt idx="656">
                  <c:v>3.0558815362752181E-7</c:v>
                </c:pt>
                <c:pt idx="657">
                  <c:v>2.9790162649414749E-7</c:v>
                </c:pt>
                <c:pt idx="658">
                  <c:v>2.9040844029585503E-7</c:v>
                </c:pt>
                <c:pt idx="659">
                  <c:v>2.8310373188488698E-7</c:v>
                </c:pt>
                <c:pt idx="660">
                  <c:v>2.7598276043733224E-7</c:v>
                </c:pt>
                <c:pt idx="661">
                  <c:v>2.6904090437627975E-7</c:v>
                </c:pt>
                <c:pt idx="662">
                  <c:v>2.6227365837237756E-7</c:v>
                </c:pt>
                <c:pt idx="663">
                  <c:v>2.5567663041982804E-7</c:v>
                </c:pt>
                <c:pt idx="664">
                  <c:v>2.4924553898594016E-7</c:v>
                </c:pt>
                <c:pt idx="665">
                  <c:v>2.4297621023236796E-7</c:v>
                </c:pt>
                <c:pt idx="666">
                  <c:v>2.3686457530625759E-7</c:v>
                </c:pt>
                <c:pt idx="667">
                  <c:v>2.3090666769951904E-7</c:v>
                </c:pt>
                <c:pt idx="668">
                  <c:v>2.2509862067452581E-7</c:v>
                </c:pt>
                <c:pt idx="669">
                  <c:v>2.1943666475456991E-7</c:v>
                </c:pt>
                <c:pt idx="670">
                  <c:v>2.1391712527743079E-7</c:v>
                </c:pt>
                <c:pt idx="671">
                  <c:v>2.0853642001049016E-7</c:v>
                </c:pt>
                <c:pt idx="672">
                  <c:v>2.0329105682582539E-7</c:v>
                </c:pt>
                <c:pt idx="673">
                  <c:v>1.9817763143379085E-7</c:v>
                </c:pt>
                <c:pt idx="674">
                  <c:v>1.9319282517359625E-7</c:v>
                </c:pt>
                <c:pt idx="675">
                  <c:v>1.8833340285947078E-7</c:v>
                </c:pt>
                <c:pt idx="676">
                  <c:v>1.8359621068099214E-7</c:v>
                </c:pt>
                <c:pt idx="677">
                  <c:v>1.7897817415623742E-7</c:v>
                </c:pt>
                <c:pt idx="678">
                  <c:v>1.7447629613641584E-7</c:v>
                </c:pt>
                <c:pt idx="679">
                  <c:v>1.7008765486068801E-7</c:v>
                </c:pt>
                <c:pt idx="680">
                  <c:v>1.6580940205991964E-7</c:v>
                </c:pt>
                <c:pt idx="681">
                  <c:v>1.6163876110812509E-7</c:v>
                </c:pt>
                <c:pt idx="682">
                  <c:v>1.5757302522041485E-7</c:v>
                </c:pt>
                <c:pt idx="683">
                  <c:v>1.5360955569626252E-7</c:v>
                </c:pt>
                <c:pt idx="684">
                  <c:v>1.4974578020696794E-7</c:v>
                </c:pt>
                <c:pt idx="685">
                  <c:v>1.4597919112618789E-7</c:v>
                </c:pt>
                <c:pt idx="686">
                  <c:v>1.4230734390246639E-7</c:v>
                </c:pt>
                <c:pt idx="687">
                  <c:v>1.3872785547269537E-7</c:v>
                </c:pt>
                <c:pt idx="688">
                  <c:v>1.3523840271548747E-7</c:v>
                </c:pt>
                <c:pt idx="689">
                  <c:v>1.3183672094344521E-7</c:v>
                </c:pt>
                <c:pt idx="690">
                  <c:v>1.2852060243336014E-7</c:v>
                </c:pt>
                <c:pt idx="691">
                  <c:v>1.2528789499337974E-7</c:v>
                </c:pt>
                <c:pt idx="692">
                  <c:v>1.2213650056621274E-7</c:v>
                </c:pt>
                <c:pt idx="693">
                  <c:v>1.1906437386747359E-7</c:v>
                </c:pt>
                <c:pt idx="694">
                  <c:v>1.1606952105827035E-7</c:v>
                </c:pt>
                <c:pt idx="695">
                  <c:v>1.1314999845118804E-7</c:v>
                </c:pt>
                <c:pt idx="696">
                  <c:v>1.103039112488145E-7</c:v>
                </c:pt>
                <c:pt idx="697">
                  <c:v>1.0752941231400075E-7</c:v>
                </c:pt>
                <c:pt idx="698">
                  <c:v>1.0482470097105105E-7</c:v>
                </c:pt>
                <c:pt idx="699">
                  <c:v>1.0218802183706905E-7</c:v>
                </c:pt>
                <c:pt idx="700">
                  <c:v>9.9617663682695262E-8</c:v>
                </c:pt>
                <c:pt idx="701">
                  <c:v>9.7111958321505896E-8</c:v>
                </c:pt>
                <c:pt idx="702">
                  <c:v>9.4669279527343091E-8</c:v>
                </c:pt>
                <c:pt idx="703">
                  <c:v>9.2288041978878022E-8</c:v>
                </c:pt>
                <c:pt idx="704">
                  <c:v>8.9966700230724957E-8</c:v>
                </c:pt>
                <c:pt idx="705">
                  <c:v>8.770374771043038E-8</c:v>
                </c:pt>
                <c:pt idx="706">
                  <c:v>8.5497715740694791E-8</c:v>
                </c:pt>
                <c:pt idx="707">
                  <c:v>8.3347172586186743E-8</c:v>
                </c:pt>
                <c:pt idx="708">
                  <c:v>8.1250722524334572E-8</c:v>
                </c:pt>
                <c:pt idx="709">
                  <c:v>7.9207004939487219E-8</c:v>
                </c:pt>
                <c:pt idx="710">
                  <c:v>7.7214693439864334E-8</c:v>
                </c:pt>
                <c:pt idx="711">
                  <c:v>7.5272494996713416E-8</c:v>
                </c:pt>
                <c:pt idx="712">
                  <c:v>7.3379149105124024E-8</c:v>
                </c:pt>
                <c:pt idx="713">
                  <c:v>7.1533426965947446E-8</c:v>
                </c:pt>
                <c:pt idx="714">
                  <c:v>6.9734130688294079E-8</c:v>
                </c:pt>
                <c:pt idx="715">
                  <c:v>6.7980092512091933E-8</c:v>
                </c:pt>
                <c:pt idx="716">
                  <c:v>6.6270174050198832E-8</c:v>
                </c:pt>
                <c:pt idx="717">
                  <c:v>6.4603265549579588E-8</c:v>
                </c:pt>
                <c:pt idx="718">
                  <c:v>6.2978285171064244E-8</c:v>
                </c:pt>
                <c:pt idx="719">
                  <c:v>6.139417828722613E-8</c:v>
                </c:pt>
                <c:pt idx="720">
                  <c:v>5.9849916797917169E-8</c:v>
                </c:pt>
                <c:pt idx="721">
                  <c:v>5.8344498463022927E-8</c:v>
                </c:pt>
                <c:pt idx="722">
                  <c:v>5.6876946251997744E-8</c:v>
                </c:pt>
                <c:pt idx="723">
                  <c:v>5.5446307709764522E-8</c:v>
                </c:pt>
                <c:pt idx="724">
                  <c:v>5.4051654338560964E-8</c:v>
                </c:pt>
                <c:pt idx="725">
                  <c:v>5.2692080995336556E-8</c:v>
                </c:pt>
                <c:pt idx="726">
                  <c:v>5.1366705304306818E-8</c:v>
                </c:pt>
                <c:pt idx="727">
                  <c:v>5.0074667084281843E-8</c:v>
                </c:pt>
                <c:pt idx="728">
                  <c:v>4.8815127790402205E-8</c:v>
                </c:pt>
                <c:pt idx="729">
                  <c:v>4.7587269969914066E-8</c:v>
                </c:pt>
                <c:pt idx="730">
                  <c:v>4.6390296731636079E-8</c:v>
                </c:pt>
                <c:pt idx="731">
                  <c:v>4.5223431228768256E-8</c:v>
                </c:pt>
                <c:pt idx="732">
                  <c:v>4.4085916154712449E-8</c:v>
                </c:pt>
                <c:pt idx="733">
                  <c:v>4.2977013251572169E-8</c:v>
                </c:pt>
                <c:pt idx="734">
                  <c:v>4.1896002831016825E-8</c:v>
                </c:pt>
                <c:pt idx="735">
                  <c:v>4.0842183307197725E-8</c:v>
                </c:pt>
                <c:pt idx="736">
                  <c:v>3.9814870741411242E-8</c:v>
                </c:pt>
                <c:pt idx="737">
                  <c:v>3.8813398398217425E-8</c:v>
                </c:pt>
                <c:pt idx="738">
                  <c:v>3.7837116312721315E-8</c:v>
                </c:pt>
                <c:pt idx="739">
                  <c:v>3.6885390868740762E-8</c:v>
                </c:pt>
                <c:pt idx="740">
                  <c:v>3.595760438758256E-8</c:v>
                </c:pt>
                <c:pt idx="741">
                  <c:v>3.5053154727164252E-8</c:v>
                </c:pt>
                <c:pt idx="742">
                  <c:v>3.4171454891217363E-8</c:v>
                </c:pt>
                <c:pt idx="743">
                  <c:v>3.3311932648321948E-8</c:v>
                </c:pt>
                <c:pt idx="744">
                  <c:v>3.2474030160522689E-8</c:v>
                </c:pt>
                <c:pt idx="745">
                  <c:v>3.1657203621287343E-8</c:v>
                </c:pt>
                <c:pt idx="746">
                  <c:v>3.0860922902570875E-8</c:v>
                </c:pt>
                <c:pt idx="747">
                  <c:v>3.0084671210757135E-8</c:v>
                </c:pt>
                <c:pt idx="748">
                  <c:v>2.932794475125578E-8</c:v>
                </c:pt>
                <c:pt idx="749">
                  <c:v>2.8590252401533941E-8</c:v>
                </c:pt>
                <c:pt idx="750">
                  <c:v>2.7871115392374039E-8</c:v>
                </c:pt>
                <c:pt idx="751">
                  <c:v>2.7170066997147305E-8</c:v>
                </c:pt>
                <c:pt idx="752">
                  <c:v>2.6486652228904317E-8</c:v>
                </c:pt>
                <c:pt idx="753">
                  <c:v>2.5820427545083985E-8</c:v>
                </c:pt>
                <c:pt idx="754">
                  <c:v>2.5170960559650674E-8</c:v>
                </c:pt>
                <c:pt idx="755">
                  <c:v>2.4537829762470987E-8</c:v>
                </c:pt>
                <c:pt idx="756">
                  <c:v>2.3920624245750482E-8</c:v>
                </c:pt>
                <c:pt idx="757">
                  <c:v>2.3318943437349984E-8</c:v>
                </c:pt>
                <c:pt idx="758">
                  <c:v>2.2732396840811105E-8</c:v>
                </c:pt>
                <c:pt idx="759">
                  <c:v>2.216060378192017E-8</c:v>
                </c:pt>
                <c:pt idx="760">
                  <c:v>2.1603193161646918E-8</c:v>
                </c:pt>
                <c:pt idx="761">
                  <c:v>2.1059803215298039E-8</c:v>
                </c:pt>
                <c:pt idx="762">
                  <c:v>2.0530081277728324E-8</c:v>
                </c:pt>
                <c:pt idx="763">
                  <c:v>2.0013683554458024E-8</c:v>
                </c:pt>
                <c:pt idx="764">
                  <c:v>1.9510274898546489E-8</c:v>
                </c:pt>
                <c:pt idx="765">
                  <c:v>1.9019528593079261E-8</c:v>
                </c:pt>
                <c:pt idx="766">
                  <c:v>1.8541126139125186E-8</c:v>
                </c:pt>
                <c:pt idx="767">
                  <c:v>1.8074757049028183E-8</c:v>
                </c:pt>
                <c:pt idx="768">
                  <c:v>1.7620118644897322E-8</c:v>
                </c:pt>
                <c:pt idx="769">
                  <c:v>1.7176915862166579E-8</c:v>
                </c:pt>
                <c:pt idx="770">
                  <c:v>1.6744861058094718E-8</c:v>
                </c:pt>
                <c:pt idx="771">
                  <c:v>1.632367382508267E-8</c:v>
                </c:pt>
                <c:pt idx="772">
                  <c:v>1.5913080808686565E-8</c:v>
                </c:pt>
                <c:pt idx="773">
                  <c:v>1.5512815530207723E-8</c:v>
                </c:pt>
                <c:pt idx="774">
                  <c:v>1.5122618213745962E-8</c:v>
                </c:pt>
                <c:pt idx="775">
                  <c:v>1.4742235617602168E-8</c:v>
                </c:pt>
                <c:pt idx="776">
                  <c:v>1.4371420869922489E-8</c:v>
                </c:pt>
                <c:pt idx="777">
                  <c:v>1.4009933308475807E-8</c:v>
                </c:pt>
                <c:pt idx="778">
                  <c:v>1.3657538324462076E-8</c:v>
                </c:pt>
                <c:pt idx="779">
                  <c:v>1.3314007210248705E-8</c:v>
                </c:pt>
                <c:pt idx="780">
                  <c:v>1.2979117010937302E-8</c:v>
                </c:pt>
                <c:pt idx="781">
                  <c:v>1.265265037966401E-8</c:v>
                </c:pt>
                <c:pt idx="782">
                  <c:v>1.2334395436539038E-8</c:v>
                </c:pt>
                <c:pt idx="783">
                  <c:v>1.2024145631134998E-8</c:v>
                </c:pt>
                <c:pt idx="784">
                  <c:v>1.1721699608433398E-8</c:v>
                </c:pt>
                <c:pt idx="785">
                  <c:v>1.1426861078143707E-8</c:v>
                </c:pt>
                <c:pt idx="786">
                  <c:v>1.1139438687308769E-8</c:v>
                </c:pt>
                <c:pt idx="787">
                  <c:v>1.0859245896115306E-8</c:v>
                </c:pt>
                <c:pt idx="788">
                  <c:v>1.0586100856827535E-8</c:v>
                </c:pt>
                <c:pt idx="789">
                  <c:v>1.0319826295766448E-8</c:v>
                </c:pt>
                <c:pt idx="790">
                  <c:v>1.006024939825749E-8</c:v>
                </c:pt>
                <c:pt idx="791">
                  <c:v>9.8072016964723008E-9</c:v>
                </c:pt>
                <c:pt idx="792">
                  <c:v>9.5605189600914679E-9</c:v>
                </c:pt>
                <c:pt idx="793">
                  <c:v>9.3200410897174071E-9</c:v>
                </c:pt>
                <c:pt idx="794">
                  <c:v>9.0856120129686086E-9</c:v>
                </c:pt>
                <c:pt idx="795">
                  <c:v>8.8570795831869122E-9</c:v>
                </c:pt>
                <c:pt idx="796">
                  <c:v>8.6342954806932038E-9</c:v>
                </c:pt>
                <c:pt idx="797">
                  <c:v>8.4171151165263098E-9</c:v>
                </c:pt>
                <c:pt idx="798">
                  <c:v>8.2053975386035405E-9</c:v>
                </c:pt>
                <c:pt idx="799">
                  <c:v>7.9990053402414296E-9</c:v>
                </c:pt>
                <c:pt idx="800">
                  <c:v>7.7978045709776125E-9</c:v>
                </c:pt>
                <c:pt idx="801">
                  <c:v>7.6016646496355316E-9</c:v>
                </c:pt>
                <c:pt idx="802">
                  <c:v>7.410458279576241E-9</c:v>
                </c:pt>
                <c:pt idx="803">
                  <c:v>7.2240613660815984E-9</c:v>
                </c:pt>
                <c:pt idx="804">
                  <c:v>7.04235293581557E-9</c:v>
                </c:pt>
                <c:pt idx="805">
                  <c:v>6.8652150583115857E-9</c:v>
                </c:pt>
                <c:pt idx="806">
                  <c:v>6.6925327694343867E-9</c:v>
                </c:pt>
                <c:pt idx="807">
                  <c:v>6.5241939967673252E-9</c:v>
                </c:pt>
                <c:pt idx="808">
                  <c:v>6.3600894868762832E-9</c:v>
                </c:pt>
                <c:pt idx="809">
                  <c:v>6.2001127344032552E-9</c:v>
                </c:pt>
                <c:pt idx="810">
                  <c:v>6.044159912943225E-9</c:v>
                </c:pt>
                <c:pt idx="811">
                  <c:v>5.8921298076600357E-9</c:v>
                </c:pt>
                <c:pt idx="812">
                  <c:v>5.7439237495968393E-9</c:v>
                </c:pt>
                <c:pt idx="813">
                  <c:v>5.5994455516391824E-9</c:v>
                </c:pt>
                <c:pt idx="814">
                  <c:v>5.458601446088596E-9</c:v>
                </c:pt>
                <c:pt idx="815">
                  <c:v>5.3213000238064522E-9</c:v>
                </c:pt>
                <c:pt idx="816">
                  <c:v>5.1874521748886377E-9</c:v>
                </c:pt>
                <c:pt idx="817">
                  <c:v>5.0569710308323559E-9</c:v>
                </c:pt>
                <c:pt idx="818">
                  <c:v>4.9297719081577357E-9</c:v>
                </c:pt>
                <c:pt idx="819">
                  <c:v>4.8057722534473293E-9</c:v>
                </c:pt>
                <c:pt idx="820">
                  <c:v>4.6848915897683214E-9</c:v>
                </c:pt>
                <c:pt idx="821">
                  <c:v>4.5670514644421073E-9</c:v>
                </c:pt>
                <c:pt idx="822">
                  <c:v>4.4521753981279095E-9</c:v>
                </c:pt>
                <c:pt idx="823">
                  <c:v>4.340188835186839E-9</c:v>
                </c:pt>
                <c:pt idx="824">
                  <c:v>4.2310190952947049E-9</c:v>
                </c:pt>
                <c:pt idx="825">
                  <c:v>4.1245953262717548E-9</c:v>
                </c:pt>
                <c:pt idx="826">
                  <c:v>4.020848458098921E-9</c:v>
                </c:pt>
                <c:pt idx="827">
                  <c:v>3.9197111580907771E-9</c:v>
                </c:pt>
                <c:pt idx="828">
                  <c:v>3.8211177871959731E-9</c:v>
                </c:pt>
                <c:pt idx="829">
                  <c:v>3.7250043573969278E-9</c:v>
                </c:pt>
                <c:pt idx="830">
                  <c:v>3.6313084901809148E-9</c:v>
                </c:pt>
                <c:pt idx="831">
                  <c:v>3.5399693760559349E-9</c:v>
                </c:pt>
                <c:pt idx="832">
                  <c:v>3.4509277350846823E-9</c:v>
                </c:pt>
                <c:pt idx="833">
                  <c:v>3.3641257784114136E-9</c:v>
                </c:pt>
                <c:pt idx="834">
                  <c:v>3.2795071707563425E-9</c:v>
                </c:pt>
                <c:pt idx="835">
                  <c:v>3.1970169938536143E-9</c:v>
                </c:pt>
                <c:pt idx="836">
                  <c:v>3.1166017108087565E-9</c:v>
                </c:pt>
                <c:pt idx="837">
                  <c:v>3.0382091313527692E-9</c:v>
                </c:pt>
                <c:pt idx="838">
                  <c:v>2.9617883779701887E-9</c:v>
                </c:pt>
                <c:pt idx="839">
                  <c:v>2.8872898528790267E-9</c:v>
                </c:pt>
                <c:pt idx="840">
                  <c:v>2.8146652058414307E-9</c:v>
                </c:pt>
                <c:pt idx="841">
                  <c:v>2.743867302783851E-9</c:v>
                </c:pt>
                <c:pt idx="842">
                  <c:v>2.6748501952066627E-9</c:v>
                </c:pt>
                <c:pt idx="843">
                  <c:v>2.6075690903630845E-9</c:v>
                </c:pt>
                <c:pt idx="844">
                  <c:v>2.5419803221883437E-9</c:v>
                </c:pt>
                <c:pt idx="845">
                  <c:v>2.4780413229599289E-9</c:v>
                </c:pt>
                <c:pt idx="846">
                  <c:v>2.415710595670776E-9</c:v>
                </c:pt>
                <c:pt idx="847">
                  <c:v>2.3549476870973069E-9</c:v>
                </c:pt>
                <c:pt idx="848">
                  <c:v>2.2957131615449345E-9</c:v>
                </c:pt>
                <c:pt idx="849">
                  <c:v>2.2379685752539133E-9</c:v>
                </c:pt>
                <c:pt idx="850">
                  <c:v>2.181676451448954E-9</c:v>
                </c:pt>
                <c:pt idx="851">
                  <c:v>2.1268002560165059E-9</c:v>
                </c:pt>
                <c:pt idx="852">
                  <c:v>2.0733043737937105E-9</c:v>
                </c:pt>
                <c:pt idx="853">
                  <c:v>2.0211540854538927E-9</c:v>
                </c:pt>
                <c:pt idx="854">
                  <c:v>1.9703155449733389E-9</c:v>
                </c:pt>
                <c:pt idx="855">
                  <c:v>1.9207557576649424E-9</c:v>
                </c:pt>
                <c:pt idx="856">
                  <c:v>1.8724425587643295E-9</c:v>
                </c:pt>
                <c:pt idx="857">
                  <c:v>1.8253445925546551E-9</c:v>
                </c:pt>
                <c:pt idx="858">
                  <c:v>1.7794312920164021E-9</c:v>
                </c:pt>
                <c:pt idx="859">
                  <c:v>1.7346728589891461E-9</c:v>
                </c:pt>
                <c:pt idx="860">
                  <c:v>1.6910402448322529E-9</c:v>
                </c:pt>
                <c:pt idx="861">
                  <c:v>1.6485051315720207E-9</c:v>
                </c:pt>
                <c:pt idx="862">
                  <c:v>1.6070399135230936E-9</c:v>
                </c:pt>
                <c:pt idx="863">
                  <c:v>1.5666176793720728E-9</c:v>
                </c:pt>
                <c:pt idx="864">
                  <c:v>1.5272121947118457E-9</c:v>
                </c:pt>
                <c:pt idx="865">
                  <c:v>1.4887978850152009E-9</c:v>
                </c:pt>
                <c:pt idx="866">
                  <c:v>1.4513498190367426E-9</c:v>
                </c:pt>
                <c:pt idx="867">
                  <c:v>1.4148436926322413E-9</c:v>
                </c:pt>
                <c:pt idx="868">
                  <c:v>1.3792558129850603E-9</c:v>
                </c:pt>
                <c:pt idx="869">
                  <c:v>1.3445630832292569E-9</c:v>
                </c:pt>
                <c:pt idx="870">
                  <c:v>1.3107429874595381E-9</c:v>
                </c:pt>
                <c:pt idx="871">
                  <c:v>1.2777735761181912E-9</c:v>
                </c:pt>
                <c:pt idx="872">
                  <c:v>1.2456334517496533E-9</c:v>
                </c:pt>
                <c:pt idx="873">
                  <c:v>1.2143017551133296E-9</c:v>
                </c:pt>
                <c:pt idx="874">
                  <c:v>1.1837581516457686E-9</c:v>
                </c:pt>
                <c:pt idx="875">
                  <c:v>1.1539828182633487E-9</c:v>
                </c:pt>
                <c:pt idx="876">
                  <c:v>1.124956430496887E-9</c:v>
                </c:pt>
                <c:pt idx="877">
                  <c:v>1.0966601499499081E-9</c:v>
                </c:pt>
                <c:pt idx="878">
                  <c:v>1.0690756120723193E-9</c:v>
                </c:pt>
                <c:pt idx="879">
                  <c:v>1.0421849142416756E-9</c:v>
                </c:pt>
                <c:pt idx="880">
                  <c:v>1.0159706041441814E-9</c:v>
                </c:pt>
                <c:pt idx="881">
                  <c:v>9.9041566844800581E-10</c:v>
                </c:pt>
                <c:pt idx="882">
                  <c:v>9.6550352176144512E-10</c:v>
                </c:pt>
                <c:pt idx="883">
                  <c:v>9.4121799586886084E-10</c:v>
                </c:pt>
                <c:pt idx="884">
                  <c:v>9.175433292373658E-10</c:v>
                </c:pt>
                <c:pt idx="885">
                  <c:v>8.9446415678742008E-10</c:v>
                </c:pt>
                <c:pt idx="886">
                  <c:v>8.7196549992077673E-10</c:v>
                </c:pt>
                <c:pt idx="887">
                  <c:v>8.5003275679920518E-10</c:v>
                </c:pt>
                <c:pt idx="888">
                  <c:v>8.2865169286778866E-10</c:v>
                </c:pt>
                <c:pt idx="889">
                  <c:v>8.078084316165397E-10</c:v>
                </c:pt>
                <c:pt idx="890">
                  <c:v>7.8748944557444017E-10</c:v>
                </c:pt>
                <c:pt idx="891">
                  <c:v>7.6768154752996493E-10</c:v>
                </c:pt>
                <c:pt idx="892">
                  <c:v>7.4837188197247128E-10</c:v>
                </c:pt>
                <c:pt idx="893">
                  <c:v>7.295479167488467E-10</c:v>
                </c:pt>
                <c:pt idx="894">
                  <c:v>7.1119743493003172E-10</c:v>
                </c:pt>
                <c:pt idx="895">
                  <c:v>6.9330852688211455E-10</c:v>
                </c:pt>
                <c:pt idx="896">
                  <c:v>6.7586958253686001E-10</c:v>
                </c:pt>
                <c:pt idx="897">
                  <c:v>6.5886928385668341E-10</c:v>
                </c:pt>
                <c:pt idx="898">
                  <c:v>6.4229659748912034E-10</c:v>
                </c:pt>
                <c:pt idx="899">
                  <c:v>6.2614076760609597E-10</c:v>
                </c:pt>
                <c:pt idx="900">
                  <c:v>6.1039130892327662E-10</c:v>
                </c:pt>
                <c:pt idx="901">
                  <c:v>5.9503799989503112E-10</c:v>
                </c:pt>
                <c:pt idx="902">
                  <c:v>5.8007087608054863E-10</c:v>
                </c:pt>
                <c:pt idx="903">
                  <c:v>5.654802236768311E-10</c:v>
                </c:pt>
                <c:pt idx="904">
                  <c:v>5.5125657321433053E-10</c:v>
                </c:pt>
                <c:pt idx="905">
                  <c:v>5.3739069341118905E-10</c:v>
                </c:pt>
                <c:pt idx="906">
                  <c:v>5.2387358518204458E-10</c:v>
                </c:pt>
                <c:pt idx="907">
                  <c:v>5.106964757975351E-10</c:v>
                </c:pt>
                <c:pt idx="908">
                  <c:v>4.9785081319072874E-10</c:v>
                </c:pt>
                <c:pt idx="909">
                  <c:v>4.8532826040673858E-10</c:v>
                </c:pt>
                <c:pt idx="910">
                  <c:v>4.7312069019196989E-10</c:v>
                </c:pt>
                <c:pt idx="911">
                  <c:v>4.612201797194525E-10</c:v>
                </c:pt>
                <c:pt idx="912">
                  <c:v>4.4961900544685869E-10</c:v>
                </c:pt>
                <c:pt idx="913">
                  <c:v>4.3830963810384066E-10</c:v>
                </c:pt>
                <c:pt idx="914">
                  <c:v>4.2728473780547719E-10</c:v>
                </c:pt>
                <c:pt idx="915">
                  <c:v>4.1653714928860695E-10</c:v>
                </c:pt>
                <c:pt idx="916">
                  <c:v>4.060598972680081E-10</c:v>
                </c:pt>
                <c:pt idx="917">
                  <c:v>3.9584618190936134E-10</c:v>
                </c:pt>
                <c:pt idx="918">
                  <c:v>3.8588937441610562E-10</c:v>
                </c:pt>
                <c:pt idx="919">
                  <c:v>3.7618301272727709E-10</c:v>
                </c:pt>
                <c:pt idx="920">
                  <c:v>3.6672079732357611E-10</c:v>
                </c:pt>
                <c:pt idx="921">
                  <c:v>3.5749658713892367E-10</c:v>
                </c:pt>
                <c:pt idx="922">
                  <c:v>3.4850439557484355E-10</c:v>
                </c:pt>
                <c:pt idx="923">
                  <c:v>3.3973838661511404E-10</c:v>
                </c:pt>
                <c:pt idx="924">
                  <c:v>3.3119287103812913E-10</c:v>
                </c:pt>
                <c:pt idx="925">
                  <c:v>3.228623027245502E-10</c:v>
                </c:pt>
                <c:pt idx="926">
                  <c:v>3.1474127505781334E-10</c:v>
                </c:pt>
                <c:pt idx="927">
                  <c:v>3.0682451741519434E-10</c:v>
                </c:pt>
                <c:pt idx="928">
                  <c:v>2.9910689174711673E-10</c:v>
                </c:pt>
                <c:pt idx="929">
                  <c:v>2.91583389242514E-10</c:v>
                </c:pt>
                <c:pt idx="930">
                  <c:v>2.8424912707806661E-10</c:v>
                </c:pt>
                <c:pt idx="931">
                  <c:v>2.7709934524919765E-10</c:v>
                </c:pt>
                <c:pt idx="932">
                  <c:v>2.7012940348079328E-10</c:v>
                </c:pt>
                <c:pt idx="933">
                  <c:v>2.633347782156126E-10</c:v>
                </c:pt>
                <c:pt idx="934">
                  <c:v>2.5671105967846523E-10</c:v>
                </c:pt>
                <c:pt idx="935">
                  <c:v>2.5025394901421785E-10</c:v>
                </c:pt>
                <c:pt idx="936">
                  <c:v>2.4395925549780509E-10</c:v>
                </c:pt>
                <c:pt idx="937">
                  <c:v>2.3782289381440294E-10</c:v>
                </c:pt>
                <c:pt idx="938">
                  <c:v>2.318408814080253E-10</c:v>
                </c:pt>
                <c:pt idx="939">
                  <c:v>2.2600933589680623E-10</c:v>
                </c:pt>
                <c:pt idx="940">
                  <c:v>2.203244725533001E-10</c:v>
                </c:pt>
                <c:pt idx="941">
                  <c:v>2.1478260184815678E-10</c:v>
                </c:pt>
                <c:pt idx="942">
                  <c:v>2.0938012705558024E-10</c:v>
                </c:pt>
                <c:pt idx="943">
                  <c:v>2.0411354191902535E-10</c:v>
                </c:pt>
                <c:pt idx="944">
                  <c:v>1.9897942837559865E-10</c:v>
                </c:pt>
                <c:pt idx="945">
                  <c:v>1.9397445433770949E-10</c:v>
                </c:pt>
                <c:pt idx="946">
                  <c:v>1.8909537153050902E-10</c:v>
                </c:pt>
                <c:pt idx="947">
                  <c:v>1.8433901338373257E-10</c:v>
                </c:pt>
                <c:pt idx="948">
                  <c:v>1.797022929765643E-10</c:v>
                </c:pt>
                <c:pt idx="949">
                  <c:v>1.7518220103419969E-10</c:v>
                </c:pt>
                <c:pt idx="950">
                  <c:v>1.7077580397479347E-10</c:v>
                </c:pt>
                <c:pt idx="951">
                  <c:v>1.6648024200554203E-10</c:v>
                </c:pt>
                <c:pt idx="952">
                  <c:v>1.6229272726664942E-10</c:v>
                </c:pt>
                <c:pt idx="953">
                  <c:v>1.5821054202197853E-10</c:v>
                </c:pt>
                <c:pt idx="954">
                  <c:v>1.5423103689521898E-10</c:v>
                </c:pt>
                <c:pt idx="955">
                  <c:v>1.5035162915041334E-10</c:v>
                </c:pt>
                <c:pt idx="956">
                  <c:v>1.4656980101573949E-10</c:v>
                </c:pt>
                <c:pt idx="957">
                  <c:v>1.4288309804945226E-10</c:v>
                </c:pt>
                <c:pt idx="958">
                  <c:v>1.3928912754692979E-10</c:v>
                </c:pt>
                <c:pt idx="959">
                  <c:v>1.3578555698778246E-10</c:v>
                </c:pt>
                <c:pt idx="960">
                  <c:v>1.3237011252202928E-10</c:v>
                </c:pt>
                <c:pt idx="961">
                  <c:v>1.2904057749434417E-10</c:v>
                </c:pt>
                <c:pt idx="962">
                  <c:v>1.2579479100542937E-10</c:v>
                </c:pt>
                <c:pt idx="963">
                  <c:v>1.2263064650957013E-10</c:v>
                </c:pt>
                <c:pt idx="964">
                  <c:v>1.1954609044746604E-10</c:v>
                </c:pt>
                <c:pt idx="965">
                  <c:v>1.1653912091345317E-10</c:v>
                </c:pt>
                <c:pt idx="966">
                  <c:v>1.1360778635624789E-10</c:v>
                </c:pt>
                <c:pt idx="967">
                  <c:v>1.1075018431237346E-10</c:v>
                </c:pt>
                <c:pt idx="968">
                  <c:v>1.0796446017144049E-10</c:v>
                </c:pt>
                <c:pt idx="969">
                  <c:v>1.0524880597249093E-10</c:v>
                </c:pt>
                <c:pt idx="970">
                  <c:v>1.0260145923061124E-10</c:v>
                </c:pt>
                <c:pt idx="971">
                  <c:v>1.0002070179306636E-10</c:v>
                </c:pt>
                <c:pt idx="972">
                  <c:v>9.7504858724199598E-11</c:v>
                </c:pt>
                <c:pt idx="973">
                  <c:v>9.5052297218386576E-11</c:v>
                </c:pt>
                <c:pt idx="974">
                  <c:v>9.2661425540326766E-11</c:v>
                </c:pt>
                <c:pt idx="975">
                  <c:v>9.0330691991993433E-11</c:v>
                </c:pt>
                <c:pt idx="976">
                  <c:v>8.805858390556808E-11</c:v>
                </c:pt>
                <c:pt idx="977">
                  <c:v>8.5843626661702753E-11</c:v>
                </c:pt>
                <c:pt idx="978">
                  <c:v>8.3684382732480761E-11</c:v>
                </c:pt>
                <c:pt idx="979">
                  <c:v>8.1579450748445242E-11</c:v>
                </c:pt>
                <c:pt idx="980">
                  <c:v>7.9527464589099633E-11</c:v>
                </c:pt>
                <c:pt idx="981">
                  <c:v>7.7527092496280506E-11</c:v>
                </c:pt>
                <c:pt idx="982">
                  <c:v>7.5577036209836264E-11</c:v>
                </c:pt>
                <c:pt idx="983">
                  <c:v>7.3676030125042302E-11</c:v>
                </c:pt>
                <c:pt idx="984">
                  <c:v>7.1822840471212743E-11</c:v>
                </c:pt>
                <c:pt idx="985">
                  <c:v>7.0016264510971394E-11</c:v>
                </c:pt>
                <c:pt idx="986">
                  <c:v>6.8255129759664533E-11</c:v>
                </c:pt>
                <c:pt idx="987">
                  <c:v>6.6538293224407031E-11</c:v>
                </c:pt>
                <c:pt idx="988">
                  <c:v>6.4864640662268612E-11</c:v>
                </c:pt>
                <c:pt idx="989">
                  <c:v>6.3233085857121347E-11</c:v>
                </c:pt>
                <c:pt idx="990">
                  <c:v>6.164256991467348E-11</c:v>
                </c:pt>
                <c:pt idx="991">
                  <c:v>6.0092060575238959E-11</c:v>
                </c:pt>
                <c:pt idx="992">
                  <c:v>5.8580551543789667E-11</c:v>
                </c:pt>
                <c:pt idx="993">
                  <c:v>5.7107061836861495E-11</c:v>
                </c:pt>
                <c:pt idx="994">
                  <c:v>5.567063514588647E-11</c:v>
                </c:pt>
                <c:pt idx="995">
                  <c:v>5.4270339216540387E-11</c:v>
                </c:pt>
                <c:pt idx="996">
                  <c:v>5.290526524369963E-11</c:v>
                </c:pt>
                <c:pt idx="997">
                  <c:v>5.1574527281619609E-11</c:v>
                </c:pt>
                <c:pt idx="998">
                  <c:v>5.0277261668947012E-11</c:v>
                </c:pt>
                <c:pt idx="999">
                  <c:v>4.9012626468195101E-11</c:v>
                </c:pt>
                <c:pt idx="1000">
                  <c:v>4.7779800919319624E-11</c:v>
                </c:pt>
                <c:pt idx="1001">
                  <c:v>4.6577984907036656E-11</c:v>
                </c:pt>
                <c:pt idx="1002">
                  <c:v>4.5406398441541007E-11</c:v>
                </c:pt>
                <c:pt idx="1003">
                  <c:v>4.4264281152285263E-11</c:v>
                </c:pt>
                <c:pt idx="1004">
                  <c:v>4.3150891794492824E-11</c:v>
                </c:pt>
                <c:pt idx="1005">
                  <c:v>4.2065507768082003E-11</c:v>
                </c:pt>
                <c:pt idx="1006">
                  <c:v>4.1007424648693087E-11</c:v>
                </c:pt>
                <c:pt idx="1007">
                  <c:v>3.9975955730509163E-11</c:v>
                </c:pt>
                <c:pt idx="1008">
                  <c:v>3.8970431580578658E-11</c:v>
                </c:pt>
                <c:pt idx="1009">
                  <c:v>3.7990199604346629E-11</c:v>
                </c:pt>
                <c:pt idx="1010">
                  <c:v>3.703462362211459E-11</c:v>
                </c:pt>
                <c:pt idx="1011">
                  <c:v>3.6103083456154338E-11</c:v>
                </c:pt>
                <c:pt idx="1012">
                  <c:v>3.5194974528206577E-11</c:v>
                </c:pt>
                <c:pt idx="1013">
                  <c:v>3.4309707467104466E-11</c:v>
                </c:pt>
                <c:pt idx="1014">
                  <c:v>3.344670772626537E-11</c:v>
                </c:pt>
                <c:pt idx="1015">
                  <c:v>3.2605415210805739E-11</c:v>
                </c:pt>
                <c:pt idx="1016">
                  <c:v>3.1785283914033393E-11</c:v>
                </c:pt>
                <c:pt idx="1017">
                  <c:v>3.0985781563084915E-11</c:v>
                </c:pt>
                <c:pt idx="1018">
                  <c:v>3.0206389273474823E-11</c:v>
                </c:pt>
                <c:pt idx="1019">
                  <c:v>2.9446601212335455E-11</c:v>
                </c:pt>
                <c:pt idx="1020">
                  <c:v>2.8705924270126042E-11</c:v>
                </c:pt>
                <c:pt idx="1021">
                  <c:v>2.7983877740600321E-11</c:v>
                </c:pt>
                <c:pt idx="1022">
                  <c:v>2.7279993008823973E-11</c:v>
                </c:pt>
                <c:pt idx="1023">
                  <c:v>2.6593813247038481E-11</c:v>
                </c:pt>
                <c:pt idx="1024">
                  <c:v>2.5924893118176444E-11</c:v>
                </c:pt>
                <c:pt idx="1025">
                  <c:v>2.5272798486832862E-11</c:v>
                </c:pt>
                <c:pt idx="1026">
                  <c:v>2.4637106137507996E-11</c:v>
                </c:pt>
                <c:pt idx="1027">
                  <c:v>2.4017403499935811E-11</c:v>
                </c:pt>
                <c:pt idx="1028">
                  <c:v>2.3413288381322728E-11</c:v>
                </c:pt>
                <c:pt idx="1029">
                  <c:v>2.2824368705320167E-11</c:v>
                </c:pt>
                <c:pt idx="1030">
                  <c:v>2.2250262257563651E-11</c:v>
                </c:pt>
                <c:pt idx="1031">
                  <c:v>2.1690596437611967E-11</c:v>
                </c:pt>
                <c:pt idx="1032">
                  <c:v>2.1145008017126251E-11</c:v>
                </c:pt>
                <c:pt idx="1033">
                  <c:v>2.061314290413121E-11</c:v>
                </c:pt>
                <c:pt idx="1034">
                  <c:v>2.0094655913205962E-11</c:v>
                </c:pt>
                <c:pt idx="1035">
                  <c:v>1.9589210541455937E-11</c:v>
                </c:pt>
                <c:pt idx="1036">
                  <c:v>1.9096478750118815E-11</c:v>
                </c:pt>
                <c:pt idx="1037">
                  <c:v>1.8616140751664862E-11</c:v>
                </c:pt>
                <c:pt idx="1038">
                  <c:v>1.8147884802251353E-11</c:v>
                </c:pt>
                <c:pt idx="1039">
                  <c:v>1.7691406999398188E-11</c:v>
                </c:pt>
                <c:pt idx="1040">
                  <c:v>1.7246411084752226E-11</c:v>
                </c:pt>
                <c:pt idx="1041">
                  <c:v>1.681260825181307E-11</c:v>
                </c:pt>
                <c:pt idx="1042">
                  <c:v>1.6389716958494545E-11</c:v>
                </c:pt>
                <c:pt idx="1043">
                  <c:v>1.5977462744401684E-11</c:v>
                </c:pt>
                <c:pt idx="1044">
                  <c:v>1.5575578052703182E-11</c:v>
                </c:pt>
                <c:pt idx="1045">
                  <c:v>1.5183802056484339E-11</c:v>
                </c:pt>
                <c:pt idx="1046">
                  <c:v>1.4801880489468362E-11</c:v>
                </c:pt>
                <c:pt idx="1047">
                  <c:v>1.4429565480994786E-11</c:v>
                </c:pt>
                <c:pt idx="1048">
                  <c:v>1.4066615395149346E-11</c:v>
                </c:pt>
                <c:pt idx="1049">
                  <c:v>1.3712794673939865E-11</c:v>
                </c:pt>
                <c:pt idx="1050">
                  <c:v>1.3367873684417158E-11</c:v>
                </c:pt>
                <c:pt idx="1051">
                  <c:v>1.3031628569640742E-11</c:v>
                </c:pt>
                <c:pt idx="1052">
                  <c:v>1.270384110339398E-11</c:v>
                </c:pt>
                <c:pt idx="1053">
                  <c:v>1.2384298548552857E-11</c:v>
                </c:pt>
                <c:pt idx="1054">
                  <c:v>1.2072793519017971E-11</c:v>
                </c:pt>
                <c:pt idx="1055">
                  <c:v>1.1769123845118657E-11</c:v>
                </c:pt>
                <c:pt idx="1056">
                  <c:v>1.1473092442403335E-11</c:v>
                </c:pt>
                <c:pt idx="1057">
                  <c:v>1.1184507183729567E-11</c:v>
                </c:pt>
                <c:pt idx="1058">
                  <c:v>1.0903180774571865E-11</c:v>
                </c:pt>
                <c:pt idx="1059">
                  <c:v>1.0628930631465931E-11</c:v>
                </c:pt>
                <c:pt idx="1060">
                  <c:v>1.0361578763510002E-11</c:v>
                </c:pt>
                <c:pt idx="1061">
                  <c:v>1.0100951656847396E-11</c:v>
                </c:pt>
                <c:pt idx="1062">
                  <c:v>9.8468801620541127E-12</c:v>
                </c:pt>
                <c:pt idx="1063">
                  <c:v>9.5991993843595537E-12</c:v>
                </c:pt>
                <c:pt idx="1064">
                  <c:v>9.3577485766280164E-12</c:v>
                </c:pt>
                <c:pt idx="1065">
                  <c:v>9.1223710350325613E-12</c:v>
                </c:pt>
                <c:pt idx="1066">
                  <c:v>8.8929139973525339E-12</c:v>
                </c:pt>
                <c:pt idx="1067">
                  <c:v>8.6692285438295959E-12</c:v>
                </c:pt>
                <c:pt idx="1068">
                  <c:v>8.4511695005173485E-12</c:v>
                </c:pt>
                <c:pt idx="1069">
                  <c:v>8.238595345062175E-12</c:v>
                </c:pt>
                <c:pt idx="1070">
                  <c:v>8.0313681148538245E-12</c:v>
                </c:pt>
                <c:pt idx="1071">
                  <c:v>7.8293533174864401E-12</c:v>
                </c:pt>
                <c:pt idx="1072">
                  <c:v>7.6324198434716642E-12</c:v>
                </c:pt>
                <c:pt idx="1073">
                  <c:v>7.4404398811474254E-12</c:v>
                </c:pt>
                <c:pt idx="1074">
                  <c:v>7.253288833726939E-12</c:v>
                </c:pt>
                <c:pt idx="1075">
                  <c:v>7.0708452384343174E-12</c:v>
                </c:pt>
                <c:pt idx="1076">
                  <c:v>6.8929906876739548E-12</c:v>
                </c:pt>
                <c:pt idx="1077">
                  <c:v>6.7196097521829827E-12</c:v>
                </c:pt>
                <c:pt idx="1078">
                  <c:v>6.5505899061165424E-12</c:v>
                </c:pt>
                <c:pt idx="1079">
                  <c:v>6.385821454017638E-12</c:v>
                </c:pt>
                <c:pt idx="1080">
                  <c:v>6.2251974596234854E-12</c:v>
                </c:pt>
                <c:pt idx="1081">
                  <c:v>6.0686136764630208E-12</c:v>
                </c:pt>
                <c:pt idx="1082">
                  <c:v>5.915968480200103E-12</c:v>
                </c:pt>
                <c:pt idx="1083">
                  <c:v>5.7671628026780984E-12</c:v>
                </c:pt>
                <c:pt idx="1084">
                  <c:v>5.6221000676239066E-12</c:v>
                </c:pt>
                <c:pt idx="1085">
                  <c:v>5.4806861279689915E-12</c:v>
                </c:pt>
                <c:pt idx="1086">
                  <c:v>5.3428292047471323E-12</c:v>
                </c:pt>
                <c:pt idx="1087">
                  <c:v>5.2084398275289059E-12</c:v>
                </c:pt>
                <c:pt idx="1088">
                  <c:v>5.0774307763546134E-12</c:v>
                </c:pt>
                <c:pt idx="1089">
                  <c:v>4.9497170251276673E-12</c:v>
                </c:pt>
                <c:pt idx="1090">
                  <c:v>4.8252156864319925E-12</c:v>
                </c:pt>
                <c:pt idx="1091">
                  <c:v>4.703845957737118E-12</c:v>
                </c:pt>
                <c:pt idx="1092">
                  <c:v>4.5855290689566972E-12</c:v>
                </c:pt>
                <c:pt idx="1093">
                  <c:v>4.4701882313260234E-12</c:v>
                </c:pt>
                <c:pt idx="1094">
                  <c:v>4.3577485875653001E-12</c:v>
                </c:pt>
                <c:pt idx="1095">
                  <c:v>4.2481371632966429E-12</c:v>
                </c:pt>
                <c:pt idx="1096">
                  <c:v>4.1412828196829746E-12</c:v>
                </c:pt>
                <c:pt idx="1097">
                  <c:v>4.0371162072583724E-12</c:v>
                </c:pt>
                <c:pt idx="1098">
                  <c:v>3.9355697209194492E-12</c:v>
                </c:pt>
                <c:pt idx="1099">
                  <c:v>3.836577456049116E-12</c:v>
                </c:pt>
                <c:pt idx="1100">
                  <c:v>3.74007516574383E-12</c:v>
                </c:pt>
                <c:pt idx="1101">
                  <c:v>3.6460002191168465E-12</c:v>
                </c:pt>
                <c:pt idx="1102">
                  <c:v>3.5542915606500407E-12</c:v>
                </c:pt>
                <c:pt idx="1103">
                  <c:v>3.4648896705684049E-12</c:v>
                </c:pt>
                <c:pt idx="1104">
                  <c:v>3.377736526211125E-12</c:v>
                </c:pt>
                <c:pt idx="1105">
                  <c:v>3.2927755643743799E-12</c:v>
                </c:pt>
                <c:pt idx="1106">
                  <c:v>3.2099516446012206E-12</c:v>
                </c:pt>
                <c:pt idx="1107">
                  <c:v>3.1292110133949274E-12</c:v>
                </c:pt>
                <c:pt idx="1108">
                  <c:v>3.0505012693325655E-12</c:v>
                </c:pt>
                <c:pt idx="1109">
                  <c:v>2.9737713290558363E-12</c:v>
                </c:pt>
                <c:pt idx="1110">
                  <c:v>2.8989713941175928E-12</c:v>
                </c:pt>
                <c:pt idx="1111">
                  <c:v>2.8260529186621508E-12</c:v>
                </c:pt>
                <c:pt idx="1112">
                  <c:v>2.7549685779186154E-12</c:v>
                </c:pt>
                <c:pt idx="1113">
                  <c:v>2.685672237486601E-12</c:v>
                </c:pt>
                <c:pt idx="1114">
                  <c:v>2.6181189233946169E-12</c:v>
                </c:pt>
                <c:pt idx="1115">
                  <c:v>2.5522647929115139E-12</c:v>
                </c:pt>
                <c:pt idx="1116">
                  <c:v>2.4880671060922101E-12</c:v>
                </c:pt>
                <c:pt idx="1117">
                  <c:v>2.4254841980389639E-12</c:v>
                </c:pt>
                <c:pt idx="1118">
                  <c:v>2.3644754518605197E-12</c:v>
                </c:pt>
                <c:pt idx="1119">
                  <c:v>2.3050012723114177E-12</c:v>
                </c:pt>
                <c:pt idx="1120">
                  <c:v>2.2470230600942046E-12</c:v>
                </c:pt>
                <c:pt idx="1121">
                  <c:v>2.1905031868082038E-12</c:v>
                </c:pt>
                <c:pt idx="1122">
                  <c:v>2.1354049705283012E-12</c:v>
                </c:pt>
                <c:pt idx="1123">
                  <c:v>2.0816926519980694E-12</c:v>
                </c:pt>
                <c:pt idx="1124">
                  <c:v>2.0293313714216261E-12</c:v>
                </c:pt>
                <c:pt idx="1125">
                  <c:v>1.9782871458393357E-12</c:v>
                </c:pt>
                <c:pt idx="1126">
                  <c:v>1.9285268470725273E-12</c:v>
                </c:pt>
                <c:pt idx="1127">
                  <c:v>1.8800181802230555E-12</c:v>
                </c:pt>
                <c:pt idx="1128">
                  <c:v>1.8327296627135243E-12</c:v>
                </c:pt>
                <c:pt idx="1129">
                  <c:v>1.7866306038548513E-12</c:v>
                </c:pt>
                <c:pt idx="1130">
                  <c:v>1.7416910849277361E-12</c:v>
                </c:pt>
                <c:pt idx="1131">
                  <c:v>1.6978819397650929E-12</c:v>
                </c:pt>
                <c:pt idx="1132">
                  <c:v>1.6551747358229628E-12</c:v>
                </c:pt>
                <c:pt idx="1133">
                  <c:v>1.6135417557275078E-12</c:v>
                </c:pt>
                <c:pt idx="1134">
                  <c:v>1.5729559792862251E-12</c:v>
                </c:pt>
                <c:pt idx="1135">
                  <c:v>1.5333910659515181E-12</c:v>
                </c:pt>
                <c:pt idx="1136">
                  <c:v>1.4948213377254837E-12</c:v>
                </c:pt>
                <c:pt idx="1137">
                  <c:v>1.4572217624946283E-12</c:v>
                </c:pt>
                <c:pt idx="1138">
                  <c:v>1.4205679377838367E-12</c:v>
                </c:pt>
                <c:pt idx="1139">
                  <c:v>1.3848360749188726E-12</c:v>
                </c:pt>
                <c:pt idx="1140">
                  <c:v>1.3500029835873456E-12</c:v>
                </c:pt>
                <c:pt idx="1141">
                  <c:v>1.3160460567879911E-12</c:v>
                </c:pt>
                <c:pt idx="1142">
                  <c:v>1.2829432561584859E-12</c:v>
                </c:pt>
                <c:pt idx="1143">
                  <c:v>1.2506730976723658E-12</c:v>
                </c:pt>
                <c:pt idx="1144">
                  <c:v>1.2192146376956761E-12</c:v>
                </c:pt>
                <c:pt idx="1145">
                  <c:v>1.1885474593943958E-12</c:v>
                </c:pt>
                <c:pt idx="1146">
                  <c:v>1.158651659483667E-12</c:v>
                </c:pt>
                <c:pt idx="1147">
                  <c:v>1.1295078353104134E-12</c:v>
                </c:pt>
                <c:pt idx="1148">
                  <c:v>1.1010970722608245E-12</c:v>
                </c:pt>
                <c:pt idx="1149">
                  <c:v>1.0734009314846103E-12</c:v>
                </c:pt>
                <c:pt idx="1150">
                  <c:v>1.0464014379279921E-12</c:v>
                </c:pt>
                <c:pt idx="1151">
                  <c:v>1.0200810686677335E-12</c:v>
                </c:pt>
                <c:pt idx="1152">
                  <c:v>9.9442274153862461E-13</c:v>
                </c:pt>
                <c:pt idx="1153">
                  <c:v>9.6940980404695297E-13</c:v>
                </c:pt>
                <c:pt idx="1154">
                  <c:v>9.4502602256291063E-13</c:v>
                </c:pt>
                <c:pt idx="1155">
                  <c:v>9.21255571784802E-13</c:v>
                </c:pt>
                <c:pt idx="1156">
                  <c:v>8.9808302446830207E-13</c:v>
                </c:pt>
                <c:pt idx="1157">
                  <c:v>8.754933414139906E-13</c:v>
                </c:pt>
                <c:pt idx="1158">
                  <c:v>8.5347186170679888E-13</c:v>
                </c:pt>
                <c:pt idx="1159">
                  <c:v>8.3200429320092872E-13</c:v>
                </c:pt>
                <c:pt idx="1160">
                  <c:v>8.1107670324412868E-13</c:v>
                </c:pt>
                <c:pt idx="1161">
                  <c:v>7.9067550963525498E-13</c:v>
                </c:pt>
                <c:pt idx="1162">
                  <c:v>7.707874718093025E-13</c:v>
                </c:pt>
                <c:pt idx="1163">
                  <c:v>7.5139968224417338E-13</c:v>
                </c:pt>
                <c:pt idx="1164">
                  <c:v>7.3249955808354196E-13</c:v>
                </c:pt>
                <c:pt idx="1165">
                  <c:v>7.1407483297048596E-13</c:v>
                </c:pt>
                <c:pt idx="1166">
                  <c:v>6.9611354908649784E-13</c:v>
                </c:pt>
                <c:pt idx="1167">
                  <c:v>6.7860404939075903E-13</c:v>
                </c:pt>
                <c:pt idx="1168">
                  <c:v>6.6153497005459726E-13</c:v>
                </c:pt>
                <c:pt idx="1169">
                  <c:v>6.4489523308626521E-13</c:v>
                </c:pt>
                <c:pt idx="1170">
                  <c:v>6.2867403914121337E-13</c:v>
                </c:pt>
                <c:pt idx="1171">
                  <c:v>6.1286086051323341E-13</c:v>
                </c:pt>
                <c:pt idx="1172">
                  <c:v>5.9744543430185069E-13</c:v>
                </c:pt>
                <c:pt idx="1173">
                  <c:v>5.8241775575162487E-13</c:v>
                </c:pt>
                <c:pt idx="1174">
                  <c:v>5.6776807175896127E-13</c:v>
                </c:pt>
                <c:pt idx="1175">
                  <c:v>5.5348687454227197E-13</c:v>
                </c:pt>
                <c:pt idx="1176">
                  <c:v>5.3956489547131295E-13</c:v>
                </c:pt>
                <c:pt idx="1177">
                  <c:v>5.2599309905176984E-13</c:v>
                </c:pt>
                <c:pt idx="1178">
                  <c:v>5.127626770611426E-13</c:v>
                </c:pt>
                <c:pt idx="1179">
                  <c:v>4.998650428321143E-13</c:v>
                </c:pt>
                <c:pt idx="1180">
                  <c:v>4.8729182567973322E-13</c:v>
                </c:pt>
                <c:pt idx="1181">
                  <c:v>4.7503486546875266E-13</c:v>
                </c:pt>
                <c:pt idx="1182">
                  <c:v>4.6308620731764281E-13</c:v>
                </c:pt>
                <c:pt idx="1183">
                  <c:v>4.5143809643577644E-13</c:v>
                </c:pt>
                <c:pt idx="1184">
                  <c:v>4.4008297309051175E-13</c:v>
                </c:pt>
                <c:pt idx="1185">
                  <c:v>4.2901346770085058E-13</c:v>
                </c:pt>
                <c:pt idx="1186">
                  <c:v>4.1822239605451709E-13</c:v>
                </c:pt>
                <c:pt idx="1187">
                  <c:v>4.0770275464532832E-13</c:v>
                </c:pt>
                <c:pt idx="1188">
                  <c:v>3.9744771612785632E-13</c:v>
                </c:pt>
                <c:pt idx="1189">
                  <c:v>3.8745062488642719E-13</c:v>
                </c:pt>
                <c:pt idx="1190">
                  <c:v>3.7770499271554744E-13</c:v>
                </c:pt>
                <c:pt idx="1191">
                  <c:v>3.682044946090092E-13</c:v>
                </c:pt>
                <c:pt idx="1192">
                  <c:v>3.5894296465489721E-13</c:v>
                </c:pt>
                <c:pt idx="1193">
                  <c:v>3.4991439203386416E-13</c:v>
                </c:pt>
                <c:pt idx="1194">
                  <c:v>3.4111291711803795E-13</c:v>
                </c:pt>
                <c:pt idx="1195">
                  <c:v>3.3253282766807855E-13</c:v>
                </c:pt>
                <c:pt idx="1196">
                  <c:v>3.2416855512587775E-13</c:v>
                </c:pt>
                <c:pt idx="1197">
                  <c:v>3.1601467100051737E-13</c:v>
                </c:pt>
                <c:pt idx="1198">
                  <c:v>3.0806588334512158E-13</c:v>
                </c:pt>
                <c:pt idx="1199">
                  <c:v>3.0031703332233586E-13</c:v>
                </c:pt>
                <c:pt idx="1200">
                  <c:v>2.9276309185620132E-13</c:v>
                </c:pt>
                <c:pt idx="1201">
                  <c:v>2.8539915636822432E-13</c:v>
                </c:pt>
                <c:pt idx="1202">
                  <c:v>2.78220447595566E-13</c:v>
                </c:pt>
                <c:pt idx="1203">
                  <c:v>2.7122230648925321E-13</c:v>
                </c:pt>
                <c:pt idx="1204">
                  <c:v>2.6440019119041559E-13</c:v>
                </c:pt>
                <c:pt idx="1205">
                  <c:v>2.5774967408257143E-13</c:v>
                </c:pt>
                <c:pt idx="1206">
                  <c:v>2.5126643891806708E-13</c:v>
                </c:pt>
                <c:pt idx="1207">
                  <c:v>2.4494627801678889E-13</c:v>
                </c:pt>
                <c:pt idx="1208">
                  <c:v>2.3878508953534709E-13</c:v>
                </c:pt>
                <c:pt idx="1209">
                  <c:v>2.3277887480493022E-13</c:v>
                </c:pt>
                <c:pt idx="1210">
                  <c:v>2.269237357361373E-13</c:v>
                </c:pt>
                <c:pt idx="1211">
                  <c:v>2.2121587228908625E-13</c:v>
                </c:pt>
                <c:pt idx="1212">
                  <c:v>2.156515800071427E-13</c:v>
                </c:pt>
                <c:pt idx="1213">
                  <c:v>2.1022724761269961E-13</c:v>
                </c:pt>
                <c:pt idx="1214">
                  <c:v>2.0493935466342206E-13</c:v>
                </c:pt>
                <c:pt idx="1215">
                  <c:v>1.9978446926745028E-13</c:v>
                </c:pt>
                <c:pt idx="1216">
                  <c:v>1.9475924585606531E-13</c:v>
                </c:pt>
                <c:pt idx="1217">
                  <c:v>1.8986042301238675E-13</c:v>
                </c:pt>
                <c:pt idx="1218">
                  <c:v>1.8508482135468071E-13</c:v>
                </c:pt>
                <c:pt idx="1219">
                  <c:v>1.8042934147291654E-13</c:v>
                </c:pt>
                <c:pt idx="1220">
                  <c:v>1.7589096191721304E-13</c:v>
                </c:pt>
                <c:pt idx="1221">
                  <c:v>1.7146673723689385E-13</c:v>
                </c:pt>
                <c:pt idx="1222">
                  <c:v>1.6715379606886374E-13</c:v>
                </c:pt>
                <c:pt idx="1223">
                  <c:v>1.6294933927406336E-13</c:v>
                </c:pt>
                <c:pt idx="1224">
                  <c:v>1.5885063812080437E-13</c:v>
                </c:pt>
                <c:pt idx="1225">
                  <c:v>1.5485503251379543E-13</c:v>
                </c:pt>
                <c:pt idx="1226">
                  <c:v>1.5095992926772001E-13</c:v>
                </c:pt>
                <c:pt idx="1227">
                  <c:v>1.4716280042422804E-13</c:v>
                </c:pt>
                <c:pt idx="1228">
                  <c:v>1.4346118161127214E-13</c:v>
                </c:pt>
                <c:pt idx="1229">
                  <c:v>1.3985267044370479E-13</c:v>
                </c:pt>
                <c:pt idx="1230">
                  <c:v>1.3633492496411201E-13</c:v>
                </c:pt>
                <c:pt idx="1231">
                  <c:v>1.329056621228553E-13</c:v>
                </c:pt>
                <c:pt idx="1232">
                  <c:v>1.295626562963548E-13</c:v>
                </c:pt>
                <c:pt idx="1233">
                  <c:v>1.2630373784263777E-13</c:v>
                </c:pt>
                <c:pt idx="1234">
                  <c:v>1.2312679169322224E-13</c:v>
                </c:pt>
                <c:pt idx="1235">
                  <c:v>1.2002975598041518E-13</c:v>
                </c:pt>
                <c:pt idx="1236">
                  <c:v>1.1701062069914211E-13</c:v>
                </c:pt>
                <c:pt idx="1237">
                  <c:v>1.1406742640243802E-13</c:v>
                </c:pt>
                <c:pt idx="1238">
                  <c:v>1.1119826292974282E-13</c:v>
                </c:pt>
                <c:pt idx="1239">
                  <c:v>1.0840126816719286E-13</c:v>
                </c:pt>
                <c:pt idx="1240">
                  <c:v>1.0567462683909026E-13</c:v>
                </c:pt>
                <c:pt idx="1241">
                  <c:v>1.0301656932977373E-13</c:v>
                </c:pt>
                <c:pt idx="1242">
                  <c:v>1.0042537053511904E-13</c:v>
                </c:pt>
                <c:pt idx="1243">
                  <c:v>9.7899348742932068E-14</c:v>
                </c:pt>
                <c:pt idx="1244">
                  <c:v>9.5436864541500648E-14</c:v>
                </c:pt>
                <c:pt idx="1245">
                  <c:v>9.3036319755603906E-14</c:v>
                </c:pt>
                <c:pt idx="1246">
                  <c:v>9.0696156409277502E-14</c:v>
                </c:pt>
                <c:pt idx="1247">
                  <c:v>8.841485571467485E-14</c:v>
                </c:pt>
                <c:pt idx="1248">
                  <c:v>8.6190937086361348E-14</c:v>
                </c:pt>
                <c:pt idx="1249">
                  <c:v>8.402295718039696E-14</c:v>
                </c:pt>
                <c:pt idx="1250">
                  <c:v>8.1909508957594998E-14</c:v>
                </c:pt>
                <c:pt idx="1251">
                  <c:v>7.9849220770339635E-14</c:v>
                </c:pt>
                <c:pt idx="1252">
                  <c:v>7.7840755472374993E-14</c:v>
                </c:pt>
                <c:pt idx="1253">
                  <c:v>7.5882809550982985E-14</c:v>
                </c:pt>
                <c:pt idx="1254">
                  <c:v>7.3974112280992574E-14</c:v>
                </c:pt>
                <c:pt idx="1255">
                  <c:v>7.211342490006646E-14</c:v>
                </c:pt>
                <c:pt idx="1256">
                  <c:v>7.0299539804734833E-14</c:v>
                </c:pt>
                <c:pt idx="1257">
                  <c:v>6.8531279766646395E-14</c:v>
                </c:pt>
                <c:pt idx="1258">
                  <c:v>6.6807497168537909E-14</c:v>
                </c:pt>
                <c:pt idx="1259">
                  <c:v>6.5127073259420417E-14</c:v>
                </c:pt>
                <c:pt idx="1260">
                  <c:v>6.3488917428497949E-14</c:v>
                </c:pt>
                <c:pt idx="1261">
                  <c:v>6.1891966497351899E-14</c:v>
                </c:pt>
                <c:pt idx="1262">
                  <c:v>6.033518402992761E-14</c:v>
                </c:pt>
                <c:pt idx="1263">
                  <c:v>5.8817559659879484E-14</c:v>
                </c:pt>
                <c:pt idx="1264">
                  <c:v>5.7338108434831173E-14</c:v>
                </c:pt>
                <c:pt idx="1265">
                  <c:v>5.5895870177133989E-14</c:v>
                </c:pt>
                <c:pt idx="1266">
                  <c:v>5.4489908860701926E-14</c:v>
                </c:pt>
                <c:pt idx="1267">
                  <c:v>5.3119312003523472E-14</c:v>
                </c:pt>
                <c:pt idx="1268">
                  <c:v>5.1783190075449971E-14</c:v>
                </c:pt>
                <c:pt idx="1269">
                  <c:v>5.0480675920883595E-14</c:v>
                </c:pt>
                <c:pt idx="1270">
                  <c:v>4.9210924195985667E-14</c:v>
                </c:pt>
                <c:pt idx="1271">
                  <c:v>4.7973110820039482E-14</c:v>
                </c:pt>
                <c:pt idx="1272">
                  <c:v>4.6766432440615006E-14</c:v>
                </c:pt>
                <c:pt idx="1273">
                  <c:v>4.5590105912185075E-14</c:v>
                </c:pt>
                <c:pt idx="1274">
                  <c:v>4.4443367787858014E-14</c:v>
                </c:pt>
                <c:pt idx="1275">
                  <c:v>4.3325473823891502E-14</c:v>
                </c:pt>
                <c:pt idx="1276">
                  <c:v>4.2235698496672717E-14</c:v>
                </c:pt>
                <c:pt idx="1277">
                  <c:v>4.1173334531846326E-14</c:v>
                </c:pt>
                <c:pt idx="1278">
                  <c:v>4.0137692445287355E-14</c:v>
                </c:pt>
                <c:pt idx="1279">
                  <c:v>3.9128100095618715E-14</c:v>
                </c:pt>
                <c:pt idx="1280">
                  <c:v>3.8143902247985481E-14</c:v>
                </c:pt>
                <c:pt idx="1281">
                  <c:v>3.7184460148802325E-14</c:v>
                </c:pt>
                <c:pt idx="1282">
                  <c:v>3.6249151111194777E-14</c:v>
                </c:pt>
                <c:pt idx="1283">
                  <c:v>3.5337368110870814E-14</c:v>
                </c:pt>
                <c:pt idx="1284">
                  <c:v>3.4448519392155828E-14</c:v>
                </c:pt>
                <c:pt idx="1285">
                  <c:v>3.358202808393874E-14</c:v>
                </c:pt>
                <c:pt idx="1286">
                  <c:v>3.2737331825275705E-14</c:v>
                </c:pt>
                <c:pt idx="1287">
                  <c:v>3.1913882400413642E-14</c:v>
                </c:pt>
                <c:pt idx="1288">
                  <c:v>3.1111145382992754E-14</c:v>
                </c:pt>
                <c:pt idx="1289">
                  <c:v>3.0328599789199259E-14</c:v>
                </c:pt>
                <c:pt idx="1290">
                  <c:v>2.9565737739641334E-14</c:v>
                </c:pt>
                <c:pt idx="1291">
                  <c:v>2.8822064129730951E-14</c:v>
                </c:pt>
                <c:pt idx="1292">
                  <c:v>2.809709630835706E-14</c:v>
                </c:pt>
                <c:pt idx="1293">
                  <c:v>2.7390363764639267E-14</c:v>
                </c:pt>
                <c:pt idx="1294">
                  <c:v>2.6701407822562739E-14</c:v>
                </c:pt>
                <c:pt idx="1295">
                  <c:v>2.6029781343292862E-14</c:v>
                </c:pt>
                <c:pt idx="1296">
                  <c:v>2.5375048434978364E-14</c:v>
                </c:pt>
                <c:pt idx="1297">
                  <c:v>2.4736784169852843E-14</c:v>
                </c:pt>
                <c:pt idx="1298">
                  <c:v>2.4114574308453103E-14</c:v>
                </c:pt>
                <c:pt idx="1299">
                  <c:v>2.3508015030773565E-14</c:v>
                </c:pt>
                <c:pt idx="1300">
                  <c:v>2.2916712674184032E-14</c:v>
                </c:pt>
                <c:pt idx="1301">
                  <c:v>2.234028347793792E-14</c:v>
                </c:pt>
                <c:pt idx="1302">
                  <c:v>2.1778353334108663E-14</c:v>
                </c:pt>
                <c:pt idx="1303">
                  <c:v>2.123055754478983E-14</c:v>
                </c:pt>
                <c:pt idx="1304">
                  <c:v>2.0696540585403411E-14</c:v>
                </c:pt>
                <c:pt idx="1305">
                  <c:v>2.017595587396011E-14</c:v>
                </c:pt>
                <c:pt idx="1306">
                  <c:v>1.966846554612497E-14</c:v>
                </c:pt>
                <c:pt idx="1307">
                  <c:v>1.9173740235940361E-14</c:v>
                </c:pt>
                <c:pt idx="1308">
                  <c:v>1.8691458862064026E-14</c:v>
                </c:pt>
                <c:pt idx="1309">
                  <c:v>1.8221308419384513E-14</c:v>
                </c:pt>
                <c:pt idx="1310">
                  <c:v>1.7762983775877799E-14</c:v>
                </c:pt>
                <c:pt idx="1311">
                  <c:v>1.7316187474574234E-14</c:v>
                </c:pt>
                <c:pt idx="1312">
                  <c:v>1.6880629540505436E-14</c:v>
                </c:pt>
                <c:pt idx="1313">
                  <c:v>1.6456027292508351E-14</c:v>
                </c:pt>
                <c:pt idx="1314">
                  <c:v>1.6042105159762332E-14</c:v>
                </c:pt>
                <c:pt idx="1315">
                  <c:v>1.5638594502941366E-14</c:v>
                </c:pt>
                <c:pt idx="1316">
                  <c:v>1.5245233439864273E-14</c:v>
                </c:pt>
                <c:pt idx="1317">
                  <c:v>1.4861766675530863E-14</c:v>
                </c:pt>
                <c:pt idx="1318">
                  <c:v>1.4487945336433482E-14</c:v>
                </c:pt>
                <c:pt idx="1319">
                  <c:v>1.4123526809035102E-14</c:v>
                </c:pt>
                <c:pt idx="1320">
                  <c:v>1.376827458231134E-14</c:v>
                </c:pt>
                <c:pt idx="1321">
                  <c:v>1.342195809425238E-14</c:v>
                </c:pt>
                <c:pt idx="1322">
                  <c:v>1.3084352582226457E-14</c:v>
                </c:pt>
                <c:pt idx="1323">
                  <c:v>1.2755238937106235E-14</c:v>
                </c:pt>
                <c:pt idx="1324">
                  <c:v>1.2434403561065328E-14</c:v>
                </c:pt>
                <c:pt idx="1325">
                  <c:v>1.212163822895114E-14</c:v>
                </c:pt>
                <c:pt idx="1326">
                  <c:v>1.1816739953145129E-14</c:v>
                </c:pt>
                <c:pt idx="1327">
                  <c:v>1.1519510851821447E-14</c:v>
                </c:pt>
                <c:pt idx="1328">
                  <c:v>1.1229758020520122E-14</c:v>
                </c:pt>
                <c:pt idx="1329">
                  <c:v>1.0947293406950183E-14</c:v>
                </c:pt>
                <c:pt idx="1330">
                  <c:v>1.0671933688941965E-14</c:v>
                </c:pt>
                <c:pt idx="1331">
                  <c:v>1.040350015546932E-14</c:v>
                </c:pt>
                <c:pt idx="1332">
                  <c:v>1.0141818590664405E-14</c:v>
                </c:pt>
                <c:pt idx="1333">
                  <c:v>9.8867191607502619E-15</c:v>
                </c:pt>
                <c:pt idx="1334">
                  <c:v>9.6380363038166722E-15</c:v>
                </c:pt>
                <c:pt idx="1335">
                  <c:v>9.3956086223692206E-15</c:v>
                </c:pt>
                <c:pt idx="1336">
                  <c:v>9.1592787785806793E-15</c:v>
                </c:pt>
                <c:pt idx="1337">
                  <c:v>8.9288933921775511E-15</c:v>
                </c:pt>
                <c:pt idx="1338">
                  <c:v>8.7043029408944516E-15</c:v>
                </c:pt>
                <c:pt idx="1339">
                  <c:v>8.4853616634329609E-15</c:v>
                </c:pt>
                <c:pt idx="1340">
                  <c:v>8.2719274648613561E-15</c:v>
                </c:pt>
                <c:pt idx="1341">
                  <c:v>8.0638618243933128E-15</c:v>
                </c:pt>
                <c:pt idx="1342">
                  <c:v>7.8610297054868778E-15</c:v>
                </c:pt>
                <c:pt idx="1343">
                  <c:v>7.6632994682043536E-15</c:v>
                </c:pt>
                <c:pt idx="1344">
                  <c:v>7.4705427837769891E-15</c:v>
                </c:pt>
                <c:pt idx="1345">
                  <c:v>7.2826345513180735E-15</c:v>
                </c:pt>
                <c:pt idx="1346">
                  <c:v>7.0994528166315159E-15</c:v>
                </c:pt>
                <c:pt idx="1347">
                  <c:v>6.9208786930623817E-15</c:v>
                </c:pt>
                <c:pt idx="1348">
                  <c:v>6.746796284338338E-15</c:v>
                </c:pt>
                <c:pt idx="1349">
                  <c:v>6.5770926093518972E-15</c:v>
                </c:pt>
                <c:pt idx="1350">
                  <c:v>6.4116575288346199E-15</c:v>
                </c:pt>
                <c:pt idx="1351">
                  <c:v>6.2503836738756607E-15</c:v>
                </c:pt>
                <c:pt idx="1352">
                  <c:v>6.0931663762385229E-15</c:v>
                </c:pt>
                <c:pt idx="1353">
                  <c:v>5.9399036004301227E-15</c:v>
                </c:pt>
                <c:pt idx="1354">
                  <c:v>5.7904958774789438E-15</c:v>
                </c:pt>
                <c:pt idx="1355">
                  <c:v>5.6448462403788687E-15</c:v>
                </c:pt>
                <c:pt idx="1356">
                  <c:v>5.5028601611564334E-15</c:v>
                </c:pt>
                <c:pt idx="1357">
                  <c:v>5.3644454895214626E-15</c:v>
                </c:pt>
                <c:pt idx="1358">
                  <c:v>5.2295123930605906E-15</c:v>
                </c:pt>
                <c:pt idx="1359">
                  <c:v>5.0979732989353325E-15</c:v>
                </c:pt>
                <c:pt idx="1360">
                  <c:v>4.9697428370462757E-15</c:v>
                </c:pt>
                <c:pt idx="1361">
                  <c:v>4.8447377846272359E-15</c:v>
                </c:pt>
                <c:pt idx="1362">
                  <c:v>4.7228770122328358E-15</c:v>
                </c:pt>
                <c:pt idx="1363">
                  <c:v>4.6040814310848717E-15</c:v>
                </c:pt>
                <c:pt idx="1364">
                  <c:v>4.4882739417427554E-15</c:v>
                </c:pt>
                <c:pt idx="1365">
                  <c:v>4.3753793840653961E-15</c:v>
                </c:pt>
                <c:pt idx="1366">
                  <c:v>4.2653244884315304E-15</c:v>
                </c:pt>
                <c:pt idx="1367">
                  <c:v>4.1580378281870553E-15</c:v>
                </c:pt>
                <c:pt idx="1368">
                  <c:v>4.0534497732884642E-15</c:v>
                </c:pt>
                <c:pt idx="1369">
                  <c:v>3.9514924451122725E-15</c:v>
                </c:pt>
                <c:pt idx="1370">
                  <c:v>3.8520996724012647E-15</c:v>
                </c:pt>
                <c:pt idx="1371">
                  <c:v>3.7552069483185669E-15</c:v>
                </c:pt>
                <c:pt idx="1372">
                  <c:v>3.6607513885822204E-15</c:v>
                </c:pt>
                <c:pt idx="1373">
                  <c:v>3.5686716906526398E-15</c:v>
                </c:pt>
                <c:pt idx="1374">
                  <c:v>3.4789080939467961E-15</c:v>
                </c:pt>
                <c:pt idx="1375">
                  <c:v>3.3914023410528877E-15</c:v>
                </c:pt>
                <c:pt idx="1376">
                  <c:v>3.306097639920816E-15</c:v>
                </c:pt>
                <c:pt idx="1377">
                  <c:v>3.2229386270036824E-15</c:v>
                </c:pt>
                <c:pt idx="1378">
                  <c:v>3.1418713313261873E-15</c:v>
                </c:pt>
                <c:pt idx="1379">
                  <c:v>3.0628431394570607E-15</c:v>
                </c:pt>
                <c:pt idx="1380">
                  <c:v>2.9858027613624093E-15</c:v>
                </c:pt>
                <c:pt idx="1381">
                  <c:v>2.9107001971180885E-15</c:v>
                </c:pt>
                <c:pt idx="1382">
                  <c:v>2.8374867044591586E-15</c:v>
                </c:pt>
                <c:pt idx="1383">
                  <c:v>2.7661147671457871E-15</c:v>
                </c:pt>
                <c:pt idx="1384">
                  <c:v>2.6965380641247409E-15</c:v>
                </c:pt>
                <c:pt idx="1385">
                  <c:v>2.6287114394665946E-15</c:v>
                </c:pt>
                <c:pt idx="1386">
                  <c:v>2.5625908730591075E-15</c:v>
                </c:pt>
                <c:pt idx="1387">
                  <c:v>2.4981334520377622E-15</c:v>
                </c:pt>
                <c:pt idx="1388">
                  <c:v>2.4352973429348967E-15</c:v>
                </c:pt>
                <c:pt idx="1389">
                  <c:v>2.3740417645294641E-15</c:v>
                </c:pt>
                <c:pt idx="1390">
                  <c:v>2.314326961379534E-15</c:v>
                </c:pt>
                <c:pt idx="1391">
                  <c:v>2.2561141780206931E-15</c:v>
                </c:pt>
                <c:pt idx="1392">
                  <c:v>2.1993656338134369E-15</c:v>
                </c:pt>
                <c:pt idx="1393">
                  <c:v>2.1440444984230816E-15</c:v>
                </c:pt>
                <c:pt idx="1394">
                  <c:v>2.090114867916602E-15</c:v>
                </c:pt>
                <c:pt idx="1395">
                  <c:v>2.0375417414606084E-15</c:v>
                </c:pt>
                <c:pt idx="1396">
                  <c:v>1.9862909986055424E-15</c:v>
                </c:pt>
                <c:pt idx="1397">
                  <c:v>1.9363293771410957E-15</c:v>
                </c:pt>
                <c:pt idx="1398">
                  <c:v>1.8876244515087845E-15</c:v>
                </c:pt>
                <c:pt idx="1399">
                  <c:v>1.8401446117574337E-15</c:v>
                </c:pt>
                <c:pt idx="1400">
                  <c:v>1.7938590430280731E-15</c:v>
                </c:pt>
                <c:pt idx="1401">
                  <c:v>1.7487377055547303E-15</c:v>
                </c:pt>
                <c:pt idx="1402">
                  <c:v>1.7047513151683929E-15</c:v>
                </c:pt>
                <c:pt idx="1403">
                  <c:v>1.6618713242912981E-15</c:v>
                </c:pt>
                <c:pt idx="1404">
                  <c:v>1.6200699034092868E-15</c:v>
                </c:pt>
                <c:pt idx="1405">
                  <c:v>1.5793199230101899E-15</c:v>
                </c:pt>
                <c:pt idx="1406">
                  <c:v>1.5395949359765123E-15</c:v>
                </c:pt>
                <c:pt idx="1407">
                  <c:v>1.5008691604210474E-15</c:v>
                </c:pt>
                <c:pt idx="1408">
                  <c:v>1.4631174629541295E-15</c:v>
                </c:pt>
                <c:pt idx="1409">
                  <c:v>1.4263153423718708E-15</c:v>
                </c:pt>
                <c:pt idx="1410">
                  <c:v>1.3904389137546318E-15</c:v>
                </c:pt>
                <c:pt idx="1411">
                  <c:v>1.355464892965525E-15</c:v>
                </c:pt>
                <c:pt idx="1412">
                  <c:v>1.3213705815387335E-15</c:v>
                </c:pt>
                <c:pt idx="1413">
                  <c:v>1.288133851948024E-15</c:v>
                </c:pt>
                <c:pt idx="1414">
                  <c:v>1.2557331332458055E-15</c:v>
                </c:pt>
                <c:pt idx="1415">
                  <c:v>1.2241473970633245E-15</c:v>
                </c:pt>
                <c:pt idx="1416">
                  <c:v>1.1933561439630976E-15</c:v>
                </c:pt>
                <c:pt idx="1417">
                  <c:v>1.1633393901345651E-15</c:v>
                </c:pt>
                <c:pt idx="1418">
                  <c:v>1.134077654424446E-15</c:v>
                </c:pt>
                <c:pt idx="1419">
                  <c:v>1.105551945693238E-15</c:v>
                </c:pt>
                <c:pt idx="1420">
                  <c:v>1.0777437504898234E-15</c:v>
                </c:pt>
                <c:pt idx="1421">
                  <c:v>1.0506350210360585E-15</c:v>
                </c:pt>
                <c:pt idx="1422">
                  <c:v>1.0242081635135976E-15</c:v>
                </c:pt>
                <c:pt idx="1423">
                  <c:v>9.9844602664534081E-16</c:v>
                </c:pt>
                <c:pt idx="1424">
                  <c:v>9.7333189056408706E-16</c:v>
                </c:pt>
                <c:pt idx="1425">
                  <c:v>9.4884945596121274E-16</c:v>
                </c:pt>
                <c:pt idx="1426">
                  <c:v>9.2498283350822831E-16</c:v>
                </c:pt>
                <c:pt idx="1427">
                  <c:v>9.0171653354447986E-16</c:v>
                </c:pt>
                <c:pt idx="1428">
                  <c:v>8.7903545602420564E-16</c:v>
                </c:pt>
                <c:pt idx="1429">
                  <c:v>8.5692488071648848E-16</c:v>
                </c:pt>
                <c:pt idx="1430">
                  <c:v>8.3537045765165034E-16</c:v>
                </c:pt>
                <c:pt idx="1431">
                  <c:v>8.1435819780801509E-16</c:v>
                </c:pt>
                <c:pt idx="1432">
                  <c:v>7.9387446403288937E-16</c:v>
                </c:pt>
                <c:pt idx="1433">
                  <c:v>7.7390596219194698E-16</c:v>
                </c:pt>
                <c:pt idx="1434">
                  <c:v>7.54439732541177E-16</c:v>
                </c:pt>
                <c:pt idx="1435">
                  <c:v>7.3546314131590672E-16</c:v>
                </c:pt>
                <c:pt idx="1436">
                  <c:v>7.1696387253138583E-16</c:v>
                </c:pt>
                <c:pt idx="1437">
                  <c:v>6.9892991998956565E-16</c:v>
                </c:pt>
                <c:pt idx="1438">
                  <c:v>6.813495794869857E-16</c:v>
                </c:pt>
                <c:pt idx="1439">
                  <c:v>6.6421144121863167E-16</c:v>
                </c:pt>
                <c:pt idx="1440">
                  <c:v>6.4750438237286468E-16</c:v>
                </c:pt>
                <c:pt idx="1441">
                  <c:v>6.3121755991261342E-16</c:v>
                </c:pt>
                <c:pt idx="1442">
                  <c:v>6.1534040353814172E-16</c:v>
                </c:pt>
                <c:pt idx="1443">
                  <c:v>5.9986260882682083E-16</c:v>
                </c:pt>
                <c:pt idx="1444">
                  <c:v>5.8477413054548053E-16</c:v>
                </c:pt>
                <c:pt idx="1445">
                  <c:v>5.7006517613093327E-16</c:v>
                </c:pt>
                <c:pt idx="1446">
                  <c:v>5.5572619933452242E-16</c:v>
                </c:pt>
                <c:pt idx="1447">
                  <c:v>5.4174789402652904E-16</c:v>
                </c:pt>
                <c:pt idx="1448">
                  <c:v>5.2812118815638392E-16</c:v>
                </c:pt>
                <c:pt idx="1449">
                  <c:v>5.1483723786483683E-16</c:v>
                </c:pt>
                <c:pt idx="1450">
                  <c:v>5.0188742174420334E-16</c:v>
                </c:pt>
                <c:pt idx="1451">
                  <c:v>4.8926333524300335E-16</c:v>
                </c:pt>
                <c:pt idx="1452">
                  <c:v>4.7695678521130877E-16</c:v>
                </c:pt>
                <c:pt idx="1453">
                  <c:v>4.6495978458332614E-16</c:v>
                </c:pt>
                <c:pt idx="1454">
                  <c:v>4.5326454719371002E-16</c:v>
                </c:pt>
                <c:pt idx="1455">
                  <c:v>4.4186348272428214E-16</c:v>
                </c:pt>
                <c:pt idx="1456">
                  <c:v>4.3074919177782412E-16</c:v>
                </c:pt>
                <c:pt idx="1457">
                  <c:v>4.1991446107581275E-16</c:v>
                </c:pt>
                <c:pt idx="1458">
                  <c:v>4.0935225877693233E-16</c:v>
                </c:pt>
                <c:pt idx="1459">
                  <c:v>3.9905572991334309E-16</c:v>
                </c:pt>
                <c:pt idx="1460">
                  <c:v>3.8901819194174378E-16</c:v>
                </c:pt>
                <c:pt idx="1461">
                  <c:v>3.7923313040633577E-16</c:v>
                </c:pt>
                <c:pt idx="1462">
                  <c:v>3.6969419471089124E-16</c:v>
                </c:pt>
                <c:pt idx="1463">
                  <c:v>3.6039519399714073E-16</c:v>
                </c:pt>
                <c:pt idx="1464">
                  <c:v>3.5133009312685941E-16</c:v>
                </c:pt>
                <c:pt idx="1465">
                  <c:v>3.424930087650006E-16</c:v>
                </c:pt>
                <c:pt idx="1466">
                  <c:v>3.3387820556136658E-16</c:v>
                </c:pt>
                <c:pt idx="1467">
                  <c:v>3.2548009242829767E-16</c:v>
                </c:pt>
                <c:pt idx="1468">
                  <c:v>3.1729321891201427E-16</c:v>
                </c:pt>
                <c:pt idx="1469">
                  <c:v>3.0931227165521687E-16</c:v>
                </c:pt>
                <c:pt idx="1470">
                  <c:v>3.0153207094867625E-16</c:v>
                </c:pt>
                <c:pt idx="1471">
                  <c:v>2.9394756736954062E-16</c:v>
                </c:pt>
                <c:pt idx="1472">
                  <c:v>2.8655383850422012E-16</c:v>
                </c:pt>
                <c:pt idx="1473">
                  <c:v>2.7934608575370015E-16</c:v>
                </c:pt>
                <c:pt idx="1474">
                  <c:v>2.7231963121919367E-16</c:v>
                </c:pt>
                <c:pt idx="1475">
                  <c:v>2.654699146661495E-16</c:v>
                </c:pt>
                <c:pt idx="1476">
                  <c:v>2.5879249056461522E-16</c:v>
                </c:pt>
                <c:pt idx="1477">
                  <c:v>2.5228302520404723E-16</c:v>
                </c:pt>
                <c:pt idx="1478">
                  <c:v>2.4593729388069177E-16</c:v>
                </c:pt>
                <c:pt idx="1479">
                  <c:v>2.39751178155713E-16</c:v>
                </c:pt>
                <c:pt idx="1480">
                  <c:v>2.337206631822859E-16</c:v>
                </c:pt>
                <c:pt idx="1481">
                  <c:v>2.2784183509993007E-16</c:v>
                </c:pt>
                <c:pt idx="1482">
                  <c:v>2.2211087849436762E-16</c:v>
                </c:pt>
                <c:pt idx="1483">
                  <c:v>2.1652407392128894E-16</c:v>
                </c:pt>
                <c:pt idx="1484">
                  <c:v>2.1107779549240318E-16</c:v>
                </c:pt>
                <c:pt idx="1485">
                  <c:v>2.0576850852219335E-16</c:v>
                </c:pt>
                <c:pt idx="1486">
                  <c:v>2.0059276723387912E-16</c:v>
                </c:pt>
                <c:pt idx="1487">
                  <c:v>1.9554721252307211E-16</c:v>
                </c:pt>
                <c:pt idx="1488">
                  <c:v>1.9062856977769171E-16</c:v>
                </c:pt>
                <c:pt idx="1489">
                  <c:v>1.8583364675270283E-16</c:v>
                </c:pt>
                <c:pt idx="1490">
                  <c:v>1.8115933149832446E-16</c:v>
                </c:pt>
                <c:pt idx="1491">
                  <c:v>1.7660259034034297E-16</c:v>
                </c:pt>
                <c:pt idx="1492">
                  <c:v>1.7216046591123395E-16</c:v>
                </c:pt>
                <c:pt idx="1493">
                  <c:v>1.678300752307957E-16</c:v>
                </c:pt>
                <c:pt idx="1494">
                  <c:v>1.6360860783507302E-16</c:v>
                </c:pt>
                <c:pt idx="1495">
                  <c:v>1.59493323952339E-16</c:v>
                </c:pt>
                <c:pt idx="1496">
                  <c:v>1.554815527249572E-16</c:v>
                </c:pt>
                <c:pt idx="1497">
                  <c:v>1.5157069047597036E-16</c:v>
                </c:pt>
                <c:pt idx="1498">
                  <c:v>1.4775819901928868E-16</c:v>
                </c:pt>
                <c:pt idx="1499">
                  <c:v>1.4404160401238751E-16</c:v>
                </c:pt>
                <c:pt idx="1500">
                  <c:v>1.4041849335042962E-16</c:v>
                </c:pt>
                <c:pt idx="1501">
                  <c:v>1.3688651560079107E-16</c:v>
                </c:pt>
                <c:pt idx="1502">
                  <c:v>1.3344337847695723E-16</c:v>
                </c:pt>
                <c:pt idx="1503">
                  <c:v>1.300868473508115E-16</c:v>
                </c:pt>
                <c:pt idx="1504">
                  <c:v>1.2681474380233478E-16</c:v>
                </c:pt>
                <c:pt idx="1505">
                  <c:v>1.2362494420579387E-16</c:v>
                </c:pt>
                <c:pt idx="1506">
                  <c:v>1.2051537835149084E-16</c:v>
                </c:pt>
                <c:pt idx="1507">
                  <c:v>1.1748402810217244E-16</c:v>
                </c:pt>
                <c:pt idx="1508">
                  <c:v>1.1452892608324371E-16</c:v>
                </c:pt>
                <c:pt idx="1509">
                  <c:v>1.1164815440592186E-16</c:v>
                </c:pt>
                <c:pt idx="1510">
                  <c:v>1.0883984342251162E-16</c:v>
                </c:pt>
                <c:pt idx="1511">
                  <c:v>1.0610217051298185E-16</c:v>
                </c:pt>
                <c:pt idx="1512">
                  <c:v>1.034333589020712E-16</c:v>
                </c:pt>
                <c:pt idx="1513">
                  <c:v>1.0083167650614356E-16</c:v>
                </c:pt>
                <c:pt idx="1514">
                  <c:v>9.8295434809049733E-17</c:v>
                </c:pt>
                <c:pt idx="1515">
                  <c:v>9.5822987766264617E-17</c:v>
                </c:pt>
                <c:pt idx="1516">
                  <c:v>9.3412730736588319E-17</c:v>
                </c:pt>
                <c:pt idx="1517">
                  <c:v>9.1063099440721694E-17</c:v>
                </c:pt>
                <c:pt idx="1518">
                  <c:v>8.8772568946030497E-17</c:v>
                </c:pt>
                <c:pt idx="1519">
                  <c:v>8.6539652676852518E-17</c:v>
                </c:pt>
                <c:pt idx="1520">
                  <c:v>8.4362901449694874E-17</c:v>
                </c:pt>
                <c:pt idx="1521">
                  <c:v>8.2240902532702787E-17</c:v>
                </c:pt>
                <c:pt idx="1522">
                  <c:v>8.017227872877979E-17</c:v>
                </c:pt>
                <c:pt idx="1523">
                  <c:v>7.8155687481776472E-17</c:v>
                </c:pt>
                <c:pt idx="1524">
                  <c:v>7.6189820005157727E-17</c:v>
                </c:pt>
                <c:pt idx="1525">
                  <c:v>7.4273400432590367E-17</c:v>
                </c:pt>
                <c:pt idx="1526">
                  <c:v>7.2405184989890606E-17</c:v>
                </c:pt>
                <c:pt idx="1527">
                  <c:v>7.058396118780482E-17</c:v>
                </c:pt>
                <c:pt idx="1528">
                  <c:v>6.8808547035094039E-17</c:v>
                </c:pt>
                <c:pt idx="1529">
                  <c:v>6.7077790271407632E-17</c:v>
                </c:pt>
                <c:pt idx="1530">
                  <c:v>6.5390567619457636E-17</c:v>
                </c:pt>
                <c:pt idx="1531">
                  <c:v>6.3745784056000817E-17</c:v>
                </c:pt>
                <c:pt idx="1532">
                  <c:v>6.2142372101158251E-17</c:v>
                </c:pt>
                <c:pt idx="1533">
                  <c:v>6.0579291125611101E-17</c:v>
                </c:pt>
                <c:pt idx="1534">
                  <c:v>5.905552667522234E-17</c:v>
                </c:pt>
                <c:pt idx="1535">
                  <c:v>5.7570089812646201E-17</c:v>
                </c:pt>
                <c:pt idx="1536">
                  <c:v>5.6122016475500285E-17</c:v>
                </c:pt>
                <c:pt idx="1537">
                  <c:v>5.4710366850677496E-17</c:v>
                </c:pt>
                <c:pt idx="1538">
                  <c:v>5.3334224764399954E-17</c:v>
                </c:pt>
                <c:pt idx="1539">
                  <c:v>5.1992697087614731E-17</c:v>
                </c:pt>
                <c:pt idx="1540">
                  <c:v>5.068491315634248E-17</c:v>
                </c:pt>
                <c:pt idx="1541">
                  <c:v>4.9410024206609862E-17</c:v>
                </c:pt>
                <c:pt idx="1542">
                  <c:v>4.8167202823593209E-17</c:v>
                </c:pt>
                <c:pt idx="1543">
                  <c:v>4.6955642404619819E-17</c:v>
                </c:pt>
                <c:pt idx="1544">
                  <c:v>4.5774556635673309E-17</c:v>
                </c:pt>
                <c:pt idx="1545">
                  <c:v>4.4623178981069863E-17</c:v>
                </c:pt>
                <c:pt idx="1546">
                  <c:v>4.3500762185968713E-17</c:v>
                </c:pt>
                <c:pt idx="1547">
                  <c:v>4.2406577791398083E-17</c:v>
                </c:pt>
                <c:pt idx="1548">
                  <c:v>4.1339915661476602E-17</c:v>
                </c:pt>
                <c:pt idx="1549">
                  <c:v>4.0300083522529758E-17</c:v>
                </c:pt>
                <c:pt idx="1550">
                  <c:v>3.9286406513797521E-17</c:v>
                </c:pt>
                <c:pt idx="1551">
                  <c:v>3.8298226749443401E-17</c:v>
                </c:pt>
                <c:pt idx="1552">
                  <c:v>3.7334902891580402E-17</c:v>
                </c:pt>
                <c:pt idx="1553">
                  <c:v>3.6395809734036482E-17</c:v>
                </c:pt>
                <c:pt idx="1554">
                  <c:v>3.5480337796590987E-17</c:v>
                </c:pt>
                <c:pt idx="1555">
                  <c:v>3.4587892929414698E-17</c:v>
                </c:pt>
                <c:pt idx="1556">
                  <c:v>3.3717895927462095E-17</c:v>
                </c:pt>
                <c:pt idx="1557">
                  <c:v>3.2869782154561453E-17</c:v>
                </c:pt>
                <c:pt idx="1558">
                  <c:v>3.2043001176961521E-17</c:v>
                </c:pt>
                <c:pt idx="1559">
                  <c:v>3.1237016406093557E-17</c:v>
                </c:pt>
                <c:pt idx="1560">
                  <c:v>3.0451304750321265E-17</c:v>
                </c:pt>
                <c:pt idx="1561">
                  <c:v>2.9685356275448973E-17</c:v>
                </c:pt>
                <c:pt idx="1562">
                  <c:v>2.893867387377044E-17</c:v>
                </c:pt>
                <c:pt idx="1563">
                  <c:v>2.821077294144007E-17</c:v>
                </c:pt>
                <c:pt idx="1564">
                  <c:v>2.7501181063961105E-17</c:v>
                </c:pt>
                <c:pt idx="1565">
                  <c:v>2.6809437709584807E-17</c:v>
                </c:pt>
                <c:pt idx="1566">
                  <c:v>2.6135093930419875E-17</c:v>
                </c:pt>
                <c:pt idx="1567">
                  <c:v>2.5477712071061858E-17</c:v>
                </c:pt>
                <c:pt idx="1568">
                  <c:v>2.4836865484550521E-17</c:v>
                </c:pt>
                <c:pt idx="1569">
                  <c:v>2.4212138255471973E-17</c:v>
                </c:pt>
                <c:pt idx="1570">
                  <c:v>2.3603124930025707E-17</c:v>
                </c:pt>
                <c:pt idx="1571">
                  <c:v>2.3009430252881117E-17</c:v>
                </c:pt>
                <c:pt idx="1572">
                  <c:v>2.2430668910653771E-17</c:v>
                </c:pt>
                <c:pt idx="1573">
                  <c:v>2.1866465281832425E-17</c:v>
                </c:pt>
                <c:pt idx="1574">
                  <c:v>2.1316453192997833E-17</c:v>
                </c:pt>
                <c:pt idx="1575">
                  <c:v>2.078027568117246E-17</c:v>
                </c:pt>
                <c:pt idx="1576">
                  <c:v>2.0257584762148782E-17</c:v>
                </c:pt>
                <c:pt idx="1577">
                  <c:v>1.9748041204643378E-17</c:v>
                </c:pt>
                <c:pt idx="1578">
                  <c:v>1.925131431013328E-17</c:v>
                </c:pt>
                <c:pt idx="1579">
                  <c:v>1.8767081698229247E-17</c:v>
                </c:pt>
                <c:pt idx="1580">
                  <c:v>1.8295029097448428E-17</c:v>
                </c:pt>
                <c:pt idx="1581">
                  <c:v>1.783485014124842E-17</c:v>
                </c:pt>
                <c:pt idx="1582">
                  <c:v>1.7386246169193093E-17</c:v>
                </c:pt>
                <c:pt idx="1583">
                  <c:v>1.6948926033118883E-17</c:v>
                </c:pt>
                <c:pt idx="1584">
                  <c:v>1.6522605908177428E-17</c:v>
                </c:pt>
                <c:pt idx="1585">
                  <c:v>1.6107009108629865E-17</c:v>
                </c:pt>
                <c:pt idx="1586">
                  <c:v>1.5701865908275567E-17</c:v>
                </c:pt>
                <c:pt idx="1587">
                  <c:v>1.5306913365397655E-17</c:v>
                </c:pt>
                <c:pt idx="1588">
                  <c:v>1.4921895152110691E-17</c:v>
                </c:pt>
                <c:pt idx="1589">
                  <c:v>1.4546561388001956E-17</c:v>
                </c:pt>
                <c:pt idx="1590">
                  <c:v>1.4180668477956593E-17</c:v>
                </c:pt>
                <c:pt idx="1591">
                  <c:v>1.3823978954062123E-17</c:v>
                </c:pt>
                <c:pt idx="1592">
                  <c:v>1.3476261321489548E-17</c:v>
                </c:pt>
                <c:pt idx="1593">
                  <c:v>1.3137289908251049E-17</c:v>
                </c:pt>
                <c:pt idx="1594">
                  <c:v>1.2806844718736669E-17</c:v>
                </c:pt>
                <c:pt idx="1595">
                  <c:v>1.2484711290935466E-17</c:v>
                </c:pt>
                <c:pt idx="1596">
                  <c:v>1.2170680557247137E-17</c:v>
                </c:pt>
                <c:pt idx="1597">
                  <c:v>1.1864548708795454E-17</c:v>
                </c:pt>
                <c:pt idx="1598">
                  <c:v>1.1566117063154668E-17</c:v>
                </c:pt>
                <c:pt idx="1599">
                  <c:v>1.127519193540224E-17</c:v>
                </c:pt>
                <c:pt idx="1600">
                  <c:v>1.0991584512415865E-17</c:v>
                </c:pt>
                <c:pt idx="1601">
                  <c:v>1.0715110730331829E-17</c:v>
                </c:pt>
                <c:pt idx="1602">
                  <c:v>1.0445591155086157E-17</c:v>
                </c:pt>
                <c:pt idx="1603">
                  <c:v>1.0182850865959752E-17</c:v>
                </c:pt>
                <c:pt idx="1604">
                  <c:v>9.9267193420535564E-18</c:v>
                </c:pt>
                <c:pt idx="1605">
                  <c:v>9.6770303516187196E-18</c:v>
                </c:pt>
                <c:pt idx="1606">
                  <c:v>9.4336218441709379E-18</c:v>
                </c:pt>
                <c:pt idx="1607">
                  <c:v>9.196335845317755E-18</c:v>
                </c:pt>
                <c:pt idx="1608">
                  <c:v>8.9650183542319792E-18</c:v>
                </c:pt>
                <c:pt idx="1609">
                  <c:v>8.7395192437036595E-18</c:v>
                </c:pt>
                <c:pt idx="1610">
                  <c:v>8.5196921627061088E-18</c:v>
                </c:pt>
                <c:pt idx="1611">
                  <c:v>8.3053944414127189E-18</c:v>
                </c:pt>
                <c:pt idx="1612">
                  <c:v>8.0964869986028705E-18</c:v>
                </c:pt>
                <c:pt idx="1613">
                  <c:v>7.8928342513971519E-18</c:v>
                </c:pt>
                <c:pt idx="1614">
                  <c:v>7.6943040272624354E-18</c:v>
                </c:pt>
                <c:pt idx="1615">
                  <c:v>7.5007674782309325E-18</c:v>
                </c:pt>
                <c:pt idx="1616">
                  <c:v>7.3120989972765304E-18</c:v>
                </c:pt>
                <c:pt idx="1617">
                  <c:v>7.1281761367948763E-18</c:v>
                </c:pt>
                <c:pt idx="1618">
                  <c:v>6.9488795291334252E-18</c:v>
                </c:pt>
                <c:pt idx="1619">
                  <c:v>6.774092809120881E-18</c:v>
                </c:pt>
                <c:pt idx="1620">
                  <c:v>6.6037025385452538E-18</c:v>
                </c:pt>
                <c:pt idx="1621">
                  <c:v>6.437598132531114E-18</c:v>
                </c:pt>
                <c:pt idx="1622">
                  <c:v>6.2756717877691687E-18</c:v>
                </c:pt>
                <c:pt idx="1623">
                  <c:v>6.1178184125508152E-18</c:v>
                </c:pt>
                <c:pt idx="1624">
                  <c:v>5.9639355585628187E-18</c:v>
                </c:pt>
                <c:pt idx="1625">
                  <c:v>5.8139233543971374E-18</c:v>
                </c:pt>
                <c:pt idx="1626">
                  <c:v>5.6676844407336207E-18</c:v>
                </c:pt>
                <c:pt idx="1627">
                  <c:v>5.5251239071528593E-18</c:v>
                </c:pt>
                <c:pt idx="1628">
                  <c:v>5.3861492305384398E-18</c:v>
                </c:pt>
                <c:pt idx="1629">
                  <c:v>5.2506702150285754E-18</c:v>
                </c:pt>
                <c:pt idx="1630">
                  <c:v>5.1185989334781158E-18</c:v>
                </c:pt>
                <c:pt idx="1631">
                  <c:v>4.989849670393155E-18</c:v>
                </c:pt>
                <c:pt idx="1632">
                  <c:v>4.8643388663006535E-18</c:v>
                </c:pt>
                <c:pt idx="1633">
                  <c:v>4.7419850635177145E-18</c:v>
                </c:pt>
                <c:pt idx="1634">
                  <c:v>4.6227088532847102E-18</c:v>
                </c:pt>
                <c:pt idx="1635">
                  <c:v>4.5064328242283938E-18</c:v>
                </c:pt>
                <c:pt idx="1636">
                  <c:v>4.3930815121209926E-18</c:v>
                </c:pt>
                <c:pt idx="1637">
                  <c:v>4.282581350903358E-18</c:v>
                </c:pt>
                <c:pt idx="1638">
                  <c:v>4.1748606249398388E-18</c:v>
                </c:pt>
                <c:pt idx="1639">
                  <c:v>4.0698494224742872E-18</c:v>
                </c:pt>
                <c:pt idx="1640">
                  <c:v>3.9674795902564965E-18</c:v>
                </c:pt>
                <c:pt idx="1641">
                  <c:v>3.8676846893101949E-18</c:v>
                </c:pt>
                <c:pt idx="1642">
                  <c:v>3.7703999518136191E-18</c:v>
                </c:pt>
                <c:pt idx="1643">
                  <c:v>3.6755622390644144E-18</c:v>
                </c:pt>
                <c:pt idx="1644">
                  <c:v>3.5831100005021542E-18</c:v>
                </c:pt>
                <c:pt idx="1645">
                  <c:v>3.4929832337614091E-18</c:v>
                </c:pt>
                <c:pt idx="1646">
                  <c:v>3.4051234457296632E-18</c:v>
                </c:pt>
                <c:pt idx="1647">
                  <c:v>3.3194736145847333E-18</c:v>
                </c:pt>
                <c:pt idx="1648">
                  <c:v>3.235978152787075E-18</c:v>
                </c:pt>
                <c:pt idx="1649">
                  <c:v>3.1545828710029283E-18</c:v>
                </c:pt>
                <c:pt idx="1650">
                  <c:v>3.075234942935025E-18</c:v>
                </c:pt>
                <c:pt idx="1651">
                  <c:v>2.9978828710376924E-18</c:v>
                </c:pt>
                <c:pt idx="1652">
                  <c:v>2.9224764530945586E-18</c:v>
                </c:pt>
                <c:pt idx="1653">
                  <c:v>2.8489667496367986E-18</c:v>
                </c:pt>
                <c:pt idx="1654">
                  <c:v>2.77730605218105E-18</c:v>
                </c:pt>
                <c:pt idx="1655">
                  <c:v>2.7074478522660312E-18</c:v>
                </c:pt>
                <c:pt idx="1656">
                  <c:v>2.6393468112681886E-18</c:v>
                </c:pt>
                <c:pt idx="1657">
                  <c:v>2.5729587309765536E-18</c:v>
                </c:pt>
                <c:pt idx="1658">
                  <c:v>2.5082405249075829E-18</c:v>
                </c:pt>
                <c:pt idx="1659">
                  <c:v>2.4451501903417037E-18</c:v>
                </c:pt>
                <c:pt idx="1660">
                  <c:v>2.3836467810631185E-18</c:v>
                </c:pt>
                <c:pt idx="1661">
                  <c:v>2.3236903807854004E-18</c:v>
                </c:pt>
                <c:pt idx="1662">
                  <c:v>2.2652420772453446E-18</c:v>
                </c:pt>
                <c:pt idx="1663">
                  <c:v>2.2082639369486192E-18</c:v>
                </c:pt>
                <c:pt idx="1664">
                  <c:v>2.1527189805505528E-18</c:v>
                </c:pt>
                <c:pt idx="1665">
                  <c:v>2.0985711588561969E-18</c:v>
                </c:pt>
                <c:pt idx="1666">
                  <c:v>2.0457853294240615E-18</c:v>
                </c:pt>
                <c:pt idx="1667">
                  <c:v>1.9943272337583262E-18</c:v>
                </c:pt>
                <c:pt idx="1668">
                  <c:v>1.9441634750748193E-18</c:v>
                </c:pt>
                <c:pt idx="1669">
                  <c:v>1.8952614966261002E-18</c:v>
                </c:pt>
                <c:pt idx="1670">
                  <c:v>1.8475895605718917E-18</c:v>
                </c:pt>
                <c:pt idx="1671">
                  <c:v>1.8011167273808902E-18</c:v>
                </c:pt>
                <c:pt idx="1672">
                  <c:v>1.7558128357507807E-18</c:v>
                </c:pt>
                <c:pt idx="1673">
                  <c:v>1.7116484830331864E-18</c:v>
                </c:pt>
                <c:pt idx="1674">
                  <c:v>1.6685950061511312E-18</c:v>
                </c:pt>
                <c:pt idx="1675">
                  <c:v>1.6266244629964076E-18</c:v>
                </c:pt>
                <c:pt idx="1676">
                  <c:v>1.5857096142949384E-18</c:v>
                </c:pt>
                <c:pt idx="1677">
                  <c:v>1.5458239059281602E-18</c:v>
                </c:pt>
                <c:pt idx="1678">
                  <c:v>1.5069414516991998E-18</c:v>
                </c:pt>
                <c:pt idx="1679">
                  <c:v>1.4690370165324712E-18</c:v>
                </c:pt>
                <c:pt idx="1680">
                  <c:v>1.4320860000959157E-18</c:v>
                </c:pt>
                <c:pt idx="1681">
                  <c:v>1.396064420835094E-18</c:v>
                </c:pt>
                <c:pt idx="1682">
                  <c:v>1.3609489004089769E-18</c:v>
                </c:pt>
                <c:pt idx="1683">
                  <c:v>1.3267166485171725E-18</c:v>
                </c:pt>
                <c:pt idx="1684">
                  <c:v>1.2933454481088088E-18</c:v>
                </c:pt>
                <c:pt idx="1685">
                  <c:v>1.2608136409634601E-18</c:v>
                </c:pt>
                <c:pt idx="1686">
                  <c:v>1.2291001136347513E-18</c:v>
                </c:pt>
                <c:pt idx="1687">
                  <c:v>1.1981842837475701E-18</c:v>
                </c:pt>
                <c:pt idx="1688">
                  <c:v>1.1680460866398592E-18</c:v>
                </c:pt>
                <c:pt idx="1689">
                  <c:v>1.1386659623404999E-18</c:v>
                </c:pt>
                <c:pt idx="1690">
                  <c:v>1.1100248428746911E-18</c:v>
                </c:pt>
                <c:pt idx="1691">
                  <c:v>1.0821041398886877E-18</c:v>
                </c:pt>
                <c:pt idx="1692">
                  <c:v>1.0548857325857375E-18</c:v>
                </c:pt>
                <c:pt idx="1693">
                  <c:v>1.0283519559655397E-18</c:v>
                </c:pt>
                <c:pt idx="1694">
                  <c:v>1.0024855893595169E-18</c:v>
                </c:pt>
                <c:pt idx="1695">
                  <c:v>9.7726984525439552E-19</c:v>
                </c:pt>
                <c:pt idx="1696">
                  <c:v>9.5268835839698304E-19</c:v>
                </c:pt>
                <c:pt idx="1697">
                  <c:v>9.2872517517295216E-19</c:v>
                </c:pt>
                <c:pt idx="1698">
                  <c:v>9.0536474325282134E-19</c:v>
                </c:pt>
                <c:pt idx="1699">
                  <c:v>8.8259190149831019E-19</c:v>
                </c:pt>
                <c:pt idx="1700">
                  <c:v>8.603918701226448E-19</c:v>
                </c:pt>
                <c:pt idx="1701">
                  <c:v>8.3875024109833075E-19</c:v>
                </c:pt>
                <c:pt idx="1702">
                  <c:v>8.1765296880621066E-19</c:v>
                </c:pt>
                <c:pt idx="1703">
                  <c:v>7.9708636091972453E-19</c:v>
                </c:pt>
                <c:pt idx="1704">
                  <c:v>7.7703706951845772E-19</c:v>
                </c:pt>
                <c:pt idx="1705">
                  <c:v>7.5749208242523771E-19</c:v>
                </c:pt>
                <c:pt idx="1706">
                  <c:v>7.3843871476107637E-19</c:v>
                </c:pt>
                <c:pt idx="1707">
                  <c:v>7.1986460071258786E-19</c:v>
                </c:pt>
                <c:pt idx="1708">
                  <c:v>7.0175768550644897E-19</c:v>
                </c:pt>
                <c:pt idx="1709">
                  <c:v>6.8410621758575973E-19</c:v>
                </c:pt>
                <c:pt idx="1710">
                  <c:v>6.6689874098314231E-19</c:v>
                </c:pt>
                <c:pt idx="1711">
                  <c:v>6.5012408788573239E-19</c:v>
                </c:pt>
                <c:pt idx="1712">
                  <c:v>6.3377137138715385E-19</c:v>
                </c:pt>
                <c:pt idx="1713">
                  <c:v>6.1782997842183409E-19</c:v>
                </c:pt>
                <c:pt idx="1714">
                  <c:v>6.0228956287699718E-19</c:v>
                </c:pt>
                <c:pt idx="1715">
                  <c:v>5.8714003887795513E-19</c:v>
                </c:pt>
                <c:pt idx="1716">
                  <c:v>5.7237157424229236E-19</c:v>
                </c:pt>
                <c:pt idx="1717">
                  <c:v>5.5797458409866341E-19</c:v>
                </c:pt>
                <c:pt idx="1718">
                  <c:v>5.4393972466613782E-19</c:v>
                </c:pt>
                <c:pt idx="1719">
                  <c:v>5.3025788718999576E-19</c:v>
                </c:pt>
                <c:pt idx="1720">
                  <c:v>5.169201920300605E-19</c:v>
                </c:pt>
                <c:pt idx="1721">
                  <c:v>5.0391798289772991E-19</c:v>
                </c:pt>
                <c:pt idx="1722">
                  <c:v>4.9124282123796345E-19</c:v>
                </c:pt>
                <c:pt idx="1723">
                  <c:v>4.7888648075257888E-19</c:v>
                </c:pt>
                <c:pt idx="1724">
                  <c:v>4.6684094206132032E-19</c:v>
                </c:pt>
                <c:pt idx="1725">
                  <c:v>4.5509838749718647E-19</c:v>
                </c:pt>
                <c:pt idx="1726">
                  <c:v>4.4365119603270131E-19</c:v>
                </c:pt>
                <c:pt idx="1727">
                  <c:v>4.3249193833380628E-19</c:v>
                </c:pt>
                <c:pt idx="1728">
                  <c:v>4.2161337193813294E-19</c:v>
                </c:pt>
                <c:pt idx="1729">
                  <c:v>4.1100843655459136E-19</c:v>
                </c:pt>
                <c:pt idx="1730">
                  <c:v>4.0067024948116834E-19</c:v>
                </c:pt>
                <c:pt idx="1731">
                  <c:v>3.9059210113800153E-19</c:v>
                </c:pt>
                <c:pt idx="1732">
                  <c:v>3.8076745071278194E-19</c:v>
                </c:pt>
                <c:pt idx="1733">
                  <c:v>3.7118992191571746E-19</c:v>
                </c:pt>
                <c:pt idx="1734">
                  <c:v>3.6185329884125591E-19</c:v>
                </c:pt>
                <c:pt idx="1735">
                  <c:v>3.5275152193391438E-19</c:v>
                </c:pt>
                <c:pt idx="1736">
                  <c:v>3.4387868405555592E-19</c:v>
                </c:pt>
                <c:pt idx="1737">
                  <c:v>3.3522902665161186E-19</c:v>
                </c:pt>
                <c:pt idx="1738">
                  <c:v>3.2679693601372391E-19</c:v>
                </c:pt>
                <c:pt idx="1739">
                  <c:v>3.1857693963639492E-19</c:v>
                </c:pt>
                <c:pt idx="1740">
                  <c:v>3.1056370266528157E-19</c:v>
                </c:pt>
                <c:pt idx="1741">
                  <c:v>3.0275202443482236E-19</c:v>
                </c:pt>
                <c:pt idx="1742">
                  <c:v>2.9513683509296521E-19</c:v>
                </c:pt>
                <c:pt idx="1743">
                  <c:v>2.8771319231077394E-19</c:v>
                </c:pt>
                <c:pt idx="1744">
                  <c:v>2.8047627807481853E-19</c:v>
                </c:pt>
                <c:pt idx="1745">
                  <c:v>2.7342139556023598E-19</c:v>
                </c:pt>
                <c:pt idx="1746">
                  <c:v>2.6654396608245471E-19</c:v>
                </c:pt>
                <c:pt idx="1747">
                  <c:v>2.5983952612557373E-19</c:v>
                </c:pt>
                <c:pt idx="1748">
                  <c:v>2.5330372444550544E-19</c:v>
                </c:pt>
                <c:pt idx="1749">
                  <c:v>2.4693231924598248E-19</c:v>
                </c:pt>
                <c:pt idx="1750">
                  <c:v>2.4072117542558208E-19</c:v>
                </c:pt>
                <c:pt idx="1751">
                  <c:v>2.3466626189401347E-19</c:v>
                </c:pt>
                <c:pt idx="1752">
                  <c:v>2.2876364895589929E-19</c:v>
                </c:pt>
                <c:pt idx="1753">
                  <c:v>2.2300950576037348E-19</c:v>
                </c:pt>
                <c:pt idx="1754">
                  <c:v>2.1740009781481304E-19</c:v>
                </c:pt>
                <c:pt idx="1755">
                  <c:v>2.1193178456112424E-19</c:v>
                </c:pt>
                <c:pt idx="1756">
                  <c:v>2.0660101701298495E-19</c:v>
                </c:pt>
                <c:pt idx="1757">
                  <c:v>2.0140433545251921E-19</c:v>
                </c:pt>
                <c:pt idx="1758">
                  <c:v>1.9633836718490806E-19</c:v>
                </c:pt>
                <c:pt idx="1759">
                  <c:v>1.9139982434947934E-19</c:v>
                </c:pt>
                <c:pt idx="1760">
                  <c:v>1.8658550178585382E-19</c:v>
                </c:pt>
                <c:pt idx="1761">
                  <c:v>1.8189227495377169E-19</c:v>
                </c:pt>
                <c:pt idx="1762">
                  <c:v>1.7731709790522881E-19</c:v>
                </c:pt>
                <c:pt idx="1763">
                  <c:v>1.7285700130763196E-19</c:v>
                </c:pt>
                <c:pt idx="1764">
                  <c:v>1.6850909051667822E-19</c:v>
                </c:pt>
                <c:pt idx="1765">
                  <c:v>1.6427054369769604E-19</c:v>
                </c:pt>
                <c:pt idx="1766">
                  <c:v>1.6013860999425328E-19</c:v>
                </c:pt>
                <c:pt idx="1767">
                  <c:v>1.5611060774282353E-19</c:v>
                </c:pt>
                <c:pt idx="1768">
                  <c:v>1.5218392273236568E-19</c:v>
                </c:pt>
                <c:pt idx="1769">
                  <c:v>1.4835600650767005E-19</c:v>
                </c:pt>
                <c:pt idx="1770">
                  <c:v>1.4462437471539144E-19</c:v>
                </c:pt>
                <c:pt idx="1771">
                  <c:v>1.4098660549167879E-19</c:v>
                </c:pt>
                <c:pt idx="1772">
                  <c:v>1.3744033789036672E-19</c:v>
                </c:pt>
                <c:pt idx="1773">
                  <c:v>1.3398327035069357E-19</c:v>
                </c:pt>
                <c:pt idx="1774">
                  <c:v>1.306131592035709E-19</c:v>
                </c:pt>
                <c:pt idx="1775">
                  <c:v>1.2732781721542029E-19</c:v>
                </c:pt>
                <c:pt idx="1776">
                  <c:v>1.2412511216863854E-19</c:v>
                </c:pt>
                <c:pt idx="1777">
                  <c:v>1.2100296547776836E-19</c:v>
                </c:pt>
                <c:pt idx="1778">
                  <c:v>1.1795935084047622E-19</c:v>
                </c:pt>
                <c:pt idx="1779">
                  <c:v>1.1499229292246662E-19</c:v>
                </c:pt>
                <c:pt idx="1780">
                  <c:v>1.1209986607546662E-19</c:v>
                </c:pt>
                <c:pt idx="1781">
                  <c:v>1.0928019308746557E-19</c:v>
                </c:pt>
                <c:pt idx="1782">
                  <c:v>1.0653144396438536E-19</c:v>
                </c:pt>
                <c:pt idx="1783">
                  <c:v>1.0385183474240019E-19</c:v>
                </c:pt>
                <c:pt idx="1784">
                  <c:v>1.0123962633012286E-19</c:v>
                </c:pt>
                <c:pt idx="1785">
                  <c:v>9.8693123379920671E-20</c:v>
                </c:pt>
                <c:pt idx="1786">
                  <c:v>9.6210673187620954E-20</c:v>
                </c:pt>
                <c:pt idx="1787">
                  <c:v>9.379066461988635E-20</c:v>
                </c:pt>
                <c:pt idx="1788">
                  <c:v>9.1431527068577221E-20</c:v>
                </c:pt>
                <c:pt idx="1789">
                  <c:v>8.9131729431410853E-20</c:v>
                </c:pt>
                <c:pt idx="1790">
                  <c:v>8.6889779118264401E-20</c:v>
                </c:pt>
                <c:pt idx="1791">
                  <c:v>8.4704221082466112E-20</c:v>
                </c:pt>
                <c:pt idx="1792">
                  <c:v>8.2573636876459041E-20</c:v>
                </c:pt>
                <c:pt idx="1793">
                  <c:v>8.0496643731214652E-20</c:v>
                </c:pt>
                <c:pt idx="1794">
                  <c:v>7.8471893658802903E-20</c:v>
                </c:pt>
                <c:pt idx="1795">
                  <c:v>7.6498072577535414E-20</c:v>
                </c:pt>
                <c:pt idx="1796">
                  <c:v>7.457389945911378E-20</c:v>
                </c:pt>
                <c:pt idx="1797">
                  <c:v>7.269812549723223E-20</c:v>
                </c:pt>
                <c:pt idx="1798">
                  <c:v>7.0869533297087612E-20</c:v>
                </c:pt>
                <c:pt idx="1799">
                  <c:v>6.9086936085280839E-20</c:v>
                </c:pt>
                <c:pt idx="1800">
                  <c:v>6.7349176939588981E-20</c:v>
                </c:pt>
                <c:pt idx="1801">
                  <c:v>6.565512803811378E-20</c:v>
                </c:pt>
                <c:pt idx="1802">
                  <c:v>6.4003689927311824E-20</c:v>
                </c:pt>
                <c:pt idx="1803">
                  <c:v>6.239379080844097E-20</c:v>
                </c:pt>
                <c:pt idx="1804">
                  <c:v>6.0824385841951905E-20</c:v>
                </c:pt>
                <c:pt idx="1805">
                  <c:v>5.9294456469379365E-20</c:v>
                </c:pt>
                <c:pt idx="1806">
                  <c:v>5.7803009752285535E-20</c:v>
                </c:pt>
                <c:pt idx="1807">
                  <c:v>5.6349077727835495E-20</c:v>
                </c:pt>
                <c:pt idx="1808">
                  <c:v>5.4931716780579512E-20</c:v>
                </c:pt>
                <c:pt idx="1809">
                  <c:v>5.3550007030039301E-20</c:v>
                </c:pt>
                <c:pt idx="1810">
                  <c:v>5.2203051733694727E-20</c:v>
                </c:pt>
                <c:pt idx="1811">
                  <c:v>5.0889976704991063E-20</c:v>
                </c:pt>
                <c:pt idx="1812">
                  <c:v>4.9609929745983416E-20</c:v>
                </c:pt>
                <c:pt idx="1813">
                  <c:v>4.8362080094252276E-20</c:v>
                </c:pt>
                <c:pt idx="1814">
                  <c:v>4.7145617883730955E-20</c:v>
                </c:pt>
                <c:pt idx="1815">
                  <c:v>4.5959753619094647E-20</c:v>
                </c:pt>
                <c:pt idx="1816">
                  <c:v>4.4803717663371893E-20</c:v>
                </c:pt>
                <c:pt idx="1817">
                  <c:v>4.3676759738441044E-20</c:v>
                </c:pt>
                <c:pt idx="1818">
                  <c:v>4.2578148438094032E-20</c:v>
                </c:pt>
                <c:pt idx="1819">
                  <c:v>4.1507170753346376E-20</c:v>
                </c:pt>
                <c:pt idx="1820">
                  <c:v>4.0463131609688818E-20</c:v>
                </c:pt>
                <c:pt idx="1821">
                  <c:v>3.9445353415975699E-20</c:v>
                </c:pt>
                <c:pt idx="1822">
                  <c:v>3.8453175624662943E-20</c:v>
                </c:pt>
                <c:pt idx="1823">
                  <c:v>3.748595430310731E-20</c:v>
                </c:pt>
                <c:pt idx="1824">
                  <c:v>3.6543061715646441E-20</c:v>
                </c:pt>
                <c:pt idx="1825">
                  <c:v>3.5623885916193697E-20</c:v>
                </c:pt>
                <c:pt idx="1826">
                  <c:v>3.4727830351078863E-20</c:v>
                </c:pt>
                <c:pt idx="1827">
                  <c:v>3.3854313471880282E-20</c:v>
                </c:pt>
                <c:pt idx="1828">
                  <c:v>3.3002768357993016E-20</c:v>
                </c:pt>
                <c:pt idx="1829">
                  <c:v>3.2172642348693041E-20</c:v>
                </c:pt>
                <c:pt idx="1830">
                  <c:v>3.1363396684455082E-20</c:v>
                </c:pt>
                <c:pt idx="1831">
                  <c:v>3.0574506157292591E-20</c:v>
                </c:pt>
                <c:pt idx="1832">
                  <c:v>2.9805458769892933E-20</c:v>
                </c:pt>
                <c:pt idx="1833">
                  <c:v>2.9055755403326091E-20</c:v>
                </c:pt>
                <c:pt idx="1834">
                  <c:v>2.8324909493112697E-20</c:v>
                </c:pt>
                <c:pt idx="1835">
                  <c:v>2.7612446713437853E-20</c:v>
                </c:pt>
                <c:pt idx="1836">
                  <c:v>2.6917904669310129E-20</c:v>
                </c:pt>
                <c:pt idx="1837">
                  <c:v>2.6240832596462465E-20</c:v>
                </c:pt>
                <c:pt idx="1838">
                  <c:v>2.5580791068802732E-20</c:v>
                </c:pt>
                <c:pt idx="1839">
                  <c:v>2.4937351713220961E-20</c:v>
                </c:pt>
                <c:pt idx="1840">
                  <c:v>2.4310096931571944E-20</c:v>
                </c:pt>
                <c:pt idx="1841">
                  <c:v>2.3698619629649808E-20</c:v>
                </c:pt>
                <c:pt idx="1842">
                  <c:v>2.3102522952980724E-20</c:v>
                </c:pt>
                <c:pt idx="1843">
                  <c:v>2.2521420029259658E-20</c:v>
                </c:pt>
                <c:pt idx="1844">
                  <c:v>2.1954933717267136E-20</c:v>
                </c:pt>
                <c:pt idx="1845">
                  <c:v>2.1402696362101555E-20</c:v>
                </c:pt>
                <c:pt idx="1846">
                  <c:v>2.0864349556566763E-20</c:v>
                </c:pt>
                <c:pt idx="1847">
                  <c:v>2.0339543908563064E-20</c:v>
                </c:pt>
                <c:pt idx="1848">
                  <c:v>1.9827938814328364E-20</c:v>
                </c:pt>
                <c:pt idx="1849">
                  <c:v>1.9329202237383117E-20</c:v>
                </c:pt>
                <c:pt idx="1850">
                  <c:v>1.8843010493035559E-20</c:v>
                </c:pt>
                <c:pt idx="1851">
                  <c:v>1.8369048038307341E-20</c:v>
                </c:pt>
                <c:pt idx="1852">
                  <c:v>1.7907007267143044E-20</c:v>
                </c:pt>
                <c:pt idx="1853">
                  <c:v>1.7456588310771501E-20</c:v>
                </c:pt>
                <c:pt idx="1854">
                  <c:v>1.7017498843087384E-20</c:v>
                </c:pt>
                <c:pt idx="1855">
                  <c:v>1.6589453890929258E-20</c:v>
                </c:pt>
                <c:pt idx="1856">
                  <c:v>1.6172175649129652E-20</c:v>
                </c:pt>
                <c:pt idx="1857">
                  <c:v>1.5765393300216221E-20</c:v>
                </c:pt>
                <c:pt idx="1858">
                  <c:v>1.5368842838649157E-20</c:v>
                </c:pt>
                <c:pt idx="1859">
                  <c:v>1.4982266899478897E-20</c:v>
                </c:pt>
                <c:pt idx="1860">
                  <c:v>1.4605414591314293E-20</c:v>
                </c:pt>
                <c:pt idx="1861">
                  <c:v>1.423804133349112E-20</c:v>
                </c:pt>
                <c:pt idx="1862">
                  <c:v>1.3879908697337389E-20</c:v>
                </c:pt>
                <c:pt idx="1863">
                  <c:v>1.3530784251430675E-20</c:v>
                </c:pt>
                <c:pt idx="1864">
                  <c:v>1.3190441410748382E-20</c:v>
                </c:pt>
                <c:pt idx="1865">
                  <c:v>1.2858659289611333E-20</c:v>
                </c:pt>
                <c:pt idx="1866">
                  <c:v>1.2535222558327309E-20</c:v>
                </c:pt>
                <c:pt idx="1867">
                  <c:v>1.2219921303439974E-20</c:v>
                </c:pt>
                <c:pt idx="1868">
                  <c:v>1.1912550891493077E-20</c:v>
                </c:pt>
                <c:pt idx="1869">
                  <c:v>1.1612911836221431E-20</c:v>
                </c:pt>
                <c:pt idx="1870">
                  <c:v>1.132080966908239E-20</c:v>
                </c:pt>
                <c:pt idx="1871">
                  <c:v>1.1036054813044264E-20</c:v>
                </c:pt>
                <c:pt idx="1872">
                  <c:v>1.075846245954858E-20</c:v>
                </c:pt>
                <c:pt idx="1873">
                  <c:v>1.0487852448567921E-20</c:v>
                </c:pt>
                <c:pt idx="1874">
                  <c:v>1.0224049151680239E-20</c:v>
                </c:pt>
                <c:pt idx="1875">
                  <c:v>9.9668813580846592E-21</c:v>
                </c:pt>
                <c:pt idx="1876">
                  <c:v>9.7161821634836335E-21</c:v>
                </c:pt>
                <c:pt idx="1877">
                  <c:v>9.4717888617607866E-21</c:v>
                </c:pt>
                <c:pt idx="1878">
                  <c:v>9.2335428393829906E-21</c:v>
                </c:pt>
                <c:pt idx="1879">
                  <c:v>9.001289472458972E-21</c:v>
                </c:pt>
                <c:pt idx="1880">
                  <c:v>8.7748780263865545E-21</c:v>
                </c:pt>
                <c:pt idx="1881">
                  <c:v>8.5541615580247095E-21</c:v>
                </c:pt>
                <c:pt idx="1882">
                  <c:v>8.3389968203262594E-21</c:v>
                </c:pt>
                <c:pt idx="1883">
                  <c:v>8.1292441693688442E-21</c:v>
                </c:pt>
                <c:pt idx="1884">
                  <c:v>7.9247674737249498E-21</c:v>
                </c:pt>
                <c:pt idx="1885">
                  <c:v>7.7254340261112979E-21</c:v>
                </c:pt>
                <c:pt idx="1886">
                  <c:v>7.531114457260558E-21</c:v>
                </c:pt>
                <c:pt idx="1887">
                  <c:v>7.3416826519595073E-21</c:v>
                </c:pt>
                <c:pt idx="1888">
                  <c:v>7.1570156671990638E-21</c:v>
                </c:pt>
                <c:pt idx="1889">
                  <c:v>6.9769936523830834E-21</c:v>
                </c:pt>
                <c:pt idx="1890">
                  <c:v>6.801499771544409E-21</c:v>
                </c:pt>
                <c:pt idx="1891">
                  <c:v>6.6304201275169291E-21</c:v>
                </c:pt>
                <c:pt idx="1892">
                  <c:v>6.4636436880154134E-21</c:v>
                </c:pt>
                <c:pt idx="1893">
                  <c:v>6.3010622135746579E-21</c:v>
                </c:pt>
                <c:pt idx="1894">
                  <c:v>6.1425701873007852E-21</c:v>
                </c:pt>
                <c:pt idx="1895">
                  <c:v>5.9880647463899765E-21</c:v>
                </c:pt>
                <c:pt idx="1896">
                  <c:v>5.8374456153694719E-21</c:v>
                </c:pt>
                <c:pt idx="1897">
                  <c:v>5.6906150410180128E-21</c:v>
                </c:pt>
                <c:pt idx="1898">
                  <c:v>5.5474777289228412E-21</c:v>
                </c:pt>
                <c:pt idx="1899">
                  <c:v>5.4079407816329067E-21</c:v>
                </c:pt>
                <c:pt idx="1900">
                  <c:v>5.2719136383674708E-21</c:v>
                </c:pt>
                <c:pt idx="1901">
                  <c:v>5.1393080162414662E-21</c:v>
                </c:pt>
                <c:pt idx="1902">
                  <c:v>5.0100378529688564E-21</c:v>
                </c:pt>
                <c:pt idx="1903">
                  <c:v>4.8840192510075578E-21</c:v>
                </c:pt>
                <c:pt idx="1904">
                  <c:v>4.7611704231091189E-21</c:v>
                </c:pt>
                <c:pt idx="1905">
                  <c:v>4.6414116392380258E-21</c:v>
                </c:pt>
                <c:pt idx="1906">
                  <c:v>4.5246651748261716E-21</c:v>
                </c:pt>
                <c:pt idx="1907">
                  <c:v>4.410855260328851E-21</c:v>
                </c:pt>
                <c:pt idx="1908">
                  <c:v>4.2999080320497492E-21</c:v>
                </c:pt>
                <c:pt idx="1909">
                  <c:v>4.1917514842025184E-21</c:v>
                </c:pt>
                <c:pt idx="1910">
                  <c:v>4.0863154221784812E-21</c:v>
                </c:pt>
                <c:pt idx="1911">
                  <c:v>3.9835314169896166E-21</c:v>
                </c:pt>
                <c:pt idx="1912">
                  <c:v>3.8833327608576146E-21</c:v>
                </c:pt>
                <c:pt idx="1913">
                  <c:v>3.785654423919742E-21</c:v>
                </c:pt>
                <c:pt idx="1914">
                  <c:v>3.6904330120239422E-21</c:v>
                </c:pt>
                <c:pt idx="1915">
                  <c:v>3.597606725585509E-21</c:v>
                </c:pt>
                <c:pt idx="1916">
                  <c:v>3.5071153194784289E-21</c:v>
                </c:pt>
                <c:pt idx="1917">
                  <c:v>3.4189000639358345E-21</c:v>
                </c:pt>
                <c:pt idx="1918">
                  <c:v>3.3329037064337853E-21</c:v>
                </c:pt>
                <c:pt idx="1919">
                  <c:v>3.2490704345339484E-21</c:v>
                </c:pt>
                <c:pt idx="1920">
                  <c:v>3.1673458396606528E-21</c:v>
                </c:pt>
                <c:pt idx="1921">
                  <c:v>3.0876768817893185E-21</c:v>
                </c:pt>
                <c:pt idx="1922">
                  <c:v>3.0100118550229571E-21</c:v>
                </c:pt>
                <c:pt idx="1923">
                  <c:v>2.9343003540345662E-21</c:v>
                </c:pt>
                <c:pt idx="1924">
                  <c:v>2.8604932413536005E-21</c:v>
                </c:pt>
                <c:pt idx="1925">
                  <c:v>2.788542615475273E-21</c:v>
                </c:pt>
                <c:pt idx="1926">
                  <c:v>2.7184017797721141E-21</c:v>
                </c:pt>
                <c:pt idx="1927">
                  <c:v>2.6500252121873036E-21</c:v>
                </c:pt>
                <c:pt idx="1928">
                  <c:v>2.58336853569051E-21</c:v>
                </c:pt>
                <c:pt idx="1929">
                  <c:v>2.518388489476748E-21</c:v>
                </c:pt>
                <c:pt idx="1930">
                  <c:v>2.4550429008897833E-21</c:v>
                </c:pt>
                <c:pt idx="1931">
                  <c:v>2.3932906580515765E-21</c:v>
                </c:pt>
                <c:pt idx="1932">
                  <c:v>2.3330916831803646E-21</c:v>
                </c:pt>
                <c:pt idx="1933">
                  <c:v>2.2744069065797696E-21</c:v>
                </c:pt>
                <c:pt idx="1934">
                  <c:v>2.2171982412822692E-21</c:v>
                </c:pt>
                <c:pt idx="1935">
                  <c:v>2.1614285583302994E-21</c:v>
                </c:pt>
                <c:pt idx="1936">
                  <c:v>2.107061662679267E-21</c:v>
                </c:pt>
                <c:pt idx="1937">
                  <c:v>2.0540622697066683E-21</c:v>
                </c:pt>
                <c:pt idx="1938">
                  <c:v>2.0023959823119544E-21</c:v>
                </c:pt>
                <c:pt idx="1939">
                  <c:v>1.9520292685925478E-21</c:v>
                </c:pt>
                <c:pt idx="1940">
                  <c:v>1.9029294400813127E-21</c:v>
                </c:pt>
                <c:pt idx="1941">
                  <c:v>1.8550646305314333E-21</c:v>
                </c:pt>
                <c:pt idx="1942">
                  <c:v>1.8084037752349225E-21</c:v>
                </c:pt>
                <c:pt idx="1943">
                  <c:v>1.7629165908613366E-21</c:v>
                </c:pt>
                <c:pt idx="1944">
                  <c:v>1.7185735558036E-21</c:v>
                </c:pt>
                <c:pt idx="1945">
                  <c:v>1.6753458910182554E-21</c:v>
                </c:pt>
                <c:pt idx="1946">
                  <c:v>1.6332055413475207E-21</c:v>
                </c:pt>
                <c:pt idx="1947">
                  <c:v>1.5921251573112694E-21</c:v>
                </c:pt>
                <c:pt idx="1948">
                  <c:v>1.5520780773569963E-21</c:v>
                </c:pt>
                <c:pt idx="1949">
                  <c:v>1.5130383105561522E-21</c:v>
                </c:pt>
                <c:pt idx="1950">
                  <c:v>1.4749805197358327E-21</c:v>
                </c:pt>
                <c:pt idx="1951">
                  <c:v>1.4378800050346987E-21</c:v>
                </c:pt>
                <c:pt idx="1952">
                  <c:v>1.4017126878725737E-21</c:v>
                </c:pt>
                <c:pt idx="1953">
                  <c:v>1.3664550953231601E-21</c:v>
                </c:pt>
                <c:pt idx="1954">
                  <c:v>1.3320843448799324E-21</c:v>
                </c:pt>
                <c:pt idx="1955">
                  <c:v>1.2985781296051573E-21</c:v>
                </c:pt>
                <c:pt idx="1956">
                  <c:v>1.2659147036525197E-21</c:v>
                </c:pt>
                <c:pt idx="1957">
                  <c:v>1.2340728681538105E-21</c:v>
                </c:pt>
                <c:pt idx="1958">
                  <c:v>1.2030319574606995E-21</c:v>
                </c:pt>
                <c:pt idx="1959">
                  <c:v>1.1727718257325283E-21</c:v>
                </c:pt>
                <c:pt idx="1960">
                  <c:v>1.1432728338614722E-21</c:v>
                </c:pt>
                <c:pt idx="1961">
                  <c:v>1.1145158367265748E-21</c:v>
                </c:pt>
                <c:pt idx="1962">
                  <c:v>1.0864821707683785E-21</c:v>
                </c:pt>
                <c:pt idx="1963">
                  <c:v>1.059153641876132E-21</c:v>
                </c:pt>
                <c:pt idx="1964">
                  <c:v>1.0325125135795955E-21</c:v>
                </c:pt>
                <c:pt idx="1965">
                  <c:v>1.0065414955379371E-21</c:v>
                </c:pt>
                <c:pt idx="1966">
                  <c:v>9.8122373231812532E-22</c:v>
                </c:pt>
                <c:pt idx="1967">
                  <c:v>9.565427924556245E-22</c:v>
                </c:pt>
                <c:pt idx="1968">
                  <c:v>9.3248265779017828E-22</c:v>
                </c:pt>
                <c:pt idx="1969">
                  <c:v>9.0902771306990263E-22</c:v>
                </c:pt>
                <c:pt idx="1970">
                  <c:v>8.8616273581682769E-22</c:v>
                </c:pt>
                <c:pt idx="1971">
                  <c:v>8.6387288644739438E-22</c:v>
                </c:pt>
                <c:pt idx="1972">
                  <c:v>8.4214369864138595E-22</c:v>
                </c:pt>
                <c:pt idx="1973">
                  <c:v>8.2096106995317252E-22</c:v>
                </c:pt>
                <c:pt idx="1974">
                  <c:v>8.003112526591089E-22</c:v>
                </c:pt>
                <c:pt idx="1975">
                  <c:v>7.8018084483509772E-22</c:v>
                </c:pt>
                <c:pt idx="1976">
                  <c:v>7.6055678165864054E-22</c:v>
                </c:pt>
                <c:pt idx="1977">
                  <c:v>7.4142632692963874E-22</c:v>
                </c:pt>
                <c:pt idx="1978">
                  <c:v>7.227770648044821E-22</c:v>
                </c:pt>
                <c:pt idx="1979">
                  <c:v>7.0459689173804968E-22</c:v>
                </c:pt>
                <c:pt idx="1980">
                  <c:v>6.8687400862839651E-22</c:v>
                </c:pt>
                <c:pt idx="1981">
                  <c:v>6.6959691315902121E-22</c:v>
                </c:pt>
                <c:pt idx="1982">
                  <c:v>6.5275439233377498E-22</c:v>
                </c:pt>
                <c:pt idx="1983">
                  <c:v>6.3633551519949257E-22</c:v>
                </c:pt>
                <c:pt idx="1984">
                  <c:v>6.2032962575171824E-22</c:v>
                </c:pt>
                <c:pt idx="1985">
                  <c:v>6.0472633601887083E-22</c:v>
                </c:pt>
                <c:pt idx="1986">
                  <c:v>5.8951551932032673E-22</c:v>
                </c:pt>
                <c:pt idx="1987">
                  <c:v>5.7468730369412882E-22</c:v>
                </c:pt>
                <c:pt idx="1988">
                  <c:v>5.6023206548998105E-22</c:v>
                </c:pt>
                <c:pt idx="1989">
                  <c:v>5.461404231234265E-22</c:v>
                </c:pt>
                <c:pt idx="1990">
                  <c:v>5.3240323098708736E-22</c:v>
                </c:pt>
                <c:pt idx="1991">
                  <c:v>5.1901157351509575E-22</c:v>
                </c:pt>
                <c:pt idx="1992">
                  <c:v>5.0595675939680208E-22</c:v>
                </c:pt>
                <c:pt idx="1993">
                  <c:v>4.9323031593604645E-22</c:v>
                </c:pt>
                <c:pt idx="1994">
                  <c:v>4.8082398355227868E-22</c:v>
                </c:pt>
                <c:pt idx="1995">
                  <c:v>4.6872971042002795E-22</c:v>
                </c:pt>
                <c:pt idx="1996">
                  <c:v>4.5693964724318932E-22</c:v>
                </c:pt>
                <c:pt idx="1997">
                  <c:v>4.454461421607571E-22</c:v>
                </c:pt>
                <c:pt idx="1998">
                  <c:v>4.3424173578069597E-22</c:v>
                </c:pt>
                <c:pt idx="1999">
                  <c:v>4.2331915633872263E-22</c:v>
                </c:pt>
                <c:pt idx="2000">
                  <c:v>4.1267131497887547E-22</c:v>
                </c:pt>
                <c:pt idx="2001">
                  <c:v>4.0229130115276202E-22</c:v>
                </c:pt>
                <c:pt idx="2002">
                  <c:v>3.9217237813456152E-22</c:v>
                </c:pt>
                <c:pt idx="2003">
                  <c:v>3.8230797864882058E-22</c:v>
                </c:pt>
                <c:pt idx="2004">
                  <c:v>3.7269170060824154E-22</c:v>
                </c:pt>
                <c:pt idx="2005">
                  <c:v>3.6331730295865137E-22</c:v>
                </c:pt>
                <c:pt idx="2006">
                  <c:v>3.5417870162850774E-22</c:v>
                </c:pt>
                <c:pt idx="2007">
                  <c:v>3.452699655802874E-22</c:v>
                </c:pt>
                <c:pt idx="2008">
                  <c:v>3.3658531296117194E-22</c:v>
                </c:pt>
                <c:pt idx="2009">
                  <c:v>3.2811910735058208E-22</c:v>
                </c:pt>
                <c:pt idx="2010">
                  <c:v>3.198658541020826E-22</c:v>
                </c:pt>
                <c:pt idx="2011">
                  <c:v>3.1182019677731514E-22</c:v>
                </c:pt>
                <c:pt idx="2012">
                  <c:v>3.0397691366960602E-22</c:v>
                </c:pt>
                <c:pt idx="2013">
                  <c:v>2.9633091441503869E-22</c:v>
                </c:pt>
                <c:pt idx="2014">
                  <c:v>2.8887723668875819E-22</c:v>
                </c:pt>
                <c:pt idx="2015">
                  <c:v>2.816110429843757E-22</c:v>
                </c:pt>
                <c:pt idx="2016">
                  <c:v>2.7452761747438194E-22</c:v>
                </c:pt>
                <c:pt idx="2017">
                  <c:v>2.6762236294953101E-22</c:v>
                </c:pt>
                <c:pt idx="2018">
                  <c:v>2.6089079783520696E-22</c:v>
                </c:pt>
                <c:pt idx="2019">
                  <c:v>2.5432855328284731E-22</c:v>
                </c:pt>
                <c:pt idx="2020">
                  <c:v>2.4793137033450866E-22</c:v>
                </c:pt>
                <c:pt idx="2021">
                  <c:v>2.4169509715876855E-22</c:v>
                </c:pt>
                <c:pt idx="2022">
                  <c:v>2.3561568635615372E-22</c:v>
                </c:pt>
                <c:pt idx="2023">
                  <c:v>2.2968919233232924E-22</c:v>
                </c:pt>
                <c:pt idx="2024">
                  <c:v>2.239117687373783E-22</c:v>
                </c:pt>
                <c:pt idx="2025">
                  <c:v>2.1827966596948151E-22</c:v>
                </c:pt>
                <c:pt idx="2026">
                  <c:v>2.1278922874139693E-22</c:v>
                </c:pt>
                <c:pt idx="2027">
                  <c:v>2.07436893708135E-22</c:v>
                </c:pt>
                <c:pt idx="2028">
                  <c:v>2.0221918715432067E-22</c:v>
                </c:pt>
                <c:pt idx="2029">
                  <c:v>1.9713272273971676E-22</c:v>
                </c:pt>
                <c:pt idx="2030">
                  <c:v>1.9217419930146327E-22</c:v>
                </c:pt>
                <c:pt idx="2031">
                  <c:v>1.8734039871158323E-22</c:v>
                </c:pt>
                <c:pt idx="2032">
                  <c:v>1.8262818378839339E-22</c:v>
                </c:pt>
                <c:pt idx="2033">
                  <c:v>1.7803449626044262E-22</c:v>
                </c:pt>
                <c:pt idx="2034">
                  <c:v>1.7355635478166517E-22</c:v>
                </c:pt>
                <c:pt idx="2035">
                  <c:v>1.6919085299645931E-22</c:v>
                </c:pt>
                <c:pt idx="2036">
                  <c:v>1.6493515765343422E-22</c:v>
                </c:pt>
                <c:pt idx="2037">
                  <c:v>1.6078650676660799E-22</c:v>
                </c:pt>
                <c:pt idx="2038">
                  <c:v>1.5674220782284618E-22</c:v>
                </c:pt>
                <c:pt idx="2039">
                  <c:v>1.5279963603440005E-22</c:v>
                </c:pt>
                <c:pt idx="2040">
                  <c:v>1.489562326353928E-22</c:v>
                </c:pt>
                <c:pt idx="2041">
                  <c:v>1.4520950322116081E-22</c:v>
                </c:pt>
                <c:pt idx="2042">
                  <c:v>1.4155701612935538E-22</c:v>
                </c:pt>
                <c:pt idx="2043">
                  <c:v>1.3799640086177449E-22</c:v>
                </c:pt>
                <c:pt idx="2044">
                  <c:v>1.345253465458901E-22</c:v>
                </c:pt>
                <c:pt idx="2045">
                  <c:v>1.3114160043506457E-22</c:v>
                </c:pt>
                <c:pt idx="2046">
                  <c:v>1.2784296644650082E-22</c:v>
                </c:pt>
                <c:pt idx="2047">
                  <c:v>1.2462730373596246E-22</c:v>
                </c:pt>
                <c:pt idx="2048">
                  <c:v>1.2149252530834933E-22</c:v>
                </c:pt>
                <c:pt idx="2049">
                  <c:v>1.1843659666321281E-22</c:v>
                </c:pt>
                <c:pt idx="2050">
                  <c:v>1.1545753447434975E-22</c:v>
                </c:pt>
                <c:pt idx="2051">
                  <c:v>1.1255340530260427E-22</c:v>
                </c:pt>
                <c:pt idx="2052">
                  <c:v>1.0972232434104779E-22</c:v>
                </c:pt>
                <c:pt idx="2053">
                  <c:v>1.0696245419172162E-22</c:v>
                </c:pt>
                <c:pt idx="2054">
                  <c:v>1.0427200367314793E-22</c:v>
                </c:pt>
                <c:pt idx="2055">
                  <c:v>1.0164922665783921E-22</c:v>
                </c:pt>
                <c:pt idx="2056">
                  <c:v>9.9092420939040662E-23</c:v>
                </c:pt>
                <c:pt idx="2057">
                  <c:v>9.6599927125985234E-23</c:v>
                </c:pt>
                <c:pt idx="2058">
                  <c:v>9.4170127566932091E-23</c:v>
                </c:pt>
                <c:pt idx="2059">
                  <c:v>9.1801445299298213E-23</c:v>
                </c:pt>
                <c:pt idx="2060">
                  <c:v>8.9492343026190899E-23</c:v>
                </c:pt>
                <c:pt idx="2061">
                  <c:v>8.7241322118690461E-23</c:v>
                </c:pt>
                <c:pt idx="2062">
                  <c:v>8.5046921643224835E-23</c:v>
                </c:pt>
                <c:pt idx="2063">
                  <c:v>8.2907717413412431E-23</c:v>
                </c:pt>
                <c:pt idx="2064">
                  <c:v>8.0822321065748249E-23</c:v>
                </c:pt>
                <c:pt idx="2065">
                  <c:v>7.8789379158544884E-23</c:v>
                </c:pt>
                <c:pt idx="2066">
                  <c:v>7.6807572293537904E-23</c:v>
                </c:pt>
                <c:pt idx="2067">
                  <c:v>7.4875614259580689E-23</c:v>
                </c:pt>
                <c:pt idx="2068">
                  <c:v>7.2992251197883585E-23</c:v>
                </c:pt>
                <c:pt idx="2069">
                  <c:v>7.1156260788247401E-23</c:v>
                </c:pt>
                <c:pt idx="2070">
                  <c:v>6.9366451455766047E-23</c:v>
                </c:pt>
                <c:pt idx="2071">
                  <c:v>6.7621661597483482E-23</c:v>
                </c:pt>
                <c:pt idx="2072">
                  <c:v>6.5920758828502379E-23</c:v>
                </c:pt>
                <c:pt idx="2073">
                  <c:v>6.426263924705544E-23</c:v>
                </c:pt>
                <c:pt idx="2074">
                  <c:v>6.2646226718064621E-23</c:v>
                </c:pt>
                <c:pt idx="2075">
                  <c:v>6.107047217471621E-23</c:v>
                </c:pt>
                <c:pt idx="2076">
                  <c:v>5.9534352937610339E-23</c:v>
                </c:pt>
                <c:pt idx="2077">
                  <c:v>5.8036872051029339E-23</c:v>
                </c:pt>
                <c:pt idx="2078">
                  <c:v>5.657705763590601E-23</c:v>
                </c:pt>
                <c:pt idx="2079">
                  <c:v>5.5153962259064564E-23</c:v>
                </c:pt>
                <c:pt idx="2080">
                  <c:v>5.3766662318327623E-23</c:v>
                </c:pt>
                <c:pt idx="2081">
                  <c:v>5.2414257443089867E-23</c:v>
                </c:pt>
                <c:pt idx="2082">
                  <c:v>5.1095869909968271E-23</c:v>
                </c:pt>
                <c:pt idx="2083">
                  <c:v>4.9810644073154511E-23</c:v>
                </c:pt>
                <c:pt idx="2084">
                  <c:v>4.8557745809088298E-23</c:v>
                </c:pt>
                <c:pt idx="2085">
                  <c:v>4.733636197510642E-23</c:v>
                </c:pt>
                <c:pt idx="2086">
                  <c:v>4.6145699881704884E-23</c:v>
                </c:pt>
                <c:pt idx="2087">
                  <c:v>4.4984986778075921E-23</c:v>
                </c:pt>
                <c:pt idx="2088">
                  <c:v>4.3853469350585576E-23</c:v>
                </c:pt>
                <c:pt idx="2089">
                  <c:v>4.2750413233865789E-23</c:v>
                </c:pt>
                <c:pt idx="2090">
                  <c:v>4.1675102534205687E-23</c:v>
                </c:pt>
                <c:pt idx="2091">
                  <c:v>4.0626839364927999E-23</c:v>
                </c:pt>
                <c:pt idx="2092">
                  <c:v>3.9604943393455329E-23</c:v>
                </c:pt>
                <c:pt idx="2093">
                  <c:v>3.8608751399767691E-23</c:v>
                </c:pt>
                <c:pt idx="2094">
                  <c:v>3.7637616845966491E-23</c:v>
                </c:pt>
                <c:pt idx="2095">
                  <c:v>3.6690909456665422E-23</c:v>
                </c:pt>
                <c:pt idx="2096">
                  <c:v>3.5768014809935838E-23</c:v>
                </c:pt>
                <c:pt idx="2097">
                  <c:v>3.4868333938540712E-23</c:v>
                </c:pt>
                <c:pt idx="2098">
                  <c:v>3.3991282941201291E-23</c:v>
                </c:pt>
                <c:pt idx="2099">
                  <c:v>3.3136292603636721E-23</c:v>
                </c:pt>
                <c:pt idx="2100">
                  <c:v>3.2302808029140686E-23</c:v>
                </c:pt>
                <c:pt idx="2101">
                  <c:v>3.1490288278447742E-23</c:v>
                </c:pt>
                <c:pt idx="2102">
                  <c:v>3.069820601865869E-23</c:v>
                </c:pt>
                <c:pt idx="2103">
                  <c:v>2.9926047180996644E-23</c:v>
                </c:pt>
                <c:pt idx="2104">
                  <c:v>2.9173310627171354E-23</c:v>
                </c:pt>
                <c:pt idx="2105">
                  <c:v>2.8439507824136586E-23</c:v>
                </c:pt>
                <c:pt idx="2106">
                  <c:v>2.7724162527026441E-23</c:v>
                </c:pt>
                <c:pt idx="2107">
                  <c:v>2.7026810470068763E-23</c:v>
                </c:pt>
                <c:pt idx="2108">
                  <c:v>2.6346999065272134E-23</c:v>
                </c:pt>
                <c:pt idx="2109">
                  <c:v>2.5684287108692062E-23</c:v>
                </c:pt>
                <c:pt idx="2110">
                  <c:v>2.5038244494085475E-23</c:v>
                </c:pt>
                <c:pt idx="2111">
                  <c:v>2.4408451933767784E-23</c:v>
                </c:pt>
                <c:pt idx="2112">
                  <c:v>2.3794500686490901E-23</c:v>
                </c:pt>
                <c:pt idx="2113">
                  <c:v>2.3195992292167724E-23</c:v>
                </c:pt>
                <c:pt idx="2114">
                  <c:v>2.261253831326578E-23</c:v>
                </c:pt>
                <c:pt idx="2115">
                  <c:v>2.2043760082709015E-23</c:v>
                </c:pt>
                <c:pt idx="2116">
                  <c:v>2.1489288458118975E-23</c:v>
                </c:pt>
                <c:pt idx="2117">
                  <c:v>2.0948763582237952E-23</c:v>
                </c:pt>
                <c:pt idx="2118">
                  <c:v>2.0421834649378296E-23</c:v>
                </c:pt>
                <c:pt idx="2119">
                  <c:v>1.9908159677745928E-23</c:v>
                </c:pt>
                <c:pt idx="2120">
                  <c:v>1.9407405287492138E-23</c:v>
                </c:pt>
                <c:pt idx="2121">
                  <c:v>1.8919246484345214E-23</c:v>
                </c:pt>
                <c:pt idx="2122">
                  <c:v>1.8443366448687286E-23</c:v>
                </c:pt>
                <c:pt idx="2123">
                  <c:v>1.7979456329935152E-23</c:v>
                </c:pt>
                <c:pt idx="2124">
                  <c:v>1.7527215046093357E-23</c:v>
                </c:pt>
                <c:pt idx="2125">
                  <c:v>1.7086349088349177E-23</c:v>
                </c:pt>
                <c:pt idx="2126">
                  <c:v>1.6656572330582543E-23</c:v>
                </c:pt>
                <c:pt idx="2127">
                  <c:v>1.6237605843668E-23</c:v>
                </c:pt>
                <c:pt idx="2128">
                  <c:v>1.5829177714446365E-23</c:v>
                </c:pt>
                <c:pt idx="2129">
                  <c:v>1.5431022869251055E-23</c:v>
                </c:pt>
                <c:pt idx="2130">
                  <c:v>1.5042882901872663E-23</c:v>
                </c:pt>
                <c:pt idx="2131">
                  <c:v>1.4664505905850935E-23</c:v>
                </c:pt>
                <c:pt idx="2132">
                  <c:v>1.4295646310985114E-23</c:v>
                </c:pt>
                <c:pt idx="2133">
                  <c:v>1.3936064723956589E-23</c:v>
                </c:pt>
                <c:pt idx="2134">
                  <c:v>1.3585527772960212E-23</c:v>
                </c:pt>
                <c:pt idx="2135">
                  <c:v>1.3243807956244591E-23</c:v>
                </c:pt>
                <c:pt idx="2136">
                  <c:v>1.2910683494460164E-23</c:v>
                </c:pt>
                <c:pt idx="2137">
                  <c:v>1.2585938186723108E-23</c:v>
                </c:pt>
                <c:pt idx="2138">
                  <c:v>1.2269361270298758E-23</c:v>
                </c:pt>
                <c:pt idx="2139">
                  <c:v>1.1960747283814621E-23</c:v>
                </c:pt>
                <c:pt idx="2140">
                  <c:v>1.1659895933914038E-23</c:v>
                </c:pt>
                <c:pt idx="2141">
                  <c:v>1.1366611965263828E-23</c:v>
                </c:pt>
                <c:pt idx="2142">
                  <c:v>1.1080705033832106E-23</c:v>
                </c:pt>
                <c:pt idx="2143">
                  <c:v>1.080198958335271E-23</c:v>
                </c:pt>
                <c:pt idx="2144">
                  <c:v>1.0530284724897805E-23</c:v>
                </c:pt>
                <c:pt idx="2145">
                  <c:v>1.0265414119479192E-23</c:v>
                </c:pt>
                <c:pt idx="2146">
                  <c:v>1.0007205863602652E-23</c:v>
                </c:pt>
                <c:pt idx="2147">
                  <c:v>9.7554923777009836E-24</c:v>
                </c:pt>
                <c:pt idx="2148">
                  <c:v>9.5101102973731561E-24</c:v>
                </c:pt>
                <c:pt idx="2149">
                  <c:v>9.270900367359848E-24</c:v>
                </c:pt>
                <c:pt idx="2150">
                  <c:v>9.0377073381844585E-24</c:v>
                </c:pt>
                <c:pt idx="2151">
                  <c:v>8.810379865395312E-24</c:v>
                </c:pt>
                <c:pt idx="2152">
                  <c:v>8.5887704113415562E-24</c:v>
                </c:pt>
                <c:pt idx="2153">
                  <c:v>8.3727351494198429E-24</c:v>
                </c:pt>
                <c:pt idx="2154">
                  <c:v>8.1621338707295311E-24</c:v>
                </c:pt>
                <c:pt idx="2155">
                  <c:v>7.9568298930757958E-24</c:v>
                </c:pt>
                <c:pt idx="2156">
                  <c:v>7.7566899722614949E-24</c:v>
                </c:pt>
                <c:pt idx="2157">
                  <c:v>7.5615842156109017E-24</c:v>
                </c:pt>
                <c:pt idx="2158">
                  <c:v>7.3713859976674507E-24</c:v>
                </c:pt>
                <c:pt idx="2159">
                  <c:v>7.1859718780131104E-24</c:v>
                </c:pt>
                <c:pt idx="2160">
                  <c:v>7.005221521154273E-24</c:v>
                </c:pt>
                <c:pt idx="2161">
                  <c:v>6.8290176184228924E-24</c:v>
                </c:pt>
                <c:pt idx="2162">
                  <c:v>6.6572458118420784E-24</c:v>
                </c:pt>
                <c:pt idx="2163">
                  <c:v>6.4897946199066455E-24</c:v>
                </c:pt>
                <c:pt idx="2164">
                  <c:v>6.3265553652307642E-24</c:v>
                </c:pt>
                <c:pt idx="2165">
                  <c:v>6.1674221040150447E-24</c:v>
                </c:pt>
                <c:pt idx="2166">
                  <c:v>6.0122915572882131E-24</c:v>
                </c:pt>
                <c:pt idx="2167">
                  <c:v>5.8610630438780403E-24</c:v>
                </c:pt>
                <c:pt idx="2168">
                  <c:v>5.7136384150683285E-24</c:v>
                </c:pt>
                <c:pt idx="2169">
                  <c:v>5.5699219908994766E-24</c:v>
                </c:pt>
                <c:pt idx="2170">
                  <c:v>5.4298204980712935E-24</c:v>
                </c:pt>
                <c:pt idx="2171">
                  <c:v>5.2932430094076824E-24</c:v>
                </c:pt>
                <c:pt idx="2172">
                  <c:v>5.1601008848443541E-24</c:v>
                </c:pt>
                <c:pt idx="2173">
                  <c:v>5.0303077139001464E-24</c:v>
                </c:pt>
                <c:pt idx="2174">
                  <c:v>4.903779259596116E-24</c:v>
                </c:pt>
                <c:pt idx="2175">
                  <c:v>4.7804334037848842E-24</c:v>
                </c:pt>
                <c:pt idx="2176">
                  <c:v>4.6601900938551844E-24</c:v>
                </c:pt>
                <c:pt idx="2177">
                  <c:v>4.5429712907769778E-24</c:v>
                </c:pt>
                <c:pt idx="2178">
                  <c:v>4.4287009184533566E-24</c:v>
                </c:pt>
                <c:pt idx="2179">
                  <c:v>4.3173048143465806E-24</c:v>
                </c:pt>
                <c:pt idx="2180">
                  <c:v>4.2087106813457025E-24</c:v>
                </c:pt>
                <c:pt idx="2181">
                  <c:v>4.1028480408451967E-24</c:v>
                </c:pt>
                <c:pt idx="2182">
                  <c:v>3.9996481870036579E-24</c:v>
                </c:pt>
                <c:pt idx="2183">
                  <c:v>3.8990441421530664E-24</c:v>
                </c:pt>
                <c:pt idx="2184">
                  <c:v>3.8009706133296559E-24</c:v>
                </c:pt>
                <c:pt idx="2185">
                  <c:v>3.705363949898121E-24</c:v>
                </c:pt>
                <c:pt idx="2186">
                  <c:v>3.6121621022419708E-24</c:v>
                </c:pt>
                <c:pt idx="2187">
                  <c:v>3.5213045814924271E-24</c:v>
                </c:pt>
                <c:pt idx="2188">
                  <c:v>3.4327324202708044E-24</c:v>
                </c:pt>
                <c:pt idx="2189">
                  <c:v>3.3463881344180731E-24</c:v>
                </c:pt>
                <c:pt idx="2190">
                  <c:v>3.2622156856871029E-24</c:v>
                </c:pt>
                <c:pt idx="2191">
                  <c:v>3.1801604453733203E-24</c:v>
                </c:pt>
                <c:pt idx="2192">
                  <c:v>3.1001691588601695E-24</c:v>
                </c:pt>
                <c:pt idx="2193">
                  <c:v>3.0221899110563231E-24</c:v>
                </c:pt>
                <c:pt idx="2194">
                  <c:v>2.9461720927024817E-24</c:v>
                </c:pt>
                <c:pt idx="2195">
                  <c:v>2.8720663675252261E-24</c:v>
                </c:pt>
                <c:pt idx="2196">
                  <c:v>2.7998246402174942E-24</c:v>
                </c:pt>
                <c:pt idx="2197">
                  <c:v>2.7294000252242318E-24</c:v>
                </c:pt>
                <c:pt idx="2198">
                  <c:v>2.6607468163132318E-24</c:v>
                </c:pt>
                <c:pt idx="2199">
                  <c:v>2.5938204569113614E-24</c:v>
                </c:pt>
                <c:pt idx="2200">
                  <c:v>2.5285775111869141E-24</c:v>
                </c:pt>
                <c:pt idx="2201">
                  <c:v>2.46497563585942E-24</c:v>
                </c:pt>
                <c:pt idx="2202">
                  <c:v>2.4029735527183533E-24</c:v>
                </c:pt>
                <c:pt idx="2203">
                  <c:v>2.3425310218332632E-24</c:v>
                </c:pt>
                <c:pt idx="2204">
                  <c:v>2.2836088154376638E-24</c:v>
                </c:pt>
                <c:pt idx="2205">
                  <c:v>2.2261686924698465E-24</c:v>
                </c:pt>
                <c:pt idx="2206">
                  <c:v>2.170173373754077E-24</c:v>
                </c:pt>
                <c:pt idx="2207">
                  <c:v>2.1155865178060303E-24</c:v>
                </c:pt>
                <c:pt idx="2208">
                  <c:v>2.0623726972469499E-24</c:v>
                </c:pt>
                <c:pt idx="2209">
                  <c:v>2.0104973758107653E-24</c:v>
                </c:pt>
                <c:pt idx="2210">
                  <c:v>1.9599268859298565E-24</c:v>
                </c:pt>
                <c:pt idx="2211">
                  <c:v>1.9106284068844576E-24</c:v>
                </c:pt>
                <c:pt idx="2212">
                  <c:v>1.8625699435017023E-24</c:v>
                </c:pt>
                <c:pt idx="2213">
                  <c:v>1.8157203053904598E-24</c:v>
                </c:pt>
                <c:pt idx="2214">
                  <c:v>1.770049086698478E-24</c:v>
                </c:pt>
                <c:pt idx="2215">
                  <c:v>1.725526646378692E-24</c:v>
                </c:pt>
                <c:pt idx="2216">
                  <c:v>1.6821240889519543E-24</c:v>
                </c:pt>
                <c:pt idx="2217">
                  <c:v>1.6398132457535278E-24</c:v>
                </c:pt>
                <c:pt idx="2218">
                  <c:v>1.598566656651407E-24</c:v>
                </c:pt>
                <c:pt idx="2219">
                  <c:v>1.5583575522244254E-24</c:v>
                </c:pt>
                <c:pt idx="2220">
                  <c:v>1.5191598363886498E-24</c:v>
                </c:pt>
                <c:pt idx="2221">
                  <c:v>1.4809480694607801E-24</c:v>
                </c:pt>
                <c:pt idx="2222">
                  <c:v>1.443697451647535E-24</c:v>
                </c:pt>
                <c:pt idx="2223">
                  <c:v>1.4073838069504393E-24</c:v>
                </c:pt>
                <c:pt idx="2224">
                  <c:v>1.3719835674752495E-24</c:v>
                </c:pt>
                <c:pt idx="2225">
                  <c:v>1.3374737581362541E-24</c:v>
                </c:pt>
                <c:pt idx="2226">
                  <c:v>1.3038319817452085E-24</c:v>
                </c:pt>
                <c:pt idx="2227">
                  <c:v>1.271036404475349E-24</c:v>
                </c:pt>
                <c:pt idx="2228">
                  <c:v>1.2390657416910386E-24</c:v>
                </c:pt>
                <c:pt idx="2229">
                  <c:v>1.2078992441338369E-24</c:v>
                </c:pt>
                <c:pt idx="2230">
                  <c:v>1.1775166844560218E-24</c:v>
                </c:pt>
                <c:pt idx="2231">
                  <c:v>1.1478983440929208E-24</c:v>
                </c:pt>
                <c:pt idx="2232">
                  <c:v>1.119025000465276E-24</c:v>
                </c:pt>
                <c:pt idx="2233">
                  <c:v>1.0908779145036778E-24</c:v>
                </c:pt>
                <c:pt idx="2234">
                  <c:v>1.0634388184867192E-24</c:v>
                </c:pt>
                <c:pt idx="2235">
                  <c:v>1.0366899041850723E-24</c:v>
                </c:pt>
                <c:pt idx="2236">
                  <c:v>1.0106138113037822E-24</c:v>
                </c:pt>
                <c:pt idx="2237">
                  <c:v>9.8519361621526655E-25</c:v>
                </c:pt>
                <c:pt idx="2238">
                  <c:v>9.6041282097575111E-25</c:v>
                </c:pt>
                <c:pt idx="2239">
                  <c:v>9.3625534261790785E-25</c:v>
                </c:pt>
                <c:pt idx="2240">
                  <c:v>9.127055027128884E-25</c:v>
                </c:pt>
                <c:pt idx="2241">
                  <c:v>8.8974801719486881E-25</c:v>
                </c:pt>
                <c:pt idx="2242">
                  <c:v>8.6736798644155009E-25</c:v>
                </c:pt>
                <c:pt idx="2243">
                  <c:v>8.4555088560416261E-25</c:v>
                </c:pt>
                <c:pt idx="2244">
                  <c:v>8.2428255518069272E-25</c:v>
                </c:pt>
                <c:pt idx="2245">
                  <c:v>8.0354919182628166E-25</c:v>
                </c:pt>
                <c:pt idx="2246">
                  <c:v>7.8333733939465323E-25</c:v>
                </c:pt>
                <c:pt idx="2247">
                  <c:v>7.6363388020499854E-25</c:v>
                </c:pt>
                <c:pt idx="2248">
                  <c:v>7.4442602652846604E-25</c:v>
                </c:pt>
                <c:pt idx="2249">
                  <c:v>7.2570131228880609E-25</c:v>
                </c:pt>
                <c:pt idx="2250">
                  <c:v>7.0744758497177164E-25</c:v>
                </c:pt>
                <c:pt idx="2251">
                  <c:v>6.8965299773802247E-25</c:v>
                </c:pt>
                <c:pt idx="2252">
                  <c:v>6.723060017344122E-25</c:v>
                </c:pt>
                <c:pt idx="2253">
                  <c:v>6.5539533859869255E-25</c:v>
                </c:pt>
                <c:pt idx="2254">
                  <c:v>6.3891003315270352E-25</c:v>
                </c:pt>
                <c:pt idx="2255">
                  <c:v>6.2283938627939914E-25</c:v>
                </c:pt>
                <c:pt idx="2256">
                  <c:v>6.071729679790162E-25</c:v>
                </c:pt>
                <c:pt idx="2257">
                  <c:v>5.919006105999067E-25</c:v>
                </c:pt>
                <c:pt idx="2258">
                  <c:v>5.7701240223963688E-25</c:v>
                </c:pt>
                <c:pt idx="2259">
                  <c:v>5.6249868031206293E-25</c:v>
                </c:pt>
                <c:pt idx="2260">
                  <c:v>5.4835002527625403E-25</c:v>
                </c:pt>
                <c:pt idx="2261">
                  <c:v>5.3455725452307372E-25</c:v>
                </c:pt>
                <c:pt idx="2262">
                  <c:v>5.2111141641561332E-25</c:v>
                </c:pt>
                <c:pt idx="2263">
                  <c:v>5.0800378447948879E-25</c:v>
                </c:pt>
                <c:pt idx="2264">
                  <c:v>4.9522585173927648E-25</c:v>
                </c:pt>
                <c:pt idx="2265">
                  <c:v>4.8276932519740717E-25</c:v>
                </c:pt>
                <c:pt idx="2266">
                  <c:v>4.7062612045193306E-25</c:v>
                </c:pt>
                <c:pt idx="2267">
                  <c:v>4.5878835644966907E-25</c:v>
                </c:pt>
                <c:pt idx="2268">
                  <c:v>4.4724835037134208E-25</c:v>
                </c:pt>
                <c:pt idx="2269">
                  <c:v>4.3599861264532984E-25</c:v>
                </c:pt>
                <c:pt idx="2270">
                  <c:v>4.2503184208688556E-25</c:v>
                </c:pt>
                <c:pt idx="2271">
                  <c:v>4.1434092115959471E-25</c:v>
                </c:pt>
                <c:pt idx="2272">
                  <c:v>4.0391891135602667E-25</c:v>
                </c:pt>
                <c:pt idx="2273">
                  <c:v>3.9375904869457932E-25</c:v>
                </c:pt>
                <c:pt idx="2274">
                  <c:v>3.8385473932958904E-25</c:v>
                </c:pt>
                <c:pt idx="2275">
                  <c:v>3.7419955527187416E-25</c:v>
                </c:pt>
                <c:pt idx="2276">
                  <c:v>3.6478723021689339E-25</c:v>
                </c:pt>
                <c:pt idx="2277">
                  <c:v>3.5561165547786699E-25</c:v>
                </c:pt>
                <c:pt idx="2278">
                  <c:v>3.4666687602117926E-25</c:v>
                </c:pt>
                <c:pt idx="2279">
                  <c:v>3.3794708660150622E-25</c:v>
                </c:pt>
                <c:pt idx="2280">
                  <c:v>3.2944662799415679E-25</c:v>
                </c:pt>
                <c:pt idx="2281">
                  <c:v>3.2115998332217926E-25</c:v>
                </c:pt>
                <c:pt idx="2282">
                  <c:v>3.1308177447587445E-25</c:v>
                </c:pt>
                <c:pt idx="2283">
                  <c:v>3.0520675862232514E-25</c:v>
                </c:pt>
                <c:pt idx="2284">
                  <c:v>2.9752982480276665E-25</c:v>
                </c:pt>
                <c:pt idx="2285">
                  <c:v>2.9004599061552276E-25</c:v>
                </c:pt>
                <c:pt idx="2286">
                  <c:v>2.8275039898238002E-25</c:v>
                </c:pt>
                <c:pt idx="2287">
                  <c:v>2.7563831499629917E-25</c:v>
                </c:pt>
                <c:pt idx="2288">
                  <c:v>2.6870512284841593E-25</c:v>
                </c:pt>
                <c:pt idx="2289">
                  <c:v>2.6194632283233628E-25</c:v>
                </c:pt>
                <c:pt idx="2290">
                  <c:v>2.5535752842379251E-25</c:v>
                </c:pt>
                <c:pt idx="2291">
                  <c:v>2.4893446343373666E-25</c:v>
                </c:pt>
                <c:pt idx="2292">
                  <c:v>2.4267295923306169E-25</c:v>
                </c:pt>
                <c:pt idx="2293">
                  <c:v>2.3656895204712009E-25</c:v>
                </c:pt>
                <c:pt idx="2294">
                  <c:v>2.3061848031829646E-25</c:v>
                </c:pt>
                <c:pt idx="2295">
                  <c:v>2.2481768213491965E-25</c:v>
                </c:pt>
                <c:pt idx="2296">
                  <c:v>2.1916279272484277E-25</c:v>
                </c:pt>
                <c:pt idx="2297">
                  <c:v>2.1365014201208382E-25</c:v>
                </c:pt>
                <c:pt idx="2298">
                  <c:v>2.0827615223489262E-25</c:v>
                </c:pt>
                <c:pt idx="2299">
                  <c:v>2.0303733562376338E-25</c:v>
                </c:pt>
                <c:pt idx="2300">
                  <c:v>1.9793029213783613E-25</c:v>
                </c:pt>
                <c:pt idx="2301">
                  <c:v>1.9295170725823874E-25</c:v>
                </c:pt>
                <c:pt idx="2302">
                  <c:v>1.8809834983693305E-25</c:v>
                </c:pt>
                <c:pt idx="2303">
                  <c:v>1.8336706999966973E-25</c:v>
                </c:pt>
                <c:pt idx="2304">
                  <c:v>1.7875479710168806E-25</c:v>
                </c:pt>
                <c:pt idx="2305">
                  <c:v>1.7425853773484886E-25</c:v>
                </c:pt>
                <c:pt idx="2306">
                  <c:v>1.698753737848694E-25</c:v>
                </c:pt>
                <c:pt idx="2307">
                  <c:v>1.6560246053745019E-25</c:v>
                </c:pt>
                <c:pt idx="2308">
                  <c:v>1.6143702483202655E-25</c:v>
                </c:pt>
                <c:pt idx="2309">
                  <c:v>1.5737636326196124E-25</c:v>
                </c:pt>
                <c:pt idx="2310">
                  <c:v>1.5341784042000835E-25</c:v>
                </c:pt>
                <c:pt idx="2311">
                  <c:v>1.495588871879086E-25</c:v>
                </c:pt>
                <c:pt idx="2312">
                  <c:v>1.4579699906901163E-25</c:v>
                </c:pt>
                <c:pt idx="2313">
                  <c:v>1.4212973456282791E-25</c:v>
                </c:pt>
                <c:pt idx="2314">
                  <c:v>1.3855471358047662E-25</c:v>
                </c:pt>
                <c:pt idx="2315">
                  <c:v>1.3506961589998446E-25</c:v>
                </c:pt>
                <c:pt idx="2316">
                  <c:v>1.3167217966044008E-25</c:v>
                </c:pt>
                <c:pt idx="2317">
                  <c:v>1.2836019989402519E-25</c:v>
                </c:pt>
                <c:pt idx="2318">
                  <c:v>1.2513152709496815E-25</c:v>
                </c:pt>
                <c:pt idx="2319">
                  <c:v>1.2198406582450175E-25</c:v>
                </c:pt>
                <c:pt idx="2320">
                  <c:v>1.1891577335089313E-25</c:v>
                </c:pt>
                <c:pt idx="2321">
                  <c:v>1.1592465832369907E-25</c:v>
                </c:pt>
                <c:pt idx="2322">
                  <c:v>1.1300877948135923E-25</c:v>
                </c:pt>
                <c:pt idx="2323">
                  <c:v>1.1016624439129908E-25</c:v>
                </c:pt>
                <c:pt idx="2324">
                  <c:v>1.0739520822172377E-25</c:v>
                </c:pt>
                <c:pt idx="2325">
                  <c:v>1.0469387254430485E-25</c:v>
                </c:pt>
                <c:pt idx="2326">
                  <c:v>1.0206048416698289E-25</c:v>
                </c:pt>
                <c:pt idx="2327">
                  <c:v>9.9493333996132412E-26</c:v>
                </c:pt>
                <c:pt idx="2328">
                  <c:v>9.6990755927339724E-26</c:v>
                </c:pt>
                <c:pt idx="2329">
                  <c:v>9.4551125764088575E-26</c:v>
                </c:pt>
                <c:pt idx="2330">
                  <c:v>9.2172860163640755E-26</c:v>
                </c:pt>
                <c:pt idx="2331">
                  <c:v>8.9854415609431845E-26</c:v>
                </c:pt>
                <c:pt idx="2332">
                  <c:v>8.7594287409314555E-26</c:v>
                </c:pt>
                <c:pt idx="2333">
                  <c:v>8.539100871899831E-26</c:v>
                </c:pt>
                <c:pt idx="2334">
                  <c:v>8.3243149590058502E-26</c:v>
                </c:pt>
                <c:pt idx="2335">
                  <c:v>8.1149316041879205E-26</c:v>
                </c:pt>
                <c:pt idx="2336">
                  <c:v>7.9108149156951748E-26</c:v>
                </c:pt>
                <c:pt idx="2337">
                  <c:v>7.7118324198923243E-26</c:v>
                </c:pt>
                <c:pt idx="2338">
                  <c:v>7.5178549752830487E-26</c:v>
                </c:pt>
                <c:pt idx="2339">
                  <c:v>7.3287566886959418E-26</c:v>
                </c:pt>
                <c:pt idx="2340">
                  <c:v>7.1444148335785805E-26</c:v>
                </c:pt>
                <c:pt idx="2341">
                  <c:v>6.964709770347249E-26</c:v>
                </c:pt>
                <c:pt idx="2342">
                  <c:v>6.7895248687391202E-26</c:v>
                </c:pt>
                <c:pt idx="2343">
                  <c:v>6.6187464321185363E-26</c:v>
                </c:pt>
                <c:pt idx="2344">
                  <c:v>6.4522636236867309E-26</c:v>
                </c:pt>
                <c:pt idx="2345">
                  <c:v>6.2899683945477127E-26</c:v>
                </c:pt>
                <c:pt idx="2346">
                  <c:v>6.1317554135835177E-26</c:v>
                </c:pt>
                <c:pt idx="2347">
                  <c:v>5.9775219990933429E-26</c:v>
                </c:pt>
                <c:pt idx="2348">
                  <c:v>5.8271680521521099E-26</c:v>
                </c:pt>
                <c:pt idx="2349">
                  <c:v>5.6805959916455007E-26</c:v>
                </c:pt>
                <c:pt idx="2350">
                  <c:v>5.5377106909386583E-26</c:v>
                </c:pt>
                <c:pt idx="2351">
                  <c:v>5.3984194161382725E-26</c:v>
                </c:pt>
                <c:pt idx="2352">
                  <c:v>5.2626317659073784E-26</c:v>
                </c:pt>
                <c:pt idx="2353">
                  <c:v>5.1302596127940512E-26</c:v>
                </c:pt>
                <c:pt idx="2354">
                  <c:v>5.0012170460358573E-26</c:v>
                </c:pt>
                <c:pt idx="2355">
                  <c:v>4.875420315802905E-26</c:v>
                </c:pt>
                <c:pt idx="2356">
                  <c:v>4.7527877788437066E-26</c:v>
                </c:pt>
                <c:pt idx="2357">
                  <c:v>4.6332398454975128E-26</c:v>
                </c:pt>
                <c:pt idx="2358">
                  <c:v>4.5166989280401759E-26</c:v>
                </c:pt>
                <c:pt idx="2359">
                  <c:v>4.4030893903289134E-26</c:v>
                </c:pt>
                <c:pt idx="2360">
                  <c:v>4.2923374987137503E-26</c:v>
                </c:pt>
                <c:pt idx="2361">
                  <c:v>4.1843713741836883E-26</c:v>
                </c:pt>
                <c:pt idx="2362">
                  <c:v>4.0791209457165308E-26</c:v>
                </c:pt>
                <c:pt idx="2363">
                  <c:v>3.9765179048022532E-26</c:v>
                </c:pt>
                <c:pt idx="2364">
                  <c:v>3.8764956611099628E-26</c:v>
                </c:pt>
                <c:pt idx="2365">
                  <c:v>3.7789892992702751E-26</c:v>
                </c:pt>
                <c:pt idx="2366">
                  <c:v>3.6839355367446006E-26</c:v>
                </c:pt>
                <c:pt idx="2367">
                  <c:v>3.5912726827541865E-26</c:v>
                </c:pt>
                <c:pt idx="2368">
                  <c:v>3.5009405982422304E-26</c:v>
                </c:pt>
                <c:pt idx="2369">
                  <c:v>3.4128806568430656E-26</c:v>
                </c:pt>
                <c:pt idx="2370">
                  <c:v>3.3270357068330585E-26</c:v>
                </c:pt>
                <c:pt idx="2371">
                  <c:v>3.2433500340387957E-26</c:v>
                </c:pt>
                <c:pt idx="2372">
                  <c:v>3.1617693256777811E-26</c:v>
                </c:pt>
                <c:pt idx="2373">
                  <c:v>3.0822406351091222E-26</c:v>
                </c:pt>
                <c:pt idx="2374">
                  <c:v>3.0047123474706195E-26</c:v>
                </c:pt>
                <c:pt idx="2375">
                  <c:v>2.9291341461802413E-26</c:v>
                </c:pt>
                <c:pt idx="2376">
                  <c:v>2.8554569802801878E-26</c:v>
                </c:pt>
                <c:pt idx="2377">
                  <c:v>2.783633032602327E-26</c:v>
                </c:pt>
                <c:pt idx="2378">
                  <c:v>2.7136156887345634E-26</c:v>
                </c:pt>
                <c:pt idx="2379">
                  <c:v>2.6453595067674091E-26</c:v>
                </c:pt>
                <c:pt idx="2380">
                  <c:v>2.5788201878019219E-26</c:v>
                </c:pt>
                <c:pt idx="2381">
                  <c:v>2.5139545471992683E-26</c:v>
                </c:pt>
                <c:pt idx="2382">
                  <c:v>2.4507204865534853E-26</c:v>
                </c:pt>
                <c:pt idx="2383">
                  <c:v>2.3890769663692277E-26</c:v>
                </c:pt>
                <c:pt idx="2384">
                  <c:v>2.3289839794267308E-26</c:v>
                </c:pt>
                <c:pt idx="2385">
                  <c:v>2.270402524816823E-26</c:v>
                </c:pt>
              </c:numCache>
            </c:numRef>
          </c:yVal>
          <c:smooth val="0"/>
          <c:extLst>
            <c:ext xmlns:c16="http://schemas.microsoft.com/office/drawing/2014/chart" uri="{C3380CC4-5D6E-409C-BE32-E72D297353CC}">
              <c16:uniqueId val="{00000001-8881-4D41-950D-19F47468814E}"/>
            </c:ext>
          </c:extLst>
        </c:ser>
        <c:ser>
          <c:idx val="2"/>
          <c:order val="2"/>
          <c:tx>
            <c:v>(d+n)k</c:v>
          </c:tx>
          <c:spPr>
            <a:ln w="19050" cap="rnd">
              <a:solidFill>
                <a:schemeClr val="tx1"/>
              </a:solidFill>
              <a:round/>
            </a:ln>
            <a:effectLst/>
          </c:spPr>
          <c:marker>
            <c:symbol val="circle"/>
            <c:size val="5"/>
            <c:spPr>
              <a:noFill/>
              <a:ln w="9525">
                <a:noFill/>
              </a:ln>
              <a:effectLst/>
            </c:spPr>
          </c:marker>
          <c:trendline>
            <c:spPr>
              <a:ln w="19050" cap="rnd">
                <a:solidFill>
                  <a:schemeClr val="tx1"/>
                </a:solidFill>
                <a:prstDash val="solid"/>
              </a:ln>
              <a:effectLst/>
            </c:spPr>
            <c:trendlineType val="linear"/>
            <c:forward val="100"/>
            <c:intercept val="0"/>
            <c:dispRSqr val="0"/>
            <c:dispEq val="0"/>
          </c:trendline>
          <c:xVal>
            <c:numRef>
              <c:f>'Solow 2'!$R$29:$R$2437</c:f>
              <c:numCache>
                <c:formatCode>General</c:formatCode>
                <c:ptCount val="2409"/>
                <c:pt idx="1">
                  <c:v>57.492546927614541</c:v>
                </c:pt>
                <c:pt idx="2">
                  <c:v>53.945155366790672</c:v>
                </c:pt>
                <c:pt idx="3">
                  <c:v>50.616644122778091</c:v>
                </c:pt>
                <c:pt idx="4">
                  <c:v>47.493507893930236</c:v>
                </c:pt>
                <c:pt idx="5">
                  <c:v>44.563074679535141</c:v>
                </c:pt>
                <c:pt idx="6">
                  <c:v>41.813454363677856</c:v>
                </c:pt>
                <c:pt idx="7">
                  <c:v>39.233490471569255</c:v>
                </c:pt>
                <c:pt idx="8">
                  <c:v>36.812714902594415</c:v>
                </c:pt>
                <c:pt idx="9">
                  <c:v>34.541305456411841</c:v>
                </c:pt>
                <c:pt idx="10">
                  <c:v>32.410045979767204</c:v>
                </c:pt>
                <c:pt idx="11">
                  <c:v>30.410288972319034</c:v>
                </c:pt>
                <c:pt idx="12">
                  <c:v>28.533920499750902</c:v>
                </c:pt>
                <c:pt idx="13">
                  <c:v>26.773327271806473</c:v>
                </c:pt>
                <c:pt idx="14">
                  <c:v>25.121365751667874</c:v>
                </c:pt>
                <c:pt idx="15">
                  <c:v>23.571333171339919</c:v>
                </c:pt>
                <c:pt idx="16">
                  <c:v>22.116940335436233</c:v>
                </c:pt>
                <c:pt idx="17">
                  <c:v>20.752286103019763</c:v>
                </c:pt>
                <c:pt idx="18">
                  <c:v>19.471833443958737</c:v>
                </c:pt>
                <c:pt idx="19">
                  <c:v>18.270386972647689</c:v>
                </c:pt>
                <c:pt idx="20">
                  <c:v>17.143071867937543</c:v>
                </c:pt>
                <c:pt idx="21">
                  <c:v>16.085314093743175</c:v>
                </c:pt>
                <c:pt idx="22">
                  <c:v>15.092821840074404</c:v>
                </c:pt>
                <c:pt idx="23">
                  <c:v>14.161568109188076</c:v>
                </c:pt>
                <c:pt idx="24">
                  <c:v>13.287774376205327</c:v>
                </c:pt>
                <c:pt idx="25">
                  <c:v>12.467895257897528</c:v>
                </c:pt>
                <c:pt idx="26">
                  <c:v>11.698604127435223</c:v>
                </c:pt>
                <c:pt idx="27">
                  <c:v>10.976779616732424</c:v>
                </c:pt>
                <c:pt idx="28">
                  <c:v>10.29949295162006</c:v>
                </c:pt>
                <c:pt idx="29">
                  <c:v>9.6639960684615733</c:v>
                </c:pt>
                <c:pt idx="30">
                  <c:v>9.0677104639943007</c:v>
                </c:pt>
                <c:pt idx="31">
                  <c:v>8.5082167331552956</c:v>
                </c:pt>
                <c:pt idx="32">
                  <c:v>7.9832447524417605</c:v>
                </c:pt>
                <c:pt idx="33">
                  <c:v>7.4906644689754707</c:v>
                </c:pt>
                <c:pt idx="34">
                  <c:v>7.028477257898138</c:v>
                </c:pt>
                <c:pt idx="35">
                  <c:v>6.5948078130307595</c:v>
                </c:pt>
                <c:pt idx="36">
                  <c:v>6.1878965378935646</c:v>
                </c:pt>
                <c:pt idx="37">
                  <c:v>5.8060924062134713</c:v>
                </c:pt>
                <c:pt idx="38">
                  <c:v>5.4478462629508133</c:v>
                </c:pt>
                <c:pt idx="39">
                  <c:v>5.1117045386645446</c:v>
                </c:pt>
                <c:pt idx="40">
                  <c:v>4.7963033517121882</c:v>
                </c:pt>
                <c:pt idx="41">
                  <c:v>4.5003629743544602</c:v>
                </c:pt>
                <c:pt idx="42">
                  <c:v>4.2226826403110023</c:v>
                </c:pt>
                <c:pt idx="43">
                  <c:v>3.9621356726990693</c:v>
                </c:pt>
                <c:pt idx="44">
                  <c:v>3.7176649125870145</c:v>
                </c:pt>
                <c:pt idx="45">
                  <c:v>3.4882784296140747</c:v>
                </c:pt>
                <c:pt idx="46">
                  <c:v>3.2730454972724856</c:v>
                </c:pt>
                <c:pt idx="47">
                  <c:v>3.0710928165217886</c:v>
                </c:pt>
                <c:pt idx="48">
                  <c:v>2.8816009724128007</c:v>
                </c:pt>
                <c:pt idx="49">
                  <c:v>2.7038011093441292</c:v>
                </c:pt>
                <c:pt idx="50">
                  <c:v>2.5369718114612296</c:v>
                </c:pt>
                <c:pt idx="51">
                  <c:v>2.3804361755403418</c:v>
                </c:pt>
                <c:pt idx="52">
                  <c:v>2.233559064480652</c:v>
                </c:pt>
                <c:pt idx="53">
                  <c:v>2.0957445302608324</c:v>
                </c:pt>
                <c:pt idx="54">
                  <c:v>1.9664333959037075</c:v>
                </c:pt>
                <c:pt idx="55">
                  <c:v>1.8451009866379684</c:v>
                </c:pt>
                <c:pt idx="56">
                  <c:v>1.7312550010512082</c:v>
                </c:pt>
                <c:pt idx="57">
                  <c:v>1.6244335135965735</c:v>
                </c:pt>
                <c:pt idx="58">
                  <c:v>1.5242031003482757</c:v>
                </c:pt>
                <c:pt idx="59">
                  <c:v>1.4301570804012969</c:v>
                </c:pt>
                <c:pt idx="60">
                  <c:v>1.3419138657798331</c:v>
                </c:pt>
                <c:pt idx="61">
                  <c:v>1.2591154131592992</c:v>
                </c:pt>
                <c:pt idx="62">
                  <c:v>1.1814257711198159</c:v>
                </c:pt>
                <c:pt idx="63">
                  <c:v>1.1085297170367208</c:v>
                </c:pt>
                <c:pt idx="64">
                  <c:v>1.0401314780773376</c:v>
                </c:pt>
                <c:pt idx="65">
                  <c:v>0.97595353111450156</c:v>
                </c:pt>
                <c:pt idx="66">
                  <c:v>0.91573547668753819</c:v>
                </c:pt>
                <c:pt idx="67">
                  <c:v>0.85923298244183433</c:v>
                </c:pt>
                <c:pt idx="68">
                  <c:v>0.80621679176005279</c:v>
                </c:pt>
                <c:pt idx="69">
                  <c:v>0.75647179356254857</c:v>
                </c:pt>
                <c:pt idx="70">
                  <c:v>0.70979614950274172</c:v>
                </c:pt>
                <c:pt idx="71">
                  <c:v>0.66600047501607351</c:v>
                </c:pt>
                <c:pt idx="72">
                  <c:v>0.62490707089968822</c:v>
                </c:pt>
                <c:pt idx="73">
                  <c:v>0.58634920230500331</c:v>
                </c:pt>
                <c:pt idx="74">
                  <c:v>0.55017042221770951</c:v>
                </c:pt>
                <c:pt idx="75">
                  <c:v>0.51622393668024946</c:v>
                </c:pt>
                <c:pt idx="76">
                  <c:v>0.48437200918118756</c:v>
                </c:pt>
                <c:pt idx="77">
                  <c:v>0.45448540179480745</c:v>
                </c:pt>
                <c:pt idx="78">
                  <c:v>0.42644285080338201</c:v>
                </c:pt>
                <c:pt idx="79">
                  <c:v>0.4001305746744741</c:v>
                </c:pt>
                <c:pt idx="80">
                  <c:v>0.37544181239690538</c:v>
                </c:pt>
                <c:pt idx="81">
                  <c:v>0.35227639030221125</c:v>
                </c:pt>
                <c:pt idx="82">
                  <c:v>0.3305403156139749</c:v>
                </c:pt>
                <c:pt idx="83">
                  <c:v>0.31014539507588545</c:v>
                </c:pt>
                <c:pt idx="84">
                  <c:v>0.29100887711111717</c:v>
                </c:pt>
                <c:pt idx="85">
                  <c:v>0.27305311606110583</c:v>
                </c:pt>
                <c:pt idx="86">
                  <c:v>0.25620525714138592</c:v>
                </c:pt>
                <c:pt idx="87">
                  <c:v>0.24039694083620719</c:v>
                </c:pt>
                <c:pt idx="88">
                  <c:v>0.22556402553252572</c:v>
                </c:pt>
                <c:pt idx="89">
                  <c:v>0.21164632726796664</c:v>
                </c:pt>
                <c:pt idx="90">
                  <c:v>0.19858737553679651</c:v>
                </c:pt>
                <c:pt idx="91">
                  <c:v>0.18633418416309816</c:v>
                </c:pt>
                <c:pt idx="92">
                  <c:v>0.17483703631147482</c:v>
                </c:pt>
                <c:pt idx="93">
                  <c:v>0.16404928276297298</c:v>
                </c:pt>
                <c:pt idx="94">
                  <c:v>0.15392715263773649</c:v>
                </c:pt>
                <c:pt idx="95">
                  <c:v>0.14442957579640711</c:v>
                </c:pt>
                <c:pt idx="96">
                  <c:v>0.13551801619967163</c:v>
                </c:pt>
                <c:pt idx="97">
                  <c:v>0.12715631554981918</c:v>
                </c:pt>
                <c:pt idx="98">
                  <c:v>0.11931054657988979</c:v>
                </c:pt>
                <c:pt idx="99">
                  <c:v>0.11194887539514191</c:v>
                </c:pt>
                <c:pt idx="100">
                  <c:v>0.10504143230829367</c:v>
                </c:pt>
                <c:pt idx="101">
                  <c:v>9.8560190644457826E-2</c:v>
                </c:pt>
                <c:pt idx="102">
                  <c:v>9.2478853024026045E-2</c:v>
                </c:pt>
                <c:pt idx="103">
                  <c:v>8.6772744662099749E-2</c:v>
                </c:pt>
                <c:pt idx="104">
                  <c:v>8.1418713251534283E-2</c:v>
                </c:pt>
                <c:pt idx="105">
                  <c:v>7.6395035023375885E-2</c:v>
                </c:pt>
                <c:pt idx="106">
                  <c:v>7.1681326603535461E-2</c:v>
                </c:pt>
                <c:pt idx="107">
                  <c:v>6.7258462308060915E-2</c:v>
                </c:pt>
                <c:pt idx="108">
                  <c:v>6.3108496541437242E-2</c:v>
                </c:pt>
                <c:pt idx="109">
                  <c:v>5.9214590983048265E-2</c:v>
                </c:pt>
                <c:pt idx="110">
                  <c:v>5.5560946266362231E-2</c:v>
                </c:pt>
                <c:pt idx="111">
                  <c:v>5.213273787363204E-2</c:v>
                </c:pt>
                <c:pt idx="112">
                  <c:v>4.8916055986005694E-2</c:v>
                </c:pt>
                <c:pt idx="113">
                  <c:v>4.5897849044990904E-2</c:v>
                </c:pt>
                <c:pt idx="114">
                  <c:v>4.3065870796276981E-2</c:v>
                </c:pt>
                <c:pt idx="115">
                  <c:v>4.040863060104629E-2</c:v>
                </c:pt>
                <c:pt idx="116">
                  <c:v>3.7915346813165426E-2</c:v>
                </c:pt>
                <c:pt idx="117">
                  <c:v>3.5575903033085984E-2</c:v>
                </c:pt>
                <c:pt idx="118">
                  <c:v>3.3380807060956752E-2</c:v>
                </c:pt>
                <c:pt idx="119">
                  <c:v>3.1321152382401338E-2</c:v>
                </c:pt>
                <c:pt idx="120">
                  <c:v>2.9388582030691245E-2</c:v>
                </c:pt>
                <c:pt idx="121">
                  <c:v>2.7575254678686597E-2</c:v>
                </c:pt>
                <c:pt idx="122">
                  <c:v>2.5873812822963953E-2</c:v>
                </c:pt>
                <c:pt idx="123">
                  <c:v>2.4277352931039536E-2</c:v>
                </c:pt>
                <c:pt idx="124">
                  <c:v>2.2779397430561489E-2</c:v>
                </c:pt>
                <c:pt idx="125">
                  <c:v>2.1373868426818331E-2</c:v>
                </c:pt>
                <c:pt idx="126">
                  <c:v>2.0055063041923529E-2</c:v>
                </c:pt>
                <c:pt idx="127">
                  <c:v>1.8817630275615883E-2</c:v>
                </c:pt>
                <c:pt idx="128">
                  <c:v>1.7656549293789337E-2</c:v>
                </c:pt>
                <c:pt idx="129">
                  <c:v>1.6567109056658796E-2</c:v>
                </c:pt>
                <c:pt idx="130">
                  <c:v>1.5544889203904072E-2</c:v>
                </c:pt>
                <c:pt idx="131">
                  <c:v>1.4585742119234128E-2</c:v>
                </c:pt>
                <c:pt idx="132">
                  <c:v>1.3685776101599373E-2</c:v>
                </c:pt>
                <c:pt idx="133">
                  <c:v>1.2841339574769841E-2</c:v>
                </c:pt>
                <c:pt idx="134">
                  <c:v>1.2049006271210239E-2</c:v>
                </c:pt>
                <c:pt idx="135">
                  <c:v>1.1305561330136056E-2</c:v>
                </c:pt>
                <c:pt idx="136">
                  <c:v>1.0607988253344112E-2</c:v>
                </c:pt>
                <c:pt idx="137">
                  <c:v>9.9534566658913901E-3</c:v>
                </c:pt>
                <c:pt idx="138">
                  <c:v>9.3393108319615691E-3</c:v>
                </c:pt>
                <c:pt idx="139">
                  <c:v>8.7630588793228426E-3</c:v>
                </c:pt>
                <c:pt idx="140">
                  <c:v>8.222362688655711E-3</c:v>
                </c:pt>
                <c:pt idx="141">
                  <c:v>7.7150284067270649E-3</c:v>
                </c:pt>
                <c:pt idx="142">
                  <c:v>7.2389975449181814E-3</c:v>
                </c:pt>
                <c:pt idx="143">
                  <c:v>6.7923386269892342E-3</c:v>
                </c:pt>
                <c:pt idx="144">
                  <c:v>6.3732393521914715E-3</c:v>
                </c:pt>
                <c:pt idx="145">
                  <c:v>5.9799992419291891E-3</c:v>
                </c:pt>
                <c:pt idx="146">
                  <c:v>5.6110227401356379E-3</c:v>
                </c:pt>
                <c:pt idx="147">
                  <c:v>5.2648127393679113E-3</c:v>
                </c:pt>
                <c:pt idx="148">
                  <c:v>4.9399645063531858E-3</c:v>
                </c:pt>
                <c:pt idx="149">
                  <c:v>4.6351599823394882E-3</c:v>
                </c:pt>
                <c:pt idx="150">
                  <c:v>4.3491624351248599E-3</c:v>
                </c:pt>
                <c:pt idx="151">
                  <c:v>4.0808114410657717E-3</c:v>
                </c:pt>
                <c:pt idx="152">
                  <c:v>3.8290181767044558E-3</c:v>
                </c:pt>
                <c:pt idx="153">
                  <c:v>3.5927610009111452E-3</c:v>
                </c:pt>
                <c:pt idx="154">
                  <c:v>3.3710813096159285E-3</c:v>
                </c:pt>
                <c:pt idx="155">
                  <c:v>3.1630796463109627E-3</c:v>
                </c:pt>
                <c:pt idx="156">
                  <c:v>2.9679120525415549E-3</c:v>
                </c:pt>
                <c:pt idx="157">
                  <c:v>2.7847866435783898E-3</c:v>
                </c:pt>
                <c:pt idx="158">
                  <c:v>2.6129603953768143E-3</c:v>
                </c:pt>
                <c:pt idx="159">
                  <c:v>2.4517361297864064E-3</c:v>
                </c:pt>
                <c:pt idx="160">
                  <c:v>2.3004596857784292E-3</c:v>
                </c:pt>
                <c:pt idx="161">
                  <c:v>2.1585172652135425E-3</c:v>
                </c:pt>
                <c:pt idx="162">
                  <c:v>2.0253329423803282E-3</c:v>
                </c:pt>
                <c:pt idx="163">
                  <c:v>1.9003663271996802E-3</c:v>
                </c:pt>
                <c:pt idx="164">
                  <c:v>1.7831103726136078E-3</c:v>
                </c:pt>
                <c:pt idx="165">
                  <c:v>1.6730893172620166E-3</c:v>
                </c:pt>
                <c:pt idx="166">
                  <c:v>1.569856755099961E-3</c:v>
                </c:pt>
                <c:pt idx="167">
                  <c:v>1.4729938241229176E-3</c:v>
                </c:pt>
                <c:pt idx="168">
                  <c:v>1.3821075068509037E-3</c:v>
                </c:pt>
                <c:pt idx="169">
                  <c:v>1.2968290356757245E-3</c:v>
                </c:pt>
                <c:pt idx="170">
                  <c:v>1.2168123966011073E-3</c:v>
                </c:pt>
                <c:pt idx="171">
                  <c:v>1.1417329253047095E-3</c:v>
                </c:pt>
                <c:pt idx="172">
                  <c:v>1.0712859898255767E-3</c:v>
                </c:pt>
                <c:pt idx="173">
                  <c:v>1.0051857545321083E-3</c:v>
                </c:pt>
                <c:pt idx="174">
                  <c:v>9.4316402035538006E-4</c:v>
                </c:pt>
                <c:pt idx="175">
                  <c:v>8.8496913658211713E-4</c:v>
                </c:pt>
                <c:pt idx="176">
                  <c:v>8.3036497979195882E-4</c:v>
                </c:pt>
                <c:pt idx="177">
                  <c:v>7.7912999579609677E-4</c:v>
                </c:pt>
                <c:pt idx="178">
                  <c:v>7.3105630068998778E-4</c:v>
                </c:pt>
                <c:pt idx="179">
                  <c:v>6.8594883737270061E-4</c:v>
                </c:pt>
                <c:pt idx="180">
                  <c:v>6.4362458411050777E-4</c:v>
                </c:pt>
                <c:pt idx="181">
                  <c:v>6.0391181193349814E-4</c:v>
                </c:pt>
                <c:pt idx="182">
                  <c:v>5.6664938785212977E-4</c:v>
                </c:pt>
                <c:pt idx="183">
                  <c:v>5.3168612106654987E-4</c:v>
                </c:pt>
                <c:pt idx="184">
                  <c:v>4.9888014951595327E-4</c:v>
                </c:pt>
                <c:pt idx="185">
                  <c:v>4.6809836427892773E-4</c:v>
                </c:pt>
                <c:pt idx="186">
                  <c:v>4.392158694893127E-4</c:v>
                </c:pt>
                <c:pt idx="187">
                  <c:v>4.1211547557620283E-4</c:v>
                </c:pt>
                <c:pt idx="188">
                  <c:v>3.8668722377193721E-4</c:v>
                </c:pt>
                <c:pt idx="189">
                  <c:v>3.6282793995878401E-4</c:v>
                </c:pt>
                <c:pt idx="190">
                  <c:v>3.4044081604407206E-4</c:v>
                </c:pt>
                <c:pt idx="191">
                  <c:v>3.194350171652148E-4</c:v>
                </c:pt>
                <c:pt idx="192">
                  <c:v>2.9972531313087776E-4</c:v>
                </c:pt>
                <c:pt idx="193">
                  <c:v>2.8123173260287583E-4</c:v>
                </c:pt>
                <c:pt idx="194">
                  <c:v>2.6387923861565719E-4</c:v>
                </c:pt>
                <c:pt idx="195">
                  <c:v>2.4759742411680782E-4</c:v>
                </c:pt>
                <c:pt idx="196">
                  <c:v>2.3232022629324402E-4</c:v>
                </c:pt>
                <c:pt idx="197">
                  <c:v>2.1798565852398235E-4</c:v>
                </c:pt>
                <c:pt idx="198">
                  <c:v>2.04535558871897E-4</c:v>
                </c:pt>
                <c:pt idx="199">
                  <c:v>1.919153540939789E-4</c:v>
                </c:pt>
                <c:pt idx="200">
                  <c:v>1.8007383821257847E-4</c:v>
                </c:pt>
                <c:pt idx="201">
                  <c:v>1.6896296474919323E-4</c:v>
                </c:pt>
                <c:pt idx="202">
                  <c:v>1.5853765177779693E-4</c:v>
                </c:pt>
                <c:pt idx="203">
                  <c:v>1.4875559900672265E-4</c:v>
                </c:pt>
                <c:pt idx="204">
                  <c:v>1.3957711614691584E-4</c:v>
                </c:pt>
                <c:pt idx="205">
                  <c:v>1.3096496187016936E-4</c:v>
                </c:pt>
                <c:pt idx="206">
                  <c:v>1.2288419270391917E-4</c:v>
                </c:pt>
                <c:pt idx="207">
                  <c:v>1.1530202124949785E-4</c:v>
                </c:pt>
                <c:pt idx="208">
                  <c:v>1.0818768314857186E-4</c:v>
                </c:pt>
                <c:pt idx="209">
                  <c:v>1.015123122579844E-4</c:v>
                </c:pt>
                <c:pt idx="210">
                  <c:v>9.5248823526530613E-5</c:v>
                </c:pt>
                <c:pt idx="211">
                  <c:v>8.937180309844229E-5</c:v>
                </c:pt>
                <c:pt idx="212">
                  <c:v>8.385740519768154E-5</c:v>
                </c:pt>
                <c:pt idx="213">
                  <c:v>7.8683255374655306E-5</c:v>
                </c:pt>
                <c:pt idx="214">
                  <c:v>7.3828359722778459E-5</c:v>
                </c:pt>
                <c:pt idx="215">
                  <c:v>6.9273019696534807E-5</c:v>
                </c:pt>
                <c:pt idx="216">
                  <c:v>6.4998752185414313E-5</c:v>
                </c:pt>
                <c:pt idx="217">
                  <c:v>6.0988214519429089E-5</c:v>
                </c:pt>
                <c:pt idx="218">
                  <c:v>5.7225134101921559E-5</c:v>
                </c:pt>
                <c:pt idx="219">
                  <c:v>5.3694242384152366E-5</c:v>
                </c:pt>
                <c:pt idx="220">
                  <c:v>5.038121291377269E-5</c:v>
                </c:pt>
                <c:pt idx="221">
                  <c:v>4.7272603205815129E-5</c:v>
                </c:pt>
                <c:pt idx="222">
                  <c:v>4.4355800200346995E-5</c:v>
                </c:pt>
                <c:pt idx="223">
                  <c:v>4.1618969085482529E-5</c:v>
                </c:pt>
                <c:pt idx="224">
                  <c:v>3.905100527810566E-5</c:v>
                </c:pt>
                <c:pt idx="225">
                  <c:v>3.6641489367466767E-5</c:v>
                </c:pt>
                <c:pt idx="226">
                  <c:v>3.4380644838839057E-5</c:v>
                </c:pt>
                <c:pt idx="227">
                  <c:v>3.2259298405699907E-5</c:v>
                </c:pt>
                <c:pt idx="228">
                  <c:v>3.0268842789486575E-5</c:v>
                </c:pt>
                <c:pt idx="229">
                  <c:v>2.840120179590667E-5</c:v>
                </c:pt>
                <c:pt idx="230">
                  <c:v>2.6648797546101846E-5</c:v>
                </c:pt>
                <c:pt idx="231">
                  <c:v>2.5004519729706486E-5</c:v>
                </c:pt>
                <c:pt idx="232">
                  <c:v>2.3461696755046957E-5</c:v>
                </c:pt>
                <c:pt idx="233">
                  <c:v>2.2014068679424394E-5</c:v>
                </c:pt>
                <c:pt idx="234">
                  <c:v>2.065576180964684E-5</c:v>
                </c:pt>
                <c:pt idx="235">
                  <c:v>1.9381264869753324E-5</c:v>
                </c:pt>
                <c:pt idx="236">
                  <c:v>1.8185406639231412E-5</c:v>
                </c:pt>
                <c:pt idx="237">
                  <c:v>1.7063334970996195E-5</c:v>
                </c:pt>
                <c:pt idx="238">
                  <c:v>1.6010497103996964E-5</c:v>
                </c:pt>
                <c:pt idx="239">
                  <c:v>1.5022621190570797E-5</c:v>
                </c:pt>
                <c:pt idx="240">
                  <c:v>1.4095698963591004E-5</c:v>
                </c:pt>
                <c:pt idx="241">
                  <c:v>1.322596947308309E-5</c:v>
                </c:pt>
                <c:pt idx="242">
                  <c:v>1.2409903826320208E-5</c:v>
                </c:pt>
                <c:pt idx="243">
                  <c:v>1.1644190869481633E-5</c:v>
                </c:pt>
                <c:pt idx="244">
                  <c:v>1.0925723752778173E-5</c:v>
                </c:pt>
                <c:pt idx="245">
                  <c:v>1.0251587324533031E-5</c:v>
                </c:pt>
                <c:pt idx="246">
                  <c:v>9.6190463030701247E-6</c:v>
                </c:pt>
                <c:pt idx="247">
                  <c:v>9.025534178417746E-6</c:v>
                </c:pt>
                <c:pt idx="248">
                  <c:v>8.4686427987967083E-6</c:v>
                </c:pt>
                <c:pt idx="249">
                  <c:v>7.9461125996405133E-6</c:v>
                </c:pt>
                <c:pt idx="250">
                  <c:v>7.4558234355022332E-6</c:v>
                </c:pt>
                <c:pt idx="251">
                  <c:v>6.995785977648897E-6</c:v>
                </c:pt>
                <c:pt idx="252">
                  <c:v>6.5641336424394807E-6</c:v>
                </c:pt>
                <c:pt idx="253">
                  <c:v>6.1591150177362256E-6</c:v>
                </c:pt>
                <c:pt idx="254">
                  <c:v>5.7790867566197097E-6</c:v>
                </c:pt>
                <c:pt idx="255">
                  <c:v>5.4225069095742669E-6</c:v>
                </c:pt>
                <c:pt idx="256">
                  <c:v>5.0879286680893055E-6</c:v>
                </c:pt>
                <c:pt idx="257">
                  <c:v>4.7739944942914718E-6</c:v>
                </c:pt>
                <c:pt idx="258">
                  <c:v>4.4794306127888599E-6</c:v>
                </c:pt>
                <c:pt idx="259">
                  <c:v>4.2030418423781521E-6</c:v>
                </c:pt>
                <c:pt idx="260">
                  <c:v>3.9437067466445444E-6</c:v>
                </c:pt>
                <c:pt idx="261">
                  <c:v>3.7003730837782103E-6</c:v>
                </c:pt>
                <c:pt idx="262">
                  <c:v>3.4720535371451197E-6</c:v>
                </c:pt>
                <c:pt idx="263">
                  <c:v>3.2578217092891621E-6</c:v>
                </c:pt>
                <c:pt idx="264">
                  <c:v>3.0568083631114111E-6</c:v>
                </c:pt>
                <c:pt idx="265">
                  <c:v>2.8681978949752561E-6</c:v>
                </c:pt>
                <c:pt idx="266">
                  <c:v>2.6912250254271682E-6</c:v>
                </c:pt>
                <c:pt idx="267">
                  <c:v>2.5251716941058376E-6</c:v>
                </c:pt>
                <c:pt idx="268">
                  <c:v>2.3693641462408846E-6</c:v>
                </c:pt>
                <c:pt idx="269">
                  <c:v>2.2231701989197493E-6</c:v>
                </c:pt>
                <c:pt idx="270">
                  <c:v>2.0859966760307319E-6</c:v>
                </c:pt>
                <c:pt idx="271">
                  <c:v>1.957287001474571E-6</c:v>
                </c:pt>
                <c:pt idx="272">
                  <c:v>1.8365189408791167E-6</c:v>
                </c:pt>
                <c:pt idx="273">
                  <c:v>1.7232024826541879E-6</c:v>
                </c:pt>
                <c:pt idx="274">
                  <c:v>1.6168778497890869E-6</c:v>
                </c:pt>
                <c:pt idx="275">
                  <c:v>1.51711363432571E-6</c:v>
                </c:pt>
                <c:pt idx="276">
                  <c:v>1.4235050469379612E-6</c:v>
                </c:pt>
                <c:pt idx="277">
                  <c:v>1.3356722745152029E-6</c:v>
                </c:pt>
                <c:pt idx="278">
                  <c:v>1.2532589390857049E-6</c:v>
                </c:pt>
                <c:pt idx="279">
                  <c:v>1.1759306518272337E-6</c:v>
                </c:pt>
                <c:pt idx="280">
                  <c:v>1.1033736562977414E-6</c:v>
                </c:pt>
                <c:pt idx="281">
                  <c:v>1.035293555381113E-6</c:v>
                </c:pt>
                <c:pt idx="282">
                  <c:v>9.7141411678260666E-7</c:v>
                </c:pt>
                <c:pt idx="283">
                  <c:v>9.114761522273325E-7</c:v>
                </c:pt>
                <c:pt idx="284">
                  <c:v>8.5523646581416343E-7</c:v>
                </c:pt>
                <c:pt idx="285">
                  <c:v>8.024668672580627E-7</c:v>
                </c:pt>
                <c:pt idx="286">
                  <c:v>7.5295324601710271E-7</c:v>
                </c:pt>
                <c:pt idx="287">
                  <c:v>7.0649470254747814E-7</c:v>
                </c:pt>
                <c:pt idx="288">
                  <c:v>6.6290273316161802E-7</c:v>
                </c:pt>
                <c:pt idx="289">
                  <c:v>6.2200046518199046E-7</c:v>
                </c:pt>
                <c:pt idx="290">
                  <c:v>5.8362193928726612E-7</c:v>
                </c:pt>
                <c:pt idx="291">
                  <c:v>5.4761143613898936E-7</c:v>
                </c:pt>
                <c:pt idx="292">
                  <c:v>5.1382284455657267E-7</c:v>
                </c:pt>
                <c:pt idx="293">
                  <c:v>4.82119068677007E-7</c:v>
                </c:pt>
                <c:pt idx="294">
                  <c:v>4.5237147169386457E-7</c:v>
                </c:pt>
                <c:pt idx="295">
                  <c:v>4.2445935391858633E-7</c:v>
                </c:pt>
                <c:pt idx="296">
                  <c:v>3.9826946304630834E-7</c:v>
                </c:pt>
                <c:pt idx="297">
                  <c:v>3.7369553463915107E-7</c:v>
                </c:pt>
                <c:pt idx="298">
                  <c:v>3.5063786096249988E-7</c:v>
                </c:pt>
                <c:pt idx="299">
                  <c:v>3.2900288642484783E-7</c:v>
                </c:pt>
                <c:pt idx="300">
                  <c:v>3.0870282797971355E-7</c:v>
                </c:pt>
                <c:pt idx="301">
                  <c:v>2.8965531894943068E-7</c:v>
                </c:pt>
                <c:pt idx="302">
                  <c:v>2.7178307482563758E-7</c:v>
                </c:pt>
                <c:pt idx="303">
                  <c:v>2.5501357969046644E-7</c:v>
                </c:pt>
                <c:pt idx="304">
                  <c:v>2.3927879198609815E-7</c:v>
                </c:pt>
                <c:pt idx="305">
                  <c:v>2.2451486843885459E-7</c:v>
                </c:pt>
                <c:pt idx="306">
                  <c:v>2.1066190501766144E-7</c:v>
                </c:pt>
                <c:pt idx="307">
                  <c:v>1.9766369387583094E-7</c:v>
                </c:pt>
                <c:pt idx="308">
                  <c:v>1.8546749528996513E-7</c:v>
                </c:pt>
                <c:pt idx="309">
                  <c:v>1.7402382367063129E-7</c:v>
                </c:pt>
                <c:pt idx="310">
                  <c:v>1.6328624677655588E-7</c:v>
                </c:pt>
                <c:pt idx="311">
                  <c:v>1.5321119731765737E-7</c:v>
                </c:pt>
                <c:pt idx="312">
                  <c:v>1.4375779618250382E-7</c:v>
                </c:pt>
                <c:pt idx="313">
                  <c:v>1.3488768657294834E-7</c:v>
                </c:pt>
                <c:pt idx="314">
                  <c:v>1.2656487837295014E-7</c:v>
                </c:pt>
                <c:pt idx="315">
                  <c:v>1.1875560212011374E-7</c:v>
                </c:pt>
                <c:pt idx="316">
                  <c:v>1.1142817198744197E-7</c:v>
                </c:pt>
                <c:pt idx="317">
                  <c:v>1.0455285721935637E-7</c:v>
                </c:pt>
                <c:pt idx="318">
                  <c:v>9.8101761500341972E-8</c:v>
                </c:pt>
                <c:pt idx="319">
                  <c:v>9.2048709766759498E-8</c:v>
                </c:pt>
                <c:pt idx="320">
                  <c:v>8.6369142002568306E-8</c:v>
                </c:pt>
                <c:pt idx="321">
                  <c:v>8.1040013588040749E-8</c:v>
                </c:pt>
                <c:pt idx="322">
                  <c:v>7.6039701797136485E-8</c:v>
                </c:pt>
                <c:pt idx="323">
                  <c:v>7.1347918064153791E-8</c:v>
                </c:pt>
                <c:pt idx="324">
                  <c:v>6.6945625663683281E-8</c:v>
                </c:pt>
                <c:pt idx="325">
                  <c:v>6.2814962469853588E-8</c:v>
                </c:pt>
                <c:pt idx="326">
                  <c:v>5.8939168481467956E-8</c:v>
                </c:pt>
                <c:pt idx="327">
                  <c:v>5.5302517818967712E-8</c:v>
                </c:pt>
                <c:pt idx="328">
                  <c:v>5.1890254917302984E-8</c:v>
                </c:pt>
                <c:pt idx="329">
                  <c:v>4.8688534655815912E-8</c:v>
                </c:pt>
                <c:pt idx="330">
                  <c:v>4.5684366182215671E-8</c:v>
                </c:pt>
                <c:pt idx="331">
                  <c:v>4.2865560202713321E-8</c:v>
                </c:pt>
                <c:pt idx="332">
                  <c:v>4.0220679524448291E-8</c:v>
                </c:pt>
                <c:pt idx="333">
                  <c:v>3.7738992649534446E-8</c:v>
                </c:pt>
                <c:pt idx="334">
                  <c:v>3.5410430232435293E-8</c:v>
                </c:pt>
                <c:pt idx="335">
                  <c:v>3.3225544223996013E-8</c:v>
                </c:pt>
                <c:pt idx="336">
                  <c:v>3.1175469536360771E-8</c:v>
                </c:pt>
                <c:pt idx="337">
                  <c:v>2.9251888073232216E-8</c:v>
                </c:pt>
                <c:pt idx="338">
                  <c:v>2.7446994979527451E-8</c:v>
                </c:pt>
                <c:pt idx="339">
                  <c:v>2.575346697348977E-8</c:v>
                </c:pt>
                <c:pt idx="340">
                  <c:v>2.4164432632764931E-8</c:v>
                </c:pt>
                <c:pt idx="341">
                  <c:v>2.2673444513878961E-8</c:v>
                </c:pt>
                <c:pt idx="342">
                  <c:v>2.1274452991993366E-8</c:v>
                </c:pt>
                <c:pt idx="343">
                  <c:v>1.9961781714793561E-8</c:v>
                </c:pt>
                <c:pt idx="344">
                  <c:v>1.8730104570915721E-8</c:v>
                </c:pt>
                <c:pt idx="345">
                  <c:v>1.757442407946229E-8</c:v>
                </c:pt>
                <c:pt idx="346">
                  <c:v>1.6490051112922519E-8</c:v>
                </c:pt>
                <c:pt idx="347">
                  <c:v>1.5472585871224575E-8</c:v>
                </c:pt>
                <c:pt idx="348">
                  <c:v>1.4517900029722195E-8</c:v>
                </c:pt>
                <c:pt idx="349">
                  <c:v>1.3622119988682046E-8</c:v>
                </c:pt>
                <c:pt idx="350">
                  <c:v>1.2781611156307278E-8</c:v>
                </c:pt>
                <c:pt idx="351">
                  <c:v>1.1992963201526231E-8</c:v>
                </c:pt>
                <c:pt idx="352">
                  <c:v>1.1252976216710098E-8</c:v>
                </c:pt>
                <c:pt idx="353">
                  <c:v>1.0558647734175337E-8</c:v>
                </c:pt>
                <c:pt idx="354">
                  <c:v>9.9071605437907486E-9</c:v>
                </c:pt>
                <c:pt idx="355">
                  <c:v>9.2958712622597171E-9</c:v>
                </c:pt>
                <c:pt idx="356">
                  <c:v>8.7222996076978915E-9</c:v>
                </c:pt>
                <c:pt idx="357">
                  <c:v>8.1841183359883359E-9</c:v>
                </c:pt>
                <c:pt idx="358">
                  <c:v>7.6791437980813314E-9</c:v>
                </c:pt>
                <c:pt idx="359">
                  <c:v>7.2053270799254266E-9</c:v>
                </c:pt>
                <c:pt idx="360">
                  <c:v>6.7607456890803765E-9</c:v>
                </c:pt>
                <c:pt idx="361">
                  <c:v>6.3435957542807281E-9</c:v>
                </c:pt>
                <c:pt idx="362">
                  <c:v>5.9521847063000907E-9</c:v>
                </c:pt>
                <c:pt idx="363">
                  <c:v>5.5849244104189883E-9</c:v>
                </c:pt>
                <c:pt idx="364">
                  <c:v>5.2403247226315683E-9</c:v>
                </c:pt>
                <c:pt idx="365">
                  <c:v>4.9169874434457149E-9</c:v>
                </c:pt>
                <c:pt idx="366">
                  <c:v>4.6136006447443616E-9</c:v>
                </c:pt>
                <c:pt idx="367">
                  <c:v>4.3289333466894765E-9</c:v>
                </c:pt>
                <c:pt idx="368">
                  <c:v>4.0618305230704486E-9</c:v>
                </c:pt>
                <c:pt idx="369">
                  <c:v>3.8112084148313008E-9</c:v>
                </c:pt>
                <c:pt idx="370">
                  <c:v>3.5760501327615303E-9</c:v>
                </c:pt>
                <c:pt idx="371">
                  <c:v>3.3554015315086912E-9</c:v>
                </c:pt>
                <c:pt idx="372">
                  <c:v>3.1483673381716716E-9</c:v>
                </c:pt>
                <c:pt idx="373">
                  <c:v>2.9541075197665956E-9</c:v>
                </c:pt>
                <c:pt idx="374">
                  <c:v>2.7718338748264901E-9</c:v>
                </c:pt>
                <c:pt idx="375">
                  <c:v>2.6008068353052614E-9</c:v>
                </c:pt>
                <c:pt idx="376">
                  <c:v>2.4403324658098389E-9</c:v>
                </c:pt>
                <c:pt idx="377">
                  <c:v>2.2897596479849893E-9</c:v>
                </c:pt>
                <c:pt idx="378">
                  <c:v>2.1484774386265528E-9</c:v>
                </c:pt>
                <c:pt idx="379">
                  <c:v>2.0159125908037541E-9</c:v>
                </c:pt>
                <c:pt idx="380">
                  <c:v>1.891527227932641E-9</c:v>
                </c:pt>
                <c:pt idx="381">
                  <c:v>1.7748166613632913E-9</c:v>
                </c:pt>
                <c:pt idx="382">
                  <c:v>1.6653073426257406E-9</c:v>
                </c:pt>
                <c:pt idx="383">
                  <c:v>1.5625549420259488E-9</c:v>
                </c:pt>
                <c:pt idx="384">
                  <c:v>1.4661425457957845E-9</c:v>
                </c:pt>
                <c:pt idx="385">
                  <c:v>1.3756789644820352E-9</c:v>
                </c:pt>
                <c:pt idx="386">
                  <c:v>1.2907971457108002E-9</c:v>
                </c:pt>
                <c:pt idx="387">
                  <c:v>1.2111526848871192E-9</c:v>
                </c:pt>
                <c:pt idx="388">
                  <c:v>1.1364224277870619E-9</c:v>
                </c:pt>
                <c:pt idx="389">
                  <c:v>1.0663031593723504E-9</c:v>
                </c:pt>
                <c:pt idx="390">
                  <c:v>1.000510373507432E-9</c:v>
                </c:pt>
                <c:pt idx="391">
                  <c:v>9.3877711858717937E-10</c:v>
                </c:pt>
                <c:pt idx="392">
                  <c:v>8.808529143913977E-10</c:v>
                </c:pt>
                <c:pt idx="393">
                  <c:v>8.2650273577131798E-10</c:v>
                </c:pt>
                <c:pt idx="394">
                  <c:v>7.7550605904442955E-10</c:v>
                </c:pt>
                <c:pt idx="395">
                  <c:v>7.2765596722843053E-10</c:v>
                </c:pt>
                <c:pt idx="396">
                  <c:v>6.8275831048382316E-10</c:v>
                </c:pt>
                <c:pt idx="397">
                  <c:v>6.4063091835868223E-10</c:v>
                </c:pt>
                <c:pt idx="398">
                  <c:v>6.0110286063931057E-10</c:v>
                </c:pt>
                <c:pt idx="399">
                  <c:v>5.6401375380771208E-10</c:v>
                </c:pt>
                <c:pt idx="400">
                  <c:v>5.2921311029186424E-10</c:v>
                </c:pt>
                <c:pt idx="401">
                  <c:v>4.9655972786839385E-10</c:v>
                </c:pt>
                <c:pt idx="402">
                  <c:v>4.659211167401875E-10</c:v>
                </c:pt>
                <c:pt idx="403">
                  <c:v>4.3717296196432204E-10</c:v>
                </c:pt>
                <c:pt idx="404">
                  <c:v>4.1019861904914099E-10</c:v>
                </c:pt>
                <c:pt idx="405">
                  <c:v>3.8488864067388124E-10</c:v>
                </c:pt>
                <c:pt idx="406">
                  <c:v>3.6114033261053293E-10</c:v>
                </c:pt>
                <c:pt idx="407">
                  <c:v>3.3885733704610442E-10</c:v>
                </c:pt>
                <c:pt idx="408">
                  <c:v>3.1794924161463846E-10</c:v>
                </c:pt>
                <c:pt idx="409">
                  <c:v>2.9833121255264236E-10</c:v>
                </c:pt>
                <c:pt idx="410">
                  <c:v>2.7992365048947552E-10</c:v>
                </c:pt>
                <c:pt idx="411">
                  <c:v>2.6265186747607723E-10</c:v>
                </c:pt>
                <c:pt idx="412">
                  <c:v>2.4644578394159139E-10</c:v>
                </c:pt>
                <c:pt idx="413">
                  <c:v>2.3123964434830244E-10</c:v>
                </c:pt>
                <c:pt idx="414">
                  <c:v>2.1697175039116272E-10</c:v>
                </c:pt>
                <c:pt idx="415">
                  <c:v>2.0358421065938048E-10</c:v>
                </c:pt>
                <c:pt idx="416">
                  <c:v>1.9102270574432868E-10</c:v>
                </c:pt>
                <c:pt idx="417">
                  <c:v>1.7923626784071069E-10</c:v>
                </c:pt>
                <c:pt idx="418">
                  <c:v>1.681770739467225E-10</c:v>
                </c:pt>
                <c:pt idx="419">
                  <c:v>1.5780025182413003E-10</c:v>
                </c:pt>
                <c:pt idx="420">
                  <c:v>1.4806369793095175E-10</c:v>
                </c:pt>
                <c:pt idx="421">
                  <c:v>1.3892790658801589E-10</c:v>
                </c:pt>
                <c:pt idx="422">
                  <c:v>1.3035580968624269E-10</c:v>
                </c:pt>
                <c:pt idx="423">
                  <c:v>1.2231262628426974E-10</c:v>
                </c:pt>
                <c:pt idx="424">
                  <c:v>1.1476572148616941E-10</c:v>
                </c:pt>
                <c:pt idx="425">
                  <c:v>1.0768447402665992E-10</c:v>
                </c:pt>
                <c:pt idx="426">
                  <c:v>1.0104015202654254E-10</c:v>
                </c:pt>
                <c:pt idx="427">
                  <c:v>9.4805796414247356E-11</c:v>
                </c:pt>
                <c:pt idx="428">
                  <c:v>8.8956111540475463E-11</c:v>
                </c:pt>
                <c:pt idx="429">
                  <c:v>8.3467362542110585E-11</c:v>
                </c:pt>
                <c:pt idx="430">
                  <c:v>7.8317279038958417E-11</c:v>
                </c:pt>
                <c:pt idx="431">
                  <c:v>7.3484964772567005E-11</c:v>
                </c:pt>
                <c:pt idx="432">
                  <c:v>6.8950812820491366E-11</c:v>
                </c:pt>
                <c:pt idx="433">
                  <c:v>6.469642604198748E-11</c:v>
                </c:pt>
                <c:pt idx="434">
                  <c:v>6.070454243234733E-11</c:v>
                </c:pt>
                <c:pt idx="435">
                  <c:v>5.6958965083003083E-11</c:v>
                </c:pt>
                <c:pt idx="436">
                  <c:v>5.3444496463216531E-11</c:v>
                </c:pt>
                <c:pt idx="437">
                  <c:v>5.0146876756704045E-11</c:v>
                </c:pt>
                <c:pt idx="438">
                  <c:v>4.7052726003000641E-11</c:v>
                </c:pt>
                <c:pt idx="439">
                  <c:v>4.4149489808803948E-11</c:v>
                </c:pt>
                <c:pt idx="440">
                  <c:v>4.1425388409023978E-11</c:v>
                </c:pt>
                <c:pt idx="441">
                  <c:v>3.8869368870855989E-11</c:v>
                </c:pt>
                <c:pt idx="442">
                  <c:v>3.6471060246946393E-11</c:v>
                </c:pt>
                <c:pt idx="443">
                  <c:v>3.4220731495687421E-11</c:v>
                </c:pt>
                <c:pt idx="444">
                  <c:v>3.2109251997903789E-11</c:v>
                </c:pt>
                <c:pt idx="445">
                  <c:v>3.012805450972952E-11</c:v>
                </c:pt>
                <c:pt idx="446">
                  <c:v>2.8269100401357569E-11</c:v>
                </c:pt>
                <c:pt idx="447">
                  <c:v>2.6524847040619918E-11</c:v>
                </c:pt>
                <c:pt idx="448">
                  <c:v>2.4888217189058332E-11</c:v>
                </c:pt>
                <c:pt idx="449">
                  <c:v>2.3352570286311517E-11</c:v>
                </c:pt>
                <c:pt idx="450">
                  <c:v>2.1911675506306247E-11</c:v>
                </c:pt>
                <c:pt idx="451">
                  <c:v>2.0559686475929039E-11</c:v>
                </c:pt>
                <c:pt idx="452">
                  <c:v>1.9291117553600351E-11</c:v>
                </c:pt>
                <c:pt idx="453">
                  <c:v>1.8100821571502652E-11</c:v>
                </c:pt>
                <c:pt idx="454">
                  <c:v>1.6983968951152209E-11</c:v>
                </c:pt>
                <c:pt idx="455">
                  <c:v>1.5936028107576991E-11</c:v>
                </c:pt>
                <c:pt idx="456">
                  <c:v>1.4952747062591355E-11</c:v>
                </c:pt>
                <c:pt idx="457">
                  <c:v>1.4030136192564078E-11</c:v>
                </c:pt>
                <c:pt idx="458">
                  <c:v>1.3164452040679585E-11</c:v>
                </c:pt>
                <c:pt idx="459">
                  <c:v>1.2352182128011185E-11</c:v>
                </c:pt>
                <c:pt idx="460">
                  <c:v>1.1590030701777885E-11</c:v>
                </c:pt>
                <c:pt idx="461">
                  <c:v>1.0874905362958905E-11</c:v>
                </c:pt>
                <c:pt idx="462">
                  <c:v>1.0203904519007959E-11</c:v>
                </c:pt>
                <c:pt idx="463">
                  <c:v>9.5743056107572041E-12</c:v>
                </c:pt>
                <c:pt idx="464">
                  <c:v>8.9835540657419764E-12</c:v>
                </c:pt>
                <c:pt idx="465">
                  <c:v>8.4292529331248842E-12</c:v>
                </c:pt>
                <c:pt idx="466">
                  <c:v>7.9091531581633621E-12</c:v>
                </c:pt>
                <c:pt idx="467">
                  <c:v>7.4211444567597363E-12</c:v>
                </c:pt>
                <c:pt idx="468">
                  <c:v>6.9632467530676482E-12</c:v>
                </c:pt>
                <c:pt idx="469">
                  <c:v>6.5336021454132609E-12</c:v>
                </c:pt>
                <c:pt idx="470">
                  <c:v>6.1304673679333055E-12</c:v>
                </c:pt>
                <c:pt idx="471">
                  <c:v>5.7522067173433556E-12</c:v>
                </c:pt>
                <c:pt idx="472">
                  <c:v>5.3972854161369687E-12</c:v>
                </c:pt>
                <c:pt idx="473">
                  <c:v>5.0642633852871618E-12</c:v>
                </c:pt>
                <c:pt idx="474">
                  <c:v>4.7517894011831764E-12</c:v>
                </c:pt>
                <c:pt idx="475">
                  <c:v>4.4585956130945658E-12</c:v>
                </c:pt>
                <c:pt idx="476">
                  <c:v>4.1834923989174049E-12</c:v>
                </c:pt>
                <c:pt idx="477">
                  <c:v>3.9253635383300464E-12</c:v>
                </c:pt>
                <c:pt idx="478">
                  <c:v>3.6831616837736697E-12</c:v>
                </c:pt>
                <c:pt idx="479">
                  <c:v>3.4559041108813313E-12</c:v>
                </c:pt>
                <c:pt idx="480">
                  <c:v>3.2426687311130263E-12</c:v>
                </c:pt>
                <c:pt idx="481">
                  <c:v>3.0425903504182109E-12</c:v>
                </c:pt>
                <c:pt idx="482">
                  <c:v>2.8548571587454387E-12</c:v>
                </c:pt>
                <c:pt idx="483">
                  <c:v>2.6787074361554508E-12</c:v>
                </c:pt>
                <c:pt idx="484">
                  <c:v>2.5134264621728938E-12</c:v>
                </c:pt>
                <c:pt idx="485">
                  <c:v>2.3583436158364935E-12</c:v>
                </c:pt>
                <c:pt idx="486">
                  <c:v>2.2128296546812447E-12</c:v>
                </c:pt>
                <c:pt idx="487">
                  <c:v>2.0762941616121995E-12</c:v>
                </c:pt>
                <c:pt idx="488">
                  <c:v>1.9481831493106509E-12</c:v>
                </c:pt>
                <c:pt idx="489">
                  <c:v>1.8279768124526736E-12</c:v>
                </c:pt>
                <c:pt idx="490">
                  <c:v>1.715187418619754E-12</c:v>
                </c:pt>
                <c:pt idx="491">
                  <c:v>1.6093573293439465E-12</c:v>
                </c:pt>
                <c:pt idx="492">
                  <c:v>1.5100571432580413E-12</c:v>
                </c:pt>
                <c:pt idx="493">
                  <c:v>1.4168839538166382E-12</c:v>
                </c:pt>
                <c:pt idx="494">
                  <c:v>1.3294597145189054E-12</c:v>
                </c:pt>
                <c:pt idx="495">
                  <c:v>1.2474297049999767E-12</c:v>
                </c:pt>
                <c:pt idx="496">
                  <c:v>1.1704610917672156E-12</c:v>
                </c:pt>
                <c:pt idx="497">
                  <c:v>1.0982415777415915E-12</c:v>
                </c:pt>
                <c:pt idx="498">
                  <c:v>1.0304781351247337E-12</c:v>
                </c:pt>
                <c:pt idx="499">
                  <c:v>9.6689581645032446E-13</c:v>
                </c:pt>
                <c:pt idx="500">
                  <c:v>9.0723663899571901E-13</c:v>
                </c:pt>
                <c:pt idx="501">
                  <c:v>8.5125853802733391E-13</c:v>
                </c:pt>
                <c:pt idx="502">
                  <c:v>7.9873438463264392E-13</c:v>
                </c:pt>
                <c:pt idx="503">
                  <c:v>7.4945106415367663E-13</c:v>
                </c:pt>
                <c:pt idx="504">
                  <c:v>7.0320861148278504E-13</c:v>
                </c:pt>
                <c:pt idx="505">
                  <c:v>6.5981939971219766E-13</c:v>
                </c:pt>
                <c:pt idx="506">
                  <c:v>6.1910737884532111E-13</c:v>
                </c:pt>
                <c:pt idx="507">
                  <c:v>5.8090736148089984E-13</c:v>
                </c:pt>
                <c:pt idx="508">
                  <c:v>5.4506435257172208E-13</c:v>
                </c:pt>
                <c:pt idx="509">
                  <c:v>5.1143292053839643E-13</c:v>
                </c:pt>
                <c:pt idx="510">
                  <c:v>4.7987660718651732E-13</c:v>
                </c:pt>
                <c:pt idx="511">
                  <c:v>4.5026737403298316E-13</c:v>
                </c:pt>
                <c:pt idx="512">
                  <c:v>4.2248508279495597E-13</c:v>
                </c:pt>
                <c:pt idx="513">
                  <c:v>3.9641700793357006E-13</c:v>
                </c:pt>
                <c:pt idx="514">
                  <c:v>3.7195737927455246E-13</c:v>
                </c:pt>
                <c:pt idx="515">
                  <c:v>3.4900695284995881E-13</c:v>
                </c:pt>
                <c:pt idx="516">
                  <c:v>3.2747260821973096E-13</c:v>
                </c:pt>
                <c:pt idx="517">
                  <c:v>3.0726697063922421E-13</c:v>
                </c:pt>
                <c:pt idx="518">
                  <c:v>2.8830805653966533E-13</c:v>
                </c:pt>
                <c:pt idx="519">
                  <c:v>2.7051894088309139E-13</c:v>
                </c:pt>
                <c:pt idx="520">
                  <c:v>2.5382744504207548E-13</c:v>
                </c:pt>
                <c:pt idx="521">
                  <c:v>2.3816584393782423E-13</c:v>
                </c:pt>
                <c:pt idx="522">
                  <c:v>2.2347059124837116E-13</c:v>
                </c:pt>
                <c:pt idx="523">
                  <c:v>2.0968206157190926E-13</c:v>
                </c:pt>
                <c:pt idx="524">
                  <c:v>1.9674430849910057E-13</c:v>
                </c:pt>
                <c:pt idx="525">
                  <c:v>1.8460483761275143E-13</c:v>
                </c:pt>
                <c:pt idx="526">
                  <c:v>1.7321439349380783E-13</c:v>
                </c:pt>
                <c:pt idx="527">
                  <c:v>1.6252675986945669E-13</c:v>
                </c:pt>
                <c:pt idx="528">
                  <c:v>1.5249857209244179E-13</c:v>
                </c:pt>
                <c:pt idx="529">
                  <c:v>1.4308914119073684E-13</c:v>
                </c:pt>
                <c:pt idx="530">
                  <c:v>1.3426028877366378E-13</c:v>
                </c:pt>
                <c:pt idx="531">
                  <c:v>1.2597619212459518E-13</c:v>
                </c:pt>
                <c:pt idx="532">
                  <c:v>1.1820323885170985E-13</c:v>
                </c:pt>
                <c:pt idx="533">
                  <c:v>1.1090989050705335E-13</c:v>
                </c:pt>
                <c:pt idx="534">
                  <c:v>1.0406655462054307E-13</c:v>
                </c:pt>
                <c:pt idx="535">
                  <c:v>9.7645464629700873E-14</c:v>
                </c:pt>
                <c:pt idx="536">
                  <c:v>9.1620567217933021E-14</c:v>
                </c:pt>
                <c:pt idx="537">
                  <c:v>8.5967416604236994E-14</c:v>
                </c:pt>
                <c:pt idx="538">
                  <c:v>8.0663075355419857E-14</c:v>
                </c:pt>
                <c:pt idx="539">
                  <c:v>7.5686021318377768E-14</c:v>
                </c:pt>
                <c:pt idx="540">
                  <c:v>7.1016060294817843E-14</c:v>
                </c:pt>
                <c:pt idx="541">
                  <c:v>6.6634244104104013E-14</c:v>
                </c:pt>
                <c:pt idx="542">
                  <c:v>6.2522793701769504E-14</c:v>
                </c:pt>
                <c:pt idx="543">
                  <c:v>5.866502704175294E-14</c:v>
                </c:pt>
                <c:pt idx="544">
                  <c:v>5.5045291389661629E-14</c:v>
                </c:pt>
                <c:pt idx="545">
                  <c:v>5.1648899812425962E-14</c:v>
                </c:pt>
                <c:pt idx="546">
                  <c:v>4.8462071586654066E-14</c:v>
                </c:pt>
                <c:pt idx="547">
                  <c:v>4.5471876283896207E-14</c:v>
                </c:pt>
                <c:pt idx="548">
                  <c:v>4.2666181305946944E-14</c:v>
                </c:pt>
                <c:pt idx="549">
                  <c:v>4.00336026573117E-14</c:v>
                </c:pt>
                <c:pt idx="550">
                  <c:v>3.7563458755099017E-14</c:v>
                </c:pt>
                <c:pt idx="551">
                  <c:v>3.5245727088923854E-14</c:v>
                </c:pt>
                <c:pt idx="552">
                  <c:v>3.3071003554971385E-14</c:v>
                </c:pt>
                <c:pt idx="553">
                  <c:v>3.1030464299220772E-14</c:v>
                </c:pt>
                <c:pt idx="554">
                  <c:v>2.91158299150093E-14</c:v>
                </c:pt>
                <c:pt idx="555">
                  <c:v>2.7319331849670025E-14</c:v>
                </c:pt>
                <c:pt idx="556">
                  <c:v>2.563368088393906E-14</c:v>
                </c:pt>
                <c:pt idx="557">
                  <c:v>2.405203755623911E-14</c:v>
                </c:pt>
                <c:pt idx="558">
                  <c:v>2.2567984411836841E-14</c:v>
                </c:pt>
                <c:pt idx="559">
                  <c:v>2.1175499964276182E-14</c:v>
                </c:pt>
                <c:pt idx="560">
                  <c:v>1.9868934263437153E-14</c:v>
                </c:pt>
                <c:pt idx="561">
                  <c:v>1.8642985971088543E-14</c:v>
                </c:pt>
                <c:pt idx="562">
                  <c:v>1.7492680850919444E-14</c:v>
                </c:pt>
                <c:pt idx="563">
                  <c:v>1.6413351585773741E-14</c:v>
                </c:pt>
                <c:pt idx="564">
                  <c:v>1.5400618840196892E-14</c:v>
                </c:pt>
                <c:pt idx="565">
                  <c:v>1.4450373491456933E-14</c:v>
                </c:pt>
                <c:pt idx="566">
                  <c:v>1.3558759956942846E-14</c:v>
                </c:pt>
                <c:pt idx="567">
                  <c:v>1.2722160550291871E-14</c:v>
                </c:pt>
                <c:pt idx="568">
                  <c:v>1.1937180802771329E-14</c:v>
                </c:pt>
                <c:pt idx="569">
                  <c:v>1.1200635690357106E-14</c:v>
                </c:pt>
                <c:pt idx="570">
                  <c:v>1.0509536710625682E-14</c:v>
                </c:pt>
                <c:pt idx="571">
                  <c:v>9.8610797570247035E-15</c:v>
                </c:pt>
                <c:pt idx="572">
                  <c:v>9.2526337413224724E-15</c:v>
                </c:pt>
                <c:pt idx="573">
                  <c:v>8.6817299180723616E-15</c:v>
                </c:pt>
                <c:pt idx="574">
                  <c:v>8.1460518677765998E-15</c:v>
                </c:pt>
                <c:pt idx="575">
                  <c:v>7.6434260981065409E-15</c:v>
                </c:pt>
                <c:pt idx="576">
                  <c:v>7.1718132250441954E-15</c:v>
                </c:pt>
                <c:pt idx="577">
                  <c:v>6.7292996981629038E-15</c:v>
                </c:pt>
                <c:pt idx="578">
                  <c:v>6.3140900364727915E-15</c:v>
                </c:pt>
                <c:pt idx="579">
                  <c:v>5.9244995433282397E-15</c:v>
                </c:pt>
                <c:pt idx="580">
                  <c:v>5.5589474708384233E-15</c:v>
                </c:pt>
                <c:pt idx="581">
                  <c:v>5.215950606045784E-15</c:v>
                </c:pt>
                <c:pt idx="582">
                  <c:v>4.8941172528485937E-15</c:v>
                </c:pt>
                <c:pt idx="583">
                  <c:v>4.5921415852495169E-15</c:v>
                </c:pt>
                <c:pt idx="584">
                  <c:v>4.3087983490186985E-15</c:v>
                </c:pt>
                <c:pt idx="585">
                  <c:v>4.0429378902735823E-15</c:v>
                </c:pt>
                <c:pt idx="586">
                  <c:v>3.7934814908041238E-15</c:v>
                </c:pt>
                <c:pt idx="587">
                  <c:v>3.5594169912166731E-15</c:v>
                </c:pt>
                <c:pt idx="588">
                  <c:v>3.3397946841375906E-15</c:v>
                </c:pt>
                <c:pt idx="589">
                  <c:v>3.1337234608134498E-15</c:v>
                </c:pt>
                <c:pt idx="590">
                  <c:v>2.9403671954728028E-15</c:v>
                </c:pt>
                <c:pt idx="591">
                  <c:v>2.758941352779207E-15</c:v>
                </c:pt>
                <c:pt idx="592">
                  <c:v>2.5887098046103771E-15</c:v>
                </c:pt>
                <c:pt idx="593">
                  <c:v>2.4289818432476831E-15</c:v>
                </c:pt>
                <c:pt idx="594">
                  <c:v>2.2791093788571277E-15</c:v>
                </c:pt>
                <c:pt idx="595">
                  <c:v>2.138484309890684E-15</c:v>
                </c:pt>
                <c:pt idx="596">
                  <c:v>2.006536055738513E-15</c:v>
                </c:pt>
                <c:pt idx="597">
                  <c:v>1.8827292416208949E-15</c:v>
                </c:pt>
                <c:pt idx="598">
                  <c:v>1.7665615263264033E-15</c:v>
                </c:pt>
                <c:pt idx="599">
                  <c:v>1.6575615639824769E-15</c:v>
                </c:pt>
                <c:pt idx="600">
                  <c:v>1.5552870915883308E-15</c:v>
                </c:pt>
                <c:pt idx="601">
                  <c:v>1.459323134550471E-15</c:v>
                </c:pt>
                <c:pt idx="602">
                  <c:v>1.3692803229398256E-15</c:v>
                </c:pt>
                <c:pt idx="603">
                  <c:v>1.2847933116387861E-15</c:v>
                </c:pt>
                <c:pt idx="604">
                  <c:v>1.2055192979679588E-15</c:v>
                </c:pt>
                <c:pt idx="605">
                  <c:v>1.1311366307779651E-15</c:v>
                </c:pt>
                <c:pt idx="606">
                  <c:v>1.0613435053627261E-15</c:v>
                </c:pt>
                <c:pt idx="607">
                  <c:v>9.9585673889890516E-16</c:v>
                </c:pt>
                <c:pt idx="608">
                  <c:v>9.3441062144289189E-16</c:v>
                </c:pt>
                <c:pt idx="609">
                  <c:v>8.7675583782330245E-16</c:v>
                </c:pt>
                <c:pt idx="610">
                  <c:v>8.2265845605461318E-16</c:v>
                </c:pt>
                <c:pt idx="611">
                  <c:v>7.7189897816745715E-16</c:v>
                </c:pt>
                <c:pt idx="612">
                  <c:v>7.2427144960436611E-16</c:v>
                </c:pt>
                <c:pt idx="613">
                  <c:v>6.7958262356736658E-16</c:v>
                </c:pt>
                <c:pt idx="614">
                  <c:v>6.3765117692680203E-16</c:v>
                </c:pt>
                <c:pt idx="615">
                  <c:v>5.9830697450996533E-16</c:v>
                </c:pt>
                <c:pt idx="616">
                  <c:v>5.6139037878441955E-16</c:v>
                </c:pt>
                <c:pt idx="617">
                  <c:v>5.2675160213507564E-16</c:v>
                </c:pt>
                <c:pt idx="618">
                  <c:v>4.9425009910691694E-16</c:v>
                </c:pt>
                <c:pt idx="619">
                  <c:v>4.6375399614742004E-16</c:v>
                </c:pt>
                <c:pt idx="620">
                  <c:v>4.3513955653487383E-16</c:v>
                </c:pt>
                <c:pt idx="621">
                  <c:v>4.0829067832156521E-16</c:v>
                </c:pt>
                <c:pt idx="622">
                  <c:v>3.8309842325475578E-16</c:v>
                </c:pt>
                <c:pt idx="623">
                  <c:v>3.5946057476406548E-16</c:v>
                </c:pt>
                <c:pt idx="624">
                  <c:v>3.3728122322181419E-16</c:v>
                </c:pt>
                <c:pt idx="625">
                  <c:v>3.1647037679353155E-16</c:v>
                </c:pt>
                <c:pt idx="626">
                  <c:v>2.9694359629967762E-16</c:v>
                </c:pt>
                <c:pt idx="627">
                  <c:v>2.7862165260703844E-16</c:v>
                </c:pt>
                <c:pt idx="628">
                  <c:v>2.6143020515967768E-16</c:v>
                </c:pt>
                <c:pt idx="629">
                  <c:v>2.45299500345095E-16</c:v>
                </c:pt>
                <c:pt idx="630">
                  <c:v>2.3016408847172491E-16</c:v>
                </c:pt>
                <c:pt idx="631">
                  <c:v>2.1596255820942325E-16</c:v>
                </c:pt>
                <c:pt idx="632">
                  <c:v>2.0263728741544365E-16</c:v>
                </c:pt>
                <c:pt idx="633">
                  <c:v>1.9013420933489128E-16</c:v>
                </c:pt>
                <c:pt idx="634">
                  <c:v>1.7840259322702062E-16</c:v>
                </c:pt>
                <c:pt idx="635">
                  <c:v>1.673948385272779E-16</c:v>
                </c:pt>
                <c:pt idx="636">
                  <c:v>1.5706628170990856E-16</c:v>
                </c:pt>
                <c:pt idx="637">
                  <c:v>1.4737501506748234E-16</c:v>
                </c:pt>
                <c:pt idx="638">
                  <c:v>1.3828171667204161E-16</c:v>
                </c:pt>
                <c:pt idx="639">
                  <c:v>1.2974949082794663E-16</c:v>
                </c:pt>
                <c:pt idx="640">
                  <c:v>1.2174371836906159E-16</c:v>
                </c:pt>
                <c:pt idx="641">
                  <c:v>1.1423191619286868E-16</c:v>
                </c:pt>
                <c:pt idx="642">
                  <c:v>1.0718360546157481E-16</c:v>
                </c:pt>
                <c:pt idx="643">
                  <c:v>1.0057018793544257E-16</c:v>
                </c:pt>
                <c:pt idx="644">
                  <c:v>9.4364829936572957E-17</c:v>
                </c:pt>
                <c:pt idx="645">
                  <c:v>8.8542353472327223E-17</c:v>
                </c:pt>
                <c:pt idx="646">
                  <c:v>8.3079134076625794E-17</c:v>
                </c:pt>
                <c:pt idx="647">
                  <c:v>7.7953004954619177E-17</c:v>
                </c:pt>
                <c:pt idx="648">
                  <c:v>7.3143167041801705E-17</c:v>
                </c:pt>
                <c:pt idx="649">
                  <c:v>6.8630104612636791E-17</c:v>
                </c:pt>
                <c:pt idx="650">
                  <c:v>6.4395506096278649E-17</c:v>
                </c:pt>
                <c:pt idx="651">
                  <c:v>6.0422189778103834E-17</c:v>
                </c:pt>
                <c:pt idx="652">
                  <c:v>5.6694034085589334E-17</c:v>
                </c:pt>
                <c:pt idx="653">
                  <c:v>5.3195912175674744E-17</c:v>
                </c:pt>
                <c:pt idx="654">
                  <c:v>4.9913630558199936E-17</c:v>
                </c:pt>
                <c:pt idx="655">
                  <c:v>4.6833871506384596E-17</c:v>
                </c:pt>
                <c:pt idx="656">
                  <c:v>4.3944139020682877E-17</c:v>
                </c:pt>
                <c:pt idx="657">
                  <c:v>4.1232708126763541E-17</c:v>
                </c:pt>
                <c:pt idx="658">
                  <c:v>3.8688577301894141E-17</c:v>
                </c:pt>
                <c:pt idx="659">
                  <c:v>3.630142383670122E-17</c:v>
                </c:pt>
                <c:pt idx="660">
                  <c:v>3.4061561951188693E-17</c:v>
                </c:pt>
                <c:pt idx="661">
                  <c:v>3.1959903495071665E-17</c:v>
                </c:pt>
                <c:pt idx="662">
                  <c:v>2.9987921072969099E-17</c:v>
                </c:pt>
                <c:pt idx="663">
                  <c:v>2.8137613444837088E-17</c:v>
                </c:pt>
                <c:pt idx="664">
                  <c:v>2.6401473061256398E-17</c:v>
                </c:pt>
                <c:pt idx="665">
                  <c:v>2.4772455601850108E-17</c:v>
                </c:pt>
                <c:pt idx="666">
                  <c:v>2.3243951393234528E-17</c:v>
                </c:pt>
                <c:pt idx="667">
                  <c:v>2.1809758590533072E-17</c:v>
                </c:pt>
                <c:pt idx="668">
                  <c:v>2.0464058013637911E-17</c:v>
                </c:pt>
                <c:pt idx="669">
                  <c:v>1.9201389536118762E-17</c:v>
                </c:pt>
                <c:pt idx="670">
                  <c:v>1.8016629930977614E-17</c:v>
                </c:pt>
                <c:pt idx="671">
                  <c:v>1.6904972083359476E-17</c:v>
                </c:pt>
                <c:pt idx="672">
                  <c:v>1.5861905485875538E-17</c:v>
                </c:pt>
                <c:pt idx="673">
                  <c:v>1.4883197937399298E-17</c:v>
                </c:pt>
                <c:pt idx="674">
                  <c:v>1.3964878371079258E-17</c:v>
                </c:pt>
                <c:pt idx="675">
                  <c:v>1.3103220741893516E-17</c:v>
                </c:pt>
                <c:pt idx="676">
                  <c:v>1.229472890837067E-17</c:v>
                </c:pt>
                <c:pt idx="677">
                  <c:v>1.1536122447135208E-17</c:v>
                </c:pt>
                <c:pt idx="678">
                  <c:v>1.0824323342720471E-17</c:v>
                </c:pt>
                <c:pt idx="679">
                  <c:v>1.0156443498643634E-17</c:v>
                </c:pt>
                <c:pt idx="680">
                  <c:v>9.5297730190693897E-18</c:v>
                </c:pt>
                <c:pt idx="681">
                  <c:v>8.9417692135156589E-18</c:v>
                </c:pt>
                <c:pt idx="682">
                  <c:v>8.3900462799883472E-18</c:v>
                </c:pt>
                <c:pt idx="683">
                  <c:v>7.8723656246848884E-18</c:v>
                </c:pt>
                <c:pt idx="684">
                  <c:v>7.3866267789891569E-18</c:v>
                </c:pt>
                <c:pt idx="685">
                  <c:v>6.9308588769038177E-18</c:v>
                </c:pt>
                <c:pt idx="686">
                  <c:v>6.5032126583401272E-18</c:v>
                </c:pt>
                <c:pt idx="687">
                  <c:v>6.1019529658188675E-18</c:v>
                </c:pt>
                <c:pt idx="688">
                  <c:v>5.7254517041380584E-18</c:v>
                </c:pt>
                <c:pt idx="689">
                  <c:v>5.3721812344416E-18</c:v>
                </c:pt>
                <c:pt idx="690">
                  <c:v>5.0407081758855349E-18</c:v>
                </c:pt>
                <c:pt idx="691">
                  <c:v>4.7296875897524194E-18</c:v>
                </c:pt>
                <c:pt idx="692">
                  <c:v>4.4378575224161198E-18</c:v>
                </c:pt>
                <c:pt idx="693">
                  <c:v>4.1640338850152831E-18</c:v>
                </c:pt>
                <c:pt idx="694">
                  <c:v>3.9071056490600083E-18</c:v>
                </c:pt>
                <c:pt idx="695">
                  <c:v>3.6660303384780458E-18</c:v>
                </c:pt>
                <c:pt idx="696">
                  <c:v>3.4398297998097042E-18</c:v>
                </c:pt>
                <c:pt idx="697">
                  <c:v>3.227586233389195E-18</c:v>
                </c:pt>
                <c:pt idx="698">
                  <c:v>3.028438469409082E-18</c:v>
                </c:pt>
                <c:pt idx="699">
                  <c:v>2.8415784737581311E-18</c:v>
                </c:pt>
                <c:pt idx="700">
                  <c:v>2.6662480694551218E-18</c:v>
                </c:pt>
                <c:pt idx="701">
                  <c:v>2.5017358603759813E-18</c:v>
                </c:pt>
                <c:pt idx="702">
                  <c:v>2.347374344792375E-18</c:v>
                </c:pt>
                <c:pt idx="703">
                  <c:v>2.2025372070100631E-18</c:v>
                </c:pt>
                <c:pt idx="704">
                  <c:v>2.0666367761179458E-18</c:v>
                </c:pt>
                <c:pt idx="705">
                  <c:v>1.9391216415367744E-18</c:v>
                </c:pt>
                <c:pt idx="706">
                  <c:v>1.8194744156927152E-18</c:v>
                </c:pt>
                <c:pt idx="707">
                  <c:v>1.7072096347378964E-18</c:v>
                </c:pt>
                <c:pt idx="708">
                  <c:v>1.6018717888002073E-18</c:v>
                </c:pt>
                <c:pt idx="709">
                  <c:v>1.5030334737701536E-18</c:v>
                </c:pt>
                <c:pt idx="710">
                  <c:v>1.4102936571257276E-18</c:v>
                </c:pt>
                <c:pt idx="711">
                  <c:v>1.3232760507589398E-18</c:v>
                </c:pt>
                <c:pt idx="712">
                  <c:v>1.2416275842018263E-18</c:v>
                </c:pt>
                <c:pt idx="713">
                  <c:v>1.1650169720571045E-18</c:v>
                </c:pt>
                <c:pt idx="714">
                  <c:v>1.0931333698208829E-18</c:v>
                </c:pt>
                <c:pt idx="715">
                  <c:v>1.0256851126434815E-18</c:v>
                </c:pt>
                <c:pt idx="716">
                  <c:v>9.6239853191093541E-19</c:v>
                </c:pt>
                <c:pt idx="717">
                  <c:v>9.0301684484550568E-19</c:v>
                </c:pt>
                <c:pt idx="718">
                  <c:v>8.4729911261979824E-19</c:v>
                </c:pt>
                <c:pt idx="719">
                  <c:v>7.950192627570791E-19</c:v>
                </c:pt>
                <c:pt idx="720">
                  <c:v>7.4596517185121462E-19</c:v>
                </c:pt>
                <c:pt idx="721">
                  <c:v>6.9993780488441035E-19</c:v>
                </c:pt>
                <c:pt idx="722">
                  <c:v>6.5675040765056219E-19</c:v>
                </c:pt>
                <c:pt idx="723">
                  <c:v>6.1622774900751242E-19</c:v>
                </c:pt>
                <c:pt idx="724">
                  <c:v>5.7820540988367759E-19</c:v>
                </c:pt>
                <c:pt idx="725">
                  <c:v>5.4252911615422248E-19</c:v>
                </c:pt>
                <c:pt idx="726">
                  <c:v>5.0905411267994903E-19</c:v>
                </c:pt>
                <c:pt idx="727">
                  <c:v>4.7764457596909273E-19</c:v>
                </c:pt>
                <c:pt idx="728">
                  <c:v>4.4817306307891991E-19</c:v>
                </c:pt>
                <c:pt idx="729">
                  <c:v>4.2051999452106972E-19</c:v>
                </c:pt>
                <c:pt idx="730">
                  <c:v>3.9457316907254821E-19</c:v>
                </c:pt>
                <c:pt idx="731">
                  <c:v>3.7022730852374051E-19</c:v>
                </c:pt>
                <c:pt idx="732">
                  <c:v>3.4738363051627274E-19</c:v>
                </c:pt>
                <c:pt idx="733">
                  <c:v>3.2594944773753265E-19</c:v>
                </c:pt>
                <c:pt idx="734">
                  <c:v>3.0583779184559386E-19</c:v>
                </c:pt>
                <c:pt idx="735">
                  <c:v>2.8696706059863702E-19</c:v>
                </c:pt>
                <c:pt idx="736">
                  <c:v>2.692606867571072E-19</c:v>
                </c:pt>
                <c:pt idx="737">
                  <c:v>2.5264682741519273E-19</c:v>
                </c:pt>
                <c:pt idx="738">
                  <c:v>2.3705807250109963E-19</c:v>
                </c:pt>
                <c:pt idx="739">
                  <c:v>2.2243117126337312E-19</c:v>
                </c:pt>
                <c:pt idx="740">
                  <c:v>2.0870677563349595E-19</c:v>
                </c:pt>
                <c:pt idx="741">
                  <c:v>1.9582919942346696E-19</c:v>
                </c:pt>
                <c:pt idx="742">
                  <c:v>1.8374619238131356E-19</c:v>
                </c:pt>
                <c:pt idx="743">
                  <c:v>1.7240872818777801E-19</c:v>
                </c:pt>
                <c:pt idx="744">
                  <c:v>1.61770805533982E-19</c:v>
                </c:pt>
                <c:pt idx="745">
                  <c:v>1.5178926147295011E-19</c:v>
                </c:pt>
                <c:pt idx="746">
                  <c:v>1.4242359628767366E-19</c:v>
                </c:pt>
                <c:pt idx="747">
                  <c:v>1.3363580916512389E-19</c:v>
                </c:pt>
                <c:pt idx="748">
                  <c:v>1.2539024400946833E-19</c:v>
                </c:pt>
                <c:pt idx="749">
                  <c:v>1.1765344476888388E-19</c:v>
                </c:pt>
                <c:pt idx="750">
                  <c:v>1.103940196889605E-19</c:v>
                </c:pt>
                <c:pt idx="751">
                  <c:v>1.0358251394190955E-19</c:v>
                </c:pt>
                <c:pt idx="752">
                  <c:v>9.7191290114774477E-20</c:v>
                </c:pt>
                <c:pt idx="753">
                  <c:v>9.1194416071729882E-20</c:v>
                </c:pt>
                <c:pt idx="754">
                  <c:v>8.5567559735474353E-20</c:v>
                </c:pt>
                <c:pt idx="755">
                  <c:v>8.0287890360797218E-20</c:v>
                </c:pt>
                <c:pt idx="756">
                  <c:v>7.5333985899740132E-20</c:v>
                </c:pt>
                <c:pt idx="757">
                  <c:v>7.0685746082491671E-20</c:v>
                </c:pt>
                <c:pt idx="758">
                  <c:v>6.6324310861344231E-20</c:v>
                </c:pt>
                <c:pt idx="759">
                  <c:v>6.2231983886802354E-20</c:v>
                </c:pt>
                <c:pt idx="760">
                  <c:v>5.8392160705350376E-20</c:v>
                </c:pt>
                <c:pt idx="761">
                  <c:v>5.4789261387544387E-20</c:v>
                </c:pt>
                <c:pt idx="762">
                  <c:v>5.1408667313069765E-20</c:v>
                </c:pt>
                <c:pt idx="763">
                  <c:v>4.8236661856272155E-20</c:v>
                </c:pt>
                <c:pt idx="764">
                  <c:v>4.5260374731495887E-20</c:v>
                </c:pt>
                <c:pt idx="765">
                  <c:v>4.2467729772413074E-20</c:v>
                </c:pt>
                <c:pt idx="766">
                  <c:v>3.9847395933460329E-20</c:v>
                </c:pt>
                <c:pt idx="767">
                  <c:v>3.73887413145732E-20</c:v>
                </c:pt>
                <c:pt idx="768">
                  <c:v>3.5081790022675598E-20</c:v>
                </c:pt>
                <c:pt idx="769">
                  <c:v>3.291718169489146E-20</c:v>
                </c:pt>
                <c:pt idx="770">
                  <c:v>3.0886133519245622E-20</c:v>
                </c:pt>
                <c:pt idx="771">
                  <c:v>2.898040459875445E-20</c:v>
                </c:pt>
                <c:pt idx="772">
                  <c:v>2.7192262514314903E-20</c:v>
                </c:pt>
                <c:pt idx="773">
                  <c:v>2.5514451950722423E-20</c:v>
                </c:pt>
                <c:pt idx="774">
                  <c:v>2.3940165258518748E-20</c:v>
                </c:pt>
                <c:pt idx="775">
                  <c:v>2.2463014832225711E-20</c:v>
                </c:pt>
                <c:pt idx="776">
                  <c:v>2.107700719289072E-20</c:v>
                </c:pt>
                <c:pt idx="777">
                  <c:v>1.9776518669784917E-20</c:v>
                </c:pt>
                <c:pt idx="778">
                  <c:v>1.8556272582583408E-20</c:v>
                </c:pt>
                <c:pt idx="779">
                  <c:v>1.7411317831445285E-20</c:v>
                </c:pt>
                <c:pt idx="780">
                  <c:v>1.6337008808123433E-20</c:v>
                </c:pt>
                <c:pt idx="781">
                  <c:v>1.5328986546594327E-20</c:v>
                </c:pt>
                <c:pt idx="782">
                  <c:v>1.4383161036727187E-20</c:v>
                </c:pt>
                <c:pt idx="783">
                  <c:v>1.3495694629230987E-20</c:v>
                </c:pt>
                <c:pt idx="784">
                  <c:v>1.2662986464545466E-20</c:v>
                </c:pt>
                <c:pt idx="785">
                  <c:v>1.188165786249706E-20</c:v>
                </c:pt>
                <c:pt idx="786">
                  <c:v>1.1148538613438816E-20</c:v>
                </c:pt>
                <c:pt idx="787">
                  <c:v>1.0460654115251165E-20</c:v>
                </c:pt>
                <c:pt idx="788">
                  <c:v>9.8152133040124492E-21</c:v>
                </c:pt>
                <c:pt idx="789">
                  <c:v>9.2095973293683307E-21</c:v>
                </c:pt>
                <c:pt idx="790">
                  <c:v>8.6413489286509257E-21</c:v>
                </c:pt>
                <c:pt idx="791">
                  <c:v>8.1081624566335082E-21</c:v>
                </c:pt>
                <c:pt idx="792">
                  <c:v>7.6078745304669336E-21</c:v>
                </c:pt>
                <c:pt idx="793">
                  <c:v>7.1384552518400105E-21</c:v>
                </c:pt>
                <c:pt idx="794">
                  <c:v>6.6979999707480345E-21</c:v>
                </c:pt>
                <c:pt idx="795">
                  <c:v>6.2847215574513425E-21</c:v>
                </c:pt>
                <c:pt idx="796">
                  <c:v>5.8969431512676632E-21</c:v>
                </c:pt>
                <c:pt idx="797">
                  <c:v>5.5330913567767596E-21</c:v>
                </c:pt>
                <c:pt idx="798">
                  <c:v>5.1916898598312528E-21</c:v>
                </c:pt>
                <c:pt idx="799">
                  <c:v>4.8713534374708384E-21</c:v>
                </c:pt>
                <c:pt idx="800">
                  <c:v>4.5707823374353603E-21</c:v>
                </c:pt>
                <c:pt idx="801">
                  <c:v>4.288757004471845E-21</c:v>
                </c:pt>
                <c:pt idx="802">
                  <c:v>4.0241331320376901E-21</c:v>
                </c:pt>
                <c:pt idx="803">
                  <c:v>3.775837019322502E-21</c:v>
                </c:pt>
                <c:pt idx="804">
                  <c:v>3.5428612147498661E-21</c:v>
                </c:pt>
                <c:pt idx="805">
                  <c:v>3.3242604282827539E-21</c:v>
                </c:pt>
                <c:pt idx="806">
                  <c:v>3.1191476959468883E-21</c:v>
                </c:pt>
                <c:pt idx="807">
                  <c:v>2.9266907810097868E-21</c:v>
                </c:pt>
                <c:pt idx="808">
                  <c:v>2.7461087972134059E-21</c:v>
                </c:pt>
                <c:pt idx="809">
                  <c:v>2.5766690403592869E-21</c:v>
                </c:pt>
                <c:pt idx="810">
                  <c:v>2.4176840153904872E-21</c:v>
                </c:pt>
                <c:pt idx="811">
                  <c:v>2.268508646907802E-21</c:v>
                </c:pt>
                <c:pt idx="812">
                  <c:v>2.1285376618020526E-21</c:v>
                </c:pt>
                <c:pt idx="813">
                  <c:v>1.9972031333825846E-21</c:v>
                </c:pt>
                <c:pt idx="814">
                  <c:v>1.8739721770373645E-21</c:v>
                </c:pt>
                <c:pt idx="815">
                  <c:v>1.7583447880749162E-21</c:v>
                </c:pt>
                <c:pt idx="816">
                  <c:v>1.6498518129752237E-21</c:v>
                </c:pt>
                <c:pt idx="817">
                  <c:v>1.5480530458180298E-21</c:v>
                </c:pt>
                <c:pt idx="818">
                  <c:v>1.45253544216487E-21</c:v>
                </c:pt>
                <c:pt idx="819">
                  <c:v>1.3629114431477328E-21</c:v>
                </c:pt>
                <c:pt idx="820">
                  <c:v>1.2788174029644073E-21</c:v>
                </c:pt>
                <c:pt idx="821">
                  <c:v>1.1999121134001403E-21</c:v>
                </c:pt>
                <c:pt idx="822">
                  <c:v>1.1258754193889119E-21</c:v>
                </c:pt>
                <c:pt idx="823">
                  <c:v>1.0564069199970207E-21</c:v>
                </c:pt>
                <c:pt idx="824">
                  <c:v>9.9122474955827477E-22</c:v>
                </c:pt>
                <c:pt idx="825">
                  <c:v>9.3006443401528976E-22</c:v>
                </c:pt>
                <c:pt idx="826">
                  <c:v>8.7267781782654757E-22</c:v>
                </c:pt>
                <c:pt idx="827">
                  <c:v>8.188320570851815E-22</c:v>
                </c:pt>
                <c:pt idx="828">
                  <c:v>7.6830867476410975E-22</c:v>
                </c:pt>
                <c:pt idx="829">
                  <c:v>7.2090267425420924E-22</c:v>
                </c:pt>
                <c:pt idx="830">
                  <c:v>6.7642170759874832E-22</c:v>
                </c:pt>
                <c:pt idx="831">
                  <c:v>6.3468529504922287E-22</c:v>
                </c:pt>
                <c:pt idx="832">
                  <c:v>5.9552409277597299E-22</c:v>
                </c:pt>
                <c:pt idx="833">
                  <c:v>5.5877920576234719E-22</c:v>
                </c:pt>
                <c:pt idx="834">
                  <c:v>5.2430154309450786E-22</c:v>
                </c:pt>
                <c:pt idx="835">
                  <c:v>4.9195121303099402E-22</c:v>
                </c:pt>
                <c:pt idx="836">
                  <c:v>4.6159695539755811E-22</c:v>
                </c:pt>
                <c:pt idx="837">
                  <c:v>4.3311560900424342E-22</c:v>
                </c:pt>
                <c:pt idx="838">
                  <c:v>4.0639161192376662E-22</c:v>
                </c:pt>
                <c:pt idx="839">
                  <c:v>3.8131653260360615E-22</c:v>
                </c:pt>
                <c:pt idx="840">
                  <c:v>3.5778862990930162E-22</c:v>
                </c:pt>
                <c:pt idx="841">
                  <c:v>3.3571244031385736E-22</c:v>
                </c:pt>
                <c:pt idx="842">
                  <c:v>3.1499839055828879E-22</c:v>
                </c:pt>
                <c:pt idx="843">
                  <c:v>2.9556243421169564E-22</c:v>
                </c:pt>
                <c:pt idx="844">
                  <c:v>2.7732571065621978E-22</c:v>
                </c:pt>
                <c:pt idx="845">
                  <c:v>2.6021422511323309E-22</c:v>
                </c:pt>
                <c:pt idx="846">
                  <c:v>2.4415854841247387E-22</c:v>
                </c:pt>
                <c:pt idx="847">
                  <c:v>2.2909353528595674E-22</c:v>
                </c:pt>
                <c:pt idx="848">
                  <c:v>2.1495806004364554E-22</c:v>
                </c:pt>
                <c:pt idx="849">
                  <c:v>2.0169476855840367E-22</c:v>
                </c:pt>
                <c:pt idx="850">
                  <c:v>1.8924984555390995E-22</c:v>
                </c:pt>
                <c:pt idx="851">
                  <c:v>1.7757279625132104E-22</c:v>
                </c:pt>
                <c:pt idx="852">
                  <c:v>1.6661624148871975E-22</c:v>
                </c:pt>
                <c:pt idx="853">
                  <c:v>1.563357254820548E-22</c:v>
                </c:pt>
                <c:pt idx="854">
                  <c:v>1.4668953544756974E-22</c:v>
                </c:pt>
                <c:pt idx="855">
                  <c:v>1.3763853235384625E-22</c:v>
                </c:pt>
                <c:pt idx="856">
                  <c:v>1.2914599211674465E-22</c:v>
                </c:pt>
                <c:pt idx="857">
                  <c:v>1.2117745659289715E-22</c:v>
                </c:pt>
                <c:pt idx="858">
                  <c:v>1.1370059376716495E-22</c:v>
                </c:pt>
                <c:pt idx="859">
                  <c:v>1.0668506656677626E-22</c:v>
                </c:pt>
                <c:pt idx="860">
                  <c:v>1.0010240976986301E-22</c:v>
                </c:pt>
                <c:pt idx="861">
                  <c:v>9.3925914508958424E-23</c:v>
                </c:pt>
                <c:pt idx="862">
                  <c:v>8.8130519900832165E-23</c:v>
                </c:pt>
                <c:pt idx="863">
                  <c:v>8.2692711362955932E-23</c:v>
                </c:pt>
                <c:pt idx="864">
                  <c:v>7.7590425204022571E-23</c:v>
                </c:pt>
                <c:pt idx="865">
                  <c:v>7.2802959101398368E-23</c:v>
                </c:pt>
                <c:pt idx="866">
                  <c:v>6.8310888102274485E-23</c:v>
                </c:pt>
                <c:pt idx="867">
                  <c:v>6.409598580769551E-23</c:v>
                </c:pt>
                <c:pt idx="868">
                  <c:v>6.0141150419672471E-23</c:v>
                </c:pt>
                <c:pt idx="869">
                  <c:v>5.6430335351319444E-23</c:v>
                </c:pt>
                <c:pt idx="870">
                  <c:v>5.2948484118467169E-23</c:v>
                </c:pt>
                <c:pt idx="871">
                  <c:v>4.9681469248578864E-23</c:v>
                </c:pt>
                <c:pt idx="872">
                  <c:v>4.6616034959093791E-23</c:v>
                </c:pt>
                <c:pt idx="873">
                  <c:v>4.3739743372618039E-23</c:v>
                </c:pt>
                <c:pt idx="874">
                  <c:v>4.1040924050733027E-23</c:v>
                </c:pt>
                <c:pt idx="875">
                  <c:v>3.8508626641656937E-23</c:v>
                </c:pt>
                <c:pt idx="876">
                  <c:v>3.6132576449629043E-23</c:v>
                </c:pt>
                <c:pt idx="877">
                  <c:v>3.3903132745741356E-23</c:v>
                </c:pt>
                <c:pt idx="878">
                  <c:v>3.1811249651065517E-23</c:v>
                </c:pt>
                <c:pt idx="879">
                  <c:v>2.9848439433359729E-23</c:v>
                </c:pt>
                <c:pt idx="880">
                  <c:v>2.8006738068433677E-23</c:v>
                </c:pt>
                <c:pt idx="881">
                  <c:v>2.6278672926437917E-23</c:v>
                </c:pt>
                <c:pt idx="882">
                  <c:v>2.4657232451966239E-23</c:v>
                </c:pt>
                <c:pt idx="883">
                  <c:v>2.3135837714949202E-23</c:v>
                </c:pt>
                <c:pt idx="884">
                  <c:v>2.1708315716907732E-23</c:v>
                </c:pt>
                <c:pt idx="885">
                  <c:v>2.0368874344257901E-23</c:v>
                </c:pt>
                <c:pt idx="886">
                  <c:v>1.9112078867041069E-23</c:v>
                </c:pt>
                <c:pt idx="887">
                  <c:v>1.7932829887723759E-23</c:v>
                </c:pt>
                <c:pt idx="888">
                  <c:v>1.6826342650595532E-23</c:v>
                </c:pt>
                <c:pt idx="889">
                  <c:v>1.5788127627813444E-23</c:v>
                </c:pt>
                <c:pt idx="890">
                  <c:v>1.4813972303321901E-23</c:v>
                </c:pt>
                <c:pt idx="891">
                  <c:v>1.3899924080736694E-23</c:v>
                </c:pt>
                <c:pt idx="892">
                  <c:v>1.3042274245842802E-23</c:v>
                </c:pt>
                <c:pt idx="893">
                  <c:v>1.2237542918634354E-23</c:v>
                </c:pt>
                <c:pt idx="894">
                  <c:v>1.1482464933840253E-23</c:v>
                </c:pt>
                <c:pt idx="895">
                  <c:v>1.0773976592646303E-23</c:v>
                </c:pt>
                <c:pt idx="896">
                  <c:v>1.0109203231859427E-23</c:v>
                </c:pt>
                <c:pt idx="897">
                  <c:v>9.485447560076397E-24</c:v>
                </c:pt>
                <c:pt idx="898">
                  <c:v>8.9001787135315149E-24</c:v>
                </c:pt>
                <c:pt idx="899">
                  <c:v>8.3510219872178085E-24</c:v>
                </c:pt>
                <c:pt idx="900">
                  <c:v>7.8357491996161496E-24</c:v>
                </c:pt>
                <c:pt idx="901">
                  <c:v>7.3522696519376031E-24</c:v>
                </c:pt>
                <c:pt idx="902">
                  <c:v>6.8986216451964425E-24</c:v>
                </c:pt>
                <c:pt idx="903">
                  <c:v>6.4729645206947552E-24</c:v>
                </c:pt>
                <c:pt idx="904">
                  <c:v>6.0735711916231597E-24</c:v>
                </c:pt>
                <c:pt idx="905">
                  <c:v>5.6988211354749526E-24</c:v>
                </c:pt>
                <c:pt idx="906">
                  <c:v>5.3471938188406545E-24</c:v>
                </c:pt>
                <c:pt idx="907">
                  <c:v>5.017262527904333E-24</c:v>
                </c:pt>
                <c:pt idx="908">
                  <c:v>4.7076885796091855E-24</c:v>
                </c:pt>
                <c:pt idx="909">
                  <c:v>4.4172158900044176E-24</c:v>
                </c:pt>
                <c:pt idx="910">
                  <c:v>4.1446658777346973E-24</c:v>
                </c:pt>
                <c:pt idx="911">
                  <c:v>3.8889326819933069E-24</c:v>
                </c:pt>
                <c:pt idx="912">
                  <c:v>3.6489786755360111E-24</c:v>
                </c:pt>
                <c:pt idx="913">
                  <c:v>3.4238302545498928E-24</c:v>
                </c:pt>
                <c:pt idx="914">
                  <c:v>3.2125738882947045E-24</c:v>
                </c:pt>
                <c:pt idx="915">
                  <c:v>3.0143524124883162E-24</c:v>
                </c:pt>
                <c:pt idx="916">
                  <c:v>2.8283615513968231E-24</c:v>
                </c:pt>
                <c:pt idx="917">
                  <c:v>2.6538466545178216E-24</c:v>
                </c:pt>
                <c:pt idx="918">
                  <c:v>2.4900996346160925E-24</c:v>
                </c:pt>
                <c:pt idx="919">
                  <c:v>2.3364560946878774E-24</c:v>
                </c:pt>
                <c:pt idx="920">
                  <c:v>2.1922926321965282E-24</c:v>
                </c:pt>
                <c:pt idx="921">
                  <c:v>2.0570243096415756E-24</c:v>
                </c:pt>
                <c:pt idx="922">
                  <c:v>1.9301022811981431E-24</c:v>
                </c:pt>
                <c:pt idx="923">
                  <c:v>1.8110115657968992E-24</c:v>
                </c:pt>
                <c:pt idx="924">
                  <c:v>1.6992689576089042E-24</c:v>
                </c:pt>
                <c:pt idx="925">
                  <c:v>1.5944210654572262E-24</c:v>
                </c:pt>
                <c:pt idx="926">
                  <c:v>1.496042473200321E-24</c:v>
                </c:pt>
                <c:pt idx="927">
                  <c:v>1.4037340136230007E-24</c:v>
                </c:pt>
                <c:pt idx="928">
                  <c:v>1.3171211488313752E-24</c:v>
                </c:pt>
                <c:pt idx="929">
                  <c:v>1.2358524505802828E-24</c:v>
                </c:pt>
                <c:pt idx="930">
                  <c:v>1.1595981743671991E-24</c:v>
                </c:pt>
                <c:pt idx="931">
                  <c:v>1.088048921507066E-24</c:v>
                </c:pt>
                <c:pt idx="932">
                  <c:v>1.0209143837594645E-24</c:v>
                </c:pt>
                <c:pt idx="933">
                  <c:v>9.5792216541450684E-25</c:v>
                </c:pt>
                <c:pt idx="934">
                  <c:v>8.988166780581034E-25</c:v>
                </c:pt>
                <c:pt idx="935">
                  <c:v>8.4335810353216598E-25</c:v>
                </c:pt>
                <c:pt idx="936">
                  <c:v>7.9132142088199328E-25</c:v>
                </c:pt>
                <c:pt idx="937">
                  <c:v>7.424954933427206E-25</c:v>
                </c:pt>
                <c:pt idx="938">
                  <c:v>6.9668221166031508E-25</c:v>
                </c:pt>
                <c:pt idx="939">
                  <c:v>6.5369569027117732E-25</c:v>
                </c:pt>
                <c:pt idx="940">
                  <c:v>6.1336151307887935E-25</c:v>
                </c:pt>
                <c:pt idx="941">
                  <c:v>5.7551602576780859E-25</c:v>
                </c:pt>
                <c:pt idx="942">
                  <c:v>5.4000567178230751E-25</c:v>
                </c:pt>
                <c:pt idx="943">
                  <c:v>5.0668636927707296E-25</c:v>
                </c:pt>
                <c:pt idx="944">
                  <c:v>4.7542292651081322E-25</c:v>
                </c:pt>
                <c:pt idx="945">
                  <c:v>4.4608849331114944E-25</c:v>
                </c:pt>
                <c:pt idx="946">
                  <c:v>4.1856404638509864E-25</c:v>
                </c:pt>
                <c:pt idx="947">
                  <c:v>3.9273790638680934E-25</c:v>
                </c:pt>
                <c:pt idx="948">
                  <c:v>3.6850528478306835E-25</c:v>
                </c:pt>
                <c:pt idx="949">
                  <c:v>3.4576785867800615E-25</c:v>
                </c:pt>
                <c:pt idx="950">
                  <c:v>3.244333718718675E-25</c:v>
                </c:pt>
                <c:pt idx="951">
                  <c:v>3.0441526053515953E-25</c:v>
                </c:pt>
                <c:pt idx="952">
                  <c:v>2.856323019793655E-25</c:v>
                </c:pt>
                <c:pt idx="953">
                  <c:v>2.6800828509912505E-25</c:v>
                </c:pt>
                <c:pt idx="954">
                  <c:v>2.5147170114871276E-25</c:v>
                </c:pt>
                <c:pt idx="955">
                  <c:v>2.3595545359815429E-25</c:v>
                </c:pt>
                <c:pt idx="956">
                  <c:v>2.2139658589173119E-25</c:v>
                </c:pt>
                <c:pt idx="957">
                  <c:v>2.0773602600426667E-25</c:v>
                </c:pt>
                <c:pt idx="958">
                  <c:v>1.9491834675873874E-25</c:v>
                </c:pt>
                <c:pt idx="959">
                  <c:v>1.8289154093271996E-25</c:v>
                </c:pt>
                <c:pt idx="960">
                  <c:v>1.7160681024114606E-25</c:v>
                </c:pt>
                <c:pt idx="961">
                  <c:v>1.6101836733922009E-25</c:v>
                </c:pt>
                <c:pt idx="962">
                  <c:v>1.5108325004208685E-25</c:v>
                </c:pt>
                <c:pt idx="963">
                  <c:v>1.4176114700748085E-25</c:v>
                </c:pt>
                <c:pt idx="964">
                  <c:v>1.3301423417406264E-25</c:v>
                </c:pt>
                <c:pt idx="965">
                  <c:v>1.2480702129179804E-25</c:v>
                </c:pt>
                <c:pt idx="966">
                  <c:v>1.1710620792168389E-25</c:v>
                </c:pt>
                <c:pt idx="967">
                  <c:v>1.0988054832054465E-25</c:v>
                </c:pt>
                <c:pt idx="968">
                  <c:v>1.0310072466267539E-25</c:v>
                </c:pt>
                <c:pt idx="969">
                  <c:v>9.6739228083933098E-26</c:v>
                </c:pt>
                <c:pt idx="970">
                  <c:v>9.0770247065617326E-26</c:v>
                </c:pt>
                <c:pt idx="971">
                  <c:v>8.5169562705262274E-26</c:v>
                </c:pt>
                <c:pt idx="972">
                  <c:v>7.9914450449405867E-26</c:v>
                </c:pt>
                <c:pt idx="973">
                  <c:v>7.4983587889620123E-26</c:v>
                </c:pt>
                <c:pt idx="974">
                  <c:v>7.0356968247689243E-26</c:v>
                </c:pt>
                <c:pt idx="975">
                  <c:v>6.601581919890485E-26</c:v>
                </c:pt>
                <c:pt idx="976">
                  <c:v>6.1942526704106924E-26</c:v>
                </c:pt>
                <c:pt idx="977">
                  <c:v>5.8120563541422365E-26</c:v>
                </c:pt>
                <c:pt idx="978">
                  <c:v>5.4534422247721217E-26</c:v>
                </c:pt>
                <c:pt idx="979">
                  <c:v>5.116955219770344E-26</c:v>
                </c:pt>
                <c:pt idx="980">
                  <c:v>4.8012300565316912E-26</c:v>
                </c:pt>
                <c:pt idx="981">
                  <c:v>4.5049856927960192E-26</c:v>
                </c:pt>
                <c:pt idx="982">
                  <c:v>4.2270201288703583E-26</c:v>
                </c:pt>
                <c:pt idx="983">
                  <c:v>3.966205530563094E-26</c:v>
                </c:pt>
                <c:pt idx="984">
                  <c:v>3.7214836530417027E-26</c:v>
                </c:pt>
                <c:pt idx="985">
                  <c:v>3.4918615470465472E-26</c:v>
                </c:pt>
                <c:pt idx="986">
                  <c:v>3.276407530038846E-26</c:v>
                </c:pt>
                <c:pt idx="987">
                  <c:v>3.0742474059359243E-26</c:v>
                </c:pt>
                <c:pt idx="988">
                  <c:v>2.8845609180954685E-26</c:v>
                </c:pt>
                <c:pt idx="989">
                  <c:v>2.7065784211569077E-26</c:v>
                </c:pt>
                <c:pt idx="990">
                  <c:v>2.5395777582360522E-26</c:v>
                </c:pt>
                <c:pt idx="991">
                  <c:v>2.3828813308023341E-26</c:v>
                </c:pt>
                <c:pt idx="992">
                  <c:v>2.2358533493497881E-26</c:v>
                </c:pt>
                <c:pt idx="993">
                  <c:v>2.0978972537064825E-26</c:v>
                </c:pt>
                <c:pt idx="994">
                  <c:v>1.9684532925154116E-26</c:v>
                </c:pt>
                <c:pt idx="995">
                  <c:v>1.8469962520656842E-26</c:v>
                </c:pt>
                <c:pt idx="996">
                  <c:v>1.7330333252588339E-26</c:v>
                </c:pt>
                <c:pt idx="997">
                  <c:v>1.6261021120636701E-26</c:v>
                </c:pt>
                <c:pt idx="998">
                  <c:v>1.525768743346587E-26</c:v>
                </c:pt>
                <c:pt idx="999">
                  <c:v>1.4316261204648583E-26</c:v>
                </c:pt>
                <c:pt idx="1000">
                  <c:v>1.3432922634801233E-26</c:v>
                </c:pt>
                <c:pt idx="1001">
                  <c:v>1.2604087612900229E-26</c:v>
                </c:pt>
                <c:pt idx="1002">
                  <c:v>1.1826393173894409E-26</c:v>
                </c:pt>
                <c:pt idx="1003">
                  <c:v>1.1096683853608452E-26</c:v>
                </c:pt>
                <c:pt idx="1004">
                  <c:v>1.0411998885572814E-26</c:v>
                </c:pt>
                <c:pt idx="1005">
                  <c:v>9.7695601878318376E-27</c:v>
                </c:pt>
                <c:pt idx="1006">
                  <c:v>9.1667610909869994E-27</c:v>
                </c:pt>
                <c:pt idx="1007">
                  <c:v>8.6011557617397576E-27</c:v>
                </c:pt>
                <c:pt idx="1008">
                  <c:v>8.0704492790204813E-27</c:v>
                </c:pt>
                <c:pt idx="1009">
                  <c:v>7.5724883224377169E-27</c:v>
                </c:pt>
                <c:pt idx="1010">
                  <c:v>7.1052524352665685E-27</c:v>
                </c:pt>
                <c:pt idx="1011">
                  <c:v>6.666845826526096E-27</c:v>
                </c:pt>
                <c:pt idx="1012">
                  <c:v>6.255489678883016E-27</c:v>
                </c:pt>
                <c:pt idx="1013">
                  <c:v>5.8695149311712917E-27</c:v>
                </c:pt>
                <c:pt idx="1014">
                  <c:v>5.5073555062430167E-27</c:v>
                </c:pt>
                <c:pt idx="1015">
                  <c:v>5.1675419566728284E-27</c:v>
                </c:pt>
                <c:pt idx="1016">
                  <c:v>4.848695502533576E-27</c:v>
                </c:pt>
                <c:pt idx="1017">
                  <c:v>4.5495224370517485E-27</c:v>
                </c:pt>
                <c:pt idx="1018">
                  <c:v>4.2688088774438254E-27</c:v>
                </c:pt>
                <c:pt idx="1019">
                  <c:v>4.0054158396352887E-27</c:v>
                </c:pt>
                <c:pt idx="1020">
                  <c:v>3.7582746168781561E-27</c:v>
                </c:pt>
                <c:pt idx="1021">
                  <c:v>3.5263824435159679E-27</c:v>
                </c:pt>
                <c:pt idx="1022">
                  <c:v>3.3087984263021209E-27</c:v>
                </c:pt>
                <c:pt idx="1023">
                  <c:v>3.1046397267630381E-27</c:v>
                </c:pt>
                <c:pt idx="1024">
                  <c:v>2.9130779791162689E-27</c:v>
                </c:pt>
                <c:pt idx="1025">
                  <c:v>2.7333359292093545E-27</c:v>
                </c:pt>
                <c:pt idx="1026">
                  <c:v>2.5646842808420996E-27</c:v>
                </c:pt>
                <c:pt idx="1027">
                  <c:v>2.4064387366763208E-27</c:v>
                </c:pt>
                <c:pt idx="1028">
                  <c:v>2.2579572217266848E-27</c:v>
                </c:pt>
                <c:pt idx="1029">
                  <c:v>2.1186372781670559E-27</c:v>
                </c:pt>
                <c:pt idx="1030">
                  <c:v>1.9879136208818924E-27</c:v>
                </c:pt>
                <c:pt idx="1031">
                  <c:v>1.8652558438444288E-27</c:v>
                </c:pt>
                <c:pt idx="1032">
                  <c:v>1.7501662680153747E-27</c:v>
                </c:pt>
                <c:pt idx="1033">
                  <c:v>1.6421779220300571E-27</c:v>
                </c:pt>
                <c:pt idx="1034">
                  <c:v>1.5408526474807285E-27</c:v>
                </c:pt>
                <c:pt idx="1035">
                  <c:v>1.4457793211062998E-27</c:v>
                </c:pt>
                <c:pt idx="1036">
                  <c:v>1.3565721866761023E-27</c:v>
                </c:pt>
                <c:pt idx="1037">
                  <c:v>1.2728692897993631E-27</c:v>
                </c:pt>
                <c:pt idx="1038">
                  <c:v>1.1943310093096998E-27</c:v>
                </c:pt>
                <c:pt idx="1039">
                  <c:v>1.1206386792657768E-27</c:v>
                </c:pt>
                <c:pt idx="1040">
                  <c:v>1.0514932959769595E-27</c:v>
                </c:pt>
                <c:pt idx="1041">
                  <c:v>9.8661430480775917E-28</c:v>
                </c:pt>
                <c:pt idx="1042">
                  <c:v>9.2573846183858819E-28</c:v>
                </c:pt>
                <c:pt idx="1043">
                  <c:v>8.6861876576405314E-28</c:v>
                </c:pt>
                <c:pt idx="1044">
                  <c:v>8.1502345569500774E-28</c:v>
                </c:pt>
                <c:pt idx="1045">
                  <c:v>7.6473507079798571E-28</c:v>
                </c:pt>
                <c:pt idx="1046">
                  <c:v>7.175495679565415E-28</c:v>
                </c:pt>
                <c:pt idx="1047">
                  <c:v>6.7327549387444091E-28</c:v>
                </c:pt>
                <c:pt idx="1048">
                  <c:v>6.3173320826154626E-28</c:v>
                </c:pt>
                <c:pt idx="1049">
                  <c:v>5.9275415495050207E-28</c:v>
                </c:pt>
                <c:pt idx="1050">
                  <c:v>5.5618017798680756E-28</c:v>
                </c:pt>
                <c:pt idx="1051">
                  <c:v>5.2186287991733789E-28</c:v>
                </c:pt>
                <c:pt idx="1052">
                  <c:v>4.8966301967359519E-28</c:v>
                </c:pt>
                <c:pt idx="1053">
                  <c:v>4.5944994760662559E-28</c:v>
                </c:pt>
                <c:pt idx="1054">
                  <c:v>4.3110107538127856E-28</c:v>
                </c:pt>
                <c:pt idx="1055">
                  <c:v>4.0450137857892475E-28</c:v>
                </c:pt>
                <c:pt idx="1056">
                  <c:v>3.7954292999046456E-28</c:v>
                </c:pt>
                <c:pt idx="1057">
                  <c:v>3.5612446170598075E-28</c:v>
                </c:pt>
                <c:pt idx="1058">
                  <c:v>3.3415095422423183E-28</c:v>
                </c:pt>
                <c:pt idx="1059">
                  <c:v>3.1353325091481497E-28</c:v>
                </c:pt>
                <c:pt idx="1060">
                  <c:v>2.9418769626869315E-28</c:v>
                </c:pt>
                <c:pt idx="1061">
                  <c:v>2.7603579646930326E-28</c:v>
                </c:pt>
                <c:pt idx="1062">
                  <c:v>2.5900390090702518E-28</c:v>
                </c:pt>
                <c:pt idx="1063">
                  <c:v>2.4302290334477012E-28</c:v>
                </c:pt>
                <c:pt idx="1064">
                  <c:v>2.2802796152217927E-28</c:v>
                </c:pt>
                <c:pt idx="1065">
                  <c:v>2.1395823406073822E-28</c:v>
                </c:pt>
                <c:pt idx="1066">
                  <c:v>2.0075663360230927E-28</c:v>
                </c:pt>
                <c:pt idx="1067">
                  <c:v>1.8836959517945279E-28</c:v>
                </c:pt>
                <c:pt idx="1068">
                  <c:v>1.7674685887770713E-28</c:v>
                </c:pt>
                <c:pt idx="1069">
                  <c:v>1.6584126590799032E-28</c:v>
                </c:pt>
                <c:pt idx="1070">
                  <c:v>1.556085672616936E-28</c:v>
                </c:pt>
                <c:pt idx="1071">
                  <c:v>1.4600724417209346E-28</c:v>
                </c:pt>
                <c:pt idx="1072">
                  <c:v>1.3699833965361127E-28</c:v>
                </c:pt>
                <c:pt idx="1073">
                  <c:v>1.2854530043539783E-28</c:v>
                </c:pt>
                <c:pt idx="1074">
                  <c:v>1.2061382864789427E-28</c:v>
                </c:pt>
                <c:pt idx="1075">
                  <c:v>1.1317174266059412E-28</c:v>
                </c:pt>
                <c:pt idx="1076">
                  <c:v>1.0618884650636071E-28</c:v>
                </c:pt>
                <c:pt idx="1077">
                  <c:v>9.9636807362494674E-29</c:v>
                </c:pt>
                <c:pt idx="1078">
                  <c:v>9.3489040591435533E-29</c:v>
                </c:pt>
                <c:pt idx="1079">
                  <c:v>8.7720601874654905E-29</c:v>
                </c:pt>
                <c:pt idx="1080">
                  <c:v>8.2308086002078771E-29</c:v>
                </c:pt>
                <c:pt idx="1081">
                  <c:v>7.7229531906380881E-29</c:v>
                </c:pt>
                <c:pt idx="1082">
                  <c:v>7.2464333556827774E-29</c:v>
                </c:pt>
                <c:pt idx="1083">
                  <c:v>6.7993156351130749E-29</c:v>
                </c:pt>
                <c:pt idx="1084">
                  <c:v>6.3797858666068056E-29</c:v>
                </c:pt>
                <c:pt idx="1085">
                  <c:v>5.9861418248572114E-29</c:v>
                </c:pt>
                <c:pt idx="1086">
                  <c:v>5.616786314861642E-29</c:v>
                </c:pt>
                <c:pt idx="1087">
                  <c:v>5.2702206913665217E-29</c:v>
                </c:pt>
                <c:pt idx="1088">
                  <c:v>4.945038778173993E-29</c:v>
                </c:pt>
                <c:pt idx="1089">
                  <c:v>4.6399211626380637E-29</c:v>
                </c:pt>
                <c:pt idx="1090">
                  <c:v>4.3536298422004132E-29</c:v>
                </c:pt>
                <c:pt idx="1091">
                  <c:v>4.0850032012443713E-29</c:v>
                </c:pt>
                <c:pt idx="1092">
                  <c:v>3.8329512978858774E-29</c:v>
                </c:pt>
                <c:pt idx="1093">
                  <c:v>3.5964514415777474E-29</c:v>
                </c:pt>
                <c:pt idx="1094">
                  <c:v>3.3745440435835582E-29</c:v>
                </c:pt>
                <c:pt idx="1095">
                  <c:v>3.166328723484615E-29</c:v>
                </c:pt>
                <c:pt idx="1096">
                  <c:v>2.9709606559223035E-29</c:v>
                </c:pt>
                <c:pt idx="1097">
                  <c:v>2.7876471427528873E-29</c:v>
                </c:pt>
                <c:pt idx="1098">
                  <c:v>2.6156443967063982E-29</c:v>
                </c:pt>
                <c:pt idx="1099">
                  <c:v>2.4542545234994445E-29</c:v>
                </c:pt>
                <c:pt idx="1100">
                  <c:v>2.3028226901569906E-29</c:v>
                </c:pt>
                <c:pt idx="1101">
                  <c:v>2.1607344680536671E-29</c:v>
                </c:pt>
                <c:pt idx="1102">
                  <c:v>2.0274133398941273E-29</c:v>
                </c:pt>
                <c:pt idx="1103">
                  <c:v>1.9023183605171094E-29</c:v>
                </c:pt>
                <c:pt idx="1104">
                  <c:v>1.7849419620320147E-29</c:v>
                </c:pt>
                <c:pt idx="1105">
                  <c:v>1.674807894382431E-29</c:v>
                </c:pt>
                <c:pt idx="1106">
                  <c:v>1.5714692929805197E-29</c:v>
                </c:pt>
                <c:pt idx="1107">
                  <c:v>1.4745068655717699E-29</c:v>
                </c:pt>
                <c:pt idx="1108">
                  <c:v>1.3835271909733953E-29</c:v>
                </c:pt>
                <c:pt idx="1109">
                  <c:v>1.2981611227835718E-29</c:v>
                </c:pt>
                <c:pt idx="1110">
                  <c:v>1.2180622915846326E-29</c:v>
                </c:pt>
                <c:pt idx="1111">
                  <c:v>1.1429056995629682E-29</c:v>
                </c:pt>
                <c:pt idx="1112">
                  <c:v>1.0723864018433569E-29</c:v>
                </c:pt>
                <c:pt idx="1113">
                  <c:v>1.0062182691872925E-29</c:v>
                </c:pt>
                <c:pt idx="1114">
                  <c:v>9.4413282703500977E-30</c:v>
                </c:pt>
                <c:pt idx="1115">
                  <c:v>8.8587816618066344E-30</c:v>
                </c:pt>
                <c:pt idx="1116">
                  <c:v>8.3121792066076972E-30</c:v>
                </c:pt>
                <c:pt idx="1117">
                  <c:v>7.799303087087361E-30</c:v>
                </c:pt>
                <c:pt idx="1118">
                  <c:v>7.318072328841855E-30</c:v>
                </c:pt>
                <c:pt idx="1119">
                  <c:v>6.866534357258911E-30</c:v>
                </c:pt>
                <c:pt idx="1120">
                  <c:v>6.4428570750241293E-30</c:v>
                </c:pt>
                <c:pt idx="1121">
                  <c:v>6.0453214284591785E-30</c:v>
                </c:pt>
                <c:pt idx="1122">
                  <c:v>5.6723144325300521E-30</c:v>
                </c:pt>
                <c:pt idx="1123">
                  <c:v>5.322322626224604E-30</c:v>
                </c:pt>
                <c:pt idx="1124">
                  <c:v>4.9939259317448444E-30</c:v>
                </c:pt>
                <c:pt idx="1125">
                  <c:v>4.6857918925978988E-30</c:v>
                </c:pt>
                <c:pt idx="1126">
                  <c:v>4.3966702672069265E-30</c:v>
                </c:pt>
                <c:pt idx="1127">
                  <c:v>4.1253879561057672E-30</c:v>
                </c:pt>
                <c:pt idx="1128">
                  <c:v>3.870844242134645E-30</c:v>
                </c:pt>
                <c:pt idx="1129">
                  <c:v>3.6320063243241764E-30</c:v>
                </c:pt>
                <c:pt idx="1130">
                  <c:v>3.4079051273466237E-30</c:v>
                </c:pt>
                <c:pt idx="1131">
                  <c:v>3.1976313695313963E-30</c:v>
                </c:pt>
                <c:pt idx="1132">
                  <c:v>3.0003318734909274E-30</c:v>
                </c:pt>
                <c:pt idx="1133">
                  <c:v>2.8152061043874464E-30</c:v>
                </c:pt>
                <c:pt idx="1134">
                  <c:v>2.6415029217947973E-30</c:v>
                </c:pt>
                <c:pt idx="1135">
                  <c:v>2.4785175319761092E-30</c:v>
                </c:pt>
                <c:pt idx="1136">
                  <c:v>2.3255886282113152E-30</c:v>
                </c:pt>
                <c:pt idx="1137">
                  <c:v>2.1820957075715043E-30</c:v>
                </c:pt>
                <c:pt idx="1138">
                  <c:v>2.0474565532530312E-30</c:v>
                </c:pt>
                <c:pt idx="1139">
                  <c:v>1.9211248722560505E-30</c:v>
                </c:pt>
                <c:pt idx="1140">
                  <c:v>1.8025880788224548E-30</c:v>
                </c:pt>
                <c:pt idx="1141">
                  <c:v>1.6913652146395995E-30</c:v>
                </c:pt>
                <c:pt idx="1142">
                  <c:v>1.5870049973711291E-30</c:v>
                </c:pt>
                <c:pt idx="1143">
                  <c:v>1.4890839895968917E-30</c:v>
                </c:pt>
                <c:pt idx="1144">
                  <c:v>1.3972048807324913E-30</c:v>
                </c:pt>
                <c:pt idx="1145">
                  <c:v>1.3109948749574347E-30</c:v>
                </c:pt>
                <c:pt idx="1146">
                  <c:v>1.2301041786109559E-30</c:v>
                </c:pt>
                <c:pt idx="1147">
                  <c:v>1.1542045809181851E-30</c:v>
                </c:pt>
                <c:pt idx="1148">
                  <c:v>1.0829881222880176E-30</c:v>
                </c:pt>
                <c:pt idx="1149">
                  <c:v>1.0161658447793524E-30</c:v>
                </c:pt>
                <c:pt idx="1150">
                  <c:v>9.5346661966576932E-31</c:v>
                </c:pt>
                <c:pt idx="1151">
                  <c:v>8.9463604734153222E-31</c:v>
                </c:pt>
                <c:pt idx="1152">
                  <c:v>8.3943542510533362E-31</c:v>
                </c:pt>
                <c:pt idx="1153">
                  <c:v>7.8764077863360163E-31</c:v>
                </c:pt>
                <c:pt idx="1154">
                  <c:v>7.3904195321361415E-31</c:v>
                </c:pt>
                <c:pt idx="1155">
                  <c:v>6.9344176104913133E-31</c:v>
                </c:pt>
                <c:pt idx="1156">
                  <c:v>6.5065518117877594E-31</c:v>
                </c:pt>
                <c:pt idx="1157">
                  <c:v>6.1050860876085991E-31</c:v>
                </c:pt>
                <c:pt idx="1158">
                  <c:v>5.7283915067866163E-31</c:v>
                </c:pt>
                <c:pt idx="1159">
                  <c:v>5.3749396460810055E-31</c:v>
                </c:pt>
                <c:pt idx="1160">
                  <c:v>5.0432963886610204E-31</c:v>
                </c:pt>
                <c:pt idx="1161">
                  <c:v>4.7321161052341184E-31</c:v>
                </c:pt>
                <c:pt idx="1162">
                  <c:v>4.4401361942087577E-31</c:v>
                </c:pt>
                <c:pt idx="1163">
                  <c:v>4.166171958738797E-31</c:v>
                </c:pt>
                <c:pt idx="1164">
                  <c:v>3.9091117998632737E-31</c:v>
                </c:pt>
                <c:pt idx="1165">
                  <c:v>3.6679127062379505E-31</c:v>
                </c:pt>
                <c:pt idx="1166">
                  <c:v>3.4415960221583744E-31</c:v>
                </c:pt>
                <c:pt idx="1167">
                  <c:v>3.22924347670338E-31</c:v>
                </c:pt>
                <c:pt idx="1168">
                  <c:v>3.0299934578874475E-31</c:v>
                </c:pt>
                <c:pt idx="1169">
                  <c:v>2.8430375167044211E-31</c:v>
                </c:pt>
                <c:pt idx="1170">
                  <c:v>2.6676170868779109E-31</c:v>
                </c:pt>
                <c:pt idx="1171">
                  <c:v>2.5030204070088723E-31</c:v>
                </c:pt>
                <c:pt idx="1172">
                  <c:v>2.3485796326321083E-31</c:v>
                </c:pt>
                <c:pt idx="1173">
                  <c:v>2.2036681264639882E-31</c:v>
                </c:pt>
                <c:pt idx="1174">
                  <c:v>2.0676979158466508E-31</c:v>
                </c:pt>
                <c:pt idx="1175">
                  <c:v>1.9401173070723949E-31</c:v>
                </c:pt>
                <c:pt idx="1176">
                  <c:v>1.8204086469084588E-31</c:v>
                </c:pt>
                <c:pt idx="1177">
                  <c:v>1.7080862222396687E-31</c:v>
                </c:pt>
                <c:pt idx="1178">
                  <c:v>1.6026942893068422E-31</c:v>
                </c:pt>
                <c:pt idx="1179">
                  <c:v>1.5038052245446592E-31</c:v>
                </c:pt>
                <c:pt idx="1180">
                  <c:v>1.4110177895160976E-31</c:v>
                </c:pt>
                <c:pt idx="1181">
                  <c:v>1.3239555029034728E-31</c:v>
                </c:pt>
                <c:pt idx="1182">
                  <c:v>1.2422651129505052E-31</c:v>
                </c:pt>
                <c:pt idx="1183">
                  <c:v>1.1656151641574055E-31</c:v>
                </c:pt>
                <c:pt idx="1184">
                  <c:v>1.0936946524133995E-31</c:v>
                </c:pt>
                <c:pt idx="1185">
                  <c:v>1.0262117631099518E-31</c:v>
                </c:pt>
                <c:pt idx="1186">
                  <c:v>9.6289268711462634E-32</c:v>
                </c:pt>
                <c:pt idx="1187">
                  <c:v>9.0348050980145177E-32</c:v>
                </c:pt>
                <c:pt idx="1188">
                  <c:v>8.4773416863006933E-32</c:v>
                </c:pt>
                <c:pt idx="1189">
                  <c:v>7.9542747504408862E-32</c:v>
                </c:pt>
                <c:pt idx="1190">
                  <c:v>7.4634819672003956E-32</c:v>
                </c:pt>
                <c:pt idx="1191">
                  <c:v>7.002971964431827E-32</c:v>
                </c:pt>
                <c:pt idx="1192">
                  <c:v>6.5708762411620077E-32</c:v>
                </c:pt>
                <c:pt idx="1193">
                  <c:v>6.165441586223798E-32</c:v>
                </c:pt>
                <c:pt idx="1194">
                  <c:v>5.785022964671692E-32</c:v>
                </c:pt>
                <c:pt idx="1195">
                  <c:v>5.4280768431181223E-32</c:v>
                </c:pt>
                <c:pt idx="1196">
                  <c:v>5.0931549269082833E-32</c:v>
                </c:pt>
                <c:pt idx="1197">
                  <c:v>4.7788982837223311E-32</c:v>
                </c:pt>
                <c:pt idx="1198">
                  <c:v>4.4840318297616757E-32</c:v>
                </c:pt>
                <c:pt idx="1199">
                  <c:v>4.2073591561473152E-32</c:v>
                </c:pt>
                <c:pt idx="1200">
                  <c:v>3.9477576745385179E-32</c:v>
                </c:pt>
                <c:pt idx="1201">
                  <c:v>3.7041740622753924E-32</c:v>
                </c:pt>
                <c:pt idx="1202">
                  <c:v>3.4756199885641965E-32</c:v>
                </c:pt>
                <c:pt idx="1203">
                  <c:v>3.261168104364552E-32</c:v>
                </c:pt>
                <c:pt idx="1204">
                  <c:v>3.0599482797076934E-32</c:v>
                </c:pt>
                <c:pt idx="1205">
                  <c:v>2.8711440731788145E-32</c:v>
                </c:pt>
                <c:pt idx="1206">
                  <c:v>2.6939894192385848E-32</c:v>
                </c:pt>
                <c:pt idx="1207">
                  <c:v>2.5277655199427693E-32</c:v>
                </c:pt>
                <c:pt idx="1208">
                  <c:v>2.3717979284482345E-32</c:v>
                </c:pt>
                <c:pt idx="1209">
                  <c:v>2.225453812471776E-32</c:v>
                </c:pt>
                <c:pt idx="1210">
                  <c:v>2.0881393865983622E-32</c:v>
                </c:pt>
                <c:pt idx="1211">
                  <c:v>1.9592975030204918E-32</c:v>
                </c:pt>
                <c:pt idx="1212">
                  <c:v>1.8384053909331808E-32</c:v>
                </c:pt>
                <c:pt idx="1213">
                  <c:v>1.7249725354122665E-32</c:v>
                </c:pt>
                <c:pt idx="1214">
                  <c:v>1.6185386871696637E-32</c:v>
                </c:pt>
                <c:pt idx="1215">
                  <c:v>1.5186719951102302E-32</c:v>
                </c:pt>
                <c:pt idx="1216">
                  <c:v>1.4249672541131678E-32</c:v>
                </c:pt>
                <c:pt idx="1217">
                  <c:v>1.337044260928403E-32</c:v>
                </c:pt>
                <c:pt idx="1218">
                  <c:v>1.2545462715170612E-32</c:v>
                </c:pt>
                <c:pt idx="1219">
                  <c:v>1.1771385535767539E-32</c:v>
                </c:pt>
                <c:pt idx="1220">
                  <c:v>1.1045070283786082E-32</c:v>
                </c:pt>
                <c:pt idx="1221">
                  <c:v>1.0363569964053509E-32</c:v>
                </c:pt>
                <c:pt idx="1222">
                  <c:v>9.7241194161976601E-33</c:v>
                </c:pt>
                <c:pt idx="1223">
                  <c:v>9.1241240951190154E-33</c:v>
                </c:pt>
                <c:pt idx="1224">
                  <c:v>8.561149543727403E-33</c:v>
                </c:pt>
                <c:pt idx="1225">
                  <c:v>8.0329115152294408E-33</c:v>
                </c:pt>
                <c:pt idx="1226">
                  <c:v>7.537266704888244E-33</c:v>
                </c:pt>
                <c:pt idx="1227">
                  <c:v>7.0722040536499358E-33</c:v>
                </c:pt>
                <c:pt idx="1228">
                  <c:v>6.6358365883517134E-33</c:v>
                </c:pt>
                <c:pt idx="1229">
                  <c:v>6.2263937654035006E-33</c:v>
                </c:pt>
                <c:pt idx="1230">
                  <c:v>5.8422142868779142E-33</c:v>
                </c:pt>
                <c:pt idx="1231">
                  <c:v>5.4817393598601822E-33</c:v>
                </c:pt>
                <c:pt idx="1232">
                  <c:v>5.1435063717080453E-33</c:v>
                </c:pt>
                <c:pt idx="1233">
                  <c:v>4.8261429555592802E-33</c:v>
                </c:pt>
                <c:pt idx="1234">
                  <c:v>4.5283614220078858E-33</c:v>
                </c:pt>
                <c:pt idx="1235">
                  <c:v>4.2489535343556614E-33</c:v>
                </c:pt>
                <c:pt idx="1236">
                  <c:v>3.9867856062399847E-33</c:v>
                </c:pt>
                <c:pt idx="1237">
                  <c:v>3.7407939017466002E-33</c:v>
                </c:pt>
                <c:pt idx="1238">
                  <c:v>3.5099803193435652E-33</c:v>
                </c:pt>
                <c:pt idx="1239">
                  <c:v>3.2934083421240852E-33</c:v>
                </c:pt>
                <c:pt idx="1240">
                  <c:v>3.090199237926504E-33</c:v>
                </c:pt>
                <c:pt idx="1241">
                  <c:v>2.8995284939136038E-33</c:v>
                </c:pt>
                <c:pt idx="1242">
                  <c:v>2.720622471144641E-33</c:v>
                </c:pt>
                <c:pt idx="1243">
                  <c:v>2.5527552655661958E-33</c:v>
                </c:pt>
                <c:pt idx="1244">
                  <c:v>2.3952457626854206E-33</c:v>
                </c:pt>
                <c:pt idx="1245">
                  <c:v>2.2474548739751447E-33</c:v>
                </c:pt>
                <c:pt idx="1246">
                  <c:v>2.10878294379766E-33</c:v>
                </c:pt>
                <c:pt idx="1247">
                  <c:v>1.9786673163258829E-33</c:v>
                </c:pt>
                <c:pt idx="1248">
                  <c:v>1.8565800525897712E-33</c:v>
                </c:pt>
                <c:pt idx="1249">
                  <c:v>1.7420257883850048E-33</c:v>
                </c:pt>
                <c:pt idx="1250">
                  <c:v>1.6345397243524795E-33</c:v>
                </c:pt>
                <c:pt idx="1251">
                  <c:v>1.5336857400734438E-33</c:v>
                </c:pt>
                <c:pt idx="1252">
                  <c:v>1.4390546245282869E-33</c:v>
                </c:pt>
                <c:pt idx="1253">
                  <c:v>1.3502624157391464E-33</c:v>
                </c:pt>
                <c:pt idx="1254">
                  <c:v>1.2669488428594931E-33</c:v>
                </c:pt>
                <c:pt idx="1255">
                  <c:v>1.1887758643895372E-33</c:v>
                </c:pt>
                <c:pt idx="1256">
                  <c:v>1.1154262965863227E-33</c:v>
                </c:pt>
                <c:pt idx="1257">
                  <c:v>1.0466025265033382E-33</c:v>
                </c:pt>
                <c:pt idx="1258">
                  <c:v>9.8202530443785296E-34</c:v>
                </c:pt>
                <c:pt idx="1259">
                  <c:v>9.2143261088638504E-34</c:v>
                </c:pt>
                <c:pt idx="1260">
                  <c:v>8.6457859341101266E-34</c:v>
                </c:pt>
                <c:pt idx="1261">
                  <c:v>8.1123256910291098E-34</c:v>
                </c:pt>
                <c:pt idx="1262">
                  <c:v>7.6117808859564876E-34</c:v>
                </c:pt>
                <c:pt idx="1263">
                  <c:v>7.1421205783051478E-34</c:v>
                </c:pt>
                <c:pt idx="1264">
                  <c:v>6.7014391401047302E-34</c:v>
                </c:pt>
                <c:pt idx="1265">
                  <c:v>6.2879485239921233E-34</c:v>
                </c:pt>
                <c:pt idx="1266">
                  <c:v>5.8999710082805905E-34</c:v>
                </c:pt>
                <c:pt idx="1267">
                  <c:v>5.5359323896709267E-34</c:v>
                </c:pt>
                <c:pt idx="1268">
                  <c:v>5.1943555959843402E-34</c:v>
                </c:pt>
                <c:pt idx="1269">
                  <c:v>4.8738546930009894E-34</c:v>
                </c:pt>
                <c:pt idx="1270">
                  <c:v>4.5731292610871504E-34</c:v>
                </c:pt>
                <c:pt idx="1271">
                  <c:v>4.2909591187944058E-34</c:v>
                </c:pt>
                <c:pt idx="1272">
                  <c:v>4.0261993720220762E-34</c:v>
                </c:pt>
                <c:pt idx="1273">
                  <c:v>3.7777757686550562E-34</c:v>
                </c:pt>
                <c:pt idx="1274">
                  <c:v>3.5446803398286973E-34</c:v>
                </c:pt>
                <c:pt idx="1275">
                  <c:v>3.3259673101353308E-34</c:v>
                </c:pt>
                <c:pt idx="1276">
                  <c:v>3.1207492601782653E-34</c:v>
                </c:pt>
                <c:pt idx="1277">
                  <c:v>2.9281935259029693E-34</c:v>
                </c:pt>
                <c:pt idx="1278">
                  <c:v>2.7475188200958759E-34</c:v>
                </c:pt>
                <c:pt idx="1279">
                  <c:v>2.5779920623426639E-34</c:v>
                </c:pt>
                <c:pt idx="1280">
                  <c:v>2.4189254045837129E-34</c:v>
                </c:pt>
                <c:pt idx="1281">
                  <c:v>2.269673440198026E-34</c:v>
                </c:pt>
                <c:pt idx="1282">
                  <c:v>2.1296305852916043E-34</c:v>
                </c:pt>
                <c:pt idx="1283">
                  <c:v>1.9982286215649422E-34</c:v>
                </c:pt>
                <c:pt idx="1284">
                  <c:v>1.8749343907899355E-34</c:v>
                </c:pt>
                <c:pt idx="1285">
                  <c:v>1.759247631541633E-34</c:v>
                </c:pt>
                <c:pt idx="1286">
                  <c:v>1.650698949407451E-34</c:v>
                </c:pt>
                <c:pt idx="1287">
                  <c:v>1.5488479124380617E-34</c:v>
                </c:pt>
                <c:pt idx="1288">
                  <c:v>1.4532812641123217E-34</c:v>
                </c:pt>
                <c:pt idx="1289">
                  <c:v>1.3636112465654156E-34</c:v>
                </c:pt>
                <c:pt idx="1290">
                  <c:v>1.2794740272767835E-34</c:v>
                </c:pt>
                <c:pt idx="1291">
                  <c:v>1.2005282228341742E-34</c:v>
                </c:pt>
                <c:pt idx="1292">
                  <c:v>1.1264535137840643E-34</c:v>
                </c:pt>
                <c:pt idx="1293">
                  <c:v>1.0569493449482484E-34</c:v>
                </c:pt>
                <c:pt idx="1294">
                  <c:v>9.9173370593318799E-35</c:v>
                </c:pt>
                <c:pt idx="1295">
                  <c:v>9.3054198688408472E-35</c:v>
                </c:pt>
                <c:pt idx="1296">
                  <c:v>8.7312590484094656E-35</c:v>
                </c:pt>
                <c:pt idx="1297">
                  <c:v>8.1925249634037813E-35</c:v>
                </c:pt>
                <c:pt idx="1298">
                  <c:v>7.6870317217561672E-35</c:v>
                </c:pt>
                <c:pt idx="1299">
                  <c:v>7.2127283047954268E-35</c:v>
                </c:pt>
                <c:pt idx="1300">
                  <c:v>6.7676902453203267E-35</c:v>
                </c:pt>
                <c:pt idx="1301">
                  <c:v>6.3501118191506534E-35</c:v>
                </c:pt>
                <c:pt idx="1302">
                  <c:v>5.9582987184733673E-35</c:v>
                </c:pt>
                <c:pt idx="1303">
                  <c:v>5.5906611772562121E-35</c:v>
                </c:pt>
                <c:pt idx="1304">
                  <c:v>5.2457075208354247E-35</c:v>
                </c:pt>
                <c:pt idx="1305">
                  <c:v>4.9220381135052734E-35</c:v>
                </c:pt>
                <c:pt idx="1306">
                  <c:v>4.6183396795519922E-35</c:v>
                </c:pt>
                <c:pt idx="1307">
                  <c:v>4.3333799746899393E-35</c:v>
                </c:pt>
                <c:pt idx="1308">
                  <c:v>4.0660027862795447E-35</c:v>
                </c:pt>
                <c:pt idx="1309">
                  <c:v>3.8151232420406289E-35</c:v>
                </c:pt>
                <c:pt idx="1310">
                  <c:v>3.5797234082263866E-35</c:v>
                </c:pt>
                <c:pt idx="1311">
                  <c:v>3.3588481593978016E-35</c:v>
                </c:pt>
                <c:pt idx="1312">
                  <c:v>3.1516013030402604E-35</c:v>
                </c:pt>
                <c:pt idx="1313">
                  <c:v>2.9571419432981607E-35</c:v>
                </c:pt>
                <c:pt idx="1314">
                  <c:v>2.7746810690735118E-35</c:v>
                </c:pt>
                <c:pt idx="1315">
                  <c:v>2.6034783526448634E-35</c:v>
                </c:pt>
                <c:pt idx="1316">
                  <c:v>2.4428391458170987E-35</c:v>
                </c:pt>
                <c:pt idx="1317">
                  <c:v>2.2921116614140815E-35</c:v>
                </c:pt>
                <c:pt idx="1318">
                  <c:v>2.1506843286781781E-35</c:v>
                </c:pt>
                <c:pt idx="1319">
                  <c:v>2.0179833118462965E-35</c:v>
                </c:pt>
                <c:pt idx="1320">
                  <c:v>1.8934701818341594E-35</c:v>
                </c:pt>
                <c:pt idx="1321">
                  <c:v>1.7766397315817646E-35</c:v>
                </c:pt>
                <c:pt idx="1322">
                  <c:v>1.6670179261958846E-35</c:v>
                </c:pt>
                <c:pt idx="1323">
                  <c:v>1.5641599795723889E-35</c:v>
                </c:pt>
                <c:pt idx="1324">
                  <c:v>1.4676485496943639E-35</c:v>
                </c:pt>
                <c:pt idx="1325">
                  <c:v>1.3770920452835199E-35</c:v>
                </c:pt>
                <c:pt idx="1326">
                  <c:v>1.292123036934195E-35</c:v>
                </c:pt>
                <c:pt idx="1327">
                  <c:v>1.2123967662831921E-35</c:v>
                </c:pt>
                <c:pt idx="1328">
                  <c:v>1.1375897471664694E-35</c:v>
                </c:pt>
                <c:pt idx="1329">
                  <c:v>1.0673984530869267E-35</c:v>
                </c:pt>
                <c:pt idx="1330">
                  <c:v>1.0015380856677488E-35</c:v>
                </c:pt>
                <c:pt idx="1331">
                  <c:v>9.3974141909434668E-36</c:v>
                </c:pt>
                <c:pt idx="1332">
                  <c:v>8.817577158562711E-36</c:v>
                </c:pt>
                <c:pt idx="1333">
                  <c:v>8.2735170938976204E-36</c:v>
                </c:pt>
                <c:pt idx="1334">
                  <c:v>7.7630264949304795E-36</c:v>
                </c:pt>
                <c:pt idx="1335">
                  <c:v>7.2840340664120388E-36</c:v>
                </c:pt>
                <c:pt idx="1336">
                  <c:v>6.8345963156636424E-36</c:v>
                </c:pt>
                <c:pt idx="1337">
                  <c:v>6.4128896669331802E-36</c:v>
                </c:pt>
                <c:pt idx="1338">
                  <c:v>6.0172030623091874E-36</c:v>
                </c:pt>
                <c:pt idx="1339">
                  <c:v>5.6459310191715981E-36</c:v>
                </c:pt>
                <c:pt idx="1340">
                  <c:v>5.2975671160100364E-36</c:v>
                </c:pt>
                <c:pt idx="1341">
                  <c:v>4.9706978801786055E-36</c:v>
                </c:pt>
                <c:pt idx="1342">
                  <c:v>4.6639970527869899E-36</c:v>
                </c:pt>
                <c:pt idx="1343">
                  <c:v>4.3762202074578934E-36</c:v>
                </c:pt>
                <c:pt idx="1344">
                  <c:v>4.1061997011166348E-36</c:v>
                </c:pt>
                <c:pt idx="1345">
                  <c:v>3.8528399363259366E-36</c:v>
                </c:pt>
                <c:pt idx="1346">
                  <c:v>3.6151129159430018E-36</c:v>
                </c:pt>
                <c:pt idx="1347">
                  <c:v>3.3920540720621108E-36</c:v>
                </c:pt>
                <c:pt idx="1348">
                  <c:v>3.1827583523187961E-36</c:v>
                </c:pt>
                <c:pt idx="1349">
                  <c:v>2.9863765476759688E-36</c:v>
                </c:pt>
                <c:pt idx="1350">
                  <c:v>2.8021118467921109E-36</c:v>
                </c:pt>
                <c:pt idx="1351">
                  <c:v>2.629216602991031E-36</c:v>
                </c:pt>
                <c:pt idx="1352">
                  <c:v>2.4669893007152892E-36</c:v>
                </c:pt>
                <c:pt idx="1353">
                  <c:v>2.3147717091547946E-36</c:v>
                </c:pt>
                <c:pt idx="1354">
                  <c:v>2.1719462115015414E-36</c:v>
                </c:pt>
                <c:pt idx="1355">
                  <c:v>2.037933298994038E-36</c:v>
                </c:pt>
                <c:pt idx="1356">
                  <c:v>1.9121892195836155E-36</c:v>
                </c:pt>
                <c:pt idx="1357">
                  <c:v>1.794203771682173E-36</c:v>
                </c:pt>
                <c:pt idx="1358">
                  <c:v>1.6834982340395777E-36</c:v>
                </c:pt>
                <c:pt idx="1359">
                  <c:v>1.5796234233512822E-36</c:v>
                </c:pt>
                <c:pt idx="1360">
                  <c:v>1.4821578717149781E-36</c:v>
                </c:pt>
                <c:pt idx="1361">
                  <c:v>1.3907061165413875E-36</c:v>
                </c:pt>
                <c:pt idx="1362">
                  <c:v>1.3048970959805766E-36</c:v>
                </c:pt>
                <c:pt idx="1363">
                  <c:v>1.2243826433532969E-36</c:v>
                </c:pt>
                <c:pt idx="1364">
                  <c:v>1.1488360744785662E-36</c:v>
                </c:pt>
                <c:pt idx="1365">
                  <c:v>1.0779508621656321E-36</c:v>
                </c:pt>
                <c:pt idx="1366">
                  <c:v>1.0114393924921169E-36</c:v>
                </c:pt>
                <c:pt idx="1367">
                  <c:v>9.4903179782199795E-37</c:v>
                </c:pt>
                <c:pt idx="1368">
                  <c:v>8.9047486182843452E-37</c:v>
                </c:pt>
                <c:pt idx="1369">
                  <c:v>8.3553099207861926E-37</c:v>
                </c:pt>
                <c:pt idx="1370">
                  <c:v>7.8397725601195614E-37</c:v>
                </c:pt>
                <c:pt idx="1371">
                  <c:v>7.3560447640008476E-37</c:v>
                </c:pt>
                <c:pt idx="1372">
                  <c:v>6.9021638261861848E-37</c:v>
                </c:pt>
                <c:pt idx="1373">
                  <c:v>6.4762881428691118E-37</c:v>
                </c:pt>
                <c:pt idx="1374">
                  <c:v>6.0766897404465727E-37</c:v>
                </c:pt>
                <c:pt idx="1375">
                  <c:v>5.7017472643349189E-37</c:v>
                </c:pt>
                <c:pt idx="1376">
                  <c:v>5.3499394003883436E-37</c:v>
                </c:pt>
                <c:pt idx="1377">
                  <c:v>5.0198387022273945E-37</c:v>
                </c:pt>
                <c:pt idx="1378">
                  <c:v>4.7101057994322086E-37</c:v>
                </c:pt>
                <c:pt idx="1379">
                  <c:v>4.4194839631004453E-37</c:v>
                </c:pt>
                <c:pt idx="1380">
                  <c:v>4.146794006719878E-37</c:v>
                </c:pt>
                <c:pt idx="1381">
                  <c:v>3.8909295016661363E-37</c:v>
                </c:pt>
                <c:pt idx="1382">
                  <c:v>3.6508522879126881E-37</c:v>
                </c:pt>
                <c:pt idx="1383">
                  <c:v>3.4255882617379242E-37</c:v>
                </c:pt>
                <c:pt idx="1384">
                  <c:v>3.2142234233381546E-37</c:v>
                </c:pt>
                <c:pt idx="1385">
                  <c:v>3.015900168309848E-37</c:v>
                </c:pt>
                <c:pt idx="1386">
                  <c:v>2.8298138079539638E-37</c:v>
                </c:pt>
                <c:pt idx="1387">
                  <c:v>2.6552093042836431E-37</c:v>
                </c:pt>
                <c:pt idx="1388">
                  <c:v>2.4913782064876835E-37</c:v>
                </c:pt>
                <c:pt idx="1389">
                  <c:v>2.3376557764196226E-37</c:v>
                </c:pt>
                <c:pt idx="1390">
                  <c:v>2.1934182914492172E-37</c:v>
                </c:pt>
                <c:pt idx="1391">
                  <c:v>2.0580805137327388E-37</c:v>
                </c:pt>
                <c:pt idx="1392">
                  <c:v>1.9310933156337642E-37</c:v>
                </c:pt>
                <c:pt idx="1393">
                  <c:v>1.8119414516596831E-37</c:v>
                </c:pt>
                <c:pt idx="1394">
                  <c:v>1.7001414678736594E-37</c:v>
                </c:pt>
                <c:pt idx="1395">
                  <c:v>1.5952397402995603E-37</c:v>
                </c:pt>
                <c:pt idx="1396">
                  <c:v>1.4968106343607615E-37</c:v>
                </c:pt>
                <c:pt idx="1397">
                  <c:v>1.4044547778848252E-37</c:v>
                </c:pt>
                <c:pt idx="1398">
                  <c:v>1.3177974406668355E-37</c:v>
                </c:pt>
                <c:pt idx="1399">
                  <c:v>1.2364870140165338E-37</c:v>
                </c:pt>
                <c:pt idx="1400">
                  <c:v>1.1601935841200796E-37</c:v>
                </c:pt>
                <c:pt idx="1401">
                  <c:v>1.0886075934279058E-37</c:v>
                </c:pt>
                <c:pt idx="1402">
                  <c:v>1.0214385846373057E-37</c:v>
                </c:pt>
                <c:pt idx="1403">
                  <c:v>9.5841402217350807E-38</c:v>
                </c:pt>
                <c:pt idx="1404">
                  <c:v>8.9927818638745151E-38</c:v>
                </c:pt>
                <c:pt idx="1405">
                  <c:v>8.437911359835043E-38</c:v>
                </c:pt>
                <c:pt idx="1406">
                  <c:v>7.9172773446722588E-38</c:v>
                </c:pt>
                <c:pt idx="1407">
                  <c:v>7.4287673666301757E-38</c:v>
                </c:pt>
                <c:pt idx="1408">
                  <c:v>6.9703993159524612E-38</c:v>
                </c:pt>
                <c:pt idx="1409">
                  <c:v>6.5403133825511419E-38</c:v>
                </c:pt>
                <c:pt idx="1410">
                  <c:v>6.1367645099013281E-38</c:v>
                </c:pt>
                <c:pt idx="1411">
                  <c:v>5.7581153145439513E-38</c:v>
                </c:pt>
                <c:pt idx="1412">
                  <c:v>5.4028294424676727E-38</c:v>
                </c:pt>
                <c:pt idx="1413">
                  <c:v>5.0694653354137396E-38</c:v>
                </c:pt>
                <c:pt idx="1414">
                  <c:v>4.7566703818108376E-38</c:v>
                </c:pt>
                <c:pt idx="1415">
                  <c:v>4.4631754286075746E-38</c:v>
                </c:pt>
                <c:pt idx="1416">
                  <c:v>4.1877896317345829E-38</c:v>
                </c:pt>
                <c:pt idx="1417">
                  <c:v>3.9293956243021946E-38</c:v>
                </c:pt>
                <c:pt idx="1418">
                  <c:v>3.6869449829288395E-38</c:v>
                </c:pt>
                <c:pt idx="1419">
                  <c:v>3.459453973804983E-38</c:v>
                </c:pt>
                <c:pt idx="1420">
                  <c:v>3.2459995612324214E-38</c:v>
                </c:pt>
                <c:pt idx="1421">
                  <c:v>3.0457156624437398E-38</c:v>
                </c:pt>
                <c:pt idx="1422">
                  <c:v>2.8577896335060216E-38</c:v>
                </c:pt>
                <c:pt idx="1423">
                  <c:v>2.6814589720504944E-38</c:v>
                </c:pt>
                <c:pt idx="1424">
                  <c:v>2.5160082234495741E-38</c:v>
                </c:pt>
                <c:pt idx="1425">
                  <c:v>2.3607660778882411E-38</c:v>
                </c:pt>
                <c:pt idx="1426">
                  <c:v>2.2151026465512377E-38</c:v>
                </c:pt>
                <c:pt idx="1427">
                  <c:v>2.0784269058743141E-38</c:v>
                </c:pt>
                <c:pt idx="1428">
                  <c:v>1.9501842994896859E-38</c:v>
                </c:pt>
                <c:pt idx="1429">
                  <c:v>1.8298544881356847E-38</c:v>
                </c:pt>
                <c:pt idx="1430">
                  <c:v>1.7169492384009509E-38</c:v>
                </c:pt>
                <c:pt idx="1431">
                  <c:v>1.6110104417368382E-38</c:v>
                </c:pt>
                <c:pt idx="1432">
                  <c:v>1.5116082557002433E-38</c:v>
                </c:pt>
                <c:pt idx="1433">
                  <c:v>1.4183393598850334E-38</c:v>
                </c:pt>
                <c:pt idx="1434">
                  <c:v>1.3308253194655815E-38</c:v>
                </c:pt>
                <c:pt idx="1435">
                  <c:v>1.2487110497125504E-38</c:v>
                </c:pt>
                <c:pt idx="1436">
                  <c:v>1.1716633752507642E-38</c:v>
                </c:pt>
                <c:pt idx="1437">
                  <c:v>1.0993696782134077E-38</c:v>
                </c:pt>
                <c:pt idx="1438">
                  <c:v>1.0315366298074981E-38</c:v>
                </c:pt>
                <c:pt idx="1439">
                  <c:v>9.6788900014400466E-39</c:v>
                </c:pt>
                <c:pt idx="1440">
                  <c:v>9.0816854150354824E-39</c:v>
                </c:pt>
                <c:pt idx="1441">
                  <c:v>8.5213294050657778E-39</c:v>
                </c:pt>
                <c:pt idx="1442">
                  <c:v>7.9955483493649474E-39</c:v>
                </c:pt>
                <c:pt idx="1443">
                  <c:v>7.5022089122652643E-39</c:v>
                </c:pt>
                <c:pt idx="1444">
                  <c:v>7.0393093886728469E-39</c:v>
                </c:pt>
                <c:pt idx="1445">
                  <c:v>6.6049715822290659E-39</c:v>
                </c:pt>
                <c:pt idx="1446">
                  <c:v>6.1974331846037044E-39</c:v>
                </c:pt>
                <c:pt idx="1447">
                  <c:v>5.8150406249991939E-39</c:v>
                </c:pt>
                <c:pt idx="1448">
                  <c:v>5.4562423608530277E-39</c:v>
                </c:pt>
                <c:pt idx="1449">
                  <c:v>5.1195825825156878E-39</c:v>
                </c:pt>
                <c:pt idx="1450">
                  <c:v>4.8036953063610467E-39</c:v>
                </c:pt>
                <c:pt idx="1451">
                  <c:v>4.5072988323622652E-39</c:v>
                </c:pt>
                <c:pt idx="1452">
                  <c:v>4.2291905436450484E-39</c:v>
                </c:pt>
                <c:pt idx="1453">
                  <c:v>3.968242026917629E-39</c:v>
                </c:pt>
                <c:pt idx="1454">
                  <c:v>3.7233944939788361E-39</c:v>
                </c:pt>
                <c:pt idx="1455">
                  <c:v>3.4936544857271849E-39</c:v>
                </c:pt>
                <c:pt idx="1456">
                  <c:v>3.2780898412401902E-39</c:v>
                </c:pt>
                <c:pt idx="1457">
                  <c:v>3.0758259155685919E-39</c:v>
                </c:pt>
                <c:pt idx="1458">
                  <c:v>2.8860420308993495E-39</c:v>
                </c:pt>
                <c:pt idx="1459">
                  <c:v>2.7079681466881437E-39</c:v>
                </c:pt>
                <c:pt idx="1460">
                  <c:v>2.5408817352505707E-39</c:v>
                </c:pt>
                <c:pt idx="1461">
                  <c:v>2.3841048501348746E-39</c:v>
                </c:pt>
                <c:pt idx="1462">
                  <c:v>2.2370013753812536E-39</c:v>
                </c:pt>
                <c:pt idx="1463">
                  <c:v>2.0989744445067181E-39</c:v>
                </c:pt>
                <c:pt idx="1464">
                  <c:v>1.9694640187431352E-39</c:v>
                </c:pt>
                <c:pt idx="1465">
                  <c:v>1.8479446147022619E-39</c:v>
                </c:pt>
                <c:pt idx="1466">
                  <c:v>1.7339231722478473E-39</c:v>
                </c:pt>
                <c:pt idx="1467">
                  <c:v>1.626937053923794E-39</c:v>
                </c:pt>
                <c:pt idx="1468">
                  <c:v>1.5265521678211249E-39</c:v>
                </c:pt>
                <c:pt idx="1469">
                  <c:v>1.4323612062673762E-39</c:v>
                </c:pt>
                <c:pt idx="1470">
                  <c:v>1.3439819931919532E-39</c:v>
                </c:pt>
                <c:pt idx="1471">
                  <c:v>1.2610559334619673E-39</c:v>
                </c:pt>
                <c:pt idx="1472">
                  <c:v>1.1832465578967809E-39</c:v>
                </c:pt>
                <c:pt idx="1473">
                  <c:v>1.1102381580577255E-39</c:v>
                </c:pt>
                <c:pt idx="1474">
                  <c:v>1.0417345052736997E-39</c:v>
                </c:pt>
                <c:pt idx="1475">
                  <c:v>9.774576487051488E-40</c:v>
                </c:pt>
                <c:pt idx="1476">
                  <c:v>9.1714678756961721E-40</c:v>
                </c:pt>
                <c:pt idx="1477">
                  <c:v>8.6055721295297267E-40</c:v>
                </c:pt>
                <c:pt idx="1478">
                  <c:v>8.0745931491274485E-40</c:v>
                </c:pt>
                <c:pt idx="1479">
                  <c:v>7.5763765084494031E-40</c:v>
                </c:pt>
                <c:pt idx="1480">
                  <c:v>7.1089007133426728E-40</c:v>
                </c:pt>
                <c:pt idx="1481">
                  <c:v>6.6702689994094352E-40</c:v>
                </c:pt>
                <c:pt idx="1482">
                  <c:v>6.2587016359610629E-40</c:v>
                </c:pt>
                <c:pt idx="1483">
                  <c:v>5.8725287048318125E-40</c:v>
                </c:pt>
                <c:pt idx="1484">
                  <c:v>5.5101833247524638E-40</c:v>
                </c:pt>
                <c:pt idx="1485">
                  <c:v>5.1701952937920413E-40</c:v>
                </c:pt>
                <c:pt idx="1486">
                  <c:v>4.8511851240721142E-40</c:v>
                </c:pt>
                <c:pt idx="1487">
                  <c:v>4.5518584445497303E-40</c:v>
                </c:pt>
                <c:pt idx="1488">
                  <c:v>4.2710007491585232E-40</c:v>
                </c:pt>
                <c:pt idx="1489">
                  <c:v>4.0074724689987837E-40</c:v>
                </c:pt>
                <c:pt idx="1490">
                  <c:v>3.760204348582082E-40</c:v>
                </c:pt>
                <c:pt idx="1491">
                  <c:v>3.5281931073697636E-40</c:v>
                </c:pt>
                <c:pt idx="1492">
                  <c:v>3.3104973690021716E-40</c:v>
                </c:pt>
                <c:pt idx="1493">
                  <c:v>3.1062338417016045E-40</c:v>
                </c:pt>
                <c:pt idx="1494">
                  <c:v>2.9145737343511473E-40</c:v>
                </c:pt>
                <c:pt idx="1495">
                  <c:v>2.7347393937077667E-40</c:v>
                </c:pt>
                <c:pt idx="1496">
                  <c:v>2.5660011491052843E-40</c:v>
                </c:pt>
                <c:pt idx="1497">
                  <c:v>2.4076743518447452E-40</c:v>
                </c:pt>
                <c:pt idx="1498">
                  <c:v>2.2591165972596239E-40</c:v>
                </c:pt>
                <c:pt idx="1499">
                  <c:v>2.1197251181845042E-40</c:v>
                </c:pt>
                <c:pt idx="1500">
                  <c:v>1.9889343392513418E-40</c:v>
                </c:pt>
                <c:pt idx="1501">
                  <c:v>1.8662135820899621E-40</c:v>
                </c:pt>
                <c:pt idx="1502">
                  <c:v>1.7510649121217328E-40</c:v>
                </c:pt>
                <c:pt idx="1503">
                  <c:v>1.6430211182098675E-40</c:v>
                </c:pt>
                <c:pt idx="1504">
                  <c:v>1.5416438169688678E-40</c:v>
                </c:pt>
                <c:pt idx="1505">
                  <c:v>1.4465216740414181E-40</c:v>
                </c:pt>
                <c:pt idx="1506">
                  <c:v>1.357268735125632E-40</c:v>
                </c:pt>
                <c:pt idx="1507">
                  <c:v>1.2735228599808632E-40</c:v>
                </c:pt>
                <c:pt idx="1508">
                  <c:v>1.1949442530581199E-40</c:v>
                </c:pt>
                <c:pt idx="1509">
                  <c:v>1.1212140847931732E-40</c:v>
                </c:pt>
                <c:pt idx="1510">
                  <c:v>1.0520331979683147E-40</c:v>
                </c:pt>
                <c:pt idx="1511">
                  <c:v>9.8712089389387425E-41</c:v>
                </c:pt>
                <c:pt idx="1512">
                  <c:v>9.2621379348447968E-41</c:v>
                </c:pt>
                <c:pt idx="1513">
                  <c:v>8.6906476860892035E-41</c:v>
                </c:pt>
                <c:pt idx="1514">
                  <c:v>8.1544193937760881E-41</c:v>
                </c:pt>
                <c:pt idx="1515">
                  <c:v>7.6512773329917573E-41</c:v>
                </c:pt>
                <c:pt idx="1516">
                  <c:v>7.1791800248876152E-41</c:v>
                </c:pt>
                <c:pt idx="1517">
                  <c:v>6.7362119534611378E-41</c:v>
                </c:pt>
                <c:pt idx="1518">
                  <c:v>6.3205757934260822E-41</c:v>
                </c:pt>
                <c:pt idx="1519">
                  <c:v>5.9305851176368007E-41</c:v>
                </c:pt>
                <c:pt idx="1520">
                  <c:v>5.5646575544773486E-41</c:v>
                </c:pt>
                <c:pt idx="1521">
                  <c:v>5.221308367451746E-41</c:v>
                </c:pt>
                <c:pt idx="1522">
                  <c:v>4.8991444309248535E-41</c:v>
                </c:pt>
                <c:pt idx="1523">
                  <c:v>4.5968585775706575E-41</c:v>
                </c:pt>
                <c:pt idx="1524">
                  <c:v>4.3132242945929709E-41</c:v>
                </c:pt>
                <c:pt idx="1525">
                  <c:v>4.0470907471986655E-41</c:v>
                </c:pt>
                <c:pt idx="1526">
                  <c:v>3.7973781091313953E-41</c:v>
                </c:pt>
                <c:pt idx="1527">
                  <c:v>3.5630731813196162E-41</c:v>
                </c:pt>
                <c:pt idx="1528">
                  <c:v>3.343225280861756E-41</c:v>
                </c:pt>
                <c:pt idx="1529">
                  <c:v>3.1369423836682485E-41</c:v>
                </c:pt>
                <c:pt idx="1530">
                  <c:v>2.9433875051093626E-41</c:v>
                </c:pt>
                <c:pt idx="1531">
                  <c:v>2.7617753039834414E-41</c:v>
                </c:pt>
                <c:pt idx="1532">
                  <c:v>2.5913688960262922E-41</c:v>
                </c:pt>
                <c:pt idx="1533">
                  <c:v>2.4314768640326671E-41</c:v>
                </c:pt>
                <c:pt idx="1534">
                  <c:v>2.2814504524585251E-41</c:v>
                </c:pt>
                <c:pt idx="1535">
                  <c:v>2.1406809351212806E-41</c:v>
                </c:pt>
                <c:pt idx="1536">
                  <c:v>2.0085971453175913E-41</c:v>
                </c:pt>
                <c:pt idx="1537">
                  <c:v>1.8846631583372344E-41</c:v>
                </c:pt>
                <c:pt idx="1538">
                  <c:v>1.7683761169699654E-41</c:v>
                </c:pt>
                <c:pt idx="1539">
                  <c:v>1.6592641911824393E-41</c:v>
                </c:pt>
                <c:pt idx="1540">
                  <c:v>1.5568846636866645E-41</c:v>
                </c:pt>
                <c:pt idx="1541">
                  <c:v>1.4608221336322607E-41</c:v>
                </c:pt>
                <c:pt idx="1542">
                  <c:v>1.3706868311340725E-41</c:v>
                </c:pt>
                <c:pt idx="1543">
                  <c:v>1.2861130357964033E-41</c:v>
                </c:pt>
                <c:pt idx="1544">
                  <c:v>1.2067575928170914E-41</c:v>
                </c:pt>
                <c:pt idx="1545">
                  <c:v>1.1322985206505854E-41</c:v>
                </c:pt>
                <c:pt idx="1546">
                  <c:v>1.0624337045806618E-41</c:v>
                </c:pt>
                <c:pt idx="1547">
                  <c:v>9.9687967090201042E-42</c:v>
                </c:pt>
                <c:pt idx="1548">
                  <c:v>9.3537043673697958E-42</c:v>
                </c:pt>
                <c:pt idx="1549">
                  <c:v>8.7765643082065522E-42</c:v>
                </c:pt>
                <c:pt idx="1550">
                  <c:v>8.2350348087540612E-42</c:v>
                </c:pt>
                <c:pt idx="1551">
                  <c:v>7.7269186346620494E-42</c:v>
                </c:pt>
                <c:pt idx="1552">
                  <c:v>7.2501541248155184E-42</c:v>
                </c:pt>
                <c:pt idx="1553">
                  <c:v>6.8028068262269816E-42</c:v>
                </c:pt>
                <c:pt idx="1554">
                  <c:v>6.3830616450706126E-42</c:v>
                </c:pt>
                <c:pt idx="1555">
                  <c:v>5.9892154820114117E-42</c:v>
                </c:pt>
                <c:pt idx="1556">
                  <c:v>5.6196703219475747E-42</c:v>
                </c:pt>
                <c:pt idx="1557">
                  <c:v>5.2729267501279363E-42</c:v>
                </c:pt>
                <c:pt idx="1558">
                  <c:v>4.947577868336409E-42</c:v>
                </c:pt>
                <c:pt idx="1559">
                  <c:v>4.6423035864585697E-42</c:v>
                </c:pt>
                <c:pt idx="1560">
                  <c:v>4.3558652662686587E-42</c:v>
                </c:pt>
                <c:pt idx="1561">
                  <c:v>4.0871006957043752E-42</c:v>
                </c:pt>
                <c:pt idx="1562">
                  <c:v>3.8349193732377719E-42</c:v>
                </c:pt>
                <c:pt idx="1563">
                  <c:v>3.5982980832087947E-42</c:v>
                </c:pt>
                <c:pt idx="1564">
                  <c:v>3.3762767441685415E-42</c:v>
                </c:pt>
                <c:pt idx="1565">
                  <c:v>3.1679545133870641E-42</c:v>
                </c:pt>
                <c:pt idx="1566">
                  <c:v>2.9724861317199201E-42</c:v>
                </c:pt>
                <c:pt idx="1567">
                  <c:v>2.7890784940028908E-42</c:v>
                </c:pt>
                <c:pt idx="1568">
                  <c:v>2.6169874310594084E-42</c:v>
                </c:pt>
                <c:pt idx="1569">
                  <c:v>2.4555146902637954E-42</c:v>
                </c:pt>
                <c:pt idx="1570">
                  <c:v>2.3040051024090789E-42</c:v>
                </c:pt>
                <c:pt idx="1571">
                  <c:v>2.1618439233840562E-42</c:v>
                </c:pt>
                <c:pt idx="1572">
                  <c:v>2.0284543398735808E-42</c:v>
                </c:pt>
                <c:pt idx="1573">
                  <c:v>1.9032951289615335E-42</c:v>
                </c:pt>
                <c:pt idx="1574">
                  <c:v>1.785858462140423E-42</c:v>
                </c:pt>
                <c:pt idx="1575">
                  <c:v>1.6756678448174677E-42</c:v>
                </c:pt>
                <c:pt idx="1576">
                  <c:v>1.5722761829567838E-42</c:v>
                </c:pt>
                <c:pt idx="1577">
                  <c:v>1.4752639690131656E-42</c:v>
                </c:pt>
                <c:pt idx="1578">
                  <c:v>1.3842375797969454E-42</c:v>
                </c:pt>
                <c:pt idx="1579">
                  <c:v>1.2988276793636008E-42</c:v>
                </c:pt>
                <c:pt idx="1580">
                  <c:v>1.218687720447885E-42</c:v>
                </c:pt>
                <c:pt idx="1581">
                  <c:v>1.1434925383621173E-42</c:v>
                </c:pt>
                <c:pt idx="1582">
                  <c:v>1.0729370316534298E-42</c:v>
                </c:pt>
                <c:pt idx="1583">
                  <c:v>1.0067349241667868E-42</c:v>
                </c:pt>
                <c:pt idx="1584">
                  <c:v>9.446176034909032E-43</c:v>
                </c:pt>
                <c:pt idx="1585">
                  <c:v>8.8633303107409491E-43</c:v>
                </c:pt>
                <c:pt idx="1586">
                  <c:v>8.316447195879066E-43</c:v>
                </c:pt>
                <c:pt idx="1587">
                  <c:v>7.8033077338920605E-43</c:v>
                </c:pt>
                <c:pt idx="1588">
                  <c:v>7.32182988187461E-43</c:v>
                </c:pt>
                <c:pt idx="1589">
                  <c:v>6.8700600626413163E-43</c:v>
                </c:pt>
                <c:pt idx="1590">
                  <c:v>6.4461652381651844E-43</c:v>
                </c:pt>
                <c:pt idx="1591">
                  <c:v>6.0484254720989153E-43</c:v>
                </c:pt>
                <c:pt idx="1592">
                  <c:v>5.6752269512017633E-43</c:v>
                </c:pt>
                <c:pt idx="1593">
                  <c:v>5.3250554373566607E-43</c:v>
                </c:pt>
                <c:pt idx="1594">
                  <c:v>4.9964901236094429E-43</c:v>
                </c:pt>
                <c:pt idx="1595">
                  <c:v>4.6881978693012834E-43</c:v>
                </c:pt>
                <c:pt idx="1596">
                  <c:v>4.3989277909036294E-43</c:v>
                </c:pt>
                <c:pt idx="1597">
                  <c:v>4.1275061866081692E-43</c:v>
                </c:pt>
                <c:pt idx="1598">
                  <c:v>3.8728317740785438E-43</c:v>
                </c:pt>
                <c:pt idx="1599">
                  <c:v>3.6338712220411809E-43</c:v>
                </c:pt>
                <c:pt idx="1600">
                  <c:v>3.4096549575848578E-43</c:v>
                </c:pt>
                <c:pt idx="1601">
                  <c:v>3.1992732321572752E-43</c:v>
                </c:pt>
                <c:pt idx="1602">
                  <c:v>3.0018724302965855E-43</c:v>
                </c:pt>
                <c:pt idx="1603">
                  <c:v>2.8166516061206928E-43</c:v>
                </c:pt>
                <c:pt idx="1604">
                  <c:v>2.6428592335212741E-43</c:v>
                </c:pt>
                <c:pt idx="1605">
                  <c:v>2.4797901568765633E-43</c:v>
                </c:pt>
                <c:pt idx="1606">
                  <c:v>2.3267827299105334E-43</c:v>
                </c:pt>
                <c:pt idx="1607">
                  <c:v>2.1832161310895158E-43</c:v>
                </c:pt>
                <c:pt idx="1608">
                  <c:v>2.0485078446635825E-43</c:v>
                </c:pt>
                <c:pt idx="1609">
                  <c:v>1.9221112971321197E-43</c:v>
                </c:pt>
                <c:pt idx="1610">
                  <c:v>1.8035136395436422E-43</c:v>
                </c:pt>
                <c:pt idx="1611">
                  <c:v>1.6922336666316243E-43</c:v>
                </c:pt>
                <c:pt idx="1612">
                  <c:v>1.5878198643433189E-43</c:v>
                </c:pt>
                <c:pt idx="1613">
                  <c:v>1.4898485778394926E-43</c:v>
                </c:pt>
                <c:pt idx="1614">
                  <c:v>1.3979222925318093E-43</c:v>
                </c:pt>
                <c:pt idx="1615">
                  <c:v>1.3116680211832387E-43</c:v>
                </c:pt>
                <c:pt idx="1616">
                  <c:v>1.230735790527215E-43</c:v>
                </c:pt>
                <c:pt idx="1617">
                  <c:v>1.1547972212650636E-43</c:v>
                </c:pt>
                <c:pt idx="1618">
                  <c:v>1.0835441956800911E-43</c:v>
                </c:pt>
                <c:pt idx="1619">
                  <c:v>1.0166876074622355E-43</c:v>
                </c:pt>
                <c:pt idx="1620">
                  <c:v>9.5395618867074264E-44</c:v>
                </c:pt>
                <c:pt idx="1621">
                  <c:v>8.950954090753116E-44</c:v>
                </c:pt>
                <c:pt idx="1622">
                  <c:v>8.3986644340983623E-44</c:v>
                </c:pt>
                <c:pt idx="1623">
                  <c:v>7.8804520234841101E-44</c:v>
                </c:pt>
                <c:pt idx="1624">
                  <c:v>7.3942142327182655E-44</c:v>
                </c:pt>
                <c:pt idx="1625">
                  <c:v>6.9379781713537645E-44</c:v>
                </c:pt>
                <c:pt idx="1626">
                  <c:v>6.5098926797642592E-44</c:v>
                </c:pt>
                <c:pt idx="1627">
                  <c:v>6.1082208181377416E-44</c:v>
                </c:pt>
                <c:pt idx="1628">
                  <c:v>5.7313328189125254E-44</c:v>
                </c:pt>
                <c:pt idx="1629">
                  <c:v>5.3776994740603459E-44</c:v>
                </c:pt>
                <c:pt idx="1630">
                  <c:v>5.0458859303857695E-44</c:v>
                </c:pt>
                <c:pt idx="1631">
                  <c:v>4.7345458676665627E-44</c:v>
                </c:pt>
                <c:pt idx="1632">
                  <c:v>4.4424160360130822E-44</c:v>
                </c:pt>
                <c:pt idx="1633">
                  <c:v>4.1683111302822111E-44</c:v>
                </c:pt>
                <c:pt idx="1634">
                  <c:v>3.911118980749015E-44</c:v>
                </c:pt>
                <c:pt idx="1635">
                  <c:v>3.6697960405224256E-44</c:v>
                </c:pt>
                <c:pt idx="1636">
                  <c:v>3.4433631513953433E-44</c:v>
                </c:pt>
                <c:pt idx="1637">
                  <c:v>3.2309015709492575E-44</c:v>
                </c:pt>
                <c:pt idx="1638">
                  <c:v>3.0315492447935178E-44</c:v>
                </c:pt>
                <c:pt idx="1639">
                  <c:v>2.8444973088140185E-44</c:v>
                </c:pt>
                <c:pt idx="1640">
                  <c:v>2.6689868072393108E-44</c:v>
                </c:pt>
                <c:pt idx="1641">
                  <c:v>2.5043056132078215E-44</c:v>
                </c:pt>
                <c:pt idx="1642">
                  <c:v>2.3497855393415118E-44</c:v>
                </c:pt>
                <c:pt idx="1643">
                  <c:v>2.2047996266022325E-44</c:v>
                </c:pt>
                <c:pt idx="1644">
                  <c:v>2.0687596004304279E-44</c:v>
                </c:pt>
                <c:pt idx="1645">
                  <c:v>1.9411134838445685E-44</c:v>
                </c:pt>
                <c:pt idx="1646">
                  <c:v>1.8213433578165592E-44</c:v>
                </c:pt>
                <c:pt idx="1647">
                  <c:v>1.708963259835933E-44</c:v>
                </c:pt>
                <c:pt idx="1648">
                  <c:v>1.6035172121363448E-44</c:v>
                </c:pt>
                <c:pt idx="1649">
                  <c:v>1.504577371583967E-44</c:v>
                </c:pt>
                <c:pt idx="1650">
                  <c:v>1.4117422937210321E-44</c:v>
                </c:pt>
                <c:pt idx="1651">
                  <c:v>1.3246353039209559E-44</c:v>
                </c:pt>
                <c:pt idx="1652">
                  <c:v>1.2429029690460583E-44</c:v>
                </c:pt>
                <c:pt idx="1653">
                  <c:v>1.1662136634067012E-44</c:v>
                </c:pt>
                <c:pt idx="1654">
                  <c:v>1.0942562232032761E-44</c:v>
                </c:pt>
                <c:pt idx="1655">
                  <c:v>1.0267386839914962E-44</c:v>
                </c:pt>
                <c:pt idx="1656">
                  <c:v>9.6338709604830472E-45</c:v>
                </c:pt>
                <c:pt idx="1657">
                  <c:v>9.0394441283179738E-45</c:v>
                </c:pt>
                <c:pt idx="1658">
                  <c:v>8.4816944802512931E-45</c:v>
                </c:pt>
                <c:pt idx="1659">
                  <c:v>7.9583589693265165E-45</c:v>
                </c:pt>
                <c:pt idx="1660">
                  <c:v>7.4673141825763248E-45</c:v>
                </c:pt>
                <c:pt idx="1661">
                  <c:v>7.006567725359131E-45</c:v>
                </c:pt>
                <c:pt idx="1662">
                  <c:v>6.5742501372972654E-45</c:v>
                </c:pt>
                <c:pt idx="1663">
                  <c:v>6.1686073070160449E-45</c:v>
                </c:pt>
                <c:pt idx="1664">
                  <c:v>5.7879933549068069E-45</c:v>
                </c:pt>
                <c:pt idx="1665">
                  <c:v>5.4308639550360375E-45</c:v>
                </c:pt>
                <c:pt idx="1666">
                  <c:v>5.0957700691044689E-45</c:v>
                </c:pt>
                <c:pt idx="1667">
                  <c:v>4.7813520670319672E-45</c:v>
                </c:pt>
                <c:pt idx="1668">
                  <c:v>4.4863342103126958E-45</c:v>
                </c:pt>
                <c:pt idx="1669">
                  <c:v>4.2095194757569971E-45</c:v>
                </c:pt>
                <c:pt idx="1670">
                  <c:v>3.9497846986175337E-45</c:v>
                </c:pt>
                <c:pt idx="1671">
                  <c:v>3.7060760153931139E-45</c:v>
                </c:pt>
                <c:pt idx="1672">
                  <c:v>3.4774045878195575E-45</c:v>
                </c:pt>
                <c:pt idx="1673">
                  <c:v>3.2628425906978698E-45</c:v>
                </c:pt>
                <c:pt idx="1674">
                  <c:v>3.0615194472804947E-45</c:v>
                </c:pt>
                <c:pt idx="1675">
                  <c:v>2.8726182969408743E-45</c:v>
                </c:pt>
                <c:pt idx="1676">
                  <c:v>2.695372680794032E-45</c:v>
                </c:pt>
                <c:pt idx="1677">
                  <c:v>2.5290634318202069E-45</c:v>
                </c:pt>
                <c:pt idx="1678">
                  <c:v>2.3730157568733512E-45</c:v>
                </c:pt>
                <c:pt idx="1679">
                  <c:v>2.2265964987348446E-45</c:v>
                </c:pt>
                <c:pt idx="1680">
                  <c:v>2.0892115671033298E-45</c:v>
                </c:pt>
                <c:pt idx="1681">
                  <c:v>1.9603035280970036E-45</c:v>
                </c:pt>
                <c:pt idx="1682">
                  <c:v>1.8393493424878691E-45</c:v>
                </c:pt>
                <c:pt idx="1683">
                  <c:v>1.7258582434909239E-45</c:v>
                </c:pt>
                <c:pt idx="1684">
                  <c:v>1.6193697454975016E-45</c:v>
                </c:pt>
                <c:pt idx="1685">
                  <c:v>1.5194517756732747E-45</c:v>
                </c:pt>
                <c:pt idx="1686">
                  <c:v>1.4256989208399592E-45</c:v>
                </c:pt>
                <c:pt idx="1687">
                  <c:v>1.3377307825275098E-45</c:v>
                </c:pt>
                <c:pt idx="1688">
                  <c:v>1.2551904335224965E-45</c:v>
                </c:pt>
                <c:pt idx="1689">
                  <c:v>1.1777429696501683E-45</c:v>
                </c:pt>
                <c:pt idx="1690">
                  <c:v>1.1050741509141184E-45</c:v>
                </c:pt>
                <c:pt idx="1691">
                  <c:v>1.0368891264800305E-45</c:v>
                </c:pt>
                <c:pt idx="1692">
                  <c:v>9.7291123833017389E-46</c:v>
                </c:pt>
                <c:pt idx="1693">
                  <c:v>9.1288089873453063E-46</c:v>
                </c:pt>
                <c:pt idx="1694">
                  <c:v>8.565545369839302E-46</c:v>
                </c:pt>
                <c:pt idx="1695">
                  <c:v>8.0370361111161083E-46</c:v>
                </c:pt>
                <c:pt idx="1696">
                  <c:v>7.5411368059330226E-46</c:v>
                </c:pt>
                <c:pt idx="1697">
                  <c:v>7.0758353626334908E-46</c:v>
                </c:pt>
                <c:pt idx="1698">
                  <c:v>6.6392438391654479E-46</c:v>
                </c:pt>
                <c:pt idx="1699">
                  <c:v>6.229590782831723E-46</c:v>
                </c:pt>
                <c:pt idx="1700">
                  <c:v>5.8452140426913576E-46</c:v>
                </c:pt>
                <c:pt idx="1701">
                  <c:v>5.4845540254484432E-46</c:v>
                </c:pt>
                <c:pt idx="1702">
                  <c:v>5.1461473674645109E-46</c:v>
                </c:pt>
                <c:pt idx="1703">
                  <c:v>4.8286209972189229E-46</c:v>
                </c:pt>
                <c:pt idx="1704">
                  <c:v>4.5306865641259261E-46</c:v>
                </c:pt>
                <c:pt idx="1705">
                  <c:v>4.2511352111035269E-46</c:v>
                </c:pt>
                <c:pt idx="1706">
                  <c:v>3.9888326696840847E-46</c:v>
                </c:pt>
                <c:pt idx="1707">
                  <c:v>3.7427146577652301E-46</c:v>
                </c:pt>
                <c:pt idx="1708">
                  <c:v>3.5117825613276818E-46</c:v>
                </c:pt>
                <c:pt idx="1709">
                  <c:v>3.2950993825986723E-46</c:v>
                </c:pt>
                <c:pt idx="1710">
                  <c:v>3.0917859382208574E-46</c:v>
                </c:pt>
                <c:pt idx="1711">
                  <c:v>2.9010172920008967E-46</c:v>
                </c:pt>
                <c:pt idx="1712">
                  <c:v>2.7220194077637463E-46</c:v>
                </c:pt>
                <c:pt idx="1713">
                  <c:v>2.5540660087317412E-46</c:v>
                </c:pt>
                <c:pt idx="1714">
                  <c:v>2.3964756306855341E-46</c:v>
                </c:pt>
                <c:pt idx="1715">
                  <c:v>2.248608856950195E-46</c:v>
                </c:pt>
                <c:pt idx="1716">
                  <c:v>2.1098657239875537E-46</c:v>
                </c:pt>
                <c:pt idx="1717">
                  <c:v>1.9796832870680635E-46</c:v>
                </c:pt>
                <c:pt idx="1718">
                  <c:v>1.8575333361450128E-46</c:v>
                </c:pt>
                <c:pt idx="1719">
                  <c:v>1.7429202526633198E-46</c:v>
                </c:pt>
                <c:pt idx="1720">
                  <c:v>1.6353789986070104E-46</c:v>
                </c:pt>
                <c:pt idx="1721">
                  <c:v>1.5344732296260117E-46</c:v>
                </c:pt>
                <c:pt idx="1722">
                  <c:v>1.4397935245863497E-46</c:v>
                </c:pt>
                <c:pt idx="1723">
                  <c:v>1.3509557243602258E-46</c:v>
                </c:pt>
                <c:pt idx="1724">
                  <c:v>1.2675993731156729E-46</c:v>
                </c:pt>
                <c:pt idx="1725">
                  <c:v>1.1893862557813921E-46</c:v>
                </c:pt>
                <c:pt idx="1726">
                  <c:v>1.1159990257525852E-46</c:v>
                </c:pt>
                <c:pt idx="1727">
                  <c:v>1.0471399172697626E-46</c:v>
                </c:pt>
                <c:pt idx="1728">
                  <c:v>9.825295372460454E-47</c:v>
                </c:pt>
                <c:pt idx="1729">
                  <c:v>9.2190573164085811E-47</c:v>
                </c:pt>
                <c:pt idx="1730">
                  <c:v>8.6502252178036178E-47</c:v>
                </c:pt>
                <c:pt idx="1731">
                  <c:v>8.1164910630879307E-47</c:v>
                </c:pt>
                <c:pt idx="1732">
                  <c:v>7.6156892472116686E-47</c:v>
                </c:pt>
                <c:pt idx="1733">
                  <c:v>7.1457877867766344E-47</c:v>
                </c:pt>
                <c:pt idx="1734">
                  <c:v>6.7048800753446626E-47</c:v>
                </c:pt>
                <c:pt idx="1735">
                  <c:v>6.2911771474580306E-47</c:v>
                </c:pt>
                <c:pt idx="1736">
                  <c:v>5.9030004199834411E-47</c:v>
                </c:pt>
                <c:pt idx="1737">
                  <c:v>5.5387748813279068E-47</c:v>
                </c:pt>
                <c:pt idx="1738">
                  <c:v>5.1970227008920018E-47</c:v>
                </c:pt>
                <c:pt idx="1739">
                  <c:v>4.8763572328311435E-47</c:v>
                </c:pt>
                <c:pt idx="1740">
                  <c:v>4.5754773897953671E-47</c:v>
                </c:pt>
                <c:pt idx="1741">
                  <c:v>4.2931623638192865E-47</c:v>
                </c:pt>
                <c:pt idx="1742">
                  <c:v>4.0282666729424534E-47</c:v>
                </c:pt>
                <c:pt idx="1743">
                  <c:v>3.77971551346198E-47</c:v>
                </c:pt>
                <c:pt idx="1744">
                  <c:v>3.5465003989593737E-47</c:v>
                </c:pt>
                <c:pt idx="1745">
                  <c:v>3.3276750684071069E-47</c:v>
                </c:pt>
                <c:pt idx="1746">
                  <c:v>3.1223516467522307E-47</c:v>
                </c:pt>
                <c:pt idx="1747">
                  <c:v>2.9296970423987514E-47</c:v>
                </c:pt>
                <c:pt idx="1748">
                  <c:v>2.7489295669717033E-47</c:v>
                </c:pt>
                <c:pt idx="1749">
                  <c:v>2.5793157636477319E-47</c:v>
                </c:pt>
                <c:pt idx="1750">
                  <c:v>2.4201674311832827E-47</c:v>
                </c:pt>
                <c:pt idx="1751">
                  <c:v>2.2708388315654995E-47</c:v>
                </c:pt>
                <c:pt idx="1752">
                  <c:v>2.1307240699559838E-47</c:v>
                </c:pt>
                <c:pt idx="1753">
                  <c:v>1.9992546362966501E-47</c:v>
                </c:pt>
                <c:pt idx="1754">
                  <c:v>1.8758970986028333E-47</c:v>
                </c:pt>
                <c:pt idx="1755">
                  <c:v>1.760150938584283E-47</c:v>
                </c:pt>
                <c:pt idx="1756">
                  <c:v>1.6515465208121589E-47</c:v>
                </c:pt>
                <c:pt idx="1757">
                  <c:v>1.5496431871920046E-47</c:v>
                </c:pt>
                <c:pt idx="1758">
                  <c:v>1.4540274690111019E-47</c:v>
                </c:pt>
                <c:pt idx="1759">
                  <c:v>1.3643114093056549E-47</c:v>
                </c:pt>
                <c:pt idx="1760">
                  <c:v>1.2801309887408808E-47</c:v>
                </c:pt>
                <c:pt idx="1761">
                  <c:v>1.2011446486170733E-47</c:v>
                </c:pt>
                <c:pt idx="1762">
                  <c:v>1.1270319050087992E-47</c:v>
                </c:pt>
                <c:pt idx="1763">
                  <c:v>1.0574920484141499E-47</c:v>
                </c:pt>
                <c:pt idx="1764">
                  <c:v>9.9224292363792814E-48</c:v>
                </c:pt>
                <c:pt idx="1765">
                  <c:v>9.310197849581953E-48</c:v>
                </c:pt>
                <c:pt idx="1766">
                  <c:v>8.7357422193106104E-48</c:v>
                </c:pt>
                <c:pt idx="1767">
                  <c:v>8.1967315147521249E-48</c:v>
                </c:pt>
                <c:pt idx="1768">
                  <c:v>7.6909787214660683E-48</c:v>
                </c:pt>
                <c:pt idx="1769">
                  <c:v>7.21643176766082E-48</c:v>
                </c:pt>
                <c:pt idx="1770">
                  <c:v>6.7711651979941085E-48</c:v>
                </c:pt>
                <c:pt idx="1771">
                  <c:v>6.3533723611147352E-48</c:v>
                </c:pt>
                <c:pt idx="1772">
                  <c:v>5.9613580792467534E-48</c:v>
                </c:pt>
                <c:pt idx="1773">
                  <c:v>5.5935317700732456E-48</c:v>
                </c:pt>
                <c:pt idx="1774">
                  <c:v>5.2484009930119956E-48</c:v>
                </c:pt>
                <c:pt idx="1775">
                  <c:v>4.9245653936973332E-48</c:v>
                </c:pt>
                <c:pt idx="1776">
                  <c:v>4.620711022098144E-48</c:v>
                </c:pt>
                <c:pt idx="1777">
                  <c:v>4.3356050012180048E-48</c:v>
                </c:pt>
                <c:pt idx="1778">
                  <c:v>4.0680905247459383E-48</c:v>
                </c:pt>
                <c:pt idx="1779">
                  <c:v>3.8170821633609284E-48</c:v>
                </c:pt>
                <c:pt idx="1780">
                  <c:v>3.5815614606457379E-48</c:v>
                </c:pt>
                <c:pt idx="1781">
                  <c:v>3.3605728007406009E-48</c:v>
                </c:pt>
                <c:pt idx="1782">
                  <c:v>3.1532195309699843E-48</c:v>
                </c:pt>
                <c:pt idx="1783">
                  <c:v>2.9586603237101083E-48</c:v>
                </c:pt>
                <c:pt idx="1784">
                  <c:v>2.776105762735658E-48</c:v>
                </c:pt>
                <c:pt idx="1785">
                  <c:v>2.6048151401949315E-48</c:v>
                </c:pt>
                <c:pt idx="1786">
                  <c:v>2.444093451217269E-48</c:v>
                </c:pt>
                <c:pt idx="1787">
                  <c:v>2.2932885739584979E-48</c:v>
                </c:pt>
                <c:pt idx="1788">
                  <c:v>2.15178862364256E-48</c:v>
                </c:pt>
                <c:pt idx="1789">
                  <c:v>2.0190194698634279E-48</c:v>
                </c:pt>
                <c:pt idx="1790">
                  <c:v>1.8944424070738773E-48</c:v>
                </c:pt>
                <c:pt idx="1791">
                  <c:v>1.7775519688092113E-48</c:v>
                </c:pt>
                <c:pt idx="1792">
                  <c:v>1.6678738767772342E-48</c:v>
                </c:pt>
                <c:pt idx="1793">
                  <c:v>1.5649631164929942E-48</c:v>
                </c:pt>
                <c:pt idx="1794">
                  <c:v>1.4684021316502549E-48</c:v>
                </c:pt>
                <c:pt idx="1795">
                  <c:v>1.3777991299034331E-48</c:v>
                </c:pt>
                <c:pt idx="1796">
                  <c:v>1.2927864931857801E-48</c:v>
                </c:pt>
                <c:pt idx="1797">
                  <c:v>1.2130192861137345E-48</c:v>
                </c:pt>
                <c:pt idx="1798">
                  <c:v>1.1381738564253579E-48</c:v>
                </c:pt>
                <c:pt idx="1799">
                  <c:v>1.067946521774188E-48</c:v>
                </c:pt>
                <c:pt idx="1800">
                  <c:v>1.0020523375502267E-48</c:v>
                </c:pt>
                <c:pt idx="1801">
                  <c:v>9.4022394072854846E-49</c:v>
                </c:pt>
                <c:pt idx="1802">
                  <c:v>8.8221046505448688E-49</c:v>
                </c:pt>
                <c:pt idx="1803">
                  <c:v>8.2777652316380986E-49</c:v>
                </c:pt>
                <c:pt idx="1804">
                  <c:v>7.7670125150787617E-49</c:v>
                </c:pt>
                <c:pt idx="1805">
                  <c:v>7.2877741420859343E-49</c:v>
                </c:pt>
                <c:pt idx="1806">
                  <c:v>6.8381056220710616E-49</c:v>
                </c:pt>
                <c:pt idx="1807">
                  <c:v>6.4161824429449345E-49</c:v>
                </c:pt>
                <c:pt idx="1808">
                  <c:v>6.0202926682326422E-49</c:v>
                </c:pt>
                <c:pt idx="1809">
                  <c:v>5.64882999095959E-49</c:v>
                </c:pt>
                <c:pt idx="1810">
                  <c:v>5.3002872161249958E-49</c:v>
                </c:pt>
                <c:pt idx="1811">
                  <c:v>4.9732501453182838E-49</c:v>
                </c:pt>
                <c:pt idx="1812">
                  <c:v>4.6663918386654196E-49</c:v>
                </c:pt>
                <c:pt idx="1813">
                  <c:v>4.3784672308232811E-49</c:v>
                </c:pt>
                <c:pt idx="1814">
                  <c:v>4.1083080791766863E-49</c:v>
                </c:pt>
                <c:pt idx="1815">
                  <c:v>3.8548182237405574E-49</c:v>
                </c:pt>
                <c:pt idx="1816">
                  <c:v>3.6169691395344926E-49</c:v>
                </c:pt>
                <c:pt idx="1817">
                  <c:v>3.3937957633836751E-49</c:v>
                </c:pt>
                <c:pt idx="1818">
                  <c:v>3.1843925782135206E-49</c:v>
                </c:pt>
                <c:pt idx="1819">
                  <c:v>2.9879099389502555E-49</c:v>
                </c:pt>
                <c:pt idx="1820">
                  <c:v>2.8035506251199108E-49</c:v>
                </c:pt>
                <c:pt idx="1821">
                  <c:v>2.6305666061580374E-49</c:v>
                </c:pt>
                <c:pt idx="1822">
                  <c:v>2.4682560063055203E-49</c:v>
                </c:pt>
                <c:pt idx="1823">
                  <c:v>2.315960256775672E-49</c:v>
                </c:pt>
                <c:pt idx="1824">
                  <c:v>2.1730614236376429E-49</c:v>
                </c:pt>
                <c:pt idx="1825">
                  <c:v>2.0389797005741359E-49</c:v>
                </c:pt>
                <c:pt idx="1826">
                  <c:v>1.9131710563403956E-49</c:v>
                </c:pt>
                <c:pt idx="1827">
                  <c:v>1.7951250273791246E-49</c:v>
                </c:pt>
                <c:pt idx="1828">
                  <c:v>1.6843626466349557E-49</c:v>
                </c:pt>
                <c:pt idx="1829">
                  <c:v>1.580434500164724E-49</c:v>
                </c:pt>
                <c:pt idx="1830">
                  <c:v>1.4829189036583115E-49</c:v>
                </c:pt>
                <c:pt idx="1831">
                  <c:v>1.391420191471376E-49</c:v>
                </c:pt>
                <c:pt idx="1832">
                  <c:v>1.305567111227775E-49</c:v>
                </c:pt>
                <c:pt idx="1833">
                  <c:v>1.2250113174778532E-49</c:v>
                </c:pt>
                <c:pt idx="1834">
                  <c:v>1.1494259583006726E-49</c:v>
                </c:pt>
                <c:pt idx="1835">
                  <c:v>1.0785043491153743E-49</c:v>
                </c:pt>
                <c:pt idx="1836">
                  <c:v>1.0119587283207232E-49</c:v>
                </c:pt>
                <c:pt idx="1837">
                  <c:v>9.4951908971388391E-50</c:v>
                </c:pt>
                <c:pt idx="1838">
                  <c:v>8.9093208695102066E-50</c:v>
                </c:pt>
                <c:pt idx="1839">
                  <c:v>8.359600056046084E-50</c:v>
                </c:pt>
                <c:pt idx="1840">
                  <c:v>7.8437979864662263E-50</c:v>
                </c:pt>
                <c:pt idx="1841">
                  <c:v>7.3598218144411741E-50</c:v>
                </c:pt>
                <c:pt idx="1842">
                  <c:v>6.9057078259517211E-50</c:v>
                </c:pt>
                <c:pt idx="1843">
                  <c:v>6.4796134715975892E-50</c:v>
                </c:pt>
                <c:pt idx="1844">
                  <c:v>6.0798098905267079E-50</c:v>
                </c:pt>
                <c:pt idx="1845">
                  <c:v>5.7046748956512455E-50</c:v>
                </c:pt>
                <c:pt idx="1846">
                  <c:v>5.3526863916881862E-50</c:v>
                </c:pt>
                <c:pt idx="1847">
                  <c:v>5.0224161993184134E-50</c:v>
                </c:pt>
                <c:pt idx="1848">
                  <c:v>4.7125242604060721E-50</c:v>
                </c:pt>
                <c:pt idx="1849">
                  <c:v>4.4217532007661178E-50</c:v>
                </c:pt>
                <c:pt idx="1850">
                  <c:v>4.1489232284187005E-50</c:v>
                </c:pt>
                <c:pt idx="1851">
                  <c:v>3.8929273466302489E-50</c:v>
                </c:pt>
                <c:pt idx="1852">
                  <c:v>3.652726862318367E-50</c:v>
                </c:pt>
                <c:pt idx="1853">
                  <c:v>3.427347171596071E-50</c:v>
                </c:pt>
                <c:pt idx="1854">
                  <c:v>3.2158738053553811E-50</c:v>
                </c:pt>
                <c:pt idx="1855">
                  <c:v>3.0174487188453798E-50</c:v>
                </c:pt>
                <c:pt idx="1856">
                  <c:v>2.8312668101898498E-50</c:v>
                </c:pt>
                <c:pt idx="1857">
                  <c:v>2.6565726537185157E-50</c:v>
                </c:pt>
                <c:pt idx="1858">
                  <c:v>2.4926574348575112E-50</c:v>
                </c:pt>
                <c:pt idx="1859">
                  <c:v>2.3388560741425055E-50</c:v>
                </c:pt>
                <c:pt idx="1860">
                  <c:v>2.1945445286853035E-50</c:v>
                </c:pt>
                <c:pt idx="1861">
                  <c:v>2.0591372601447051E-50</c:v>
                </c:pt>
                <c:pt idx="1862">
                  <c:v>1.9320848589280382E-50</c:v>
                </c:pt>
                <c:pt idx="1863">
                  <c:v>1.8128718149836432E-50</c:v>
                </c:pt>
                <c:pt idx="1864">
                  <c:v>1.7010144261393939E-50</c:v>
                </c:pt>
                <c:pt idx="1865">
                  <c:v>1.5960588355004227E-50</c:v>
                </c:pt>
                <c:pt idx="1866">
                  <c:v>1.4975791899428676E-50</c:v>
                </c:pt>
                <c:pt idx="1867">
                  <c:v>1.405175912231803E-50</c:v>
                </c:pt>
                <c:pt idx="1868">
                  <c:v>1.3184740797525419E-50</c:v>
                </c:pt>
                <c:pt idx="1869">
                  <c:v>1.2371219032770779E-50</c:v>
                </c:pt>
                <c:pt idx="1870">
                  <c:v>1.1607892995933198E-50</c:v>
                </c:pt>
                <c:pt idx="1871">
                  <c:v>1.08916655220562E-50</c:v>
                </c:pt>
                <c:pt idx="1872">
                  <c:v>1.021963054672446E-50</c:v>
                </c:pt>
                <c:pt idx="1873">
                  <c:v>9.5890613148232837E-51</c:v>
                </c:pt>
                <c:pt idx="1874">
                  <c:v>8.9973993168384937E-51</c:v>
                </c:pt>
                <c:pt idx="1875">
                  <c:v>8.442243907806075E-51</c:v>
                </c:pt>
                <c:pt idx="1876">
                  <c:v>7.9213425667909741E-51</c:v>
                </c:pt>
                <c:pt idx="1877">
                  <c:v>7.4325817573732187E-51</c:v>
                </c:pt>
                <c:pt idx="1878">
                  <c:v>6.9739783520581708E-51</c:v>
                </c:pt>
                <c:pt idx="1879">
                  <c:v>6.5436715858157996E-51</c:v>
                </c:pt>
                <c:pt idx="1880">
                  <c:v>6.1399155061007716E-51</c:v>
                </c:pt>
                <c:pt idx="1881">
                  <c:v>5.7610718887196117E-51</c:v>
                </c:pt>
                <c:pt idx="1882">
                  <c:v>5.405603590801373E-51</c:v>
                </c:pt>
                <c:pt idx="1883">
                  <c:v>5.0720683139017229E-51</c:v>
                </c:pt>
                <c:pt idx="1884">
                  <c:v>4.759112751934524E-51</c:v>
                </c:pt>
                <c:pt idx="1885">
                  <c:v>4.4654671001863508E-51</c:v>
                </c:pt>
                <c:pt idx="1886">
                  <c:v>4.1899399031344986E-51</c:v>
                </c:pt>
                <c:pt idx="1887">
                  <c:v>3.9314132201637117E-51</c:v>
                </c:pt>
                <c:pt idx="1888">
                  <c:v>3.6888380895667134E-51</c:v>
                </c:pt>
                <c:pt idx="1889">
                  <c:v>3.4612302724239086E-51</c:v>
                </c:pt>
                <c:pt idx="1890">
                  <c:v>3.2476662590932134E-51</c:v>
                </c:pt>
                <c:pt idx="1891">
                  <c:v>3.047279522106508E-51</c:v>
                </c:pt>
                <c:pt idx="1892">
                  <c:v>2.8592570002689886E-51</c:v>
                </c:pt>
                <c:pt idx="1893">
                  <c:v>2.6828357996957886E-51</c:v>
                </c:pt>
                <c:pt idx="1894">
                  <c:v>2.5173000984004643E-51</c:v>
                </c:pt>
                <c:pt idx="1895">
                  <c:v>2.3619782418758272E-51</c:v>
                </c:pt>
                <c:pt idx="1896">
                  <c:v>2.2162400178825633E-51</c:v>
                </c:pt>
                <c:pt idx="1897">
                  <c:v>2.0794940993882031E-51</c:v>
                </c:pt>
                <c:pt idx="1898">
                  <c:v>1.9511856452812661E-51</c:v>
                </c:pt>
                <c:pt idx="1899">
                  <c:v>1.8307940491255757E-51</c:v>
                </c:pt>
                <c:pt idx="1900">
                  <c:v>1.7178308268204039E-51</c:v>
                </c:pt>
                <c:pt idx="1901">
                  <c:v>1.6118376345957112E-51</c:v>
                </c:pt>
                <c:pt idx="1902">
                  <c:v>1.512384409300577E-51</c:v>
                </c:pt>
                <c:pt idx="1903">
                  <c:v>1.4190676234391113E-51</c:v>
                </c:pt>
                <c:pt idx="1904">
                  <c:v>1.3315086478737342E-51</c:v>
                </c:pt>
                <c:pt idx="1905">
                  <c:v>1.2493522155525461E-51</c:v>
                </c:pt>
                <c:pt idx="1906">
                  <c:v>1.172264980027432E-51</c:v>
                </c:pt>
                <c:pt idx="1907">
                  <c:v>1.0999341629141393E-51</c:v>
                </c:pt>
                <c:pt idx="1908">
                  <c:v>1.0320662848064581E-51</c:v>
                </c:pt>
                <c:pt idx="1909">
                  <c:v>9.6838597449523117E-52</c:v>
                </c:pt>
                <c:pt idx="1910">
                  <c:v>9.0863485166065397E-52</c:v>
                </c:pt>
                <c:pt idx="1911">
                  <c:v>8.5257047850443082E-52</c:v>
                </c:pt>
                <c:pt idx="1912">
                  <c:v>7.9996537606807445E-52</c:v>
                </c:pt>
                <c:pt idx="1913">
                  <c:v>7.5060610124610351E-52</c:v>
                </c:pt>
                <c:pt idx="1914">
                  <c:v>7.0429238074915327E-52</c:v>
                </c:pt>
                <c:pt idx="1915">
                  <c:v>6.6083629850308939E-52</c:v>
                </c:pt>
                <c:pt idx="1916">
                  <c:v>6.2006153318703136E-52</c:v>
                </c:pt>
                <c:pt idx="1917">
                  <c:v>5.818026428166225E-52</c:v>
                </c:pt>
                <c:pt idx="1918">
                  <c:v>5.4590439346977715E-52</c:v>
                </c:pt>
                <c:pt idx="1919">
                  <c:v>5.1222112943123068E-52</c:v>
                </c:pt>
                <c:pt idx="1920">
                  <c:v>4.8061618220028336E-52</c:v>
                </c:pt>
                <c:pt idx="1921">
                  <c:v>4.5096131596380837E-52</c:v>
                </c:pt>
                <c:pt idx="1922">
                  <c:v>4.2313620728455334E-52</c:v>
                </c:pt>
                <c:pt idx="1923">
                  <c:v>3.9702795689359217E-52</c:v>
                </c:pt>
                <c:pt idx="1924">
                  <c:v>3.7253063160604279E-52</c:v>
                </c:pt>
                <c:pt idx="1925">
                  <c:v>3.4954483450139366E-52</c:v>
                </c:pt>
                <c:pt idx="1926">
                  <c:v>3.2797730162446276E-52</c:v>
                </c:pt>
                <c:pt idx="1927">
                  <c:v>3.0774052357061772E-52</c:v>
                </c:pt>
                <c:pt idx="1928">
                  <c:v>2.8875239041985652E-52</c:v>
                </c:pt>
                <c:pt idx="1929">
                  <c:v>2.7093585857908112E-52</c:v>
                </c:pt>
                <c:pt idx="1930">
                  <c:v>2.5421863818079042E-52</c:v>
                </c:pt>
                <c:pt idx="1931">
                  <c:v>2.3853289976982574E-52</c:v>
                </c:pt>
                <c:pt idx="1932">
                  <c:v>2.2381499908806105E-52</c:v>
                </c:pt>
                <c:pt idx="1933">
                  <c:v>2.1000521884036359E-52</c:v>
                </c:pt>
                <c:pt idx="1934">
                  <c:v>1.9704752639405011E-52</c:v>
                </c:pt>
                <c:pt idx="1935">
                  <c:v>1.8488934642871392E-52</c:v>
                </c:pt>
                <c:pt idx="1936">
                  <c:v>1.7348134761395913E-52</c:v>
                </c:pt>
                <c:pt idx="1937">
                  <c:v>1.6277724244949436E-52</c:v>
                </c:pt>
                <c:pt idx="1938">
                  <c:v>1.5273359945544624E-52</c:v>
                </c:pt>
                <c:pt idx="1939">
                  <c:v>1.433096669508616E-52</c:v>
                </c:pt>
                <c:pt idx="1940">
                  <c:v>1.3446720770538702E-52</c:v>
                </c:pt>
                <c:pt idx="1941">
                  <c:v>1.2617034379323137E-52</c:v>
                </c:pt>
                <c:pt idx="1942">
                  <c:v>1.1838541101991257E-52</c:v>
                </c:pt>
                <c:pt idx="1943">
                  <c:v>1.110808223311309E-52</c:v>
                </c:pt>
                <c:pt idx="1944">
                  <c:v>1.0422693964955564E-52</c:v>
                </c:pt>
                <c:pt idx="1945">
                  <c:v>9.779595361950825E-53</c:v>
                </c:pt>
                <c:pt idx="1946">
                  <c:v>9.1761770771610537E-53</c:v>
                </c:pt>
                <c:pt idx="1947">
                  <c:v>8.6099907649573131E-53</c:v>
                </c:pt>
                <c:pt idx="1948">
                  <c:v>8.0787391469547921E-53</c:v>
                </c:pt>
                <c:pt idx="1949">
                  <c:v>7.580266690897365E-53</c:v>
                </c:pt>
                <c:pt idx="1950">
                  <c:v>7.1125508646714125E-53</c:v>
                </c:pt>
                <c:pt idx="1951">
                  <c:v>6.6736939299624181E-53</c:v>
                </c:pt>
                <c:pt idx="1952">
                  <c:v>6.2619152422574368E-53</c:v>
                </c:pt>
                <c:pt idx="1953">
                  <c:v>5.8755440259509818E-53</c:v>
                </c:pt>
                <c:pt idx="1954">
                  <c:v>5.5130125952396296E-53</c:v>
                </c:pt>
                <c:pt idx="1955">
                  <c:v>5.1728499932993882E-53</c:v>
                </c:pt>
                <c:pt idx="1956">
                  <c:v>4.8536760239370355E-53</c:v>
                </c:pt>
                <c:pt idx="1957">
                  <c:v>4.554195651499101E-53</c:v>
                </c:pt>
                <c:pt idx="1958">
                  <c:v>4.2731937463163449E-53</c:v>
                </c:pt>
                <c:pt idx="1959">
                  <c:v>4.0095301543635762E-53</c:v>
                </c:pt>
                <c:pt idx="1960">
                  <c:v>3.7621350711301617E-53</c:v>
                </c:pt>
                <c:pt idx="1961">
                  <c:v>3.5300047009308816E-53</c:v>
                </c:pt>
                <c:pt idx="1962">
                  <c:v>3.312197184044964E-53</c:v>
                </c:pt>
                <c:pt idx="1963">
                  <c:v>3.1078287751578256E-53</c:v>
                </c:pt>
                <c:pt idx="1964">
                  <c:v>2.9160702575996976E-53</c:v>
                </c:pt>
                <c:pt idx="1965">
                  <c:v>2.7361435788320523E-53</c:v>
                </c:pt>
                <c:pt idx="1966">
                  <c:v>2.5673186935304545E-53</c:v>
                </c:pt>
                <c:pt idx="1967">
                  <c:v>2.4089106014547679E-53</c:v>
                </c:pt>
                <c:pt idx="1968">
                  <c:v>2.2602765680879949E-53</c:v>
                </c:pt>
                <c:pt idx="1969">
                  <c:v>2.1208135167666056E-53</c:v>
                </c:pt>
                <c:pt idx="1970">
                  <c:v>1.98995558172102E-53</c:v>
                </c:pt>
                <c:pt idx="1971">
                  <c:v>1.8671718120978154E-53</c:v>
                </c:pt>
                <c:pt idx="1972">
                  <c:v>1.7519640176478083E-53</c:v>
                </c:pt>
                <c:pt idx="1973">
                  <c:v>1.6438647473389849E-53</c:v>
                </c:pt>
                <c:pt idx="1974">
                  <c:v>1.5424353926925782E-53</c:v>
                </c:pt>
                <c:pt idx="1975">
                  <c:v>1.4472644081466562E-53</c:v>
                </c:pt>
                <c:pt idx="1976">
                  <c:v>1.3579656412264127E-53</c:v>
                </c:pt>
                <c:pt idx="1977">
                  <c:v>1.2741767657459013E-53</c:v>
                </c:pt>
                <c:pt idx="1978">
                  <c:v>1.1955578116839819E-53</c:v>
                </c:pt>
                <c:pt idx="1979">
                  <c:v>1.1217897857695179E-53</c:v>
                </c:pt>
                <c:pt idx="1980">
                  <c:v>1.0525733771788971E-53</c:v>
                </c:pt>
                <c:pt idx="1981">
                  <c:v>9.8762774309430126E-54</c:v>
                </c:pt>
                <c:pt idx="1982">
                  <c:v>9.2668936919517131E-54</c:v>
                </c:pt>
                <c:pt idx="1983">
                  <c:v>8.6951100045935882E-54</c:v>
                </c:pt>
                <c:pt idx="1984">
                  <c:v>8.1586063793573357E-54</c:v>
                </c:pt>
                <c:pt idx="1985">
                  <c:v>7.6552059741769072E-54</c:v>
                </c:pt>
                <c:pt idx="1986">
                  <c:v>7.1828662619816167E-54</c:v>
                </c:pt>
                <c:pt idx="1987">
                  <c:v>6.7396707432240107E-54</c:v>
                </c:pt>
                <c:pt idx="1988">
                  <c:v>6.3238211697593698E-54</c:v>
                </c:pt>
                <c:pt idx="1989">
                  <c:v>5.9336302485255639E-54</c:v>
                </c:pt>
                <c:pt idx="1990">
                  <c:v>5.5675147954187426E-54</c:v>
                </c:pt>
                <c:pt idx="1991">
                  <c:v>5.2239893115869557E-54</c:v>
                </c:pt>
                <c:pt idx="1992">
                  <c:v>4.9016599560778041E-54</c:v>
                </c:pt>
                <c:pt idx="1993">
                  <c:v>4.5992188903843491E-54</c:v>
                </c:pt>
                <c:pt idx="1994">
                  <c:v>4.3154389719425255E-54</c:v>
                </c:pt>
                <c:pt idx="1995">
                  <c:v>4.049168775049118E-54</c:v>
                </c:pt>
                <c:pt idx="1996">
                  <c:v>3.7993279189978873E-54</c:v>
                </c:pt>
                <c:pt idx="1997">
                  <c:v>3.5649026844779313E-54</c:v>
                </c:pt>
                <c:pt idx="1998">
                  <c:v>3.3449419004480055E-54</c:v>
                </c:pt>
                <c:pt idx="1999">
                  <c:v>3.1385530847979532E-54</c:v>
                </c:pt>
                <c:pt idx="2000">
                  <c:v>2.9448988231381289E-54</c:v>
                </c:pt>
                <c:pt idx="2001">
                  <c:v>2.7631933710239057E-54</c:v>
                </c:pt>
                <c:pt idx="2002">
                  <c:v>2.5926994658289257E-54</c:v>
                </c:pt>
                <c:pt idx="2003">
                  <c:v>2.4327253353313865E-54</c:v>
                </c:pt>
                <c:pt idx="2004">
                  <c:v>2.2826218908758418E-54</c:v>
                </c:pt>
                <c:pt idx="2005">
                  <c:v>2.1417800937218617E-54</c:v>
                </c:pt>
                <c:pt idx="2006">
                  <c:v>2.0096284838936285E-54</c:v>
                </c:pt>
                <c:pt idx="2007">
                  <c:v>1.8856308615038752E-54</c:v>
                </c:pt>
                <c:pt idx="2008">
                  <c:v>1.7692841111442205E-54</c:v>
                </c:pt>
                <c:pt idx="2009">
                  <c:v>1.6601161605144641E-54</c:v>
                </c:pt>
                <c:pt idx="2010">
                  <c:v>1.5576840650080514E-54</c:v>
                </c:pt>
                <c:pt idx="2011">
                  <c:v>1.4615722104819947E-54</c:v>
                </c:pt>
                <c:pt idx="2012">
                  <c:v>1.3713906269190615E-54</c:v>
                </c:pt>
                <c:pt idx="2013">
                  <c:v>1.2867734061399805E-54</c:v>
                </c:pt>
                <c:pt idx="2014">
                  <c:v>1.2073772171455935E-54</c:v>
                </c:pt>
                <c:pt idx="2015">
                  <c:v>1.1328799130650174E-54</c:v>
                </c:pt>
                <c:pt idx="2016">
                  <c:v>1.0629792240575618E-54</c:v>
                </c:pt>
                <c:pt idx="2017">
                  <c:v>9.9739153086490327E-55</c:v>
                </c:pt>
                <c:pt idx="2018">
                  <c:v>9.358507140372538E-55</c:v>
                </c:pt>
                <c:pt idx="2019">
                  <c:v>8.7810707416430548E-55</c:v>
                </c:pt>
                <c:pt idx="2020">
                  <c:v>8.2392631872982973E-55</c:v>
                </c:pt>
                <c:pt idx="2021">
                  <c:v>7.7308861147913536E-55</c:v>
                </c:pt>
                <c:pt idx="2022">
                  <c:v>7.253876804422309E-55</c:v>
                </c:pt>
                <c:pt idx="2023">
                  <c:v>6.8062998099353224E-55</c:v>
                </c:pt>
                <c:pt idx="2024">
                  <c:v>6.3863391055226143E-55</c:v>
                </c:pt>
                <c:pt idx="2025">
                  <c:v>5.9922907173721677E-55</c:v>
                </c:pt>
                <c:pt idx="2026">
                  <c:v>5.6225558098619358E-55</c:v>
                </c:pt>
                <c:pt idx="2027">
                  <c:v>5.2756341983480545E-55</c:v>
                </c:pt>
                <c:pt idx="2028">
                  <c:v>4.9501182622254763E-55</c:v>
                </c:pt>
                <c:pt idx="2029">
                  <c:v>4.6446872335634904E-55</c:v>
                </c:pt>
                <c:pt idx="2030">
                  <c:v>4.3581018381425137E-55</c:v>
                </c:pt>
                <c:pt idx="2031">
                  <c:v>4.0891992671483565E-55</c:v>
                </c:pt>
                <c:pt idx="2032">
                  <c:v>3.8368884591218328E-55</c:v>
                </c:pt>
                <c:pt idx="2033">
                  <c:v>3.6001456730203926E-55</c:v>
                </c:pt>
                <c:pt idx="2034">
                  <c:v>3.3780103344296619E-55</c:v>
                </c:pt>
                <c:pt idx="2035">
                  <c:v>3.1695811380710649E-55</c:v>
                </c:pt>
                <c:pt idx="2036">
                  <c:v>2.9740123907915934E-55</c:v>
                </c:pt>
                <c:pt idx="2037">
                  <c:v>2.7905105801975594E-55</c:v>
                </c:pt>
                <c:pt idx="2038">
                  <c:v>2.6183311550097026E-55</c:v>
                </c:pt>
                <c:pt idx="2039">
                  <c:v>2.4567755040760617E-55</c:v>
                </c:pt>
                <c:pt idx="2040">
                  <c:v>2.3051881217850848E-55</c:v>
                </c:pt>
                <c:pt idx="2041">
                  <c:v>2.1629539483777472E-55</c:v>
                </c:pt>
                <c:pt idx="2042">
                  <c:v>2.0294958743671049E-55</c:v>
                </c:pt>
                <c:pt idx="2043">
                  <c:v>1.9042723989395667E-55</c:v>
                </c:pt>
                <c:pt idx="2044">
                  <c:v>1.7867754328369322E-55</c:v>
                </c:pt>
                <c:pt idx="2045">
                  <c:v>1.676528236804489E-55</c:v>
                </c:pt>
                <c:pt idx="2046">
                  <c:v>1.5730834872404964E-55</c:v>
                </c:pt>
                <c:pt idx="2047">
                  <c:v>1.4760214611985089E-55</c:v>
                </c:pt>
                <c:pt idx="2048">
                  <c:v>1.3849483333782561E-55</c:v>
                </c:pt>
                <c:pt idx="2049">
                  <c:v>1.2994945781951933E-55</c:v>
                </c:pt>
                <c:pt idx="2050">
                  <c:v>1.2193134704451756E-55</c:v>
                </c:pt>
                <c:pt idx="2051">
                  <c:v>1.1440796784807682E-55</c:v>
                </c:pt>
                <c:pt idx="2052">
                  <c:v>1.0734879441910597E-55</c:v>
                </c:pt>
                <c:pt idx="2053">
                  <c:v>1.0072518444290494E-55</c:v>
                </c:pt>
                <c:pt idx="2054">
                  <c:v>9.4510262886114981E-56</c:v>
                </c:pt>
                <c:pt idx="2055">
                  <c:v>8.8678812952342488E-56</c:v>
                </c:pt>
                <c:pt idx="2056">
                  <c:v>8.3207173766013075E-56</c:v>
                </c:pt>
                <c:pt idx="2057">
                  <c:v>7.807314436931249E-56</c:v>
                </c:pt>
                <c:pt idx="2058">
                  <c:v>7.3255893642685584E-56</c:v>
                </c:pt>
                <c:pt idx="2059">
                  <c:v>6.8735875783399285E-56</c:v>
                </c:pt>
                <c:pt idx="2060">
                  <c:v>6.4494750999227442E-56</c:v>
                </c:pt>
                <c:pt idx="2061">
                  <c:v>6.0515311095475228E-56</c:v>
                </c:pt>
                <c:pt idx="2062">
                  <c:v>5.6781409653415264E-56</c:v>
                </c:pt>
                <c:pt idx="2063">
                  <c:v>5.3277896516837539E-56</c:v>
                </c:pt>
                <c:pt idx="2064">
                  <c:v>4.9990556320894702E-56</c:v>
                </c:pt>
                <c:pt idx="2065">
                  <c:v>4.6906050813826006E-56</c:v>
                </c:pt>
                <c:pt idx="2066">
                  <c:v>4.4011864737532691E-56</c:v>
                </c:pt>
                <c:pt idx="2067">
                  <c:v>4.1296255047417267E-56</c:v>
                </c:pt>
                <c:pt idx="2068">
                  <c:v>3.8748203265448377E-56</c:v>
                </c:pt>
                <c:pt idx="2069">
                  <c:v>3.6357370773125482E-56</c:v>
                </c:pt>
                <c:pt idx="2070">
                  <c:v>3.4114056862946599E-56</c:v>
                </c:pt>
                <c:pt idx="2071">
                  <c:v>3.2009159378174416E-56</c:v>
                </c:pt>
                <c:pt idx="2072">
                  <c:v>3.003413778119829E-56</c:v>
                </c:pt>
                <c:pt idx="2073">
                  <c:v>2.8180978500643435E-56</c:v>
                </c:pt>
                <c:pt idx="2074">
                  <c:v>2.6442162416624638E-56</c:v>
                </c:pt>
                <c:pt idx="2075">
                  <c:v>2.4810634352217142E-56</c:v>
                </c:pt>
                <c:pt idx="2076">
                  <c:v>2.3279774447357576E-56</c:v>
                </c:pt>
                <c:pt idx="2077">
                  <c:v>2.1843371299025776E-56</c:v>
                </c:pt>
                <c:pt idx="2078">
                  <c:v>2.049559675872465E-56</c:v>
                </c:pt>
                <c:pt idx="2079">
                  <c:v>1.9230982285000106E-56</c:v>
                </c:pt>
                <c:pt idx="2080">
                  <c:v>1.8044396755052124E-56</c:v>
                </c:pt>
                <c:pt idx="2081">
                  <c:v>1.6931025645408619E-56</c:v>
                </c:pt>
                <c:pt idx="2082">
                  <c:v>1.588635149718843E-56</c:v>
                </c:pt>
                <c:pt idx="2083">
                  <c:v>1.4906135586692043E-56</c:v>
                </c:pt>
                <c:pt idx="2084">
                  <c:v>1.398640072694921E-56</c:v>
                </c:pt>
                <c:pt idx="2085">
                  <c:v>1.3123415130441404E-56</c:v>
                </c:pt>
                <c:pt idx="2086">
                  <c:v>1.2313677267522764E-56</c:v>
                </c:pt>
                <c:pt idx="2087">
                  <c:v>1.1553901659103194E-56</c:v>
                </c:pt>
                <c:pt idx="2088">
                  <c:v>1.0841005545947954E-56</c:v>
                </c:pt>
                <c:pt idx="2089">
                  <c:v>1.0172096380505E-56</c:v>
                </c:pt>
                <c:pt idx="2090">
                  <c:v>9.5444600905086236E-57</c:v>
                </c:pt>
                <c:pt idx="2091">
                  <c:v>8.955550066739472E-57</c:v>
                </c:pt>
                <c:pt idx="2092">
                  <c:v>8.4029768302591766E-57</c:v>
                </c:pt>
                <c:pt idx="2093">
                  <c:v>7.8844983371948451E-57</c:v>
                </c:pt>
                <c:pt idx="2094">
                  <c:v>7.3980108817354529E-57</c:v>
                </c:pt>
                <c:pt idx="2095">
                  <c:v>6.9415405604293998E-57</c:v>
                </c:pt>
                <c:pt idx="2096">
                  <c:v>6.5132352631499631E-57</c:v>
                </c:pt>
                <c:pt idx="2097">
                  <c:v>6.1113571582323162E-57</c:v>
                </c:pt>
                <c:pt idx="2098">
                  <c:v>5.7342756412908399E-57</c:v>
                </c:pt>
                <c:pt idx="2099">
                  <c:v>5.3804607191068551E-57</c:v>
                </c:pt>
                <c:pt idx="2100">
                  <c:v>5.0484768017421432E-57</c:v>
                </c:pt>
                <c:pt idx="2101">
                  <c:v>4.736976877690018E-57</c:v>
                </c:pt>
                <c:pt idx="2102">
                  <c:v>4.4446970484298495E-57</c:v>
                </c:pt>
                <c:pt idx="2103">
                  <c:v>4.1704514002092158E-57</c:v>
                </c:pt>
                <c:pt idx="2104">
                  <c:v>3.9131271922461417E-57</c:v>
                </c:pt>
                <c:pt idx="2105">
                  <c:v>3.6716803418277455E-57</c:v>
                </c:pt>
                <c:pt idx="2106">
                  <c:v>3.4451311879862658E-57</c:v>
                </c:pt>
                <c:pt idx="2107">
                  <c:v>3.2325605165637486E-57</c:v>
                </c:pt>
                <c:pt idx="2108">
                  <c:v>3.0331058305372564E-57</c:v>
                </c:pt>
                <c:pt idx="2109">
                  <c:v>2.8459578504715907E-57</c:v>
                </c:pt>
                <c:pt idx="2110">
                  <c:v>2.6703572309002523E-57</c:v>
                </c:pt>
                <c:pt idx="2111">
                  <c:v>2.5055914793114909E-57</c:v>
                </c:pt>
                <c:pt idx="2112">
                  <c:v>2.3509920652383491E-57</c:v>
                </c:pt>
                <c:pt idx="2113">
                  <c:v>2.205931707722954E-57</c:v>
                </c:pt>
                <c:pt idx="2114">
                  <c:v>2.0698218301490389E-57</c:v>
                </c:pt>
                <c:pt idx="2115">
                  <c:v>1.9421101721157952E-57</c:v>
                </c:pt>
                <c:pt idx="2116">
                  <c:v>1.8222785486633185E-57</c:v>
                </c:pt>
                <c:pt idx="2117">
                  <c:v>1.7098407477577942E-57</c:v>
                </c:pt>
                <c:pt idx="2118">
                  <c:v>1.6043405575055606E-57</c:v>
                </c:pt>
                <c:pt idx="2119">
                  <c:v>1.505349915091542E-57</c:v>
                </c:pt>
                <c:pt idx="2120">
                  <c:v>1.4124671699314427E-57</c:v>
                </c:pt>
                <c:pt idx="2121">
                  <c:v>1.3253154539905211E-57</c:v>
                </c:pt>
                <c:pt idx="2122">
                  <c:v>1.2435411526565639E-57</c:v>
                </c:pt>
                <c:pt idx="2123">
                  <c:v>1.1668124699626987E-57</c:v>
                </c:pt>
                <c:pt idx="2124">
                  <c:v>1.0948180823384891E-57</c:v>
                </c:pt>
                <c:pt idx="2125">
                  <c:v>1.0272658754269613E-57</c:v>
                </c:pt>
                <c:pt idx="2126">
                  <c:v>9.638817588422492E-58</c:v>
                </c:pt>
                <c:pt idx="2127">
                  <c:v>9.0440855405878302E-58</c:v>
                </c:pt>
                <c:pt idx="2128">
                  <c:v>8.486049509196766E-58</c:v>
                </c:pt>
                <c:pt idx="2129">
                  <c:v>7.9624452853038939E-58</c:v>
                </c:pt>
                <c:pt idx="2130">
                  <c:v>7.4711483656497392E-58</c:v>
                </c:pt>
                <c:pt idx="2131">
                  <c:v>7.0101653325735142E-58</c:v>
                </c:pt>
                <c:pt idx="2132">
                  <c:v>6.5776257658004344E-58</c:v>
                </c:pt>
                <c:pt idx="2133">
                  <c:v>6.1717746532860461E-58</c:v>
                </c:pt>
                <c:pt idx="2134">
                  <c:v>5.7909652703248307E-58</c:v>
                </c:pt>
                <c:pt idx="2135">
                  <c:v>5.4336524980303856E-58</c:v>
                </c:pt>
                <c:pt idx="2136">
                  <c:v>5.0983865540771471E-58</c:v>
                </c:pt>
                <c:pt idx="2137">
                  <c:v>4.7838071102664192E-58</c:v>
                </c:pt>
                <c:pt idx="2138">
                  <c:v>4.4886377730489481E-58</c:v>
                </c:pt>
                <c:pt idx="2139">
                  <c:v>4.211680904608996E-58</c:v>
                </c:pt>
                <c:pt idx="2140">
                  <c:v>3.951812763496659E-58</c:v>
                </c:pt>
                <c:pt idx="2141">
                  <c:v>3.7079789450917424E-58</c:v>
                </c:pt>
                <c:pt idx="2142">
                  <c:v>3.4791901033990613E-58</c:v>
                </c:pt>
                <c:pt idx="2143">
                  <c:v>3.2645179368165141E-58</c:v>
                </c:pt>
                <c:pt idx="2144">
                  <c:v>3.0630914215883501E-58</c:v>
                </c:pt>
                <c:pt idx="2145">
                  <c:v>2.874093277661012E-58</c:v>
                </c:pt>
                <c:pt idx="2146">
                  <c:v>2.6967566526019085E-58</c:v>
                </c:pt>
                <c:pt idx="2147">
                  <c:v>2.5303620101262466E-58</c:v>
                </c:pt>
                <c:pt idx="2148">
                  <c:v>2.3742342106072484E-58</c:v>
                </c:pt>
                <c:pt idx="2149">
                  <c:v>2.2277397717240394E-58</c:v>
                </c:pt>
                <c:pt idx="2150">
                  <c:v>2.090284298132387E-58</c:v>
                </c:pt>
                <c:pt idx="2151">
                  <c:v>1.9613100697292978E-58</c:v>
                </c:pt>
                <c:pt idx="2152">
                  <c:v>1.8402937787259366E-58</c:v>
                </c:pt>
                <c:pt idx="2153">
                  <c:v>1.7267444063471415E-58</c:v>
                </c:pt>
                <c:pt idx="2154">
                  <c:v>1.6202012305423217E-58</c:v>
                </c:pt>
                <c:pt idx="2155">
                  <c:v>1.5202319566241108E-58</c:v>
                </c:pt>
                <c:pt idx="2156">
                  <c:v>1.4264309632499095E-58</c:v>
                </c:pt>
                <c:pt idx="2157">
                  <c:v>1.3384176566294622E-58</c:v>
                </c:pt>
                <c:pt idx="2158">
                  <c:v>1.2558349262807301E-58</c:v>
                </c:pt>
                <c:pt idx="2159">
                  <c:v>1.1783476960683502E-58</c:v>
                </c:pt>
                <c:pt idx="2160">
                  <c:v>1.1056415646455765E-58</c:v>
                </c:pt>
                <c:pt idx="2161">
                  <c:v>1.0374215297833542E-58</c:v>
                </c:pt>
                <c:pt idx="2162">
                  <c:v>9.7341079141053672E-59</c:v>
                </c:pt>
                <c:pt idx="2163">
                  <c:v>9.13349628508636E-59</c:v>
                </c:pt>
                <c:pt idx="2164">
                  <c:v>8.5699434530414596E-59</c:v>
                </c:pt>
                <c:pt idx="2165">
                  <c:v>8.0411628248265864E-59</c:v>
                </c:pt>
                <c:pt idx="2166">
                  <c:v>7.5450088941281471E-59</c:v>
                </c:pt>
                <c:pt idx="2167">
                  <c:v>7.0794685361567106E-59</c:v>
                </c:pt>
                <c:pt idx="2168">
                  <c:v>6.642652839473459E-59</c:v>
                </c:pt>
                <c:pt idx="2169">
                  <c:v>6.2327894418073409E-59</c:v>
                </c:pt>
                <c:pt idx="2170">
                  <c:v>5.8482153387658264E-59</c:v>
                </c:pt>
                <c:pt idx="2171">
                  <c:v>5.4873701362609073E-59</c:v>
                </c:pt>
                <c:pt idx="2172">
                  <c:v>5.1487897192722989E-59</c:v>
                </c:pt>
                <c:pt idx="2173">
                  <c:v>4.8311003112591283E-59</c:v>
                </c:pt>
                <c:pt idx="2174">
                  <c:v>4.5330129001164034E-59</c:v>
                </c:pt>
                <c:pt idx="2175">
                  <c:v>4.2533180080597944E-59</c:v>
                </c:pt>
                <c:pt idx="2176">
                  <c:v>3.9908807842177523E-59</c:v>
                </c:pt>
                <c:pt idx="2177">
                  <c:v>3.7446364000193491E-59</c:v>
                </c:pt>
                <c:pt idx="2178">
                  <c:v>3.5135857286948164E-59</c:v>
                </c:pt>
                <c:pt idx="2179">
                  <c:v>3.2967912913585131E-59</c:v>
                </c:pt>
                <c:pt idx="2180">
                  <c:v>3.093373453225732E-59</c:v>
                </c:pt>
                <c:pt idx="2181">
                  <c:v>2.9025068545296341E-59</c:v>
                </c:pt>
                <c:pt idx="2182">
                  <c:v>2.72341706165691E-59</c:v>
                </c:pt>
                <c:pt idx="2183">
                  <c:v>2.5553774249142709E-59</c:v>
                </c:pt>
                <c:pt idx="2184">
                  <c:v>2.3977061301762965E-59</c:v>
                </c:pt>
                <c:pt idx="2185">
                  <c:v>2.2497634324518078E-59</c:v>
                </c:pt>
                <c:pt idx="2186">
                  <c:v>2.1109490601440748E-59</c:v>
                </c:pt>
                <c:pt idx="2187">
                  <c:v>1.9806997794727502E-59</c:v>
                </c:pt>
                <c:pt idx="2188">
                  <c:v>1.8584871091752637E-59</c:v>
                </c:pt>
                <c:pt idx="2189">
                  <c:v>1.7438151762151727E-59</c:v>
                </c:pt>
                <c:pt idx="2190">
                  <c:v>1.6362187037970916E-59</c:v>
                </c:pt>
                <c:pt idx="2191">
                  <c:v>1.5352611235246464E-59</c:v>
                </c:pt>
                <c:pt idx="2192">
                  <c:v>1.4405328040416138E-59</c:v>
                </c:pt>
                <c:pt idx="2193">
                  <c:v>1.35164938896903E-59</c:v>
                </c:pt>
                <c:pt idx="2194">
                  <c:v>1.2682502373945075E-59</c:v>
                </c:pt>
                <c:pt idx="2195">
                  <c:v>1.1899969605861144E-59</c:v>
                </c:pt>
                <c:pt idx="2196">
                  <c:v>1.1165720489935885E-59</c:v>
                </c:pt>
                <c:pt idx="2197">
                  <c:v>1.0476775839659975E-59</c:v>
                </c:pt>
                <c:pt idx="2198">
                  <c:v>9.8303402895869231E-60</c:v>
                </c:pt>
                <c:pt idx="2199">
                  <c:v>9.2237909532492437E-60</c:v>
                </c:pt>
                <c:pt idx="2200">
                  <c:v>8.6546667809011944E-60</c:v>
                </c:pt>
                <c:pt idx="2201">
                  <c:v>8.1206585739075807E-60</c:v>
                </c:pt>
                <c:pt idx="2202">
                  <c:v>7.6195996152623652E-60</c:v>
                </c:pt>
                <c:pt idx="2203">
                  <c:v>7.1494568782208141E-60</c:v>
                </c:pt>
                <c:pt idx="2204">
                  <c:v>6.7083227773745536E-60</c:v>
                </c:pt>
                <c:pt idx="2205">
                  <c:v>6.2944074286998381E-60</c:v>
                </c:pt>
                <c:pt idx="2206">
                  <c:v>5.9060313871744959E-60</c:v>
                </c:pt>
                <c:pt idx="2207">
                  <c:v>5.5416188324967236E-60</c:v>
                </c:pt>
                <c:pt idx="2208">
                  <c:v>5.1996911752570445E-60</c:v>
                </c:pt>
                <c:pt idx="2209">
                  <c:v>4.8788610576207429E-60</c:v>
                </c:pt>
                <c:pt idx="2210">
                  <c:v>4.5778267241787653E-60</c:v>
                </c:pt>
                <c:pt idx="2211">
                  <c:v>4.2953667401270629E-60</c:v>
                </c:pt>
                <c:pt idx="2212">
                  <c:v>4.0303350353435766E-60</c:v>
                </c:pt>
                <c:pt idx="2213">
                  <c:v>3.7816562542544149E-60</c:v>
                </c:pt>
                <c:pt idx="2214">
                  <c:v>3.5483213926214984E-60</c:v>
                </c:pt>
                <c:pt idx="2215">
                  <c:v>3.3293837035480919E-60</c:v>
                </c:pt>
                <c:pt idx="2216">
                  <c:v>3.1239548560910277E-60</c:v>
                </c:pt>
                <c:pt idx="2217">
                  <c:v>2.9312013308933246E-60</c:v>
                </c:pt>
                <c:pt idx="2218">
                  <c:v>2.7503410382126339E-60</c:v>
                </c:pt>
                <c:pt idx="2219">
                  <c:v>2.5806401446232975E-60</c:v>
                </c:pt>
                <c:pt idx="2220">
                  <c:v>2.4214100955164814E-60</c:v>
                </c:pt>
                <c:pt idx="2221">
                  <c:v>2.2720048213173113E-60</c:v>
                </c:pt>
                <c:pt idx="2222">
                  <c:v>2.1318181160833329E-60</c:v>
                </c:pt>
                <c:pt idx="2223">
                  <c:v>2.0002811778480723E-60</c:v>
                </c:pt>
                <c:pt idx="2224">
                  <c:v>1.8768603007297398E-60</c:v>
                </c:pt>
                <c:pt idx="2225">
                  <c:v>1.7610547094408953E-60</c:v>
                </c:pt>
                <c:pt idx="2226">
                  <c:v>1.6523945274126896E-60</c:v>
                </c:pt>
                <c:pt idx="2227">
                  <c:v>1.5504388702894205E-60</c:v>
                </c:pt>
                <c:pt idx="2228">
                  <c:v>1.4547740570578424E-60</c:v>
                </c:pt>
                <c:pt idx="2229">
                  <c:v>1.3650119315529493E-60</c:v>
                </c:pt>
                <c:pt idx="2230">
                  <c:v>1.2807882875298136E-60</c:v>
                </c:pt>
                <c:pt idx="2231">
                  <c:v>1.2017613909112707E-60</c:v>
                </c:pt>
                <c:pt idx="2232">
                  <c:v>1.1276105932155269E-60</c:v>
                </c:pt>
                <c:pt idx="2233">
                  <c:v>1.0580350305377311E-60</c:v>
                </c:pt>
                <c:pt idx="2234">
                  <c:v>9.9275240280667769E-61</c:v>
                </c:pt>
                <c:pt idx="2235">
                  <c:v>9.3149782836352462E-61</c:v>
                </c:pt>
                <c:pt idx="2236">
                  <c:v>8.740227692150252E-61</c:v>
                </c:pt>
                <c:pt idx="2237">
                  <c:v>8.2009402260053001E-61</c:v>
                </c:pt>
                <c:pt idx="2238">
                  <c:v>7.6949277478108632E-61</c:v>
                </c:pt>
                <c:pt idx="2239">
                  <c:v>7.2201371321141599E-61</c:v>
                </c:pt>
                <c:pt idx="2240">
                  <c:v>6.7746419349245103E-61</c:v>
                </c:pt>
                <c:pt idx="2241">
                  <c:v>6.3566345772436539E-61</c:v>
                </c:pt>
                <c:pt idx="2242">
                  <c:v>5.9644190108860523E-61</c:v>
                </c:pt>
                <c:pt idx="2243">
                  <c:v>5.5964038368309947E-61</c:v>
                </c:pt>
                <c:pt idx="2244">
                  <c:v>5.2510958481845383E-61</c:v>
                </c:pt>
                <c:pt idx="2245">
                  <c:v>4.9270939715520745E-61</c:v>
                </c:pt>
                <c:pt idx="2246">
                  <c:v>4.6230835822389009E-61</c:v>
                </c:pt>
                <c:pt idx="2247">
                  <c:v>4.337831170212942E-61</c:v>
                </c:pt>
                <c:pt idx="2248">
                  <c:v>4.0701793351869823E-61</c:v>
                </c:pt>
                <c:pt idx="2249">
                  <c:v>3.8190420905131516E-61</c:v>
                </c:pt>
                <c:pt idx="2250">
                  <c:v>3.5834004568354061E-61</c:v>
                </c:pt>
                <c:pt idx="2251">
                  <c:v>3.3622983276214249E-61</c:v>
                </c:pt>
                <c:pt idx="2252">
                  <c:v>3.1548385897984774E-61</c:v>
                </c:pt>
                <c:pt idx="2253">
                  <c:v>2.9601794837529046E-61</c:v>
                </c:pt>
                <c:pt idx="2254">
                  <c:v>2.7775311879240533E-61</c:v>
                </c:pt>
                <c:pt idx="2255">
                  <c:v>2.60615261413479E-61</c:v>
                </c:pt>
                <c:pt idx="2256">
                  <c:v>2.4453484006557676E-61</c:v>
                </c:pt>
                <c:pt idx="2257">
                  <c:v>2.2944660908029425E-61</c:v>
                </c:pt>
                <c:pt idx="2258">
                  <c:v>2.1528934856205925E-61</c:v>
                </c:pt>
                <c:pt idx="2259">
                  <c:v>2.0200561599084673E-61</c:v>
                </c:pt>
                <c:pt idx="2260">
                  <c:v>1.895415131514443E-61</c:v>
                </c:pt>
                <c:pt idx="2261">
                  <c:v>1.7784646744359329E-61</c:v>
                </c:pt>
                <c:pt idx="2262">
                  <c:v>1.6687302668567978E-61</c:v>
                </c:pt>
                <c:pt idx="2263">
                  <c:v>1.5657666657939985E-61</c:v>
                </c:pt>
                <c:pt idx="2264">
                  <c:v>1.4691561005419469E-61</c:v>
                </c:pt>
                <c:pt idx="2265">
                  <c:v>1.3785065775845257E-61</c:v>
                </c:pt>
                <c:pt idx="2266">
                  <c:v>1.2934502900970295E-61</c:v>
                </c:pt>
                <c:pt idx="2267">
                  <c:v>1.2136421255846389E-61</c:v>
                </c:pt>
                <c:pt idx="2268">
                  <c:v>1.1387582656022345E-61</c:v>
                </c:pt>
                <c:pt idx="2269">
                  <c:v>1.0684948718739685E-61</c:v>
                </c:pt>
                <c:pt idx="2270">
                  <c:v>1.0025668534815753E-61</c:v>
                </c:pt>
                <c:pt idx="2271">
                  <c:v>9.4070671011933987E-62</c:v>
                </c:pt>
                <c:pt idx="2272">
                  <c:v>8.8266344672227331E-62</c:v>
                </c:pt>
                <c:pt idx="2273">
                  <c:v>8.2820155506364582E-62</c:v>
                </c:pt>
                <c:pt idx="2274">
                  <c:v>7.7710005818974689E-62</c:v>
                </c:pt>
                <c:pt idx="2275">
                  <c:v>7.2915161381470787E-62</c:v>
                </c:pt>
                <c:pt idx="2276">
                  <c:v>6.8416167303744477E-62</c:v>
                </c:pt>
                <c:pt idx="2277">
                  <c:v>6.4194769096724955E-62</c:v>
                </c:pt>
                <c:pt idx="2278">
                  <c:v>6.0233838605517572E-62</c:v>
                </c:pt>
                <c:pt idx="2279">
                  <c:v>5.6517304512598312E-62</c:v>
                </c:pt>
                <c:pt idx="2280">
                  <c:v>5.3030087129083745E-62</c:v>
                </c:pt>
                <c:pt idx="2281">
                  <c:v>4.9758037209494769E-62</c:v>
                </c:pt>
                <c:pt idx="2282">
                  <c:v>4.6687878541757246E-62</c:v>
                </c:pt>
                <c:pt idx="2283">
                  <c:v>4.3807154079500914E-62</c:v>
                </c:pt>
                <c:pt idx="2284">
                  <c:v>4.1104175398090447E-62</c:v>
                </c:pt>
                <c:pt idx="2285">
                  <c:v>3.8567975269308639E-62</c:v>
                </c:pt>
                <c:pt idx="2286">
                  <c:v>3.6188263162265166E-62</c:v>
                </c:pt>
                <c:pt idx="2287">
                  <c:v>3.3955383489977887E-62</c:v>
                </c:pt>
                <c:pt idx="2288">
                  <c:v>3.1860276432213667E-62</c:v>
                </c:pt>
                <c:pt idx="2289">
                  <c:v>2.9894441175629049E-62</c:v>
                </c:pt>
                <c:pt idx="2290">
                  <c:v>2.8049901422059076E-62</c:v>
                </c:pt>
                <c:pt idx="2291">
                  <c:v>2.6319173025005568E-62</c:v>
                </c:pt>
                <c:pt idx="2292">
                  <c:v>2.4695233623011116E-62</c:v>
                </c:pt>
                <c:pt idx="2293">
                  <c:v>2.3171494146707515E-62</c:v>
                </c:pt>
                <c:pt idx="2294">
                  <c:v>2.1741772083929515E-62</c:v>
                </c:pt>
                <c:pt idx="2295">
                  <c:v>2.0400266394418265E-62</c:v>
                </c:pt>
                <c:pt idx="2296">
                  <c:v>1.9141533972331763E-62</c:v>
                </c:pt>
                <c:pt idx="2297">
                  <c:v>1.7960467561059963E-62</c:v>
                </c:pt>
                <c:pt idx="2298">
                  <c:v>1.6852275030734735E-62</c:v>
                </c:pt>
                <c:pt idx="2299">
                  <c:v>1.5812459934354001E-62</c:v>
                </c:pt>
                <c:pt idx="2300">
                  <c:v>1.4836803263627337E-62</c:v>
                </c:pt>
                <c:pt idx="2301">
                  <c:v>1.3921346330518051E-62</c:v>
                </c:pt>
                <c:pt idx="2302">
                  <c:v>1.3062374705024345E-62</c:v>
                </c:pt>
                <c:pt idx="2303">
                  <c:v>1.2256403144027696E-62</c:v>
                </c:pt>
                <c:pt idx="2304">
                  <c:v>1.1500161450057868E-62</c:v>
                </c:pt>
                <c:pt idx="2305">
                  <c:v>1.0790581202597086E-62</c:v>
                </c:pt>
                <c:pt idx="2306">
                  <c:v>1.0124783308086137E-62</c:v>
                </c:pt>
                <c:pt idx="2307">
                  <c:v>9.500066318117062E-63</c:v>
                </c:pt>
                <c:pt idx="2308">
                  <c:v>8.913895468413955E-63</c:v>
                </c:pt>
                <c:pt idx="2309">
                  <c:v>8.363892394127995E-63</c:v>
                </c:pt>
                <c:pt idx="2310">
                  <c:v>7.8478254797169081E-63</c:v>
                </c:pt>
                <c:pt idx="2311">
                  <c:v>7.3636008042538934E-63</c:v>
                </c:pt>
                <c:pt idx="2312">
                  <c:v>6.9092536454269543E-63</c:v>
                </c:pt>
                <c:pt idx="2313">
                  <c:v>6.4829405077564645E-63</c:v>
                </c:pt>
                <c:pt idx="2314">
                  <c:v>6.0829316426857737E-63</c:v>
                </c:pt>
                <c:pt idx="2315">
                  <c:v>5.7076040301954059E-63</c:v>
                </c:pt>
                <c:pt idx="2316">
                  <c:v>5.3554347934640528E-63</c:v>
                </c:pt>
                <c:pt idx="2317">
                  <c:v>5.0249950198565966E-63</c:v>
                </c:pt>
                <c:pt idx="2318">
                  <c:v>4.7149439631680759E-63</c:v>
                </c:pt>
                <c:pt idx="2319">
                  <c:v>4.4240236035994117E-63</c:v>
                </c:pt>
                <c:pt idx="2320">
                  <c:v>4.1510535433922472E-63</c:v>
                </c:pt>
                <c:pt idx="2321">
                  <c:v>3.8949262174121055E-63</c:v>
                </c:pt>
                <c:pt idx="2322">
                  <c:v>3.654602399247026E-63</c:v>
                </c:pt>
                <c:pt idx="2323">
                  <c:v>3.4291069845878326E-63</c:v>
                </c:pt>
                <c:pt idx="2324">
                  <c:v>3.2175250347812865E-63</c:v>
                </c:pt>
                <c:pt idx="2325">
                  <c:v>3.01899806450298E-63</c:v>
                </c:pt>
                <c:pt idx="2326">
                  <c:v>2.8327205584873692E-63</c:v>
                </c:pt>
                <c:pt idx="2327">
                  <c:v>2.6579367031817034E-63</c:v>
                </c:pt>
                <c:pt idx="2328">
                  <c:v>2.4939373200626715E-63</c:v>
                </c:pt>
                <c:pt idx="2329">
                  <c:v>2.3400569881728229E-63</c:v>
                </c:pt>
                <c:pt idx="2330">
                  <c:v>2.1956713442015683E-63</c:v>
                </c:pt>
                <c:pt idx="2331">
                  <c:v>2.0601945491559426E-63</c:v>
                </c:pt>
                <c:pt idx="2332">
                  <c:v>1.9330769113422516E-63</c:v>
                </c:pt>
                <c:pt idx="2333">
                  <c:v>1.8138026560139441E-63</c:v>
                </c:pt>
                <c:pt idx="2334">
                  <c:v>1.7018878326361453E-63</c:v>
                </c:pt>
                <c:pt idx="2335">
                  <c:v>1.5968783512756579E-63</c:v>
                </c:pt>
                <c:pt idx="2336">
                  <c:v>1.4983481401491659E-63</c:v>
                </c:pt>
                <c:pt idx="2337">
                  <c:v>1.405897416853964E-63</c:v>
                </c:pt>
                <c:pt idx="2338">
                  <c:v>1.3191510662668001E-63</c:v>
                </c:pt>
                <c:pt idx="2339">
                  <c:v>1.2377571185292193E-63</c:v>
                </c:pt>
                <c:pt idx="2340">
                  <c:v>1.1613853209439003E-63</c:v>
                </c:pt>
                <c:pt idx="2341">
                  <c:v>1.0897257979875038E-63</c:v>
                </c:pt>
                <c:pt idx="2342">
                  <c:v>1.022487794003092E-63</c:v>
                </c:pt>
                <c:pt idx="2343">
                  <c:v>9.5939849347064658E-64</c:v>
                </c:pt>
                <c:pt idx="2344">
                  <c:v>9.0020191406897415E-64</c:v>
                </c:pt>
                <c:pt idx="2345">
                  <c:v>8.4465786803764498E-64</c:v>
                </c:pt>
                <c:pt idx="2346">
                  <c:v>7.9254098762473275E-64</c:v>
                </c:pt>
                <c:pt idx="2347">
                  <c:v>7.4363981066614829E-64</c:v>
                </c:pt>
                <c:pt idx="2348">
                  <c:v>6.9775592258634056E-64</c:v>
                </c:pt>
                <c:pt idx="2349">
                  <c:v>6.547031513390682E-64</c:v>
                </c:pt>
                <c:pt idx="2350">
                  <c:v>6.1430681202174556E-64</c:v>
                </c:pt>
                <c:pt idx="2351">
                  <c:v>5.7640299809841661E-64</c:v>
                </c:pt>
                <c:pt idx="2352">
                  <c:v>5.4083791635552053E-64</c:v>
                </c:pt>
                <c:pt idx="2353">
                  <c:v>5.0746726289206046E-64</c:v>
                </c:pt>
                <c:pt idx="2354">
                  <c:v>4.7615563761227962E-64</c:v>
                </c:pt>
                <c:pt idx="2355">
                  <c:v>4.4677599484517151E-64</c:v>
                </c:pt>
                <c:pt idx="2356">
                  <c:v>4.1920912786173636E-64</c:v>
                </c:pt>
                <c:pt idx="2357">
                  <c:v>3.9334318519843121E-64</c:v>
                </c:pt>
                <c:pt idx="2358">
                  <c:v>3.6907321682431681E-64</c:v>
                </c:pt>
                <c:pt idx="2359">
                  <c:v>3.4630074831049188E-64</c:v>
                </c:pt>
                <c:pt idx="2360">
                  <c:v>3.2493338127402513E-64</c:v>
                </c:pt>
                <c:pt idx="2361">
                  <c:v>3.0488441847520017E-64</c:v>
                </c:pt>
                <c:pt idx="2362">
                  <c:v>2.8607251204692299E-64</c:v>
                </c:pt>
                <c:pt idx="2363">
                  <c:v>2.684213334289948E-64</c:v>
                </c:pt>
                <c:pt idx="2364">
                  <c:v>2.5185926366802284E-64</c:v>
                </c:pt>
                <c:pt idx="2365">
                  <c:v>2.3631910282637255E-64</c:v>
                </c:pt>
                <c:pt idx="2366">
                  <c:v>2.217377973211004E-64</c:v>
                </c:pt>
                <c:pt idx="2367">
                  <c:v>2.0805618408655545E-64</c:v>
                </c:pt>
                <c:pt idx="2368">
                  <c:v>1.9521875052259962E-64</c:v>
                </c:pt>
                <c:pt idx="2369">
                  <c:v>1.8317340925444609E-64</c:v>
                </c:pt>
                <c:pt idx="2370">
                  <c:v>1.7187128679021313E-64</c:v>
                </c:pt>
                <c:pt idx="2371">
                  <c:v>1.6126652521867979E-64</c:v>
                </c:pt>
                <c:pt idx="2372">
                  <c:v>1.5131609614263972E-64</c:v>
                </c:pt>
                <c:pt idx="2373">
                  <c:v>1.4197962609289504E-64</c:v>
                </c:pt>
                <c:pt idx="2374">
                  <c:v>1.3321923271451522E-64</c:v>
                </c:pt>
                <c:pt idx="2375">
                  <c:v>1.2499937106069248E-64</c:v>
                </c:pt>
                <c:pt idx="2376">
                  <c:v>1.1728668937053744E-64</c:v>
                </c:pt>
                <c:pt idx="2377">
                  <c:v>1.1004989374563923E-64</c:v>
                </c:pt>
                <c:pt idx="2378">
                  <c:v>1.032596211763206E-64</c:v>
                </c:pt>
                <c:pt idx="2379">
                  <c:v>9.6888320402396986E-65</c:v>
                </c:pt>
                <c:pt idx="2380">
                  <c:v>9.0910140125036925E-65</c:v>
                </c:pt>
                <c:pt idx="2381">
                  <c:v>8.530082411614792E-65</c:v>
                </c:pt>
                <c:pt idx="2382">
                  <c:v>8.0037612799698058E-65</c:v>
                </c:pt>
                <c:pt idx="2383">
                  <c:v>7.5099150905644029E-65</c:v>
                </c:pt>
                <c:pt idx="2384">
                  <c:v>7.0465400821774273E-65</c:v>
                </c:pt>
                <c:pt idx="2385">
                  <c:v>6.611756129189652E-65</c:v>
                </c:pt>
              </c:numCache>
            </c:numRef>
          </c:xVal>
          <c:yVal>
            <c:numRef>
              <c:f>'Solow 2'!$U$29:$U$2437</c:f>
              <c:numCache>
                <c:formatCode>General</c:formatCode>
                <c:ptCount val="2409"/>
                <c:pt idx="1">
                  <c:v>3.5828654764321115</c:v>
                </c:pt>
                <c:pt idx="2">
                  <c:v>3.3617963564527051</c:v>
                </c:pt>
                <c:pt idx="3">
                  <c:v>3.1543675911363311</c:v>
                </c:pt>
                <c:pt idx="4">
                  <c:v>2.9597375465390421</c:v>
                </c:pt>
                <c:pt idx="5">
                  <c:v>2.7771165190158524</c:v>
                </c:pt>
                <c:pt idx="6">
                  <c:v>2.6057635310296896</c:v>
                </c:pt>
                <c:pt idx="7">
                  <c:v>2.4449833246645851</c:v>
                </c:pt>
                <c:pt idx="8">
                  <c:v>2.2941235406444007</c:v>
                </c:pt>
                <c:pt idx="9">
                  <c:v>2.1525720714110825</c:v>
                </c:pt>
                <c:pt idx="10">
                  <c:v>2.0197545775226504</c:v>
                </c:pt>
                <c:pt idx="11">
                  <c:v>1.8951321572938147</c:v>
                </c:pt>
                <c:pt idx="12">
                  <c:v>1.7781991602238769</c:v>
                </c:pt>
                <c:pt idx="13">
                  <c:v>1.6684811353399862</c:v>
                </c:pt>
                <c:pt idx="14">
                  <c:v>1.5655329061312357</c:v>
                </c:pt>
                <c:pt idx="15">
                  <c:v>1.4689367642627225</c:v>
                </c:pt>
                <c:pt idx="16">
                  <c:v>1.3783007747406331</c:v>
                </c:pt>
                <c:pt idx="17">
                  <c:v>1.2932571856516359</c:v>
                </c:pt>
                <c:pt idx="18">
                  <c:v>1.2134609360241575</c:v>
                </c:pt>
                <c:pt idx="19">
                  <c:v>1.1385882557572486</c:v>
                </c:pt>
                <c:pt idx="20">
                  <c:v>1.0683353519363112</c:v>
                </c:pt>
                <c:pt idx="21">
                  <c:v>1.0024171762054606</c:v>
                </c:pt>
                <c:pt idx="22">
                  <c:v>0.9405662681951884</c:v>
                </c:pt>
                <c:pt idx="23">
                  <c:v>0.88253167031257795</c:v>
                </c:pt>
                <c:pt idx="24">
                  <c:v>0.82807790949087889</c:v>
                </c:pt>
                <c:pt idx="25">
                  <c:v>0.77698404176692737</c:v>
                </c:pt>
                <c:pt idx="26">
                  <c:v>0.72904275580982625</c:v>
                </c:pt>
                <c:pt idx="27">
                  <c:v>0.68405953176348699</c:v>
                </c:pt>
                <c:pt idx="28">
                  <c:v>0.64185185199006967</c:v>
                </c:pt>
                <c:pt idx="29">
                  <c:v>0.60224846051194525</c:v>
                </c:pt>
                <c:pt idx="30">
                  <c:v>0.56508866814739633</c:v>
                </c:pt>
                <c:pt idx="31">
                  <c:v>0.53022170052066842</c:v>
                </c:pt>
                <c:pt idx="32">
                  <c:v>0.49750608630095322</c:v>
                </c:pt>
                <c:pt idx="33">
                  <c:v>0.46680908318810571</c:v>
                </c:pt>
                <c:pt idx="34">
                  <c:v>0.43800613931605342</c:v>
                </c:pt>
                <c:pt idx="35">
                  <c:v>0.41098038788856694</c:v>
                </c:pt>
                <c:pt idx="36">
                  <c:v>0.38562217299689433</c:v>
                </c:pt>
                <c:pt idx="37">
                  <c:v>0.36182860469528377</c:v>
                </c:pt>
                <c:pt idx="38">
                  <c:v>0.33950314152913169</c:v>
                </c:pt>
                <c:pt idx="39">
                  <c:v>0.31855519882188021</c:v>
                </c:pt>
                <c:pt idx="40">
                  <c:v>0.29889978113130422</c:v>
                </c:pt>
                <c:pt idx="41">
                  <c:v>0.28045713738389333</c:v>
                </c:pt>
                <c:pt idx="42">
                  <c:v>0.26315243728805221</c:v>
                </c:pt>
                <c:pt idx="43">
                  <c:v>0.24691546771317516</c:v>
                </c:pt>
                <c:pt idx="44">
                  <c:v>0.23168034780266922</c:v>
                </c:pt>
                <c:pt idx="45">
                  <c:v>0.21738526166500541</c:v>
                </c:pt>
                <c:pt idx="46">
                  <c:v>0.20397220755820372</c:v>
                </c:pt>
                <c:pt idx="47">
                  <c:v>0.19138676255007786</c:v>
                </c:pt>
                <c:pt idx="48">
                  <c:v>0.17957786169935819</c:v>
                </c:pt>
                <c:pt idx="49">
                  <c:v>0.16849759086172858</c:v>
                </c:pt>
                <c:pt idx="50">
                  <c:v>0.15810099228009655</c:v>
                </c:pt>
                <c:pt idx="51">
                  <c:v>0.1483458821702866</c:v>
                </c:pt>
                <c:pt idx="52">
                  <c:v>0.13919267956201797</c:v>
                </c:pt>
                <c:pt idx="53">
                  <c:v>0.13060424570069606</c:v>
                </c:pt>
                <c:pt idx="54">
                  <c:v>0.12254573335839654</c:v>
                </c:pt>
                <c:pt idx="55">
                  <c:v>0.11498444544262763</c:v>
                </c:pt>
                <c:pt idx="56">
                  <c:v>0.10788970232918117</c:v>
                </c:pt>
                <c:pt idx="57">
                  <c:v>0.10123271738078073</c:v>
                </c:pt>
                <c:pt idx="58">
                  <c:v>9.4986480146448657E-2</c:v>
                </c:pt>
                <c:pt idx="59">
                  <c:v>8.9125646767678438E-2</c:v>
                </c:pt>
                <c:pt idx="60">
                  <c:v>8.3626437146739313E-2</c:v>
                </c:pt>
                <c:pt idx="61">
                  <c:v>7.8466538459877999E-2</c:v>
                </c:pt>
                <c:pt idx="62">
                  <c:v>7.3625014623926024E-2</c:v>
                </c:pt>
                <c:pt idx="63">
                  <c:v>6.9082221348977152E-2</c:v>
                </c:pt>
                <c:pt idx="64">
                  <c:v>6.4819726432464406E-2</c:v>
                </c:pt>
                <c:pt idx="65">
                  <c:v>6.0820234971233067E-2</c:v>
                </c:pt>
                <c:pt idx="66">
                  <c:v>5.7067519188160887E-2</c:v>
                </c:pt>
                <c:pt idx="67">
                  <c:v>5.3546352588599425E-2</c:v>
                </c:pt>
                <c:pt idx="68">
                  <c:v>5.0242448179479204E-2</c:v>
                </c:pt>
                <c:pt idx="69">
                  <c:v>4.714240050040501E-2</c:v>
                </c:pt>
                <c:pt idx="70">
                  <c:v>4.4233631231534946E-2</c:v>
                </c:pt>
                <c:pt idx="71">
                  <c:v>4.1504338157549142E-2</c:v>
                </c:pt>
                <c:pt idx="72">
                  <c:v>3.8943447280631802E-2</c:v>
                </c:pt>
                <c:pt idx="73">
                  <c:v>3.654056788816662E-2</c:v>
                </c:pt>
                <c:pt idx="74">
                  <c:v>3.4285950392834642E-2</c:v>
                </c:pt>
                <c:pt idx="75">
                  <c:v>3.217044677405255E-2</c:v>
                </c:pt>
                <c:pt idx="76">
                  <c:v>3.0185473460243882E-2</c:v>
                </c:pt>
                <c:pt idx="77">
                  <c:v>2.8322976501339626E-2</c:v>
                </c:pt>
                <c:pt idx="78">
                  <c:v>2.6575398890197013E-2</c:v>
                </c:pt>
                <c:pt idx="79">
                  <c:v>2.4935649900344348E-2</c:v>
                </c:pt>
                <c:pt idx="80">
                  <c:v>2.3397076315641085E-2</c:v>
                </c:pt>
                <c:pt idx="81">
                  <c:v>2.1953435435118678E-2</c:v>
                </c:pt>
                <c:pt idx="82">
                  <c:v>2.0598869743470284E-2</c:v>
                </c:pt>
                <c:pt idx="83">
                  <c:v>1.9327883144416014E-2</c:v>
                </c:pt>
                <c:pt idx="84">
                  <c:v>1.8135318660511421E-2</c:v>
                </c:pt>
                <c:pt idx="85">
                  <c:v>1.7016337508917147E-2</c:v>
                </c:pt>
                <c:pt idx="86">
                  <c:v>1.5966399468230526E-2</c:v>
                </c:pt>
                <c:pt idx="87">
                  <c:v>1.4981244456718256E-2</c:v>
                </c:pt>
                <c:pt idx="88">
                  <c:v>1.405687524720467E-2</c:v>
                </c:pt>
                <c:pt idx="89">
                  <c:v>1.318954124848184E-2</c:v>
                </c:pt>
                <c:pt idx="90">
                  <c:v>1.2375723287435317E-2</c:v>
                </c:pt>
                <c:pt idx="91">
                  <c:v>1.1612119330139541E-2</c:v>
                </c:pt>
                <c:pt idx="92">
                  <c:v>1.0895631083986865E-2</c:v>
                </c:pt>
                <c:pt idx="93">
                  <c:v>1.0223351426488851E-2</c:v>
                </c:pt>
                <c:pt idx="94">
                  <c:v>9.5925526097426755E-3</c:v>
                </c:pt>
                <c:pt idx="95">
                  <c:v>9.000675192702803E-3</c:v>
                </c:pt>
                <c:pt idx="96">
                  <c:v>8.4453176563509934E-3</c:v>
                </c:pt>
                <c:pt idx="97">
                  <c:v>7.9242266596286567E-3</c:v>
                </c:pt>
                <c:pt idx="98">
                  <c:v>7.4352878965953479E-3</c:v>
                </c:pt>
                <c:pt idx="99">
                  <c:v>6.976517517716733E-3</c:v>
                </c:pt>
                <c:pt idx="100">
                  <c:v>6.5460540804742071E-3</c:v>
                </c:pt>
                <c:pt idx="101">
                  <c:v>6.1421509966360956E-3</c:v>
                </c:pt>
                <c:pt idx="102">
                  <c:v>5.7631694455455582E-3</c:v>
                </c:pt>
                <c:pt idx="103">
                  <c:v>5.4075717246711216E-3</c:v>
                </c:pt>
                <c:pt idx="104">
                  <c:v>5.073915010439971E-3</c:v>
                </c:pt>
                <c:pt idx="105">
                  <c:v>4.7608455040388364E-3</c:v>
                </c:pt>
                <c:pt idx="106">
                  <c:v>4.4670929384292967E-3</c:v>
                </c:pt>
                <c:pt idx="107">
                  <c:v>4.1914654242899176E-3</c:v>
                </c:pt>
                <c:pt idx="108">
                  <c:v>3.9328446139728608E-3</c:v>
                </c:pt>
                <c:pt idx="109">
                  <c:v>3.6901811638528955E-3</c:v>
                </c:pt>
                <c:pt idx="110">
                  <c:v>3.4624904766574842E-3</c:v>
                </c:pt>
                <c:pt idx="111">
                  <c:v>3.2488487065026089E-3</c:v>
                </c:pt>
                <c:pt idx="112">
                  <c:v>3.0483890104249368E-3</c:v>
                </c:pt>
                <c:pt idx="113">
                  <c:v>2.8602980312010607E-3</c:v>
                </c:pt>
                <c:pt idx="114">
                  <c:v>2.6838125971829999E-3</c:v>
                </c:pt>
                <c:pt idx="115">
                  <c:v>2.5182166257596691E-3</c:v>
                </c:pt>
                <c:pt idx="116">
                  <c:v>2.3628382178802376E-3</c:v>
                </c:pt>
                <c:pt idx="117">
                  <c:v>2.2170469318505263E-3</c:v>
                </c:pt>
                <c:pt idx="118">
                  <c:v>2.0802512253409672E-3</c:v>
                </c:pt>
                <c:pt idx="119">
                  <c:v>1.9518960552271935E-3</c:v>
                </c:pt>
                <c:pt idx="120">
                  <c:v>1.8314606255246944E-3</c:v>
                </c:pt>
                <c:pt idx="121">
                  <c:v>1.7184562742798733E-3</c:v>
                </c:pt>
                <c:pt idx="122">
                  <c:v>1.6124244908436586E-3</c:v>
                </c:pt>
                <c:pt idx="123">
                  <c:v>1.512935055482826E-3</c:v>
                </c:pt>
                <c:pt idx="124">
                  <c:v>1.4195842937805897E-3</c:v>
                </c:pt>
                <c:pt idx="125">
                  <c:v>1.3319934387437502E-3</c:v>
                </c:pt>
                <c:pt idx="126">
                  <c:v>1.2498070939707235E-3</c:v>
                </c:pt>
                <c:pt idx="127">
                  <c:v>1.1726917916448137E-3</c:v>
                </c:pt>
                <c:pt idx="128">
                  <c:v>1.100334639501844E-3</c:v>
                </c:pt>
                <c:pt idx="129">
                  <c:v>1.0324420512822707E-3</c:v>
                </c:pt>
                <c:pt idx="130">
                  <c:v>9.6873855551664345E-4</c:v>
                </c:pt>
                <c:pt idx="131">
                  <c:v>9.0896567781110127E-4</c:v>
                </c:pt>
                <c:pt idx="132">
                  <c:v>8.5288089209782647E-4</c:v>
                </c:pt>
                <c:pt idx="133">
                  <c:v>8.0025663659519589E-4</c:v>
                </c:pt>
                <c:pt idx="134">
                  <c:v>7.508793904849253E-4</c:v>
                </c:pt>
                <c:pt idx="135">
                  <c:v>7.0454880755986451E-4</c:v>
                </c:pt>
                <c:pt idx="136">
                  <c:v>6.6107690332724951E-4</c:v>
                </c:pt>
                <c:pt idx="137">
                  <c:v>6.202872922691199E-4</c:v>
                </c:pt>
                <c:pt idx="138">
                  <c:v>5.8201447216511305E-4</c:v>
                </c:pt>
                <c:pt idx="139">
                  <c:v>5.4610315257380422E-4</c:v>
                </c:pt>
                <c:pt idx="140">
                  <c:v>5.1240762474793339E-4</c:v>
                </c:pt>
                <c:pt idx="141">
                  <c:v>4.8079117042697255E-4</c:v>
                </c:pt>
                <c:pt idx="142">
                  <c:v>4.5112550710823602E-4</c:v>
                </c:pt>
                <c:pt idx="143">
                  <c:v>4.2329026754574076E-4</c:v>
                </c:pt>
                <c:pt idx="144">
                  <c:v>3.9717251136490598E-4</c:v>
                </c:pt>
                <c:pt idx="145">
                  <c:v>3.7266626681148617E-4</c:v>
                </c:pt>
                <c:pt idx="146">
                  <c:v>3.4967210077540417E-4</c:v>
                </c:pt>
                <c:pt idx="147">
                  <c:v>3.2809671534487231E-4</c:v>
                </c:pt>
                <c:pt idx="148">
                  <c:v>3.0785256925383521E-4</c:v>
                </c:pt>
                <c:pt idx="149">
                  <c:v>2.8885752268677386E-4</c:v>
                </c:pt>
                <c:pt idx="150">
                  <c:v>2.7103450399967898E-4</c:v>
                </c:pt>
                <c:pt idx="151">
                  <c:v>2.5431119700492936E-4</c:v>
                </c:pt>
                <c:pt idx="152">
                  <c:v>2.3861974755124389E-4</c:v>
                </c:pt>
                <c:pt idx="153">
                  <c:v>2.2389648820816843E-4</c:v>
                </c:pt>
                <c:pt idx="154">
                  <c:v>2.100816799380156E-4</c:v>
                </c:pt>
                <c:pt idx="155">
                  <c:v>1.9711926970710154E-4</c:v>
                </c:pt>
                <c:pt idx="156">
                  <c:v>1.8495666305279668E-4</c:v>
                </c:pt>
                <c:pt idx="157">
                  <c:v>1.7354451068359118E-4</c:v>
                </c:pt>
                <c:pt idx="158">
                  <c:v>1.6283650824631206E-4</c:v>
                </c:pt>
                <c:pt idx="159">
                  <c:v>1.5278920844805696E-4</c:v>
                </c:pt>
                <c:pt idx="160">
                  <c:v>1.433618447705354E-4</c:v>
                </c:pt>
                <c:pt idx="161">
                  <c:v>1.3451616606154659E-4</c:v>
                </c:pt>
                <c:pt idx="162">
                  <c:v>1.2621628133245458E-4</c:v>
                </c:pt>
                <c:pt idx="163">
                  <c:v>1.1842851413193307E-4</c:v>
                </c:pt>
                <c:pt idx="164">
                  <c:v>1.1112126590510693E-4</c:v>
                </c:pt>
                <c:pt idx="165">
                  <c:v>1.0426488778367591E-4</c:v>
                </c:pt>
                <c:pt idx="166">
                  <c:v>9.7831560286813749E-5</c:v>
                </c:pt>
                <c:pt idx="167">
                  <c:v>9.1795180444734009E-5</c:v>
                </c:pt>
                <c:pt idx="168">
                  <c:v>8.6131255886931076E-5</c:v>
                </c:pt>
                <c:pt idx="169">
                  <c:v>8.08168054653634E-5</c:v>
                </c:pt>
                <c:pt idx="170">
                  <c:v>7.5830266009361779E-5</c:v>
                </c:pt>
                <c:pt idx="171">
                  <c:v>7.1151404833924179E-5</c:v>
                </c:pt>
                <c:pt idx="172">
                  <c:v>6.6761237646403173E-5</c:v>
                </c:pt>
                <c:pt idx="173">
                  <c:v>6.2641951518495423E-5</c:v>
                </c:pt>
                <c:pt idx="174">
                  <c:v>5.8776832610995518E-5</c:v>
                </c:pt>
                <c:pt idx="175">
                  <c:v>5.5150198358059767E-5</c:v>
                </c:pt>
                <c:pt idx="176">
                  <c:v>5.1747333835820693E-5</c:v>
                </c:pt>
                <c:pt idx="177">
                  <c:v>4.8554432057170229E-5</c:v>
                </c:pt>
                <c:pt idx="178">
                  <c:v>4.5558537950460009E-5</c:v>
                </c:pt>
                <c:pt idx="179">
                  <c:v>4.2747495794814779E-5</c:v>
                </c:pt>
                <c:pt idx="180">
                  <c:v>4.0109899898779705E-5</c:v>
                </c:pt>
                <c:pt idx="181">
                  <c:v>3.7635048322182052E-5</c:v>
                </c:pt>
                <c:pt idx="182">
                  <c:v>3.5312899453435693E-5</c:v>
                </c:pt>
                <c:pt idx="183">
                  <c:v>3.3134031266102498E-5</c:v>
                </c:pt>
                <c:pt idx="184">
                  <c:v>3.1089603089395813E-5</c:v>
                </c:pt>
                <c:pt idx="185">
                  <c:v>2.9171319737511226E-5</c:v>
                </c:pt>
                <c:pt idx="186">
                  <c:v>2.7371397852240945E-5</c:v>
                </c:pt>
                <c:pt idx="187">
                  <c:v>2.568253432230825E-5</c:v>
                </c:pt>
                <c:pt idx="188">
                  <c:v>2.40978766512847E-5</c:v>
                </c:pt>
                <c:pt idx="189">
                  <c:v>2.2610995153859117E-5</c:v>
                </c:pt>
                <c:pt idx="190">
                  <c:v>2.121585686764583E-5</c:v>
                </c:pt>
                <c:pt idx="191">
                  <c:v>1.990680107468034E-5</c:v>
                </c:pt>
                <c:pt idx="192">
                  <c:v>1.8678516333281933E-5</c:v>
                </c:pt>
                <c:pt idx="193">
                  <c:v>1.7526018927090843E-5</c:v>
                </c:pt>
                <c:pt idx="194">
                  <c:v>1.6444632643837847E-5</c:v>
                </c:pt>
                <c:pt idx="195">
                  <c:v>1.5429969801799451E-5</c:v>
                </c:pt>
                <c:pt idx="196">
                  <c:v>1.4477913446954265E-5</c:v>
                </c:pt>
                <c:pt idx="197">
                  <c:v>1.3584600648606213E-5</c:v>
                </c:pt>
                <c:pt idx="198">
                  <c:v>1.2746406825697284E-5</c:v>
                </c:pt>
                <c:pt idx="199">
                  <c:v>1.1959931040214416E-5</c:v>
                </c:pt>
                <c:pt idx="200">
                  <c:v>1.1221982198019114E-5</c:v>
                </c:pt>
                <c:pt idx="201">
                  <c:v>1.0529566101110249E-5</c:v>
                </c:pt>
                <c:pt idx="202">
                  <c:v>9.8798732987850356E-6</c:v>
                </c:pt>
                <c:pt idx="203">
                  <c:v>9.2702676884048653E-6</c:v>
                </c:pt>
                <c:pt idx="204">
                  <c:v>8.6982758195139354E-6</c:v>
                </c:pt>
                <c:pt idx="205">
                  <c:v>8.1615768579126815E-6</c:v>
                </c:pt>
                <c:pt idx="206">
                  <c:v>7.6579931689655371E-6</c:v>
                </c:pt>
                <c:pt idx="207">
                  <c:v>7.1854814819352482E-6</c:v>
                </c:pt>
                <c:pt idx="208">
                  <c:v>6.7421245994933223E-6</c:v>
                </c:pt>
                <c:pt idx="209">
                  <c:v>6.3261236187683235E-6</c:v>
                </c:pt>
                <c:pt idx="210">
                  <c:v>5.9357906323692029E-6</c:v>
                </c:pt>
                <c:pt idx="211">
                  <c:v>5.5695418797683662E-6</c:v>
                </c:pt>
                <c:pt idx="212">
                  <c:v>5.2258913212564828E-6</c:v>
                </c:pt>
                <c:pt idx="213">
                  <c:v>4.9034446083956232E-6</c:v>
                </c:pt>
                <c:pt idx="214">
                  <c:v>4.6008934265060784E-6</c:v>
                </c:pt>
                <c:pt idx="215">
                  <c:v>4.317010186231704E-6</c:v>
                </c:pt>
                <c:pt idx="216">
                  <c:v>4.0506430426450731E-6</c:v>
                </c:pt>
                <c:pt idx="217">
                  <c:v>3.8007112216826008E-6</c:v>
                </c:pt>
                <c:pt idx="218">
                  <c:v>3.5662006349468865E-6</c:v>
                </c:pt>
                <c:pt idx="219">
                  <c:v>3.346159765083475E-6</c:v>
                </c:pt>
                <c:pt idx="220">
                  <c:v>3.1396958050371323E-6</c:v>
                </c:pt>
                <c:pt idx="221">
                  <c:v>2.9459710355228208E-6</c:v>
                </c:pt>
                <c:pt idx="222">
                  <c:v>2.7641994260131078E-6</c:v>
                </c:pt>
                <c:pt idx="223">
                  <c:v>2.593643445450638E-6</c:v>
                </c:pt>
                <c:pt idx="224">
                  <c:v>2.4336110697452836E-6</c:v>
                </c:pt>
                <c:pt idx="225">
                  <c:v>2.2834529739139886E-6</c:v>
                </c:pt>
                <c:pt idx="226">
                  <c:v>2.1425598974705452E-6</c:v>
                </c:pt>
                <c:pt idx="227">
                  <c:v>2.0103601723754645E-6</c:v>
                </c:pt>
                <c:pt idx="228">
                  <c:v>1.8863174035157018E-6</c:v>
                </c:pt>
                <c:pt idx="229">
                  <c:v>1.7699282923028748E-6</c:v>
                </c:pt>
                <c:pt idx="230">
                  <c:v>1.6607205945593105E-6</c:v>
                </c:pt>
                <c:pt idx="231">
                  <c:v>1.5582512044061239E-6</c:v>
                </c:pt>
                <c:pt idx="232">
                  <c:v>1.4621043563787864E-6</c:v>
                </c:pt>
                <c:pt idx="233">
                  <c:v>1.3718899384753296E-6</c:v>
                </c:pt>
                <c:pt idx="234">
                  <c:v>1.2872419092924538E-6</c:v>
                </c:pt>
                <c:pt idx="235">
                  <c:v>1.2078168128271316E-6</c:v>
                </c:pt>
                <c:pt idx="236">
                  <c:v>1.1332923849175689E-6</c:v>
                </c:pt>
                <c:pt idx="237">
                  <c:v>1.0633662456692212E-6</c:v>
                </c:pt>
                <c:pt idx="238">
                  <c:v>9.9775467256042697E-7</c:v>
                </c:pt>
                <c:pt idx="239">
                  <c:v>9.3619144924959089E-7</c:v>
                </c:pt>
                <c:pt idx="240">
                  <c:v>8.7842678541299325E-7</c:v>
                </c:pt>
                <c:pt idx="241">
                  <c:v>8.2422630323051102E-7</c:v>
                </c:pt>
                <c:pt idx="242">
                  <c:v>7.7337008640695951E-7</c:v>
                </c:pt>
                <c:pt idx="243">
                  <c:v>7.2565178787049376E-7</c:v>
                </c:pt>
                <c:pt idx="244">
                  <c:v>6.808777925275924E-7</c:v>
                </c:pt>
                <c:pt idx="245">
                  <c:v>6.3886643167753681E-7</c:v>
                </c:pt>
                <c:pt idx="246">
                  <c:v>5.9944724589890143E-7</c:v>
                </c:pt>
                <c:pt idx="247">
                  <c:v>5.6246029341724851E-7</c:v>
                </c:pt>
                <c:pt idx="248">
                  <c:v>5.2775550114775685E-7</c:v>
                </c:pt>
                <c:pt idx="249">
                  <c:v>4.9519205577966335E-7</c:v>
                </c:pt>
                <c:pt idx="250">
                  <c:v>4.6463783243187042E-7</c:v>
                </c:pt>
                <c:pt idx="251">
                  <c:v>4.3596885856150893E-7</c:v>
                </c:pt>
                <c:pt idx="252">
                  <c:v>4.090688109502892E-7</c:v>
                </c:pt>
                <c:pt idx="253">
                  <c:v>3.8382854372768142E-7</c:v>
                </c:pt>
                <c:pt idx="254">
                  <c:v>3.6014564551589774E-7</c:v>
                </c:pt>
                <c:pt idx="255">
                  <c:v>3.3792402389981102E-7</c:v>
                </c:pt>
                <c:pt idx="256">
                  <c:v>3.1707351553581198E-7</c:v>
                </c:pt>
                <c:pt idx="257">
                  <c:v>2.9750952031763797E-7</c:v>
                </c:pt>
                <c:pt idx="258">
                  <c:v>2.7915265811481507E-7</c:v>
                </c:pt>
                <c:pt idx="259">
                  <c:v>2.619284466909443E-7</c:v>
                </c:pt>
                <c:pt idx="260">
                  <c:v>2.4576699949499708E-7</c:v>
                </c:pt>
                <c:pt idx="261">
                  <c:v>2.3060274209942143E-7</c:v>
                </c:pt>
                <c:pt idx="262">
                  <c:v>2.1637414613451704E-7</c:v>
                </c:pt>
                <c:pt idx="263">
                  <c:v>2.0302347963952853E-7</c:v>
                </c:pt>
                <c:pt idx="264">
                  <c:v>1.9049657281751686E-7</c:v>
                </c:pt>
                <c:pt idx="265">
                  <c:v>1.7874259824356824E-7</c:v>
                </c:pt>
                <c:pt idx="266">
                  <c:v>1.6771386463454433E-7</c:v>
                </c:pt>
                <c:pt idx="267">
                  <c:v>1.5736562334360272E-7</c:v>
                </c:pt>
                <c:pt idx="268">
                  <c:v>1.4765588679434656E-7</c:v>
                </c:pt>
                <c:pt idx="269">
                  <c:v>1.3854525811790774E-7</c:v>
                </c:pt>
                <c:pt idx="270">
                  <c:v>1.2999677130172239E-7</c:v>
                </c:pt>
                <c:pt idx="271">
                  <c:v>1.2197574120140889E-7</c:v>
                </c:pt>
                <c:pt idx="272">
                  <c:v>1.144496228071778E-7</c:v>
                </c:pt>
                <c:pt idx="273">
                  <c:v>1.0738787919375211E-7</c:v>
                </c:pt>
                <c:pt idx="274">
                  <c:v>1.0076185761801088E-7</c:v>
                </c:pt>
                <c:pt idx="275">
                  <c:v>9.4544673261626357E-8</c:v>
                </c:pt>
                <c:pt idx="276">
                  <c:v>8.8711100146985784E-8</c:v>
                </c:pt>
                <c:pt idx="277">
                  <c:v>8.323746878379308E-8</c:v>
                </c:pt>
                <c:pt idx="278">
                  <c:v>7.8101570131055845E-8</c:v>
                </c:pt>
                <c:pt idx="279">
                  <c:v>7.3282565484787044E-8</c:v>
                </c:pt>
                <c:pt idx="280">
                  <c:v>6.8760901925794624E-8</c:v>
                </c:pt>
                <c:pt idx="281">
                  <c:v>6.4518232984491509E-8</c:v>
                </c:pt>
                <c:pt idx="282">
                  <c:v>6.0537344200826865E-8</c:v>
                </c:pt>
                <c:pt idx="283">
                  <c:v>5.680208327730087E-8</c:v>
                </c:pt>
                <c:pt idx="284">
                  <c:v>5.3297294541661667E-8</c:v>
                </c:pt>
                <c:pt idx="285">
                  <c:v>5.0008757453369561E-8</c:v>
                </c:pt>
                <c:pt idx="286">
                  <c:v>4.6923128904320827E-8</c:v>
                </c:pt>
                <c:pt idx="287">
                  <c:v>4.4027889079718668E-8</c:v>
                </c:pt>
                <c:pt idx="288">
                  <c:v>4.1311290659423843E-8</c:v>
                </c:pt>
                <c:pt idx="289">
                  <c:v>3.8762311153671705E-8</c:v>
                </c:pt>
                <c:pt idx="290">
                  <c:v>3.6370608179759485E-8</c:v>
                </c:pt>
                <c:pt idx="291">
                  <c:v>3.4126477498240834E-8</c:v>
                </c:pt>
                <c:pt idx="292">
                  <c:v>3.2020813638361314E-8</c:v>
                </c:pt>
                <c:pt idx="293">
                  <c:v>3.0045072952973831E-8</c:v>
                </c:pt>
                <c:pt idx="294">
                  <c:v>2.8191238953031064E-8</c:v>
                </c:pt>
                <c:pt idx="295">
                  <c:v>2.645178978100078E-8</c:v>
                </c:pt>
                <c:pt idx="296">
                  <c:v>2.4819667691228843E-8</c:v>
                </c:pt>
                <c:pt idx="297">
                  <c:v>2.3288250413417677E-8</c:v>
                </c:pt>
                <c:pt idx="298">
                  <c:v>2.1851324283028577E-8</c:v>
                </c:pt>
                <c:pt idx="299">
                  <c:v>2.0503059029585621E-8</c:v>
                </c:pt>
                <c:pt idx="300">
                  <c:v>1.9237984120585696E-8</c:v>
                </c:pt>
                <c:pt idx="301">
                  <c:v>1.8050966565031022E-8</c:v>
                </c:pt>
                <c:pt idx="302">
                  <c:v>1.693719008652284E-8</c:v>
                </c:pt>
                <c:pt idx="303">
                  <c:v>1.5892135581411982E-8</c:v>
                </c:pt>
                <c:pt idx="304">
                  <c:v>1.4911562782716026E-8</c:v>
                </c:pt>
                <c:pt idx="305">
                  <c:v>1.3991493055405081E-8</c:v>
                </c:pt>
                <c:pt idx="306">
                  <c:v>1.3128193253248809E-8</c:v>
                </c:pt>
                <c:pt idx="307">
                  <c:v>1.2318160571724467E-8</c:v>
                </c:pt>
                <c:pt idx="308">
                  <c:v>1.1558108335527217E-8</c:v>
                </c:pt>
                <c:pt idx="309">
                  <c:v>1.0844952663016146E-8</c:v>
                </c:pt>
                <c:pt idx="310">
                  <c:v>1.0175799953487469E-8</c:v>
                </c:pt>
                <c:pt idx="311">
                  <c:v>9.5479351465050665E-9</c:v>
                </c:pt>
                <c:pt idx="312">
                  <c:v>8.9588107056510219E-9</c:v>
                </c:pt>
                <c:pt idx="313">
                  <c:v>8.4060362819981983E-9</c:v>
                </c:pt>
                <c:pt idx="314">
                  <c:v>7.8873690153647756E-9</c:v>
                </c:pt>
                <c:pt idx="315">
                  <c:v>7.4007044339984968E-9</c:v>
                </c:pt>
                <c:pt idx="316">
                  <c:v>6.9440679157664572E-9</c:v>
                </c:pt>
                <c:pt idx="317">
                  <c:v>6.515606676204534E-9</c:v>
                </c:pt>
                <c:pt idx="318">
                  <c:v>6.1135822509183072E-9</c:v>
                </c:pt>
                <c:pt idx="319">
                  <c:v>5.7363634418330995E-9</c:v>
                </c:pt>
                <c:pt idx="320">
                  <c:v>5.3824196986728297E-9</c:v>
                </c:pt>
                <c:pt idx="321">
                  <c:v>5.0503149088133067E-9</c:v>
                </c:pt>
                <c:pt idx="322">
                  <c:v>4.7387015703125171E-9</c:v>
                </c:pt>
                <c:pt idx="323">
                  <c:v>4.4463153244752265E-9</c:v>
                </c:pt>
                <c:pt idx="324">
                  <c:v>4.1719698257679966E-9</c:v>
                </c:pt>
                <c:pt idx="325">
                  <c:v>3.9145519282694815E-9</c:v>
                </c:pt>
                <c:pt idx="326">
                  <c:v>3.6730171691252468E-9</c:v>
                </c:pt>
                <c:pt idx="327">
                  <c:v>3.4463855306813816E-9</c:v>
                </c:pt>
                <c:pt idx="328">
                  <c:v>3.2337374641019476E-9</c:v>
                </c:pt>
                <c:pt idx="329">
                  <c:v>3.034210158336244E-9</c:v>
                </c:pt>
                <c:pt idx="330">
                  <c:v>2.8469940392973747E-9</c:v>
                </c:pt>
                <c:pt idx="331">
                  <c:v>2.6713294850476748E-9</c:v>
                </c:pt>
                <c:pt idx="332">
                  <c:v>2.506503743662985E-9</c:v>
                </c:pt>
                <c:pt idx="333">
                  <c:v>2.3518480412701456E-9</c:v>
                </c:pt>
                <c:pt idx="334">
                  <c:v>2.2067348685236686E-9</c:v>
                </c:pt>
                <c:pt idx="335">
                  <c:v>2.0705754345115934E-9</c:v>
                </c:pt>
                <c:pt idx="336">
                  <c:v>1.9428172777598415E-9</c:v>
                </c:pt>
                <c:pt idx="337">
                  <c:v>1.8229420246418103E-9</c:v>
                </c:pt>
                <c:pt idx="338">
                  <c:v>1.7104632860980582E-9</c:v>
                </c:pt>
                <c:pt idx="339">
                  <c:v>1.604924684132089E-9</c:v>
                </c:pt>
                <c:pt idx="340">
                  <c:v>1.505898000074829E-9</c:v>
                </c:pt>
                <c:pt idx="341">
                  <c:v>1.4129814371044528E-9</c:v>
                </c:pt>
                <c:pt idx="342">
                  <c:v>1.3257979899718023E-9</c:v>
                </c:pt>
                <c:pt idx="343">
                  <c:v>1.2439939153166186E-9</c:v>
                </c:pt>
                <c:pt idx="344">
                  <c:v>1.1672372963679663E-9</c:v>
                </c:pt>
                <c:pt idx="345">
                  <c:v>1.0952166962051688E-9</c:v>
                </c:pt>
                <c:pt idx="346">
                  <c:v>1.0276398941149224E-9</c:v>
                </c:pt>
                <c:pt idx="347">
                  <c:v>9.6423269991740345E-10</c:v>
                </c:pt>
                <c:pt idx="348">
                  <c:v>9.0473784145054911E-10</c:v>
                </c:pt>
                <c:pt idx="349">
                  <c:v>8.4891392069851619E-10</c:v>
                </c:pt>
                <c:pt idx="350">
                  <c:v>7.9653443432885961E-10</c:v>
                </c:pt>
                <c:pt idx="351">
                  <c:v>7.4738685466429246E-10</c:v>
                </c:pt>
                <c:pt idx="352">
                  <c:v>7.0127176736010883E-10</c:v>
                </c:pt>
                <c:pt idx="353">
                  <c:v>6.5800206228843423E-10</c:v>
                </c:pt>
                <c:pt idx="354">
                  <c:v>6.1740217434634082E-10</c:v>
                </c:pt>
                <c:pt idx="355">
                  <c:v>5.7930737110744399E-10</c:v>
                </c:pt>
                <c:pt idx="356">
                  <c:v>5.4356308442665074E-10</c:v>
                </c:pt>
                <c:pt idx="357">
                  <c:v>5.1002428328607476E-10</c:v>
                </c:pt>
                <c:pt idx="358">
                  <c:v>4.7855488533746437E-10</c:v>
                </c:pt>
                <c:pt idx="359">
                  <c:v>4.4902720475350044E-10</c:v>
                </c:pt>
                <c:pt idx="360">
                  <c:v>4.2132143414764444E-10</c:v>
                </c:pt>
                <c:pt idx="361">
                  <c:v>3.9532515846044417E-10</c:v>
                </c:pt>
                <c:pt idx="362">
                  <c:v>3.7093289883991313E-10</c:v>
                </c:pt>
                <c:pt idx="363">
                  <c:v>3.4804568466529415E-10</c:v>
                </c:pt>
                <c:pt idx="364">
                  <c:v>3.2657065197771273E-10</c:v>
                </c:pt>
                <c:pt idx="365">
                  <c:v>3.0642066668836644E-10</c:v>
                </c:pt>
                <c:pt idx="366">
                  <c:v>2.8751397103543411E-10</c:v>
                </c:pt>
                <c:pt idx="367">
                  <c:v>2.6977385185521787E-10</c:v>
                </c:pt>
                <c:pt idx="368">
                  <c:v>2.5312832932153983E-10</c:v>
                </c:pt>
                <c:pt idx="369">
                  <c:v>2.3750986489046801E-10</c:v>
                </c:pt>
                <c:pt idx="370">
                  <c:v>2.2285508726536717E-10</c:v>
                </c:pt>
                <c:pt idx="371">
                  <c:v>2.0910453527038993E-10</c:v>
                </c:pt>
                <c:pt idx="372">
                  <c:v>1.962024165891267E-10</c:v>
                </c:pt>
                <c:pt idx="373">
                  <c:v>1.8409638138950649E-10</c:v>
                </c:pt>
                <c:pt idx="374">
                  <c:v>1.7273730991644096E-10</c:v>
                </c:pt>
                <c:pt idx="375">
                  <c:v>1.6207911319037662E-10</c:v>
                </c:pt>
                <c:pt idx="376">
                  <c:v>1.5207854600309834E-10</c:v>
                </c:pt>
                <c:pt idx="377">
                  <c:v>1.4269503145202121E-10</c:v>
                </c:pt>
                <c:pt idx="378">
                  <c:v>1.338904963010265E-10</c:v>
                </c:pt>
                <c:pt idx="379">
                  <c:v>1.2562921649982411E-10</c:v>
                </c:pt>
                <c:pt idx="380">
                  <c:v>1.178776722350433E-10</c:v>
                </c:pt>
                <c:pt idx="381">
                  <c:v>1.1060441192492637E-10</c:v>
                </c:pt>
                <c:pt idx="382">
                  <c:v>1.0377992460578978E-10</c:v>
                </c:pt>
                <c:pt idx="383">
                  <c:v>9.7376520192465915E-11</c:v>
                </c:pt>
                <c:pt idx="384">
                  <c:v>9.13682171268866E-11</c:v>
                </c:pt>
                <c:pt idx="385">
                  <c:v>8.5730636958947256E-11</c:v>
                </c:pt>
                <c:pt idx="386">
                  <c:v>8.0440905431917767E-11</c:v>
                </c:pt>
                <c:pt idx="387">
                  <c:v>7.5477559671057833E-11</c:v>
                </c:pt>
                <c:pt idx="388">
                  <c:v>7.0820461098858599E-11</c:v>
                </c:pt>
                <c:pt idx="389">
                  <c:v>6.6450713723567457E-11</c:v>
                </c:pt>
                <c:pt idx="390">
                  <c:v>6.2350587469454976E-11</c:v>
                </c:pt>
                <c:pt idx="391">
                  <c:v>5.8503446237739622E-11</c:v>
                </c:pt>
                <c:pt idx="392">
                  <c:v>5.4893680406280371E-11</c:v>
                </c:pt>
                <c:pt idx="393">
                  <c:v>5.1506643494157232E-11</c:v>
                </c:pt>
                <c:pt idx="394">
                  <c:v>4.8328592734159032E-11</c:v>
                </c:pt>
                <c:pt idx="395">
                  <c:v>4.5346633312053413E-11</c:v>
                </c:pt>
                <c:pt idx="396">
                  <c:v>4.254866604639226E-11</c:v>
                </c:pt>
                <c:pt idx="397">
                  <c:v>3.9923338296565469E-11</c:v>
                </c:pt>
                <c:pt idx="398">
                  <c:v>3.7459997899914362E-11</c:v>
                </c:pt>
                <c:pt idx="399">
                  <c:v>3.5148649951006401E-11</c:v>
                </c:pt>
                <c:pt idx="400">
                  <c:v>3.2979916247705046E-11</c:v>
                </c:pt>
                <c:pt idx="401">
                  <c:v>3.094499723948846E-11</c:v>
                </c:pt>
                <c:pt idx="402">
                  <c:v>2.9035636323624193E-11</c:v>
                </c:pt>
                <c:pt idx="403">
                  <c:v>2.7244086344332837E-11</c:v>
                </c:pt>
                <c:pt idx="404">
                  <c:v>2.5563078159012331E-11</c:v>
                </c:pt>
                <c:pt idx="405">
                  <c:v>2.3985791143981771E-11</c:v>
                </c:pt>
                <c:pt idx="406">
                  <c:v>2.2505825520072764E-11</c:v>
                </c:pt>
                <c:pt idx="407">
                  <c:v>2.1117176385780648E-11</c:v>
                </c:pt>
                <c:pt idx="408">
                  <c:v>1.98142093526161E-11</c:v>
                </c:pt>
                <c:pt idx="409">
                  <c:v>1.8591637683798507E-11</c:v>
                </c:pt>
                <c:pt idx="410">
                  <c:v>1.744450084353227E-11</c:v>
                </c:pt>
                <c:pt idx="411">
                  <c:v>1.6368144369830664E-11</c:v>
                </c:pt>
                <c:pt idx="412">
                  <c:v>1.535820098922188E-11</c:v>
                </c:pt>
                <c:pt idx="413">
                  <c:v>1.4410572896711091E-11</c:v>
                </c:pt>
                <c:pt idx="414">
                  <c:v>1.3521415129100059E-11</c:v>
                </c:pt>
                <c:pt idx="415">
                  <c:v>1.268711996420231E-11</c:v>
                </c:pt>
                <c:pt idx="416">
                  <c:v>1.1904302282654195E-11</c:v>
                </c:pt>
                <c:pt idx="417">
                  <c:v>1.1169785832928076E-11</c:v>
                </c:pt>
                <c:pt idx="418">
                  <c:v>1.0480590343818386E-11</c:v>
                </c:pt>
                <c:pt idx="419">
                  <c:v>9.8339194321100712E-12</c:v>
                </c:pt>
                <c:pt idx="420">
                  <c:v>9.2271492563651959E-12</c:v>
                </c:pt>
                <c:pt idx="421">
                  <c:v>8.6578178707909306E-12</c:v>
                </c:pt>
                <c:pt idx="422">
                  <c:v>8.1236152359926784E-12</c:v>
                </c:pt>
                <c:pt idx="423">
                  <c:v>7.6223738460813342E-12</c:v>
                </c:pt>
                <c:pt idx="424">
                  <c:v>7.1520599341045808E-12</c:v>
                </c:pt>
                <c:pt idx="425">
                  <c:v>6.7107652201185666E-12</c:v>
                </c:pt>
                <c:pt idx="426">
                  <c:v>6.2966991684181388E-12</c:v>
                </c:pt>
                <c:pt idx="427">
                  <c:v>5.9081817225096073E-12</c:v>
                </c:pt>
                <c:pt idx="428">
                  <c:v>5.5436364883485221E-12</c:v>
                </c:pt>
                <c:pt idx="429">
                  <c:v>5.2015843381836933E-12</c:v>
                </c:pt>
                <c:pt idx="430">
                  <c:v>4.8806374090553261E-12</c:v>
                </c:pt>
                <c:pt idx="431">
                  <c:v>4.579493471596396E-12</c:v>
                </c:pt>
                <c:pt idx="432">
                  <c:v>4.2969306462889256E-12</c:v>
                </c:pt>
                <c:pt idx="433">
                  <c:v>4.0318024457365613E-12</c:v>
                </c:pt>
                <c:pt idx="434">
                  <c:v>3.7830331228376789E-12</c:v>
                </c:pt>
                <c:pt idx="435">
                  <c:v>3.5496133059844128E-12</c:v>
                </c:pt>
                <c:pt idx="436">
                  <c:v>3.3305959035776115E-12</c:v>
                </c:pt>
                <c:pt idx="437">
                  <c:v>3.1250922612404362E-12</c:v>
                </c:pt>
                <c:pt idx="438">
                  <c:v>2.9322685561386608E-12</c:v>
                </c:pt>
                <c:pt idx="439">
                  <c:v>2.7513424137777752E-12</c:v>
                </c:pt>
                <c:pt idx="440">
                  <c:v>2.5815797335496684E-12</c:v>
                </c:pt>
                <c:pt idx="441">
                  <c:v>2.4222917101486845E-12</c:v>
                </c:pt>
                <c:pt idx="442">
                  <c:v>2.2728320387715613E-12</c:v>
                </c:pt>
                <c:pt idx="443">
                  <c:v>2.1325942927614652E-12</c:v>
                </c:pt>
                <c:pt idx="444">
                  <c:v>2.0010094630560074E-12</c:v>
                </c:pt>
                <c:pt idx="445">
                  <c:v>1.8775436494556685E-12</c:v>
                </c:pt>
                <c:pt idx="446">
                  <c:v>1.7616958943450243E-12</c:v>
                </c:pt>
                <c:pt idx="447">
                  <c:v>1.6529961500771995E-12</c:v>
                </c:pt>
                <c:pt idx="448">
                  <c:v>1.5510033717742831E-12</c:v>
                </c:pt>
                <c:pt idx="449">
                  <c:v>1.4553037278053225E-12</c:v>
                </c:pt>
                <c:pt idx="450">
                  <c:v>1.3655089206809842E-12</c:v>
                </c:pt>
                <c:pt idx="451">
                  <c:v>1.2812546115519727E-12</c:v>
                </c:pt>
                <c:pt idx="452">
                  <c:v>1.2021989419186789E-12</c:v>
                </c:pt>
                <c:pt idx="453">
                  <c:v>1.1280211465539493E-12</c:v>
                </c:pt>
                <c:pt idx="454">
                  <c:v>1.0584202520109673E-12</c:v>
                </c:pt>
                <c:pt idx="455">
                  <c:v>9.9311385543549428E-13</c:v>
                </c:pt>
                <c:pt idx="456">
                  <c:v>9.3183697872755015E-13</c:v>
                </c:pt>
                <c:pt idx="457">
                  <c:v>8.7434099340333767E-13</c:v>
                </c:pt>
                <c:pt idx="458">
                  <c:v>8.2039261179508429E-13</c:v>
                </c:pt>
                <c:pt idx="459">
                  <c:v>7.6977294049563281E-13</c:v>
                </c:pt>
                <c:pt idx="460">
                  <c:v>7.222765922071698E-13</c:v>
                </c:pt>
                <c:pt idx="461">
                  <c:v>6.7771085239045497E-13</c:v>
                </c:pt>
                <c:pt idx="462">
                  <c:v>6.3589489733326253E-13</c:v>
                </c:pt>
                <c:pt idx="463">
                  <c:v>5.9665906046537972E-13</c:v>
                </c:pt>
                <c:pt idx="464">
                  <c:v>5.5984414394326333E-13</c:v>
                </c:pt>
                <c:pt idx="465">
                  <c:v>5.2530077271113766E-13</c:v>
                </c:pt>
                <c:pt idx="466">
                  <c:v>4.9288878841766212E-13</c:v>
                </c:pt>
                <c:pt idx="467">
                  <c:v>4.6247668072900967E-13</c:v>
                </c:pt>
                <c:pt idx="468">
                  <c:v>4.3394105373093133E-13</c:v>
                </c:pt>
                <c:pt idx="469">
                  <c:v>4.0716612525475442E-13</c:v>
                </c:pt>
                <c:pt idx="470">
                  <c:v>3.820432570958502E-13</c:v>
                </c:pt>
                <c:pt idx="471">
                  <c:v>3.5847051421845074E-13</c:v>
                </c:pt>
                <c:pt idx="472">
                  <c:v>3.3635225115830541E-13</c:v>
                </c:pt>
                <c:pt idx="473">
                  <c:v>3.1559872394502444E-13</c:v>
                </c:pt>
                <c:pt idx="474">
                  <c:v>2.961257259694968E-13</c:v>
                </c:pt>
                <c:pt idx="475">
                  <c:v>2.7785424631893228E-13</c:v>
                </c:pt>
                <c:pt idx="476">
                  <c:v>2.6071014919323278E-13</c:v>
                </c:pt>
                <c:pt idx="477">
                  <c:v>2.4462387310194017E-13</c:v>
                </c:pt>
                <c:pt idx="478">
                  <c:v>2.29530148621262E-13</c:v>
                </c:pt>
                <c:pt idx="479">
                  <c:v>2.153677335659877E-13</c:v>
                </c:pt>
                <c:pt idx="480">
                  <c:v>2.0207916450176361E-13</c:v>
                </c:pt>
                <c:pt idx="481">
                  <c:v>1.8961052358949993E-13</c:v>
                </c:pt>
                <c:pt idx="482">
                  <c:v>1.7791121981588822E-13</c:v>
                </c:pt>
                <c:pt idx="483">
                  <c:v>1.6693378372238261E-13</c:v>
                </c:pt>
                <c:pt idx="484">
                  <c:v>1.5663367479976424E-13</c:v>
                </c:pt>
                <c:pt idx="485">
                  <c:v>1.4696910076680152E-13</c:v>
                </c:pt>
                <c:pt idx="486">
                  <c:v>1.3790084799973532E-13</c:v>
                </c:pt>
                <c:pt idx="487">
                  <c:v>1.2939212242456423E-13</c:v>
                </c:pt>
                <c:pt idx="488">
                  <c:v>1.2140840022655666E-13</c:v>
                </c:pt>
                <c:pt idx="489">
                  <c:v>1.1391728777124896E-13</c:v>
                </c:pt>
                <c:pt idx="490">
                  <c:v>1.0688839016856556E-13</c:v>
                </c:pt>
                <c:pt idx="491">
                  <c:v>1.0029318794676426E-13</c:v>
                </c:pt>
                <c:pt idx="492">
                  <c:v>9.4104921335817029E-14</c:v>
                </c:pt>
                <c:pt idx="493">
                  <c:v>8.8298481690710089E-14</c:v>
                </c:pt>
                <c:pt idx="494">
                  <c:v>8.2850309614118063E-14</c:v>
                </c:pt>
                <c:pt idx="495">
                  <c:v>7.7738299365088704E-14</c:v>
                </c:pt>
                <c:pt idx="496">
                  <c:v>7.2941709165880464E-14</c:v>
                </c:pt>
                <c:pt idx="497">
                  <c:v>6.8441077043026454E-14</c:v>
                </c:pt>
                <c:pt idx="498">
                  <c:v>6.4218141861153106E-14</c:v>
                </c:pt>
                <c:pt idx="499">
                  <c:v>6.0255769229151545E-14</c:v>
                </c:pt>
                <c:pt idx="500">
                  <c:v>5.6537881978068999E-14</c:v>
                </c:pt>
                <c:pt idx="501">
                  <c:v>5.3049394928636771E-14</c:v>
                </c:pt>
                <c:pt idx="502">
                  <c:v>4.9776153683756904E-14</c:v>
                </c:pt>
                <c:pt idx="503">
                  <c:v>4.6704877197600403E-14</c:v>
                </c:pt>
                <c:pt idx="504">
                  <c:v>4.3823103888293338E-14</c:v>
                </c:pt>
                <c:pt idx="505">
                  <c:v>4.1119141075545336E-14</c:v>
                </c:pt>
                <c:pt idx="506">
                  <c:v>3.8582017538065484E-14</c:v>
                </c:pt>
                <c:pt idx="507">
                  <c:v>3.620143899826951E-14</c:v>
                </c:pt>
                <c:pt idx="508">
                  <c:v>3.3967746353658923E-14</c:v>
                </c:pt>
                <c:pt idx="509">
                  <c:v>3.1871876485397807E-14</c:v>
                </c:pt>
                <c:pt idx="510">
                  <c:v>2.9905325485069521E-14</c:v>
                </c:pt>
                <c:pt idx="511">
                  <c:v>2.806011415040743E-14</c:v>
                </c:pt>
                <c:pt idx="512">
                  <c:v>2.6328755609999834E-14</c:v>
                </c:pt>
                <c:pt idx="513">
                  <c:v>2.4704224945607805E-14</c:v>
                </c:pt>
                <c:pt idx="514">
                  <c:v>2.3179930688839526E-14</c:v>
                </c:pt>
                <c:pt idx="515">
                  <c:v>2.1749688076530134E-14</c:v>
                </c:pt>
                <c:pt idx="516">
                  <c:v>2.0407693956311814E-14</c:v>
                </c:pt>
                <c:pt idx="517">
                  <c:v>1.9148503240554447E-14</c:v>
                </c:pt>
                <c:pt idx="518">
                  <c:v>1.7967006813139697E-14</c:v>
                </c:pt>
                <c:pt idx="519">
                  <c:v>1.6858410799426074E-14</c:v>
                </c:pt>
                <c:pt idx="520">
                  <c:v>1.5818217115293749E-14</c:v>
                </c:pt>
                <c:pt idx="521">
                  <c:v>1.4842205216347577E-14</c:v>
                </c:pt>
                <c:pt idx="522">
                  <c:v>1.3926414973226546E-14</c:v>
                </c:pt>
                <c:pt idx="523">
                  <c:v>1.3067130603536772E-14</c:v>
                </c:pt>
                <c:pt idx="524">
                  <c:v>1.2260865595212622E-14</c:v>
                </c:pt>
                <c:pt idx="525">
                  <c:v>1.1504348560133033E-14</c:v>
                </c:pt>
                <c:pt idx="526">
                  <c:v>1.0794509960594659E-14</c:v>
                </c:pt>
                <c:pt idx="527">
                  <c:v>1.0128469654785033E-14</c:v>
                </c:pt>
                <c:pt idx="528">
                  <c:v>9.5035252107220114E-15</c:v>
                </c:pt>
                <c:pt idx="529">
                  <c:v>8.9171409412437814E-15</c:v>
                </c:pt>
                <c:pt idx="530">
                  <c:v>8.3669376155592896E-15</c:v>
                </c:pt>
                <c:pt idx="531">
                  <c:v>7.8506828056141995E-15</c:v>
                </c:pt>
                <c:pt idx="532">
                  <c:v>7.3662818281030719E-15</c:v>
                </c:pt>
                <c:pt idx="533">
                  <c:v>6.9117692453753803E-15</c:v>
                </c:pt>
                <c:pt idx="534">
                  <c:v>6.4853008907506198E-15</c:v>
                </c:pt>
                <c:pt idx="535">
                  <c:v>6.0851463858855348E-15</c:v>
                </c:pt>
                <c:pt idx="536">
                  <c:v>5.7096821198329908E-15</c:v>
                </c:pt>
                <c:pt idx="537">
                  <c:v>5.3573846613053016E-15</c:v>
                </c:pt>
                <c:pt idx="538">
                  <c:v>5.0268245774125243E-15</c:v>
                </c:pt>
                <c:pt idx="539">
                  <c:v>4.7166606337955099E-15</c:v>
                </c:pt>
                <c:pt idx="540">
                  <c:v>4.4256343526209692E-15</c:v>
                </c:pt>
                <c:pt idx="541">
                  <c:v>4.1525649063578549E-15</c:v>
                </c:pt>
                <c:pt idx="542">
                  <c:v>3.8963443266167299E-15</c:v>
                </c:pt>
                <c:pt idx="543">
                  <c:v>3.6559330086122159E-15</c:v>
                </c:pt>
                <c:pt idx="544">
                  <c:v>3.4303554930080288E-15</c:v>
                </c:pt>
                <c:pt idx="545">
                  <c:v>3.2186965080296194E-15</c:v>
                </c:pt>
                <c:pt idx="546">
                  <c:v>3.020097255785442E-15</c:v>
                </c:pt>
                <c:pt idx="547">
                  <c:v>2.8337519277287586E-15</c:v>
                </c:pt>
                <c:pt idx="548">
                  <c:v>2.6589044351215902E-15</c:v>
                </c:pt>
                <c:pt idx="549">
                  <c:v>2.4948453412348118E-15</c:v>
                </c:pt>
                <c:pt idx="550">
                  <c:v>2.340908982836916E-15</c:v>
                </c:pt>
                <c:pt idx="551">
                  <c:v>2.1964707692919901E-15</c:v>
                </c:pt>
                <c:pt idx="552">
                  <c:v>2.0609446483081192E-15</c:v>
                </c:pt>
                <c:pt idx="553">
                  <c:v>1.9337807280535834E-15</c:v>
                </c:pt>
                <c:pt idx="554">
                  <c:v>1.8144630459926719E-15</c:v>
                </c:pt>
                <c:pt idx="555">
                  <c:v>1.702507475388275E-15</c:v>
                </c:pt>
                <c:pt idx="556">
                  <c:v>1.597459760976947E-15</c:v>
                </c:pt>
                <c:pt idx="557">
                  <c:v>1.4988936758462932E-15</c:v>
                </c:pt>
                <c:pt idx="558">
                  <c:v>1.4064092920362678E-15</c:v>
                </c:pt>
                <c:pt idx="559">
                  <c:v>1.3196313578474209E-15</c:v>
                </c:pt>
                <c:pt idx="560">
                  <c:v>1.238207775272094E-15</c:v>
                </c:pt>
                <c:pt idx="561">
                  <c:v>1.1618081713707925E-15</c:v>
                </c:pt>
                <c:pt idx="562">
                  <c:v>1.0901225577971592E-15</c:v>
                </c:pt>
                <c:pt idx="563">
                  <c:v>1.0228600730326174E-15</c:v>
                </c:pt>
                <c:pt idx="564">
                  <c:v>9.5974780222735948E-16</c:v>
                </c:pt>
                <c:pt idx="565">
                  <c:v>9.0052966985922631E-16</c:v>
                </c:pt>
                <c:pt idx="566">
                  <c:v>8.449654007174855E-16</c:v>
                </c:pt>
                <c:pt idx="567">
                  <c:v>7.9282954499574754E-16</c:v>
                </c:pt>
                <c:pt idx="568">
                  <c:v>7.439105635383637E-16</c:v>
                </c:pt>
                <c:pt idx="569">
                  <c:v>6.9800996952873901E-16</c:v>
                </c:pt>
                <c:pt idx="570">
                  <c:v>6.5494152313698839E-16</c:v>
                </c:pt>
                <c:pt idx="571">
                  <c:v>6.1453047585925241E-16</c:v>
                </c:pt>
                <c:pt idx="572">
                  <c:v>5.766128614826119E-16</c:v>
                </c:pt>
                <c:pt idx="573">
                  <c:v>5.4103483079871728E-16</c:v>
                </c:pt>
                <c:pt idx="574">
                  <c:v>5.0765202736675982E-16</c:v>
                </c:pt>
                <c:pt idx="575">
                  <c:v>4.7632900179297017E-16</c:v>
                </c:pt>
                <c:pt idx="576">
                  <c:v>4.4693866215010357E-16</c:v>
                </c:pt>
                <c:pt idx="577">
                  <c:v>4.1936175830701309E-16</c:v>
                </c:pt>
                <c:pt idx="578">
                  <c:v>3.934863980759981E-16</c:v>
                </c:pt>
                <c:pt idx="579">
                  <c:v>3.6920759321471392E-16</c:v>
                </c:pt>
                <c:pt idx="580">
                  <c:v>3.4642683344056499E-16</c:v>
                </c:pt>
                <c:pt idx="581">
                  <c:v>3.2505168672916168E-16</c:v>
                </c:pt>
                <c:pt idx="582">
                  <c:v>3.0499542427506696E-16</c:v>
                </c:pt>
                <c:pt idx="583">
                  <c:v>2.8617666859312653E-16</c:v>
                </c:pt>
                <c:pt idx="584">
                  <c:v>2.6851906333256813E-16</c:v>
                </c:pt>
                <c:pt idx="585">
                  <c:v>2.5195096346415266E-16</c:v>
                </c:pt>
                <c:pt idx="586">
                  <c:v>2.3640514458332502E-16</c:v>
                </c:pt>
                <c:pt idx="587">
                  <c:v>2.2181853014987341E-16</c:v>
                </c:pt>
                <c:pt idx="588">
                  <c:v>2.0813193555738255E-16</c:v>
                </c:pt>
                <c:pt idx="589">
                  <c:v>1.9528982799405303E-16</c:v>
                </c:pt>
                <c:pt idx="590">
                  <c:v>1.832401011205319E-16</c:v>
                </c:pt>
                <c:pt idx="591">
                  <c:v>1.7193386365051873E-16</c:v>
                </c:pt>
                <c:pt idx="592">
                  <c:v>1.613252409763206E-16</c:v>
                </c:pt>
                <c:pt idx="593">
                  <c:v>1.5137118903446096E-16</c:v>
                </c:pt>
                <c:pt idx="594">
                  <c:v>1.4203131965610844E-16</c:v>
                </c:pt>
                <c:pt idx="595">
                  <c:v>1.3326773669369226E-16</c:v>
                </c:pt>
                <c:pt idx="596">
                  <c:v>1.250448822587945E-16</c:v>
                </c:pt>
                <c:pt idx="597">
                  <c:v>1.1732939244743597E-16</c:v>
                </c:pt>
                <c:pt idx="598">
                  <c:v>1.1008996196736595E-16</c:v>
                </c:pt>
                <c:pt idx="599">
                  <c:v>1.0329721711808748E-16</c:v>
                </c:pt>
                <c:pt idx="600">
                  <c:v>9.6923596608238573E-17</c:v>
                </c:pt>
                <c:pt idx="601">
                  <c:v>9.0943239726751784E-17</c:v>
                </c:pt>
                <c:pt idx="602">
                  <c:v>8.5331881414050089E-17</c:v>
                </c:pt>
                <c:pt idx="603">
                  <c:v>8.0066753807535403E-17</c:v>
                </c:pt>
                <c:pt idx="604">
                  <c:v>7.5126493861893808E-17</c:v>
                </c:pt>
                <c:pt idx="605">
                  <c:v>7.0491056669391153E-17</c:v>
                </c:pt>
                <c:pt idx="606">
                  <c:v>6.6141634128459177E-17</c:v>
                </c:pt>
                <c:pt idx="607">
                  <c:v>6.2060578630573422E-17</c:v>
                </c:pt>
                <c:pt idx="608">
                  <c:v>5.8231331455785282E-17</c:v>
                </c:pt>
                <c:pt idx="609">
                  <c:v>5.4638355586376161E-17</c:v>
                </c:pt>
                <c:pt idx="610">
                  <c:v>5.1267072666027607E-17</c:v>
                </c:pt>
                <c:pt idx="611">
                  <c:v>4.8103803848721857E-17</c:v>
                </c:pt>
                <c:pt idx="612">
                  <c:v>4.5135714297369579E-17</c:v>
                </c:pt>
                <c:pt idx="613">
                  <c:v>4.2350761106970205E-17</c:v>
                </c:pt>
                <c:pt idx="614">
                  <c:v>3.9737644441005038E-17</c:v>
                </c:pt>
                <c:pt idx="615">
                  <c:v>3.7285761682801236E-17</c:v>
                </c:pt>
                <c:pt idx="616">
                  <c:v>3.4985164415837417E-17</c:v>
                </c:pt>
                <c:pt idx="617">
                  <c:v>3.2826518058440311E-17</c:v>
                </c:pt>
                <c:pt idx="618">
                  <c:v>3.080106398909186E-17</c:v>
                </c:pt>
                <c:pt idx="619">
                  <c:v>2.8900584008671655E-17</c:v>
                </c:pt>
                <c:pt idx="620">
                  <c:v>2.7117366995441715E-17</c:v>
                </c:pt>
                <c:pt idx="621">
                  <c:v>2.5444177617477499E-17</c:v>
                </c:pt>
                <c:pt idx="622">
                  <c:v>2.387422697559717E-17</c:v>
                </c:pt>
                <c:pt idx="623">
                  <c:v>2.2401145057673844E-17</c:v>
                </c:pt>
                <c:pt idx="624">
                  <c:v>2.1018954892565419E-17</c:v>
                </c:pt>
                <c:pt idx="625">
                  <c:v>1.9722048298792465E-17</c:v>
                </c:pt>
                <c:pt idx="626">
                  <c:v>1.8505163129565538E-17</c:v>
                </c:pt>
                <c:pt idx="627">
                  <c:v>1.736336192183439E-17</c:v>
                </c:pt>
                <c:pt idx="628">
                  <c:v>1.6292011862728535E-17</c:v>
                </c:pt>
                <c:pt idx="629">
                  <c:v>1.5286765992103763E-17</c:v>
                </c:pt>
                <c:pt idx="630">
                  <c:v>1.4343545564924675E-17</c:v>
                </c:pt>
                <c:pt idx="631">
                  <c:v>1.3458523501919374E-17</c:v>
                </c:pt>
                <c:pt idx="632">
                  <c:v>1.2628108861357902E-17</c:v>
                </c:pt>
                <c:pt idx="633">
                  <c:v>1.1848932268949373E-17</c:v>
                </c:pt>
                <c:pt idx="634">
                  <c:v>1.1117832246740135E-17</c:v>
                </c:pt>
                <c:pt idx="635">
                  <c:v>1.0431842385543045E-17</c:v>
                </c:pt>
                <c:pt idx="636">
                  <c:v>9.7881793088504778E-18</c:v>
                </c:pt>
                <c:pt idx="637">
                  <c:v>9.1842313793951331E-18</c:v>
                </c:pt>
                <c:pt idx="638">
                  <c:v>8.6175481025359651E-18</c:v>
                </c:pt>
                <c:pt idx="639">
                  <c:v>8.0858301834738931E-18</c:v>
                </c:pt>
                <c:pt idx="640">
                  <c:v>7.5869201979548299E-18</c:v>
                </c:pt>
                <c:pt idx="641">
                  <c:v>7.1187938386068126E-18</c:v>
                </c:pt>
                <c:pt idx="642">
                  <c:v>6.6795517013935583E-18</c:v>
                </c:pt>
                <c:pt idx="643">
                  <c:v>6.2674115788583156E-18</c:v>
                </c:pt>
                <c:pt idx="644">
                  <c:v>5.8807012288881882E-18</c:v>
                </c:pt>
                <c:pt idx="645">
                  <c:v>5.5178515896584356E-18</c:v>
                </c:pt>
                <c:pt idx="646">
                  <c:v>5.1773904132266901E-18</c:v>
                </c:pt>
                <c:pt idx="647">
                  <c:v>4.8579362919456385E-18</c:v>
                </c:pt>
                <c:pt idx="648">
                  <c:v>4.5581930534565688E-18</c:v>
                </c:pt>
                <c:pt idx="649">
                  <c:v>4.2769445015217217E-18</c:v>
                </c:pt>
                <c:pt idx="650">
                  <c:v>4.013049481356545E-18</c:v>
                </c:pt>
                <c:pt idx="651">
                  <c:v>3.7654372494396599E-18</c:v>
                </c:pt>
                <c:pt idx="652">
                  <c:v>3.5331031290137254E-18</c:v>
                </c:pt>
                <c:pt idx="653">
                  <c:v>3.3151044336495478E-18</c:v>
                </c:pt>
                <c:pt idx="654">
                  <c:v>3.110556642333492E-18</c:v>
                </c:pt>
                <c:pt idx="655">
                  <c:v>2.9186298105587372E-18</c:v>
                </c:pt>
                <c:pt idx="656">
                  <c:v>2.7385452028585332E-18</c:v>
                </c:pt>
                <c:pt idx="657">
                  <c:v>2.569572133118098E-18</c:v>
                </c:pt>
                <c:pt idx="658">
                  <c:v>2.4110249998448439E-18</c:v>
                </c:pt>
                <c:pt idx="659">
                  <c:v>2.2622605043676581E-18</c:v>
                </c:pt>
                <c:pt idx="660">
                  <c:v>2.1226750406782005E-18</c:v>
                </c:pt>
                <c:pt idx="661">
                  <c:v>1.9917022463235893E-18</c:v>
                </c:pt>
                <c:pt idx="662">
                  <c:v>1.8688107044133339E-18</c:v>
                </c:pt>
                <c:pt idx="663">
                  <c:v>1.753501787416495E-18</c:v>
                </c:pt>
                <c:pt idx="664">
                  <c:v>1.6453076340003567E-18</c:v>
                </c:pt>
                <c:pt idx="665">
                  <c:v>1.5437892507017284E-18</c:v>
                </c:pt>
                <c:pt idx="666">
                  <c:v>1.4485347307284703E-18</c:v>
                </c:pt>
                <c:pt idx="667">
                  <c:v>1.3591575826641122E-18</c:v>
                </c:pt>
                <c:pt idx="668">
                  <c:v>1.2752951622943402E-18</c:v>
                </c:pt>
                <c:pt idx="669">
                  <c:v>1.1966072011925593E-18</c:v>
                </c:pt>
                <c:pt idx="670">
                  <c:v>1.1227744260943195E-18</c:v>
                </c:pt>
                <c:pt idx="671">
                  <c:v>1.0534972634587781E-18</c:v>
                </c:pt>
                <c:pt idx="672">
                  <c:v>9.8849462396100172E-19</c:v>
                </c:pt>
                <c:pt idx="673">
                  <c:v>9.2750276198324058E-19</c:v>
                </c:pt>
                <c:pt idx="674">
                  <c:v>8.7027420547759989E-19</c:v>
                </c:pt>
                <c:pt idx="675">
                  <c:v>8.1657675185807514E-19</c:v>
                </c:pt>
                <c:pt idx="676">
                  <c:v>7.6619252584781692E-19</c:v>
                </c:pt>
                <c:pt idx="677">
                  <c:v>7.1891709545888454E-19</c:v>
                </c:pt>
                <c:pt idx="678">
                  <c:v>6.7455864251760563E-19</c:v>
                </c:pt>
                <c:pt idx="679">
                  <c:v>6.3293718436998613E-19</c:v>
                </c:pt>
                <c:pt idx="680">
                  <c:v>5.9388384360926788E-19</c:v>
                </c:pt>
                <c:pt idx="681">
                  <c:v>5.5724016286258552E-19</c:v>
                </c:pt>
                <c:pt idx="682">
                  <c:v>5.2285746185649405E-19</c:v>
                </c:pt>
                <c:pt idx="683">
                  <c:v>4.9059623415268827E-19</c:v>
                </c:pt>
                <c:pt idx="684">
                  <c:v>4.6032558110619205E-19</c:v>
                </c:pt>
                <c:pt idx="685">
                  <c:v>4.3192268074932645E-19</c:v>
                </c:pt>
                <c:pt idx="686">
                  <c:v>4.0527228944647312E-19</c:v>
                </c:pt>
                <c:pt idx="687">
                  <c:v>3.8026627429761809E-19</c:v>
                </c:pt>
                <c:pt idx="688">
                  <c:v>3.5680317439342199E-19</c:v>
                </c:pt>
                <c:pt idx="689">
                  <c:v>3.3478778914162596E-19</c:v>
                </c:pt>
                <c:pt idx="690">
                  <c:v>3.1413079199444526E-19</c:v>
                </c:pt>
                <c:pt idx="691">
                  <c:v>2.9474836800966296E-19</c:v>
                </c:pt>
                <c:pt idx="692">
                  <c:v>2.7656187377484457E-19</c:v>
                </c:pt>
                <c:pt idx="693">
                  <c:v>2.5949751831482755E-19</c:v>
                </c:pt>
                <c:pt idx="694">
                  <c:v>2.4348606368778254E-19</c:v>
                </c:pt>
                <c:pt idx="695">
                  <c:v>2.2846254405502481E-19</c:v>
                </c:pt>
                <c:pt idx="696">
                  <c:v>2.1436600208471459E-19</c:v>
                </c:pt>
                <c:pt idx="697">
                  <c:v>2.0113924161991395E-19</c:v>
                </c:pt>
                <c:pt idx="698">
                  <c:v>1.887285956074604E-19</c:v>
                </c:pt>
                <c:pt idx="699">
                  <c:v>1.7708370834603908E-19</c:v>
                </c:pt>
                <c:pt idx="700">
                  <c:v>1.6615733116993228E-19</c:v>
                </c:pt>
                <c:pt idx="701">
                  <c:v>1.5590513073944269E-19</c:v>
                </c:pt>
                <c:pt idx="702">
                  <c:v>1.4628550916013501E-19</c:v>
                </c:pt>
                <c:pt idx="703">
                  <c:v>1.3725943520103829E-19</c:v>
                </c:pt>
                <c:pt idx="704">
                  <c:v>1.2879028592698268E-19</c:v>
                </c:pt>
                <c:pt idx="705">
                  <c:v>1.2084369810250015E-19</c:v>
                </c:pt>
                <c:pt idx="706">
                  <c:v>1.1338742876436694E-19</c:v>
                </c:pt>
                <c:pt idx="707">
                  <c:v>1.0639122439706596E-19</c:v>
                </c:pt>
                <c:pt idx="708">
                  <c:v>9.9826698180353958E-20</c:v>
                </c:pt>
                <c:pt idx="709">
                  <c:v>9.3667214810870314E-20</c:v>
                </c:pt>
                <c:pt idx="710">
                  <c:v>8.7887782430455763E-20</c:v>
                </c:pt>
                <c:pt idx="711">
                  <c:v>8.2464951222684484E-20</c:v>
                </c:pt>
                <c:pt idx="712">
                  <c:v>7.7376718266168959E-20</c:v>
                </c:pt>
                <c:pt idx="713">
                  <c:v>7.2602438258583931E-20</c:v>
                </c:pt>
                <c:pt idx="714">
                  <c:v>6.8122739749175364E-20</c:v>
                </c:pt>
                <c:pt idx="715">
                  <c:v>6.3919446539871508E-20</c:v>
                </c:pt>
                <c:pt idx="716">
                  <c:v>5.9975503936083973E-20</c:v>
                </c:pt>
                <c:pt idx="717">
                  <c:v>5.6274909547964543E-20</c:v>
                </c:pt>
                <c:pt idx="718">
                  <c:v>5.2802648361346427E-20</c:v>
                </c:pt>
                <c:pt idx="719">
                  <c:v>4.9544631814923055E-20</c:v>
                </c:pt>
                <c:pt idx="720">
                  <c:v>4.6487640636472289E-20</c:v>
                </c:pt>
                <c:pt idx="721">
                  <c:v>4.3619271206186606E-20</c:v>
                </c:pt>
                <c:pt idx="722">
                  <c:v>4.0927885229480245E-20</c:v>
                </c:pt>
                <c:pt idx="723">
                  <c:v>3.8402562515073056E-20</c:v>
                </c:pt>
                <c:pt idx="724">
                  <c:v>3.6033056666749799E-20</c:v>
                </c:pt>
                <c:pt idx="725">
                  <c:v>3.3809753509016135E-20</c:v>
                </c:pt>
                <c:pt idx="726">
                  <c:v>3.1723632077964835E-20</c:v>
                </c:pt>
                <c:pt idx="727">
                  <c:v>2.9766228019074533E-20</c:v>
                </c:pt>
                <c:pt idx="728">
                  <c:v>2.7929599243428717E-20</c:v>
                </c:pt>
                <c:pt idx="729">
                  <c:v>2.6206293703006687E-20</c:v>
                </c:pt>
                <c:pt idx="730">
                  <c:v>2.458931915429582E-20</c:v>
                </c:pt>
                <c:pt idx="731">
                  <c:v>2.3072114787542382E-20</c:v>
                </c:pt>
                <c:pt idx="732">
                  <c:v>2.1648524606527531E-20</c:v>
                </c:pt>
                <c:pt idx="733">
                  <c:v>2.0312772450858159E-20</c:v>
                </c:pt>
                <c:pt idx="734">
                  <c:v>1.9059438559426402E-20</c:v>
                </c:pt>
                <c:pt idx="735">
                  <c:v>1.7883437579945085E-20</c:v>
                </c:pt>
                <c:pt idx="736">
                  <c:v>1.677999793533357E-20</c:v>
                </c:pt>
                <c:pt idx="737">
                  <c:v>1.5744642463234046E-20</c:v>
                </c:pt>
                <c:pt idx="738">
                  <c:v>1.4773170250103774E-20</c:v>
                </c:pt>
                <c:pt idx="739">
                  <c:v>1.386163958617591E-20</c:v>
                </c:pt>
                <c:pt idx="740">
                  <c:v>1.3006351972129291E-20</c:v>
                </c:pt>
                <c:pt idx="741">
                  <c:v>1.2203837112574944E-20</c:v>
                </c:pt>
                <c:pt idx="742">
                  <c:v>1.1450838835470894E-20</c:v>
                </c:pt>
                <c:pt idx="743">
                  <c:v>1.0744301880333966E-20</c:v>
                </c:pt>
                <c:pt idx="744">
                  <c:v>1.0081359501642199E-20</c:v>
                </c:pt>
                <c:pt idx="745">
                  <c:v>9.4593218371292038E-21</c:v>
                </c:pt>
                <c:pt idx="746">
                  <c:v>8.8756649937752745E-21</c:v>
                </c:pt>
                <c:pt idx="747">
                  <c:v>8.3280208072121053E-21</c:v>
                </c:pt>
                <c:pt idx="748">
                  <c:v>7.8141672329902953E-21</c:v>
                </c:pt>
                <c:pt idx="749">
                  <c:v>7.3320193307226031E-21</c:v>
                </c:pt>
                <c:pt idx="750">
                  <c:v>6.8796208045214594E-21</c:v>
                </c:pt>
                <c:pt idx="751">
                  <c:v>6.4551360654064183E-21</c:v>
                </c:pt>
                <c:pt idx="752">
                  <c:v>6.0568427834750538E-21</c:v>
                </c:pt>
                <c:pt idx="753">
                  <c:v>5.683124899618072E-21</c:v>
                </c:pt>
                <c:pt idx="754">
                  <c:v>5.3324660684239033E-21</c:v>
                </c:pt>
                <c:pt idx="755">
                  <c:v>5.003443505667672E-21</c:v>
                </c:pt>
                <c:pt idx="756">
                  <c:v>4.6947222154209316E-21</c:v>
                </c:pt>
                <c:pt idx="757">
                  <c:v>4.405049573358914E-21</c:v>
                </c:pt>
                <c:pt idx="758">
                  <c:v>4.133250244287295E-21</c:v>
                </c:pt>
                <c:pt idx="759">
                  <c:v>3.8782214132664957E-21</c:v>
                </c:pt>
                <c:pt idx="760">
                  <c:v>3.6389283109840494E-21</c:v>
                </c:pt>
                <c:pt idx="761">
                  <c:v>3.4144000152193749E-21</c:v>
                </c:pt>
                <c:pt idx="762">
                  <c:v>3.2037255113655822E-21</c:v>
                </c:pt>
                <c:pt idx="763">
                  <c:v>3.0060499960240325E-21</c:v>
                </c:pt>
                <c:pt idx="764">
                  <c:v>2.8205714086736367E-21</c:v>
                </c:pt>
                <c:pt idx="765">
                  <c:v>2.6465371773422692E-21</c:v>
                </c:pt>
                <c:pt idx="766">
                  <c:v>2.4832411650760031E-21</c:v>
                </c:pt>
                <c:pt idx="767">
                  <c:v>2.3300208048165775E-21</c:v>
                </c:pt>
                <c:pt idx="768">
                  <c:v>2.1862544110619753E-21</c:v>
                </c:pt>
                <c:pt idx="769">
                  <c:v>2.0513586574022928E-21</c:v>
                </c:pt>
                <c:pt idx="770">
                  <c:v>1.92478620969609E-21</c:v>
                </c:pt>
                <c:pt idx="771">
                  <c:v>1.8060235052839381E-21</c:v>
                </c:pt>
                <c:pt idx="772">
                  <c:v>1.6945886692284042E-21</c:v>
                </c:pt>
                <c:pt idx="773">
                  <c:v>1.5900295591257129E-21</c:v>
                </c:pt>
                <c:pt idx="774">
                  <c:v>1.4919219305559678E-21</c:v>
                </c:pt>
                <c:pt idx="775">
                  <c:v>1.3998677157283364E-21</c:v>
                </c:pt>
                <c:pt idx="776">
                  <c:v>1.3134934083368628E-21</c:v>
                </c:pt>
                <c:pt idx="777">
                  <c:v>1.2324485480735239E-21</c:v>
                </c:pt>
                <c:pt idx="778">
                  <c:v>1.1564042986495048E-21</c:v>
                </c:pt>
                <c:pt idx="779">
                  <c:v>1.0850521135550688E-21</c:v>
                </c:pt>
                <c:pt idx="780">
                  <c:v>1.0181024841443984E-21</c:v>
                </c:pt>
                <c:pt idx="781">
                  <c:v>9.5528376496580962E-22</c:v>
                </c:pt>
                <c:pt idx="782">
                  <c:v>8.96341071571162E-22</c:v>
                </c:pt>
                <c:pt idx="783">
                  <c:v>8.4103524633237578E-22</c:v>
                </c:pt>
                <c:pt idx="784">
                  <c:v>7.8914188806889126E-22</c:v>
                </c:pt>
                <c:pt idx="785">
                  <c:v>7.4045044154882742E-22</c:v>
                </c:pt>
                <c:pt idx="786">
                  <c:v>6.9476334316952448E-22</c:v>
                </c:pt>
                <c:pt idx="787">
                  <c:v>6.5189521935110347E-22</c:v>
                </c:pt>
                <c:pt idx="788">
                  <c:v>6.1167213439055903E-22</c:v>
                </c:pt>
                <c:pt idx="789">
                  <c:v>5.7393088472457854E-22</c:v>
                </c:pt>
                <c:pt idx="790">
                  <c:v>5.3851833673759334E-22</c:v>
                </c:pt>
                <c:pt idx="791">
                  <c:v>5.0529080542823889E-22</c:v>
                </c:pt>
                <c:pt idx="792">
                  <c:v>4.7411347141319128E-22</c:v>
                </c:pt>
                <c:pt idx="793">
                  <c:v>4.4485983390289617E-22</c:v>
                </c:pt>
                <c:pt idx="794">
                  <c:v>4.1741119742965861E-22</c:v>
                </c:pt>
                <c:pt idx="795">
                  <c:v>3.9165619024551613E-22</c:v>
                </c:pt>
                <c:pt idx="796">
                  <c:v>3.6749031243581271E-22</c:v>
                </c:pt>
                <c:pt idx="797">
                  <c:v>3.4481551191496165E-22</c:v>
                </c:pt>
                <c:pt idx="798">
                  <c:v>3.2353978658401826E-22</c:v>
                </c:pt>
                <c:pt idx="799">
                  <c:v>3.035768110358323E-22</c:v>
                </c:pt>
                <c:pt idx="800">
                  <c:v>2.8484558629315032E-22</c:v>
                </c:pt>
                <c:pt idx="801">
                  <c:v>2.6727011115849576E-22</c:v>
                </c:pt>
                <c:pt idx="802">
                  <c:v>2.5077907384234031E-22</c:v>
                </c:pt>
                <c:pt idx="803">
                  <c:v>2.3530556261836202E-22</c:v>
                </c:pt>
                <c:pt idx="804">
                  <c:v>2.2078679433178326E-22</c:v>
                </c:pt>
                <c:pt idx="805">
                  <c:v>2.0716385965922426E-22</c:v>
                </c:pt>
                <c:pt idx="806">
                  <c:v>1.9438148408647235E-22</c:v>
                </c:pt>
                <c:pt idx="807">
                  <c:v>1.8238780363434452E-22</c:v>
                </c:pt>
                <c:pt idx="808">
                  <c:v>1.7113415442266015E-22</c:v>
                </c:pt>
                <c:pt idx="809">
                  <c:v>1.6057487521848762E-22</c:v>
                </c:pt>
                <c:pt idx="810">
                  <c:v>1.5066712216751237E-22</c:v>
                </c:pt>
                <c:pt idx="811">
                  <c:v>1.4137069495680665E-22</c:v>
                </c:pt>
                <c:pt idx="812">
                  <c:v>1.3264787370366251E-22</c:v>
                </c:pt>
                <c:pt idx="813">
                  <c:v>1.2446326590867214E-22</c:v>
                </c:pt>
                <c:pt idx="814">
                  <c:v>1.1678366285207259E-22</c:v>
                </c:pt>
                <c:pt idx="815">
                  <c:v>1.0957790485068962E-22</c:v>
                </c:pt>
                <c:pt idx="816">
                  <c:v>1.0281675482876581E-22</c:v>
                </c:pt>
                <c:pt idx="817">
                  <c:v>9.6472779689691303E-23</c:v>
                </c:pt>
                <c:pt idx="818">
                  <c:v>9.0520239007308437E-23</c:v>
                </c:pt>
                <c:pt idx="819">
                  <c:v>8.4934980585158907E-23</c:v>
                </c:pt>
                <c:pt idx="820">
                  <c:v>7.9694342459909776E-23</c:v>
                </c:pt>
                <c:pt idx="821">
                  <c:v>7.477706095134083E-23</c:v>
                </c:pt>
                <c:pt idx="822">
                  <c:v>7.0163184385810074E-23</c:v>
                </c:pt>
                <c:pt idx="823">
                  <c:v>6.5833992143133413E-23</c:v>
                </c:pt>
                <c:pt idx="824">
                  <c:v>6.1771918698414893E-23</c:v>
                </c:pt>
                <c:pt idx="825">
                  <c:v>5.7960482350629719E-23</c:v>
                </c:pt>
                <c:pt idx="826">
                  <c:v>5.4384218348779629E-23</c:v>
                </c:pt>
                <c:pt idx="827">
                  <c:v>5.1028616144282395E-23</c:v>
                </c:pt>
                <c:pt idx="828">
                  <c:v>4.788006051499956E-23</c:v>
                </c:pt>
                <c:pt idx="829">
                  <c:v>4.4925776322015507E-23</c:v>
                </c:pt>
                <c:pt idx="830">
                  <c:v>4.2153776675020714E-23</c:v>
                </c:pt>
                <c:pt idx="831">
                  <c:v>3.9552814295982361E-23</c:v>
                </c:pt>
                <c:pt idx="832">
                  <c:v>3.711233588376213E-23</c:v>
                </c:pt>
                <c:pt idx="833">
                  <c:v>3.4822439294517725E-23</c:v>
                </c:pt>
                <c:pt idx="834">
                  <c:v>3.267383336414902E-23</c:v>
                </c:pt>
                <c:pt idx="835">
                  <c:v>3.0657800209770261E-23</c:v>
                </c:pt>
                <c:pt idx="836">
                  <c:v>2.8766159857247857E-23</c:v>
                </c:pt>
                <c:pt idx="837">
                  <c:v>2.6991237051281545E-23</c:v>
                </c:pt>
                <c:pt idx="838">
                  <c:v>2.5325830113362027E-23</c:v>
                </c:pt>
                <c:pt idx="839">
                  <c:v>2.3763181721247606E-23</c:v>
                </c:pt>
                <c:pt idx="840">
                  <c:v>2.2296951491398657E-23</c:v>
                </c:pt>
                <c:pt idx="841">
                  <c:v>2.0921190253124204E-23</c:v>
                </c:pt>
                <c:pt idx="842">
                  <c:v>1.963031591005911E-23</c:v>
                </c:pt>
                <c:pt idx="843">
                  <c:v>1.8419090791030634E-23</c:v>
                </c:pt>
                <c:pt idx="844">
                  <c:v>1.7282600398416507E-23</c:v>
                </c:pt>
                <c:pt idx="845">
                  <c:v>1.6216233467766807E-23</c:v>
                </c:pt>
                <c:pt idx="846">
                  <c:v>1.5215663257782331E-23</c:v>
                </c:pt>
                <c:pt idx="847">
                  <c:v>1.4276829994734291E-23</c:v>
                </c:pt>
                <c:pt idx="848">
                  <c:v>1.3395924400094306E-23</c:v>
                </c:pt>
                <c:pt idx="849">
                  <c:v>1.2569372234538664E-23</c:v>
                </c:pt>
                <c:pt idx="850">
                  <c:v>1.1793819795614798E-23</c:v>
                </c:pt>
                <c:pt idx="851">
                  <c:v>1.1066120310227303E-23</c:v>
                </c:pt>
                <c:pt idx="852">
                  <c:v>1.0383321166731595E-23</c:v>
                </c:pt>
                <c:pt idx="853">
                  <c:v>9.7426519348298895E-24</c:v>
                </c:pt>
                <c:pt idx="854">
                  <c:v>9.1415131246607441E-24</c:v>
                </c:pt>
                <c:pt idx="855">
                  <c:v>8.5774656394726034E-24</c:v>
                </c:pt>
                <c:pt idx="856">
                  <c:v>8.0482208790859833E-24</c:v>
                </c:pt>
                <c:pt idx="857">
                  <c:v>7.5516314539895101E-24</c:v>
                </c:pt>
                <c:pt idx="858">
                  <c:v>7.0856824723926011E-24</c:v>
                </c:pt>
                <c:pt idx="859">
                  <c:v>6.6484833648823708E-24</c:v>
                </c:pt>
                <c:pt idx="860">
                  <c:v>6.2382602135136228E-24</c:v>
                </c:pt>
                <c:pt idx="861">
                  <c:v>5.8533485542075289E-24</c:v>
                </c:pt>
                <c:pt idx="862">
                  <c:v>5.4921866232549965E-24</c:v>
                </c:pt>
                <c:pt idx="863">
                  <c:v>5.1533090205226915E-24</c:v>
                </c:pt>
                <c:pt idx="864">
                  <c:v>4.8353407636504398E-24</c:v>
                </c:pt>
                <c:pt idx="865">
                  <c:v>4.5369917091151208E-24</c:v>
                </c:pt>
                <c:pt idx="866">
                  <c:v>4.2570513175247728E-24</c:v>
                </c:pt>
                <c:pt idx="867">
                  <c:v>3.994383741903279E-24</c:v>
                </c:pt>
                <c:pt idx="868">
                  <c:v>3.7479232190365511E-24</c:v>
                </c:pt>
                <c:pt idx="869">
                  <c:v>3.5166697451807922E-24</c:v>
                </c:pt>
                <c:pt idx="870">
                  <c:v>3.2996850185871776E-24</c:v>
                </c:pt>
                <c:pt idx="871">
                  <c:v>3.0960886323799259E-24</c:v>
                </c:pt>
                <c:pt idx="872">
                  <c:v>2.9050545023405075E-24</c:v>
                </c:pt>
                <c:pt idx="873">
                  <c:v>2.7258075151038664E-24</c:v>
                </c:pt>
                <c:pt idx="874">
                  <c:v>2.5576203831668514E-24</c:v>
                </c:pt>
                <c:pt idx="875">
                  <c:v>2.3998106939481718E-24</c:v>
                </c:pt>
                <c:pt idx="876">
                  <c:v>2.2517381409265614E-24</c:v>
                </c:pt>
                <c:pt idx="877">
                  <c:v>2.1128019256226003E-24</c:v>
                </c:pt>
                <c:pt idx="878">
                  <c:v>1.9824383198828434E-24</c:v>
                </c:pt>
                <c:pt idx="879">
                  <c:v>1.8601183785753125E-24</c:v>
                </c:pt>
                <c:pt idx="880">
                  <c:v>1.7453457934157211E-24</c:v>
                </c:pt>
                <c:pt idx="881">
                  <c:v>1.6376548792163969E-24</c:v>
                </c:pt>
                <c:pt idx="882">
                  <c:v>1.5366086843872036E-24</c:v>
                </c:pt>
                <c:pt idx="883">
                  <c:v>1.4417972180218879E-24</c:v>
                </c:pt>
                <c:pt idx="884">
                  <c:v>1.3528357863763272E-24</c:v>
                </c:pt>
                <c:pt idx="885">
                  <c:v>1.2693634319889995E-24</c:v>
                </c:pt>
                <c:pt idx="886">
                  <c:v>1.1910414691104792E-24</c:v>
                </c:pt>
                <c:pt idx="887">
                  <c:v>1.1175521094995133E-24</c:v>
                </c:pt>
                <c:pt idx="888">
                  <c:v>1.0485971730099051E-24</c:v>
                </c:pt>
                <c:pt idx="889">
                  <c:v>9.8389687773645908E-25</c:v>
                </c:pt>
                <c:pt idx="890">
                  <c:v>9.2318870481105944E-25</c:v>
                </c:pt>
                <c:pt idx="891">
                  <c:v>8.6622633324282969E-25</c:v>
                </c:pt>
                <c:pt idx="892">
                  <c:v>8.1277864048053371E-25</c:v>
                </c:pt>
                <c:pt idx="893">
                  <c:v>7.6262876464204168E-25</c:v>
                </c:pt>
                <c:pt idx="894">
                  <c:v>7.1557322460588969E-25</c:v>
                </c:pt>
                <c:pt idx="895">
                  <c:v>6.7142109439474365E-25</c:v>
                </c:pt>
                <c:pt idx="896">
                  <c:v>6.2999322850085967E-25</c:v>
                </c:pt>
                <c:pt idx="897">
                  <c:v>5.9112153501032986E-25</c:v>
                </c:pt>
                <c:pt idx="898">
                  <c:v>5.5464829357684392E-25</c:v>
                </c:pt>
                <c:pt idx="899">
                  <c:v>5.2042551547767419E-25</c:v>
                </c:pt>
                <c:pt idx="900">
                  <c:v>4.8831434315533295E-25</c:v>
                </c:pt>
                <c:pt idx="901">
                  <c:v>4.5818448680857132E-25</c:v>
                </c:pt>
                <c:pt idx="902">
                  <c:v>4.2991369574670481E-25</c:v>
                </c:pt>
                <c:pt idx="903">
                  <c:v>4.0338726236231178E-25</c:v>
                </c:pt>
                <c:pt idx="904">
                  <c:v>3.7849755670968933E-25</c:v>
                </c:pt>
                <c:pt idx="905">
                  <c:v>3.551435898006412E-25</c:v>
                </c:pt>
                <c:pt idx="906">
                  <c:v>3.332306038456848E-25</c:v>
                </c:pt>
                <c:pt idx="907">
                  <c:v>3.1266968777809888E-25</c:v>
                </c:pt>
                <c:pt idx="908">
                  <c:v>2.9337741650081591E-25</c:v>
                </c:pt>
                <c:pt idx="909">
                  <c:v>2.7527551239241699E-25</c:v>
                </c:pt>
                <c:pt idx="910">
                  <c:v>2.5829052769880453E-25</c:v>
                </c:pt>
                <c:pt idx="911">
                  <c:v>2.4235354652186882E-25</c:v>
                </c:pt>
                <c:pt idx="912">
                  <c:v>2.2739990519597942E-25</c:v>
                </c:pt>
                <c:pt idx="913">
                  <c:v>2.1336892991774023E-25</c:v>
                </c:pt>
                <c:pt idx="914">
                  <c:v>2.0020369056445182E-25</c:v>
                </c:pt>
                <c:pt idx="915">
                  <c:v>1.8785076970240855E-25</c:v>
                </c:pt>
                <c:pt idx="916">
                  <c:v>1.7626004584779153E-25</c:v>
                </c:pt>
                <c:pt idx="917">
                  <c:v>1.653844901007463E-25</c:v>
                </c:pt>
                <c:pt idx="918">
                  <c:v>1.5517997532749745E-25</c:v>
                </c:pt>
                <c:pt idx="919">
                  <c:v>1.4560509711626247E-25</c:v>
                </c:pt>
                <c:pt idx="920">
                  <c:v>1.3662100578050223E-25</c:v>
                </c:pt>
                <c:pt idx="921">
                  <c:v>1.2819124872786696E-25</c:v>
                </c:pt>
                <c:pt idx="922">
                  <c:v>1.2028162255525626E-25</c:v>
                </c:pt>
                <c:pt idx="923">
                  <c:v>1.1286003426987496E-25</c:v>
                </c:pt>
                <c:pt idx="924">
                  <c:v>1.0589637107319462E-25</c:v>
                </c:pt>
                <c:pt idx="925">
                  <c:v>9.9362378179474135E-26</c:v>
                </c:pt>
                <c:pt idx="926">
                  <c:v>9.3231544173093432E-26</c:v>
                </c:pt>
                <c:pt idx="927">
                  <c:v>8.7478993439541639E-26</c:v>
                </c:pt>
                <c:pt idx="928">
                  <c:v>8.2081385233603128E-26</c:v>
                </c:pt>
                <c:pt idx="929">
                  <c:v>7.7016818975214561E-26</c:v>
                </c:pt>
                <c:pt idx="930">
                  <c:v>7.226474538873462E-26</c:v>
                </c:pt>
                <c:pt idx="931">
                  <c:v>6.7805883125077394E-26</c:v>
                </c:pt>
                <c:pt idx="932">
                  <c:v>6.3622140528407396E-26</c:v>
                </c:pt>
                <c:pt idx="933">
                  <c:v>5.969654222996745E-26</c:v>
                </c:pt>
                <c:pt idx="934">
                  <c:v>5.6013160271196766E-26</c:v>
                </c:pt>
                <c:pt idx="935">
                  <c:v>5.255704947667429E-26</c:v>
                </c:pt>
                <c:pt idx="936">
                  <c:v>4.9314186814665356E-26</c:v>
                </c:pt>
                <c:pt idx="937">
                  <c:v>4.6271414499229608E-26</c:v>
                </c:pt>
                <c:pt idx="938">
                  <c:v>4.3416386603029204E-26</c:v>
                </c:pt>
                <c:pt idx="939">
                  <c:v>4.0737518964220939E-26</c:v>
                </c:pt>
                <c:pt idx="940">
                  <c:v>3.8223942184181499E-26</c:v>
                </c:pt>
                <c:pt idx="941">
                  <c:v>3.5865457525355981E-26</c:v>
                </c:pt>
                <c:pt idx="942">
                  <c:v>3.3652495530286928E-26</c:v>
                </c:pt>
                <c:pt idx="943">
                  <c:v>3.1576077193922293E-26</c:v>
                </c:pt>
                <c:pt idx="944">
                  <c:v>2.9627777531660474E-26</c:v>
                </c:pt>
                <c:pt idx="945">
                  <c:v>2.7799691395311249E-26</c:v>
                </c:pt>
                <c:pt idx="946">
                  <c:v>2.6084401398272198E-26</c:v>
                </c:pt>
                <c:pt idx="947">
                  <c:v>2.447494781977838E-26</c:v>
                </c:pt>
                <c:pt idx="948">
                  <c:v>2.2964800366112787E-26</c:v>
                </c:pt>
                <c:pt idx="949">
                  <c:v>2.1547831674200052E-26</c:v>
                </c:pt>
                <c:pt idx="950">
                  <c:v>2.0218292450075056E-26</c:v>
                </c:pt>
                <c:pt idx="951">
                  <c:v>1.8970788141351937E-26</c:v>
                </c:pt>
                <c:pt idx="952">
                  <c:v>1.7800257049042894E-26</c:v>
                </c:pt>
                <c:pt idx="953">
                  <c:v>1.6701949789916389E-26</c:v>
                </c:pt>
                <c:pt idx="954">
                  <c:v>1.5671410026064049E-26</c:v>
                </c:pt>
                <c:pt idx="955">
                  <c:v>1.4704456383487321E-26</c:v>
                </c:pt>
                <c:pt idx="956">
                  <c:v>1.3797165486339202E-26</c:v>
                </c:pt>
                <c:pt idx="957">
                  <c:v>1.2945856037983187E-26</c:v>
                </c:pt>
                <c:pt idx="958">
                  <c:v>1.2147073884278939E-26</c:v>
                </c:pt>
                <c:pt idx="959">
                  <c:v>1.1397577998489641E-26</c:v>
                </c:pt>
                <c:pt idx="960">
                  <c:v>1.0694327330945218E-26</c:v>
                </c:pt>
                <c:pt idx="961">
                  <c:v>1.003446847010457E-26</c:v>
                </c:pt>
                <c:pt idx="962">
                  <c:v>9.4153240649520338E-27</c:v>
                </c:pt>
                <c:pt idx="963">
                  <c:v>8.8343819617523861E-27</c:v>
                </c:pt>
                <c:pt idx="964">
                  <c:v>8.289285011087248E-27</c:v>
                </c:pt>
                <c:pt idx="965">
                  <c:v>7.7778215038152999E-27</c:v>
                </c:pt>
                <c:pt idx="966">
                  <c:v>7.2979161971506479E-27</c:v>
                </c:pt>
                <c:pt idx="967">
                  <c:v>6.847621894447956E-27</c:v>
                </c:pt>
                <c:pt idx="968">
                  <c:v>6.4251115445297115E-27</c:v>
                </c:pt>
                <c:pt idx="969">
                  <c:v>6.0286708284989317E-27</c:v>
                </c:pt>
                <c:pt idx="970">
                  <c:v>5.6566912039585871E-27</c:v>
                </c:pt>
                <c:pt idx="971">
                  <c:v>5.3076633784149756E-27</c:v>
                </c:pt>
                <c:pt idx="972">
                  <c:v>4.9801711853836097E-27</c:v>
                </c:pt>
                <c:pt idx="973">
                  <c:v>4.6728858383501756E-27</c:v>
                </c:pt>
                <c:pt idx="974">
                  <c:v>4.3845605392722376E-27</c:v>
                </c:pt>
                <c:pt idx="975">
                  <c:v>4.1140254197459015E-27</c:v>
                </c:pt>
                <c:pt idx="976">
                  <c:v>3.860182794311408E-27</c:v>
                </c:pt>
                <c:pt idx="977">
                  <c:v>3.6220027066381559E-27</c:v>
                </c:pt>
                <c:pt idx="978">
                  <c:v>3.3985187505179574E-27</c:v>
                </c:pt>
                <c:pt idx="979">
                  <c:v>3.1888241487103891E-27</c:v>
                </c:pt>
                <c:pt idx="980">
                  <c:v>2.9920680737302893E-27</c:v>
                </c:pt>
                <c:pt idx="981">
                  <c:v>2.8074521956491727E-27</c:v>
                </c:pt>
                <c:pt idx="982">
                  <c:v>2.6342274429033728E-27</c:v>
                </c:pt>
                <c:pt idx="983">
                  <c:v>2.4716909629660457E-27</c:v>
                </c:pt>
                <c:pt idx="984">
                  <c:v>2.3191832705510663E-27</c:v>
                </c:pt>
                <c:pt idx="985">
                  <c:v>2.1760855717777805E-27</c:v>
                </c:pt>
                <c:pt idx="986">
                  <c:v>2.0418172534395067E-27</c:v>
                </c:pt>
                <c:pt idx="987">
                  <c:v>1.9158335271886018E-27</c:v>
                </c:pt>
                <c:pt idx="988">
                  <c:v>1.7976232190794658E-27</c:v>
                </c:pt>
                <c:pt idx="989">
                  <c:v>1.6867066955006393E-27</c:v>
                </c:pt>
                <c:pt idx="990">
                  <c:v>1.5826339170805522E-27</c:v>
                </c:pt>
                <c:pt idx="991">
                  <c:v>1.4849826126707177E-27</c:v>
                </c:pt>
                <c:pt idx="992">
                  <c:v>1.3933565659973868E-27</c:v>
                </c:pt>
                <c:pt idx="993">
                  <c:v>1.3073840080298154E-27</c:v>
                </c:pt>
                <c:pt idx="994">
                  <c:v>1.226716108542248E-27</c:v>
                </c:pt>
                <c:pt idx="995">
                  <c:v>1.151025560749186E-27</c:v>
                </c:pt>
                <c:pt idx="996">
                  <c:v>1.0800052532711563E-27</c:v>
                </c:pt>
                <c:pt idx="997">
                  <c:v>1.0133670240425368E-27</c:v>
                </c:pt>
                <c:pt idx="998">
                  <c:v>9.5084049110546382E-28</c:v>
                </c:pt>
                <c:pt idx="999">
                  <c:v>8.9217195554582189E-28</c:v>
                </c:pt>
                <c:pt idx="1000">
                  <c:v>8.3712337212001372E-28</c:v>
                </c:pt>
                <c:pt idx="1001">
                  <c:v>7.8547138339587842E-28</c:v>
                </c:pt>
                <c:pt idx="1002">
                  <c:v>7.3700641348881643E-28</c:v>
                </c:pt>
                <c:pt idx="1003">
                  <c:v>6.9153181771599394E-28</c:v>
                </c:pt>
                <c:pt idx="1004">
                  <c:v>6.4886308471838459E-28</c:v>
                </c:pt>
                <c:pt idx="1005">
                  <c:v>6.0882708781328708E-28</c:v>
                </c:pt>
                <c:pt idx="1006">
                  <c:v>5.7126138253971416E-28</c:v>
                </c:pt>
                <c:pt idx="1007">
                  <c:v>5.3601354754646898E-28</c:v>
                </c:pt>
                <c:pt idx="1008">
                  <c:v>5.0294056614859127E-28</c:v>
                </c:pt>
                <c:pt idx="1009">
                  <c:v>4.7190824604286027E-28</c:v>
                </c:pt>
                <c:pt idx="1010">
                  <c:v>4.4279067482787608E-28</c:v>
                </c:pt>
                <c:pt idx="1011">
                  <c:v>4.1546970911951111E-28</c:v>
                </c:pt>
                <c:pt idx="1012">
                  <c:v>3.8983449518884077E-28</c:v>
                </c:pt>
                <c:pt idx="1013">
                  <c:v>3.6578101917755789E-28</c:v>
                </c:pt>
                <c:pt idx="1014">
                  <c:v>3.4321168506589095E-28</c:v>
                </c:pt>
                <c:pt idx="1015">
                  <c:v>3.2203491868064506E-28</c:v>
                </c:pt>
                <c:pt idx="1016">
                  <c:v>3.0216479613664592E-28</c:v>
                </c:pt>
                <c:pt idx="1017">
                  <c:v>2.8352069520400219E-28</c:v>
                </c:pt>
                <c:pt idx="1018">
                  <c:v>2.6602696818662221E-28</c:v>
                </c:pt>
                <c:pt idx="1019">
                  <c:v>2.4961263498470401E-28</c:v>
                </c:pt>
                <c:pt idx="1020">
                  <c:v>2.3421109509581031E-28</c:v>
                </c:pt>
                <c:pt idx="1021">
                  <c:v>2.1975985738598587E-28</c:v>
                </c:pt>
                <c:pt idx="1022">
                  <c:v>2.0620028653447325E-28</c:v>
                </c:pt>
                <c:pt idx="1023">
                  <c:v>1.9347736512323694E-28</c:v>
                </c:pt>
                <c:pt idx="1024">
                  <c:v>1.815394704059836E-28</c:v>
                </c:pt>
                <c:pt idx="1025">
                  <c:v>1.7033816485092733E-28</c:v>
                </c:pt>
                <c:pt idx="1026">
                  <c:v>1.5982799960743606E-28</c:v>
                </c:pt>
                <c:pt idx="1027">
                  <c:v>1.4996633009913227E-28</c:v>
                </c:pt>
                <c:pt idx="1028">
                  <c:v>1.4071314299522494E-28</c:v>
                </c:pt>
                <c:pt idx="1029">
                  <c:v>1.3203089385801532E-28</c:v>
                </c:pt>
                <c:pt idx="1030">
                  <c:v>1.2388435480783816E-28</c:v>
                </c:pt>
                <c:pt idx="1031">
                  <c:v>1.1624047158734451E-28</c:v>
                </c:pt>
                <c:pt idx="1032">
                  <c:v>1.0906822944517087E-28</c:v>
                </c:pt>
                <c:pt idx="1033">
                  <c:v>1.0233852729482201E-28</c:v>
                </c:pt>
                <c:pt idx="1034">
                  <c:v>9.6024059638173034E-29</c:v>
                </c:pt>
                <c:pt idx="1035">
                  <c:v>9.0099205774499609E-29</c:v>
                </c:pt>
                <c:pt idx="1036">
                  <c:v>8.4539925845506298E-29</c:v>
                </c:pt>
                <c:pt idx="1037">
                  <c:v>7.9323663294560224E-29</c:v>
                </c:pt>
                <c:pt idx="1038">
                  <c:v>7.4429253344361969E-29</c:v>
                </c:pt>
                <c:pt idx="1039">
                  <c:v>6.9836837121705551E-29</c:v>
                </c:pt>
                <c:pt idx="1040">
                  <c:v>6.5527781080892434E-29</c:v>
                </c:pt>
                <c:pt idx="1041">
                  <c:v>6.1484601398862696E-29</c:v>
                </c:pt>
                <c:pt idx="1042">
                  <c:v>5.7690893035280292E-29</c:v>
                </c:pt>
                <c:pt idx="1043">
                  <c:v>5.4131263169735948E-29</c:v>
                </c:pt>
                <c:pt idx="1044">
                  <c:v>5.0791268745992231E-29</c:v>
                </c:pt>
                <c:pt idx="1045">
                  <c:v>4.7657357869858666E-29</c:v>
                </c:pt>
                <c:pt idx="1046">
                  <c:v>4.4716814822921606E-29</c:v>
                </c:pt>
                <c:pt idx="1047">
                  <c:v>4.195770846902368E-29</c:v>
                </c:pt>
                <c:pt idx="1048">
                  <c:v>3.9368843844154669E-29</c:v>
                </c:pt>
                <c:pt idx="1049">
                  <c:v>3.693971673333141E-29</c:v>
                </c:pt>
                <c:pt idx="1050">
                  <c:v>3.4660471050164359E-29</c:v>
                </c:pt>
                <c:pt idx="1051">
                  <c:v>3.2521858846180121E-29</c:v>
                </c:pt>
                <c:pt idx="1052">
                  <c:v>3.051520278763922E-29</c:v>
                </c:pt>
                <c:pt idx="1053">
                  <c:v>2.8632360947600525E-29</c:v>
                </c:pt>
                <c:pt idx="1054">
                  <c:v>2.6865693770377327E-29</c:v>
                </c:pt>
                <c:pt idx="1055">
                  <c:v>2.5208033074344752E-29</c:v>
                </c:pt>
                <c:pt idx="1056">
                  <c:v>2.3652652967328679E-29</c:v>
                </c:pt>
                <c:pt idx="1057">
                  <c:v>2.2193242556566436E-29</c:v>
                </c:pt>
                <c:pt idx="1058">
                  <c:v>2.082388034251106E-29</c:v>
                </c:pt>
                <c:pt idx="1059">
                  <c:v>1.9539010192583006E-29</c:v>
                </c:pt>
                <c:pt idx="1060">
                  <c:v>1.8333418797383765E-29</c:v>
                </c:pt>
                <c:pt idx="1061">
                  <c:v>1.7202214517900865E-29</c:v>
                </c:pt>
                <c:pt idx="1062">
                  <c:v>1.614080753787763E-29</c:v>
                </c:pt>
                <c:pt idx="1063">
                  <c:v>1.5144891240816739E-29</c:v>
                </c:pt>
                <c:pt idx="1064">
                  <c:v>1.4210424736055512E-29</c:v>
                </c:pt>
                <c:pt idx="1065">
                  <c:v>1.3333616463013198E-29</c:v>
                </c:pt>
                <c:pt idx="1066">
                  <c:v>1.2510908807085073E-29</c:v>
                </c:pt>
                <c:pt idx="1067">
                  <c:v>1.1738963664763093E-29</c:v>
                </c:pt>
                <c:pt idx="1068">
                  <c:v>1.1014648899413966E-29</c:v>
                </c:pt>
                <c:pt idx="1069">
                  <c:v>1.0335025632759701E-29</c:v>
                </c:pt>
                <c:pt idx="1070">
                  <c:v>9.6973363204961551E-30</c:v>
                </c:pt>
                <c:pt idx="1071">
                  <c:v>9.0989935636669935E-30</c:v>
                </c:pt>
                <c:pt idx="1072">
                  <c:v>8.5375696103955881E-30</c:v>
                </c:pt>
                <c:pt idx="1073">
                  <c:v>8.0107865053786012E-30</c:v>
                </c:pt>
                <c:pt idx="1074">
                  <c:v>7.5165068471731575E-30</c:v>
                </c:pt>
                <c:pt idx="1075">
                  <c:v>7.0527251157757297E-30</c:v>
                </c:pt>
                <c:pt idx="1076">
                  <c:v>6.6175595353046978E-30</c:v>
                </c:pt>
                <c:pt idx="1077">
                  <c:v>6.209244438769742E-30</c:v>
                </c:pt>
                <c:pt idx="1078">
                  <c:v>5.8261231039484349E-30</c:v>
                </c:pt>
                <c:pt idx="1079">
                  <c:v>5.4666410313018889E-30</c:v>
                </c:pt>
                <c:pt idx="1080">
                  <c:v>5.1293396366548652E-30</c:v>
                </c:pt>
                <c:pt idx="1081">
                  <c:v>4.8128503330486414E-30</c:v>
                </c:pt>
                <c:pt idx="1082">
                  <c:v>4.5158889777540012E-30</c:v>
                </c:pt>
                <c:pt idx="1083">
                  <c:v>4.2372506619133163E-30</c:v>
                </c:pt>
                <c:pt idx="1084">
                  <c:v>3.9758048216709012E-30</c:v>
                </c:pt>
                <c:pt idx="1085">
                  <c:v>3.7304906509552536E-30</c:v>
                </c:pt>
                <c:pt idx="1086">
                  <c:v>3.5003127973007173E-30</c:v>
                </c:pt>
                <c:pt idx="1087">
                  <c:v>3.2843373232445435E-30</c:v>
                </c:pt>
                <c:pt idx="1088">
                  <c:v>3.0816879169128774E-30</c:v>
                </c:pt>
                <c:pt idx="1089">
                  <c:v>2.8915423364202712E-30</c:v>
                </c:pt>
                <c:pt idx="1090">
                  <c:v>2.7131290736560257E-30</c:v>
                </c:pt>
                <c:pt idx="1091">
                  <c:v>2.5457242239207904E-30</c:v>
                </c:pt>
                <c:pt idx="1092">
                  <c:v>2.3886485487121152E-30</c:v>
                </c:pt>
                <c:pt idx="1093">
                  <c:v>2.2412647197413096E-30</c:v>
                </c:pt>
                <c:pt idx="1094">
                  <c:v>2.1029747329993274E-30</c:v>
                </c:pt>
                <c:pt idx="1095">
                  <c:v>1.9732174823793438E-30</c:v>
                </c:pt>
                <c:pt idx="1096">
                  <c:v>1.8514664830111019E-30</c:v>
                </c:pt>
                <c:pt idx="1097">
                  <c:v>1.7372277350695456E-30</c:v>
                </c:pt>
                <c:pt idx="1098">
                  <c:v>1.6300377193902288E-30</c:v>
                </c:pt>
                <c:pt idx="1099">
                  <c:v>1.5294615167587861E-30</c:v>
                </c:pt>
                <c:pt idx="1100">
                  <c:v>1.435091043243566E-30</c:v>
                </c:pt>
                <c:pt idx="1101">
                  <c:v>1.3465433944113492E-30</c:v>
                </c:pt>
                <c:pt idx="1102">
                  <c:v>1.2634592917078798E-30</c:v>
                </c:pt>
                <c:pt idx="1103">
                  <c:v>1.1855016246994579E-30</c:v>
                </c:pt>
                <c:pt idx="1104">
                  <c:v>1.112354083260797E-30</c:v>
                </c:pt>
                <c:pt idx="1105">
                  <c:v>1.0437198741593035E-30</c:v>
                </c:pt>
                <c:pt idx="1106">
                  <c:v>9.7932051682837071E-31</c:v>
                </c:pt>
                <c:pt idx="1107">
                  <c:v>9.1889471344358439E-31</c:v>
                </c:pt>
                <c:pt idx="1108">
                  <c:v>8.6219728871721924E-31</c:v>
                </c:pt>
                <c:pt idx="1109">
                  <c:v>8.0899819510928572E-31</c:v>
                </c:pt>
                <c:pt idx="1110">
                  <c:v>7.5908157941880901E-31</c:v>
                </c:pt>
                <c:pt idx="1111">
                  <c:v>7.1224490696807485E-31</c:v>
                </c:pt>
                <c:pt idx="1112">
                  <c:v>6.6829813982624972E-31</c:v>
                </c:pt>
                <c:pt idx="1113">
                  <c:v>6.2706296573805421E-31</c:v>
                </c:pt>
                <c:pt idx="1114">
                  <c:v>5.8837207462889843E-31</c:v>
                </c:pt>
                <c:pt idx="1115">
                  <c:v>5.5206847975092508E-31</c:v>
                </c:pt>
                <c:pt idx="1116">
                  <c:v>5.1800488071554039E-31</c:v>
                </c:pt>
                <c:pt idx="1117">
                  <c:v>4.8604306582796104E-31</c:v>
                </c:pt>
                <c:pt idx="1118">
                  <c:v>4.5605335129877364E-31</c:v>
                </c:pt>
                <c:pt idx="1119">
                  <c:v>4.2791405505713052E-31</c:v>
                </c:pt>
                <c:pt idx="1120">
                  <c:v>4.0151100303059955E-31</c:v>
                </c:pt>
                <c:pt idx="1121">
                  <c:v>3.7673706588841737E-31</c:v>
                </c:pt>
                <c:pt idx="1122">
                  <c:v>3.5349172436850271E-31</c:v>
                </c:pt>
                <c:pt idx="1123">
                  <c:v>3.3168066142455786E-31</c:v>
                </c:pt>
                <c:pt idx="1124">
                  <c:v>3.1121537953841454E-31</c:v>
                </c:pt>
                <c:pt idx="1125">
                  <c:v>2.9201284164488276E-31</c:v>
                </c:pt>
                <c:pt idx="1126">
                  <c:v>2.7399513421217026E-31</c:v>
                </c:pt>
                <c:pt idx="1127">
                  <c:v>2.5708915111083356E-31</c:v>
                </c:pt>
                <c:pt idx="1128">
                  <c:v>2.4122629698857343E-31</c:v>
                </c:pt>
                <c:pt idx="1129">
                  <c:v>2.2634220894732785E-31</c:v>
                </c:pt>
                <c:pt idx="1130">
                  <c:v>2.1237649539337972E-31</c:v>
                </c:pt>
                <c:pt idx="1131">
                  <c:v>1.992724910008736E-31</c:v>
                </c:pt>
                <c:pt idx="1132">
                  <c:v>1.8697702679451546E-31</c:v>
                </c:pt>
                <c:pt idx="1133">
                  <c:v>1.7544021441857563E-31</c:v>
                </c:pt>
                <c:pt idx="1134">
                  <c:v>1.6461524371687482E-31</c:v>
                </c:pt>
                <c:pt idx="1135">
                  <c:v>1.5445819280244188E-31</c:v>
                </c:pt>
                <c:pt idx="1136">
                  <c:v>1.4492784984620882E-31</c:v>
                </c:pt>
                <c:pt idx="1137">
                  <c:v>1.3598554586165785E-31</c:v>
                </c:pt>
                <c:pt idx="1138">
                  <c:v>1.275949978069504E-31</c:v>
                </c:pt>
                <c:pt idx="1139">
                  <c:v>1.197221613679317E-31</c:v>
                </c:pt>
                <c:pt idx="1140">
                  <c:v>1.1233509282468362E-31</c:v>
                </c:pt>
                <c:pt idx="1141">
                  <c:v>1.0540381944115493E-31</c:v>
                </c:pt>
                <c:pt idx="1142">
                  <c:v>9.8900217851979833E-32</c:v>
                </c:pt>
                <c:pt idx="1143">
                  <c:v>9.279789995304461E-32</c:v>
                </c:pt>
                <c:pt idx="1144">
                  <c:v>8.7072105832807216E-32</c:v>
                </c:pt>
                <c:pt idx="1145">
                  <c:v>8.1699603309943609E-32</c:v>
                </c:pt>
                <c:pt idx="1146">
                  <c:v>7.6658593669698459E-32</c:v>
                </c:pt>
                <c:pt idx="1147">
                  <c:v>7.1928623216469175E-32</c:v>
                </c:pt>
                <c:pt idx="1148">
                  <c:v>6.749050028375168E-32</c:v>
                </c:pt>
                <c:pt idx="1149">
                  <c:v>6.3326217364718779E-32</c:v>
                </c:pt>
                <c:pt idx="1150">
                  <c:v>5.9418878047479343E-32</c:v>
                </c:pt>
                <c:pt idx="1151">
                  <c:v>5.5752628458560718E-32</c:v>
                </c:pt>
                <c:pt idx="1152">
                  <c:v>5.2312592936449389E-32</c:v>
                </c:pt>
                <c:pt idx="1153">
                  <c:v>4.9084813674187459E-32</c:v>
                </c:pt>
                <c:pt idx="1154">
                  <c:v>4.6056194086127589E-32</c:v>
                </c:pt>
                <c:pt idx="1155">
                  <c:v>4.321444566905891E-32</c:v>
                </c:pt>
                <c:pt idx="1156">
                  <c:v>4.0548038142095273E-32</c:v>
                </c:pt>
                <c:pt idx="1157">
                  <c:v>3.8046152663020341E-32</c:v>
                </c:pt>
                <c:pt idx="1158">
                  <c:v>3.5698637931266662E-32</c:v>
                </c:pt>
                <c:pt idx="1159">
                  <c:v>3.349596899941844E-32</c:v>
                </c:pt>
                <c:pt idx="1160">
                  <c:v>3.142920862611721E-32</c:v>
                </c:pt>
                <c:pt idx="1161">
                  <c:v>2.9489971013561391E-32</c:v>
                </c:pt>
                <c:pt idx="1162">
                  <c:v>2.7670387782466066E-32</c:v>
                </c:pt>
                <c:pt idx="1163">
                  <c:v>2.596307604642785E-32</c:v>
                </c:pt>
                <c:pt idx="1164">
                  <c:v>2.436110845615766E-32</c:v>
                </c:pt>
                <c:pt idx="1165">
                  <c:v>2.2857985092037213E-32</c:v>
                </c:pt>
                <c:pt idx="1166">
                  <c:v>2.1447607090954368E-32</c:v>
                </c:pt>
                <c:pt idx="1167">
                  <c:v>2.0124251900409241E-32</c:v>
                </c:pt>
                <c:pt idx="1168">
                  <c:v>1.8882550059485642E-32</c:v>
                </c:pt>
                <c:pt idx="1169">
                  <c:v>1.771746341247748E-32</c:v>
                </c:pt>
                <c:pt idx="1170">
                  <c:v>1.6624264666772926E-32</c:v>
                </c:pt>
                <c:pt idx="1171">
                  <c:v>1.5598518212053121E-32</c:v>
                </c:pt>
                <c:pt idx="1172">
                  <c:v>1.4636062122980172E-32</c:v>
                </c:pt>
                <c:pt idx="1173">
                  <c:v>1.3732991272351083E-32</c:v>
                </c:pt>
                <c:pt idx="1174">
                  <c:v>1.288564148619981E-32</c:v>
                </c:pt>
                <c:pt idx="1175">
                  <c:v>1.2090574676557535E-32</c:v>
                </c:pt>
                <c:pt idx="1176">
                  <c:v>1.1344564891547815E-32</c:v>
                </c:pt>
                <c:pt idx="1177">
                  <c:v>1.0644585226215475E-32</c:v>
                </c:pt>
                <c:pt idx="1178">
                  <c:v>9.9877955409804603E-33</c:v>
                </c:pt>
                <c:pt idx="1179">
                  <c:v>9.3715309378847388E-33</c:v>
                </c:pt>
                <c:pt idx="1180">
                  <c:v>8.7932909478751082E-33</c:v>
                </c:pt>
                <c:pt idx="1181">
                  <c:v>8.2507293852497009E-33</c:v>
                </c:pt>
                <c:pt idx="1182">
                  <c:v>7.7416448281030719E-33</c:v>
                </c:pt>
                <c:pt idx="1183">
                  <c:v>7.2639716861445983E-33</c:v>
                </c:pt>
                <c:pt idx="1184">
                  <c:v>6.8157718196482316E-33</c:v>
                </c:pt>
                <c:pt idx="1185">
                  <c:v>6.3952266755278529E-33</c:v>
                </c:pt>
                <c:pt idx="1186">
                  <c:v>6.0006299086306354E-33</c:v>
                </c:pt>
                <c:pt idx="1187">
                  <c:v>5.6303804583096349E-33</c:v>
                </c:pt>
                <c:pt idx="1188">
                  <c:v>5.2829760521840502E-33</c:v>
                </c:pt>
                <c:pt idx="1189">
                  <c:v>4.9570071107289481E-33</c:v>
                </c:pt>
                <c:pt idx="1190">
                  <c:v>4.6511510279625438E-33</c:v>
                </c:pt>
                <c:pt idx="1191">
                  <c:v>4.3641668050251766E-33</c:v>
                </c:pt>
                <c:pt idx="1192">
                  <c:v>4.0948900148759121E-33</c:v>
                </c:pt>
                <c:pt idx="1193">
                  <c:v>3.8422280776762637E-33</c:v>
                </c:pt>
                <c:pt idx="1194">
                  <c:v>3.6051558276910629E-33</c:v>
                </c:pt>
                <c:pt idx="1195">
                  <c:v>3.382711353719367E-33</c:v>
                </c:pt>
                <c:pt idx="1196">
                  <c:v>3.1739920961781165E-33</c:v>
                </c:pt>
                <c:pt idx="1197">
                  <c:v>2.9781511850026218E-33</c:v>
                </c:pt>
                <c:pt idx="1198">
                  <c:v>2.7943940035050401E-33</c:v>
                </c:pt>
                <c:pt idx="1199">
                  <c:v>2.6219749642488518E-33</c:v>
                </c:pt>
                <c:pt idx="1200">
                  <c:v>2.4601944838575689E-33</c:v>
                </c:pt>
                <c:pt idx="1201">
                  <c:v>2.3083961444830797E-33</c:v>
                </c:pt>
                <c:pt idx="1202">
                  <c:v>2.165964030416405E-33</c:v>
                </c:pt>
                <c:pt idx="1203">
                  <c:v>2.0323202290342695E-33</c:v>
                </c:pt>
                <c:pt idx="1204">
                  <c:v>1.9069224859416769E-33</c:v>
                </c:pt>
                <c:pt idx="1205">
                  <c:v>1.7892620047963265E-33</c:v>
                </c:pt>
                <c:pt idx="1206">
                  <c:v>1.6788613828877394E-33</c:v>
                </c:pt>
                <c:pt idx="1207">
                  <c:v>1.5752726740948E-33</c:v>
                </c:pt>
                <c:pt idx="1208">
                  <c:v>1.4780755713622317E-33</c:v>
                </c:pt>
                <c:pt idx="1209">
                  <c:v>1.3868757013214795E-33</c:v>
                </c:pt>
                <c:pt idx="1210">
                  <c:v>1.301303024136492E-33</c:v>
                </c:pt>
                <c:pt idx="1211">
                  <c:v>1.2210103320818435E-33</c:v>
                </c:pt>
                <c:pt idx="1212">
                  <c:v>1.1456718407612332E-33</c:v>
                </c:pt>
                <c:pt idx="1213">
                  <c:v>1.074981867250286E-33</c:v>
                </c:pt>
                <c:pt idx="1214">
                  <c:v>1.008653589800279E-33</c:v>
                </c:pt>
                <c:pt idx="1215">
                  <c:v>9.4641788407033157E-34</c:v>
                </c:pt>
                <c:pt idx="1216">
                  <c:v>8.8802223116612363E-34</c:v>
                </c:pt>
                <c:pt idx="1217">
                  <c:v>8.3322969305455103E-34</c:v>
                </c:pt>
                <c:pt idx="1218">
                  <c:v>7.8181795119710558E-34</c:v>
                </c:pt>
                <c:pt idx="1219">
                  <c:v>7.3357840450126931E-34</c:v>
                </c:pt>
                <c:pt idx="1220">
                  <c:v>6.8831532292989904E-34</c:v>
                </c:pt>
                <c:pt idx="1221">
                  <c:v>6.4584505333440673E-34</c:v>
                </c:pt>
                <c:pt idx="1222">
                  <c:v>6.0599527428943133E-34</c:v>
                </c:pt>
                <c:pt idx="1223">
                  <c:v>5.686042969055273E-34</c:v>
                </c:pt>
                <c:pt idx="1224">
                  <c:v>5.3352040878294286E-34</c:v>
                </c:pt>
                <c:pt idx="1225">
                  <c:v>5.0060125844460811E-34</c:v>
                </c:pt>
                <c:pt idx="1226">
                  <c:v>4.6971327775069206E-34</c:v>
                </c:pt>
                <c:pt idx="1227">
                  <c:v>4.4073113995120291E-34</c:v>
                </c:pt>
                <c:pt idx="1228">
                  <c:v>4.1353725117769578E-34</c:v>
                </c:pt>
                <c:pt idx="1229">
                  <c:v>3.8802127331084218E-34</c:v>
                </c:pt>
                <c:pt idx="1230">
                  <c:v>3.6407967628790914E-34</c:v>
                </c:pt>
                <c:pt idx="1231">
                  <c:v>3.4161531803365908E-34</c:v>
                </c:pt>
                <c:pt idx="1232">
                  <c:v>3.2053705031025269E-34</c:v>
                </c:pt>
                <c:pt idx="1233">
                  <c:v>3.0075934888690847E-34</c:v>
                </c:pt>
                <c:pt idx="1234">
                  <c:v>2.8220196652874668E-34</c:v>
                </c:pt>
                <c:pt idx="1235">
                  <c:v>2.6478960739683384E-34</c:v>
                </c:pt>
                <c:pt idx="1236">
                  <c:v>2.4845162153831854E-34</c:v>
                </c:pt>
                <c:pt idx="1237">
                  <c:v>2.3312171822706503E-34</c:v>
                </c:pt>
                <c:pt idx="1238">
                  <c:v>2.1873769699167522E-34</c:v>
                </c:pt>
                <c:pt idx="1239">
                  <c:v>2.0524119523955652E-34</c:v>
                </c:pt>
                <c:pt idx="1240">
                  <c:v>1.9257745145302919E-34</c:v>
                </c:pt>
                <c:pt idx="1241">
                  <c:v>1.8069508299665248E-34</c:v>
                </c:pt>
                <c:pt idx="1242">
                  <c:v>1.6954587763422985E-34</c:v>
                </c:pt>
                <c:pt idx="1243">
                  <c:v>1.5908459790958331E-34</c:v>
                </c:pt>
                <c:pt idx="1244">
                  <c:v>1.4926879759737877E-34</c:v>
                </c:pt>
                <c:pt idx="1245">
                  <c:v>1.4005864947925925E-34</c:v>
                </c:pt>
                <c:pt idx="1246">
                  <c:v>1.3141678374649461E-34</c:v>
                </c:pt>
                <c:pt idx="1247">
                  <c:v>1.2330813637347286E-34</c:v>
                </c:pt>
                <c:pt idx="1248">
                  <c:v>1.1569980684681424E-34</c:v>
                </c:pt>
                <c:pt idx="1249">
                  <c:v>1.0856092467285015E-34</c:v>
                </c:pt>
                <c:pt idx="1250">
                  <c:v>1.0186252412182616E-34</c:v>
                </c:pt>
                <c:pt idx="1251">
                  <c:v>9.5577426700608526E-35</c:v>
                </c:pt>
                <c:pt idx="1252">
                  <c:v>8.9680130877031962E-35</c:v>
                </c:pt>
                <c:pt idx="1253">
                  <c:v>8.4146708608449864E-35</c:v>
                </c:pt>
                <c:pt idx="1254">
                  <c:v>7.895470825465539E-35</c:v>
                </c:pt>
                <c:pt idx="1255">
                  <c:v>7.4083063481246545E-35</c:v>
                </c:pt>
                <c:pt idx="1256">
                  <c:v>6.9512007783814478E-35</c:v>
                </c:pt>
                <c:pt idx="1257">
                  <c:v>6.5222994286139924E-35</c:v>
                </c:pt>
                <c:pt idx="1258">
                  <c:v>6.1198620486982557E-35</c:v>
                </c:pt>
                <c:pt idx="1259">
                  <c:v>5.7422557650126202E-35</c:v>
                </c:pt>
                <c:pt idx="1260">
                  <c:v>5.3879484551182671E-35</c:v>
                </c:pt>
                <c:pt idx="1261">
                  <c:v>5.0555025312334754E-35</c:v>
                </c:pt>
                <c:pt idx="1262">
                  <c:v>4.7435691072785267E-35</c:v>
                </c:pt>
                <c:pt idx="1263">
                  <c:v>4.4508825258242216E-35</c:v>
                </c:pt>
                <c:pt idx="1264">
                  <c:v>4.1762552227373314E-35</c:v>
                </c:pt>
                <c:pt idx="1265">
                  <c:v>3.9185729086864774E-35</c:v>
                </c:pt>
                <c:pt idx="1266">
                  <c:v>3.676790047957607E-35</c:v>
                </c:pt>
                <c:pt idx="1267">
                  <c:v>3.4499256162345231E-35</c:v>
                </c:pt>
                <c:pt idx="1268">
                  <c:v>3.2370591201318386E-35</c:v>
                </c:pt>
                <c:pt idx="1269">
                  <c:v>3.0373268623297733E-35</c:v>
                </c:pt>
                <c:pt idx="1270">
                  <c:v>2.8499184371567168E-35</c:v>
                </c:pt>
                <c:pt idx="1271">
                  <c:v>2.6740734424005317E-35</c:v>
                </c:pt>
                <c:pt idx="1272">
                  <c:v>2.5090783940069004E-35</c:v>
                </c:pt>
                <c:pt idx="1273">
                  <c:v>2.3542638311462233E-35</c:v>
                </c:pt>
                <c:pt idx="1274">
                  <c:v>2.2090015999030004E-35</c:v>
                </c:pt>
                <c:pt idx="1275">
                  <c:v>2.0727023045663644E-35</c:v>
                </c:pt>
                <c:pt idx="1276">
                  <c:v>1.9448129161804881E-35</c:v>
                </c:pt>
                <c:pt idx="1277">
                  <c:v>1.8248145286516478E-35</c:v>
                </c:pt>
                <c:pt idx="1278">
                  <c:v>1.7122202533074396E-35</c:v>
                </c:pt>
                <c:pt idx="1279">
                  <c:v>1.6065732433654061E-35</c:v>
                </c:pt>
                <c:pt idx="1280">
                  <c:v>1.5074448402954336E-35</c:v>
                </c:pt>
                <c:pt idx="1281">
                  <c:v>1.4144328345548592E-35</c:v>
                </c:pt>
                <c:pt idx="1282">
                  <c:v>1.3271598336392901E-35</c:v>
                </c:pt>
                <c:pt idx="1283">
                  <c:v>1.2452717308275654E-35</c:v>
                </c:pt>
                <c:pt idx="1284">
                  <c:v>1.1684362684078534E-35</c:v>
                </c:pt>
                <c:pt idx="1285">
                  <c:v>1.0963416895552385E-35</c:v>
                </c:pt>
                <c:pt idx="1286">
                  <c:v>1.0286954733908331E-35</c:v>
                </c:pt>
                <c:pt idx="1287">
                  <c:v>9.6522314808997571E-36</c:v>
                </c:pt>
                <c:pt idx="1288">
                  <c:v>9.0566717722374835E-36</c:v>
                </c:pt>
                <c:pt idx="1289">
                  <c:v>8.4978591481518417E-36</c:v>
                </c:pt>
                <c:pt idx="1290">
                  <c:v>7.9735262487035389E-36</c:v>
                </c:pt>
                <c:pt idx="1291">
                  <c:v>7.4815456140610904E-36</c:v>
                </c:pt>
                <c:pt idx="1292">
                  <c:v>7.0199210524174025E-36</c:v>
                </c:pt>
                <c:pt idx="1293">
                  <c:v>6.5867795405211128E-36</c:v>
                </c:pt>
                <c:pt idx="1294">
                  <c:v>6.1803636239594319E-36</c:v>
                </c:pt>
                <c:pt idx="1295">
                  <c:v>5.7990242863569435E-36</c:v>
                </c:pt>
                <c:pt idx="1296">
                  <c:v>5.441214258557417E-36</c:v>
                </c:pt>
                <c:pt idx="1297">
                  <c:v>5.1054817406409077E-36</c:v>
                </c:pt>
                <c:pt idx="1298">
                  <c:v>4.7904645113034669E-36</c:v>
                </c:pt>
                <c:pt idx="1299">
                  <c:v>4.4948844006985235E-36</c:v>
                </c:pt>
                <c:pt idx="1300">
                  <c:v>4.2175421043137012E-36</c:v>
                </c:pt>
                <c:pt idx="1301">
                  <c:v>3.9573123168405769E-36</c:v>
                </c:pt>
                <c:pt idx="1302">
                  <c:v>3.7131391662932675E-36</c:v>
                </c:pt>
                <c:pt idx="1303">
                  <c:v>3.4840319298499528E-36</c:v>
                </c:pt>
                <c:pt idx="1304">
                  <c:v>3.2690610140345277E-36</c:v>
                </c:pt>
                <c:pt idx="1305">
                  <c:v>3.0673541829281393E-36</c:v>
                </c:pt>
                <c:pt idx="1306">
                  <c:v>2.8780930191067343E-36</c:v>
                </c:pt>
                <c:pt idx="1307">
                  <c:v>2.7005096029449875E-36</c:v>
                </c:pt>
                <c:pt idx="1308">
                  <c:v>2.5338833968130488E-36</c:v>
                </c:pt>
                <c:pt idx="1309">
                  <c:v>2.3775383215238385E-36</c:v>
                </c:pt>
                <c:pt idx="1310">
                  <c:v>2.2308400131687074E-36</c:v>
                </c:pt>
                <c:pt idx="1311">
                  <c:v>2.0931932492111717E-36</c:v>
                </c:pt>
                <c:pt idx="1312">
                  <c:v>1.9640395333952061E-36</c:v>
                </c:pt>
                <c:pt idx="1313">
                  <c:v>1.8428548296689543E-36</c:v>
                </c:pt>
                <c:pt idx="1314">
                  <c:v>1.7291474359293458E-36</c:v>
                </c:pt>
                <c:pt idx="1315">
                  <c:v>1.6224559889604212E-36</c:v>
                </c:pt>
                <c:pt idx="1316">
                  <c:v>1.5223475924704771E-36</c:v>
                </c:pt>
                <c:pt idx="1317">
                  <c:v>1.4284160606326272E-36</c:v>
                </c:pt>
                <c:pt idx="1318">
                  <c:v>1.3402802700020051E-36</c:v>
                </c:pt>
                <c:pt idx="1319">
                  <c:v>1.2575826131225845E-36</c:v>
                </c:pt>
                <c:pt idx="1320">
                  <c:v>1.1799875475491869E-36</c:v>
                </c:pt>
                <c:pt idx="1321">
                  <c:v>1.1071802343973894E-36</c:v>
                </c:pt>
                <c:pt idx="1322">
                  <c:v>1.0388652608973059E-36</c:v>
                </c:pt>
                <c:pt idx="1323">
                  <c:v>9.7476544176805264E-37</c:v>
                </c:pt>
                <c:pt idx="1324">
                  <c:v>9.1462069454952448E-37</c:v>
                </c:pt>
                <c:pt idx="1325">
                  <c:v>8.581869843281834E-37</c:v>
                </c:pt>
                <c:pt idx="1326">
                  <c:v>8.0523533357512834E-37</c:v>
                </c:pt>
                <c:pt idx="1327">
                  <c:v>7.5555089307890125E-37</c:v>
                </c:pt>
                <c:pt idx="1328">
                  <c:v>7.0893207020338049E-37</c:v>
                </c:pt>
                <c:pt idx="1329">
                  <c:v>6.6518971093369667E-37</c:v>
                </c:pt>
                <c:pt idx="1330">
                  <c:v>6.241463323913612E-37</c:v>
                </c:pt>
                <c:pt idx="1331">
                  <c:v>5.8563540270456341E-37</c:v>
                </c:pt>
                <c:pt idx="1332">
                  <c:v>5.4950066531174113E-37</c:v>
                </c:pt>
                <c:pt idx="1333">
                  <c:v>5.1559550495681346E-37</c:v>
                </c:pt>
                <c:pt idx="1334">
                  <c:v>4.8378235280362523E-37</c:v>
                </c:pt>
                <c:pt idx="1335">
                  <c:v>4.539321282558796E-37</c:v>
                </c:pt>
                <c:pt idx="1336">
                  <c:v>4.2592371521776647E-37</c:v>
                </c:pt>
                <c:pt idx="1337">
                  <c:v>3.9964347067023296E-37</c:v>
                </c:pt>
                <c:pt idx="1338">
                  <c:v>3.7498476356896507E-37</c:v>
                </c:pt>
                <c:pt idx="1339">
                  <c:v>3.5184754219317733E-37</c:v>
                </c:pt>
                <c:pt idx="1340">
                  <c:v>3.3013792818974554E-37</c:v>
                </c:pt>
                <c:pt idx="1341">
                  <c:v>3.0976783566553232E-37</c:v>
                </c:pt>
                <c:pt idx="1342">
                  <c:v>2.9065461378238799E-37</c:v>
                </c:pt>
                <c:pt idx="1343">
                  <c:v>2.7272071140467081E-37</c:v>
                </c:pt>
                <c:pt idx="1344">
                  <c:v>2.5589336243860623E-37</c:v>
                </c:pt>
                <c:pt idx="1345">
                  <c:v>2.401042905867634E-37</c:v>
                </c:pt>
                <c:pt idx="1346">
                  <c:v>2.2528943231970017E-37</c:v>
                </c:pt>
                <c:pt idx="1347">
                  <c:v>2.113886769407479E-37</c:v>
                </c:pt>
                <c:pt idx="1348">
                  <c:v>1.9834562268925579E-37</c:v>
                </c:pt>
                <c:pt idx="1349">
                  <c:v>1.8610734789269659E-37</c:v>
                </c:pt>
                <c:pt idx="1350">
                  <c:v>1.7462419623909047E-37</c:v>
                </c:pt>
                <c:pt idx="1351">
                  <c:v>1.638495752984992E-37</c:v>
                </c:pt>
                <c:pt idx="1352">
                  <c:v>1.5373976747609964E-37</c:v>
                </c:pt>
                <c:pt idx="1353">
                  <c:v>1.4425375262978591E-37</c:v>
                </c:pt>
                <c:pt idx="1354">
                  <c:v>1.3535304163257859E-37</c:v>
                </c:pt>
                <c:pt idx="1355">
                  <c:v>1.2700152020452671E-37</c:v>
                </c:pt>
                <c:pt idx="1356">
                  <c:v>1.1916530238045695E-37</c:v>
                </c:pt>
                <c:pt idx="1357">
                  <c:v>1.1181259301902116E-37</c:v>
                </c:pt>
                <c:pt idx="1358">
                  <c:v>1.0491355879517821E-37</c:v>
                </c:pt>
                <c:pt idx="1359">
                  <c:v>9.8440207152667181E-38</c:v>
                </c:pt>
                <c:pt idx="1360">
                  <c:v>9.2366272725326724E-38</c:v>
                </c:pt>
                <c:pt idx="1361">
                  <c:v>8.6667110766418968E-38</c:v>
                </c:pt>
                <c:pt idx="1362">
                  <c:v>8.1319597153552509E-38</c:v>
                </c:pt>
                <c:pt idx="1363">
                  <c:v>7.6302034563477862E-38</c:v>
                </c:pt>
                <c:pt idx="1364">
                  <c:v>7.1594064436063584E-38</c:v>
                </c:pt>
                <c:pt idx="1365">
                  <c:v>6.7176584370250296E-38</c:v>
                </c:pt>
                <c:pt idx="1366">
                  <c:v>6.303167061682013E-38</c:v>
                </c:pt>
                <c:pt idx="1367">
                  <c:v>5.914250535349901E-38</c:v>
                </c:pt>
                <c:pt idx="1368">
                  <c:v>5.5493308447313371E-38</c:v>
                </c:pt>
                <c:pt idx="1369">
                  <c:v>5.2069273427329902E-38</c:v>
                </c:pt>
                <c:pt idx="1370">
                  <c:v>4.885650740799007E-38</c:v>
                </c:pt>
                <c:pt idx="1371">
                  <c:v>4.5841974719281024E-38</c:v>
                </c:pt>
                <c:pt idx="1372">
                  <c:v>4.3013444015024296E-38</c:v>
                </c:pt>
                <c:pt idx="1373">
                  <c:v>4.0359438644676395E-38</c:v>
                </c:pt>
                <c:pt idx="1374">
                  <c:v>3.7869190087276915E-38</c:v>
                </c:pt>
                <c:pt idx="1375">
                  <c:v>3.5532594258604072E-38</c:v>
                </c:pt>
                <c:pt idx="1376">
                  <c:v>3.334017051425595E-38</c:v>
                </c:pt>
                <c:pt idx="1377">
                  <c:v>3.1283023182313817E-38</c:v>
                </c:pt>
                <c:pt idx="1378">
                  <c:v>2.9352805469508066E-38</c:v>
                </c:pt>
                <c:pt idx="1379">
                  <c:v>2.7541685594437361E-38</c:v>
                </c:pt>
                <c:pt idx="1380">
                  <c:v>2.5842315010427906E-38</c:v>
                </c:pt>
                <c:pt idx="1381">
                  <c:v>2.4247798589098305E-38</c:v>
                </c:pt>
                <c:pt idx="1382">
                  <c:v>2.2751666643651143E-38</c:v>
                </c:pt>
                <c:pt idx="1383">
                  <c:v>2.1347848678376755E-38</c:v>
                </c:pt>
                <c:pt idx="1384">
                  <c:v>2.0030648757858973E-38</c:v>
                </c:pt>
                <c:pt idx="1385">
                  <c:v>1.8794722395944285E-38</c:v>
                </c:pt>
                <c:pt idx="1386">
                  <c:v>1.7635054870702391E-38</c:v>
                </c:pt>
                <c:pt idx="1387">
                  <c:v>1.6546940877391933E-38</c:v>
                </c:pt>
                <c:pt idx="1388">
                  <c:v>1.552596543687413E-38</c:v>
                </c:pt>
                <c:pt idx="1389">
                  <c:v>1.4567985982010975E-38</c:v>
                </c:pt>
                <c:pt idx="1390">
                  <c:v>1.3669115549364267E-38</c:v>
                </c:pt>
                <c:pt idx="1391">
                  <c:v>1.2825707007996429E-38</c:v>
                </c:pt>
                <c:pt idx="1392">
                  <c:v>1.2034338261382198E-38</c:v>
                </c:pt>
                <c:pt idx="1393">
                  <c:v>1.1291798362388402E-38</c:v>
                </c:pt>
                <c:pt idx="1394">
                  <c:v>1.0595074484984013E-38</c:v>
                </c:pt>
                <c:pt idx="1395">
                  <c:v>9.9413396998186675E-39</c:v>
                </c:pt>
                <c:pt idx="1396">
                  <c:v>9.3279415040695514E-39</c:v>
                </c:pt>
                <c:pt idx="1397">
                  <c:v>8.7523910590169679E-39</c:v>
                </c:pt>
                <c:pt idx="1398">
                  <c:v>8.212353091680471E-39</c:v>
                </c:pt>
                <c:pt idx="1399">
                  <c:v>7.7056364195418717E-39</c:v>
                </c:pt>
                <c:pt idx="1400">
                  <c:v>7.2301850599095403E-39</c:v>
                </c:pt>
                <c:pt idx="1401">
                  <c:v>6.7840698878506253E-39</c:v>
                </c:pt>
                <c:pt idx="1402">
                  <c:v>6.3654808088435605E-39</c:v>
                </c:pt>
                <c:pt idx="1403">
                  <c:v>5.9727194143917174E-39</c:v>
                </c:pt>
                <c:pt idx="1404">
                  <c:v>5.6041920907986594E-39</c:v>
                </c:pt>
                <c:pt idx="1405">
                  <c:v>5.2584035531441148E-39</c:v>
                </c:pt>
                <c:pt idx="1406">
                  <c:v>4.9339507782250394E-39</c:v>
                </c:pt>
                <c:pt idx="1407">
                  <c:v>4.6295173118449112E-39</c:v>
                </c:pt>
                <c:pt idx="1408">
                  <c:v>4.3438679273533254E-39</c:v>
                </c:pt>
                <c:pt idx="1409">
                  <c:v>4.0758436137631183E-39</c:v>
                </c:pt>
                <c:pt idx="1410">
                  <c:v>3.8243568731094969E-39</c:v>
                </c:pt>
                <c:pt idx="1411">
                  <c:v>3.588387307970415E-39</c:v>
                </c:pt>
                <c:pt idx="1412">
                  <c:v>3.366977481244725E-39</c:v>
                </c:pt>
                <c:pt idx="1413">
                  <c:v>3.1592290313893114E-39</c:v>
                </c:pt>
                <c:pt idx="1414">
                  <c:v>2.9642990273529569E-39</c:v>
                </c:pt>
                <c:pt idx="1415">
                  <c:v>2.7813965484172128E-39</c:v>
                </c:pt>
                <c:pt idx="1416">
                  <c:v>2.6097794750671232E-39</c:v>
                </c:pt>
                <c:pt idx="1417">
                  <c:v>2.4487514778708859E-39</c:v>
                </c:pt>
                <c:pt idx="1418">
                  <c:v>2.2976591921509462E-39</c:v>
                </c:pt>
                <c:pt idx="1419">
                  <c:v>2.1558895669828747E-39</c:v>
                </c:pt>
                <c:pt idx="1420">
                  <c:v>2.0228673777656855E-39</c:v>
                </c:pt>
                <c:pt idx="1421">
                  <c:v>1.8980528922709541E-39</c:v>
                </c:pt>
                <c:pt idx="1422">
                  <c:v>1.7809396807008245E-39</c:v>
                </c:pt>
                <c:pt idx="1423">
                  <c:v>1.6710525608692977E-39</c:v>
                </c:pt>
                <c:pt idx="1424">
                  <c:v>1.5679456701694596E-39</c:v>
                </c:pt>
                <c:pt idx="1425">
                  <c:v>1.4712006565037333E-39</c:v>
                </c:pt>
                <c:pt idx="1426">
                  <c:v>1.3804249808369249E-39</c:v>
                </c:pt>
                <c:pt idx="1427">
                  <c:v>1.295250324484741E-39</c:v>
                </c:pt>
                <c:pt idx="1428">
                  <c:v>1.2153310946754136E-39</c:v>
                </c:pt>
                <c:pt idx="1429">
                  <c:v>1.1403430223208103E-39</c:v>
                </c:pt>
                <c:pt idx="1430">
                  <c:v>1.0699818463075373E-39</c:v>
                </c:pt>
                <c:pt idx="1431">
                  <c:v>1.0039620789696077E-39</c:v>
                </c:pt>
                <c:pt idx="1432">
                  <c:v>9.4201584773361851E-40</c:v>
                </c:pt>
                <c:pt idx="1433">
                  <c:v>8.8389180823646536E-40</c:v>
                </c:pt>
                <c:pt idx="1434">
                  <c:v>8.2935412450561374E-40</c:v>
                </c:pt>
                <c:pt idx="1435">
                  <c:v>7.7818151206404232E-40</c:v>
                </c:pt>
                <c:pt idx="1436">
                  <c:v>7.301663400773021E-40</c:v>
                </c:pt>
                <c:pt idx="1437">
                  <c:v>6.8511378889968563E-40</c:v>
                </c:pt>
                <c:pt idx="1438">
                  <c:v>6.42841059601282E-40</c:v>
                </c:pt>
                <c:pt idx="1439">
                  <c:v>6.031766322686088E-40</c:v>
                </c:pt>
                <c:pt idx="1440">
                  <c:v>5.6595957006940232E-40</c:v>
                </c:pt>
                <c:pt idx="1441">
                  <c:v>5.3103886625783776E-40</c:v>
                </c:pt>
                <c:pt idx="1442">
                  <c:v>4.9827283147067975E-40</c:v>
                </c:pt>
                <c:pt idx="1443">
                  <c:v>4.675285188283411E-40</c:v>
                </c:pt>
                <c:pt idx="1444">
                  <c:v>4.3868118450822007E-40</c:v>
                </c:pt>
                <c:pt idx="1445">
                  <c:v>4.1161378160161438E-40</c:v>
                </c:pt>
                <c:pt idx="1446">
                  <c:v>3.8621648520055632E-40</c:v>
                </c:pt>
                <c:pt idx="1447">
                  <c:v>3.6238624678762824E-40</c:v>
                </c:pt>
                <c:pt idx="1448">
                  <c:v>3.4002637612071208E-40</c:v>
                </c:pt>
                <c:pt idx="1449">
                  <c:v>3.1904614891618754E-40</c:v>
                </c:pt>
                <c:pt idx="1450">
                  <c:v>2.9936043873876927E-40</c:v>
                </c:pt>
                <c:pt idx="1451">
                  <c:v>2.8088937160438956E-40</c:v>
                </c:pt>
                <c:pt idx="1452">
                  <c:v>2.6355800189469365E-40</c:v>
                </c:pt>
                <c:pt idx="1453">
                  <c:v>2.4729600826818117E-40</c:v>
                </c:pt>
                <c:pt idx="1454">
                  <c:v>2.320374083341675E-40</c:v>
                </c:pt>
                <c:pt idx="1455">
                  <c:v>2.1772029093186455E-40</c:v>
                </c:pt>
                <c:pt idx="1456">
                  <c:v>2.0428656492831456E-40</c:v>
                </c:pt>
                <c:pt idx="1457">
                  <c:v>1.9168172351593446E-40</c:v>
                </c:pt>
                <c:pt idx="1458">
                  <c:v>1.7985462305331777E-40</c:v>
                </c:pt>
                <c:pt idx="1459">
                  <c:v>1.6875727555194887E-40</c:v>
                </c:pt>
                <c:pt idx="1460">
                  <c:v>1.5834465396685306E-40</c:v>
                </c:pt>
                <c:pt idx="1461">
                  <c:v>1.4857450950115723E-40</c:v>
                </c:pt>
                <c:pt idx="1462">
                  <c:v>1.3940720018328111E-40</c:v>
                </c:pt>
                <c:pt idx="1463">
                  <c:v>1.3080553002121835E-40</c:v>
                </c:pt>
                <c:pt idx="1464">
                  <c:v>1.2273459808128215E-40</c:v>
                </c:pt>
                <c:pt idx="1465">
                  <c:v>1.1516165687895866E-40</c:v>
                </c:pt>
                <c:pt idx="1466">
                  <c:v>1.0805597950729411E-40</c:v>
                </c:pt>
                <c:pt idx="1467">
                  <c:v>1.0138873496369539E-40</c:v>
                </c:pt>
                <c:pt idx="1468">
                  <c:v>9.5132871169286409E-41</c:v>
                </c:pt>
                <c:pt idx="1469">
                  <c:v>8.9263005206177082E-41</c:v>
                </c:pt>
                <c:pt idx="1470">
                  <c:v>8.3755320327285788E-41</c:v>
                </c:pt>
                <c:pt idx="1471">
                  <c:v>7.8587469320838102E-41</c:v>
                </c:pt>
                <c:pt idx="1472">
                  <c:v>7.3738483837445915E-41</c:v>
                </c:pt>
                <c:pt idx="1473">
                  <c:v>6.9188689311866073E-41</c:v>
                </c:pt>
                <c:pt idx="1474">
                  <c:v>6.4919625134236285E-41</c:v>
                </c:pt>
                <c:pt idx="1475">
                  <c:v>6.0913969746886847E-41</c:v>
                </c:pt>
                <c:pt idx="1476">
                  <c:v>5.7155470362811064E-41</c:v>
                </c:pt>
                <c:pt idx="1477">
                  <c:v>5.3628877020630051E-41</c:v>
                </c:pt>
                <c:pt idx="1478">
                  <c:v>5.0319880708482538E-41</c:v>
                </c:pt>
                <c:pt idx="1479">
                  <c:v>4.7215055305779834E-41</c:v>
                </c:pt>
                <c:pt idx="1480">
                  <c:v>4.4301803107256902E-41</c:v>
                </c:pt>
                <c:pt idx="1481">
                  <c:v>4.1568303708285593E-41</c:v>
                </c:pt>
                <c:pt idx="1482">
                  <c:v>3.900346604405421E-41</c:v>
                </c:pt>
                <c:pt idx="1483">
                  <c:v>3.6596883388014284E-41</c:v>
                </c:pt>
                <c:pt idx="1484">
                  <c:v>3.4338791127002609E-41</c:v>
                </c:pt>
                <c:pt idx="1485">
                  <c:v>3.222002714171264E-41</c:v>
                </c:pt>
                <c:pt idx="1486">
                  <c:v>3.0231994631760835E-41</c:v>
                </c:pt>
                <c:pt idx="1487">
                  <c:v>2.8366627234511829E-41</c:v>
                </c:pt>
                <c:pt idx="1488">
                  <c:v>2.6616356296133703E-41</c:v>
                </c:pt>
                <c:pt idx="1489">
                  <c:v>2.4974080162086921E-41</c:v>
                </c:pt>
                <c:pt idx="1490">
                  <c:v>2.3433135362444147E-41</c:v>
                </c:pt>
                <c:pt idx="1491">
                  <c:v>2.1987269575126748E-41</c:v>
                </c:pt>
                <c:pt idx="1492">
                  <c:v>2.0630616257357295E-41</c:v>
                </c:pt>
                <c:pt idx="1493">
                  <c:v>1.9357670842396155E-41</c:v>
                </c:pt>
                <c:pt idx="1494">
                  <c:v>1.8163268404981443E-41</c:v>
                </c:pt>
                <c:pt idx="1495">
                  <c:v>1.7042562704850731E-41</c:v>
                </c:pt>
                <c:pt idx="1496">
                  <c:v>1.5991006523314427E-41</c:v>
                </c:pt>
                <c:pt idx="1497">
                  <c:v>1.5004333213097262E-41</c:v>
                </c:pt>
                <c:pt idx="1498">
                  <c:v>1.4078539386587114E-41</c:v>
                </c:pt>
                <c:pt idx="1499">
                  <c:v>1.3209868672249399E-41</c:v>
                </c:pt>
                <c:pt idx="1500">
                  <c:v>1.2394796473299358E-41</c:v>
                </c:pt>
                <c:pt idx="1501">
                  <c:v>1.1630015666791157E-41</c:v>
                </c:pt>
                <c:pt idx="1502">
                  <c:v>1.0912423185098397E-41</c:v>
                </c:pt>
                <c:pt idx="1503">
                  <c:v>1.0239107425340962E-41</c:v>
                </c:pt>
                <c:pt idx="1504">
                  <c:v>9.6073364356724283E-42</c:v>
                </c:pt>
                <c:pt idx="1505">
                  <c:v>9.0145468304943979E-42</c:v>
                </c:pt>
                <c:pt idx="1506">
                  <c:v>8.4583333896216326E-42</c:v>
                </c:pt>
                <c:pt idx="1507">
                  <c:v>7.9364392991970744E-42</c:v>
                </c:pt>
                <c:pt idx="1508">
                  <c:v>7.4467469947596097E-42</c:v>
                </c:pt>
                <c:pt idx="1509">
                  <c:v>6.9872695693107031E-42</c:v>
                </c:pt>
                <c:pt idx="1510">
                  <c:v>6.5561427115184817E-42</c:v>
                </c:pt>
                <c:pt idx="1511">
                  <c:v>6.1516171413488502E-42</c:v>
                </c:pt>
                <c:pt idx="1512">
                  <c:v>5.7720515124314981E-42</c:v>
                </c:pt>
                <c:pt idx="1513">
                  <c:v>5.4159057523624593E-42</c:v>
                </c:pt>
                <c:pt idx="1514">
                  <c:v>5.0817348139217391E-42</c:v>
                </c:pt>
                <c:pt idx="1515">
                  <c:v>4.7681828118518451E-42</c:v>
                </c:pt>
                <c:pt idx="1516">
                  <c:v>4.4739775214074192E-42</c:v>
                </c:pt>
                <c:pt idx="1517">
                  <c:v>4.1979252163540604E-42</c:v>
                </c:pt>
                <c:pt idx="1518">
                  <c:v>3.9389058254717366E-42</c:v>
                </c:pt>
                <c:pt idx="1519">
                  <c:v>3.6958683879104679E-42</c:v>
                </c:pt>
                <c:pt idx="1520">
                  <c:v>3.4678267889585859E-42</c:v>
                </c:pt>
                <c:pt idx="1521">
                  <c:v>3.2538557589216139E-42</c:v>
                </c:pt>
                <c:pt idx="1522">
                  <c:v>3.0530871188773756E-42</c:v>
                </c:pt>
                <c:pt idx="1523">
                  <c:v>2.8647062580746404E-42</c:v>
                </c:pt>
                <c:pt idx="1524">
                  <c:v>2.6879488286824801E-42</c:v>
                </c:pt>
                <c:pt idx="1525">
                  <c:v>2.5220976444794236E-42</c:v>
                </c:pt>
                <c:pt idx="1526">
                  <c:v>2.3664797708989653E-42</c:v>
                </c:pt>
                <c:pt idx="1527">
                  <c:v>2.2204637946243912E-42</c:v>
                </c:pt>
                <c:pt idx="1528">
                  <c:v>2.0834572616544255E-42</c:v>
                </c:pt>
                <c:pt idx="1529">
                  <c:v>1.9549042734447451E-42</c:v>
                </c:pt>
                <c:pt idx="1530">
                  <c:v>1.8342832313718025E-42</c:v>
                </c:pt>
                <c:pt idx="1531">
                  <c:v>1.72110472036721E-42</c:v>
                </c:pt>
                <c:pt idx="1532">
                  <c:v>1.614909523135615E-42</c:v>
                </c:pt>
                <c:pt idx="1533">
                  <c:v>1.5152667568988352E-42</c:v>
                </c:pt>
                <c:pt idx="1534">
                  <c:v>1.4217721251061694E-42</c:v>
                </c:pt>
                <c:pt idx="1535">
                  <c:v>1.3340462770172628E-42</c:v>
                </c:pt>
                <c:pt idx="1536">
                  <c:v>1.2517332685016058E-42</c:v>
                </c:pt>
                <c:pt idx="1537">
                  <c:v>1.1744991178094178E-42</c:v>
                </c:pt>
                <c:pt idx="1538">
                  <c:v>1.1020304504540145E-42</c:v>
                </c:pt>
                <c:pt idx="1539">
                  <c:v>1.0340332277073252E-42</c:v>
                </c:pt>
                <c:pt idx="1540">
                  <c:v>9.7023155354947742E-43</c:v>
                </c:pt>
                <c:pt idx="1541">
                  <c:v>9.1036655523169878E-43</c:v>
                </c:pt>
                <c:pt idx="1542">
                  <c:v>8.5419533291046096E-43</c:v>
                </c:pt>
                <c:pt idx="1543">
                  <c:v>8.0148997409105068E-43</c:v>
                </c:pt>
                <c:pt idx="1544">
                  <c:v>7.5203662888171015E-43</c:v>
                </c:pt>
                <c:pt idx="1545">
                  <c:v>7.0563464230622855E-43</c:v>
                </c:pt>
                <c:pt idx="1546">
                  <c:v>6.62095740154378E-43</c:v>
                </c:pt>
                <c:pt idx="1547">
                  <c:v>6.2124326506681219E-43</c:v>
                </c:pt>
                <c:pt idx="1548">
                  <c:v>5.8291145975487601E-43</c:v>
                </c:pt>
                <c:pt idx="1549">
                  <c:v>5.469447944470156E-43</c:v>
                </c:pt>
                <c:pt idx="1550">
                  <c:v>5.1319733583293269E-43</c:v>
                </c:pt>
                <c:pt idx="1551">
                  <c:v>4.8153215494499712E-43</c:v>
                </c:pt>
                <c:pt idx="1552">
                  <c:v>4.5182077157442066E-43</c:v>
                </c:pt>
                <c:pt idx="1553">
                  <c:v>4.2394263296793302E-43</c:v>
                </c:pt>
                <c:pt idx="1554">
                  <c:v>3.977846246897929E-43</c:v>
                </c:pt>
                <c:pt idx="1555">
                  <c:v>3.732406116644752E-43</c:v>
                </c:pt>
                <c:pt idx="1556">
                  <c:v>3.5021100753783404E-43</c:v>
                </c:pt>
                <c:pt idx="1557">
                  <c:v>3.2860237060944242E-43</c:v>
                </c:pt>
                <c:pt idx="1558">
                  <c:v>3.0832702469661835E-43</c:v>
                </c:pt>
                <c:pt idx="1559">
                  <c:v>2.8930270339180992E-43</c:v>
                </c:pt>
                <c:pt idx="1560">
                  <c:v>2.714522162699269E-43</c:v>
                </c:pt>
                <c:pt idx="1561">
                  <c:v>2.5470313569126922E-43</c:v>
                </c:pt>
                <c:pt idx="1562">
                  <c:v>2.3898750292926671E-43</c:v>
                </c:pt>
                <c:pt idx="1563">
                  <c:v>2.242415524306561E-43</c:v>
                </c:pt>
                <c:pt idx="1564">
                  <c:v>2.104054530892913E-43</c:v>
                </c:pt>
                <c:pt idx="1565">
                  <c:v>1.9742306548381584E-43</c:v>
                </c:pt>
                <c:pt idx="1566">
                  <c:v>1.8524171409419977E-43</c:v>
                </c:pt>
                <c:pt idx="1567">
                  <c:v>1.7381197357291691E-43</c:v>
                </c:pt>
                <c:pt idx="1568">
                  <c:v>1.6308746820356865E-43</c:v>
                </c:pt>
                <c:pt idx="1569">
                  <c:v>1.5302468373326379E-43</c:v>
                </c:pt>
                <c:pt idx="1570">
                  <c:v>1.4358279081527256E-43</c:v>
                </c:pt>
                <c:pt idx="1571">
                  <c:v>1.3472347934558026E-43</c:v>
                </c:pt>
                <c:pt idx="1572">
                  <c:v>1.2641080302116804E-43</c:v>
                </c:pt>
                <c:pt idx="1573">
                  <c:v>1.1861103348932159E-43</c:v>
                </c:pt>
                <c:pt idx="1574">
                  <c:v>1.1129252349618507E-43</c:v>
                </c:pt>
                <c:pt idx="1575">
                  <c:v>1.0442557847929053E-43</c:v>
                </c:pt>
                <c:pt idx="1576">
                  <c:v>9.7982336083054657E-44</c:v>
                </c:pt>
                <c:pt idx="1577">
                  <c:v>9.193665310838221E-44</c:v>
                </c:pt>
                <c:pt idx="1578">
                  <c:v>8.6263999437677984E-44</c:v>
                </c:pt>
                <c:pt idx="1579">
                  <c:v>8.0941358504872965E-44</c:v>
                </c:pt>
                <c:pt idx="1580">
                  <c:v>7.5947133906625213E-44</c:v>
                </c:pt>
                <c:pt idx="1581">
                  <c:v>7.1261061775774458E-44</c:v>
                </c:pt>
                <c:pt idx="1582">
                  <c:v>6.6864128561509226E-44</c:v>
                </c:pt>
                <c:pt idx="1583">
                  <c:v>6.2738493882642477E-44</c:v>
                </c:pt>
                <c:pt idx="1584">
                  <c:v>5.8867418140976417E-44</c:v>
                </c:pt>
                <c:pt idx="1585">
                  <c:v>5.5235194601050283E-44</c:v>
                </c:pt>
                <c:pt idx="1586">
                  <c:v>5.1827085660687504E-44</c:v>
                </c:pt>
                <c:pt idx="1587">
                  <c:v>4.8629263053762552E-44</c:v>
                </c:pt>
                <c:pt idx="1588">
                  <c:v>4.5628751742562603E-44</c:v>
                </c:pt>
                <c:pt idx="1589">
                  <c:v>4.2813377272089303E-44</c:v>
                </c:pt>
                <c:pt idx="1590">
                  <c:v>4.0171716372693142E-44</c:v>
                </c:pt>
                <c:pt idx="1591">
                  <c:v>3.7693050610612342E-44</c:v>
                </c:pt>
                <c:pt idx="1592">
                  <c:v>3.5367322898355267E-44</c:v>
                </c:pt>
                <c:pt idx="1593">
                  <c:v>3.3185096688468962E-44</c:v>
                </c:pt>
                <c:pt idx="1594">
                  <c:v>3.1137517685124163E-44</c:v>
                </c:pt>
                <c:pt idx="1595">
                  <c:v>2.921627791816301E-44</c:v>
                </c:pt>
                <c:pt idx="1596">
                  <c:v>2.7413582033841422E-44</c:v>
                </c:pt>
                <c:pt idx="1597">
                  <c:v>2.5722115665492148E-44</c:v>
                </c:pt>
                <c:pt idx="1598">
                  <c:v>2.4135015755773669E-44</c:v>
                </c:pt>
                <c:pt idx="1599">
                  <c:v>2.2645842710088685E-44</c:v>
                </c:pt>
                <c:pt idx="1600">
                  <c:v>2.1248554268185831E-44</c:v>
                </c:pt>
                <c:pt idx="1601">
                  <c:v>1.9937480987929642E-44</c:v>
                </c:pt>
                <c:pt idx="1602">
                  <c:v>1.8707303241765168E-44</c:v>
                </c:pt>
                <c:pt idx="1603">
                  <c:v>1.755302963254129E-44</c:v>
                </c:pt>
                <c:pt idx="1604">
                  <c:v>1.6469976741115806E-44</c:v>
                </c:pt>
                <c:pt idx="1605">
                  <c:v>1.5453750123569019E-44</c:v>
                </c:pt>
                <c:pt idx="1606">
                  <c:v>1.4500226480922767E-44</c:v>
                </c:pt>
                <c:pt idx="1607">
                  <c:v>1.3605536929019234E-44</c:v>
                </c:pt>
                <c:pt idx="1608">
                  <c:v>1.2766051300677753E-44</c:v>
                </c:pt>
                <c:pt idx="1609">
                  <c:v>1.1978363416436237E-44</c:v>
                </c:pt>
                <c:pt idx="1610">
                  <c:v>1.1239277264113807E-44</c:v>
                </c:pt>
                <c:pt idx="1611">
                  <c:v>1.0545794031118842E-44</c:v>
                </c:pt>
                <c:pt idx="1612">
                  <c:v>9.895099936886445E-45</c:v>
                </c:pt>
                <c:pt idx="1613">
                  <c:v>9.2845548160760121E-45</c:v>
                </c:pt>
                <c:pt idx="1614">
                  <c:v>8.7116814062056441E-45</c:v>
                </c:pt>
                <c:pt idx="1615">
                  <c:v>8.1741552962583984E-45</c:v>
                </c:pt>
                <c:pt idx="1616">
                  <c:v>7.6697954954772802E-45</c:v>
                </c:pt>
                <c:pt idx="1617">
                  <c:v>7.1965555840822125E-45</c:v>
                </c:pt>
                <c:pt idx="1618">
                  <c:v>6.7525154100033829E-45</c:v>
                </c:pt>
                <c:pt idx="1619">
                  <c:v>6.3358732979407876E-45</c:v>
                </c:pt>
                <c:pt idx="1620">
                  <c:v>5.9449387391385406E-45</c:v>
                </c:pt>
                <c:pt idx="1621">
                  <c:v>5.5781255322130078E-45</c:v>
                </c:pt>
                <c:pt idx="1622">
                  <c:v>5.2339453472039449E-45</c:v>
                </c:pt>
                <c:pt idx="1623">
                  <c:v>4.9110016867350309E-45</c:v>
                </c:pt>
                <c:pt idx="1624">
                  <c:v>4.6079842197814497E-45</c:v>
                </c:pt>
                <c:pt idx="1625">
                  <c:v>4.3236634650540063E-45</c:v>
                </c:pt>
                <c:pt idx="1626">
                  <c:v>4.0568858024278247E-45</c:v>
                </c:pt>
                <c:pt idx="1627">
                  <c:v>3.8065687921746874E-45</c:v>
                </c:pt>
                <c:pt idx="1628">
                  <c:v>3.5716967830070064E-45</c:v>
                </c:pt>
                <c:pt idx="1629">
                  <c:v>3.3513167911132195E-45</c:v>
                </c:pt>
                <c:pt idx="1630">
                  <c:v>3.1445346334639788E-45</c:v>
                </c:pt>
                <c:pt idx="1631">
                  <c:v>2.9505112997001602E-45</c:v>
                </c:pt>
                <c:pt idx="1632">
                  <c:v>2.7684595478817949E-45</c:v>
                </c:pt>
                <c:pt idx="1633">
                  <c:v>2.5976407102852808E-45</c:v>
                </c:pt>
                <c:pt idx="1634">
                  <c:v>2.4373616962885552E-45</c:v>
                </c:pt>
                <c:pt idx="1635">
                  <c:v>2.2869721801835304E-45</c:v>
                </c:pt>
                <c:pt idx="1636">
                  <c:v>2.1458619625054658E-45</c:v>
                </c:pt>
                <c:pt idx="1637">
                  <c:v>2.0134584941729719E-45</c:v>
                </c:pt>
                <c:pt idx="1638">
                  <c:v>1.889224553392942E-45</c:v>
                </c:pt>
                <c:pt idx="1639">
                  <c:v>1.772656065904551E-45</c:v>
                </c:pt>
                <c:pt idx="1640">
                  <c:v>1.6632800597180402E-45</c:v>
                </c:pt>
                <c:pt idx="1641">
                  <c:v>1.5606527460497286E-45</c:v>
                </c:pt>
                <c:pt idx="1642">
                  <c:v>1.4643577186667227E-45</c:v>
                </c:pt>
                <c:pt idx="1643">
                  <c:v>1.3740042643352263E-45</c:v>
                </c:pt>
                <c:pt idx="1644">
                  <c:v>1.2892257775171779E-45</c:v>
                </c:pt>
                <c:pt idx="1645">
                  <c:v>1.2096782728828969E-45</c:v>
                </c:pt>
                <c:pt idx="1646">
                  <c:v>1.1350389896043255E-45</c:v>
                </c:pt>
                <c:pt idx="1647">
                  <c:v>1.0650050817658388E-45</c:v>
                </c:pt>
                <c:pt idx="1648">
                  <c:v>9.9929238957901804E-46</c:v>
                </c:pt>
                <c:pt idx="1649">
                  <c:v>9.3763428641564142E-46</c:v>
                </c:pt>
                <c:pt idx="1650">
                  <c:v>8.7978059698077033E-46</c:v>
                </c:pt>
                <c:pt idx="1651">
                  <c:v>8.2549658223646715E-46</c:v>
                </c:pt>
                <c:pt idx="1652">
                  <c:v>7.7456198695750835E-46</c:v>
                </c:pt>
                <c:pt idx="1653">
                  <c:v>7.2677014605459167E-46</c:v>
                </c:pt>
                <c:pt idx="1654">
                  <c:v>6.8192714603897611E-46</c:v>
                </c:pt>
                <c:pt idx="1655">
                  <c:v>6.3985103822623524E-46</c:v>
                </c:pt>
                <c:pt idx="1656">
                  <c:v>6.0037110048672416E-46</c:v>
                </c:pt>
                <c:pt idx="1657">
                  <c:v>5.6332714454734673E-46</c:v>
                </c:pt>
                <c:pt idx="1658">
                  <c:v>5.2856886603402454E-46</c:v>
                </c:pt>
                <c:pt idx="1659">
                  <c:v>4.9595523461769338E-46</c:v>
                </c:pt>
                <c:pt idx="1660">
                  <c:v>4.6535392178936589E-46</c:v>
                </c:pt>
                <c:pt idx="1661">
                  <c:v>4.3664076394248358E-46</c:v>
                </c:pt>
                <c:pt idx="1662">
                  <c:v>4.0969925858403365E-46</c:v>
                </c:pt>
                <c:pt idx="1663">
                  <c:v>3.8442009163033026E-46</c:v>
                </c:pt>
                <c:pt idx="1664">
                  <c:v>3.6070069386947769E-46</c:v>
                </c:pt>
                <c:pt idx="1665">
                  <c:v>3.3844482479088391E-46</c:v>
                </c:pt>
                <c:pt idx="1666">
                  <c:v>3.1756218209322612E-46</c:v>
                </c:pt>
                <c:pt idx="1667">
                  <c:v>2.9796803528646423E-46</c:v>
                </c:pt>
                <c:pt idx="1668">
                  <c:v>2.7958288190125604E-46</c:v>
                </c:pt>
                <c:pt idx="1669">
                  <c:v>2.6233212491085805E-46</c:v>
                </c:pt>
                <c:pt idx="1670">
                  <c:v>2.4614577005666402E-46</c:v>
                </c:pt>
                <c:pt idx="1671">
                  <c:v>2.3095814184929189E-46</c:v>
                </c:pt>
                <c:pt idx="1672">
                  <c:v>2.1670761709290441E-46</c:v>
                </c:pt>
                <c:pt idx="1673">
                  <c:v>2.033363748515491E-46</c:v>
                </c:pt>
                <c:pt idx="1674">
                  <c:v>1.9079016184301659E-46</c:v>
                </c:pt>
                <c:pt idx="1675">
                  <c:v>1.7901807230831106E-46</c:v>
                </c:pt>
                <c:pt idx="1676">
                  <c:v>1.6797234146356331E-46</c:v>
                </c:pt>
                <c:pt idx="1677">
                  <c:v>1.5760815169632465E-46</c:v>
                </c:pt>
                <c:pt idx="1678">
                  <c:v>1.4788345071989172E-46</c:v>
                </c:pt>
                <c:pt idx="1679">
                  <c:v>1.3875878094782977E-46</c:v>
                </c:pt>
                <c:pt idx="1680">
                  <c:v>1.3019711939638937E-46</c:v>
                </c:pt>
                <c:pt idx="1681">
                  <c:v>1.22163727465226E-46</c:v>
                </c:pt>
                <c:pt idx="1682">
                  <c:v>1.1462600998691442E-46</c:v>
                </c:pt>
                <c:pt idx="1683">
                  <c:v>1.0755338297335649E-46</c:v>
                </c:pt>
                <c:pt idx="1684">
                  <c:v>1.0091714952246918E-46</c:v>
                </c:pt>
                <c:pt idx="1685">
                  <c:v>9.4690383381648607E-47</c:v>
                </c:pt>
                <c:pt idx="1686">
                  <c:v>8.8847819695573717E-47</c:v>
                </c:pt>
                <c:pt idx="1687">
                  <c:v>8.3365752495063332E-47</c:v>
                </c:pt>
                <c:pt idx="1688">
                  <c:v>7.8221938511051511E-47</c:v>
                </c:pt>
                <c:pt idx="1689">
                  <c:v>7.339550692341022E-47</c:v>
                </c:pt>
                <c:pt idx="1690">
                  <c:v>6.8866874678428919E-47</c:v>
                </c:pt>
                <c:pt idx="1691">
                  <c:v>6.4617667031355037E-47</c:v>
                </c:pt>
                <c:pt idx="1692">
                  <c:v>6.063064299159978E-47</c:v>
                </c:pt>
                <c:pt idx="1693">
                  <c:v>5.6889625368106405E-47</c:v>
                </c:pt>
                <c:pt idx="1694">
                  <c:v>5.3379435131042474E-47</c:v>
                </c:pt>
                <c:pt idx="1695">
                  <c:v>5.008582982349166E-47</c:v>
                </c:pt>
                <c:pt idx="1696">
                  <c:v>4.69954457732527E-47</c:v>
                </c:pt>
                <c:pt idx="1697">
                  <c:v>4.4095743870272313E-47</c:v>
                </c:pt>
                <c:pt idx="1698">
                  <c:v>4.1374958689706212E-47</c:v>
                </c:pt>
                <c:pt idx="1699">
                  <c:v>3.8822050754176868E-47</c:v>
                </c:pt>
                <c:pt idx="1700">
                  <c:v>3.6426661741534335E-47</c:v>
                </c:pt>
                <c:pt idx="1701">
                  <c:v>3.4179072456377118E-47</c:v>
                </c:pt>
                <c:pt idx="1702">
                  <c:v>3.2070163394804419E-47</c:v>
                </c:pt>
                <c:pt idx="1703">
                  <c:v>3.0091377742392688E-47</c:v>
                </c:pt>
                <c:pt idx="1704">
                  <c:v>2.8234686655262308E-47</c:v>
                </c:pt>
                <c:pt idx="1705">
                  <c:v>2.649255668336371E-47</c:v>
                </c:pt>
                <c:pt idx="1706">
                  <c:v>2.4857919203804204E-47</c:v>
                </c:pt>
                <c:pt idx="1707">
                  <c:v>2.3324141740192439E-47</c:v>
                </c:pt>
                <c:pt idx="1708">
                  <c:v>2.1885001051629951E-47</c:v>
                </c:pt>
                <c:pt idx="1709">
                  <c:v>2.0534657882159326E-47</c:v>
                </c:pt>
                <c:pt idx="1710">
                  <c:v>1.9267633268216034E-47</c:v>
                </c:pt>
                <c:pt idx="1711">
                  <c:v>1.8078786307952228E-47</c:v>
                </c:pt>
                <c:pt idx="1712">
                  <c:v>1.6963293302232489E-47</c:v>
                </c:pt>
                <c:pt idx="1713">
                  <c:v>1.5916628182666938E-47</c:v>
                </c:pt>
                <c:pt idx="1714">
                  <c:v>1.4934544147269226E-47</c:v>
                </c:pt>
                <c:pt idx="1715">
                  <c:v>1.4013056429226804E-47</c:v>
                </c:pt>
                <c:pt idx="1716">
                  <c:v>1.314842612886849E-47</c:v>
                </c:pt>
                <c:pt idx="1717">
                  <c:v>1.2337145043228133E-47</c:v>
                </c:pt>
                <c:pt idx="1718">
                  <c:v>1.1575921431650983E-47</c:v>
                </c:pt>
                <c:pt idx="1719">
                  <c:v>1.0861666659687226E-47</c:v>
                </c:pt>
                <c:pt idx="1720">
                  <c:v>1.0191482667080878E-47</c:v>
                </c:pt>
                <c:pt idx="1721">
                  <c:v>9.5626502090058551E-48</c:v>
                </c:pt>
                <c:pt idx="1722">
                  <c:v>8.9726178228385173E-48</c:v>
                </c:pt>
                <c:pt idx="1723">
                  <c:v>8.4189914756998227E-48</c:v>
                </c:pt>
                <c:pt idx="1724">
                  <c:v>7.8995248507623762E-48</c:v>
                </c:pt>
                <c:pt idx="1725">
                  <c:v>7.4121102329094804E-48</c:v>
                </c:pt>
                <c:pt idx="1726">
                  <c:v>6.9547699567650932E-48</c:v>
                </c:pt>
                <c:pt idx="1727">
                  <c:v>6.5256483823954262E-48</c:v>
                </c:pt>
                <c:pt idx="1728">
                  <c:v>6.1230043661239074E-48</c:v>
                </c:pt>
                <c:pt idx="1729">
                  <c:v>5.745204195910141E-48</c:v>
                </c:pt>
                <c:pt idx="1730">
                  <c:v>5.3907149626284534E-48</c:v>
                </c:pt>
                <c:pt idx="1731">
                  <c:v>5.0580983403502354E-48</c:v>
                </c:pt>
                <c:pt idx="1732">
                  <c:v>4.7460047503938408E-48</c:v>
                </c:pt>
                <c:pt idx="1733">
                  <c:v>4.4531678854629089E-48</c:v>
                </c:pt>
                <c:pt idx="1734">
                  <c:v>4.1783995716549941E-48</c:v>
                </c:pt>
                <c:pt idx="1735">
                  <c:v>3.9205849474933441E-48</c:v>
                </c:pt>
                <c:pt idx="1736">
                  <c:v>3.6786779404209042E-48</c:v>
                </c:pt>
                <c:pt idx="1737">
                  <c:v>3.4516970224026411E-48</c:v>
                </c:pt>
                <c:pt idx="1738">
                  <c:v>3.238721227414669E-48</c:v>
                </c:pt>
                <c:pt idx="1739">
                  <c:v>3.038886414661338E-48</c:v>
                </c:pt>
                <c:pt idx="1740">
                  <c:v>2.8513817623584132E-48</c:v>
                </c:pt>
                <c:pt idx="1741">
                  <c:v>2.6754464778560151E-48</c:v>
                </c:pt>
                <c:pt idx="1742">
                  <c:v>2.5103667107527807E-48</c:v>
                </c:pt>
                <c:pt idx="1743">
                  <c:v>2.3554726564763251E-48</c:v>
                </c:pt>
                <c:pt idx="1744">
                  <c:v>2.2101358385778977E-48</c:v>
                </c:pt>
                <c:pt idx="1745">
                  <c:v>2.0737665587142526E-48</c:v>
                </c:pt>
                <c:pt idx="1746">
                  <c:v>1.9458115039701346E-48</c:v>
                </c:pt>
                <c:pt idx="1747">
                  <c:v>1.8257515018131892E-48</c:v>
                </c:pt>
                <c:pt idx="1748">
                  <c:v>1.7130994135721173E-48</c:v>
                </c:pt>
                <c:pt idx="1749">
                  <c:v>1.6073981578909371E-48</c:v>
                </c:pt>
                <c:pt idx="1750">
                  <c:v>1.5082188561396111E-48</c:v>
                </c:pt>
                <c:pt idx="1751">
                  <c:v>1.4151590922561069E-48</c:v>
                </c:pt>
                <c:pt idx="1752">
                  <c:v>1.3278412799592708E-48</c:v>
                </c:pt>
                <c:pt idx="1753">
                  <c:v>1.2459111307075489E-48</c:v>
                </c:pt>
                <c:pt idx="1754">
                  <c:v>1.1690362161873569E-48</c:v>
                </c:pt>
                <c:pt idx="1755">
                  <c:v>1.0969046194984543E-48</c:v>
                </c:pt>
                <c:pt idx="1756">
                  <c:v>1.0292236695635583E-48</c:v>
                </c:pt>
                <c:pt idx="1757">
                  <c:v>9.6571875362711913E-49</c:v>
                </c:pt>
                <c:pt idx="1758">
                  <c:v>9.0613220302501439E-49</c:v>
                </c:pt>
                <c:pt idx="1759">
                  <c:v>8.5022224770421874E-49</c:v>
                </c:pt>
                <c:pt idx="1760">
                  <c:v>7.977620352504548E-49</c:v>
                </c:pt>
                <c:pt idx="1761">
                  <c:v>7.4853871044356813E-49</c:v>
                </c:pt>
                <c:pt idx="1762">
                  <c:v>7.023525516059591E-49</c:v>
                </c:pt>
                <c:pt idx="1763">
                  <c:v>6.5901616023983968E-49</c:v>
                </c:pt>
                <c:pt idx="1764">
                  <c:v>6.1835370066530158E-49</c:v>
                </c:pt>
                <c:pt idx="1765">
                  <c:v>5.8020018657405666E-49</c:v>
                </c:pt>
                <c:pt idx="1766">
                  <c:v>5.444008116040697E-49</c:v>
                </c:pt>
                <c:pt idx="1767">
                  <c:v>5.1081032121891756E-49</c:v>
                </c:pt>
                <c:pt idx="1768">
                  <c:v>4.7929242334329973E-49</c:v>
                </c:pt>
                <c:pt idx="1769">
                  <c:v>4.4971923536337749E-49</c:v>
                </c:pt>
                <c:pt idx="1770">
                  <c:v>4.2197076524816755E-49</c:v>
                </c:pt>
                <c:pt idx="1771">
                  <c:v>3.9593442468666153E-49</c:v>
                </c:pt>
                <c:pt idx="1772">
                  <c:v>3.7150457226524274E-49</c:v>
                </c:pt>
                <c:pt idx="1773">
                  <c:v>3.4858208483186357E-49</c:v>
                </c:pt>
                <c:pt idx="1774">
                  <c:v>3.2707395530780866E-49</c:v>
                </c:pt>
                <c:pt idx="1775">
                  <c:v>3.0689291531518109E-49</c:v>
                </c:pt>
                <c:pt idx="1776">
                  <c:v>2.8795708108893979E-49</c:v>
                </c:pt>
                <c:pt idx="1777">
                  <c:v>2.7018962123678729E-49</c:v>
                </c:pt>
                <c:pt idx="1778">
                  <c:v>2.5351844499885984E-49</c:v>
                </c:pt>
                <c:pt idx="1779">
                  <c:v>2.3787590974234321E-49</c:v>
                </c:pt>
                <c:pt idx="1780">
                  <c:v>2.2319854650418793E-49</c:v>
                </c:pt>
                <c:pt idx="1781">
                  <c:v>2.0942680246832209E-49</c:v>
                </c:pt>
                <c:pt idx="1782">
                  <c:v>1.9650479933247526E-49</c:v>
                </c:pt>
                <c:pt idx="1783">
                  <c:v>1.8438010658419503E-49</c:v>
                </c:pt>
                <c:pt idx="1784">
                  <c:v>1.7300352876613317E-49</c:v>
                </c:pt>
                <c:pt idx="1785">
                  <c:v>1.6232890586743953E-49</c:v>
                </c:pt>
                <c:pt idx="1786">
                  <c:v>1.5231292603135855E-49</c:v>
                </c:pt>
                <c:pt idx="1787">
                  <c:v>1.4291494981909735E-49</c:v>
                </c:pt>
                <c:pt idx="1788">
                  <c:v>1.3409684531692361E-49</c:v>
                </c:pt>
                <c:pt idx="1789">
                  <c:v>1.2582283341744597E-49</c:v>
                </c:pt>
                <c:pt idx="1790">
                  <c:v>1.1805934264731259E-49</c:v>
                </c:pt>
                <c:pt idx="1791">
                  <c:v>1.1077487295229662E-49</c:v>
                </c:pt>
                <c:pt idx="1792">
                  <c:v>1.0393986788708236E-49</c:v>
                </c:pt>
                <c:pt idx="1793">
                  <c:v>9.7526594691166867E-50</c:v>
                </c:pt>
                <c:pt idx="1794">
                  <c:v>9.1509031764290107E-50</c:v>
                </c:pt>
                <c:pt idx="1795">
                  <c:v>8.5862763084829544E-50</c:v>
                </c:pt>
                <c:pt idx="1796">
                  <c:v>8.0564879142766014E-50</c:v>
                </c:pt>
                <c:pt idx="1797">
                  <c:v>7.5593883985260264E-50</c:v>
                </c:pt>
                <c:pt idx="1798">
                  <c:v>7.0929607997681608E-50</c:v>
                </c:pt>
                <c:pt idx="1799">
                  <c:v>6.6553126066200737E-50</c:v>
                </c:pt>
                <c:pt idx="1800">
                  <c:v>6.2446680789895006E-50</c:v>
                </c:pt>
                <c:pt idx="1801">
                  <c:v>5.8593610430802333E-50</c:v>
                </c:pt>
                <c:pt idx="1802">
                  <c:v>5.4978281309583778E-50</c:v>
                </c:pt>
                <c:pt idx="1803">
                  <c:v>5.1586024372492985E-50</c:v>
                </c:pt>
                <c:pt idx="1804">
                  <c:v>4.8403075672275622E-50</c:v>
                </c:pt>
                <c:pt idx="1805">
                  <c:v>4.5416520521502203E-50</c:v>
                </c:pt>
                <c:pt idx="1806">
                  <c:v>4.2614241091738811E-50</c:v>
                </c:pt>
                <c:pt idx="1807">
                  <c:v>3.9984867245941427E-50</c:v>
                </c:pt>
                <c:pt idx="1808">
                  <c:v>3.751773040457831E-50</c:v>
                </c:pt>
                <c:pt idx="1809">
                  <c:v>3.5202820258293921E-50</c:v>
                </c:pt>
                <c:pt idx="1810">
                  <c:v>3.3030744151477876E-50</c:v>
                </c:pt>
                <c:pt idx="1811">
                  <c:v>3.0992688971939373E-50</c:v>
                </c:pt>
                <c:pt idx="1812">
                  <c:v>2.9080385392055889E-50</c:v>
                </c:pt>
                <c:pt idx="1813">
                  <c:v>2.7286074316306066E-50</c:v>
                </c:pt>
                <c:pt idx="1814">
                  <c:v>2.5602475399049097E-50</c:v>
                </c:pt>
                <c:pt idx="1815">
                  <c:v>2.4022757504812547E-50</c:v>
                </c:pt>
                <c:pt idx="1816">
                  <c:v>2.2540510991232561E-50</c:v>
                </c:pt>
                <c:pt idx="1817">
                  <c:v>2.1149721702185598E-50</c:v>
                </c:pt>
                <c:pt idx="1818">
                  <c:v>1.9844746565589755E-50</c:v>
                </c:pt>
                <c:pt idx="1819">
                  <c:v>1.8620290696864814E-50</c:v>
                </c:pt>
                <c:pt idx="1820">
                  <c:v>1.7471385915149205E-50</c:v>
                </c:pt>
                <c:pt idx="1821">
                  <c:v>1.639337058510425E-50</c:v>
                </c:pt>
                <c:pt idx="1822">
                  <c:v>1.5381870702514686E-50</c:v>
                </c:pt>
                <c:pt idx="1823">
                  <c:v>1.4432782146940957E-50</c:v>
                </c:pt>
                <c:pt idx="1824">
                  <c:v>1.3542254029414192E-50</c:v>
                </c:pt>
                <c:pt idx="1825">
                  <c:v>1.270667306760777E-50</c:v>
                </c:pt>
                <c:pt idx="1826">
                  <c:v>1.1922648925088363E-50</c:v>
                </c:pt>
                <c:pt idx="1827">
                  <c:v>1.1187000455161043E-50</c:v>
                </c:pt>
                <c:pt idx="1828">
                  <c:v>1.0496742793493422E-50</c:v>
                </c:pt>
                <c:pt idx="1829">
                  <c:v>9.8490752471476486E-51</c:v>
                </c:pt>
                <c:pt idx="1830">
                  <c:v>9.2413699308804821E-51</c:v>
                </c:pt>
                <c:pt idx="1831">
                  <c:v>8.6711611046037167E-51</c:v>
                </c:pt>
                <c:pt idx="1832">
                  <c:v>8.1361351687420914E-51</c:v>
                </c:pt>
                <c:pt idx="1833">
                  <c:v>7.6341212768952651E-51</c:v>
                </c:pt>
                <c:pt idx="1834">
                  <c:v>7.1630825277151239E-51</c:v>
                </c:pt>
                <c:pt idx="1835">
                  <c:v>6.721107700259765E-51</c:v>
                </c:pt>
                <c:pt idx="1836">
                  <c:v>6.3064034992907522E-51</c:v>
                </c:pt>
                <c:pt idx="1837">
                  <c:v>5.917287279049187E-51</c:v>
                </c:pt>
                <c:pt idx="1838">
                  <c:v>5.5521802159876395E-51</c:v>
                </c:pt>
                <c:pt idx="1839">
                  <c:v>5.2096009027565596E-51</c:v>
                </c:pt>
                <c:pt idx="1840">
                  <c:v>4.88815933745303E-51</c:v>
                </c:pt>
                <c:pt idx="1841">
                  <c:v>4.5865512837434716E-51</c:v>
                </c:pt>
                <c:pt idx="1842">
                  <c:v>4.3035529789767254E-51</c:v>
                </c:pt>
                <c:pt idx="1843">
                  <c:v>4.0380161688158972E-51</c:v>
                </c:pt>
                <c:pt idx="1844">
                  <c:v>3.7888634482421696E-51</c:v>
                </c:pt>
                <c:pt idx="1845">
                  <c:v>3.555083890026901E-51</c:v>
                </c:pt>
                <c:pt idx="1846">
                  <c:v>3.3357289429347076E-51</c:v>
                </c:pt>
                <c:pt idx="1847">
                  <c:v>3.1299085830146484E-51</c:v>
                </c:pt>
                <c:pt idx="1848">
                  <c:v>2.9367877023635355E-51</c:v>
                </c:pt>
                <c:pt idx="1849">
                  <c:v>2.7555827207089157E-51</c:v>
                </c:pt>
                <c:pt idx="1850">
                  <c:v>2.585558406063364E-51</c:v>
                </c:pt>
                <c:pt idx="1851">
                  <c:v>2.4260248915500082E-51</c:v>
                </c:pt>
                <c:pt idx="1852">
                  <c:v>2.276334876295187E-51</c:v>
                </c:pt>
                <c:pt idx="1853">
                  <c:v>2.1358809990309663E-51</c:v>
                </c:pt>
                <c:pt idx="1854">
                  <c:v>2.0040933737510145E-51</c:v>
                </c:pt>
                <c:pt idx="1855">
                  <c:v>1.8804372774208537E-51</c:v>
                </c:pt>
                <c:pt idx="1856">
                  <c:v>1.7644109803604718E-51</c:v>
                </c:pt>
                <c:pt idx="1857">
                  <c:v>1.6555437104961514E-51</c:v>
                </c:pt>
                <c:pt idx="1858">
                  <c:v>1.553393743221554E-51</c:v>
                </c:pt>
                <c:pt idx="1859">
                  <c:v>1.4575466091177426E-51</c:v>
                </c:pt>
                <c:pt idx="1860">
                  <c:v>1.3676134122600423E-51</c:v>
                </c:pt>
                <c:pt idx="1861">
                  <c:v>1.2832292522883332E-51</c:v>
                </c:pt>
                <c:pt idx="1862">
                  <c:v>1.2040517438383898E-51</c:v>
                </c:pt>
                <c:pt idx="1863">
                  <c:v>1.1297596273269185E-51</c:v>
                </c:pt>
                <c:pt idx="1864">
                  <c:v>1.0600514654536083E-51</c:v>
                </c:pt>
                <c:pt idx="1865">
                  <c:v>9.9464442013130541E-52</c:v>
                </c:pt>
                <c:pt idx="1866">
                  <c:v>9.3327310488175247E-52</c:v>
                </c:pt>
                <c:pt idx="1867">
                  <c:v>8.7568850804053553E-52</c:v>
                </c:pt>
                <c:pt idx="1868">
                  <c:v>8.2165698240218562E-52</c:v>
                </c:pt>
                <c:pt idx="1869">
                  <c:v>7.7095929720595834E-52</c:v>
                </c:pt>
                <c:pt idx="1870">
                  <c:v>7.2338974861576512E-52</c:v>
                </c:pt>
                <c:pt idx="1871">
                  <c:v>6.7875532508506028E-52</c:v>
                </c:pt>
                <c:pt idx="1872">
                  <c:v>6.3687492422018764E-52</c:v>
                </c:pt>
                <c:pt idx="1873">
                  <c:v>5.9757861796463905E-52</c:v>
                </c:pt>
                <c:pt idx="1874">
                  <c:v>5.6070696312274241E-52</c:v>
                </c:pt>
                <c:pt idx="1875">
                  <c:v>5.2611035442525176E-52</c:v>
                </c:pt>
                <c:pt idx="1876">
                  <c:v>4.9364841751193376E-52</c:v>
                </c:pt>
                <c:pt idx="1877">
                  <c:v>4.6318943936819841E-52</c:v>
                </c:pt>
                <c:pt idx="1878">
                  <c:v>4.34609833904794E-52</c:v>
                </c:pt>
                <c:pt idx="1879">
                  <c:v>4.0779364051217847E-52</c:v>
                </c:pt>
                <c:pt idx="1880">
                  <c:v>3.8263205355497028E-52</c:v>
                </c:pt>
                <c:pt idx="1881">
                  <c:v>3.5902298089742103E-52</c:v>
                </c:pt>
                <c:pt idx="1882">
                  <c:v>3.3687062966864607E-52</c:v>
                </c:pt>
                <c:pt idx="1883">
                  <c:v>3.1608511758687052E-52</c:v>
                </c:pt>
                <c:pt idx="1884">
                  <c:v>2.9658210826565497E-52</c:v>
                </c:pt>
                <c:pt idx="1885">
                  <c:v>2.7828246902237073E-52</c:v>
                </c:pt>
                <c:pt idx="1886">
                  <c:v>2.6111194980049517E-52</c:v>
                </c:pt>
                <c:pt idx="1887">
                  <c:v>2.4500088190296838E-52</c:v>
                </c:pt>
                <c:pt idx="1888">
                  <c:v>2.2988389531423287E-52</c:v>
                </c:pt>
                <c:pt idx="1889">
                  <c:v>2.1569965346400209E-52</c:v>
                </c:pt>
                <c:pt idx="1890">
                  <c:v>2.0239060435657226E-52</c:v>
                </c:pt>
                <c:pt idx="1891">
                  <c:v>1.8990274705589487E-52</c:v>
                </c:pt>
                <c:pt idx="1892">
                  <c:v>1.7818541257893187E-52</c:v>
                </c:pt>
                <c:pt idx="1893">
                  <c:v>1.6719105830827738E-52</c:v>
                </c:pt>
                <c:pt idx="1894">
                  <c:v>1.5687507508988348E-52</c:v>
                </c:pt>
                <c:pt idx="1895">
                  <c:v>1.4719560623319643E-52</c:v>
                </c:pt>
                <c:pt idx="1896">
                  <c:v>1.3811337767930374E-52</c:v>
                </c:pt>
                <c:pt idx="1897">
                  <c:v>1.2959153864800636E-52</c:v>
                </c:pt>
                <c:pt idx="1898">
                  <c:v>1.2159551211724726E-52</c:v>
                </c:pt>
                <c:pt idx="1899">
                  <c:v>1.1409285452822335E-52</c:v>
                </c:pt>
                <c:pt idx="1900">
                  <c:v>1.0705312414693932E-52</c:v>
                </c:pt>
                <c:pt idx="1901">
                  <c:v>1.0044775754808581E-52</c:v>
                </c:pt>
                <c:pt idx="1902">
                  <c:v>9.4249953720080191E-53</c:v>
                </c:pt>
                <c:pt idx="1903">
                  <c:v>8.8434565321030786E-53</c:v>
                </c:pt>
                <c:pt idx="1904">
                  <c:v>8.2977996644399907E-53</c:v>
                </c:pt>
                <c:pt idx="1905">
                  <c:v>7.785810788036546E-53</c:v>
                </c:pt>
                <c:pt idx="1906">
                  <c:v>7.3054125284425498E-53</c:v>
                </c:pt>
                <c:pt idx="1907">
                  <c:v>6.8546556888758075E-53</c:v>
                </c:pt>
                <c:pt idx="1908">
                  <c:v>6.4317113414339309E-53</c:v>
                </c:pt>
                <c:pt idx="1909">
                  <c:v>6.0348634062922879E-53</c:v>
                </c:pt>
                <c:pt idx="1910">
                  <c:v>5.662501688778543E-53</c:v>
                </c:pt>
                <c:pt idx="1911">
                  <c:v>5.3131153460719941E-53</c:v>
                </c:pt>
                <c:pt idx="1912">
                  <c:v>4.985286757019058E-53</c:v>
                </c:pt>
                <c:pt idx="1913">
                  <c:v>4.6776857701919774E-53</c:v>
                </c:pt>
                <c:pt idx="1914">
                  <c:v>4.3890643068524438E-53</c:v>
                </c:pt>
                <c:pt idx="1915">
                  <c:v>4.1182512969218767E-53</c:v>
                </c:pt>
                <c:pt idx="1916">
                  <c:v>3.8641479274112864E-53</c:v>
                </c:pt>
                <c:pt idx="1917">
                  <c:v>3.6257231840313773E-53</c:v>
                </c:pt>
                <c:pt idx="1918">
                  <c:v>3.40200966789319E-53</c:v>
                </c:pt>
                <c:pt idx="1919">
                  <c:v>3.1920996703256796E-53</c:v>
                </c:pt>
                <c:pt idx="1920">
                  <c:v>2.9951414898839802E-53</c:v>
                </c:pt>
                <c:pt idx="1921">
                  <c:v>2.8103359766047535E-53</c:v>
                </c:pt>
                <c:pt idx="1922">
                  <c:v>2.6369332894870777E-53</c:v>
                </c:pt>
                <c:pt idx="1923">
                  <c:v>2.4742298540424912E-53</c:v>
                </c:pt>
                <c:pt idx="1924">
                  <c:v>2.3215655075695561E-53</c:v>
                </c:pt>
                <c:pt idx="1925">
                  <c:v>2.1783208205700244E-53</c:v>
                </c:pt>
                <c:pt idx="1926">
                  <c:v>2.0439145834383474E-53</c:v>
                </c:pt>
                <c:pt idx="1927">
                  <c:v>1.9178014482268772E-53</c:v>
                </c:pt>
                <c:pt idx="1928">
                  <c:v>1.7994697159183167E-53</c:v>
                </c:pt>
                <c:pt idx="1929">
                  <c:v>1.6884392602273598E-53</c:v>
                </c:pt>
                <c:pt idx="1930">
                  <c:v>1.584259579507434E-53</c:v>
                </c:pt>
                <c:pt idx="1931">
                  <c:v>1.4865079688582338E-53</c:v>
                </c:pt>
                <c:pt idx="1932">
                  <c:v>1.3947878050174435E-53</c:v>
                </c:pt>
                <c:pt idx="1933">
                  <c:v>1.3087269370776653E-53</c:v>
                </c:pt>
                <c:pt idx="1934">
                  <c:v>1.2279761764989531E-53</c:v>
                </c:pt>
                <c:pt idx="1935">
                  <c:v>1.1522078802902346E-53</c:v>
                </c:pt>
                <c:pt idx="1936">
                  <c:v>1.0811146216109407E-53</c:v>
                </c:pt>
                <c:pt idx="1937">
                  <c:v>1.0144079423988586E-53</c:v>
                </c:pt>
                <c:pt idx="1938">
                  <c:v>9.5181718296304722E-54</c:v>
                </c:pt>
                <c:pt idx="1939">
                  <c:v>8.9308838379293249E-54</c:v>
                </c:pt>
                <c:pt idx="1940">
                  <c:v>8.3798325512772149E-54</c:v>
                </c:pt>
                <c:pt idx="1941">
                  <c:v>7.8627821010519904E-54</c:v>
                </c:pt>
                <c:pt idx="1942">
                  <c:v>7.3776345756695007E-54</c:v>
                </c:pt>
                <c:pt idx="1943">
                  <c:v>6.9224215083910046E-54</c:v>
                </c:pt>
                <c:pt idx="1944">
                  <c:v>6.4952958903478575E-54</c:v>
                </c:pt>
                <c:pt idx="1945">
                  <c:v>6.0945246763766976E-54</c:v>
                </c:pt>
                <c:pt idx="1946">
                  <c:v>5.7184817532577839E-54</c:v>
                </c:pt>
                <c:pt idx="1947">
                  <c:v>5.3656413418254555E-54</c:v>
                </c:pt>
                <c:pt idx="1948">
                  <c:v>5.0345718061800097E-54</c:v>
                </c:pt>
                <c:pt idx="1949">
                  <c:v>4.723929844882126E-54</c:v>
                </c:pt>
                <c:pt idx="1950">
                  <c:v>4.4324550405608392E-54</c:v>
                </c:pt>
                <c:pt idx="1951">
                  <c:v>4.1589647458203143E-54</c:v>
                </c:pt>
                <c:pt idx="1952">
                  <c:v>3.902349284695202E-54</c:v>
                </c:pt>
                <c:pt idx="1953">
                  <c:v>3.6615674501846535E-54</c:v>
                </c:pt>
                <c:pt idx="1954">
                  <c:v>3.4356422795964356E-54</c:v>
                </c:pt>
                <c:pt idx="1955">
                  <c:v>3.2236570905597639E-54</c:v>
                </c:pt>
                <c:pt idx="1956">
                  <c:v>3.0247517616231347E-54</c:v>
                </c:pt>
                <c:pt idx="1957">
                  <c:v>2.8381192423458354E-54</c:v>
                </c:pt>
                <c:pt idx="1958">
                  <c:v>2.6630022787229612E-54</c:v>
                </c:pt>
                <c:pt idx="1959">
                  <c:v>2.4986903406574867E-54</c:v>
                </c:pt>
                <c:pt idx="1960">
                  <c:v>2.3445167390127304E-54</c:v>
                </c:pt>
                <c:pt idx="1961">
                  <c:v>2.1998559205477668E-54</c:v>
                </c:pt>
                <c:pt idx="1962">
                  <c:v>2.0641209297600942E-54</c:v>
                </c:pt>
                <c:pt idx="1963">
                  <c:v>1.9367610273370914E-54</c:v>
                </c:pt>
                <c:pt idx="1964">
                  <c:v>1.8172594555532158E-54</c:v>
                </c:pt>
                <c:pt idx="1965">
                  <c:v>1.7051313415461373E-54</c:v>
                </c:pt>
                <c:pt idx="1966">
                  <c:v>1.5999217299644361E-54</c:v>
                </c:pt>
                <c:pt idx="1967">
                  <c:v>1.5012037370044041E-54</c:v>
                </c:pt>
                <c:pt idx="1968">
                  <c:v>1.4085768183460335E-54</c:v>
                </c:pt>
                <c:pt idx="1969">
                  <c:v>1.3216651439604129E-54</c:v>
                </c:pt>
                <c:pt idx="1970">
                  <c:v>1.240116073194367E-54</c:v>
                </c:pt>
                <c:pt idx="1971">
                  <c:v>1.1635987239450725E-54</c:v>
                </c:pt>
                <c:pt idx="1972">
                  <c:v>1.0918026301191169E-54</c:v>
                </c:pt>
                <c:pt idx="1973">
                  <c:v>1.0244364819287054E-54</c:v>
                </c:pt>
                <c:pt idx="1974">
                  <c:v>9.6122694391381387E-55</c:v>
                </c:pt>
                <c:pt idx="1975">
                  <c:v>9.0191754589445812E-55</c:v>
                </c:pt>
                <c:pt idx="1976">
                  <c:v>8.4626764235316559E-55</c:v>
                </c:pt>
                <c:pt idx="1977">
                  <c:v>7.9405143602538486E-55</c:v>
                </c:pt>
                <c:pt idx="1978">
                  <c:v>7.4505706173608772E-55</c:v>
                </c:pt>
                <c:pt idx="1979">
                  <c:v>6.9908572676526993E-55</c:v>
                </c:pt>
                <c:pt idx="1980">
                  <c:v>6.5595090425441694E-55</c:v>
                </c:pt>
                <c:pt idx="1981">
                  <c:v>6.1547757638121293E-55</c:v>
                </c:pt>
                <c:pt idx="1982">
                  <c:v>5.7750152423170634E-55</c:v>
                </c:pt>
                <c:pt idx="1983">
                  <c:v>5.418686614886141E-55</c:v>
                </c:pt>
                <c:pt idx="1984">
                  <c:v>5.0843440923223393E-55</c:v>
                </c:pt>
                <c:pt idx="1985">
                  <c:v>4.7706310931724282E-55</c:v>
                </c:pt>
                <c:pt idx="1986">
                  <c:v>4.4762747394518154E-55</c:v>
                </c:pt>
                <c:pt idx="1987">
                  <c:v>4.2000806919928832E-55</c:v>
                </c:pt>
                <c:pt idx="1988">
                  <c:v>3.9409283044614401E-55</c:v>
                </c:pt>
                <c:pt idx="1989">
                  <c:v>3.6977660763789058E-55</c:v>
                </c:pt>
                <c:pt idx="1990">
                  <c:v>3.4696073867010476E-55</c:v>
                </c:pt>
                <c:pt idx="1991">
                  <c:v>3.2555264906424364E-55</c:v>
                </c:pt>
                <c:pt idx="1992">
                  <c:v>3.054654763503896E-55</c:v>
                </c:pt>
                <c:pt idx="1993">
                  <c:v>2.8661771762624195E-55</c:v>
                </c:pt>
                <c:pt idx="1994">
                  <c:v>2.6893289886234105E-55</c:v>
                </c:pt>
                <c:pt idx="1995">
                  <c:v>2.5233926461174316E-55</c:v>
                </c:pt>
                <c:pt idx="1996">
                  <c:v>2.3676948686515585E-55</c:v>
                </c:pt>
                <c:pt idx="1997">
                  <c:v>2.2216039187022482E-55</c:v>
                </c:pt>
                <c:pt idx="1998">
                  <c:v>2.0845270380655287E-55</c:v>
                </c:pt>
                <c:pt idx="1999">
                  <c:v>1.9559080427642251E-55</c:v>
                </c:pt>
                <c:pt idx="2000">
                  <c:v>1.8352250663536473E-55</c:v>
                </c:pt>
                <c:pt idx="2001">
                  <c:v>1.7219884424693012E-55</c:v>
                </c:pt>
                <c:pt idx="2002">
                  <c:v>1.615738718025144E-55</c:v>
                </c:pt>
                <c:pt idx="2003">
                  <c:v>1.5160447890010014E-55</c:v>
                </c:pt>
                <c:pt idx="2004">
                  <c:v>1.4225021512552031E-55</c:v>
                </c:pt>
                <c:pt idx="2005">
                  <c:v>1.3347312592651538E-55</c:v>
                </c:pt>
                <c:pt idx="2006">
                  <c:v>1.2523759861365105E-55</c:v>
                </c:pt>
                <c:pt idx="2007">
                  <c:v>1.1751021786325113E-55</c:v>
                </c:pt>
                <c:pt idx="2008">
                  <c:v>1.1025963013605392E-55</c:v>
                </c:pt>
                <c:pt idx="2009">
                  <c:v>1.0345641646147705E-55</c:v>
                </c:pt>
                <c:pt idx="2010">
                  <c:v>9.7072973071317434E-56</c:v>
                </c:pt>
                <c:pt idx="2011">
                  <c:v>9.1083399398562381E-56</c:v>
                </c:pt>
                <c:pt idx="2012">
                  <c:v>8.5463392986871893E-56</c:v>
                </c:pt>
                <c:pt idx="2013">
                  <c:v>8.0190150884331025E-56</c:v>
                </c:pt>
                <c:pt idx="2014">
                  <c:v>7.5242277121381846E-56</c:v>
                </c:pt>
                <c:pt idx="2015">
                  <c:v>7.0599695897530055E-56</c:v>
                </c:pt>
                <c:pt idx="2016">
                  <c:v>6.6243570124585073E-56</c:v>
                </c:pt>
                <c:pt idx="2017">
                  <c:v>6.215622499592585E-56</c:v>
                </c:pt>
                <c:pt idx="2018">
                  <c:v>5.8321076271677696E-56</c:v>
                </c:pt>
                <c:pt idx="2019">
                  <c:v>5.4722562988820442E-56</c:v>
                </c:pt>
                <c:pt idx="2020">
                  <c:v>5.1346084323201355E-56</c:v>
                </c:pt>
                <c:pt idx="2021">
                  <c:v>4.8177940347273433E-56</c:v>
                </c:pt>
                <c:pt idx="2022">
                  <c:v>4.5205276443185628E-56</c:v>
                </c:pt>
                <c:pt idx="2023">
                  <c:v>4.2416031145683537E-56</c:v>
                </c:pt>
                <c:pt idx="2024">
                  <c:v>3.9798887203195073E-56</c:v>
                </c:pt>
                <c:pt idx="2025">
                  <c:v>3.7343225658533471E-56</c:v>
                </c:pt>
                <c:pt idx="2026">
                  <c:v>3.5039082762901982E-56</c:v>
                </c:pt>
                <c:pt idx="2027">
                  <c:v>3.2877109548380401E-56</c:v>
                </c:pt>
                <c:pt idx="2028">
                  <c:v>3.0848533894860546E-56</c:v>
                </c:pt>
                <c:pt idx="2029">
                  <c:v>2.8945124937518703E-56</c:v>
                </c:pt>
                <c:pt idx="2030">
                  <c:v>2.7159159670409839E-56</c:v>
                </c:pt>
                <c:pt idx="2031">
                  <c:v>2.5483391610678869E-56</c:v>
                </c:pt>
                <c:pt idx="2032">
                  <c:v>2.391102139624553E-56</c:v>
                </c:pt>
                <c:pt idx="2033">
                  <c:v>2.2435669197663788E-56</c:v>
                </c:pt>
                <c:pt idx="2034">
                  <c:v>2.1051348832218275E-56</c:v>
                </c:pt>
                <c:pt idx="2035">
                  <c:v>1.9752443475226652E-56</c:v>
                </c:pt>
                <c:pt idx="2036">
                  <c:v>1.853368286999742E-56</c:v>
                </c:pt>
                <c:pt idx="2037">
                  <c:v>1.7390121943973531E-56</c:v>
                </c:pt>
                <c:pt idx="2038">
                  <c:v>1.6317120744297695E-56</c:v>
                </c:pt>
                <c:pt idx="2039">
                  <c:v>1.5310325611388671E-56</c:v>
                </c:pt>
                <c:pt idx="2040">
                  <c:v>1.4365651514141137E-56</c:v>
                </c:pt>
                <c:pt idx="2041">
                  <c:v>1.3479265475074852E-56</c:v>
                </c:pt>
                <c:pt idx="2042">
                  <c:v>1.2647571018181373E-56</c:v>
                </c:pt>
                <c:pt idx="2043">
                  <c:v>1.1867193576366086E-56</c:v>
                </c:pt>
                <c:pt idx="2044">
                  <c:v>1.1134966799276755E-56</c:v>
                </c:pt>
                <c:pt idx="2045">
                  <c:v>1.0447919705963241E-56</c:v>
                </c:pt>
                <c:pt idx="2046">
                  <c:v>9.8032646302407623E-57</c:v>
                </c:pt>
                <c:pt idx="2047">
                  <c:v>9.198385909845516E-57</c:v>
                </c:pt>
                <c:pt idx="2048">
                  <c:v>8.6308292734893266E-57</c:v>
                </c:pt>
                <c:pt idx="2049">
                  <c:v>8.098291882751781E-57</c:v>
                </c:pt>
                <c:pt idx="2050">
                  <c:v>7.5986129884051519E-57</c:v>
                </c:pt>
                <c:pt idx="2051">
                  <c:v>7.1297651632605665E-57</c:v>
                </c:pt>
                <c:pt idx="2052">
                  <c:v>6.6898460759630369E-57</c:v>
                </c:pt>
                <c:pt idx="2053">
                  <c:v>6.2770707723578426E-57</c:v>
                </c:pt>
                <c:pt idx="2054">
                  <c:v>5.8897644331102217E-57</c:v>
                </c:pt>
                <c:pt idx="2055">
                  <c:v>5.5263555781927085E-57</c:v>
                </c:pt>
                <c:pt idx="2056">
                  <c:v>5.1853696906675798E-57</c:v>
                </c:pt>
                <c:pt idx="2057">
                  <c:v>4.8654232338931808E-57</c:v>
                </c:pt>
                <c:pt idx="2058">
                  <c:v>4.5652180378791737E-57</c:v>
                </c:pt>
                <c:pt idx="2059">
                  <c:v>4.283536032013559E-57</c:v>
                </c:pt>
                <c:pt idx="2060">
                  <c:v>4.0192343027897433E-57</c:v>
                </c:pt>
                <c:pt idx="2061">
                  <c:v>3.7712404564805636E-57</c:v>
                </c:pt>
                <c:pt idx="2062">
                  <c:v>3.5385482679434956E-57</c:v>
                </c:pt>
                <c:pt idx="2063">
                  <c:v>3.3202135979022646E-57</c:v>
                </c:pt>
                <c:pt idx="2064">
                  <c:v>3.115350562139381E-57</c:v>
                </c:pt>
                <c:pt idx="2065">
                  <c:v>2.9231279370562499E-57</c:v>
                </c:pt>
                <c:pt idx="2066">
                  <c:v>2.7427657870165689E-57</c:v>
                </c:pt>
                <c:pt idx="2067">
                  <c:v>2.5735322997885791E-57</c:v>
                </c:pt>
                <c:pt idx="2068">
                  <c:v>2.4147408172461228E-57</c:v>
                </c:pt>
                <c:pt idx="2069">
                  <c:v>2.2657470492806711E-57</c:v>
                </c:pt>
                <c:pt idx="2070">
                  <c:v>2.1259464596199038E-57</c:v>
                </c:pt>
                <c:pt idx="2071">
                  <c:v>1.9947718129458891E-57</c:v>
                </c:pt>
                <c:pt idx="2072">
                  <c:v>1.8716908733604009E-57</c:v>
                </c:pt>
                <c:pt idx="2073">
                  <c:v>1.756204244858983E-57</c:v>
                </c:pt>
                <c:pt idx="2074">
                  <c:v>1.6478433450515769E-57</c:v>
                </c:pt>
                <c:pt idx="2075">
                  <c:v>1.5461685039081587E-57</c:v>
                </c:pt>
                <c:pt idx="2076">
                  <c:v>1.4507671798151218E-57</c:v>
                </c:pt>
                <c:pt idx="2077">
                  <c:v>1.3612522857041341E-57</c:v>
                </c:pt>
                <c:pt idx="2078">
                  <c:v>1.27726061846179E-57</c:v>
                </c:pt>
                <c:pt idx="2079">
                  <c:v>1.1984513852474626E-57</c:v>
                </c:pt>
                <c:pt idx="2080">
                  <c:v>1.1245048207399417E-57</c:v>
                </c:pt>
                <c:pt idx="2081">
                  <c:v>1.0551208897023932E-57</c:v>
                </c:pt>
                <c:pt idx="2082">
                  <c:v>9.9001806960135059E-58</c:v>
                </c:pt>
                <c:pt idx="2083">
                  <c:v>9.2893220834026058E-58</c:v>
                </c:pt>
                <c:pt idx="2084">
                  <c:v>8.7161545247288474E-58</c:v>
                </c:pt>
                <c:pt idx="2085">
                  <c:v>8.1783524154782525E-58</c:v>
                </c:pt>
                <c:pt idx="2086">
                  <c:v>7.6737336450376576E-58</c:v>
                </c:pt>
                <c:pt idx="2087">
                  <c:v>7.2002507428679196E-58</c:v>
                </c:pt>
                <c:pt idx="2088">
                  <c:v>6.7559825709738461E-58</c:v>
                </c:pt>
                <c:pt idx="2089">
                  <c:v>6.3391265289633909E-58</c:v>
                </c:pt>
                <c:pt idx="2090">
                  <c:v>5.9479912400684319E-58</c:v>
                </c:pt>
                <c:pt idx="2091">
                  <c:v>5.5809896884509914E-58</c:v>
                </c:pt>
                <c:pt idx="2092">
                  <c:v>5.2366327799497462E-58</c:v>
                </c:pt>
                <c:pt idx="2093">
                  <c:v>4.9135233001398532E-58</c:v>
                </c:pt>
                <c:pt idx="2094">
                  <c:v>4.6103502451911321E-58</c:v>
                </c:pt>
                <c:pt idx="2095">
                  <c:v>4.325883502522303E-58</c:v>
                </c:pt>
                <c:pt idx="2096">
                  <c:v>4.0589688596682375E-58</c:v>
                </c:pt>
                <c:pt idx="2097">
                  <c:v>3.8085233211089069E-58</c:v>
                </c:pt>
                <c:pt idx="2098">
                  <c:v>3.5735307140582456E-58</c:v>
                </c:pt>
                <c:pt idx="2099">
                  <c:v>3.3530375653835895E-58</c:v>
                </c:pt>
                <c:pt idx="2100">
                  <c:v>3.1461492329264646E-58</c:v>
                </c:pt>
                <c:pt idx="2101">
                  <c:v>2.9520262755276991E-58</c:v>
                </c:pt>
                <c:pt idx="2102">
                  <c:v>2.7698810470283953E-58</c:v>
                </c:pt>
                <c:pt idx="2103">
                  <c:v>2.5989745004270476E-58</c:v>
                </c:pt>
                <c:pt idx="2104">
                  <c:v>2.4386131892258028E-58</c:v>
                </c:pt>
                <c:pt idx="2105">
                  <c:v>2.2881464537989482E-58</c:v>
                </c:pt>
                <c:pt idx="2106">
                  <c:v>2.1469637813674239E-58</c:v>
                </c:pt>
                <c:pt idx="2107">
                  <c:v>2.0144923288675667E-58</c:v>
                </c:pt>
                <c:pt idx="2108">
                  <c:v>1.890194598663222E-58</c:v>
                </c:pt>
                <c:pt idx="2109">
                  <c:v>1.7735662576705193E-58</c:v>
                </c:pt>
                <c:pt idx="2110">
                  <c:v>1.6641340910464929E-58</c:v>
                </c:pt>
                <c:pt idx="2111">
                  <c:v>1.5614540821387268E-58</c:v>
                </c:pt>
                <c:pt idx="2112">
                  <c:v>1.4651096109054926E-58</c:v>
                </c:pt>
                <c:pt idx="2113">
                  <c:v>1.3747097634965454E-58</c:v>
                </c:pt>
                <c:pt idx="2114">
                  <c:v>1.2898877461357613E-58</c:v>
                </c:pt>
                <c:pt idx="2115">
                  <c:v>1.2102993968700179E-58</c:v>
                </c:pt>
                <c:pt idx="2116">
                  <c:v>1.1356217891457944E-58</c:v>
                </c:pt>
                <c:pt idx="2117">
                  <c:v>1.0655519215475553E-58</c:v>
                </c:pt>
                <c:pt idx="2118">
                  <c:v>9.9980548838159102E-59</c:v>
                </c:pt>
                <c:pt idx="2119">
                  <c:v>9.381157261170026E-59</c:v>
                </c:pt>
                <c:pt idx="2120">
                  <c:v>8.8023233100331014E-59</c:v>
                </c:pt>
                <c:pt idx="2121">
                  <c:v>8.2592044347296906E-59</c:v>
                </c:pt>
                <c:pt idx="2122">
                  <c:v>7.7495969520803773E-59</c:v>
                </c:pt>
                <c:pt idx="2123">
                  <c:v>7.2714331500451587E-59</c:v>
                </c:pt>
                <c:pt idx="2124">
                  <c:v>6.8227728980642953E-59</c:v>
                </c:pt>
                <c:pt idx="2125">
                  <c:v>6.4017957750559199E-59</c:v>
                </c:pt>
                <c:pt idx="2126">
                  <c:v>6.0067936831300966E-59</c:v>
                </c:pt>
                <c:pt idx="2127">
                  <c:v>5.6361639170497386E-59</c:v>
                </c:pt>
                <c:pt idx="2128">
                  <c:v>5.2884026613180143E-59</c:v>
                </c:pt>
                <c:pt idx="2129">
                  <c:v>4.9620988885069462E-59</c:v>
                </c:pt>
                <c:pt idx="2130">
                  <c:v>4.6559286340698731E-59</c:v>
                </c:pt>
                <c:pt idx="2131">
                  <c:v>4.3686496244081077E-59</c:v>
                </c:pt>
                <c:pt idx="2132">
                  <c:v>4.099096236395337E-59</c:v>
                </c:pt>
                <c:pt idx="2133">
                  <c:v>3.8461747679082738E-59</c:v>
                </c:pt>
                <c:pt idx="2134">
                  <c:v>3.608859000173897E-59</c:v>
                </c:pt>
                <c:pt idx="2135">
                  <c:v>3.3861860339277077E-59</c:v>
                </c:pt>
                <c:pt idx="2136">
                  <c:v>3.1772523824883557E-59</c:v>
                </c:pt>
                <c:pt idx="2137">
                  <c:v>2.9812103058964569E-59</c:v>
                </c:pt>
                <c:pt idx="2138">
                  <c:v>2.797264371243514E-59</c:v>
                </c:pt>
                <c:pt idx="2139">
                  <c:v>2.6246682252346063E-59</c:v>
                </c:pt>
                <c:pt idx="2140">
                  <c:v>2.4627215658896585E-59</c:v>
                </c:pt>
                <c:pt idx="2141">
                  <c:v>2.310767301096081E-59</c:v>
                </c:pt>
                <c:pt idx="2142">
                  <c:v>2.1681888824837244E-59</c:v>
                </c:pt>
                <c:pt idx="2143">
                  <c:v>2.0344078038044529E-59</c:v>
                </c:pt>
                <c:pt idx="2144">
                  <c:v>1.9088812536661113E-59</c:v>
                </c:pt>
                <c:pt idx="2145">
                  <c:v>1.7910999130969462E-59</c:v>
                </c:pt>
                <c:pt idx="2146">
                  <c:v>1.6805858890041871E-59</c:v>
                </c:pt>
                <c:pt idx="2147">
                  <c:v>1.5768907751418782E-59</c:v>
                </c:pt>
                <c:pt idx="2148">
                  <c:v>1.479593832720416E-59</c:v>
                </c:pt>
                <c:pt idx="2149">
                  <c:v>1.3883002832756893E-59</c:v>
                </c:pt>
                <c:pt idx="2150">
                  <c:v>1.3026397068712009E-59</c:v>
                </c:pt>
                <c:pt idx="2151">
                  <c:v>1.2222645391339467E-59</c:v>
                </c:pt>
                <c:pt idx="2152">
                  <c:v>1.1468486610258317E-59</c:v>
                </c:pt>
                <c:pt idx="2153">
                  <c:v>1.0760860756286781E-59</c:v>
                </c:pt>
                <c:pt idx="2154">
                  <c:v>1.0096896665739288E-59</c:v>
                </c:pt>
                <c:pt idx="2155">
                  <c:v>9.4739003307943408E-60</c:v>
                </c:pt>
                <c:pt idx="2156">
                  <c:v>8.8893439686651814E-60</c:v>
                </c:pt>
                <c:pt idx="2157">
                  <c:v>8.3408557652219425E-60</c:v>
                </c:pt>
                <c:pt idx="2158">
                  <c:v>7.8262102514503869E-60</c:v>
                </c:pt>
                <c:pt idx="2159">
                  <c:v>7.3433192737001298E-60</c:v>
                </c:pt>
                <c:pt idx="2160">
                  <c:v>6.8902235210844612E-60</c:v>
                </c:pt>
                <c:pt idx="2161">
                  <c:v>6.4650845756545599E-60</c:v>
                </c:pt>
                <c:pt idx="2162">
                  <c:v>6.0661774530919661E-60</c:v>
                </c:pt>
                <c:pt idx="2163">
                  <c:v>5.6918836036534996E-60</c:v>
                </c:pt>
                <c:pt idx="2164">
                  <c:v>5.3406843449702159E-60</c:v>
                </c:pt>
                <c:pt idx="2165">
                  <c:v>5.0111547000542463E-60</c:v>
                </c:pt>
                <c:pt idx="2166">
                  <c:v>4.7019576155115025E-60</c:v>
                </c:pt>
                <c:pt idx="2167">
                  <c:v>4.4118385365008355E-60</c:v>
                </c:pt>
                <c:pt idx="2168">
                  <c:v>4.1396203164278016E-60</c:v>
                </c:pt>
                <c:pt idx="2169">
                  <c:v>3.8841984407192886E-60</c:v>
                </c:pt>
                <c:pt idx="2170">
                  <c:v>3.6445365452996801E-60</c:v>
                </c:pt>
                <c:pt idx="2171">
                  <c:v>3.4196622115849481E-60</c:v>
                </c:pt>
                <c:pt idx="2172">
                  <c:v>3.208663020933019E-60</c:v>
                </c:pt>
                <c:pt idx="2173">
                  <c:v>3.0106828525415171E-60</c:v>
                </c:pt>
                <c:pt idx="2174">
                  <c:v>2.8249184097717511E-60</c:v>
                </c:pt>
                <c:pt idx="2175">
                  <c:v>2.6506159608046311E-60</c:v>
                </c:pt>
                <c:pt idx="2176">
                  <c:v>2.4870682804038675E-60</c:v>
                </c:pt>
                <c:pt idx="2177">
                  <c:v>2.3336117803777781E-60</c:v>
                </c:pt>
                <c:pt idx="2178">
                  <c:v>2.1896238170966601E-60</c:v>
                </c:pt>
                <c:pt idx="2179">
                  <c:v>2.054520165141091E-60</c:v>
                </c:pt>
                <c:pt idx="2180">
                  <c:v>1.9277526468305855E-60</c:v>
                </c:pt>
                <c:pt idx="2181">
                  <c:v>1.8088069080145151E-60</c:v>
                </c:pt>
                <c:pt idx="2182">
                  <c:v>1.6972003311006536E-60</c:v>
                </c:pt>
                <c:pt idx="2183">
                  <c:v>1.5924800768535391E-60</c:v>
                </c:pt>
                <c:pt idx="2184">
                  <c:v>1.4942212470173359E-60</c:v>
                </c:pt>
                <c:pt idx="2185">
                  <c:v>1.4020251603081027E-60</c:v>
                </c:pt>
                <c:pt idx="2186">
                  <c:v>1.31551773478038E-60</c:v>
                </c:pt>
                <c:pt idx="2187">
                  <c:v>1.234347970004616E-60</c:v>
                </c:pt>
                <c:pt idx="2188">
                  <c:v>1.1581865228969166E-60</c:v>
                </c:pt>
                <c:pt idx="2189">
                  <c:v>1.0867243714226168E-60</c:v>
                </c:pt>
                <c:pt idx="2190">
                  <c:v>1.0196715607516984E-60</c:v>
                </c:pt>
                <c:pt idx="2191">
                  <c:v>9.5675602677862799E-61</c:v>
                </c:pt>
                <c:pt idx="2192">
                  <c:v>8.9772249223309722E-61</c:v>
                </c:pt>
                <c:pt idx="2193">
                  <c:v>8.4233143090267873E-61</c:v>
                </c:pt>
                <c:pt idx="2194">
                  <c:v>7.903580957647699E-61</c:v>
                </c:pt>
                <c:pt idx="2195">
                  <c:v>7.4159160708451104E-61</c:v>
                </c:pt>
                <c:pt idx="2196">
                  <c:v>6.9583409677866932E-61</c:v>
                </c:pt>
                <c:pt idx="2197">
                  <c:v>6.5289990557378218E-61</c:v>
                </c:pt>
                <c:pt idx="2198">
                  <c:v>6.1261482970105741E-61</c:v>
                </c:pt>
                <c:pt idx="2199">
                  <c:v>5.7481541407152878E-61</c:v>
                </c:pt>
                <c:pt idx="2200">
                  <c:v>5.3934828906354938E-61</c:v>
                </c:pt>
                <c:pt idx="2201">
                  <c:v>5.0606954823166854E-61</c:v>
                </c:pt>
                <c:pt idx="2202">
                  <c:v>4.7484416441196702E-61</c:v>
                </c:pt>
                <c:pt idx="2203">
                  <c:v>4.4554544185472362E-61</c:v>
                </c:pt>
                <c:pt idx="2204">
                  <c:v>4.1805450216146335E-61</c:v>
                </c:pt>
                <c:pt idx="2205">
                  <c:v>3.9225980194059541E-61</c:v>
                </c:pt>
                <c:pt idx="2206">
                  <c:v>3.6805668022454989E-61</c:v>
                </c:pt>
                <c:pt idx="2207">
                  <c:v>3.4534693381207536E-61</c:v>
                </c:pt>
                <c:pt idx="2208">
                  <c:v>3.2403841881266534E-61</c:v>
                </c:pt>
                <c:pt idx="2209">
                  <c:v>3.0404467677639734E-61</c:v>
                </c:pt>
                <c:pt idx="2210">
                  <c:v>2.8528458389221927E-61</c:v>
                </c:pt>
                <c:pt idx="2211">
                  <c:v>2.6768202183132156E-61</c:v>
                </c:pt>
                <c:pt idx="2212">
                  <c:v>2.5116556890005291E-61</c:v>
                </c:pt>
                <c:pt idx="2213">
                  <c:v>2.3566821024924621E-61</c:v>
                </c:pt>
                <c:pt idx="2214">
                  <c:v>2.2112706596414076E-61</c:v>
                </c:pt>
                <c:pt idx="2215">
                  <c:v>2.0748313593163481E-61</c:v>
                </c:pt>
                <c:pt idx="2216">
                  <c:v>1.9468106044967997E-61</c:v>
                </c:pt>
                <c:pt idx="2217">
                  <c:v>1.8266889560749713E-61</c:v>
                </c:pt>
                <c:pt idx="2218">
                  <c:v>1.7139790252523015E-61</c:v>
                </c:pt>
                <c:pt idx="2219">
                  <c:v>1.6082234959788412E-61</c:v>
                </c:pt>
                <c:pt idx="2220">
                  <c:v>1.508993269411616E-61</c:v>
                </c:pt>
                <c:pt idx="2221">
                  <c:v>1.4158857228631837E-61</c:v>
                </c:pt>
                <c:pt idx="2222">
                  <c:v>1.3285230761761332E-61</c:v>
                </c:pt>
                <c:pt idx="2223">
                  <c:v>1.2465508588951599E-61</c:v>
                </c:pt>
                <c:pt idx="2224">
                  <c:v>1.1696364720173283E-61</c:v>
                </c:pt>
                <c:pt idx="2225">
                  <c:v>1.0974678384848802E-61</c:v>
                </c:pt>
                <c:pt idx="2226">
                  <c:v>1.0297521369450179E-61</c:v>
                </c:pt>
                <c:pt idx="2227">
                  <c:v>9.6621461363893974E-62</c:v>
                </c:pt>
                <c:pt idx="2228">
                  <c:v>9.0659746759942105E-62</c:v>
                </c:pt>
                <c:pt idx="2229">
                  <c:v>8.5065880463366965E-62</c:v>
                </c:pt>
                <c:pt idx="2230">
                  <c:v>7.9817165584728331E-62</c:v>
                </c:pt>
                <c:pt idx="2231">
                  <c:v>7.4892305672701206E-62</c:v>
                </c:pt>
                <c:pt idx="2232">
                  <c:v>7.0271318304573744E-62</c:v>
                </c:pt>
                <c:pt idx="2233">
                  <c:v>6.5935454008363895E-62</c:v>
                </c:pt>
                <c:pt idx="2234">
                  <c:v>6.1867120187584494E-62</c:v>
                </c:pt>
                <c:pt idx="2235">
                  <c:v>5.8049809739984543E-62</c:v>
                </c:pt>
                <c:pt idx="2236">
                  <c:v>5.446803408064002E-62</c:v>
                </c:pt>
                <c:pt idx="2237">
                  <c:v>5.1107260297638187E-62</c:v>
                </c:pt>
                <c:pt idx="2238">
                  <c:v>4.7953852185367018E-62</c:v>
                </c:pt>
                <c:pt idx="2239">
                  <c:v>4.4995014916154654E-62</c:v>
                </c:pt>
                <c:pt idx="2240">
                  <c:v>4.2218743125766368E-62</c:v>
                </c:pt>
                <c:pt idx="2241">
                  <c:v>3.9613772202117826E-62</c:v>
                </c:pt>
                <c:pt idx="2242">
                  <c:v>3.7169532579560854E-62</c:v>
                </c:pt>
                <c:pt idx="2243">
                  <c:v>3.4876106853292145E-62</c:v>
                </c:pt>
                <c:pt idx="2244">
                  <c:v>3.2724189539878854E-62</c:v>
                </c:pt>
                <c:pt idx="2245">
                  <c:v>3.0705049320630549E-62</c:v>
                </c:pt>
                <c:pt idx="2246">
                  <c:v>2.881049361462184E-62</c:v>
                </c:pt>
                <c:pt idx="2247">
                  <c:v>2.7032835337621933E-62</c:v>
                </c:pt>
                <c:pt idx="2248">
                  <c:v>2.5364861712056892E-62</c:v>
                </c:pt>
                <c:pt idx="2249">
                  <c:v>2.3799805001452252E-62</c:v>
                </c:pt>
                <c:pt idx="2250">
                  <c:v>2.2331315050612139E-62</c:v>
                </c:pt>
                <c:pt idx="2251">
                  <c:v>2.0953433520117777E-62</c:v>
                </c:pt>
                <c:pt idx="2252">
                  <c:v>1.9660569710602884E-62</c:v>
                </c:pt>
                <c:pt idx="2253">
                  <c:v>1.844747787871392E-62</c:v>
                </c:pt>
                <c:pt idx="2254">
                  <c:v>1.730923595271563E-62</c:v>
                </c:pt>
                <c:pt idx="2255">
                  <c:v>1.6241225561381239E-62</c:v>
                </c:pt>
                <c:pt idx="2256">
                  <c:v>1.5239113295135334E-62</c:v>
                </c:pt>
                <c:pt idx="2257">
                  <c:v>1.4298833123417344E-62</c:v>
                </c:pt>
                <c:pt idx="2258">
                  <c:v>1.3416569896924655E-62</c:v>
                </c:pt>
                <c:pt idx="2259">
                  <c:v>1.2588743867796452E-62</c:v>
                </c:pt>
                <c:pt idx="2260">
                  <c:v>1.181199616492951E-62</c:v>
                </c:pt>
                <c:pt idx="2261">
                  <c:v>1.1083175165492645E-62</c:v>
                </c:pt>
                <c:pt idx="2262">
                  <c:v>1.0399323707342734E-62</c:v>
                </c:pt>
                <c:pt idx="2263">
                  <c:v>9.7576670904572468E-63</c:v>
                </c:pt>
                <c:pt idx="2264">
                  <c:v>9.1556018186995435E-63</c:v>
                </c:pt>
                <c:pt idx="2265">
                  <c:v>8.5906850362371102E-63</c:v>
                </c:pt>
                <c:pt idx="2266">
                  <c:v>8.0606246157514406E-63</c:v>
                </c:pt>
                <c:pt idx="2267">
                  <c:v>7.5632698582228322E-63</c:v>
                </c:pt>
                <c:pt idx="2268">
                  <c:v>7.0966027665548776E-63</c:v>
                </c:pt>
                <c:pt idx="2269">
                  <c:v>6.6587298576317145E-63</c:v>
                </c:pt>
                <c:pt idx="2270">
                  <c:v>6.24787447958578E-63</c:v>
                </c:pt>
                <c:pt idx="2271">
                  <c:v>5.8623696031037135E-63</c:v>
                </c:pt>
                <c:pt idx="2272">
                  <c:v>5.5006510575213847E-63</c:v>
                </c:pt>
                <c:pt idx="2273">
                  <c:v>5.1612511842637972E-63</c:v>
                </c:pt>
                <c:pt idx="2274">
                  <c:v>4.8427928818789447E-63</c:v>
                </c:pt>
                <c:pt idx="2275">
                  <c:v>4.5439840185035811E-63</c:v>
                </c:pt>
                <c:pt idx="2276">
                  <c:v>4.26361218908971E-63</c:v>
                </c:pt>
                <c:pt idx="2277">
                  <c:v>4.0005397961194476E-63</c:v>
                </c:pt>
                <c:pt idx="2278">
                  <c:v>3.7536994338484581E-63</c:v>
                </c:pt>
                <c:pt idx="2279">
                  <c:v>3.522089557349709E-63</c:v>
                </c:pt>
                <c:pt idx="2280">
                  <c:v>3.3047704187848615E-63</c:v>
                </c:pt>
                <c:pt idx="2281">
                  <c:v>3.1008602544148964E-63</c:v>
                </c:pt>
                <c:pt idx="2282">
                  <c:v>2.9095317068789006E-63</c:v>
                </c:pt>
                <c:pt idx="2283">
                  <c:v>2.7300084682245663E-63</c:v>
                </c:pt>
                <c:pt idx="2284">
                  <c:v>2.5615621300696291E-63</c:v>
                </c:pt>
                <c:pt idx="2285">
                  <c:v>2.4035092281139068E-63</c:v>
                </c:pt>
                <c:pt idx="2286">
                  <c:v>2.2552084690101503E-63</c:v>
                </c:pt>
                <c:pt idx="2287">
                  <c:v>2.1160581283418616E-63</c:v>
                </c:pt>
                <c:pt idx="2288">
                  <c:v>1.985493609150467E-63</c:v>
                </c:pt>
                <c:pt idx="2289">
                  <c:v>1.8629851511056717E-63</c:v>
                </c:pt>
                <c:pt idx="2290">
                  <c:v>1.7480356810240433E-63</c:v>
                </c:pt>
                <c:pt idx="2291">
                  <c:v>1.640178796014392E-63</c:v>
                </c:pt>
                <c:pt idx="2292">
                  <c:v>1.538976871066637E-63</c:v>
                </c:pt>
                <c:pt idx="2293">
                  <c:v>1.4440192834057795E-63</c:v>
                </c:pt>
                <c:pt idx="2294">
                  <c:v>1.3549207464063657E-63</c:v>
                </c:pt>
                <c:pt idx="2295">
                  <c:v>1.2713197463073685E-63</c:v>
                </c:pt>
                <c:pt idx="2296">
                  <c:v>1.1928770753845162E-63</c:v>
                </c:pt>
                <c:pt idx="2297">
                  <c:v>1.1192744556284796E-63</c:v>
                </c:pt>
                <c:pt idx="2298">
                  <c:v>1.0502132473445393E-63</c:v>
                </c:pt>
                <c:pt idx="2299">
                  <c:v>9.8541323743393235E-64</c:v>
                </c:pt>
                <c:pt idx="2300">
                  <c:v>9.246115024403788E-64</c:v>
                </c:pt>
                <c:pt idx="2301">
                  <c:v>8.6756134174864109E-64</c:v>
                </c:pt>
                <c:pt idx="2302">
                  <c:v>8.1403127660661546E-64</c:v>
                </c:pt>
                <c:pt idx="2303">
                  <c:v>7.6380411090952591E-64</c:v>
                </c:pt>
                <c:pt idx="2304">
                  <c:v>7.1667604993538916E-64</c:v>
                </c:pt>
                <c:pt idx="2305">
                  <c:v>6.7245587345605724E-64</c:v>
                </c:pt>
                <c:pt idx="2306">
                  <c:v>6.3096415986876623E-64</c:v>
                </c:pt>
                <c:pt idx="2307">
                  <c:v>5.9203255820013836E-64</c:v>
                </c:pt>
                <c:pt idx="2308">
                  <c:v>5.5550310502881969E-64</c:v>
                </c:pt>
                <c:pt idx="2309">
                  <c:v>5.2122758355519734E-64</c:v>
                </c:pt>
                <c:pt idx="2310">
                  <c:v>4.8906692221764531E-64</c:v>
                </c:pt>
                <c:pt idx="2311">
                  <c:v>4.5889063041520865E-64</c:v>
                </c:pt>
                <c:pt idx="2312">
                  <c:v>4.3057626904719336E-64</c:v>
                </c:pt>
                <c:pt idx="2313">
                  <c:v>4.0400895372139754E-64</c:v>
                </c:pt>
                <c:pt idx="2314">
                  <c:v>3.7908088861527172E-64</c:v>
                </c:pt>
                <c:pt idx="2315">
                  <c:v>3.5569092909866653E-64</c:v>
                </c:pt>
                <c:pt idx="2316">
                  <c:v>3.3374417134352939E-64</c:v>
                </c:pt>
                <c:pt idx="2317">
                  <c:v>3.1315156725540636E-64</c:v>
                </c:pt>
                <c:pt idx="2318">
                  <c:v>2.938295631643504E-64</c:v>
                </c:pt>
                <c:pt idx="2319">
                  <c:v>2.7569976080923613E-64</c:v>
                </c:pt>
                <c:pt idx="2320">
                  <c:v>2.5868859923994255E-64</c:v>
                </c:pt>
                <c:pt idx="2321">
                  <c:v>2.4272705634673054E-64</c:v>
                </c:pt>
                <c:pt idx="2322">
                  <c:v>2.2775036880578535E-64</c:v>
                </c:pt>
                <c:pt idx="2323">
                  <c:v>2.1369776930461224E-64</c:v>
                </c:pt>
                <c:pt idx="2324">
                  <c:v>2.0051223998108958E-64</c:v>
                </c:pt>
                <c:pt idx="2325">
                  <c:v>1.8814028107576643E-64</c:v>
                </c:pt>
                <c:pt idx="2326">
                  <c:v>1.7653169385872245E-64</c:v>
                </c:pt>
                <c:pt idx="2327">
                  <c:v>1.6563937695022265E-64</c:v>
                </c:pt>
                <c:pt idx="2328">
                  <c:v>1.5541913520874719E-64</c:v>
                </c:pt>
                <c:pt idx="2329">
                  <c:v>1.4582950041096715E-64</c:v>
                </c:pt>
                <c:pt idx="2330">
                  <c:v>1.3683156299608195E-64</c:v>
                </c:pt>
                <c:pt idx="2331">
                  <c:v>1.2838881419182783E-64</c:v>
                </c:pt>
                <c:pt idx="2332">
                  <c:v>1.2046699788159029E-64</c:v>
                </c:pt>
                <c:pt idx="2333">
                  <c:v>1.130339716115768E-64</c:v>
                </c:pt>
                <c:pt idx="2334">
                  <c:v>1.060595761740924E-64</c:v>
                </c:pt>
                <c:pt idx="2335">
                  <c:v>9.9515513237756899E-65</c:v>
                </c:pt>
                <c:pt idx="2336">
                  <c:v>9.3375230528153823E-65</c:v>
                </c:pt>
                <c:pt idx="2337">
                  <c:v>8.7613814093035724E-65</c:v>
                </c:pt>
                <c:pt idx="2338">
                  <c:v>8.2207887214956437E-65</c:v>
                </c:pt>
                <c:pt idx="2339">
                  <c:v>7.7135515561172108E-65</c:v>
                </c:pt>
                <c:pt idx="2340">
                  <c:v>7.2376118185960816E-65</c:v>
                </c:pt>
                <c:pt idx="2341">
                  <c:v>6.7910384024255963E-65</c:v>
                </c:pt>
                <c:pt idx="2342">
                  <c:v>6.3720193537769729E-65</c:v>
                </c:pt>
                <c:pt idx="2343">
                  <c:v>5.9788545195689093E-65</c:v>
                </c:pt>
                <c:pt idx="2344">
                  <c:v>5.6099486491642483E-65</c:v>
                </c:pt>
                <c:pt idx="2345">
                  <c:v>5.2638049217041254E-65</c:v>
                </c:pt>
                <c:pt idx="2346">
                  <c:v>4.9390188728170205E-65</c:v>
                </c:pt>
                <c:pt idx="2347">
                  <c:v>4.6342726960605766E-65</c:v>
                </c:pt>
                <c:pt idx="2348">
                  <c:v>4.3483298959745083E-65</c:v>
                </c:pt>
                <c:pt idx="2349">
                  <c:v>4.0800302710495746E-65</c:v>
                </c:pt>
                <c:pt idx="2350">
                  <c:v>3.828285206256221E-65</c:v>
                </c:pt>
                <c:pt idx="2351">
                  <c:v>3.5920732560325072E-65</c:v>
                </c:pt>
                <c:pt idx="2352">
                  <c:v>3.3704359998094678E-65</c:v>
                </c:pt>
                <c:pt idx="2353">
                  <c:v>3.1624741532578704E-65</c:v>
                </c:pt>
                <c:pt idx="2354">
                  <c:v>2.9673439194779133E-65</c:v>
                </c:pt>
                <c:pt idx="2355">
                  <c:v>2.7842535653269469E-65</c:v>
                </c:pt>
                <c:pt idx="2356">
                  <c:v>2.6124602089938219E-65</c:v>
                </c:pt>
                <c:pt idx="2357">
                  <c:v>2.4512668057855607E-65</c:v>
                </c:pt>
                <c:pt idx="2358">
                  <c:v>2.3000193198963115E-65</c:v>
                </c:pt>
                <c:pt idx="2359">
                  <c:v>2.1581040706831458E-65</c:v>
                </c:pt>
                <c:pt idx="2360">
                  <c:v>2.0249452426813214E-65</c:v>
                </c:pt>
                <c:pt idx="2361">
                  <c:v>1.9000025492559944E-65</c:v>
                </c:pt>
                <c:pt idx="2362">
                  <c:v>1.7827690404107427E-65</c:v>
                </c:pt>
                <c:pt idx="2363">
                  <c:v>1.6727690458581694E-65</c:v>
                </c:pt>
                <c:pt idx="2364">
                  <c:v>1.5695562450066821E-65</c:v>
                </c:pt>
                <c:pt idx="2365">
                  <c:v>1.4727118560324865E-65</c:v>
                </c:pt>
                <c:pt idx="2366">
                  <c:v>1.3818429366890368E-65</c:v>
                </c:pt>
                <c:pt idx="2367">
                  <c:v>1.2965807899595394E-65</c:v>
                </c:pt>
                <c:pt idx="2368">
                  <c:v>1.2165794680835101E-65</c:v>
                </c:pt>
                <c:pt idx="2369">
                  <c:v>1.1415143688875282E-65</c:v>
                </c:pt>
                <c:pt idx="2370">
                  <c:v>1.0710809187248634E-65</c:v>
                </c:pt>
                <c:pt idx="2371">
                  <c:v>1.0049933366800489E-65</c:v>
                </c:pt>
                <c:pt idx="2372">
                  <c:v>9.4298347502421312E-66</c:v>
                </c:pt>
                <c:pt idx="2373">
                  <c:v>8.8479973121636053E-66</c:v>
                </c:pt>
                <c:pt idx="2374">
                  <c:v>8.3020602703609625E-66</c:v>
                </c:pt>
                <c:pt idx="2375">
                  <c:v>7.7898085070565955E-66</c:v>
                </c:pt>
                <c:pt idx="2376">
                  <c:v>7.3091635811471847E-66</c:v>
                </c:pt>
                <c:pt idx="2377">
                  <c:v>6.8581752950118055E-66</c:v>
                </c:pt>
                <c:pt idx="2378">
                  <c:v>6.4350137816628418E-66</c:v>
                </c:pt>
                <c:pt idx="2379">
                  <c:v>6.0379620801336523E-66</c:v>
                </c:pt>
                <c:pt idx="2380">
                  <c:v>5.6654091689779146E-66</c:v>
                </c:pt>
                <c:pt idx="2381">
                  <c:v>5.3158434296143432E-66</c:v>
                </c:pt>
                <c:pt idx="2382">
                  <c:v>4.9878465129945727E-66</c:v>
                </c:pt>
                <c:pt idx="2383">
                  <c:v>4.6800875847084602E-66</c:v>
                </c:pt>
                <c:pt idx="2384">
                  <c:v>4.3913179251765196E-66</c:v>
                </c:pt>
                <c:pt idx="2385">
                  <c:v>4.1203658630200315E-66</c:v>
                </c:pt>
              </c:numCache>
            </c:numRef>
          </c:yVal>
          <c:smooth val="0"/>
          <c:extLst>
            <c:ext xmlns:c16="http://schemas.microsoft.com/office/drawing/2014/chart" uri="{C3380CC4-5D6E-409C-BE32-E72D297353CC}">
              <c16:uniqueId val="{00000002-8881-4D41-950D-19F47468814E}"/>
            </c:ext>
          </c:extLst>
        </c:ser>
        <c:ser>
          <c:idx val="4"/>
          <c:order val="3"/>
          <c:tx>
            <c:v>k*</c:v>
          </c:tx>
          <c:spPr>
            <a:ln w="19050" cap="rnd">
              <a:solidFill>
                <a:schemeClr val="tx1"/>
              </a:solidFill>
              <a:prstDash val="dash"/>
              <a:round/>
            </a:ln>
            <a:effectLst/>
          </c:spPr>
          <c:marker>
            <c:symbol val="circle"/>
            <c:size val="5"/>
            <c:spPr>
              <a:noFill/>
              <a:ln w="9525">
                <a:noFill/>
              </a:ln>
              <a:effectLst/>
            </c:spPr>
          </c:marker>
          <c:xVal>
            <c:numRef>
              <c:f>'Solow 2'!$X$30:$X$2414</c:f>
              <c:numCache>
                <c:formatCode>General</c:formatCode>
                <c:ptCount val="2385"/>
                <c:pt idx="0">
                  <c:v>113.65676595692612</c:v>
                </c:pt>
                <c:pt idx="1">
                  <c:v>113.65676595692612</c:v>
                </c:pt>
                <c:pt idx="2">
                  <c:v>113.65676595692612</c:v>
                </c:pt>
                <c:pt idx="3">
                  <c:v>113.65676595692612</c:v>
                </c:pt>
                <c:pt idx="4">
                  <c:v>113.65676595692612</c:v>
                </c:pt>
                <c:pt idx="5">
                  <c:v>113.65676595692612</c:v>
                </c:pt>
                <c:pt idx="6">
                  <c:v>113.65676595692612</c:v>
                </c:pt>
                <c:pt idx="7">
                  <c:v>113.65676595692612</c:v>
                </c:pt>
                <c:pt idx="8">
                  <c:v>113.65676595692612</c:v>
                </c:pt>
                <c:pt idx="9">
                  <c:v>113.65676595692612</c:v>
                </c:pt>
                <c:pt idx="10">
                  <c:v>113.65676595692612</c:v>
                </c:pt>
                <c:pt idx="11">
                  <c:v>113.65676595692612</c:v>
                </c:pt>
                <c:pt idx="12">
                  <c:v>113.65676595692612</c:v>
                </c:pt>
                <c:pt idx="13">
                  <c:v>113.65676595692612</c:v>
                </c:pt>
                <c:pt idx="14">
                  <c:v>113.65676595692612</c:v>
                </c:pt>
                <c:pt idx="15">
                  <c:v>113.65676595692612</c:v>
                </c:pt>
                <c:pt idx="16">
                  <c:v>113.65676595692612</c:v>
                </c:pt>
                <c:pt idx="17">
                  <c:v>113.65676595692612</c:v>
                </c:pt>
                <c:pt idx="18">
                  <c:v>113.65676595692612</c:v>
                </c:pt>
                <c:pt idx="19">
                  <c:v>113.65676595692612</c:v>
                </c:pt>
                <c:pt idx="20">
                  <c:v>113.65676595692612</c:v>
                </c:pt>
                <c:pt idx="21">
                  <c:v>113.65676595692612</c:v>
                </c:pt>
                <c:pt idx="22">
                  <c:v>113.65676595692612</c:v>
                </c:pt>
                <c:pt idx="23">
                  <c:v>113.65676595692612</c:v>
                </c:pt>
                <c:pt idx="24">
                  <c:v>113.65676595692612</c:v>
                </c:pt>
                <c:pt idx="25">
                  <c:v>113.65676595692612</c:v>
                </c:pt>
                <c:pt idx="26">
                  <c:v>113.65676595692612</c:v>
                </c:pt>
                <c:pt idx="27">
                  <c:v>113.65676595692612</c:v>
                </c:pt>
                <c:pt idx="28">
                  <c:v>113.65676595692612</c:v>
                </c:pt>
                <c:pt idx="29">
                  <c:v>113.65676595692612</c:v>
                </c:pt>
                <c:pt idx="30">
                  <c:v>113.65676595692612</c:v>
                </c:pt>
                <c:pt idx="31">
                  <c:v>113.65676595692612</c:v>
                </c:pt>
                <c:pt idx="32">
                  <c:v>113.65676595692612</c:v>
                </c:pt>
                <c:pt idx="33">
                  <c:v>113.65676595692612</c:v>
                </c:pt>
                <c:pt idx="34">
                  <c:v>113.65676595692612</c:v>
                </c:pt>
                <c:pt idx="35">
                  <c:v>113.65676595692612</c:v>
                </c:pt>
                <c:pt idx="36">
                  <c:v>113.65676595692612</c:v>
                </c:pt>
                <c:pt idx="37">
                  <c:v>113.65676595692612</c:v>
                </c:pt>
                <c:pt idx="38">
                  <c:v>113.65676595692612</c:v>
                </c:pt>
                <c:pt idx="39">
                  <c:v>113.65676595692612</c:v>
                </c:pt>
                <c:pt idx="40">
                  <c:v>113.65676595692612</c:v>
                </c:pt>
                <c:pt idx="41">
                  <c:v>113.65676595692612</c:v>
                </c:pt>
                <c:pt idx="42">
                  <c:v>113.65676595692612</c:v>
                </c:pt>
                <c:pt idx="43">
                  <c:v>113.65676595692612</c:v>
                </c:pt>
                <c:pt idx="44">
                  <c:v>113.65676595692612</c:v>
                </c:pt>
                <c:pt idx="45">
                  <c:v>113.65676595692612</c:v>
                </c:pt>
                <c:pt idx="46">
                  <c:v>113.65676595692612</c:v>
                </c:pt>
                <c:pt idx="47">
                  <c:v>113.65676595692612</c:v>
                </c:pt>
                <c:pt idx="48">
                  <c:v>113.65676595692612</c:v>
                </c:pt>
                <c:pt idx="49">
                  <c:v>113.65676595692612</c:v>
                </c:pt>
                <c:pt idx="50">
                  <c:v>113.65676595692612</c:v>
                </c:pt>
                <c:pt idx="51">
                  <c:v>113.65676595692612</c:v>
                </c:pt>
                <c:pt idx="52">
                  <c:v>113.65676595692612</c:v>
                </c:pt>
                <c:pt idx="53">
                  <c:v>113.65676595692612</c:v>
                </c:pt>
                <c:pt idx="54">
                  <c:v>113.65676595692612</c:v>
                </c:pt>
                <c:pt idx="55">
                  <c:v>113.65676595692612</c:v>
                </c:pt>
                <c:pt idx="56">
                  <c:v>113.65676595692612</c:v>
                </c:pt>
                <c:pt idx="57">
                  <c:v>113.65676595692612</c:v>
                </c:pt>
                <c:pt idx="58">
                  <c:v>113.65676595692612</c:v>
                </c:pt>
                <c:pt idx="59">
                  <c:v>113.65676595692612</c:v>
                </c:pt>
                <c:pt idx="60">
                  <c:v>113.65676595692612</c:v>
                </c:pt>
                <c:pt idx="61">
                  <c:v>113.65676595692612</c:v>
                </c:pt>
                <c:pt idx="62">
                  <c:v>113.65676595692612</c:v>
                </c:pt>
                <c:pt idx="63">
                  <c:v>113.65676595692612</c:v>
                </c:pt>
                <c:pt idx="64">
                  <c:v>113.65676595692612</c:v>
                </c:pt>
                <c:pt idx="65">
                  <c:v>113.65676595692612</c:v>
                </c:pt>
                <c:pt idx="66">
                  <c:v>113.65676595692612</c:v>
                </c:pt>
                <c:pt idx="67">
                  <c:v>113.65676595692612</c:v>
                </c:pt>
                <c:pt idx="68">
                  <c:v>113.65676595692612</c:v>
                </c:pt>
                <c:pt idx="69">
                  <c:v>113.65676595692612</c:v>
                </c:pt>
                <c:pt idx="70">
                  <c:v>113.65676595692612</c:v>
                </c:pt>
                <c:pt idx="71">
                  <c:v>113.65676595692612</c:v>
                </c:pt>
                <c:pt idx="72">
                  <c:v>113.65676595692612</c:v>
                </c:pt>
                <c:pt idx="73">
                  <c:v>113.65676595692612</c:v>
                </c:pt>
                <c:pt idx="74">
                  <c:v>113.65676595692612</c:v>
                </c:pt>
                <c:pt idx="75">
                  <c:v>113.65676595692612</c:v>
                </c:pt>
                <c:pt idx="76">
                  <c:v>113.65676595692612</c:v>
                </c:pt>
                <c:pt idx="77">
                  <c:v>113.65676595692612</c:v>
                </c:pt>
                <c:pt idx="78">
                  <c:v>113.65676595692612</c:v>
                </c:pt>
                <c:pt idx="79">
                  <c:v>113.65676595692612</c:v>
                </c:pt>
                <c:pt idx="80">
                  <c:v>113.65676595692612</c:v>
                </c:pt>
                <c:pt idx="81">
                  <c:v>113.65676595692612</c:v>
                </c:pt>
                <c:pt idx="82">
                  <c:v>113.65676595692612</c:v>
                </c:pt>
                <c:pt idx="83">
                  <c:v>113.65676595692612</c:v>
                </c:pt>
                <c:pt idx="84">
                  <c:v>113.65676595692612</c:v>
                </c:pt>
                <c:pt idx="85">
                  <c:v>113.65676595692612</c:v>
                </c:pt>
                <c:pt idx="86">
                  <c:v>113.65676595692612</c:v>
                </c:pt>
                <c:pt idx="87">
                  <c:v>113.65676595692612</c:v>
                </c:pt>
                <c:pt idx="88">
                  <c:v>113.65676595692612</c:v>
                </c:pt>
                <c:pt idx="89">
                  <c:v>113.65676595692612</c:v>
                </c:pt>
                <c:pt idx="90">
                  <c:v>113.65676595692612</c:v>
                </c:pt>
                <c:pt idx="91">
                  <c:v>113.65676595692612</c:v>
                </c:pt>
                <c:pt idx="92">
                  <c:v>113.65676595692612</c:v>
                </c:pt>
                <c:pt idx="93">
                  <c:v>113.65676595692612</c:v>
                </c:pt>
                <c:pt idx="94">
                  <c:v>113.65676595692612</c:v>
                </c:pt>
                <c:pt idx="95">
                  <c:v>113.65676595692612</c:v>
                </c:pt>
                <c:pt idx="96">
                  <c:v>113.65676595692612</c:v>
                </c:pt>
                <c:pt idx="97">
                  <c:v>113.65676595692612</c:v>
                </c:pt>
                <c:pt idx="98">
                  <c:v>113.65676595692612</c:v>
                </c:pt>
                <c:pt idx="99">
                  <c:v>113.65676595692612</c:v>
                </c:pt>
                <c:pt idx="100">
                  <c:v>113.65676595692612</c:v>
                </c:pt>
                <c:pt idx="101">
                  <c:v>113.65676595692612</c:v>
                </c:pt>
                <c:pt idx="102">
                  <c:v>113.65676595692612</c:v>
                </c:pt>
                <c:pt idx="103">
                  <c:v>113.65676595692612</c:v>
                </c:pt>
                <c:pt idx="104">
                  <c:v>113.65676595692612</c:v>
                </c:pt>
                <c:pt idx="105">
                  <c:v>113.65676595692612</c:v>
                </c:pt>
                <c:pt idx="106">
                  <c:v>113.65676595692612</c:v>
                </c:pt>
                <c:pt idx="107">
                  <c:v>113.65676595692612</c:v>
                </c:pt>
                <c:pt idx="108">
                  <c:v>113.65676595692612</c:v>
                </c:pt>
                <c:pt idx="109">
                  <c:v>113.65676595692612</c:v>
                </c:pt>
                <c:pt idx="110">
                  <c:v>113.65676595692612</c:v>
                </c:pt>
                <c:pt idx="111">
                  <c:v>113.65676595692612</c:v>
                </c:pt>
                <c:pt idx="112">
                  <c:v>113.65676595692612</c:v>
                </c:pt>
                <c:pt idx="113">
                  <c:v>113.65676595692612</c:v>
                </c:pt>
                <c:pt idx="114">
                  <c:v>113.65676595692612</c:v>
                </c:pt>
                <c:pt idx="115">
                  <c:v>113.65676595692612</c:v>
                </c:pt>
                <c:pt idx="116">
                  <c:v>113.65676595692612</c:v>
                </c:pt>
                <c:pt idx="117">
                  <c:v>113.65676595692612</c:v>
                </c:pt>
                <c:pt idx="118">
                  <c:v>113.65676595692612</c:v>
                </c:pt>
                <c:pt idx="119">
                  <c:v>113.65676595692612</c:v>
                </c:pt>
                <c:pt idx="120">
                  <c:v>113.65676595692612</c:v>
                </c:pt>
                <c:pt idx="121">
                  <c:v>113.65676595692612</c:v>
                </c:pt>
                <c:pt idx="122">
                  <c:v>113.65676595692612</c:v>
                </c:pt>
                <c:pt idx="123">
                  <c:v>113.65676595692612</c:v>
                </c:pt>
                <c:pt idx="124">
                  <c:v>113.65676595692612</c:v>
                </c:pt>
                <c:pt idx="125">
                  <c:v>113.65676595692612</c:v>
                </c:pt>
                <c:pt idx="126">
                  <c:v>113.65676595692612</c:v>
                </c:pt>
                <c:pt idx="127">
                  <c:v>113.65676595692612</c:v>
                </c:pt>
                <c:pt idx="128">
                  <c:v>113.65676595692612</c:v>
                </c:pt>
                <c:pt idx="129">
                  <c:v>113.65676595692612</c:v>
                </c:pt>
                <c:pt idx="130">
                  <c:v>113.65676595692612</c:v>
                </c:pt>
                <c:pt idx="131">
                  <c:v>113.65676595692612</c:v>
                </c:pt>
                <c:pt idx="132">
                  <c:v>113.65676595692612</c:v>
                </c:pt>
                <c:pt idx="133">
                  <c:v>113.65676595692612</c:v>
                </c:pt>
                <c:pt idx="134">
                  <c:v>113.65676595692612</c:v>
                </c:pt>
                <c:pt idx="135">
                  <c:v>113.65676595692612</c:v>
                </c:pt>
                <c:pt idx="136">
                  <c:v>113.65676595692612</c:v>
                </c:pt>
                <c:pt idx="137">
                  <c:v>113.65676595692612</c:v>
                </c:pt>
                <c:pt idx="138">
                  <c:v>113.65676595692612</c:v>
                </c:pt>
                <c:pt idx="139">
                  <c:v>113.65676595692612</c:v>
                </c:pt>
                <c:pt idx="140">
                  <c:v>113.65676595692612</c:v>
                </c:pt>
                <c:pt idx="141">
                  <c:v>113.65676595692612</c:v>
                </c:pt>
                <c:pt idx="142">
                  <c:v>113.65676595692612</c:v>
                </c:pt>
                <c:pt idx="143">
                  <c:v>113.65676595692612</c:v>
                </c:pt>
                <c:pt idx="144">
                  <c:v>113.65676595692612</c:v>
                </c:pt>
                <c:pt idx="145">
                  <c:v>113.65676595692612</c:v>
                </c:pt>
                <c:pt idx="146">
                  <c:v>113.65676595692612</c:v>
                </c:pt>
                <c:pt idx="147">
                  <c:v>113.65676595692612</c:v>
                </c:pt>
                <c:pt idx="148">
                  <c:v>113.65676595692612</c:v>
                </c:pt>
                <c:pt idx="149">
                  <c:v>113.65676595692612</c:v>
                </c:pt>
                <c:pt idx="150">
                  <c:v>113.65676595692612</c:v>
                </c:pt>
                <c:pt idx="151">
                  <c:v>113.65676595692612</c:v>
                </c:pt>
                <c:pt idx="152">
                  <c:v>113.65676595692612</c:v>
                </c:pt>
                <c:pt idx="153">
                  <c:v>113.65676595692612</c:v>
                </c:pt>
                <c:pt idx="154">
                  <c:v>113.65676595692612</c:v>
                </c:pt>
                <c:pt idx="155">
                  <c:v>113.65676595692612</c:v>
                </c:pt>
                <c:pt idx="156">
                  <c:v>113.65676595692612</c:v>
                </c:pt>
                <c:pt idx="157">
                  <c:v>113.65676595692612</c:v>
                </c:pt>
                <c:pt idx="158">
                  <c:v>113.65676595692612</c:v>
                </c:pt>
                <c:pt idx="159">
                  <c:v>113.65676595692612</c:v>
                </c:pt>
                <c:pt idx="160">
                  <c:v>113.65676595692612</c:v>
                </c:pt>
                <c:pt idx="161">
                  <c:v>113.65676595692612</c:v>
                </c:pt>
                <c:pt idx="162">
                  <c:v>113.65676595692612</c:v>
                </c:pt>
                <c:pt idx="163">
                  <c:v>113.65676595692612</c:v>
                </c:pt>
                <c:pt idx="164">
                  <c:v>113.65676595692612</c:v>
                </c:pt>
                <c:pt idx="165">
                  <c:v>113.65676595692612</c:v>
                </c:pt>
                <c:pt idx="166">
                  <c:v>113.65676595692612</c:v>
                </c:pt>
                <c:pt idx="167">
                  <c:v>113.65676595692612</c:v>
                </c:pt>
                <c:pt idx="168">
                  <c:v>113.65676595692612</c:v>
                </c:pt>
                <c:pt idx="169">
                  <c:v>113.65676595692612</c:v>
                </c:pt>
                <c:pt idx="170">
                  <c:v>113.65676595692612</c:v>
                </c:pt>
                <c:pt idx="171">
                  <c:v>113.65676595692612</c:v>
                </c:pt>
                <c:pt idx="172">
                  <c:v>113.65676595692612</c:v>
                </c:pt>
                <c:pt idx="173">
                  <c:v>113.65676595692612</c:v>
                </c:pt>
                <c:pt idx="174">
                  <c:v>113.65676595692612</c:v>
                </c:pt>
                <c:pt idx="175">
                  <c:v>113.65676595692612</c:v>
                </c:pt>
                <c:pt idx="176">
                  <c:v>113.65676595692612</c:v>
                </c:pt>
                <c:pt idx="177">
                  <c:v>113.65676595692612</c:v>
                </c:pt>
                <c:pt idx="178">
                  <c:v>113.65676595692612</c:v>
                </c:pt>
                <c:pt idx="179">
                  <c:v>113.65676595692612</c:v>
                </c:pt>
                <c:pt idx="180">
                  <c:v>113.65676595692612</c:v>
                </c:pt>
                <c:pt idx="181">
                  <c:v>113.65676595692612</c:v>
                </c:pt>
                <c:pt idx="182">
                  <c:v>113.65676595692612</c:v>
                </c:pt>
                <c:pt idx="183">
                  <c:v>113.65676595692612</c:v>
                </c:pt>
                <c:pt idx="184">
                  <c:v>113.65676595692612</c:v>
                </c:pt>
                <c:pt idx="185">
                  <c:v>113.65676595692612</c:v>
                </c:pt>
                <c:pt idx="186">
                  <c:v>113.65676595692612</c:v>
                </c:pt>
                <c:pt idx="187">
                  <c:v>113.65676595692612</c:v>
                </c:pt>
                <c:pt idx="188">
                  <c:v>113.65676595692612</c:v>
                </c:pt>
                <c:pt idx="189">
                  <c:v>113.65676595692612</c:v>
                </c:pt>
                <c:pt idx="190">
                  <c:v>113.65676595692612</c:v>
                </c:pt>
                <c:pt idx="191">
                  <c:v>113.65676595692612</c:v>
                </c:pt>
                <c:pt idx="192">
                  <c:v>113.65676595692612</c:v>
                </c:pt>
                <c:pt idx="193">
                  <c:v>113.65676595692612</c:v>
                </c:pt>
                <c:pt idx="194">
                  <c:v>113.65676595692612</c:v>
                </c:pt>
                <c:pt idx="195">
                  <c:v>113.65676595692612</c:v>
                </c:pt>
                <c:pt idx="196">
                  <c:v>113.65676595692612</c:v>
                </c:pt>
                <c:pt idx="197">
                  <c:v>113.65676595692612</c:v>
                </c:pt>
                <c:pt idx="198">
                  <c:v>113.65676595692612</c:v>
                </c:pt>
                <c:pt idx="199">
                  <c:v>113.65676595692612</c:v>
                </c:pt>
                <c:pt idx="200">
                  <c:v>113.65676595692612</c:v>
                </c:pt>
                <c:pt idx="201">
                  <c:v>113.65676595692612</c:v>
                </c:pt>
                <c:pt idx="202">
                  <c:v>113.65676595692612</c:v>
                </c:pt>
                <c:pt idx="203">
                  <c:v>113.65676595692612</c:v>
                </c:pt>
                <c:pt idx="204">
                  <c:v>113.65676595692612</c:v>
                </c:pt>
                <c:pt idx="205">
                  <c:v>113.65676595692612</c:v>
                </c:pt>
                <c:pt idx="206">
                  <c:v>113.65676595692612</c:v>
                </c:pt>
                <c:pt idx="207">
                  <c:v>113.65676595692612</c:v>
                </c:pt>
                <c:pt idx="208">
                  <c:v>113.65676595692612</c:v>
                </c:pt>
                <c:pt idx="209">
                  <c:v>113.65676595692612</c:v>
                </c:pt>
                <c:pt idx="210">
                  <c:v>113.65676595692612</c:v>
                </c:pt>
                <c:pt idx="211">
                  <c:v>113.65676595692612</c:v>
                </c:pt>
                <c:pt idx="212">
                  <c:v>113.65676595692612</c:v>
                </c:pt>
                <c:pt idx="213">
                  <c:v>113.65676595692612</c:v>
                </c:pt>
                <c:pt idx="214">
                  <c:v>113.65676595692612</c:v>
                </c:pt>
                <c:pt idx="215">
                  <c:v>113.65676595692612</c:v>
                </c:pt>
                <c:pt idx="216">
                  <c:v>113.65676595692612</c:v>
                </c:pt>
                <c:pt idx="217">
                  <c:v>113.65676595692612</c:v>
                </c:pt>
                <c:pt idx="218">
                  <c:v>113.65676595692612</c:v>
                </c:pt>
                <c:pt idx="219">
                  <c:v>113.65676595692612</c:v>
                </c:pt>
                <c:pt idx="220">
                  <c:v>113.65676595692612</c:v>
                </c:pt>
                <c:pt idx="221">
                  <c:v>113.65676595692612</c:v>
                </c:pt>
                <c:pt idx="222">
                  <c:v>113.65676595692612</c:v>
                </c:pt>
                <c:pt idx="223">
                  <c:v>113.65676595692612</c:v>
                </c:pt>
                <c:pt idx="224">
                  <c:v>113.65676595692612</c:v>
                </c:pt>
                <c:pt idx="225">
                  <c:v>113.65676595692612</c:v>
                </c:pt>
                <c:pt idx="226">
                  <c:v>113.65676595692612</c:v>
                </c:pt>
                <c:pt idx="227">
                  <c:v>113.65676595692612</c:v>
                </c:pt>
                <c:pt idx="228">
                  <c:v>113.65676595692612</c:v>
                </c:pt>
                <c:pt idx="229">
                  <c:v>113.65676595692612</c:v>
                </c:pt>
                <c:pt idx="230">
                  <c:v>113.65676595692612</c:v>
                </c:pt>
                <c:pt idx="231">
                  <c:v>113.65676595692612</c:v>
                </c:pt>
                <c:pt idx="232">
                  <c:v>113.65676595692612</c:v>
                </c:pt>
                <c:pt idx="233">
                  <c:v>113.65676595692612</c:v>
                </c:pt>
                <c:pt idx="234">
                  <c:v>113.65676595692612</c:v>
                </c:pt>
                <c:pt idx="235">
                  <c:v>113.65676595692612</c:v>
                </c:pt>
                <c:pt idx="236">
                  <c:v>113.65676595692612</c:v>
                </c:pt>
                <c:pt idx="237">
                  <c:v>113.65676595692612</c:v>
                </c:pt>
                <c:pt idx="238">
                  <c:v>113.65676595692612</c:v>
                </c:pt>
                <c:pt idx="239">
                  <c:v>113.65676595692612</c:v>
                </c:pt>
                <c:pt idx="240">
                  <c:v>113.65676595692612</c:v>
                </c:pt>
                <c:pt idx="241">
                  <c:v>113.65676595692612</c:v>
                </c:pt>
                <c:pt idx="242">
                  <c:v>113.65676595692612</c:v>
                </c:pt>
                <c:pt idx="243">
                  <c:v>113.65676595692612</c:v>
                </c:pt>
                <c:pt idx="244">
                  <c:v>113.65676595692612</c:v>
                </c:pt>
                <c:pt idx="245">
                  <c:v>113.65676595692612</c:v>
                </c:pt>
                <c:pt idx="246">
                  <c:v>113.65676595692612</c:v>
                </c:pt>
                <c:pt idx="247">
                  <c:v>113.65676595692612</c:v>
                </c:pt>
                <c:pt idx="248">
                  <c:v>113.65676595692612</c:v>
                </c:pt>
                <c:pt idx="249">
                  <c:v>113.65676595692612</c:v>
                </c:pt>
                <c:pt idx="250">
                  <c:v>113.65676595692612</c:v>
                </c:pt>
                <c:pt idx="251">
                  <c:v>113.65676595692612</c:v>
                </c:pt>
                <c:pt idx="252">
                  <c:v>113.65676595692612</c:v>
                </c:pt>
                <c:pt idx="253">
                  <c:v>113.65676595692612</c:v>
                </c:pt>
                <c:pt idx="254">
                  <c:v>113.65676595692612</c:v>
                </c:pt>
                <c:pt idx="255">
                  <c:v>113.65676595692612</c:v>
                </c:pt>
                <c:pt idx="256">
                  <c:v>113.65676595692612</c:v>
                </c:pt>
                <c:pt idx="257">
                  <c:v>113.65676595692612</c:v>
                </c:pt>
                <c:pt idx="258">
                  <c:v>113.65676595692612</c:v>
                </c:pt>
                <c:pt idx="259">
                  <c:v>113.65676595692612</c:v>
                </c:pt>
                <c:pt idx="260">
                  <c:v>113.65676595692612</c:v>
                </c:pt>
                <c:pt idx="261">
                  <c:v>113.65676595692612</c:v>
                </c:pt>
                <c:pt idx="262">
                  <c:v>113.65676595692612</c:v>
                </c:pt>
                <c:pt idx="263">
                  <c:v>113.65676595692612</c:v>
                </c:pt>
                <c:pt idx="264">
                  <c:v>113.65676595692612</c:v>
                </c:pt>
                <c:pt idx="265">
                  <c:v>113.65676595692612</c:v>
                </c:pt>
                <c:pt idx="266">
                  <c:v>113.65676595692612</c:v>
                </c:pt>
                <c:pt idx="267">
                  <c:v>113.65676595692612</c:v>
                </c:pt>
                <c:pt idx="268">
                  <c:v>113.65676595692612</c:v>
                </c:pt>
                <c:pt idx="269">
                  <c:v>113.65676595692612</c:v>
                </c:pt>
                <c:pt idx="270">
                  <c:v>113.65676595692612</c:v>
                </c:pt>
                <c:pt idx="271">
                  <c:v>113.65676595692612</c:v>
                </c:pt>
                <c:pt idx="272">
                  <c:v>113.65676595692612</c:v>
                </c:pt>
                <c:pt idx="273">
                  <c:v>113.65676595692612</c:v>
                </c:pt>
                <c:pt idx="274">
                  <c:v>113.65676595692612</c:v>
                </c:pt>
                <c:pt idx="275">
                  <c:v>113.65676595692612</c:v>
                </c:pt>
                <c:pt idx="276">
                  <c:v>113.65676595692612</c:v>
                </c:pt>
                <c:pt idx="277">
                  <c:v>113.65676595692612</c:v>
                </c:pt>
                <c:pt idx="278">
                  <c:v>113.65676595692612</c:v>
                </c:pt>
                <c:pt idx="279">
                  <c:v>113.65676595692612</c:v>
                </c:pt>
                <c:pt idx="280">
                  <c:v>113.65676595692612</c:v>
                </c:pt>
                <c:pt idx="281">
                  <c:v>113.65676595692612</c:v>
                </c:pt>
                <c:pt idx="282">
                  <c:v>113.65676595692612</c:v>
                </c:pt>
                <c:pt idx="283">
                  <c:v>113.65676595692612</c:v>
                </c:pt>
                <c:pt idx="284">
                  <c:v>113.65676595692612</c:v>
                </c:pt>
                <c:pt idx="285">
                  <c:v>113.65676595692612</c:v>
                </c:pt>
                <c:pt idx="286">
                  <c:v>113.65676595692612</c:v>
                </c:pt>
                <c:pt idx="287">
                  <c:v>113.65676595692612</c:v>
                </c:pt>
                <c:pt idx="288">
                  <c:v>113.65676595692612</c:v>
                </c:pt>
                <c:pt idx="289">
                  <c:v>113.65676595692612</c:v>
                </c:pt>
                <c:pt idx="290">
                  <c:v>113.65676595692612</c:v>
                </c:pt>
                <c:pt idx="291">
                  <c:v>113.65676595692612</c:v>
                </c:pt>
                <c:pt idx="292">
                  <c:v>113.65676595692612</c:v>
                </c:pt>
                <c:pt idx="293">
                  <c:v>113.65676595692612</c:v>
                </c:pt>
                <c:pt idx="294">
                  <c:v>113.65676595692612</c:v>
                </c:pt>
                <c:pt idx="295">
                  <c:v>113.65676595692612</c:v>
                </c:pt>
                <c:pt idx="296">
                  <c:v>113.65676595692612</c:v>
                </c:pt>
                <c:pt idx="297">
                  <c:v>113.65676595692612</c:v>
                </c:pt>
                <c:pt idx="298">
                  <c:v>113.65676595692612</c:v>
                </c:pt>
                <c:pt idx="299">
                  <c:v>113.65676595692612</c:v>
                </c:pt>
                <c:pt idx="300">
                  <c:v>113.65676595692612</c:v>
                </c:pt>
                <c:pt idx="301">
                  <c:v>113.65676595692612</c:v>
                </c:pt>
                <c:pt idx="302">
                  <c:v>113.65676595692612</c:v>
                </c:pt>
                <c:pt idx="303">
                  <c:v>113.65676595692612</c:v>
                </c:pt>
                <c:pt idx="304">
                  <c:v>113.65676595692612</c:v>
                </c:pt>
                <c:pt idx="305">
                  <c:v>113.65676595692612</c:v>
                </c:pt>
                <c:pt idx="306">
                  <c:v>113.65676595692612</c:v>
                </c:pt>
                <c:pt idx="307">
                  <c:v>113.65676595692612</c:v>
                </c:pt>
                <c:pt idx="308">
                  <c:v>113.65676595692612</c:v>
                </c:pt>
                <c:pt idx="309">
                  <c:v>113.65676595692612</c:v>
                </c:pt>
                <c:pt idx="310">
                  <c:v>113.65676595692612</c:v>
                </c:pt>
                <c:pt idx="311">
                  <c:v>113.65676595692612</c:v>
                </c:pt>
                <c:pt idx="312">
                  <c:v>113.65676595692612</c:v>
                </c:pt>
                <c:pt idx="313">
                  <c:v>113.65676595692612</c:v>
                </c:pt>
                <c:pt idx="314">
                  <c:v>113.65676595692612</c:v>
                </c:pt>
                <c:pt idx="315">
                  <c:v>113.65676595692612</c:v>
                </c:pt>
                <c:pt idx="316">
                  <c:v>113.65676595692612</c:v>
                </c:pt>
                <c:pt idx="317">
                  <c:v>113.65676595692612</c:v>
                </c:pt>
                <c:pt idx="318">
                  <c:v>113.65676595692612</c:v>
                </c:pt>
                <c:pt idx="319">
                  <c:v>113.65676595692612</c:v>
                </c:pt>
                <c:pt idx="320">
                  <c:v>113.65676595692612</c:v>
                </c:pt>
                <c:pt idx="321">
                  <c:v>113.65676595692612</c:v>
                </c:pt>
                <c:pt idx="322">
                  <c:v>113.65676595692612</c:v>
                </c:pt>
                <c:pt idx="323">
                  <c:v>113.65676595692612</c:v>
                </c:pt>
                <c:pt idx="324">
                  <c:v>113.65676595692612</c:v>
                </c:pt>
                <c:pt idx="325">
                  <c:v>113.65676595692612</c:v>
                </c:pt>
                <c:pt idx="326">
                  <c:v>113.65676595692612</c:v>
                </c:pt>
                <c:pt idx="327">
                  <c:v>113.65676595692612</c:v>
                </c:pt>
                <c:pt idx="328">
                  <c:v>113.65676595692612</c:v>
                </c:pt>
                <c:pt idx="329">
                  <c:v>113.65676595692612</c:v>
                </c:pt>
                <c:pt idx="330">
                  <c:v>113.65676595692612</c:v>
                </c:pt>
                <c:pt idx="331">
                  <c:v>113.65676595692612</c:v>
                </c:pt>
                <c:pt idx="332">
                  <c:v>113.65676595692612</c:v>
                </c:pt>
                <c:pt idx="333">
                  <c:v>113.65676595692612</c:v>
                </c:pt>
                <c:pt idx="334">
                  <c:v>113.65676595692612</c:v>
                </c:pt>
                <c:pt idx="335">
                  <c:v>113.65676595692612</c:v>
                </c:pt>
                <c:pt idx="336">
                  <c:v>113.65676595692612</c:v>
                </c:pt>
                <c:pt idx="337">
                  <c:v>113.65676595692612</c:v>
                </c:pt>
                <c:pt idx="338">
                  <c:v>113.65676595692612</c:v>
                </c:pt>
                <c:pt idx="339">
                  <c:v>113.65676595692612</c:v>
                </c:pt>
                <c:pt idx="340">
                  <c:v>113.65676595692612</c:v>
                </c:pt>
                <c:pt idx="341">
                  <c:v>113.65676595692612</c:v>
                </c:pt>
                <c:pt idx="342">
                  <c:v>113.65676595692612</c:v>
                </c:pt>
                <c:pt idx="343">
                  <c:v>113.65676595692612</c:v>
                </c:pt>
                <c:pt idx="344">
                  <c:v>113.65676595692612</c:v>
                </c:pt>
                <c:pt idx="345">
                  <c:v>113.65676595692612</c:v>
                </c:pt>
                <c:pt idx="346">
                  <c:v>113.65676595692612</c:v>
                </c:pt>
                <c:pt idx="347">
                  <c:v>113.65676595692612</c:v>
                </c:pt>
                <c:pt idx="348">
                  <c:v>113.65676595692612</c:v>
                </c:pt>
                <c:pt idx="349">
                  <c:v>113.65676595692612</c:v>
                </c:pt>
                <c:pt idx="350">
                  <c:v>113.65676595692612</c:v>
                </c:pt>
                <c:pt idx="351">
                  <c:v>113.65676595692612</c:v>
                </c:pt>
                <c:pt idx="352">
                  <c:v>113.65676595692612</c:v>
                </c:pt>
                <c:pt idx="353">
                  <c:v>113.65676595692612</c:v>
                </c:pt>
                <c:pt idx="354">
                  <c:v>113.65676595692612</c:v>
                </c:pt>
                <c:pt idx="355">
                  <c:v>113.65676595692612</c:v>
                </c:pt>
                <c:pt idx="356">
                  <c:v>113.65676595692612</c:v>
                </c:pt>
                <c:pt idx="357">
                  <c:v>113.65676595692612</c:v>
                </c:pt>
                <c:pt idx="358">
                  <c:v>113.65676595692612</c:v>
                </c:pt>
                <c:pt idx="359">
                  <c:v>113.65676595692612</c:v>
                </c:pt>
                <c:pt idx="360">
                  <c:v>113.65676595692612</c:v>
                </c:pt>
                <c:pt idx="361">
                  <c:v>113.65676595692612</c:v>
                </c:pt>
                <c:pt idx="362">
                  <c:v>113.65676595692612</c:v>
                </c:pt>
                <c:pt idx="363">
                  <c:v>113.65676595692612</c:v>
                </c:pt>
                <c:pt idx="364">
                  <c:v>113.65676595692612</c:v>
                </c:pt>
                <c:pt idx="365">
                  <c:v>113.65676595692612</c:v>
                </c:pt>
                <c:pt idx="366">
                  <c:v>113.65676595692612</c:v>
                </c:pt>
                <c:pt idx="367">
                  <c:v>113.65676595692612</c:v>
                </c:pt>
                <c:pt idx="368">
                  <c:v>113.65676595692612</c:v>
                </c:pt>
                <c:pt idx="369">
                  <c:v>113.65676595692612</c:v>
                </c:pt>
                <c:pt idx="370">
                  <c:v>113.65676595692612</c:v>
                </c:pt>
                <c:pt idx="371">
                  <c:v>113.65676595692612</c:v>
                </c:pt>
                <c:pt idx="372">
                  <c:v>113.65676595692612</c:v>
                </c:pt>
                <c:pt idx="373">
                  <c:v>113.65676595692612</c:v>
                </c:pt>
                <c:pt idx="374">
                  <c:v>113.65676595692612</c:v>
                </c:pt>
                <c:pt idx="375">
                  <c:v>113.65676595692612</c:v>
                </c:pt>
                <c:pt idx="376">
                  <c:v>113.65676595692612</c:v>
                </c:pt>
                <c:pt idx="377">
                  <c:v>113.65676595692612</c:v>
                </c:pt>
                <c:pt idx="378">
                  <c:v>113.65676595692612</c:v>
                </c:pt>
                <c:pt idx="379">
                  <c:v>113.65676595692612</c:v>
                </c:pt>
                <c:pt idx="380">
                  <c:v>113.65676595692612</c:v>
                </c:pt>
                <c:pt idx="381">
                  <c:v>113.65676595692612</c:v>
                </c:pt>
                <c:pt idx="382">
                  <c:v>113.65676595692612</c:v>
                </c:pt>
                <c:pt idx="383">
                  <c:v>113.65676595692612</c:v>
                </c:pt>
                <c:pt idx="384">
                  <c:v>113.65676595692612</c:v>
                </c:pt>
                <c:pt idx="385">
                  <c:v>113.65676595692612</c:v>
                </c:pt>
                <c:pt idx="386">
                  <c:v>113.65676595692612</c:v>
                </c:pt>
                <c:pt idx="387">
                  <c:v>113.65676595692612</c:v>
                </c:pt>
                <c:pt idx="388">
                  <c:v>113.65676595692612</c:v>
                </c:pt>
                <c:pt idx="389">
                  <c:v>113.65676595692612</c:v>
                </c:pt>
                <c:pt idx="390">
                  <c:v>113.65676595692612</c:v>
                </c:pt>
                <c:pt idx="391">
                  <c:v>113.65676595692612</c:v>
                </c:pt>
                <c:pt idx="392">
                  <c:v>113.65676595692612</c:v>
                </c:pt>
                <c:pt idx="393">
                  <c:v>113.65676595692612</c:v>
                </c:pt>
                <c:pt idx="394">
                  <c:v>113.65676595692612</c:v>
                </c:pt>
                <c:pt idx="395">
                  <c:v>113.65676595692612</c:v>
                </c:pt>
                <c:pt idx="396">
                  <c:v>113.65676595692612</c:v>
                </c:pt>
                <c:pt idx="397">
                  <c:v>113.65676595692612</c:v>
                </c:pt>
                <c:pt idx="398">
                  <c:v>113.65676595692612</c:v>
                </c:pt>
                <c:pt idx="399">
                  <c:v>113.65676595692612</c:v>
                </c:pt>
                <c:pt idx="400">
                  <c:v>113.65676595692612</c:v>
                </c:pt>
                <c:pt idx="401">
                  <c:v>113.65676595692612</c:v>
                </c:pt>
                <c:pt idx="402">
                  <c:v>113.65676595692612</c:v>
                </c:pt>
                <c:pt idx="403">
                  <c:v>113.65676595692612</c:v>
                </c:pt>
                <c:pt idx="404">
                  <c:v>113.65676595692612</c:v>
                </c:pt>
                <c:pt idx="405">
                  <c:v>113.65676595692612</c:v>
                </c:pt>
                <c:pt idx="406">
                  <c:v>113.65676595692612</c:v>
                </c:pt>
                <c:pt idx="407">
                  <c:v>113.65676595692612</c:v>
                </c:pt>
                <c:pt idx="408">
                  <c:v>113.65676595692612</c:v>
                </c:pt>
                <c:pt idx="409">
                  <c:v>113.65676595692612</c:v>
                </c:pt>
                <c:pt idx="410">
                  <c:v>113.65676595692612</c:v>
                </c:pt>
                <c:pt idx="411">
                  <c:v>113.65676595692612</c:v>
                </c:pt>
                <c:pt idx="412">
                  <c:v>113.65676595692612</c:v>
                </c:pt>
                <c:pt idx="413">
                  <c:v>113.65676595692612</c:v>
                </c:pt>
                <c:pt idx="414">
                  <c:v>113.65676595692612</c:v>
                </c:pt>
                <c:pt idx="415">
                  <c:v>113.65676595692612</c:v>
                </c:pt>
                <c:pt idx="416">
                  <c:v>113.65676595692612</c:v>
                </c:pt>
                <c:pt idx="417">
                  <c:v>113.65676595692612</c:v>
                </c:pt>
                <c:pt idx="418">
                  <c:v>113.65676595692612</c:v>
                </c:pt>
                <c:pt idx="419">
                  <c:v>113.65676595692612</c:v>
                </c:pt>
                <c:pt idx="420">
                  <c:v>113.65676595692612</c:v>
                </c:pt>
                <c:pt idx="421">
                  <c:v>113.65676595692612</c:v>
                </c:pt>
                <c:pt idx="422">
                  <c:v>113.65676595692612</c:v>
                </c:pt>
                <c:pt idx="423">
                  <c:v>113.65676595692612</c:v>
                </c:pt>
                <c:pt idx="424">
                  <c:v>113.65676595692612</c:v>
                </c:pt>
                <c:pt idx="425">
                  <c:v>113.65676595692612</c:v>
                </c:pt>
                <c:pt idx="426">
                  <c:v>113.65676595692612</c:v>
                </c:pt>
                <c:pt idx="427">
                  <c:v>113.65676595692612</c:v>
                </c:pt>
                <c:pt idx="428">
                  <c:v>113.65676595692612</c:v>
                </c:pt>
                <c:pt idx="429">
                  <c:v>113.65676595692612</c:v>
                </c:pt>
                <c:pt idx="430">
                  <c:v>113.65676595692612</c:v>
                </c:pt>
                <c:pt idx="431">
                  <c:v>113.65676595692612</c:v>
                </c:pt>
                <c:pt idx="432">
                  <c:v>113.65676595692612</c:v>
                </c:pt>
                <c:pt idx="433">
                  <c:v>113.65676595692612</c:v>
                </c:pt>
                <c:pt idx="434">
                  <c:v>113.65676595692612</c:v>
                </c:pt>
                <c:pt idx="435">
                  <c:v>113.65676595692612</c:v>
                </c:pt>
                <c:pt idx="436">
                  <c:v>113.65676595692612</c:v>
                </c:pt>
                <c:pt idx="437">
                  <c:v>113.65676595692612</c:v>
                </c:pt>
                <c:pt idx="438">
                  <c:v>113.65676595692612</c:v>
                </c:pt>
                <c:pt idx="439">
                  <c:v>113.65676595692612</c:v>
                </c:pt>
                <c:pt idx="440">
                  <c:v>113.65676595692612</c:v>
                </c:pt>
                <c:pt idx="441">
                  <c:v>113.65676595692612</c:v>
                </c:pt>
                <c:pt idx="442">
                  <c:v>113.65676595692612</c:v>
                </c:pt>
                <c:pt idx="443">
                  <c:v>113.65676595692612</c:v>
                </c:pt>
                <c:pt idx="444">
                  <c:v>113.65676595692612</c:v>
                </c:pt>
                <c:pt idx="445">
                  <c:v>113.65676595692612</c:v>
                </c:pt>
                <c:pt idx="446">
                  <c:v>113.65676595692612</c:v>
                </c:pt>
                <c:pt idx="447">
                  <c:v>113.65676595692612</c:v>
                </c:pt>
                <c:pt idx="448">
                  <c:v>113.65676595692612</c:v>
                </c:pt>
                <c:pt idx="449">
                  <c:v>113.65676595692612</c:v>
                </c:pt>
                <c:pt idx="450">
                  <c:v>113.65676595692612</c:v>
                </c:pt>
                <c:pt idx="451">
                  <c:v>113.65676595692612</c:v>
                </c:pt>
                <c:pt idx="452">
                  <c:v>113.65676595692612</c:v>
                </c:pt>
                <c:pt idx="453">
                  <c:v>113.65676595692612</c:v>
                </c:pt>
                <c:pt idx="454">
                  <c:v>113.65676595692612</c:v>
                </c:pt>
                <c:pt idx="455">
                  <c:v>113.65676595692612</c:v>
                </c:pt>
                <c:pt idx="456">
                  <c:v>113.65676595692612</c:v>
                </c:pt>
                <c:pt idx="457">
                  <c:v>113.65676595692612</c:v>
                </c:pt>
                <c:pt idx="458">
                  <c:v>113.65676595692612</c:v>
                </c:pt>
                <c:pt idx="459">
                  <c:v>113.65676595692612</c:v>
                </c:pt>
                <c:pt idx="460">
                  <c:v>113.65676595692612</c:v>
                </c:pt>
                <c:pt idx="461">
                  <c:v>113.65676595692612</c:v>
                </c:pt>
                <c:pt idx="462">
                  <c:v>113.65676595692612</c:v>
                </c:pt>
                <c:pt idx="463">
                  <c:v>113.65676595692612</c:v>
                </c:pt>
                <c:pt idx="464">
                  <c:v>113.65676595692612</c:v>
                </c:pt>
                <c:pt idx="465">
                  <c:v>113.65676595692612</c:v>
                </c:pt>
                <c:pt idx="466">
                  <c:v>113.65676595692612</c:v>
                </c:pt>
                <c:pt idx="467">
                  <c:v>113.65676595692612</c:v>
                </c:pt>
                <c:pt idx="468">
                  <c:v>113.65676595692612</c:v>
                </c:pt>
                <c:pt idx="469">
                  <c:v>113.65676595692612</c:v>
                </c:pt>
                <c:pt idx="470">
                  <c:v>113.65676595692612</c:v>
                </c:pt>
                <c:pt idx="471">
                  <c:v>113.65676595692612</c:v>
                </c:pt>
                <c:pt idx="472">
                  <c:v>113.65676595692612</c:v>
                </c:pt>
                <c:pt idx="473">
                  <c:v>113.65676595692612</c:v>
                </c:pt>
                <c:pt idx="474">
                  <c:v>113.65676595692612</c:v>
                </c:pt>
                <c:pt idx="475">
                  <c:v>113.65676595692612</c:v>
                </c:pt>
                <c:pt idx="476">
                  <c:v>113.65676595692612</c:v>
                </c:pt>
                <c:pt idx="477">
                  <c:v>113.65676595692612</c:v>
                </c:pt>
                <c:pt idx="478">
                  <c:v>113.65676595692612</c:v>
                </c:pt>
                <c:pt idx="479">
                  <c:v>113.65676595692612</c:v>
                </c:pt>
                <c:pt idx="480">
                  <c:v>113.65676595692612</c:v>
                </c:pt>
                <c:pt idx="481">
                  <c:v>113.65676595692612</c:v>
                </c:pt>
                <c:pt idx="482">
                  <c:v>113.65676595692612</c:v>
                </c:pt>
                <c:pt idx="483">
                  <c:v>113.65676595692612</c:v>
                </c:pt>
                <c:pt idx="484">
                  <c:v>113.65676595692612</c:v>
                </c:pt>
                <c:pt idx="485">
                  <c:v>113.65676595692612</c:v>
                </c:pt>
                <c:pt idx="486">
                  <c:v>113.65676595692612</c:v>
                </c:pt>
                <c:pt idx="487">
                  <c:v>113.65676595692612</c:v>
                </c:pt>
                <c:pt idx="488">
                  <c:v>113.65676595692612</c:v>
                </c:pt>
                <c:pt idx="489">
                  <c:v>113.65676595692612</c:v>
                </c:pt>
                <c:pt idx="490">
                  <c:v>113.65676595692612</c:v>
                </c:pt>
                <c:pt idx="491">
                  <c:v>113.65676595692612</c:v>
                </c:pt>
                <c:pt idx="492">
                  <c:v>113.65676595692612</c:v>
                </c:pt>
                <c:pt idx="493">
                  <c:v>113.65676595692612</c:v>
                </c:pt>
                <c:pt idx="494">
                  <c:v>113.65676595692612</c:v>
                </c:pt>
                <c:pt idx="495">
                  <c:v>113.65676595692612</c:v>
                </c:pt>
                <c:pt idx="496">
                  <c:v>113.65676595692612</c:v>
                </c:pt>
                <c:pt idx="497">
                  <c:v>113.65676595692612</c:v>
                </c:pt>
                <c:pt idx="498">
                  <c:v>113.65676595692612</c:v>
                </c:pt>
                <c:pt idx="499">
                  <c:v>113.65676595692612</c:v>
                </c:pt>
                <c:pt idx="500">
                  <c:v>113.65676595692612</c:v>
                </c:pt>
                <c:pt idx="501">
                  <c:v>113.65676595692612</c:v>
                </c:pt>
                <c:pt idx="502">
                  <c:v>113.65676595692612</c:v>
                </c:pt>
                <c:pt idx="503">
                  <c:v>113.65676595692612</c:v>
                </c:pt>
                <c:pt idx="504">
                  <c:v>113.65676595692612</c:v>
                </c:pt>
                <c:pt idx="505">
                  <c:v>113.65676595692612</c:v>
                </c:pt>
                <c:pt idx="506">
                  <c:v>113.65676595692612</c:v>
                </c:pt>
                <c:pt idx="507">
                  <c:v>113.65676595692612</c:v>
                </c:pt>
                <c:pt idx="508">
                  <c:v>113.65676595692612</c:v>
                </c:pt>
                <c:pt idx="509">
                  <c:v>113.65676595692612</c:v>
                </c:pt>
                <c:pt idx="510">
                  <c:v>113.65676595692612</c:v>
                </c:pt>
                <c:pt idx="511">
                  <c:v>113.65676595692612</c:v>
                </c:pt>
                <c:pt idx="512">
                  <c:v>113.65676595692612</c:v>
                </c:pt>
                <c:pt idx="513">
                  <c:v>113.65676595692612</c:v>
                </c:pt>
                <c:pt idx="514">
                  <c:v>113.65676595692612</c:v>
                </c:pt>
                <c:pt idx="515">
                  <c:v>113.65676595692612</c:v>
                </c:pt>
                <c:pt idx="516">
                  <c:v>113.65676595692612</c:v>
                </c:pt>
                <c:pt idx="517">
                  <c:v>113.65676595692612</c:v>
                </c:pt>
                <c:pt idx="518">
                  <c:v>113.65676595692612</c:v>
                </c:pt>
                <c:pt idx="519">
                  <c:v>113.65676595692612</c:v>
                </c:pt>
                <c:pt idx="520">
                  <c:v>113.65676595692612</c:v>
                </c:pt>
                <c:pt idx="521">
                  <c:v>113.65676595692612</c:v>
                </c:pt>
                <c:pt idx="522">
                  <c:v>113.65676595692612</c:v>
                </c:pt>
                <c:pt idx="523">
                  <c:v>113.65676595692612</c:v>
                </c:pt>
                <c:pt idx="524">
                  <c:v>113.65676595692612</c:v>
                </c:pt>
                <c:pt idx="525">
                  <c:v>113.65676595692612</c:v>
                </c:pt>
                <c:pt idx="526">
                  <c:v>113.65676595692612</c:v>
                </c:pt>
                <c:pt idx="527">
                  <c:v>113.65676595692612</c:v>
                </c:pt>
                <c:pt idx="528">
                  <c:v>113.65676595692612</c:v>
                </c:pt>
                <c:pt idx="529">
                  <c:v>113.65676595692612</c:v>
                </c:pt>
                <c:pt idx="530">
                  <c:v>113.65676595692612</c:v>
                </c:pt>
                <c:pt idx="531">
                  <c:v>113.65676595692612</c:v>
                </c:pt>
                <c:pt idx="532">
                  <c:v>113.65676595692612</c:v>
                </c:pt>
                <c:pt idx="533">
                  <c:v>113.65676595692612</c:v>
                </c:pt>
                <c:pt idx="534">
                  <c:v>113.65676595692612</c:v>
                </c:pt>
                <c:pt idx="535">
                  <c:v>113.65676595692612</c:v>
                </c:pt>
                <c:pt idx="536">
                  <c:v>113.65676595692612</c:v>
                </c:pt>
                <c:pt idx="537">
                  <c:v>113.65676595692612</c:v>
                </c:pt>
                <c:pt idx="538">
                  <c:v>113.65676595692612</c:v>
                </c:pt>
                <c:pt idx="539">
                  <c:v>113.65676595692612</c:v>
                </c:pt>
                <c:pt idx="540">
                  <c:v>113.65676595692612</c:v>
                </c:pt>
                <c:pt idx="541">
                  <c:v>113.65676595692612</c:v>
                </c:pt>
                <c:pt idx="542">
                  <c:v>113.65676595692612</c:v>
                </c:pt>
                <c:pt idx="543">
                  <c:v>113.65676595692612</c:v>
                </c:pt>
                <c:pt idx="544">
                  <c:v>113.65676595692612</c:v>
                </c:pt>
                <c:pt idx="545">
                  <c:v>113.65676595692612</c:v>
                </c:pt>
                <c:pt idx="546">
                  <c:v>113.65676595692612</c:v>
                </c:pt>
                <c:pt idx="547">
                  <c:v>113.65676595692612</c:v>
                </c:pt>
                <c:pt idx="548">
                  <c:v>113.65676595692612</c:v>
                </c:pt>
                <c:pt idx="549">
                  <c:v>113.65676595692612</c:v>
                </c:pt>
                <c:pt idx="550">
                  <c:v>113.65676595692612</c:v>
                </c:pt>
                <c:pt idx="551">
                  <c:v>113.65676595692612</c:v>
                </c:pt>
                <c:pt idx="552">
                  <c:v>113.65676595692612</c:v>
                </c:pt>
                <c:pt idx="553">
                  <c:v>113.65676595692612</c:v>
                </c:pt>
                <c:pt idx="554">
                  <c:v>113.65676595692612</c:v>
                </c:pt>
                <c:pt idx="555">
                  <c:v>113.65676595692612</c:v>
                </c:pt>
                <c:pt idx="556">
                  <c:v>113.65676595692612</c:v>
                </c:pt>
                <c:pt idx="557">
                  <c:v>113.65676595692612</c:v>
                </c:pt>
                <c:pt idx="558">
                  <c:v>113.65676595692612</c:v>
                </c:pt>
                <c:pt idx="559">
                  <c:v>113.65676595692612</c:v>
                </c:pt>
                <c:pt idx="560">
                  <c:v>113.65676595692612</c:v>
                </c:pt>
                <c:pt idx="561">
                  <c:v>113.65676595692612</c:v>
                </c:pt>
                <c:pt idx="562">
                  <c:v>113.65676595692612</c:v>
                </c:pt>
                <c:pt idx="563">
                  <c:v>113.65676595692612</c:v>
                </c:pt>
                <c:pt idx="564">
                  <c:v>113.65676595692612</c:v>
                </c:pt>
                <c:pt idx="565">
                  <c:v>113.65676595692612</c:v>
                </c:pt>
                <c:pt idx="566">
                  <c:v>113.65676595692612</c:v>
                </c:pt>
                <c:pt idx="567">
                  <c:v>113.65676595692612</c:v>
                </c:pt>
                <c:pt idx="568">
                  <c:v>113.65676595692612</c:v>
                </c:pt>
                <c:pt idx="569">
                  <c:v>113.65676595692612</c:v>
                </c:pt>
                <c:pt idx="570">
                  <c:v>113.65676595692612</c:v>
                </c:pt>
                <c:pt idx="571">
                  <c:v>113.65676595692612</c:v>
                </c:pt>
                <c:pt idx="572">
                  <c:v>113.65676595692612</c:v>
                </c:pt>
                <c:pt idx="573">
                  <c:v>113.65676595692612</c:v>
                </c:pt>
                <c:pt idx="574">
                  <c:v>113.65676595692612</c:v>
                </c:pt>
                <c:pt idx="575">
                  <c:v>113.65676595692612</c:v>
                </c:pt>
                <c:pt idx="576">
                  <c:v>113.65676595692612</c:v>
                </c:pt>
                <c:pt idx="577">
                  <c:v>113.65676595692612</c:v>
                </c:pt>
                <c:pt idx="578">
                  <c:v>113.65676595692612</c:v>
                </c:pt>
                <c:pt idx="579">
                  <c:v>113.65676595692612</c:v>
                </c:pt>
                <c:pt idx="580">
                  <c:v>113.65676595692612</c:v>
                </c:pt>
                <c:pt idx="581">
                  <c:v>113.65676595692612</c:v>
                </c:pt>
                <c:pt idx="582">
                  <c:v>113.65676595692612</c:v>
                </c:pt>
                <c:pt idx="583">
                  <c:v>113.65676595692612</c:v>
                </c:pt>
                <c:pt idx="584">
                  <c:v>113.65676595692612</c:v>
                </c:pt>
                <c:pt idx="585">
                  <c:v>113.65676595692612</c:v>
                </c:pt>
                <c:pt idx="586">
                  <c:v>113.65676595692612</c:v>
                </c:pt>
                <c:pt idx="587">
                  <c:v>113.65676595692612</c:v>
                </c:pt>
                <c:pt idx="588">
                  <c:v>113.65676595692612</c:v>
                </c:pt>
                <c:pt idx="589">
                  <c:v>113.65676595692612</c:v>
                </c:pt>
                <c:pt idx="590">
                  <c:v>113.65676595692612</c:v>
                </c:pt>
                <c:pt idx="591">
                  <c:v>113.65676595692612</c:v>
                </c:pt>
                <c:pt idx="592">
                  <c:v>113.65676595692612</c:v>
                </c:pt>
                <c:pt idx="593">
                  <c:v>113.65676595692612</c:v>
                </c:pt>
                <c:pt idx="594">
                  <c:v>113.65676595692612</c:v>
                </c:pt>
                <c:pt idx="595">
                  <c:v>113.65676595692612</c:v>
                </c:pt>
                <c:pt idx="596">
                  <c:v>113.65676595692612</c:v>
                </c:pt>
                <c:pt idx="597">
                  <c:v>113.65676595692612</c:v>
                </c:pt>
                <c:pt idx="598">
                  <c:v>113.65676595692612</c:v>
                </c:pt>
                <c:pt idx="599">
                  <c:v>113.65676595692612</c:v>
                </c:pt>
                <c:pt idx="600">
                  <c:v>113.65676595692612</c:v>
                </c:pt>
                <c:pt idx="601">
                  <c:v>113.65676595692612</c:v>
                </c:pt>
                <c:pt idx="602">
                  <c:v>113.65676595692612</c:v>
                </c:pt>
                <c:pt idx="603">
                  <c:v>113.65676595692612</c:v>
                </c:pt>
                <c:pt idx="604">
                  <c:v>113.65676595692612</c:v>
                </c:pt>
                <c:pt idx="605">
                  <c:v>113.65676595692612</c:v>
                </c:pt>
                <c:pt idx="606">
                  <c:v>113.65676595692612</c:v>
                </c:pt>
                <c:pt idx="607">
                  <c:v>113.65676595692612</c:v>
                </c:pt>
                <c:pt idx="608">
                  <c:v>113.65676595692612</c:v>
                </c:pt>
                <c:pt idx="609">
                  <c:v>113.65676595692612</c:v>
                </c:pt>
                <c:pt idx="610">
                  <c:v>113.65676595692612</c:v>
                </c:pt>
                <c:pt idx="611">
                  <c:v>113.65676595692612</c:v>
                </c:pt>
                <c:pt idx="612">
                  <c:v>113.65676595692612</c:v>
                </c:pt>
                <c:pt idx="613">
                  <c:v>113.65676595692612</c:v>
                </c:pt>
                <c:pt idx="614">
                  <c:v>113.65676595692612</c:v>
                </c:pt>
                <c:pt idx="615">
                  <c:v>113.65676595692612</c:v>
                </c:pt>
                <c:pt idx="616">
                  <c:v>113.65676595692612</c:v>
                </c:pt>
                <c:pt idx="617">
                  <c:v>113.65676595692612</c:v>
                </c:pt>
                <c:pt idx="618">
                  <c:v>113.65676595692612</c:v>
                </c:pt>
                <c:pt idx="619">
                  <c:v>113.65676595692612</c:v>
                </c:pt>
                <c:pt idx="620">
                  <c:v>113.65676595692612</c:v>
                </c:pt>
                <c:pt idx="621">
                  <c:v>113.65676595692612</c:v>
                </c:pt>
                <c:pt idx="622">
                  <c:v>113.65676595692612</c:v>
                </c:pt>
                <c:pt idx="623">
                  <c:v>113.65676595692612</c:v>
                </c:pt>
                <c:pt idx="624">
                  <c:v>113.65676595692612</c:v>
                </c:pt>
                <c:pt idx="625">
                  <c:v>113.65676595692612</c:v>
                </c:pt>
                <c:pt idx="626">
                  <c:v>113.65676595692612</c:v>
                </c:pt>
                <c:pt idx="627">
                  <c:v>113.65676595692612</c:v>
                </c:pt>
                <c:pt idx="628">
                  <c:v>113.65676595692612</c:v>
                </c:pt>
                <c:pt idx="629">
                  <c:v>113.65676595692612</c:v>
                </c:pt>
                <c:pt idx="630">
                  <c:v>113.65676595692612</c:v>
                </c:pt>
                <c:pt idx="631">
                  <c:v>113.65676595692612</c:v>
                </c:pt>
                <c:pt idx="632">
                  <c:v>113.65676595692612</c:v>
                </c:pt>
                <c:pt idx="633">
                  <c:v>113.65676595692612</c:v>
                </c:pt>
                <c:pt idx="634">
                  <c:v>113.65676595692612</c:v>
                </c:pt>
                <c:pt idx="635">
                  <c:v>113.65676595692612</c:v>
                </c:pt>
                <c:pt idx="636">
                  <c:v>113.65676595692612</c:v>
                </c:pt>
                <c:pt idx="637">
                  <c:v>113.65676595692612</c:v>
                </c:pt>
                <c:pt idx="638">
                  <c:v>113.65676595692612</c:v>
                </c:pt>
                <c:pt idx="639">
                  <c:v>113.65676595692612</c:v>
                </c:pt>
                <c:pt idx="640">
                  <c:v>113.65676595692612</c:v>
                </c:pt>
                <c:pt idx="641">
                  <c:v>113.65676595692612</c:v>
                </c:pt>
                <c:pt idx="642">
                  <c:v>113.65676595692612</c:v>
                </c:pt>
                <c:pt idx="643">
                  <c:v>113.65676595692612</c:v>
                </c:pt>
                <c:pt idx="644">
                  <c:v>113.65676595692612</c:v>
                </c:pt>
                <c:pt idx="645">
                  <c:v>113.65676595692612</c:v>
                </c:pt>
                <c:pt idx="646">
                  <c:v>113.65676595692612</c:v>
                </c:pt>
                <c:pt idx="647">
                  <c:v>113.65676595692612</c:v>
                </c:pt>
                <c:pt idx="648">
                  <c:v>113.65676595692612</c:v>
                </c:pt>
                <c:pt idx="649">
                  <c:v>113.65676595692612</c:v>
                </c:pt>
                <c:pt idx="650">
                  <c:v>113.65676595692612</c:v>
                </c:pt>
                <c:pt idx="651">
                  <c:v>113.65676595692612</c:v>
                </c:pt>
                <c:pt idx="652">
                  <c:v>113.65676595692612</c:v>
                </c:pt>
                <c:pt idx="653">
                  <c:v>113.65676595692612</c:v>
                </c:pt>
                <c:pt idx="654">
                  <c:v>113.65676595692612</c:v>
                </c:pt>
                <c:pt idx="655">
                  <c:v>113.65676595692612</c:v>
                </c:pt>
                <c:pt idx="656">
                  <c:v>113.65676595692612</c:v>
                </c:pt>
                <c:pt idx="657">
                  <c:v>113.65676595692612</c:v>
                </c:pt>
                <c:pt idx="658">
                  <c:v>113.65676595692612</c:v>
                </c:pt>
                <c:pt idx="659">
                  <c:v>113.65676595692612</c:v>
                </c:pt>
                <c:pt idx="660">
                  <c:v>113.65676595692612</c:v>
                </c:pt>
                <c:pt idx="661">
                  <c:v>113.65676595692612</c:v>
                </c:pt>
                <c:pt idx="662">
                  <c:v>113.65676595692612</c:v>
                </c:pt>
                <c:pt idx="663">
                  <c:v>113.65676595692612</c:v>
                </c:pt>
                <c:pt idx="664">
                  <c:v>113.65676595692612</c:v>
                </c:pt>
                <c:pt idx="665">
                  <c:v>113.65676595692612</c:v>
                </c:pt>
                <c:pt idx="666">
                  <c:v>113.65676595692612</c:v>
                </c:pt>
                <c:pt idx="667">
                  <c:v>113.65676595692612</c:v>
                </c:pt>
                <c:pt idx="668">
                  <c:v>113.65676595692612</c:v>
                </c:pt>
                <c:pt idx="669">
                  <c:v>113.65676595692612</c:v>
                </c:pt>
                <c:pt idx="670">
                  <c:v>113.65676595692612</c:v>
                </c:pt>
                <c:pt idx="671">
                  <c:v>113.65676595692612</c:v>
                </c:pt>
                <c:pt idx="672">
                  <c:v>113.65676595692612</c:v>
                </c:pt>
                <c:pt idx="673">
                  <c:v>113.65676595692612</c:v>
                </c:pt>
                <c:pt idx="674">
                  <c:v>113.65676595692612</c:v>
                </c:pt>
                <c:pt idx="675">
                  <c:v>113.65676595692612</c:v>
                </c:pt>
                <c:pt idx="676">
                  <c:v>113.65676595692612</c:v>
                </c:pt>
                <c:pt idx="677">
                  <c:v>113.65676595692612</c:v>
                </c:pt>
                <c:pt idx="678">
                  <c:v>113.65676595692612</c:v>
                </c:pt>
                <c:pt idx="679">
                  <c:v>113.65676595692612</c:v>
                </c:pt>
                <c:pt idx="680">
                  <c:v>113.65676595692612</c:v>
                </c:pt>
                <c:pt idx="681">
                  <c:v>113.65676595692612</c:v>
                </c:pt>
                <c:pt idx="682">
                  <c:v>113.65676595692612</c:v>
                </c:pt>
                <c:pt idx="683">
                  <c:v>113.65676595692612</c:v>
                </c:pt>
                <c:pt idx="684">
                  <c:v>113.65676595692612</c:v>
                </c:pt>
                <c:pt idx="685">
                  <c:v>113.65676595692612</c:v>
                </c:pt>
                <c:pt idx="686">
                  <c:v>113.65676595692612</c:v>
                </c:pt>
                <c:pt idx="687">
                  <c:v>113.65676595692612</c:v>
                </c:pt>
                <c:pt idx="688">
                  <c:v>113.65676595692612</c:v>
                </c:pt>
                <c:pt idx="689">
                  <c:v>113.65676595692612</c:v>
                </c:pt>
                <c:pt idx="690">
                  <c:v>113.65676595692612</c:v>
                </c:pt>
                <c:pt idx="691">
                  <c:v>113.65676595692612</c:v>
                </c:pt>
                <c:pt idx="692">
                  <c:v>113.65676595692612</c:v>
                </c:pt>
                <c:pt idx="693">
                  <c:v>113.65676595692612</c:v>
                </c:pt>
                <c:pt idx="694">
                  <c:v>113.65676595692612</c:v>
                </c:pt>
                <c:pt idx="695">
                  <c:v>113.65676595692612</c:v>
                </c:pt>
                <c:pt idx="696">
                  <c:v>113.65676595692612</c:v>
                </c:pt>
                <c:pt idx="697">
                  <c:v>113.65676595692612</c:v>
                </c:pt>
                <c:pt idx="698">
                  <c:v>113.65676595692612</c:v>
                </c:pt>
                <c:pt idx="699">
                  <c:v>113.65676595692612</c:v>
                </c:pt>
                <c:pt idx="700">
                  <c:v>113.65676595692612</c:v>
                </c:pt>
                <c:pt idx="701">
                  <c:v>113.65676595692612</c:v>
                </c:pt>
                <c:pt idx="702">
                  <c:v>113.65676595692612</c:v>
                </c:pt>
                <c:pt idx="703">
                  <c:v>113.65676595692612</c:v>
                </c:pt>
                <c:pt idx="704">
                  <c:v>113.65676595692612</c:v>
                </c:pt>
                <c:pt idx="705">
                  <c:v>113.65676595692612</c:v>
                </c:pt>
                <c:pt idx="706">
                  <c:v>113.65676595692612</c:v>
                </c:pt>
                <c:pt idx="707">
                  <c:v>113.65676595692612</c:v>
                </c:pt>
                <c:pt idx="708">
                  <c:v>113.65676595692612</c:v>
                </c:pt>
                <c:pt idx="709">
                  <c:v>113.65676595692612</c:v>
                </c:pt>
                <c:pt idx="710">
                  <c:v>113.65676595692612</c:v>
                </c:pt>
                <c:pt idx="711">
                  <c:v>113.65676595692612</c:v>
                </c:pt>
                <c:pt idx="712">
                  <c:v>113.65676595692612</c:v>
                </c:pt>
                <c:pt idx="713">
                  <c:v>113.65676595692612</c:v>
                </c:pt>
                <c:pt idx="714">
                  <c:v>113.65676595692612</c:v>
                </c:pt>
                <c:pt idx="715">
                  <c:v>113.65676595692612</c:v>
                </c:pt>
                <c:pt idx="716">
                  <c:v>113.65676595692612</c:v>
                </c:pt>
                <c:pt idx="717">
                  <c:v>113.65676595692612</c:v>
                </c:pt>
                <c:pt idx="718">
                  <c:v>113.65676595692612</c:v>
                </c:pt>
                <c:pt idx="719">
                  <c:v>113.65676595692612</c:v>
                </c:pt>
                <c:pt idx="720">
                  <c:v>113.65676595692612</c:v>
                </c:pt>
                <c:pt idx="721">
                  <c:v>113.65676595692612</c:v>
                </c:pt>
                <c:pt idx="722">
                  <c:v>113.65676595692612</c:v>
                </c:pt>
                <c:pt idx="723">
                  <c:v>113.65676595692612</c:v>
                </c:pt>
                <c:pt idx="724">
                  <c:v>113.65676595692612</c:v>
                </c:pt>
                <c:pt idx="725">
                  <c:v>113.65676595692612</c:v>
                </c:pt>
                <c:pt idx="726">
                  <c:v>113.65676595692612</c:v>
                </c:pt>
                <c:pt idx="727">
                  <c:v>113.65676595692612</c:v>
                </c:pt>
                <c:pt idx="728">
                  <c:v>113.65676595692612</c:v>
                </c:pt>
                <c:pt idx="729">
                  <c:v>113.65676595692612</c:v>
                </c:pt>
                <c:pt idx="730">
                  <c:v>113.65676595692612</c:v>
                </c:pt>
                <c:pt idx="731">
                  <c:v>113.65676595692612</c:v>
                </c:pt>
                <c:pt idx="732">
                  <c:v>113.65676595692612</c:v>
                </c:pt>
                <c:pt idx="733">
                  <c:v>113.65676595692612</c:v>
                </c:pt>
                <c:pt idx="734">
                  <c:v>113.65676595692612</c:v>
                </c:pt>
                <c:pt idx="735">
                  <c:v>113.65676595692612</c:v>
                </c:pt>
                <c:pt idx="736">
                  <c:v>113.65676595692612</c:v>
                </c:pt>
                <c:pt idx="737">
                  <c:v>113.65676595692612</c:v>
                </c:pt>
                <c:pt idx="738">
                  <c:v>113.65676595692612</c:v>
                </c:pt>
                <c:pt idx="739">
                  <c:v>113.65676595692612</c:v>
                </c:pt>
                <c:pt idx="740">
                  <c:v>113.65676595692612</c:v>
                </c:pt>
                <c:pt idx="741">
                  <c:v>113.65676595692612</c:v>
                </c:pt>
                <c:pt idx="742">
                  <c:v>113.65676595692612</c:v>
                </c:pt>
                <c:pt idx="743">
                  <c:v>113.65676595692612</c:v>
                </c:pt>
                <c:pt idx="744">
                  <c:v>113.65676595692612</c:v>
                </c:pt>
                <c:pt idx="745">
                  <c:v>113.65676595692612</c:v>
                </c:pt>
                <c:pt idx="746">
                  <c:v>113.65676595692612</c:v>
                </c:pt>
                <c:pt idx="747">
                  <c:v>113.65676595692612</c:v>
                </c:pt>
                <c:pt idx="748">
                  <c:v>113.65676595692612</c:v>
                </c:pt>
                <c:pt idx="749">
                  <c:v>113.65676595692612</c:v>
                </c:pt>
                <c:pt idx="750">
                  <c:v>113.65676595692612</c:v>
                </c:pt>
                <c:pt idx="751">
                  <c:v>113.65676595692612</c:v>
                </c:pt>
                <c:pt idx="752">
                  <c:v>113.65676595692612</c:v>
                </c:pt>
                <c:pt idx="753">
                  <c:v>113.65676595692612</c:v>
                </c:pt>
                <c:pt idx="754">
                  <c:v>113.65676595692612</c:v>
                </c:pt>
                <c:pt idx="755">
                  <c:v>113.65676595692612</c:v>
                </c:pt>
                <c:pt idx="756">
                  <c:v>113.65676595692612</c:v>
                </c:pt>
                <c:pt idx="757">
                  <c:v>113.65676595692612</c:v>
                </c:pt>
                <c:pt idx="758">
                  <c:v>113.65676595692612</c:v>
                </c:pt>
                <c:pt idx="759">
                  <c:v>113.65676595692612</c:v>
                </c:pt>
                <c:pt idx="760">
                  <c:v>113.65676595692612</c:v>
                </c:pt>
                <c:pt idx="761">
                  <c:v>113.65676595692612</c:v>
                </c:pt>
                <c:pt idx="762">
                  <c:v>113.65676595692612</c:v>
                </c:pt>
                <c:pt idx="763">
                  <c:v>113.65676595692612</c:v>
                </c:pt>
                <c:pt idx="764">
                  <c:v>113.65676595692612</c:v>
                </c:pt>
                <c:pt idx="765">
                  <c:v>113.65676595692612</c:v>
                </c:pt>
                <c:pt idx="766">
                  <c:v>113.65676595692612</c:v>
                </c:pt>
                <c:pt idx="767">
                  <c:v>113.65676595692612</c:v>
                </c:pt>
                <c:pt idx="768">
                  <c:v>113.65676595692612</c:v>
                </c:pt>
                <c:pt idx="769">
                  <c:v>113.65676595692612</c:v>
                </c:pt>
                <c:pt idx="770">
                  <c:v>113.65676595692612</c:v>
                </c:pt>
                <c:pt idx="771">
                  <c:v>113.65676595692612</c:v>
                </c:pt>
                <c:pt idx="772">
                  <c:v>113.65676595692612</c:v>
                </c:pt>
                <c:pt idx="773">
                  <c:v>113.65676595692612</c:v>
                </c:pt>
                <c:pt idx="774">
                  <c:v>113.65676595692612</c:v>
                </c:pt>
                <c:pt idx="775">
                  <c:v>113.65676595692612</c:v>
                </c:pt>
                <c:pt idx="776">
                  <c:v>113.65676595692612</c:v>
                </c:pt>
                <c:pt idx="777">
                  <c:v>113.65676595692612</c:v>
                </c:pt>
                <c:pt idx="778">
                  <c:v>113.65676595692612</c:v>
                </c:pt>
                <c:pt idx="779">
                  <c:v>113.65676595692612</c:v>
                </c:pt>
                <c:pt idx="780">
                  <c:v>113.65676595692612</c:v>
                </c:pt>
                <c:pt idx="781">
                  <c:v>113.65676595692612</c:v>
                </c:pt>
                <c:pt idx="782">
                  <c:v>113.65676595692612</c:v>
                </c:pt>
                <c:pt idx="783">
                  <c:v>113.65676595692612</c:v>
                </c:pt>
                <c:pt idx="784">
                  <c:v>113.65676595692612</c:v>
                </c:pt>
                <c:pt idx="785">
                  <c:v>113.65676595692612</c:v>
                </c:pt>
                <c:pt idx="786">
                  <c:v>113.65676595692612</c:v>
                </c:pt>
                <c:pt idx="787">
                  <c:v>113.65676595692612</c:v>
                </c:pt>
                <c:pt idx="788">
                  <c:v>113.65676595692612</c:v>
                </c:pt>
                <c:pt idx="789">
                  <c:v>113.65676595692612</c:v>
                </c:pt>
                <c:pt idx="790">
                  <c:v>113.65676595692612</c:v>
                </c:pt>
                <c:pt idx="791">
                  <c:v>113.65676595692612</c:v>
                </c:pt>
                <c:pt idx="792">
                  <c:v>113.65676595692612</c:v>
                </c:pt>
                <c:pt idx="793">
                  <c:v>113.65676595692612</c:v>
                </c:pt>
                <c:pt idx="794">
                  <c:v>113.65676595692612</c:v>
                </c:pt>
                <c:pt idx="795">
                  <c:v>113.65676595692612</c:v>
                </c:pt>
                <c:pt idx="796">
                  <c:v>113.65676595692612</c:v>
                </c:pt>
                <c:pt idx="797">
                  <c:v>113.65676595692612</c:v>
                </c:pt>
                <c:pt idx="798">
                  <c:v>113.65676595692612</c:v>
                </c:pt>
                <c:pt idx="799">
                  <c:v>113.65676595692612</c:v>
                </c:pt>
                <c:pt idx="800">
                  <c:v>113.65676595692612</c:v>
                </c:pt>
                <c:pt idx="801">
                  <c:v>113.65676595692612</c:v>
                </c:pt>
                <c:pt idx="802">
                  <c:v>113.65676595692612</c:v>
                </c:pt>
                <c:pt idx="803">
                  <c:v>113.65676595692612</c:v>
                </c:pt>
                <c:pt idx="804">
                  <c:v>113.65676595692612</c:v>
                </c:pt>
                <c:pt idx="805">
                  <c:v>113.65676595692612</c:v>
                </c:pt>
                <c:pt idx="806">
                  <c:v>113.65676595692612</c:v>
                </c:pt>
                <c:pt idx="807">
                  <c:v>113.65676595692612</c:v>
                </c:pt>
                <c:pt idx="808">
                  <c:v>113.65676595692612</c:v>
                </c:pt>
                <c:pt idx="809">
                  <c:v>113.65676595692612</c:v>
                </c:pt>
                <c:pt idx="810">
                  <c:v>113.65676595692612</c:v>
                </c:pt>
                <c:pt idx="811">
                  <c:v>113.65676595692612</c:v>
                </c:pt>
                <c:pt idx="812">
                  <c:v>113.65676595692612</c:v>
                </c:pt>
                <c:pt idx="813">
                  <c:v>113.65676595692612</c:v>
                </c:pt>
                <c:pt idx="814">
                  <c:v>113.65676595692612</c:v>
                </c:pt>
                <c:pt idx="815">
                  <c:v>113.65676595692612</c:v>
                </c:pt>
                <c:pt idx="816">
                  <c:v>113.65676595692612</c:v>
                </c:pt>
                <c:pt idx="817">
                  <c:v>113.65676595692612</c:v>
                </c:pt>
                <c:pt idx="818">
                  <c:v>113.65676595692612</c:v>
                </c:pt>
                <c:pt idx="819">
                  <c:v>113.65676595692612</c:v>
                </c:pt>
                <c:pt idx="820">
                  <c:v>113.65676595692612</c:v>
                </c:pt>
                <c:pt idx="821">
                  <c:v>113.65676595692612</c:v>
                </c:pt>
                <c:pt idx="822">
                  <c:v>113.65676595692612</c:v>
                </c:pt>
                <c:pt idx="823">
                  <c:v>113.65676595692612</c:v>
                </c:pt>
                <c:pt idx="824">
                  <c:v>113.65676595692612</c:v>
                </c:pt>
                <c:pt idx="825">
                  <c:v>113.65676595692612</c:v>
                </c:pt>
                <c:pt idx="826">
                  <c:v>113.65676595692612</c:v>
                </c:pt>
                <c:pt idx="827">
                  <c:v>113.65676595692612</c:v>
                </c:pt>
                <c:pt idx="828">
                  <c:v>113.65676595692612</c:v>
                </c:pt>
                <c:pt idx="829">
                  <c:v>113.65676595692612</c:v>
                </c:pt>
                <c:pt idx="830">
                  <c:v>113.65676595692612</c:v>
                </c:pt>
                <c:pt idx="831">
                  <c:v>113.65676595692612</c:v>
                </c:pt>
                <c:pt idx="832">
                  <c:v>113.65676595692612</c:v>
                </c:pt>
                <c:pt idx="833">
                  <c:v>113.65676595692612</c:v>
                </c:pt>
                <c:pt idx="834">
                  <c:v>113.65676595692612</c:v>
                </c:pt>
                <c:pt idx="835">
                  <c:v>113.65676595692612</c:v>
                </c:pt>
                <c:pt idx="836">
                  <c:v>113.65676595692612</c:v>
                </c:pt>
                <c:pt idx="837">
                  <c:v>113.65676595692612</c:v>
                </c:pt>
                <c:pt idx="838">
                  <c:v>113.65676595692612</c:v>
                </c:pt>
                <c:pt idx="839">
                  <c:v>113.65676595692612</c:v>
                </c:pt>
                <c:pt idx="840">
                  <c:v>113.65676595692612</c:v>
                </c:pt>
                <c:pt idx="841">
                  <c:v>113.65676595692612</c:v>
                </c:pt>
                <c:pt idx="842">
                  <c:v>113.65676595692612</c:v>
                </c:pt>
                <c:pt idx="843">
                  <c:v>113.65676595692612</c:v>
                </c:pt>
                <c:pt idx="844">
                  <c:v>113.65676595692612</c:v>
                </c:pt>
                <c:pt idx="845">
                  <c:v>113.65676595692612</c:v>
                </c:pt>
                <c:pt idx="846">
                  <c:v>113.65676595692612</c:v>
                </c:pt>
                <c:pt idx="847">
                  <c:v>113.65676595692612</c:v>
                </c:pt>
                <c:pt idx="848">
                  <c:v>113.65676595692612</c:v>
                </c:pt>
                <c:pt idx="849">
                  <c:v>113.65676595692612</c:v>
                </c:pt>
                <c:pt idx="850">
                  <c:v>113.65676595692612</c:v>
                </c:pt>
                <c:pt idx="851">
                  <c:v>113.65676595692612</c:v>
                </c:pt>
                <c:pt idx="852">
                  <c:v>113.65676595692612</c:v>
                </c:pt>
                <c:pt idx="853">
                  <c:v>113.65676595692612</c:v>
                </c:pt>
                <c:pt idx="854">
                  <c:v>113.65676595692612</c:v>
                </c:pt>
                <c:pt idx="855">
                  <c:v>113.65676595692612</c:v>
                </c:pt>
                <c:pt idx="856">
                  <c:v>113.65676595692612</c:v>
                </c:pt>
                <c:pt idx="857">
                  <c:v>113.65676595692612</c:v>
                </c:pt>
                <c:pt idx="858">
                  <c:v>113.65676595692612</c:v>
                </c:pt>
                <c:pt idx="859">
                  <c:v>113.65676595692612</c:v>
                </c:pt>
                <c:pt idx="860">
                  <c:v>113.65676595692612</c:v>
                </c:pt>
                <c:pt idx="861">
                  <c:v>113.65676595692612</c:v>
                </c:pt>
                <c:pt idx="862">
                  <c:v>113.65676595692612</c:v>
                </c:pt>
                <c:pt idx="863">
                  <c:v>113.65676595692612</c:v>
                </c:pt>
                <c:pt idx="864">
                  <c:v>113.65676595692612</c:v>
                </c:pt>
                <c:pt idx="865">
                  <c:v>113.65676595692612</c:v>
                </c:pt>
                <c:pt idx="866">
                  <c:v>113.65676595692612</c:v>
                </c:pt>
                <c:pt idx="867">
                  <c:v>113.65676595692612</c:v>
                </c:pt>
                <c:pt idx="868">
                  <c:v>113.65676595692612</c:v>
                </c:pt>
                <c:pt idx="869">
                  <c:v>113.65676595692612</c:v>
                </c:pt>
                <c:pt idx="870">
                  <c:v>113.65676595692612</c:v>
                </c:pt>
                <c:pt idx="871">
                  <c:v>113.65676595692612</c:v>
                </c:pt>
                <c:pt idx="872">
                  <c:v>113.65676595692612</c:v>
                </c:pt>
                <c:pt idx="873">
                  <c:v>113.65676595692612</c:v>
                </c:pt>
                <c:pt idx="874">
                  <c:v>113.65676595692612</c:v>
                </c:pt>
                <c:pt idx="875">
                  <c:v>113.65676595692612</c:v>
                </c:pt>
                <c:pt idx="876">
                  <c:v>113.65676595692612</c:v>
                </c:pt>
                <c:pt idx="877">
                  <c:v>113.65676595692612</c:v>
                </c:pt>
                <c:pt idx="878">
                  <c:v>113.65676595692612</c:v>
                </c:pt>
                <c:pt idx="879">
                  <c:v>113.65676595692612</c:v>
                </c:pt>
                <c:pt idx="880">
                  <c:v>113.65676595692612</c:v>
                </c:pt>
                <c:pt idx="881">
                  <c:v>113.65676595692612</c:v>
                </c:pt>
                <c:pt idx="882">
                  <c:v>113.65676595692612</c:v>
                </c:pt>
                <c:pt idx="883">
                  <c:v>113.65676595692612</c:v>
                </c:pt>
                <c:pt idx="884">
                  <c:v>113.65676595692612</c:v>
                </c:pt>
                <c:pt idx="885">
                  <c:v>113.65676595692612</c:v>
                </c:pt>
                <c:pt idx="886">
                  <c:v>113.65676595692612</c:v>
                </c:pt>
                <c:pt idx="887">
                  <c:v>113.65676595692612</c:v>
                </c:pt>
                <c:pt idx="888">
                  <c:v>113.65676595692612</c:v>
                </c:pt>
                <c:pt idx="889">
                  <c:v>113.65676595692612</c:v>
                </c:pt>
                <c:pt idx="890">
                  <c:v>113.65676595692612</c:v>
                </c:pt>
                <c:pt idx="891">
                  <c:v>113.65676595692612</c:v>
                </c:pt>
                <c:pt idx="892">
                  <c:v>113.65676595692612</c:v>
                </c:pt>
                <c:pt idx="893">
                  <c:v>113.65676595692612</c:v>
                </c:pt>
                <c:pt idx="894">
                  <c:v>113.65676595692612</c:v>
                </c:pt>
                <c:pt idx="895">
                  <c:v>113.65676595692612</c:v>
                </c:pt>
                <c:pt idx="896">
                  <c:v>113.65676595692612</c:v>
                </c:pt>
                <c:pt idx="897">
                  <c:v>113.65676595692612</c:v>
                </c:pt>
                <c:pt idx="898">
                  <c:v>113.65676595692612</c:v>
                </c:pt>
                <c:pt idx="899">
                  <c:v>113.65676595692612</c:v>
                </c:pt>
                <c:pt idx="900">
                  <c:v>113.65676595692612</c:v>
                </c:pt>
                <c:pt idx="901">
                  <c:v>113.65676595692612</c:v>
                </c:pt>
                <c:pt idx="902">
                  <c:v>113.65676595692612</c:v>
                </c:pt>
                <c:pt idx="903">
                  <c:v>113.65676595692612</c:v>
                </c:pt>
                <c:pt idx="904">
                  <c:v>113.65676595692612</c:v>
                </c:pt>
                <c:pt idx="905">
                  <c:v>113.65676595692612</c:v>
                </c:pt>
                <c:pt idx="906">
                  <c:v>113.65676595692612</c:v>
                </c:pt>
                <c:pt idx="907">
                  <c:v>113.65676595692612</c:v>
                </c:pt>
                <c:pt idx="908">
                  <c:v>113.65676595692612</c:v>
                </c:pt>
                <c:pt idx="909">
                  <c:v>113.65676595692612</c:v>
                </c:pt>
                <c:pt idx="910">
                  <c:v>113.65676595692612</c:v>
                </c:pt>
                <c:pt idx="911">
                  <c:v>113.65676595692612</c:v>
                </c:pt>
                <c:pt idx="912">
                  <c:v>113.65676595692612</c:v>
                </c:pt>
                <c:pt idx="913">
                  <c:v>113.65676595692612</c:v>
                </c:pt>
                <c:pt idx="914">
                  <c:v>113.65676595692612</c:v>
                </c:pt>
                <c:pt idx="915">
                  <c:v>113.65676595692612</c:v>
                </c:pt>
                <c:pt idx="916">
                  <c:v>113.65676595692612</c:v>
                </c:pt>
                <c:pt idx="917">
                  <c:v>113.65676595692612</c:v>
                </c:pt>
                <c:pt idx="918">
                  <c:v>113.65676595692612</c:v>
                </c:pt>
                <c:pt idx="919">
                  <c:v>113.65676595692612</c:v>
                </c:pt>
                <c:pt idx="920">
                  <c:v>113.65676595692612</c:v>
                </c:pt>
                <c:pt idx="921">
                  <c:v>113.65676595692612</c:v>
                </c:pt>
                <c:pt idx="922">
                  <c:v>113.65676595692612</c:v>
                </c:pt>
                <c:pt idx="923">
                  <c:v>113.65676595692612</c:v>
                </c:pt>
                <c:pt idx="924">
                  <c:v>113.65676595692612</c:v>
                </c:pt>
                <c:pt idx="925">
                  <c:v>113.65676595692612</c:v>
                </c:pt>
                <c:pt idx="926">
                  <c:v>113.65676595692612</c:v>
                </c:pt>
                <c:pt idx="927">
                  <c:v>113.65676595692612</c:v>
                </c:pt>
                <c:pt idx="928">
                  <c:v>113.65676595692612</c:v>
                </c:pt>
                <c:pt idx="929">
                  <c:v>113.65676595692612</c:v>
                </c:pt>
                <c:pt idx="930">
                  <c:v>113.65676595692612</c:v>
                </c:pt>
                <c:pt idx="931">
                  <c:v>113.65676595692612</c:v>
                </c:pt>
                <c:pt idx="932">
                  <c:v>113.65676595692612</c:v>
                </c:pt>
                <c:pt idx="933">
                  <c:v>113.65676595692612</c:v>
                </c:pt>
                <c:pt idx="934">
                  <c:v>113.65676595692612</c:v>
                </c:pt>
                <c:pt idx="935">
                  <c:v>113.65676595692612</c:v>
                </c:pt>
                <c:pt idx="936">
                  <c:v>113.65676595692612</c:v>
                </c:pt>
                <c:pt idx="937">
                  <c:v>113.65676595692612</c:v>
                </c:pt>
                <c:pt idx="938">
                  <c:v>113.65676595692612</c:v>
                </c:pt>
                <c:pt idx="939">
                  <c:v>113.65676595692612</c:v>
                </c:pt>
                <c:pt idx="940">
                  <c:v>113.65676595692612</c:v>
                </c:pt>
                <c:pt idx="941">
                  <c:v>113.65676595692612</c:v>
                </c:pt>
                <c:pt idx="942">
                  <c:v>113.65676595692612</c:v>
                </c:pt>
                <c:pt idx="943">
                  <c:v>113.65676595692612</c:v>
                </c:pt>
                <c:pt idx="944">
                  <c:v>113.65676595692612</c:v>
                </c:pt>
                <c:pt idx="945">
                  <c:v>113.65676595692612</c:v>
                </c:pt>
                <c:pt idx="946">
                  <c:v>113.65676595692612</c:v>
                </c:pt>
                <c:pt idx="947">
                  <c:v>113.65676595692612</c:v>
                </c:pt>
                <c:pt idx="948">
                  <c:v>113.65676595692612</c:v>
                </c:pt>
                <c:pt idx="949">
                  <c:v>113.65676595692612</c:v>
                </c:pt>
                <c:pt idx="950">
                  <c:v>113.65676595692612</c:v>
                </c:pt>
                <c:pt idx="951">
                  <c:v>113.65676595692612</c:v>
                </c:pt>
                <c:pt idx="952">
                  <c:v>113.65676595692612</c:v>
                </c:pt>
                <c:pt idx="953">
                  <c:v>113.65676595692612</c:v>
                </c:pt>
                <c:pt idx="954">
                  <c:v>113.65676595692612</c:v>
                </c:pt>
                <c:pt idx="955">
                  <c:v>113.65676595692612</c:v>
                </c:pt>
                <c:pt idx="956">
                  <c:v>113.65676595692612</c:v>
                </c:pt>
                <c:pt idx="957">
                  <c:v>113.65676595692612</c:v>
                </c:pt>
                <c:pt idx="958">
                  <c:v>113.65676595692612</c:v>
                </c:pt>
                <c:pt idx="959">
                  <c:v>113.65676595692612</c:v>
                </c:pt>
                <c:pt idx="960">
                  <c:v>113.65676595692612</c:v>
                </c:pt>
                <c:pt idx="961">
                  <c:v>113.65676595692612</c:v>
                </c:pt>
                <c:pt idx="962">
                  <c:v>113.65676595692612</c:v>
                </c:pt>
                <c:pt idx="963">
                  <c:v>113.65676595692612</c:v>
                </c:pt>
                <c:pt idx="964">
                  <c:v>113.65676595692612</c:v>
                </c:pt>
                <c:pt idx="965">
                  <c:v>113.65676595692612</c:v>
                </c:pt>
                <c:pt idx="966">
                  <c:v>113.65676595692612</c:v>
                </c:pt>
                <c:pt idx="967">
                  <c:v>113.65676595692612</c:v>
                </c:pt>
                <c:pt idx="968">
                  <c:v>113.65676595692612</c:v>
                </c:pt>
                <c:pt idx="969">
                  <c:v>113.65676595692612</c:v>
                </c:pt>
                <c:pt idx="970">
                  <c:v>113.65676595692612</c:v>
                </c:pt>
                <c:pt idx="971">
                  <c:v>113.65676595692612</c:v>
                </c:pt>
                <c:pt idx="972">
                  <c:v>113.65676595692612</c:v>
                </c:pt>
                <c:pt idx="973">
                  <c:v>113.65676595692612</c:v>
                </c:pt>
                <c:pt idx="974">
                  <c:v>113.65676595692612</c:v>
                </c:pt>
                <c:pt idx="975">
                  <c:v>113.65676595692612</c:v>
                </c:pt>
                <c:pt idx="976">
                  <c:v>113.65676595692612</c:v>
                </c:pt>
                <c:pt idx="977">
                  <c:v>113.65676595692612</c:v>
                </c:pt>
                <c:pt idx="978">
                  <c:v>113.65676595692612</c:v>
                </c:pt>
                <c:pt idx="979">
                  <c:v>113.65676595692612</c:v>
                </c:pt>
                <c:pt idx="980">
                  <c:v>113.65676595692612</c:v>
                </c:pt>
                <c:pt idx="981">
                  <c:v>113.65676595692612</c:v>
                </c:pt>
                <c:pt idx="982">
                  <c:v>113.65676595692612</c:v>
                </c:pt>
                <c:pt idx="983">
                  <c:v>113.65676595692612</c:v>
                </c:pt>
                <c:pt idx="984">
                  <c:v>113.65676595692612</c:v>
                </c:pt>
                <c:pt idx="985">
                  <c:v>113.65676595692612</c:v>
                </c:pt>
                <c:pt idx="986">
                  <c:v>113.65676595692612</c:v>
                </c:pt>
                <c:pt idx="987">
                  <c:v>113.65676595692612</c:v>
                </c:pt>
                <c:pt idx="988">
                  <c:v>113.65676595692612</c:v>
                </c:pt>
                <c:pt idx="989">
                  <c:v>113.65676595692612</c:v>
                </c:pt>
                <c:pt idx="990">
                  <c:v>113.65676595692612</c:v>
                </c:pt>
                <c:pt idx="991">
                  <c:v>113.65676595692612</c:v>
                </c:pt>
                <c:pt idx="992">
                  <c:v>113.65676595692612</c:v>
                </c:pt>
                <c:pt idx="993">
                  <c:v>113.65676595692612</c:v>
                </c:pt>
                <c:pt idx="994">
                  <c:v>113.65676595692612</c:v>
                </c:pt>
                <c:pt idx="995">
                  <c:v>113.65676595692612</c:v>
                </c:pt>
                <c:pt idx="996">
                  <c:v>113.65676595692612</c:v>
                </c:pt>
                <c:pt idx="997">
                  <c:v>113.65676595692612</c:v>
                </c:pt>
                <c:pt idx="998">
                  <c:v>113.65676595692612</c:v>
                </c:pt>
                <c:pt idx="999">
                  <c:v>113.65676595692612</c:v>
                </c:pt>
                <c:pt idx="1000">
                  <c:v>113.65676595692612</c:v>
                </c:pt>
                <c:pt idx="1001">
                  <c:v>113.65676595692612</c:v>
                </c:pt>
                <c:pt idx="1002">
                  <c:v>113.65676595692612</c:v>
                </c:pt>
                <c:pt idx="1003">
                  <c:v>113.65676595692612</c:v>
                </c:pt>
                <c:pt idx="1004">
                  <c:v>113.65676595692612</c:v>
                </c:pt>
                <c:pt idx="1005">
                  <c:v>113.65676595692612</c:v>
                </c:pt>
                <c:pt idx="1006">
                  <c:v>113.65676595692612</c:v>
                </c:pt>
                <c:pt idx="1007">
                  <c:v>113.65676595692612</c:v>
                </c:pt>
                <c:pt idx="1008">
                  <c:v>113.65676595692612</c:v>
                </c:pt>
                <c:pt idx="1009">
                  <c:v>113.65676595692612</c:v>
                </c:pt>
                <c:pt idx="1010">
                  <c:v>113.65676595692612</c:v>
                </c:pt>
                <c:pt idx="1011">
                  <c:v>113.65676595692612</c:v>
                </c:pt>
                <c:pt idx="1012">
                  <c:v>113.65676595692612</c:v>
                </c:pt>
                <c:pt idx="1013">
                  <c:v>113.65676595692612</c:v>
                </c:pt>
                <c:pt idx="1014">
                  <c:v>113.65676595692612</c:v>
                </c:pt>
                <c:pt idx="1015">
                  <c:v>113.65676595692612</c:v>
                </c:pt>
                <c:pt idx="1016">
                  <c:v>113.65676595692612</c:v>
                </c:pt>
                <c:pt idx="1017">
                  <c:v>113.65676595692612</c:v>
                </c:pt>
                <c:pt idx="1018">
                  <c:v>113.65676595692612</c:v>
                </c:pt>
                <c:pt idx="1019">
                  <c:v>113.65676595692612</c:v>
                </c:pt>
                <c:pt idx="1020">
                  <c:v>113.65676595692612</c:v>
                </c:pt>
                <c:pt idx="1021">
                  <c:v>113.65676595692612</c:v>
                </c:pt>
                <c:pt idx="1022">
                  <c:v>113.65676595692612</c:v>
                </c:pt>
                <c:pt idx="1023">
                  <c:v>113.65676595692612</c:v>
                </c:pt>
                <c:pt idx="1024">
                  <c:v>113.65676595692612</c:v>
                </c:pt>
                <c:pt idx="1025">
                  <c:v>113.65676595692612</c:v>
                </c:pt>
                <c:pt idx="1026">
                  <c:v>113.65676595692612</c:v>
                </c:pt>
                <c:pt idx="1027">
                  <c:v>113.65676595692612</c:v>
                </c:pt>
                <c:pt idx="1028">
                  <c:v>113.65676595692612</c:v>
                </c:pt>
                <c:pt idx="1029">
                  <c:v>113.65676595692612</c:v>
                </c:pt>
                <c:pt idx="1030">
                  <c:v>113.65676595692612</c:v>
                </c:pt>
                <c:pt idx="1031">
                  <c:v>113.65676595692612</c:v>
                </c:pt>
                <c:pt idx="1032">
                  <c:v>113.65676595692612</c:v>
                </c:pt>
                <c:pt idx="1033">
                  <c:v>113.65676595692612</c:v>
                </c:pt>
                <c:pt idx="1034">
                  <c:v>113.65676595692612</c:v>
                </c:pt>
                <c:pt idx="1035">
                  <c:v>113.65676595692612</c:v>
                </c:pt>
                <c:pt idx="1036">
                  <c:v>113.65676595692612</c:v>
                </c:pt>
                <c:pt idx="1037">
                  <c:v>113.65676595692612</c:v>
                </c:pt>
                <c:pt idx="1038">
                  <c:v>113.65676595692612</c:v>
                </c:pt>
                <c:pt idx="1039">
                  <c:v>113.65676595692612</c:v>
                </c:pt>
                <c:pt idx="1040">
                  <c:v>113.65676595692612</c:v>
                </c:pt>
                <c:pt idx="1041">
                  <c:v>113.65676595692612</c:v>
                </c:pt>
                <c:pt idx="1042">
                  <c:v>113.65676595692612</c:v>
                </c:pt>
                <c:pt idx="1043">
                  <c:v>113.65676595692612</c:v>
                </c:pt>
                <c:pt idx="1044">
                  <c:v>113.65676595692612</c:v>
                </c:pt>
                <c:pt idx="1045">
                  <c:v>113.65676595692612</c:v>
                </c:pt>
                <c:pt idx="1046">
                  <c:v>113.65676595692612</c:v>
                </c:pt>
                <c:pt idx="1047">
                  <c:v>113.65676595692612</c:v>
                </c:pt>
                <c:pt idx="1048">
                  <c:v>113.65676595692612</c:v>
                </c:pt>
                <c:pt idx="1049">
                  <c:v>113.65676595692612</c:v>
                </c:pt>
                <c:pt idx="1050">
                  <c:v>113.65676595692612</c:v>
                </c:pt>
                <c:pt idx="1051">
                  <c:v>113.65676595692612</c:v>
                </c:pt>
                <c:pt idx="1052">
                  <c:v>113.65676595692612</c:v>
                </c:pt>
                <c:pt idx="1053">
                  <c:v>113.65676595692612</c:v>
                </c:pt>
                <c:pt idx="1054">
                  <c:v>113.65676595692612</c:v>
                </c:pt>
                <c:pt idx="1055">
                  <c:v>113.65676595692612</c:v>
                </c:pt>
                <c:pt idx="1056">
                  <c:v>113.65676595692612</c:v>
                </c:pt>
                <c:pt idx="1057">
                  <c:v>113.65676595692612</c:v>
                </c:pt>
                <c:pt idx="1058">
                  <c:v>113.65676595692612</c:v>
                </c:pt>
                <c:pt idx="1059">
                  <c:v>113.65676595692612</c:v>
                </c:pt>
                <c:pt idx="1060">
                  <c:v>113.65676595692612</c:v>
                </c:pt>
                <c:pt idx="1061">
                  <c:v>113.65676595692612</c:v>
                </c:pt>
                <c:pt idx="1062">
                  <c:v>113.65676595692612</c:v>
                </c:pt>
                <c:pt idx="1063">
                  <c:v>113.65676595692612</c:v>
                </c:pt>
                <c:pt idx="1064">
                  <c:v>113.65676595692612</c:v>
                </c:pt>
                <c:pt idx="1065">
                  <c:v>113.65676595692612</c:v>
                </c:pt>
                <c:pt idx="1066">
                  <c:v>113.65676595692612</c:v>
                </c:pt>
                <c:pt idx="1067">
                  <c:v>113.65676595692612</c:v>
                </c:pt>
                <c:pt idx="1068">
                  <c:v>113.65676595692612</c:v>
                </c:pt>
                <c:pt idx="1069">
                  <c:v>113.65676595692612</c:v>
                </c:pt>
                <c:pt idx="1070">
                  <c:v>113.65676595692612</c:v>
                </c:pt>
                <c:pt idx="1071">
                  <c:v>113.65676595692612</c:v>
                </c:pt>
                <c:pt idx="1072">
                  <c:v>113.65676595692612</c:v>
                </c:pt>
                <c:pt idx="1073">
                  <c:v>113.65676595692612</c:v>
                </c:pt>
                <c:pt idx="1074">
                  <c:v>113.65676595692612</c:v>
                </c:pt>
                <c:pt idx="1075">
                  <c:v>113.65676595692612</c:v>
                </c:pt>
                <c:pt idx="1076">
                  <c:v>113.65676595692612</c:v>
                </c:pt>
                <c:pt idx="1077">
                  <c:v>113.65676595692612</c:v>
                </c:pt>
                <c:pt idx="1078">
                  <c:v>113.65676595692612</c:v>
                </c:pt>
                <c:pt idx="1079">
                  <c:v>113.65676595692612</c:v>
                </c:pt>
                <c:pt idx="1080">
                  <c:v>113.65676595692612</c:v>
                </c:pt>
                <c:pt idx="1081">
                  <c:v>113.65676595692612</c:v>
                </c:pt>
                <c:pt idx="1082">
                  <c:v>113.65676595692612</c:v>
                </c:pt>
                <c:pt idx="1083">
                  <c:v>113.65676595692612</c:v>
                </c:pt>
                <c:pt idx="1084">
                  <c:v>113.65676595692612</c:v>
                </c:pt>
                <c:pt idx="1085">
                  <c:v>113.65676595692612</c:v>
                </c:pt>
                <c:pt idx="1086">
                  <c:v>113.65676595692612</c:v>
                </c:pt>
                <c:pt idx="1087">
                  <c:v>113.65676595692612</c:v>
                </c:pt>
                <c:pt idx="1088">
                  <c:v>113.65676595692612</c:v>
                </c:pt>
                <c:pt idx="1089">
                  <c:v>113.65676595692612</c:v>
                </c:pt>
                <c:pt idx="1090">
                  <c:v>113.65676595692612</c:v>
                </c:pt>
                <c:pt idx="1091">
                  <c:v>113.65676595692612</c:v>
                </c:pt>
                <c:pt idx="1092">
                  <c:v>113.65676595692612</c:v>
                </c:pt>
                <c:pt idx="1093">
                  <c:v>113.65676595692612</c:v>
                </c:pt>
                <c:pt idx="1094">
                  <c:v>113.65676595692612</c:v>
                </c:pt>
                <c:pt idx="1095">
                  <c:v>113.65676595692612</c:v>
                </c:pt>
                <c:pt idx="1096">
                  <c:v>113.65676595692612</c:v>
                </c:pt>
                <c:pt idx="1097">
                  <c:v>113.65676595692612</c:v>
                </c:pt>
                <c:pt idx="1098">
                  <c:v>113.65676595692612</c:v>
                </c:pt>
                <c:pt idx="1099">
                  <c:v>113.65676595692612</c:v>
                </c:pt>
                <c:pt idx="1100">
                  <c:v>113.65676595692612</c:v>
                </c:pt>
                <c:pt idx="1101">
                  <c:v>113.65676595692612</c:v>
                </c:pt>
                <c:pt idx="1102">
                  <c:v>113.65676595692612</c:v>
                </c:pt>
                <c:pt idx="1103">
                  <c:v>113.65676595692612</c:v>
                </c:pt>
                <c:pt idx="1104">
                  <c:v>113.65676595692612</c:v>
                </c:pt>
                <c:pt idx="1105">
                  <c:v>113.65676595692612</c:v>
                </c:pt>
                <c:pt idx="1106">
                  <c:v>113.65676595692612</c:v>
                </c:pt>
                <c:pt idx="1107">
                  <c:v>113.65676595692612</c:v>
                </c:pt>
                <c:pt idx="1108">
                  <c:v>113.65676595692612</c:v>
                </c:pt>
                <c:pt idx="1109">
                  <c:v>113.65676595692612</c:v>
                </c:pt>
                <c:pt idx="1110">
                  <c:v>113.65676595692612</c:v>
                </c:pt>
                <c:pt idx="1111">
                  <c:v>113.65676595692612</c:v>
                </c:pt>
                <c:pt idx="1112">
                  <c:v>113.65676595692612</c:v>
                </c:pt>
                <c:pt idx="1113">
                  <c:v>113.65676595692612</c:v>
                </c:pt>
                <c:pt idx="1114">
                  <c:v>113.65676595692612</c:v>
                </c:pt>
                <c:pt idx="1115">
                  <c:v>113.65676595692612</c:v>
                </c:pt>
                <c:pt idx="1116">
                  <c:v>113.65676595692612</c:v>
                </c:pt>
                <c:pt idx="1117">
                  <c:v>113.65676595692612</c:v>
                </c:pt>
                <c:pt idx="1118">
                  <c:v>113.65676595692612</c:v>
                </c:pt>
                <c:pt idx="1119">
                  <c:v>113.65676595692612</c:v>
                </c:pt>
                <c:pt idx="1120">
                  <c:v>113.65676595692612</c:v>
                </c:pt>
                <c:pt idx="1121">
                  <c:v>113.65676595692612</c:v>
                </c:pt>
                <c:pt idx="1122">
                  <c:v>113.65676595692612</c:v>
                </c:pt>
                <c:pt idx="1123">
                  <c:v>113.65676595692612</c:v>
                </c:pt>
                <c:pt idx="1124">
                  <c:v>113.65676595692612</c:v>
                </c:pt>
                <c:pt idx="1125">
                  <c:v>113.65676595692612</c:v>
                </c:pt>
                <c:pt idx="1126">
                  <c:v>113.65676595692612</c:v>
                </c:pt>
                <c:pt idx="1127">
                  <c:v>113.65676595692612</c:v>
                </c:pt>
                <c:pt idx="1128">
                  <c:v>113.65676595692612</c:v>
                </c:pt>
                <c:pt idx="1129">
                  <c:v>113.65676595692612</c:v>
                </c:pt>
                <c:pt idx="1130">
                  <c:v>113.65676595692612</c:v>
                </c:pt>
                <c:pt idx="1131">
                  <c:v>113.65676595692612</c:v>
                </c:pt>
                <c:pt idx="1132">
                  <c:v>113.65676595692612</c:v>
                </c:pt>
                <c:pt idx="1133">
                  <c:v>113.65676595692612</c:v>
                </c:pt>
                <c:pt idx="1134">
                  <c:v>113.65676595692612</c:v>
                </c:pt>
                <c:pt idx="1135">
                  <c:v>113.65676595692612</c:v>
                </c:pt>
                <c:pt idx="1136">
                  <c:v>113.65676595692612</c:v>
                </c:pt>
                <c:pt idx="1137">
                  <c:v>113.65676595692612</c:v>
                </c:pt>
                <c:pt idx="1138">
                  <c:v>113.65676595692612</c:v>
                </c:pt>
                <c:pt idx="1139">
                  <c:v>113.65676595692612</c:v>
                </c:pt>
                <c:pt idx="1140">
                  <c:v>113.65676595692612</c:v>
                </c:pt>
                <c:pt idx="1141">
                  <c:v>113.65676595692612</c:v>
                </c:pt>
                <c:pt idx="1142">
                  <c:v>113.65676595692612</c:v>
                </c:pt>
                <c:pt idx="1143">
                  <c:v>113.65676595692612</c:v>
                </c:pt>
                <c:pt idx="1144">
                  <c:v>113.65676595692612</c:v>
                </c:pt>
                <c:pt idx="1145">
                  <c:v>113.65676595692612</c:v>
                </c:pt>
                <c:pt idx="1146">
                  <c:v>113.65676595692612</c:v>
                </c:pt>
                <c:pt idx="1147">
                  <c:v>113.65676595692612</c:v>
                </c:pt>
                <c:pt idx="1148">
                  <c:v>113.65676595692612</c:v>
                </c:pt>
                <c:pt idx="1149">
                  <c:v>113.65676595692612</c:v>
                </c:pt>
                <c:pt idx="1150">
                  <c:v>113.65676595692612</c:v>
                </c:pt>
                <c:pt idx="1151">
                  <c:v>113.65676595692612</c:v>
                </c:pt>
                <c:pt idx="1152">
                  <c:v>113.65676595692612</c:v>
                </c:pt>
                <c:pt idx="1153">
                  <c:v>113.65676595692612</c:v>
                </c:pt>
                <c:pt idx="1154">
                  <c:v>113.65676595692612</c:v>
                </c:pt>
                <c:pt idx="1155">
                  <c:v>113.65676595692612</c:v>
                </c:pt>
                <c:pt idx="1156">
                  <c:v>113.65676595692612</c:v>
                </c:pt>
                <c:pt idx="1157">
                  <c:v>113.65676595692612</c:v>
                </c:pt>
                <c:pt idx="1158">
                  <c:v>113.65676595692612</c:v>
                </c:pt>
                <c:pt idx="1159">
                  <c:v>113.65676595692612</c:v>
                </c:pt>
                <c:pt idx="1160">
                  <c:v>113.65676595692612</c:v>
                </c:pt>
                <c:pt idx="1161">
                  <c:v>113.65676595692612</c:v>
                </c:pt>
                <c:pt idx="1162">
                  <c:v>113.65676595692612</c:v>
                </c:pt>
                <c:pt idx="1163">
                  <c:v>113.65676595692612</c:v>
                </c:pt>
                <c:pt idx="1164">
                  <c:v>113.65676595692612</c:v>
                </c:pt>
                <c:pt idx="1165">
                  <c:v>113.65676595692612</c:v>
                </c:pt>
                <c:pt idx="1166">
                  <c:v>113.65676595692612</c:v>
                </c:pt>
                <c:pt idx="1167">
                  <c:v>113.65676595692612</c:v>
                </c:pt>
                <c:pt idx="1168">
                  <c:v>113.65676595692612</c:v>
                </c:pt>
                <c:pt idx="1169">
                  <c:v>113.65676595692612</c:v>
                </c:pt>
                <c:pt idx="1170">
                  <c:v>113.65676595692612</c:v>
                </c:pt>
                <c:pt idx="1171">
                  <c:v>113.65676595692612</c:v>
                </c:pt>
                <c:pt idx="1172">
                  <c:v>113.65676595692612</c:v>
                </c:pt>
                <c:pt idx="1173">
                  <c:v>113.65676595692612</c:v>
                </c:pt>
                <c:pt idx="1174">
                  <c:v>113.65676595692612</c:v>
                </c:pt>
                <c:pt idx="1175">
                  <c:v>113.65676595692612</c:v>
                </c:pt>
                <c:pt idx="1176">
                  <c:v>113.65676595692612</c:v>
                </c:pt>
                <c:pt idx="1177">
                  <c:v>113.65676595692612</c:v>
                </c:pt>
                <c:pt idx="1178">
                  <c:v>113.65676595692612</c:v>
                </c:pt>
                <c:pt idx="1179">
                  <c:v>113.65676595692612</c:v>
                </c:pt>
                <c:pt idx="1180">
                  <c:v>113.65676595692612</c:v>
                </c:pt>
                <c:pt idx="1181">
                  <c:v>113.65676595692612</c:v>
                </c:pt>
                <c:pt idx="1182">
                  <c:v>113.65676595692612</c:v>
                </c:pt>
                <c:pt idx="1183">
                  <c:v>113.65676595692612</c:v>
                </c:pt>
                <c:pt idx="1184">
                  <c:v>113.65676595692612</c:v>
                </c:pt>
                <c:pt idx="1185">
                  <c:v>113.65676595692612</c:v>
                </c:pt>
                <c:pt idx="1186">
                  <c:v>113.65676595692612</c:v>
                </c:pt>
                <c:pt idx="1187">
                  <c:v>113.65676595692612</c:v>
                </c:pt>
                <c:pt idx="1188">
                  <c:v>113.65676595692612</c:v>
                </c:pt>
                <c:pt idx="1189">
                  <c:v>113.65676595692612</c:v>
                </c:pt>
                <c:pt idx="1190">
                  <c:v>113.65676595692612</c:v>
                </c:pt>
                <c:pt idx="1191">
                  <c:v>113.65676595692612</c:v>
                </c:pt>
                <c:pt idx="1192">
                  <c:v>113.65676595692612</c:v>
                </c:pt>
                <c:pt idx="1193">
                  <c:v>113.65676595692612</c:v>
                </c:pt>
                <c:pt idx="1194">
                  <c:v>113.65676595692612</c:v>
                </c:pt>
                <c:pt idx="1195">
                  <c:v>113.65676595692612</c:v>
                </c:pt>
                <c:pt idx="1196">
                  <c:v>113.65676595692612</c:v>
                </c:pt>
                <c:pt idx="1197">
                  <c:v>113.65676595692612</c:v>
                </c:pt>
                <c:pt idx="1198">
                  <c:v>113.65676595692612</c:v>
                </c:pt>
                <c:pt idx="1199">
                  <c:v>113.65676595692612</c:v>
                </c:pt>
                <c:pt idx="1200">
                  <c:v>113.65676595692612</c:v>
                </c:pt>
                <c:pt idx="1201">
                  <c:v>113.65676595692612</c:v>
                </c:pt>
                <c:pt idx="1202">
                  <c:v>113.65676595692612</c:v>
                </c:pt>
                <c:pt idx="1203">
                  <c:v>113.65676595692612</c:v>
                </c:pt>
                <c:pt idx="1204">
                  <c:v>113.65676595692612</c:v>
                </c:pt>
                <c:pt idx="1205">
                  <c:v>113.65676595692612</c:v>
                </c:pt>
                <c:pt idx="1206">
                  <c:v>113.65676595692612</c:v>
                </c:pt>
                <c:pt idx="1207">
                  <c:v>113.65676595692612</c:v>
                </c:pt>
                <c:pt idx="1208">
                  <c:v>113.65676595692612</c:v>
                </c:pt>
                <c:pt idx="1209">
                  <c:v>113.65676595692612</c:v>
                </c:pt>
                <c:pt idx="1210">
                  <c:v>113.65676595692612</c:v>
                </c:pt>
                <c:pt idx="1211">
                  <c:v>113.65676595692612</c:v>
                </c:pt>
                <c:pt idx="1212">
                  <c:v>113.65676595692612</c:v>
                </c:pt>
                <c:pt idx="1213">
                  <c:v>113.65676595692612</c:v>
                </c:pt>
                <c:pt idx="1214">
                  <c:v>113.65676595692612</c:v>
                </c:pt>
                <c:pt idx="1215">
                  <c:v>113.65676595692612</c:v>
                </c:pt>
                <c:pt idx="1216">
                  <c:v>113.65676595692612</c:v>
                </c:pt>
                <c:pt idx="1217">
                  <c:v>113.65676595692612</c:v>
                </c:pt>
                <c:pt idx="1218">
                  <c:v>113.65676595692612</c:v>
                </c:pt>
                <c:pt idx="1219">
                  <c:v>113.65676595692612</c:v>
                </c:pt>
                <c:pt idx="1220">
                  <c:v>113.65676595692612</c:v>
                </c:pt>
                <c:pt idx="1221">
                  <c:v>113.65676595692612</c:v>
                </c:pt>
                <c:pt idx="1222">
                  <c:v>113.65676595692612</c:v>
                </c:pt>
                <c:pt idx="1223">
                  <c:v>113.65676595692612</c:v>
                </c:pt>
                <c:pt idx="1224">
                  <c:v>113.65676595692612</c:v>
                </c:pt>
                <c:pt idx="1225">
                  <c:v>113.65676595692612</c:v>
                </c:pt>
                <c:pt idx="1226">
                  <c:v>113.65676595692612</c:v>
                </c:pt>
                <c:pt idx="1227">
                  <c:v>113.65676595692612</c:v>
                </c:pt>
                <c:pt idx="1228">
                  <c:v>113.65676595692612</c:v>
                </c:pt>
                <c:pt idx="1229">
                  <c:v>113.65676595692612</c:v>
                </c:pt>
                <c:pt idx="1230">
                  <c:v>113.65676595692612</c:v>
                </c:pt>
                <c:pt idx="1231">
                  <c:v>113.65676595692612</c:v>
                </c:pt>
                <c:pt idx="1232">
                  <c:v>113.65676595692612</c:v>
                </c:pt>
                <c:pt idx="1233">
                  <c:v>113.65676595692612</c:v>
                </c:pt>
                <c:pt idx="1234">
                  <c:v>113.65676595692612</c:v>
                </c:pt>
                <c:pt idx="1235">
                  <c:v>113.65676595692612</c:v>
                </c:pt>
                <c:pt idx="1236">
                  <c:v>113.65676595692612</c:v>
                </c:pt>
                <c:pt idx="1237">
                  <c:v>113.65676595692612</c:v>
                </c:pt>
                <c:pt idx="1238">
                  <c:v>113.65676595692612</c:v>
                </c:pt>
                <c:pt idx="1239">
                  <c:v>113.65676595692612</c:v>
                </c:pt>
                <c:pt idx="1240">
                  <c:v>113.65676595692612</c:v>
                </c:pt>
                <c:pt idx="1241">
                  <c:v>113.65676595692612</c:v>
                </c:pt>
                <c:pt idx="1242">
                  <c:v>113.65676595692612</c:v>
                </c:pt>
                <c:pt idx="1243">
                  <c:v>113.65676595692612</c:v>
                </c:pt>
                <c:pt idx="1244">
                  <c:v>113.65676595692612</c:v>
                </c:pt>
                <c:pt idx="1245">
                  <c:v>113.65676595692612</c:v>
                </c:pt>
                <c:pt idx="1246">
                  <c:v>113.65676595692612</c:v>
                </c:pt>
                <c:pt idx="1247">
                  <c:v>113.65676595692612</c:v>
                </c:pt>
                <c:pt idx="1248">
                  <c:v>113.65676595692612</c:v>
                </c:pt>
                <c:pt idx="1249">
                  <c:v>113.65676595692612</c:v>
                </c:pt>
                <c:pt idx="1250">
                  <c:v>113.65676595692612</c:v>
                </c:pt>
                <c:pt idx="1251">
                  <c:v>113.65676595692612</c:v>
                </c:pt>
                <c:pt idx="1252">
                  <c:v>113.65676595692612</c:v>
                </c:pt>
                <c:pt idx="1253">
                  <c:v>113.65676595692612</c:v>
                </c:pt>
                <c:pt idx="1254">
                  <c:v>113.65676595692612</c:v>
                </c:pt>
                <c:pt idx="1255">
                  <c:v>113.65676595692612</c:v>
                </c:pt>
                <c:pt idx="1256">
                  <c:v>113.65676595692612</c:v>
                </c:pt>
                <c:pt idx="1257">
                  <c:v>113.65676595692612</c:v>
                </c:pt>
                <c:pt idx="1258">
                  <c:v>113.65676595692612</c:v>
                </c:pt>
                <c:pt idx="1259">
                  <c:v>113.65676595692612</c:v>
                </c:pt>
                <c:pt idx="1260">
                  <c:v>113.65676595692612</c:v>
                </c:pt>
                <c:pt idx="1261">
                  <c:v>113.65676595692612</c:v>
                </c:pt>
                <c:pt idx="1262">
                  <c:v>113.65676595692612</c:v>
                </c:pt>
                <c:pt idx="1263">
                  <c:v>113.65676595692612</c:v>
                </c:pt>
                <c:pt idx="1264">
                  <c:v>113.65676595692612</c:v>
                </c:pt>
                <c:pt idx="1265">
                  <c:v>113.65676595692612</c:v>
                </c:pt>
                <c:pt idx="1266">
                  <c:v>113.65676595692612</c:v>
                </c:pt>
                <c:pt idx="1267">
                  <c:v>113.65676595692612</c:v>
                </c:pt>
                <c:pt idx="1268">
                  <c:v>113.65676595692612</c:v>
                </c:pt>
                <c:pt idx="1269">
                  <c:v>113.65676595692612</c:v>
                </c:pt>
                <c:pt idx="1270">
                  <c:v>113.65676595692612</c:v>
                </c:pt>
                <c:pt idx="1271">
                  <c:v>113.65676595692612</c:v>
                </c:pt>
                <c:pt idx="1272">
                  <c:v>113.65676595692612</c:v>
                </c:pt>
                <c:pt idx="1273">
                  <c:v>113.65676595692612</c:v>
                </c:pt>
                <c:pt idx="1274">
                  <c:v>113.65676595692612</c:v>
                </c:pt>
                <c:pt idx="1275">
                  <c:v>113.65676595692612</c:v>
                </c:pt>
                <c:pt idx="1276">
                  <c:v>113.65676595692612</c:v>
                </c:pt>
                <c:pt idx="1277">
                  <c:v>113.65676595692612</c:v>
                </c:pt>
                <c:pt idx="1278">
                  <c:v>113.65676595692612</c:v>
                </c:pt>
                <c:pt idx="1279">
                  <c:v>113.65676595692612</c:v>
                </c:pt>
                <c:pt idx="1280">
                  <c:v>113.65676595692612</c:v>
                </c:pt>
                <c:pt idx="1281">
                  <c:v>113.65676595692612</c:v>
                </c:pt>
                <c:pt idx="1282">
                  <c:v>113.65676595692612</c:v>
                </c:pt>
                <c:pt idx="1283">
                  <c:v>113.65676595692612</c:v>
                </c:pt>
                <c:pt idx="1284">
                  <c:v>113.65676595692612</c:v>
                </c:pt>
                <c:pt idx="1285">
                  <c:v>113.65676595692612</c:v>
                </c:pt>
                <c:pt idx="1286">
                  <c:v>113.65676595692612</c:v>
                </c:pt>
                <c:pt idx="1287">
                  <c:v>113.65676595692612</c:v>
                </c:pt>
                <c:pt idx="1288">
                  <c:v>113.65676595692612</c:v>
                </c:pt>
                <c:pt idx="1289">
                  <c:v>113.65676595692612</c:v>
                </c:pt>
                <c:pt idx="1290">
                  <c:v>113.65676595692612</c:v>
                </c:pt>
                <c:pt idx="1291">
                  <c:v>113.65676595692612</c:v>
                </c:pt>
                <c:pt idx="1292">
                  <c:v>113.65676595692612</c:v>
                </c:pt>
                <c:pt idx="1293">
                  <c:v>113.65676595692612</c:v>
                </c:pt>
                <c:pt idx="1294">
                  <c:v>113.65676595692612</c:v>
                </c:pt>
                <c:pt idx="1295">
                  <c:v>113.65676595692612</c:v>
                </c:pt>
                <c:pt idx="1296">
                  <c:v>113.65676595692612</c:v>
                </c:pt>
                <c:pt idx="1297">
                  <c:v>113.65676595692612</c:v>
                </c:pt>
                <c:pt idx="1298">
                  <c:v>113.65676595692612</c:v>
                </c:pt>
                <c:pt idx="1299">
                  <c:v>113.65676595692612</c:v>
                </c:pt>
                <c:pt idx="1300">
                  <c:v>113.65676595692612</c:v>
                </c:pt>
                <c:pt idx="1301">
                  <c:v>113.65676595692612</c:v>
                </c:pt>
                <c:pt idx="1302">
                  <c:v>113.65676595692612</c:v>
                </c:pt>
                <c:pt idx="1303">
                  <c:v>113.65676595692612</c:v>
                </c:pt>
                <c:pt idx="1304">
                  <c:v>113.65676595692612</c:v>
                </c:pt>
                <c:pt idx="1305">
                  <c:v>113.65676595692612</c:v>
                </c:pt>
                <c:pt idx="1306">
                  <c:v>113.65676595692612</c:v>
                </c:pt>
                <c:pt idx="1307">
                  <c:v>113.65676595692612</c:v>
                </c:pt>
                <c:pt idx="1308">
                  <c:v>113.65676595692612</c:v>
                </c:pt>
                <c:pt idx="1309">
                  <c:v>113.65676595692612</c:v>
                </c:pt>
                <c:pt idx="1310">
                  <c:v>113.65676595692612</c:v>
                </c:pt>
                <c:pt idx="1311">
                  <c:v>113.65676595692612</c:v>
                </c:pt>
                <c:pt idx="1312">
                  <c:v>113.65676595692612</c:v>
                </c:pt>
                <c:pt idx="1313">
                  <c:v>113.65676595692612</c:v>
                </c:pt>
                <c:pt idx="1314">
                  <c:v>113.65676595692612</c:v>
                </c:pt>
                <c:pt idx="1315">
                  <c:v>113.65676595692612</c:v>
                </c:pt>
                <c:pt idx="1316">
                  <c:v>113.65676595692612</c:v>
                </c:pt>
                <c:pt idx="1317">
                  <c:v>113.65676595692612</c:v>
                </c:pt>
                <c:pt idx="1318">
                  <c:v>113.65676595692612</c:v>
                </c:pt>
                <c:pt idx="1319">
                  <c:v>113.65676595692612</c:v>
                </c:pt>
                <c:pt idx="1320">
                  <c:v>113.65676595692612</c:v>
                </c:pt>
                <c:pt idx="1321">
                  <c:v>113.65676595692612</c:v>
                </c:pt>
                <c:pt idx="1322">
                  <c:v>113.65676595692612</c:v>
                </c:pt>
                <c:pt idx="1323">
                  <c:v>113.65676595692612</c:v>
                </c:pt>
                <c:pt idx="1324">
                  <c:v>113.65676595692612</c:v>
                </c:pt>
                <c:pt idx="1325">
                  <c:v>113.65676595692612</c:v>
                </c:pt>
                <c:pt idx="1326">
                  <c:v>113.65676595692612</c:v>
                </c:pt>
                <c:pt idx="1327">
                  <c:v>113.65676595692612</c:v>
                </c:pt>
                <c:pt idx="1328">
                  <c:v>113.65676595692612</c:v>
                </c:pt>
                <c:pt idx="1329">
                  <c:v>113.65676595692612</c:v>
                </c:pt>
                <c:pt idx="1330">
                  <c:v>113.65676595692612</c:v>
                </c:pt>
                <c:pt idx="1331">
                  <c:v>113.65676595692612</c:v>
                </c:pt>
                <c:pt idx="1332">
                  <c:v>113.65676595692612</c:v>
                </c:pt>
                <c:pt idx="1333">
                  <c:v>113.65676595692612</c:v>
                </c:pt>
                <c:pt idx="1334">
                  <c:v>113.65676595692612</c:v>
                </c:pt>
                <c:pt idx="1335">
                  <c:v>113.65676595692612</c:v>
                </c:pt>
                <c:pt idx="1336">
                  <c:v>113.65676595692612</c:v>
                </c:pt>
                <c:pt idx="1337">
                  <c:v>113.65676595692612</c:v>
                </c:pt>
                <c:pt idx="1338">
                  <c:v>113.65676595692612</c:v>
                </c:pt>
                <c:pt idx="1339">
                  <c:v>113.65676595692612</c:v>
                </c:pt>
                <c:pt idx="1340">
                  <c:v>113.65676595692612</c:v>
                </c:pt>
                <c:pt idx="1341">
                  <c:v>113.65676595692612</c:v>
                </c:pt>
                <c:pt idx="1342">
                  <c:v>113.65676595692612</c:v>
                </c:pt>
                <c:pt idx="1343">
                  <c:v>113.65676595692612</c:v>
                </c:pt>
                <c:pt idx="1344">
                  <c:v>113.65676595692612</c:v>
                </c:pt>
                <c:pt idx="1345">
                  <c:v>113.65676595692612</c:v>
                </c:pt>
                <c:pt idx="1346">
                  <c:v>113.65676595692612</c:v>
                </c:pt>
                <c:pt idx="1347">
                  <c:v>113.65676595692612</c:v>
                </c:pt>
                <c:pt idx="1348">
                  <c:v>113.65676595692612</c:v>
                </c:pt>
                <c:pt idx="1349">
                  <c:v>113.65676595692612</c:v>
                </c:pt>
                <c:pt idx="1350">
                  <c:v>113.65676595692612</c:v>
                </c:pt>
                <c:pt idx="1351">
                  <c:v>113.65676595692612</c:v>
                </c:pt>
                <c:pt idx="1352">
                  <c:v>113.65676595692612</c:v>
                </c:pt>
                <c:pt idx="1353">
                  <c:v>113.65676595692612</c:v>
                </c:pt>
                <c:pt idx="1354">
                  <c:v>113.65676595692612</c:v>
                </c:pt>
                <c:pt idx="1355">
                  <c:v>113.65676595692612</c:v>
                </c:pt>
                <c:pt idx="1356">
                  <c:v>113.65676595692612</c:v>
                </c:pt>
                <c:pt idx="1357">
                  <c:v>113.65676595692612</c:v>
                </c:pt>
                <c:pt idx="1358">
                  <c:v>113.65676595692612</c:v>
                </c:pt>
                <c:pt idx="1359">
                  <c:v>113.65676595692612</c:v>
                </c:pt>
                <c:pt idx="1360">
                  <c:v>113.65676595692612</c:v>
                </c:pt>
                <c:pt idx="1361">
                  <c:v>113.65676595692612</c:v>
                </c:pt>
                <c:pt idx="1362">
                  <c:v>113.65676595692612</c:v>
                </c:pt>
                <c:pt idx="1363">
                  <c:v>113.65676595692612</c:v>
                </c:pt>
                <c:pt idx="1364">
                  <c:v>113.65676595692612</c:v>
                </c:pt>
                <c:pt idx="1365">
                  <c:v>113.65676595692612</c:v>
                </c:pt>
                <c:pt idx="1366">
                  <c:v>113.65676595692612</c:v>
                </c:pt>
                <c:pt idx="1367">
                  <c:v>113.65676595692612</c:v>
                </c:pt>
                <c:pt idx="1368">
                  <c:v>113.65676595692612</c:v>
                </c:pt>
                <c:pt idx="1369">
                  <c:v>113.65676595692612</c:v>
                </c:pt>
                <c:pt idx="1370">
                  <c:v>113.65676595692612</c:v>
                </c:pt>
                <c:pt idx="1371">
                  <c:v>113.65676595692612</c:v>
                </c:pt>
                <c:pt idx="1372">
                  <c:v>113.65676595692612</c:v>
                </c:pt>
                <c:pt idx="1373">
                  <c:v>113.65676595692612</c:v>
                </c:pt>
                <c:pt idx="1374">
                  <c:v>113.65676595692612</c:v>
                </c:pt>
                <c:pt idx="1375">
                  <c:v>113.65676595692612</c:v>
                </c:pt>
                <c:pt idx="1376">
                  <c:v>113.65676595692612</c:v>
                </c:pt>
                <c:pt idx="1377">
                  <c:v>113.65676595692612</c:v>
                </c:pt>
                <c:pt idx="1378">
                  <c:v>113.65676595692612</c:v>
                </c:pt>
                <c:pt idx="1379">
                  <c:v>113.65676595692612</c:v>
                </c:pt>
                <c:pt idx="1380">
                  <c:v>113.65676595692612</c:v>
                </c:pt>
                <c:pt idx="1381">
                  <c:v>113.65676595692612</c:v>
                </c:pt>
                <c:pt idx="1382">
                  <c:v>113.65676595692612</c:v>
                </c:pt>
                <c:pt idx="1383">
                  <c:v>113.65676595692612</c:v>
                </c:pt>
                <c:pt idx="1384">
                  <c:v>113.65676595692612</c:v>
                </c:pt>
                <c:pt idx="1385">
                  <c:v>113.65676595692612</c:v>
                </c:pt>
                <c:pt idx="1386">
                  <c:v>113.65676595692612</c:v>
                </c:pt>
                <c:pt idx="1387">
                  <c:v>113.65676595692612</c:v>
                </c:pt>
                <c:pt idx="1388">
                  <c:v>113.65676595692612</c:v>
                </c:pt>
                <c:pt idx="1389">
                  <c:v>113.65676595692612</c:v>
                </c:pt>
                <c:pt idx="1390">
                  <c:v>113.65676595692612</c:v>
                </c:pt>
                <c:pt idx="1391">
                  <c:v>113.65676595692612</c:v>
                </c:pt>
                <c:pt idx="1392">
                  <c:v>113.65676595692612</c:v>
                </c:pt>
                <c:pt idx="1393">
                  <c:v>113.65676595692612</c:v>
                </c:pt>
                <c:pt idx="1394">
                  <c:v>113.65676595692612</c:v>
                </c:pt>
                <c:pt idx="1395">
                  <c:v>113.65676595692612</c:v>
                </c:pt>
                <c:pt idx="1396">
                  <c:v>113.65676595692612</c:v>
                </c:pt>
                <c:pt idx="1397">
                  <c:v>113.65676595692612</c:v>
                </c:pt>
                <c:pt idx="1398">
                  <c:v>113.65676595692612</c:v>
                </c:pt>
                <c:pt idx="1399">
                  <c:v>113.65676595692612</c:v>
                </c:pt>
                <c:pt idx="1400">
                  <c:v>113.65676595692612</c:v>
                </c:pt>
                <c:pt idx="1401">
                  <c:v>113.65676595692612</c:v>
                </c:pt>
                <c:pt idx="1402">
                  <c:v>113.65676595692612</c:v>
                </c:pt>
                <c:pt idx="1403">
                  <c:v>113.65676595692612</c:v>
                </c:pt>
                <c:pt idx="1404">
                  <c:v>113.65676595692612</c:v>
                </c:pt>
                <c:pt idx="1405">
                  <c:v>113.65676595692612</c:v>
                </c:pt>
                <c:pt idx="1406">
                  <c:v>113.65676595692612</c:v>
                </c:pt>
                <c:pt idx="1407">
                  <c:v>113.65676595692612</c:v>
                </c:pt>
                <c:pt idx="1408">
                  <c:v>113.65676595692612</c:v>
                </c:pt>
                <c:pt idx="1409">
                  <c:v>113.65676595692612</c:v>
                </c:pt>
                <c:pt idx="1410">
                  <c:v>113.65676595692612</c:v>
                </c:pt>
                <c:pt idx="1411">
                  <c:v>113.65676595692612</c:v>
                </c:pt>
                <c:pt idx="1412">
                  <c:v>113.65676595692612</c:v>
                </c:pt>
                <c:pt idx="1413">
                  <c:v>113.65676595692612</c:v>
                </c:pt>
                <c:pt idx="1414">
                  <c:v>113.65676595692612</c:v>
                </c:pt>
                <c:pt idx="1415">
                  <c:v>113.65676595692612</c:v>
                </c:pt>
                <c:pt idx="1416">
                  <c:v>113.65676595692612</c:v>
                </c:pt>
                <c:pt idx="1417">
                  <c:v>113.65676595692612</c:v>
                </c:pt>
                <c:pt idx="1418">
                  <c:v>113.65676595692612</c:v>
                </c:pt>
                <c:pt idx="1419">
                  <c:v>113.65676595692612</c:v>
                </c:pt>
                <c:pt idx="1420">
                  <c:v>113.65676595692612</c:v>
                </c:pt>
                <c:pt idx="1421">
                  <c:v>113.65676595692612</c:v>
                </c:pt>
                <c:pt idx="1422">
                  <c:v>113.65676595692612</c:v>
                </c:pt>
                <c:pt idx="1423">
                  <c:v>113.65676595692612</c:v>
                </c:pt>
                <c:pt idx="1424">
                  <c:v>113.65676595692612</c:v>
                </c:pt>
                <c:pt idx="1425">
                  <c:v>113.65676595692612</c:v>
                </c:pt>
                <c:pt idx="1426">
                  <c:v>113.65676595692612</c:v>
                </c:pt>
                <c:pt idx="1427">
                  <c:v>113.65676595692612</c:v>
                </c:pt>
                <c:pt idx="1428">
                  <c:v>113.65676595692612</c:v>
                </c:pt>
                <c:pt idx="1429">
                  <c:v>113.65676595692612</c:v>
                </c:pt>
                <c:pt idx="1430">
                  <c:v>113.65676595692612</c:v>
                </c:pt>
                <c:pt idx="1431">
                  <c:v>113.65676595692612</c:v>
                </c:pt>
                <c:pt idx="1432">
                  <c:v>113.65676595692612</c:v>
                </c:pt>
                <c:pt idx="1433">
                  <c:v>113.65676595692612</c:v>
                </c:pt>
                <c:pt idx="1434">
                  <c:v>113.65676595692612</c:v>
                </c:pt>
                <c:pt idx="1435">
                  <c:v>113.65676595692612</c:v>
                </c:pt>
                <c:pt idx="1436">
                  <c:v>113.65676595692612</c:v>
                </c:pt>
                <c:pt idx="1437">
                  <c:v>113.65676595692612</c:v>
                </c:pt>
                <c:pt idx="1438">
                  <c:v>113.65676595692612</c:v>
                </c:pt>
                <c:pt idx="1439">
                  <c:v>113.65676595692612</c:v>
                </c:pt>
                <c:pt idx="1440">
                  <c:v>113.65676595692612</c:v>
                </c:pt>
                <c:pt idx="1441">
                  <c:v>113.65676595692612</c:v>
                </c:pt>
                <c:pt idx="1442">
                  <c:v>113.65676595692612</c:v>
                </c:pt>
                <c:pt idx="1443">
                  <c:v>113.65676595692612</c:v>
                </c:pt>
                <c:pt idx="1444">
                  <c:v>113.65676595692612</c:v>
                </c:pt>
                <c:pt idx="1445">
                  <c:v>113.65676595692612</c:v>
                </c:pt>
                <c:pt idx="1446">
                  <c:v>113.65676595692612</c:v>
                </c:pt>
                <c:pt idx="1447">
                  <c:v>113.65676595692612</c:v>
                </c:pt>
                <c:pt idx="1448">
                  <c:v>113.65676595692612</c:v>
                </c:pt>
                <c:pt idx="1449">
                  <c:v>113.65676595692612</c:v>
                </c:pt>
                <c:pt idx="1450">
                  <c:v>113.65676595692612</c:v>
                </c:pt>
                <c:pt idx="1451">
                  <c:v>113.65676595692612</c:v>
                </c:pt>
                <c:pt idx="1452">
                  <c:v>113.65676595692612</c:v>
                </c:pt>
                <c:pt idx="1453">
                  <c:v>113.65676595692612</c:v>
                </c:pt>
                <c:pt idx="1454">
                  <c:v>113.65676595692612</c:v>
                </c:pt>
                <c:pt idx="1455">
                  <c:v>113.65676595692612</c:v>
                </c:pt>
                <c:pt idx="1456">
                  <c:v>113.65676595692612</c:v>
                </c:pt>
                <c:pt idx="1457">
                  <c:v>113.65676595692612</c:v>
                </c:pt>
                <c:pt idx="1458">
                  <c:v>113.65676595692612</c:v>
                </c:pt>
                <c:pt idx="1459">
                  <c:v>113.65676595692612</c:v>
                </c:pt>
                <c:pt idx="1460">
                  <c:v>113.65676595692612</c:v>
                </c:pt>
                <c:pt idx="1461">
                  <c:v>113.65676595692612</c:v>
                </c:pt>
                <c:pt idx="1462">
                  <c:v>113.65676595692612</c:v>
                </c:pt>
                <c:pt idx="1463">
                  <c:v>113.65676595692612</c:v>
                </c:pt>
                <c:pt idx="1464">
                  <c:v>113.65676595692612</c:v>
                </c:pt>
                <c:pt idx="1465">
                  <c:v>113.65676595692612</c:v>
                </c:pt>
                <c:pt idx="1466">
                  <c:v>113.65676595692612</c:v>
                </c:pt>
                <c:pt idx="1467">
                  <c:v>113.65676595692612</c:v>
                </c:pt>
                <c:pt idx="1468">
                  <c:v>113.65676595692612</c:v>
                </c:pt>
                <c:pt idx="1469">
                  <c:v>113.65676595692612</c:v>
                </c:pt>
                <c:pt idx="1470">
                  <c:v>113.65676595692612</c:v>
                </c:pt>
                <c:pt idx="1471">
                  <c:v>113.65676595692612</c:v>
                </c:pt>
                <c:pt idx="1472">
                  <c:v>113.65676595692612</c:v>
                </c:pt>
                <c:pt idx="1473">
                  <c:v>113.65676595692612</c:v>
                </c:pt>
                <c:pt idx="1474">
                  <c:v>113.65676595692612</c:v>
                </c:pt>
                <c:pt idx="1475">
                  <c:v>113.65676595692612</c:v>
                </c:pt>
                <c:pt idx="1476">
                  <c:v>113.65676595692612</c:v>
                </c:pt>
                <c:pt idx="1477">
                  <c:v>113.65676595692612</c:v>
                </c:pt>
                <c:pt idx="1478">
                  <c:v>113.65676595692612</c:v>
                </c:pt>
                <c:pt idx="1479">
                  <c:v>113.65676595692612</c:v>
                </c:pt>
                <c:pt idx="1480">
                  <c:v>113.65676595692612</c:v>
                </c:pt>
                <c:pt idx="1481">
                  <c:v>113.65676595692612</c:v>
                </c:pt>
                <c:pt idx="1482">
                  <c:v>113.65676595692612</c:v>
                </c:pt>
                <c:pt idx="1483">
                  <c:v>113.65676595692612</c:v>
                </c:pt>
                <c:pt idx="1484">
                  <c:v>113.65676595692612</c:v>
                </c:pt>
                <c:pt idx="1485">
                  <c:v>113.65676595692612</c:v>
                </c:pt>
                <c:pt idx="1486">
                  <c:v>113.65676595692612</c:v>
                </c:pt>
                <c:pt idx="1487">
                  <c:v>113.65676595692612</c:v>
                </c:pt>
                <c:pt idx="1488">
                  <c:v>113.65676595692612</c:v>
                </c:pt>
                <c:pt idx="1489">
                  <c:v>113.65676595692612</c:v>
                </c:pt>
                <c:pt idx="1490">
                  <c:v>113.65676595692612</c:v>
                </c:pt>
                <c:pt idx="1491">
                  <c:v>113.65676595692612</c:v>
                </c:pt>
                <c:pt idx="1492">
                  <c:v>113.65676595692612</c:v>
                </c:pt>
                <c:pt idx="1493">
                  <c:v>113.65676595692612</c:v>
                </c:pt>
                <c:pt idx="1494">
                  <c:v>113.65676595692612</c:v>
                </c:pt>
                <c:pt idx="1495">
                  <c:v>113.65676595692612</c:v>
                </c:pt>
                <c:pt idx="1496">
                  <c:v>113.65676595692612</c:v>
                </c:pt>
                <c:pt idx="1497">
                  <c:v>113.65676595692612</c:v>
                </c:pt>
                <c:pt idx="1498">
                  <c:v>113.65676595692612</c:v>
                </c:pt>
                <c:pt idx="1499">
                  <c:v>113.65676595692612</c:v>
                </c:pt>
                <c:pt idx="1500">
                  <c:v>113.65676595692612</c:v>
                </c:pt>
                <c:pt idx="1501">
                  <c:v>113.65676595692612</c:v>
                </c:pt>
                <c:pt idx="1502">
                  <c:v>113.65676595692612</c:v>
                </c:pt>
                <c:pt idx="1503">
                  <c:v>113.65676595692612</c:v>
                </c:pt>
                <c:pt idx="1504">
                  <c:v>113.65676595692612</c:v>
                </c:pt>
                <c:pt idx="1505">
                  <c:v>113.65676595692612</c:v>
                </c:pt>
                <c:pt idx="1506">
                  <c:v>113.65676595692612</c:v>
                </c:pt>
                <c:pt idx="1507">
                  <c:v>113.65676595692612</c:v>
                </c:pt>
                <c:pt idx="1508">
                  <c:v>113.65676595692612</c:v>
                </c:pt>
                <c:pt idx="1509">
                  <c:v>113.65676595692612</c:v>
                </c:pt>
                <c:pt idx="1510">
                  <c:v>113.65676595692612</c:v>
                </c:pt>
                <c:pt idx="1511">
                  <c:v>113.65676595692612</c:v>
                </c:pt>
                <c:pt idx="1512">
                  <c:v>113.65676595692612</c:v>
                </c:pt>
                <c:pt idx="1513">
                  <c:v>113.65676595692612</c:v>
                </c:pt>
                <c:pt idx="1514">
                  <c:v>113.65676595692612</c:v>
                </c:pt>
                <c:pt idx="1515">
                  <c:v>113.65676595692612</c:v>
                </c:pt>
                <c:pt idx="1516">
                  <c:v>113.65676595692612</c:v>
                </c:pt>
                <c:pt idx="1517">
                  <c:v>113.65676595692612</c:v>
                </c:pt>
                <c:pt idx="1518">
                  <c:v>113.65676595692612</c:v>
                </c:pt>
                <c:pt idx="1519">
                  <c:v>113.65676595692612</c:v>
                </c:pt>
                <c:pt idx="1520">
                  <c:v>113.65676595692612</c:v>
                </c:pt>
                <c:pt idx="1521">
                  <c:v>113.65676595692612</c:v>
                </c:pt>
                <c:pt idx="1522">
                  <c:v>113.65676595692612</c:v>
                </c:pt>
                <c:pt idx="1523">
                  <c:v>113.65676595692612</c:v>
                </c:pt>
                <c:pt idx="1524">
                  <c:v>113.65676595692612</c:v>
                </c:pt>
                <c:pt idx="1525">
                  <c:v>113.65676595692612</c:v>
                </c:pt>
                <c:pt idx="1526">
                  <c:v>113.65676595692612</c:v>
                </c:pt>
                <c:pt idx="1527">
                  <c:v>113.65676595692612</c:v>
                </c:pt>
                <c:pt idx="1528">
                  <c:v>113.65676595692612</c:v>
                </c:pt>
                <c:pt idx="1529">
                  <c:v>113.65676595692612</c:v>
                </c:pt>
                <c:pt idx="1530">
                  <c:v>113.65676595692612</c:v>
                </c:pt>
                <c:pt idx="1531">
                  <c:v>113.65676595692612</c:v>
                </c:pt>
                <c:pt idx="1532">
                  <c:v>113.65676595692612</c:v>
                </c:pt>
                <c:pt idx="1533">
                  <c:v>113.65676595692612</c:v>
                </c:pt>
                <c:pt idx="1534">
                  <c:v>113.65676595692612</c:v>
                </c:pt>
                <c:pt idx="1535">
                  <c:v>113.65676595692612</c:v>
                </c:pt>
                <c:pt idx="1536">
                  <c:v>113.65676595692612</c:v>
                </c:pt>
                <c:pt idx="1537">
                  <c:v>113.65676595692612</c:v>
                </c:pt>
                <c:pt idx="1538">
                  <c:v>113.65676595692612</c:v>
                </c:pt>
                <c:pt idx="1539">
                  <c:v>113.65676595692612</c:v>
                </c:pt>
                <c:pt idx="1540">
                  <c:v>113.65676595692612</c:v>
                </c:pt>
                <c:pt idx="1541">
                  <c:v>113.65676595692612</c:v>
                </c:pt>
                <c:pt idx="1542">
                  <c:v>113.65676595692612</c:v>
                </c:pt>
                <c:pt idx="1543">
                  <c:v>113.65676595692612</c:v>
                </c:pt>
                <c:pt idx="1544">
                  <c:v>113.65676595692612</c:v>
                </c:pt>
                <c:pt idx="1545">
                  <c:v>113.65676595692612</c:v>
                </c:pt>
                <c:pt idx="1546">
                  <c:v>113.65676595692612</c:v>
                </c:pt>
                <c:pt idx="1547">
                  <c:v>113.65676595692612</c:v>
                </c:pt>
                <c:pt idx="1548">
                  <c:v>113.65676595692612</c:v>
                </c:pt>
                <c:pt idx="1549">
                  <c:v>113.65676595692612</c:v>
                </c:pt>
                <c:pt idx="1550">
                  <c:v>113.65676595692612</c:v>
                </c:pt>
                <c:pt idx="1551">
                  <c:v>113.65676595692612</c:v>
                </c:pt>
                <c:pt idx="1552">
                  <c:v>113.65676595692612</c:v>
                </c:pt>
                <c:pt idx="1553">
                  <c:v>113.65676595692612</c:v>
                </c:pt>
                <c:pt idx="1554">
                  <c:v>113.65676595692612</c:v>
                </c:pt>
                <c:pt idx="1555">
                  <c:v>113.65676595692612</c:v>
                </c:pt>
                <c:pt idx="1556">
                  <c:v>113.65676595692612</c:v>
                </c:pt>
                <c:pt idx="1557">
                  <c:v>113.65676595692612</c:v>
                </c:pt>
                <c:pt idx="1558">
                  <c:v>113.65676595692612</c:v>
                </c:pt>
                <c:pt idx="1559">
                  <c:v>113.65676595692612</c:v>
                </c:pt>
                <c:pt idx="1560">
                  <c:v>113.65676595692612</c:v>
                </c:pt>
                <c:pt idx="1561">
                  <c:v>113.65676595692612</c:v>
                </c:pt>
                <c:pt idx="1562">
                  <c:v>113.65676595692612</c:v>
                </c:pt>
                <c:pt idx="1563">
                  <c:v>113.65676595692612</c:v>
                </c:pt>
                <c:pt idx="1564">
                  <c:v>113.65676595692612</c:v>
                </c:pt>
                <c:pt idx="1565">
                  <c:v>113.65676595692612</c:v>
                </c:pt>
                <c:pt idx="1566">
                  <c:v>113.65676595692612</c:v>
                </c:pt>
                <c:pt idx="1567">
                  <c:v>113.65676595692612</c:v>
                </c:pt>
                <c:pt idx="1568">
                  <c:v>113.65676595692612</c:v>
                </c:pt>
                <c:pt idx="1569">
                  <c:v>113.65676595692612</c:v>
                </c:pt>
                <c:pt idx="1570">
                  <c:v>113.65676595692612</c:v>
                </c:pt>
                <c:pt idx="1571">
                  <c:v>113.65676595692612</c:v>
                </c:pt>
                <c:pt idx="1572">
                  <c:v>113.65676595692612</c:v>
                </c:pt>
                <c:pt idx="1573">
                  <c:v>113.65676595692612</c:v>
                </c:pt>
                <c:pt idx="1574">
                  <c:v>113.65676595692612</c:v>
                </c:pt>
                <c:pt idx="1575">
                  <c:v>113.65676595692612</c:v>
                </c:pt>
                <c:pt idx="1576">
                  <c:v>113.65676595692612</c:v>
                </c:pt>
                <c:pt idx="1577">
                  <c:v>113.65676595692612</c:v>
                </c:pt>
                <c:pt idx="1578">
                  <c:v>113.65676595692612</c:v>
                </c:pt>
                <c:pt idx="1579">
                  <c:v>113.65676595692612</c:v>
                </c:pt>
                <c:pt idx="1580">
                  <c:v>113.65676595692612</c:v>
                </c:pt>
                <c:pt idx="1581">
                  <c:v>113.65676595692612</c:v>
                </c:pt>
                <c:pt idx="1582">
                  <c:v>113.65676595692612</c:v>
                </c:pt>
                <c:pt idx="1583">
                  <c:v>113.65676595692612</c:v>
                </c:pt>
                <c:pt idx="1584">
                  <c:v>113.65676595692612</c:v>
                </c:pt>
                <c:pt idx="1585">
                  <c:v>113.65676595692612</c:v>
                </c:pt>
                <c:pt idx="1586">
                  <c:v>113.65676595692612</c:v>
                </c:pt>
                <c:pt idx="1587">
                  <c:v>113.65676595692612</c:v>
                </c:pt>
                <c:pt idx="1588">
                  <c:v>113.65676595692612</c:v>
                </c:pt>
                <c:pt idx="1589">
                  <c:v>113.65676595692612</c:v>
                </c:pt>
                <c:pt idx="1590">
                  <c:v>113.65676595692612</c:v>
                </c:pt>
                <c:pt idx="1591">
                  <c:v>113.65676595692612</c:v>
                </c:pt>
                <c:pt idx="1592">
                  <c:v>113.65676595692612</c:v>
                </c:pt>
                <c:pt idx="1593">
                  <c:v>113.65676595692612</c:v>
                </c:pt>
                <c:pt idx="1594">
                  <c:v>113.65676595692612</c:v>
                </c:pt>
                <c:pt idx="1595">
                  <c:v>113.65676595692612</c:v>
                </c:pt>
                <c:pt idx="1596">
                  <c:v>113.65676595692612</c:v>
                </c:pt>
                <c:pt idx="1597">
                  <c:v>113.65676595692612</c:v>
                </c:pt>
                <c:pt idx="1598">
                  <c:v>113.65676595692612</c:v>
                </c:pt>
                <c:pt idx="1599">
                  <c:v>113.65676595692612</c:v>
                </c:pt>
                <c:pt idx="1600">
                  <c:v>113.65676595692612</c:v>
                </c:pt>
                <c:pt idx="1601">
                  <c:v>113.65676595692612</c:v>
                </c:pt>
                <c:pt idx="1602">
                  <c:v>113.65676595692612</c:v>
                </c:pt>
                <c:pt idx="1603">
                  <c:v>113.65676595692612</c:v>
                </c:pt>
                <c:pt idx="1604">
                  <c:v>113.65676595692612</c:v>
                </c:pt>
                <c:pt idx="1605">
                  <c:v>113.65676595692612</c:v>
                </c:pt>
                <c:pt idx="1606">
                  <c:v>113.65676595692612</c:v>
                </c:pt>
                <c:pt idx="1607">
                  <c:v>113.65676595692612</c:v>
                </c:pt>
                <c:pt idx="1608">
                  <c:v>113.65676595692612</c:v>
                </c:pt>
                <c:pt idx="1609">
                  <c:v>113.65676595692612</c:v>
                </c:pt>
                <c:pt idx="1610">
                  <c:v>113.65676595692612</c:v>
                </c:pt>
                <c:pt idx="1611">
                  <c:v>113.65676595692612</c:v>
                </c:pt>
                <c:pt idx="1612">
                  <c:v>113.65676595692612</c:v>
                </c:pt>
                <c:pt idx="1613">
                  <c:v>113.65676595692612</c:v>
                </c:pt>
                <c:pt idx="1614">
                  <c:v>113.65676595692612</c:v>
                </c:pt>
                <c:pt idx="1615">
                  <c:v>113.65676595692612</c:v>
                </c:pt>
                <c:pt idx="1616">
                  <c:v>113.65676595692612</c:v>
                </c:pt>
                <c:pt idx="1617">
                  <c:v>113.65676595692612</c:v>
                </c:pt>
                <c:pt idx="1618">
                  <c:v>113.65676595692612</c:v>
                </c:pt>
                <c:pt idx="1619">
                  <c:v>113.65676595692612</c:v>
                </c:pt>
                <c:pt idx="1620">
                  <c:v>113.65676595692612</c:v>
                </c:pt>
                <c:pt idx="1621">
                  <c:v>113.65676595692612</c:v>
                </c:pt>
                <c:pt idx="1622">
                  <c:v>113.65676595692612</c:v>
                </c:pt>
                <c:pt idx="1623">
                  <c:v>113.65676595692612</c:v>
                </c:pt>
                <c:pt idx="1624">
                  <c:v>113.65676595692612</c:v>
                </c:pt>
                <c:pt idx="1625">
                  <c:v>113.65676595692612</c:v>
                </c:pt>
                <c:pt idx="1626">
                  <c:v>113.65676595692612</c:v>
                </c:pt>
                <c:pt idx="1627">
                  <c:v>113.65676595692612</c:v>
                </c:pt>
                <c:pt idx="1628">
                  <c:v>113.65676595692612</c:v>
                </c:pt>
                <c:pt idx="1629">
                  <c:v>113.65676595692612</c:v>
                </c:pt>
                <c:pt idx="1630">
                  <c:v>113.65676595692612</c:v>
                </c:pt>
                <c:pt idx="1631">
                  <c:v>113.65676595692612</c:v>
                </c:pt>
                <c:pt idx="1632">
                  <c:v>113.65676595692612</c:v>
                </c:pt>
                <c:pt idx="1633">
                  <c:v>113.65676595692612</c:v>
                </c:pt>
                <c:pt idx="1634">
                  <c:v>113.65676595692612</c:v>
                </c:pt>
                <c:pt idx="1635">
                  <c:v>113.65676595692612</c:v>
                </c:pt>
                <c:pt idx="1636">
                  <c:v>113.65676595692612</c:v>
                </c:pt>
                <c:pt idx="1637">
                  <c:v>113.65676595692612</c:v>
                </c:pt>
                <c:pt idx="1638">
                  <c:v>113.65676595692612</c:v>
                </c:pt>
                <c:pt idx="1639">
                  <c:v>113.65676595692612</c:v>
                </c:pt>
                <c:pt idx="1640">
                  <c:v>113.65676595692612</c:v>
                </c:pt>
                <c:pt idx="1641">
                  <c:v>113.65676595692612</c:v>
                </c:pt>
                <c:pt idx="1642">
                  <c:v>113.65676595692612</c:v>
                </c:pt>
                <c:pt idx="1643">
                  <c:v>113.65676595692612</c:v>
                </c:pt>
                <c:pt idx="1644">
                  <c:v>113.65676595692612</c:v>
                </c:pt>
                <c:pt idx="1645">
                  <c:v>113.65676595692612</c:v>
                </c:pt>
                <c:pt idx="1646">
                  <c:v>113.65676595692612</c:v>
                </c:pt>
                <c:pt idx="1647">
                  <c:v>113.65676595692612</c:v>
                </c:pt>
                <c:pt idx="1648">
                  <c:v>113.65676595692612</c:v>
                </c:pt>
                <c:pt idx="1649">
                  <c:v>113.65676595692612</c:v>
                </c:pt>
                <c:pt idx="1650">
                  <c:v>113.65676595692612</c:v>
                </c:pt>
                <c:pt idx="1651">
                  <c:v>113.65676595692612</c:v>
                </c:pt>
                <c:pt idx="1652">
                  <c:v>113.65676595692612</c:v>
                </c:pt>
                <c:pt idx="1653">
                  <c:v>113.65676595692612</c:v>
                </c:pt>
                <c:pt idx="1654">
                  <c:v>113.65676595692612</c:v>
                </c:pt>
                <c:pt idx="1655">
                  <c:v>113.65676595692612</c:v>
                </c:pt>
                <c:pt idx="1656">
                  <c:v>113.65676595692612</c:v>
                </c:pt>
                <c:pt idx="1657">
                  <c:v>113.65676595692612</c:v>
                </c:pt>
                <c:pt idx="1658">
                  <c:v>113.65676595692612</c:v>
                </c:pt>
                <c:pt idx="1659">
                  <c:v>113.65676595692612</c:v>
                </c:pt>
                <c:pt idx="1660">
                  <c:v>113.65676595692612</c:v>
                </c:pt>
                <c:pt idx="1661">
                  <c:v>113.65676595692612</c:v>
                </c:pt>
                <c:pt idx="1662">
                  <c:v>113.65676595692612</c:v>
                </c:pt>
                <c:pt idx="1663">
                  <c:v>113.65676595692612</c:v>
                </c:pt>
                <c:pt idx="1664">
                  <c:v>113.65676595692612</c:v>
                </c:pt>
                <c:pt idx="1665">
                  <c:v>113.65676595692612</c:v>
                </c:pt>
                <c:pt idx="1666">
                  <c:v>113.65676595692612</c:v>
                </c:pt>
                <c:pt idx="1667">
                  <c:v>113.65676595692612</c:v>
                </c:pt>
                <c:pt idx="1668">
                  <c:v>113.65676595692612</c:v>
                </c:pt>
                <c:pt idx="1669">
                  <c:v>113.65676595692612</c:v>
                </c:pt>
                <c:pt idx="1670">
                  <c:v>113.65676595692612</c:v>
                </c:pt>
                <c:pt idx="1671">
                  <c:v>113.65676595692612</c:v>
                </c:pt>
                <c:pt idx="1672">
                  <c:v>113.65676595692612</c:v>
                </c:pt>
                <c:pt idx="1673">
                  <c:v>113.65676595692612</c:v>
                </c:pt>
                <c:pt idx="1674">
                  <c:v>113.65676595692612</c:v>
                </c:pt>
                <c:pt idx="1675">
                  <c:v>113.65676595692612</c:v>
                </c:pt>
                <c:pt idx="1676">
                  <c:v>113.65676595692612</c:v>
                </c:pt>
                <c:pt idx="1677">
                  <c:v>113.65676595692612</c:v>
                </c:pt>
                <c:pt idx="1678">
                  <c:v>113.65676595692612</c:v>
                </c:pt>
                <c:pt idx="1679">
                  <c:v>113.65676595692612</c:v>
                </c:pt>
                <c:pt idx="1680">
                  <c:v>113.65676595692612</c:v>
                </c:pt>
                <c:pt idx="1681">
                  <c:v>113.65676595692612</c:v>
                </c:pt>
                <c:pt idx="1682">
                  <c:v>113.65676595692612</c:v>
                </c:pt>
                <c:pt idx="1683">
                  <c:v>113.65676595692612</c:v>
                </c:pt>
                <c:pt idx="1684">
                  <c:v>113.65676595692612</c:v>
                </c:pt>
                <c:pt idx="1685">
                  <c:v>113.65676595692612</c:v>
                </c:pt>
                <c:pt idx="1686">
                  <c:v>113.65676595692612</c:v>
                </c:pt>
                <c:pt idx="1687">
                  <c:v>113.65676595692612</c:v>
                </c:pt>
                <c:pt idx="1688">
                  <c:v>113.65676595692612</c:v>
                </c:pt>
                <c:pt idx="1689">
                  <c:v>113.65676595692612</c:v>
                </c:pt>
                <c:pt idx="1690">
                  <c:v>113.65676595692612</c:v>
                </c:pt>
                <c:pt idx="1691">
                  <c:v>113.65676595692612</c:v>
                </c:pt>
                <c:pt idx="1692">
                  <c:v>113.65676595692612</c:v>
                </c:pt>
                <c:pt idx="1693">
                  <c:v>113.65676595692612</c:v>
                </c:pt>
                <c:pt idx="1694">
                  <c:v>113.65676595692612</c:v>
                </c:pt>
                <c:pt idx="1695">
                  <c:v>113.65676595692612</c:v>
                </c:pt>
                <c:pt idx="1696">
                  <c:v>113.65676595692612</c:v>
                </c:pt>
                <c:pt idx="1697">
                  <c:v>113.65676595692612</c:v>
                </c:pt>
                <c:pt idx="1698">
                  <c:v>113.65676595692612</c:v>
                </c:pt>
                <c:pt idx="1699">
                  <c:v>113.65676595692612</c:v>
                </c:pt>
                <c:pt idx="1700">
                  <c:v>113.65676595692612</c:v>
                </c:pt>
                <c:pt idx="1701">
                  <c:v>113.65676595692612</c:v>
                </c:pt>
                <c:pt idx="1702">
                  <c:v>113.65676595692612</c:v>
                </c:pt>
                <c:pt idx="1703">
                  <c:v>113.65676595692612</c:v>
                </c:pt>
                <c:pt idx="1704">
                  <c:v>113.65676595692612</c:v>
                </c:pt>
                <c:pt idx="1705">
                  <c:v>113.65676595692612</c:v>
                </c:pt>
                <c:pt idx="1706">
                  <c:v>113.65676595692612</c:v>
                </c:pt>
                <c:pt idx="1707">
                  <c:v>113.65676595692612</c:v>
                </c:pt>
                <c:pt idx="1708">
                  <c:v>113.65676595692612</c:v>
                </c:pt>
                <c:pt idx="1709">
                  <c:v>113.65676595692612</c:v>
                </c:pt>
                <c:pt idx="1710">
                  <c:v>113.65676595692612</c:v>
                </c:pt>
                <c:pt idx="1711">
                  <c:v>113.65676595692612</c:v>
                </c:pt>
                <c:pt idx="1712">
                  <c:v>113.65676595692612</c:v>
                </c:pt>
                <c:pt idx="1713">
                  <c:v>113.65676595692612</c:v>
                </c:pt>
                <c:pt idx="1714">
                  <c:v>113.65676595692612</c:v>
                </c:pt>
                <c:pt idx="1715">
                  <c:v>113.65676595692612</c:v>
                </c:pt>
                <c:pt idx="1716">
                  <c:v>113.65676595692612</c:v>
                </c:pt>
                <c:pt idx="1717">
                  <c:v>113.65676595692612</c:v>
                </c:pt>
                <c:pt idx="1718">
                  <c:v>113.65676595692612</c:v>
                </c:pt>
                <c:pt idx="1719">
                  <c:v>113.65676595692612</c:v>
                </c:pt>
                <c:pt idx="1720">
                  <c:v>113.65676595692612</c:v>
                </c:pt>
                <c:pt idx="1721">
                  <c:v>113.65676595692612</c:v>
                </c:pt>
                <c:pt idx="1722">
                  <c:v>113.65676595692612</c:v>
                </c:pt>
                <c:pt idx="1723">
                  <c:v>113.65676595692612</c:v>
                </c:pt>
                <c:pt idx="1724">
                  <c:v>113.65676595692612</c:v>
                </c:pt>
                <c:pt idx="1725">
                  <c:v>113.65676595692612</c:v>
                </c:pt>
                <c:pt idx="1726">
                  <c:v>113.65676595692612</c:v>
                </c:pt>
                <c:pt idx="1727">
                  <c:v>113.65676595692612</c:v>
                </c:pt>
                <c:pt idx="1728">
                  <c:v>113.65676595692612</c:v>
                </c:pt>
                <c:pt idx="1729">
                  <c:v>113.65676595692612</c:v>
                </c:pt>
                <c:pt idx="1730">
                  <c:v>113.65676595692612</c:v>
                </c:pt>
                <c:pt idx="1731">
                  <c:v>113.65676595692612</c:v>
                </c:pt>
                <c:pt idx="1732">
                  <c:v>113.65676595692612</c:v>
                </c:pt>
                <c:pt idx="1733">
                  <c:v>113.65676595692612</c:v>
                </c:pt>
                <c:pt idx="1734">
                  <c:v>113.65676595692612</c:v>
                </c:pt>
                <c:pt idx="1735">
                  <c:v>113.65676595692612</c:v>
                </c:pt>
                <c:pt idx="1736">
                  <c:v>113.65676595692612</c:v>
                </c:pt>
                <c:pt idx="1737">
                  <c:v>113.65676595692612</c:v>
                </c:pt>
                <c:pt idx="1738">
                  <c:v>113.65676595692612</c:v>
                </c:pt>
                <c:pt idx="1739">
                  <c:v>113.65676595692612</c:v>
                </c:pt>
                <c:pt idx="1740">
                  <c:v>113.65676595692612</c:v>
                </c:pt>
                <c:pt idx="1741">
                  <c:v>113.65676595692612</c:v>
                </c:pt>
                <c:pt idx="1742">
                  <c:v>113.65676595692612</c:v>
                </c:pt>
                <c:pt idx="1743">
                  <c:v>113.65676595692612</c:v>
                </c:pt>
                <c:pt idx="1744">
                  <c:v>113.65676595692612</c:v>
                </c:pt>
                <c:pt idx="1745">
                  <c:v>113.65676595692612</c:v>
                </c:pt>
                <c:pt idx="1746">
                  <c:v>113.65676595692612</c:v>
                </c:pt>
                <c:pt idx="1747">
                  <c:v>113.65676595692612</c:v>
                </c:pt>
                <c:pt idx="1748">
                  <c:v>113.65676595692612</c:v>
                </c:pt>
                <c:pt idx="1749">
                  <c:v>113.65676595692612</c:v>
                </c:pt>
                <c:pt idx="1750">
                  <c:v>113.65676595692612</c:v>
                </c:pt>
                <c:pt idx="1751">
                  <c:v>113.65676595692612</c:v>
                </c:pt>
                <c:pt idx="1752">
                  <c:v>113.65676595692612</c:v>
                </c:pt>
                <c:pt idx="1753">
                  <c:v>113.65676595692612</c:v>
                </c:pt>
                <c:pt idx="1754">
                  <c:v>113.65676595692612</c:v>
                </c:pt>
                <c:pt idx="1755">
                  <c:v>113.65676595692612</c:v>
                </c:pt>
                <c:pt idx="1756">
                  <c:v>113.65676595692612</c:v>
                </c:pt>
                <c:pt idx="1757">
                  <c:v>113.65676595692612</c:v>
                </c:pt>
                <c:pt idx="1758">
                  <c:v>113.65676595692612</c:v>
                </c:pt>
                <c:pt idx="1759">
                  <c:v>113.65676595692612</c:v>
                </c:pt>
                <c:pt idx="1760">
                  <c:v>113.65676595692612</c:v>
                </c:pt>
                <c:pt idx="1761">
                  <c:v>113.65676595692612</c:v>
                </c:pt>
                <c:pt idx="1762">
                  <c:v>113.65676595692612</c:v>
                </c:pt>
                <c:pt idx="1763">
                  <c:v>113.65676595692612</c:v>
                </c:pt>
                <c:pt idx="1764">
                  <c:v>113.65676595692612</c:v>
                </c:pt>
                <c:pt idx="1765">
                  <c:v>113.65676595692612</c:v>
                </c:pt>
                <c:pt idx="1766">
                  <c:v>113.65676595692612</c:v>
                </c:pt>
                <c:pt idx="1767">
                  <c:v>113.65676595692612</c:v>
                </c:pt>
                <c:pt idx="1768">
                  <c:v>113.65676595692612</c:v>
                </c:pt>
                <c:pt idx="1769">
                  <c:v>113.65676595692612</c:v>
                </c:pt>
                <c:pt idx="1770">
                  <c:v>113.65676595692612</c:v>
                </c:pt>
                <c:pt idx="1771">
                  <c:v>113.65676595692612</c:v>
                </c:pt>
                <c:pt idx="1772">
                  <c:v>113.65676595692612</c:v>
                </c:pt>
                <c:pt idx="1773">
                  <c:v>113.65676595692612</c:v>
                </c:pt>
                <c:pt idx="1774">
                  <c:v>113.65676595692612</c:v>
                </c:pt>
                <c:pt idx="1775">
                  <c:v>113.65676595692612</c:v>
                </c:pt>
                <c:pt idx="1776">
                  <c:v>113.65676595692612</c:v>
                </c:pt>
                <c:pt idx="1777">
                  <c:v>113.65676595692612</c:v>
                </c:pt>
                <c:pt idx="1778">
                  <c:v>113.65676595692612</c:v>
                </c:pt>
                <c:pt idx="1779">
                  <c:v>113.65676595692612</c:v>
                </c:pt>
                <c:pt idx="1780">
                  <c:v>113.65676595692612</c:v>
                </c:pt>
                <c:pt idx="1781">
                  <c:v>113.65676595692612</c:v>
                </c:pt>
                <c:pt idx="1782">
                  <c:v>113.65676595692612</c:v>
                </c:pt>
                <c:pt idx="1783">
                  <c:v>113.65676595692612</c:v>
                </c:pt>
                <c:pt idx="1784">
                  <c:v>113.65676595692612</c:v>
                </c:pt>
                <c:pt idx="1785">
                  <c:v>113.65676595692612</c:v>
                </c:pt>
                <c:pt idx="1786">
                  <c:v>113.65676595692612</c:v>
                </c:pt>
                <c:pt idx="1787">
                  <c:v>113.65676595692612</c:v>
                </c:pt>
                <c:pt idx="1788">
                  <c:v>113.65676595692612</c:v>
                </c:pt>
                <c:pt idx="1789">
                  <c:v>113.65676595692612</c:v>
                </c:pt>
                <c:pt idx="1790">
                  <c:v>113.65676595692612</c:v>
                </c:pt>
                <c:pt idx="1791">
                  <c:v>113.65676595692612</c:v>
                </c:pt>
                <c:pt idx="1792">
                  <c:v>113.65676595692612</c:v>
                </c:pt>
                <c:pt idx="1793">
                  <c:v>113.65676595692612</c:v>
                </c:pt>
                <c:pt idx="1794">
                  <c:v>113.65676595692612</c:v>
                </c:pt>
                <c:pt idx="1795">
                  <c:v>113.65676595692612</c:v>
                </c:pt>
                <c:pt idx="1796">
                  <c:v>113.65676595692612</c:v>
                </c:pt>
                <c:pt idx="1797">
                  <c:v>113.65676595692612</c:v>
                </c:pt>
                <c:pt idx="1798">
                  <c:v>113.65676595692612</c:v>
                </c:pt>
                <c:pt idx="1799">
                  <c:v>113.65676595692612</c:v>
                </c:pt>
                <c:pt idx="1800">
                  <c:v>113.65676595692612</c:v>
                </c:pt>
                <c:pt idx="1801">
                  <c:v>113.65676595692612</c:v>
                </c:pt>
                <c:pt idx="1802">
                  <c:v>113.65676595692612</c:v>
                </c:pt>
                <c:pt idx="1803">
                  <c:v>113.65676595692612</c:v>
                </c:pt>
                <c:pt idx="1804">
                  <c:v>113.65676595692612</c:v>
                </c:pt>
                <c:pt idx="1805">
                  <c:v>113.65676595692612</c:v>
                </c:pt>
                <c:pt idx="1806">
                  <c:v>113.65676595692612</c:v>
                </c:pt>
                <c:pt idx="1807">
                  <c:v>113.65676595692612</c:v>
                </c:pt>
                <c:pt idx="1808">
                  <c:v>113.65676595692612</c:v>
                </c:pt>
                <c:pt idx="1809">
                  <c:v>113.65676595692612</c:v>
                </c:pt>
                <c:pt idx="1810">
                  <c:v>113.65676595692612</c:v>
                </c:pt>
                <c:pt idx="1811">
                  <c:v>113.65676595692612</c:v>
                </c:pt>
                <c:pt idx="1812">
                  <c:v>113.65676595692612</c:v>
                </c:pt>
                <c:pt idx="1813">
                  <c:v>113.65676595692612</c:v>
                </c:pt>
                <c:pt idx="1814">
                  <c:v>113.65676595692612</c:v>
                </c:pt>
                <c:pt idx="1815">
                  <c:v>113.65676595692612</c:v>
                </c:pt>
                <c:pt idx="1816">
                  <c:v>113.65676595692612</c:v>
                </c:pt>
                <c:pt idx="1817">
                  <c:v>113.65676595692612</c:v>
                </c:pt>
                <c:pt idx="1818">
                  <c:v>113.65676595692612</c:v>
                </c:pt>
                <c:pt idx="1819">
                  <c:v>113.65676595692612</c:v>
                </c:pt>
                <c:pt idx="1820">
                  <c:v>113.65676595692612</c:v>
                </c:pt>
                <c:pt idx="1821">
                  <c:v>113.65676595692612</c:v>
                </c:pt>
                <c:pt idx="1822">
                  <c:v>113.65676595692612</c:v>
                </c:pt>
                <c:pt idx="1823">
                  <c:v>113.65676595692612</c:v>
                </c:pt>
                <c:pt idx="1824">
                  <c:v>113.65676595692612</c:v>
                </c:pt>
                <c:pt idx="1825">
                  <c:v>113.65676595692612</c:v>
                </c:pt>
                <c:pt idx="1826">
                  <c:v>113.65676595692612</c:v>
                </c:pt>
                <c:pt idx="1827">
                  <c:v>113.65676595692612</c:v>
                </c:pt>
                <c:pt idx="1828">
                  <c:v>113.65676595692612</c:v>
                </c:pt>
                <c:pt idx="1829">
                  <c:v>113.65676595692612</c:v>
                </c:pt>
                <c:pt idx="1830">
                  <c:v>113.65676595692612</c:v>
                </c:pt>
                <c:pt idx="1831">
                  <c:v>113.65676595692612</c:v>
                </c:pt>
                <c:pt idx="1832">
                  <c:v>113.65676595692612</c:v>
                </c:pt>
                <c:pt idx="1833">
                  <c:v>113.65676595692612</c:v>
                </c:pt>
                <c:pt idx="1834">
                  <c:v>113.65676595692612</c:v>
                </c:pt>
                <c:pt idx="1835">
                  <c:v>113.65676595692612</c:v>
                </c:pt>
                <c:pt idx="1836">
                  <c:v>113.65676595692612</c:v>
                </c:pt>
                <c:pt idx="1837">
                  <c:v>113.65676595692612</c:v>
                </c:pt>
                <c:pt idx="1838">
                  <c:v>113.65676595692612</c:v>
                </c:pt>
                <c:pt idx="1839">
                  <c:v>113.65676595692612</c:v>
                </c:pt>
                <c:pt idx="1840">
                  <c:v>113.65676595692612</c:v>
                </c:pt>
                <c:pt idx="1841">
                  <c:v>113.65676595692612</c:v>
                </c:pt>
                <c:pt idx="1842">
                  <c:v>113.65676595692612</c:v>
                </c:pt>
                <c:pt idx="1843">
                  <c:v>113.65676595692612</c:v>
                </c:pt>
                <c:pt idx="1844">
                  <c:v>113.65676595692612</c:v>
                </c:pt>
                <c:pt idx="1845">
                  <c:v>113.65676595692612</c:v>
                </c:pt>
                <c:pt idx="1846">
                  <c:v>113.65676595692612</c:v>
                </c:pt>
                <c:pt idx="1847">
                  <c:v>113.65676595692612</c:v>
                </c:pt>
                <c:pt idx="1848">
                  <c:v>113.65676595692612</c:v>
                </c:pt>
                <c:pt idx="1849">
                  <c:v>113.65676595692612</c:v>
                </c:pt>
                <c:pt idx="1850">
                  <c:v>113.65676595692612</c:v>
                </c:pt>
                <c:pt idx="1851">
                  <c:v>113.65676595692612</c:v>
                </c:pt>
                <c:pt idx="1852">
                  <c:v>113.65676595692612</c:v>
                </c:pt>
                <c:pt idx="1853">
                  <c:v>113.65676595692612</c:v>
                </c:pt>
                <c:pt idx="1854">
                  <c:v>113.65676595692612</c:v>
                </c:pt>
                <c:pt idx="1855">
                  <c:v>113.65676595692612</c:v>
                </c:pt>
                <c:pt idx="1856">
                  <c:v>113.65676595692612</c:v>
                </c:pt>
                <c:pt idx="1857">
                  <c:v>113.65676595692612</c:v>
                </c:pt>
                <c:pt idx="1858">
                  <c:v>113.65676595692612</c:v>
                </c:pt>
                <c:pt idx="1859">
                  <c:v>113.65676595692612</c:v>
                </c:pt>
                <c:pt idx="1860">
                  <c:v>113.65676595692612</c:v>
                </c:pt>
                <c:pt idx="1861">
                  <c:v>113.65676595692612</c:v>
                </c:pt>
                <c:pt idx="1862">
                  <c:v>113.65676595692612</c:v>
                </c:pt>
                <c:pt idx="1863">
                  <c:v>113.65676595692612</c:v>
                </c:pt>
                <c:pt idx="1864">
                  <c:v>113.65676595692612</c:v>
                </c:pt>
                <c:pt idx="1865">
                  <c:v>113.65676595692612</c:v>
                </c:pt>
                <c:pt idx="1866">
                  <c:v>113.65676595692612</c:v>
                </c:pt>
                <c:pt idx="1867">
                  <c:v>113.65676595692612</c:v>
                </c:pt>
                <c:pt idx="1868">
                  <c:v>113.65676595692612</c:v>
                </c:pt>
                <c:pt idx="1869">
                  <c:v>113.65676595692612</c:v>
                </c:pt>
                <c:pt idx="1870">
                  <c:v>113.65676595692612</c:v>
                </c:pt>
                <c:pt idx="1871">
                  <c:v>113.65676595692612</c:v>
                </c:pt>
                <c:pt idx="1872">
                  <c:v>113.65676595692612</c:v>
                </c:pt>
                <c:pt idx="1873">
                  <c:v>113.65676595692612</c:v>
                </c:pt>
                <c:pt idx="1874">
                  <c:v>113.65676595692612</c:v>
                </c:pt>
                <c:pt idx="1875">
                  <c:v>113.65676595692612</c:v>
                </c:pt>
                <c:pt idx="1876">
                  <c:v>113.65676595692612</c:v>
                </c:pt>
                <c:pt idx="1877">
                  <c:v>113.65676595692612</c:v>
                </c:pt>
                <c:pt idx="1878">
                  <c:v>113.65676595692612</c:v>
                </c:pt>
                <c:pt idx="1879">
                  <c:v>113.65676595692612</c:v>
                </c:pt>
                <c:pt idx="1880">
                  <c:v>113.65676595692612</c:v>
                </c:pt>
                <c:pt idx="1881">
                  <c:v>113.65676595692612</c:v>
                </c:pt>
                <c:pt idx="1882">
                  <c:v>113.65676595692612</c:v>
                </c:pt>
                <c:pt idx="1883">
                  <c:v>113.65676595692612</c:v>
                </c:pt>
                <c:pt idx="1884">
                  <c:v>113.65676595692612</c:v>
                </c:pt>
                <c:pt idx="1885">
                  <c:v>113.65676595692612</c:v>
                </c:pt>
                <c:pt idx="1886">
                  <c:v>113.65676595692612</c:v>
                </c:pt>
                <c:pt idx="1887">
                  <c:v>113.65676595692612</c:v>
                </c:pt>
                <c:pt idx="1888">
                  <c:v>113.65676595692612</c:v>
                </c:pt>
                <c:pt idx="1889">
                  <c:v>113.65676595692612</c:v>
                </c:pt>
                <c:pt idx="1890">
                  <c:v>113.65676595692612</c:v>
                </c:pt>
                <c:pt idx="1891">
                  <c:v>113.65676595692612</c:v>
                </c:pt>
                <c:pt idx="1892">
                  <c:v>113.65676595692612</c:v>
                </c:pt>
                <c:pt idx="1893">
                  <c:v>113.65676595692612</c:v>
                </c:pt>
                <c:pt idx="1894">
                  <c:v>113.65676595692612</c:v>
                </c:pt>
                <c:pt idx="1895">
                  <c:v>113.65676595692612</c:v>
                </c:pt>
                <c:pt idx="1896">
                  <c:v>113.65676595692612</c:v>
                </c:pt>
                <c:pt idx="1897">
                  <c:v>113.65676595692612</c:v>
                </c:pt>
                <c:pt idx="1898">
                  <c:v>113.65676595692612</c:v>
                </c:pt>
                <c:pt idx="1899">
                  <c:v>113.65676595692612</c:v>
                </c:pt>
                <c:pt idx="1900">
                  <c:v>113.65676595692612</c:v>
                </c:pt>
                <c:pt idx="1901">
                  <c:v>113.65676595692612</c:v>
                </c:pt>
                <c:pt idx="1902">
                  <c:v>113.65676595692612</c:v>
                </c:pt>
                <c:pt idx="1903">
                  <c:v>113.65676595692612</c:v>
                </c:pt>
                <c:pt idx="1904">
                  <c:v>113.65676595692612</c:v>
                </c:pt>
                <c:pt idx="1905">
                  <c:v>113.65676595692612</c:v>
                </c:pt>
                <c:pt idx="1906">
                  <c:v>113.65676595692612</c:v>
                </c:pt>
                <c:pt idx="1907">
                  <c:v>113.65676595692612</c:v>
                </c:pt>
                <c:pt idx="1908">
                  <c:v>113.65676595692612</c:v>
                </c:pt>
                <c:pt idx="1909">
                  <c:v>113.65676595692612</c:v>
                </c:pt>
                <c:pt idx="1910">
                  <c:v>113.65676595692612</c:v>
                </c:pt>
                <c:pt idx="1911">
                  <c:v>113.65676595692612</c:v>
                </c:pt>
                <c:pt idx="1912">
                  <c:v>113.65676595692612</c:v>
                </c:pt>
                <c:pt idx="1913">
                  <c:v>113.65676595692612</c:v>
                </c:pt>
                <c:pt idx="1914">
                  <c:v>113.65676595692612</c:v>
                </c:pt>
                <c:pt idx="1915">
                  <c:v>113.65676595692612</c:v>
                </c:pt>
                <c:pt idx="1916">
                  <c:v>113.65676595692612</c:v>
                </c:pt>
                <c:pt idx="1917">
                  <c:v>113.65676595692612</c:v>
                </c:pt>
                <c:pt idx="1918">
                  <c:v>113.65676595692612</c:v>
                </c:pt>
                <c:pt idx="1919">
                  <c:v>113.65676595692612</c:v>
                </c:pt>
                <c:pt idx="1920">
                  <c:v>113.65676595692612</c:v>
                </c:pt>
                <c:pt idx="1921">
                  <c:v>113.65676595692612</c:v>
                </c:pt>
                <c:pt idx="1922">
                  <c:v>113.65676595692612</c:v>
                </c:pt>
                <c:pt idx="1923">
                  <c:v>113.65676595692612</c:v>
                </c:pt>
                <c:pt idx="1924">
                  <c:v>113.65676595692612</c:v>
                </c:pt>
                <c:pt idx="1925">
                  <c:v>113.65676595692612</c:v>
                </c:pt>
                <c:pt idx="1926">
                  <c:v>113.65676595692612</c:v>
                </c:pt>
                <c:pt idx="1927">
                  <c:v>113.65676595692612</c:v>
                </c:pt>
                <c:pt idx="1928">
                  <c:v>113.65676595692612</c:v>
                </c:pt>
                <c:pt idx="1929">
                  <c:v>113.65676595692612</c:v>
                </c:pt>
                <c:pt idx="1930">
                  <c:v>113.65676595692612</c:v>
                </c:pt>
                <c:pt idx="1931">
                  <c:v>113.65676595692612</c:v>
                </c:pt>
                <c:pt idx="1932">
                  <c:v>113.65676595692612</c:v>
                </c:pt>
                <c:pt idx="1933">
                  <c:v>113.65676595692612</c:v>
                </c:pt>
                <c:pt idx="1934">
                  <c:v>113.65676595692612</c:v>
                </c:pt>
                <c:pt idx="1935">
                  <c:v>113.65676595692612</c:v>
                </c:pt>
                <c:pt idx="1936">
                  <c:v>113.65676595692612</c:v>
                </c:pt>
                <c:pt idx="1937">
                  <c:v>113.65676595692612</c:v>
                </c:pt>
                <c:pt idx="1938">
                  <c:v>113.65676595692612</c:v>
                </c:pt>
                <c:pt idx="1939">
                  <c:v>113.65676595692612</c:v>
                </c:pt>
                <c:pt idx="1940">
                  <c:v>113.65676595692612</c:v>
                </c:pt>
                <c:pt idx="1941">
                  <c:v>113.65676595692612</c:v>
                </c:pt>
                <c:pt idx="1942">
                  <c:v>113.65676595692612</c:v>
                </c:pt>
                <c:pt idx="1943">
                  <c:v>113.65676595692612</c:v>
                </c:pt>
                <c:pt idx="1944">
                  <c:v>113.65676595692612</c:v>
                </c:pt>
                <c:pt idx="1945">
                  <c:v>113.65676595692612</c:v>
                </c:pt>
                <c:pt idx="1946">
                  <c:v>113.65676595692612</c:v>
                </c:pt>
                <c:pt idx="1947">
                  <c:v>113.65676595692612</c:v>
                </c:pt>
                <c:pt idx="1948">
                  <c:v>113.65676595692612</c:v>
                </c:pt>
                <c:pt idx="1949">
                  <c:v>113.65676595692612</c:v>
                </c:pt>
                <c:pt idx="1950">
                  <c:v>113.65676595692612</c:v>
                </c:pt>
                <c:pt idx="1951">
                  <c:v>113.65676595692612</c:v>
                </c:pt>
                <c:pt idx="1952">
                  <c:v>113.65676595692612</c:v>
                </c:pt>
                <c:pt idx="1953">
                  <c:v>113.65676595692612</c:v>
                </c:pt>
                <c:pt idx="1954">
                  <c:v>113.65676595692612</c:v>
                </c:pt>
                <c:pt idx="1955">
                  <c:v>113.65676595692612</c:v>
                </c:pt>
                <c:pt idx="1956">
                  <c:v>113.65676595692612</c:v>
                </c:pt>
                <c:pt idx="1957">
                  <c:v>113.65676595692612</c:v>
                </c:pt>
                <c:pt idx="1958">
                  <c:v>113.65676595692612</c:v>
                </c:pt>
                <c:pt idx="1959">
                  <c:v>113.65676595692612</c:v>
                </c:pt>
                <c:pt idx="1960">
                  <c:v>113.65676595692612</c:v>
                </c:pt>
                <c:pt idx="1961">
                  <c:v>113.65676595692612</c:v>
                </c:pt>
                <c:pt idx="1962">
                  <c:v>113.65676595692612</c:v>
                </c:pt>
                <c:pt idx="1963">
                  <c:v>113.65676595692612</c:v>
                </c:pt>
                <c:pt idx="1964">
                  <c:v>113.65676595692612</c:v>
                </c:pt>
                <c:pt idx="1965">
                  <c:v>113.65676595692612</c:v>
                </c:pt>
                <c:pt idx="1966">
                  <c:v>113.65676595692612</c:v>
                </c:pt>
                <c:pt idx="1967">
                  <c:v>113.65676595692612</c:v>
                </c:pt>
                <c:pt idx="1968">
                  <c:v>113.65676595692612</c:v>
                </c:pt>
                <c:pt idx="1969">
                  <c:v>113.65676595692612</c:v>
                </c:pt>
                <c:pt idx="1970">
                  <c:v>113.65676595692612</c:v>
                </c:pt>
                <c:pt idx="1971">
                  <c:v>113.65676595692612</c:v>
                </c:pt>
                <c:pt idx="1972">
                  <c:v>113.65676595692612</c:v>
                </c:pt>
                <c:pt idx="1973">
                  <c:v>113.65676595692612</c:v>
                </c:pt>
                <c:pt idx="1974">
                  <c:v>113.65676595692612</c:v>
                </c:pt>
                <c:pt idx="1975">
                  <c:v>113.65676595692612</c:v>
                </c:pt>
                <c:pt idx="1976">
                  <c:v>113.65676595692612</c:v>
                </c:pt>
                <c:pt idx="1977">
                  <c:v>113.65676595692612</c:v>
                </c:pt>
                <c:pt idx="1978">
                  <c:v>113.65676595692612</c:v>
                </c:pt>
                <c:pt idx="1979">
                  <c:v>113.65676595692612</c:v>
                </c:pt>
                <c:pt idx="1980">
                  <c:v>113.65676595692612</c:v>
                </c:pt>
                <c:pt idx="1981">
                  <c:v>113.65676595692612</c:v>
                </c:pt>
                <c:pt idx="1982">
                  <c:v>113.65676595692612</c:v>
                </c:pt>
                <c:pt idx="1983">
                  <c:v>113.65676595692612</c:v>
                </c:pt>
                <c:pt idx="1984">
                  <c:v>113.65676595692612</c:v>
                </c:pt>
                <c:pt idx="1985">
                  <c:v>113.65676595692612</c:v>
                </c:pt>
                <c:pt idx="1986">
                  <c:v>113.65676595692612</c:v>
                </c:pt>
                <c:pt idx="1987">
                  <c:v>113.65676595692612</c:v>
                </c:pt>
                <c:pt idx="1988">
                  <c:v>113.65676595692612</c:v>
                </c:pt>
                <c:pt idx="1989">
                  <c:v>113.65676595692612</c:v>
                </c:pt>
                <c:pt idx="1990">
                  <c:v>113.65676595692612</c:v>
                </c:pt>
                <c:pt idx="1991">
                  <c:v>113.65676595692612</c:v>
                </c:pt>
                <c:pt idx="1992">
                  <c:v>113.65676595692612</c:v>
                </c:pt>
                <c:pt idx="1993">
                  <c:v>113.65676595692612</c:v>
                </c:pt>
                <c:pt idx="1994">
                  <c:v>113.65676595692612</c:v>
                </c:pt>
                <c:pt idx="1995">
                  <c:v>113.65676595692612</c:v>
                </c:pt>
                <c:pt idx="1996">
                  <c:v>113.65676595692612</c:v>
                </c:pt>
                <c:pt idx="1997">
                  <c:v>113.65676595692612</c:v>
                </c:pt>
                <c:pt idx="1998">
                  <c:v>113.65676595692612</c:v>
                </c:pt>
                <c:pt idx="1999">
                  <c:v>113.65676595692612</c:v>
                </c:pt>
                <c:pt idx="2000">
                  <c:v>113.65676595692612</c:v>
                </c:pt>
                <c:pt idx="2001">
                  <c:v>113.65676595692612</c:v>
                </c:pt>
                <c:pt idx="2002">
                  <c:v>113.65676595692612</c:v>
                </c:pt>
                <c:pt idx="2003">
                  <c:v>113.65676595692612</c:v>
                </c:pt>
                <c:pt idx="2004">
                  <c:v>113.65676595692612</c:v>
                </c:pt>
                <c:pt idx="2005">
                  <c:v>113.65676595692612</c:v>
                </c:pt>
                <c:pt idx="2006">
                  <c:v>113.65676595692612</c:v>
                </c:pt>
                <c:pt idx="2007">
                  <c:v>113.65676595692612</c:v>
                </c:pt>
                <c:pt idx="2008">
                  <c:v>113.65676595692612</c:v>
                </c:pt>
                <c:pt idx="2009">
                  <c:v>113.65676595692612</c:v>
                </c:pt>
                <c:pt idx="2010">
                  <c:v>113.65676595692612</c:v>
                </c:pt>
                <c:pt idx="2011">
                  <c:v>113.65676595692612</c:v>
                </c:pt>
                <c:pt idx="2012">
                  <c:v>113.65676595692612</c:v>
                </c:pt>
                <c:pt idx="2013">
                  <c:v>113.65676595692612</c:v>
                </c:pt>
                <c:pt idx="2014">
                  <c:v>113.65676595692612</c:v>
                </c:pt>
                <c:pt idx="2015">
                  <c:v>113.65676595692612</c:v>
                </c:pt>
                <c:pt idx="2016">
                  <c:v>113.65676595692612</c:v>
                </c:pt>
                <c:pt idx="2017">
                  <c:v>113.65676595692612</c:v>
                </c:pt>
                <c:pt idx="2018">
                  <c:v>113.65676595692612</c:v>
                </c:pt>
                <c:pt idx="2019">
                  <c:v>113.65676595692612</c:v>
                </c:pt>
                <c:pt idx="2020">
                  <c:v>113.65676595692612</c:v>
                </c:pt>
                <c:pt idx="2021">
                  <c:v>113.65676595692612</c:v>
                </c:pt>
                <c:pt idx="2022">
                  <c:v>113.65676595692612</c:v>
                </c:pt>
                <c:pt idx="2023">
                  <c:v>113.65676595692612</c:v>
                </c:pt>
                <c:pt idx="2024">
                  <c:v>113.65676595692612</c:v>
                </c:pt>
                <c:pt idx="2025">
                  <c:v>113.65676595692612</c:v>
                </c:pt>
                <c:pt idx="2026">
                  <c:v>113.65676595692612</c:v>
                </c:pt>
                <c:pt idx="2027">
                  <c:v>113.65676595692612</c:v>
                </c:pt>
                <c:pt idx="2028">
                  <c:v>113.65676595692612</c:v>
                </c:pt>
                <c:pt idx="2029">
                  <c:v>113.65676595692612</c:v>
                </c:pt>
                <c:pt idx="2030">
                  <c:v>113.65676595692612</c:v>
                </c:pt>
                <c:pt idx="2031">
                  <c:v>113.65676595692612</c:v>
                </c:pt>
                <c:pt idx="2032">
                  <c:v>113.65676595692612</c:v>
                </c:pt>
                <c:pt idx="2033">
                  <c:v>113.65676595692612</c:v>
                </c:pt>
                <c:pt idx="2034">
                  <c:v>113.65676595692612</c:v>
                </c:pt>
                <c:pt idx="2035">
                  <c:v>113.65676595692612</c:v>
                </c:pt>
                <c:pt idx="2036">
                  <c:v>113.65676595692612</c:v>
                </c:pt>
                <c:pt idx="2037">
                  <c:v>113.65676595692612</c:v>
                </c:pt>
                <c:pt idx="2038">
                  <c:v>113.65676595692612</c:v>
                </c:pt>
                <c:pt idx="2039">
                  <c:v>113.65676595692612</c:v>
                </c:pt>
                <c:pt idx="2040">
                  <c:v>113.65676595692612</c:v>
                </c:pt>
                <c:pt idx="2041">
                  <c:v>113.65676595692612</c:v>
                </c:pt>
                <c:pt idx="2042">
                  <c:v>113.65676595692612</c:v>
                </c:pt>
                <c:pt idx="2043">
                  <c:v>113.65676595692612</c:v>
                </c:pt>
                <c:pt idx="2044">
                  <c:v>113.65676595692612</c:v>
                </c:pt>
                <c:pt idx="2045">
                  <c:v>113.65676595692612</c:v>
                </c:pt>
                <c:pt idx="2046">
                  <c:v>113.65676595692612</c:v>
                </c:pt>
                <c:pt idx="2047">
                  <c:v>113.65676595692612</c:v>
                </c:pt>
                <c:pt idx="2048">
                  <c:v>113.65676595692612</c:v>
                </c:pt>
                <c:pt idx="2049">
                  <c:v>113.65676595692612</c:v>
                </c:pt>
                <c:pt idx="2050">
                  <c:v>113.65676595692612</c:v>
                </c:pt>
                <c:pt idx="2051">
                  <c:v>113.65676595692612</c:v>
                </c:pt>
                <c:pt idx="2052">
                  <c:v>113.65676595692612</c:v>
                </c:pt>
                <c:pt idx="2053">
                  <c:v>113.65676595692612</c:v>
                </c:pt>
                <c:pt idx="2054">
                  <c:v>113.65676595692612</c:v>
                </c:pt>
                <c:pt idx="2055">
                  <c:v>113.65676595692612</c:v>
                </c:pt>
                <c:pt idx="2056">
                  <c:v>113.65676595692612</c:v>
                </c:pt>
                <c:pt idx="2057">
                  <c:v>113.65676595692612</c:v>
                </c:pt>
                <c:pt idx="2058">
                  <c:v>113.65676595692612</c:v>
                </c:pt>
                <c:pt idx="2059">
                  <c:v>113.65676595692612</c:v>
                </c:pt>
                <c:pt idx="2060">
                  <c:v>113.65676595692612</c:v>
                </c:pt>
                <c:pt idx="2061">
                  <c:v>113.65676595692612</c:v>
                </c:pt>
                <c:pt idx="2062">
                  <c:v>113.65676595692612</c:v>
                </c:pt>
                <c:pt idx="2063">
                  <c:v>113.65676595692612</c:v>
                </c:pt>
                <c:pt idx="2064">
                  <c:v>113.65676595692612</c:v>
                </c:pt>
                <c:pt idx="2065">
                  <c:v>113.65676595692612</c:v>
                </c:pt>
                <c:pt idx="2066">
                  <c:v>113.65676595692612</c:v>
                </c:pt>
                <c:pt idx="2067">
                  <c:v>113.65676595692612</c:v>
                </c:pt>
                <c:pt idx="2068">
                  <c:v>113.65676595692612</c:v>
                </c:pt>
                <c:pt idx="2069">
                  <c:v>113.65676595692612</c:v>
                </c:pt>
                <c:pt idx="2070">
                  <c:v>113.65676595692612</c:v>
                </c:pt>
                <c:pt idx="2071">
                  <c:v>113.65676595692612</c:v>
                </c:pt>
                <c:pt idx="2072">
                  <c:v>113.65676595692612</c:v>
                </c:pt>
                <c:pt idx="2073">
                  <c:v>113.65676595692612</c:v>
                </c:pt>
                <c:pt idx="2074">
                  <c:v>113.65676595692612</c:v>
                </c:pt>
                <c:pt idx="2075">
                  <c:v>113.65676595692612</c:v>
                </c:pt>
                <c:pt idx="2076">
                  <c:v>113.65676595692612</c:v>
                </c:pt>
                <c:pt idx="2077">
                  <c:v>113.65676595692612</c:v>
                </c:pt>
                <c:pt idx="2078">
                  <c:v>113.65676595692612</c:v>
                </c:pt>
                <c:pt idx="2079">
                  <c:v>113.65676595692612</c:v>
                </c:pt>
                <c:pt idx="2080">
                  <c:v>113.65676595692612</c:v>
                </c:pt>
                <c:pt idx="2081">
                  <c:v>113.65676595692612</c:v>
                </c:pt>
                <c:pt idx="2082">
                  <c:v>113.65676595692612</c:v>
                </c:pt>
                <c:pt idx="2083">
                  <c:v>113.65676595692612</c:v>
                </c:pt>
                <c:pt idx="2084">
                  <c:v>113.65676595692612</c:v>
                </c:pt>
                <c:pt idx="2085">
                  <c:v>113.65676595692612</c:v>
                </c:pt>
                <c:pt idx="2086">
                  <c:v>113.65676595692612</c:v>
                </c:pt>
                <c:pt idx="2087">
                  <c:v>113.65676595692612</c:v>
                </c:pt>
                <c:pt idx="2088">
                  <c:v>113.65676595692612</c:v>
                </c:pt>
                <c:pt idx="2089">
                  <c:v>113.65676595692612</c:v>
                </c:pt>
                <c:pt idx="2090">
                  <c:v>113.65676595692612</c:v>
                </c:pt>
                <c:pt idx="2091">
                  <c:v>113.65676595692612</c:v>
                </c:pt>
                <c:pt idx="2092">
                  <c:v>113.65676595692612</c:v>
                </c:pt>
                <c:pt idx="2093">
                  <c:v>113.65676595692612</c:v>
                </c:pt>
                <c:pt idx="2094">
                  <c:v>113.65676595692612</c:v>
                </c:pt>
                <c:pt idx="2095">
                  <c:v>113.65676595692612</c:v>
                </c:pt>
                <c:pt idx="2096">
                  <c:v>113.65676595692612</c:v>
                </c:pt>
                <c:pt idx="2097">
                  <c:v>113.65676595692612</c:v>
                </c:pt>
                <c:pt idx="2098">
                  <c:v>113.65676595692612</c:v>
                </c:pt>
                <c:pt idx="2099">
                  <c:v>113.65676595692612</c:v>
                </c:pt>
                <c:pt idx="2100">
                  <c:v>113.65676595692612</c:v>
                </c:pt>
                <c:pt idx="2101">
                  <c:v>113.65676595692612</c:v>
                </c:pt>
                <c:pt idx="2102">
                  <c:v>113.65676595692612</c:v>
                </c:pt>
                <c:pt idx="2103">
                  <c:v>113.65676595692612</c:v>
                </c:pt>
                <c:pt idx="2104">
                  <c:v>113.65676595692612</c:v>
                </c:pt>
                <c:pt idx="2105">
                  <c:v>113.65676595692612</c:v>
                </c:pt>
                <c:pt idx="2106">
                  <c:v>113.65676595692612</c:v>
                </c:pt>
                <c:pt idx="2107">
                  <c:v>113.65676595692612</c:v>
                </c:pt>
                <c:pt idx="2108">
                  <c:v>113.65676595692612</c:v>
                </c:pt>
                <c:pt idx="2109">
                  <c:v>113.65676595692612</c:v>
                </c:pt>
                <c:pt idx="2110">
                  <c:v>113.65676595692612</c:v>
                </c:pt>
                <c:pt idx="2111">
                  <c:v>113.65676595692612</c:v>
                </c:pt>
                <c:pt idx="2112">
                  <c:v>113.65676595692612</c:v>
                </c:pt>
                <c:pt idx="2113">
                  <c:v>113.65676595692612</c:v>
                </c:pt>
                <c:pt idx="2114">
                  <c:v>113.65676595692612</c:v>
                </c:pt>
                <c:pt idx="2115">
                  <c:v>113.65676595692612</c:v>
                </c:pt>
                <c:pt idx="2116">
                  <c:v>113.65676595692612</c:v>
                </c:pt>
                <c:pt idx="2117">
                  <c:v>113.65676595692612</c:v>
                </c:pt>
                <c:pt idx="2118">
                  <c:v>113.65676595692612</c:v>
                </c:pt>
                <c:pt idx="2119">
                  <c:v>113.65676595692612</c:v>
                </c:pt>
                <c:pt idx="2120">
                  <c:v>113.65676595692612</c:v>
                </c:pt>
                <c:pt idx="2121">
                  <c:v>113.65676595692612</c:v>
                </c:pt>
                <c:pt idx="2122">
                  <c:v>113.65676595692612</c:v>
                </c:pt>
                <c:pt idx="2123">
                  <c:v>113.65676595692612</c:v>
                </c:pt>
                <c:pt idx="2124">
                  <c:v>113.65676595692612</c:v>
                </c:pt>
                <c:pt idx="2125">
                  <c:v>113.65676595692612</c:v>
                </c:pt>
                <c:pt idx="2126">
                  <c:v>113.65676595692612</c:v>
                </c:pt>
                <c:pt idx="2127">
                  <c:v>113.65676595692612</c:v>
                </c:pt>
                <c:pt idx="2128">
                  <c:v>113.65676595692612</c:v>
                </c:pt>
                <c:pt idx="2129">
                  <c:v>113.65676595692612</c:v>
                </c:pt>
                <c:pt idx="2130">
                  <c:v>113.65676595692612</c:v>
                </c:pt>
                <c:pt idx="2131">
                  <c:v>113.65676595692612</c:v>
                </c:pt>
                <c:pt idx="2132">
                  <c:v>113.65676595692612</c:v>
                </c:pt>
                <c:pt idx="2133">
                  <c:v>113.65676595692612</c:v>
                </c:pt>
                <c:pt idx="2134">
                  <c:v>113.65676595692612</c:v>
                </c:pt>
                <c:pt idx="2135">
                  <c:v>113.65676595692612</c:v>
                </c:pt>
                <c:pt idx="2136">
                  <c:v>113.65676595692612</c:v>
                </c:pt>
                <c:pt idx="2137">
                  <c:v>113.65676595692612</c:v>
                </c:pt>
                <c:pt idx="2138">
                  <c:v>113.65676595692612</c:v>
                </c:pt>
                <c:pt idx="2139">
                  <c:v>113.65676595692612</c:v>
                </c:pt>
                <c:pt idx="2140">
                  <c:v>113.65676595692612</c:v>
                </c:pt>
                <c:pt idx="2141">
                  <c:v>113.65676595692612</c:v>
                </c:pt>
                <c:pt idx="2142">
                  <c:v>113.65676595692612</c:v>
                </c:pt>
                <c:pt idx="2143">
                  <c:v>113.65676595692612</c:v>
                </c:pt>
                <c:pt idx="2144">
                  <c:v>113.65676595692612</c:v>
                </c:pt>
                <c:pt idx="2145">
                  <c:v>113.65676595692612</c:v>
                </c:pt>
                <c:pt idx="2146">
                  <c:v>113.65676595692612</c:v>
                </c:pt>
                <c:pt idx="2147">
                  <c:v>113.65676595692612</c:v>
                </c:pt>
                <c:pt idx="2148">
                  <c:v>113.65676595692612</c:v>
                </c:pt>
                <c:pt idx="2149">
                  <c:v>113.65676595692612</c:v>
                </c:pt>
                <c:pt idx="2150">
                  <c:v>113.65676595692612</c:v>
                </c:pt>
                <c:pt idx="2151">
                  <c:v>113.65676595692612</c:v>
                </c:pt>
                <c:pt idx="2152">
                  <c:v>113.65676595692612</c:v>
                </c:pt>
                <c:pt idx="2153">
                  <c:v>113.65676595692612</c:v>
                </c:pt>
                <c:pt idx="2154">
                  <c:v>113.65676595692612</c:v>
                </c:pt>
                <c:pt idx="2155">
                  <c:v>113.65676595692612</c:v>
                </c:pt>
                <c:pt idx="2156">
                  <c:v>113.65676595692612</c:v>
                </c:pt>
                <c:pt idx="2157">
                  <c:v>113.65676595692612</c:v>
                </c:pt>
                <c:pt idx="2158">
                  <c:v>113.65676595692612</c:v>
                </c:pt>
                <c:pt idx="2159">
                  <c:v>113.65676595692612</c:v>
                </c:pt>
                <c:pt idx="2160">
                  <c:v>113.65676595692612</c:v>
                </c:pt>
                <c:pt idx="2161">
                  <c:v>113.65676595692612</c:v>
                </c:pt>
                <c:pt idx="2162">
                  <c:v>113.65676595692612</c:v>
                </c:pt>
                <c:pt idx="2163">
                  <c:v>113.65676595692612</c:v>
                </c:pt>
                <c:pt idx="2164">
                  <c:v>113.65676595692612</c:v>
                </c:pt>
                <c:pt idx="2165">
                  <c:v>113.65676595692612</c:v>
                </c:pt>
                <c:pt idx="2166">
                  <c:v>113.65676595692612</c:v>
                </c:pt>
                <c:pt idx="2167">
                  <c:v>113.65676595692612</c:v>
                </c:pt>
                <c:pt idx="2168">
                  <c:v>113.65676595692612</c:v>
                </c:pt>
                <c:pt idx="2169">
                  <c:v>113.65676595692612</c:v>
                </c:pt>
                <c:pt idx="2170">
                  <c:v>113.65676595692612</c:v>
                </c:pt>
                <c:pt idx="2171">
                  <c:v>113.65676595692612</c:v>
                </c:pt>
                <c:pt idx="2172">
                  <c:v>113.65676595692612</c:v>
                </c:pt>
                <c:pt idx="2173">
                  <c:v>113.65676595692612</c:v>
                </c:pt>
                <c:pt idx="2174">
                  <c:v>113.65676595692612</c:v>
                </c:pt>
                <c:pt idx="2175">
                  <c:v>113.65676595692612</c:v>
                </c:pt>
                <c:pt idx="2176">
                  <c:v>113.65676595692612</c:v>
                </c:pt>
                <c:pt idx="2177">
                  <c:v>113.65676595692612</c:v>
                </c:pt>
                <c:pt idx="2178">
                  <c:v>113.65676595692612</c:v>
                </c:pt>
                <c:pt idx="2179">
                  <c:v>113.65676595692612</c:v>
                </c:pt>
                <c:pt idx="2180">
                  <c:v>113.65676595692612</c:v>
                </c:pt>
                <c:pt idx="2181">
                  <c:v>113.65676595692612</c:v>
                </c:pt>
                <c:pt idx="2182">
                  <c:v>113.65676595692612</c:v>
                </c:pt>
                <c:pt idx="2183">
                  <c:v>113.65676595692612</c:v>
                </c:pt>
                <c:pt idx="2184">
                  <c:v>113.65676595692612</c:v>
                </c:pt>
                <c:pt idx="2185">
                  <c:v>113.65676595692612</c:v>
                </c:pt>
                <c:pt idx="2186">
                  <c:v>113.65676595692612</c:v>
                </c:pt>
                <c:pt idx="2187">
                  <c:v>113.65676595692612</c:v>
                </c:pt>
                <c:pt idx="2188">
                  <c:v>113.65676595692612</c:v>
                </c:pt>
                <c:pt idx="2189">
                  <c:v>113.65676595692612</c:v>
                </c:pt>
                <c:pt idx="2190">
                  <c:v>113.65676595692612</c:v>
                </c:pt>
                <c:pt idx="2191">
                  <c:v>113.65676595692612</c:v>
                </c:pt>
                <c:pt idx="2192">
                  <c:v>113.65676595692612</c:v>
                </c:pt>
                <c:pt idx="2193">
                  <c:v>113.65676595692612</c:v>
                </c:pt>
                <c:pt idx="2194">
                  <c:v>113.65676595692612</c:v>
                </c:pt>
                <c:pt idx="2195">
                  <c:v>113.65676595692612</c:v>
                </c:pt>
                <c:pt idx="2196">
                  <c:v>113.65676595692612</c:v>
                </c:pt>
                <c:pt idx="2197">
                  <c:v>113.65676595692612</c:v>
                </c:pt>
                <c:pt idx="2198">
                  <c:v>113.65676595692612</c:v>
                </c:pt>
                <c:pt idx="2199">
                  <c:v>113.65676595692612</c:v>
                </c:pt>
                <c:pt idx="2200">
                  <c:v>113.65676595692612</c:v>
                </c:pt>
                <c:pt idx="2201">
                  <c:v>113.65676595692612</c:v>
                </c:pt>
                <c:pt idx="2202">
                  <c:v>113.65676595692612</c:v>
                </c:pt>
                <c:pt idx="2203">
                  <c:v>113.65676595692612</c:v>
                </c:pt>
                <c:pt idx="2204">
                  <c:v>113.65676595692612</c:v>
                </c:pt>
                <c:pt idx="2205">
                  <c:v>113.65676595692612</c:v>
                </c:pt>
                <c:pt idx="2206">
                  <c:v>113.65676595692612</c:v>
                </c:pt>
                <c:pt idx="2207">
                  <c:v>113.65676595692612</c:v>
                </c:pt>
                <c:pt idx="2208">
                  <c:v>113.65676595692612</c:v>
                </c:pt>
                <c:pt idx="2209">
                  <c:v>113.65676595692612</c:v>
                </c:pt>
                <c:pt idx="2210">
                  <c:v>113.65676595692612</c:v>
                </c:pt>
                <c:pt idx="2211">
                  <c:v>113.65676595692612</c:v>
                </c:pt>
                <c:pt idx="2212">
                  <c:v>113.65676595692612</c:v>
                </c:pt>
                <c:pt idx="2213">
                  <c:v>113.65676595692612</c:v>
                </c:pt>
                <c:pt idx="2214">
                  <c:v>113.65676595692612</c:v>
                </c:pt>
                <c:pt idx="2215">
                  <c:v>113.65676595692612</c:v>
                </c:pt>
                <c:pt idx="2216">
                  <c:v>113.65676595692612</c:v>
                </c:pt>
                <c:pt idx="2217">
                  <c:v>113.65676595692612</c:v>
                </c:pt>
                <c:pt idx="2218">
                  <c:v>113.65676595692612</c:v>
                </c:pt>
                <c:pt idx="2219">
                  <c:v>113.65676595692612</c:v>
                </c:pt>
                <c:pt idx="2220">
                  <c:v>113.65676595692612</c:v>
                </c:pt>
                <c:pt idx="2221">
                  <c:v>113.65676595692612</c:v>
                </c:pt>
                <c:pt idx="2222">
                  <c:v>113.65676595692612</c:v>
                </c:pt>
                <c:pt idx="2223">
                  <c:v>113.65676595692612</c:v>
                </c:pt>
                <c:pt idx="2224">
                  <c:v>113.65676595692612</c:v>
                </c:pt>
                <c:pt idx="2225">
                  <c:v>113.65676595692612</c:v>
                </c:pt>
                <c:pt idx="2226">
                  <c:v>113.65676595692612</c:v>
                </c:pt>
                <c:pt idx="2227">
                  <c:v>113.65676595692612</c:v>
                </c:pt>
                <c:pt idx="2228">
                  <c:v>113.65676595692612</c:v>
                </c:pt>
                <c:pt idx="2229">
                  <c:v>113.65676595692612</c:v>
                </c:pt>
                <c:pt idx="2230">
                  <c:v>113.65676595692612</c:v>
                </c:pt>
                <c:pt idx="2231">
                  <c:v>113.65676595692612</c:v>
                </c:pt>
                <c:pt idx="2232">
                  <c:v>113.65676595692612</c:v>
                </c:pt>
                <c:pt idx="2233">
                  <c:v>113.65676595692612</c:v>
                </c:pt>
                <c:pt idx="2234">
                  <c:v>113.65676595692612</c:v>
                </c:pt>
                <c:pt idx="2235">
                  <c:v>113.65676595692612</c:v>
                </c:pt>
                <c:pt idx="2236">
                  <c:v>113.65676595692612</c:v>
                </c:pt>
                <c:pt idx="2237">
                  <c:v>113.65676595692612</c:v>
                </c:pt>
                <c:pt idx="2238">
                  <c:v>113.65676595692612</c:v>
                </c:pt>
                <c:pt idx="2239">
                  <c:v>113.65676595692612</c:v>
                </c:pt>
                <c:pt idx="2240">
                  <c:v>113.65676595692612</c:v>
                </c:pt>
                <c:pt idx="2241">
                  <c:v>113.65676595692612</c:v>
                </c:pt>
                <c:pt idx="2242">
                  <c:v>113.65676595692612</c:v>
                </c:pt>
                <c:pt idx="2243">
                  <c:v>113.65676595692612</c:v>
                </c:pt>
                <c:pt idx="2244">
                  <c:v>113.65676595692612</c:v>
                </c:pt>
                <c:pt idx="2245">
                  <c:v>113.65676595692612</c:v>
                </c:pt>
                <c:pt idx="2246">
                  <c:v>113.65676595692612</c:v>
                </c:pt>
                <c:pt idx="2247">
                  <c:v>113.65676595692612</c:v>
                </c:pt>
                <c:pt idx="2248">
                  <c:v>113.65676595692612</c:v>
                </c:pt>
                <c:pt idx="2249">
                  <c:v>113.65676595692612</c:v>
                </c:pt>
                <c:pt idx="2250">
                  <c:v>113.65676595692612</c:v>
                </c:pt>
                <c:pt idx="2251">
                  <c:v>113.65676595692612</c:v>
                </c:pt>
                <c:pt idx="2252">
                  <c:v>113.65676595692612</c:v>
                </c:pt>
                <c:pt idx="2253">
                  <c:v>113.65676595692612</c:v>
                </c:pt>
                <c:pt idx="2254">
                  <c:v>113.65676595692612</c:v>
                </c:pt>
                <c:pt idx="2255">
                  <c:v>113.65676595692612</c:v>
                </c:pt>
                <c:pt idx="2256">
                  <c:v>113.65676595692612</c:v>
                </c:pt>
                <c:pt idx="2257">
                  <c:v>113.65676595692612</c:v>
                </c:pt>
                <c:pt idx="2258">
                  <c:v>113.65676595692612</c:v>
                </c:pt>
                <c:pt idx="2259">
                  <c:v>113.65676595692612</c:v>
                </c:pt>
                <c:pt idx="2260">
                  <c:v>113.65676595692612</c:v>
                </c:pt>
                <c:pt idx="2261">
                  <c:v>113.65676595692612</c:v>
                </c:pt>
                <c:pt idx="2262">
                  <c:v>113.65676595692612</c:v>
                </c:pt>
                <c:pt idx="2263">
                  <c:v>113.65676595692612</c:v>
                </c:pt>
                <c:pt idx="2264">
                  <c:v>113.65676595692612</c:v>
                </c:pt>
                <c:pt idx="2265">
                  <c:v>113.65676595692612</c:v>
                </c:pt>
                <c:pt idx="2266">
                  <c:v>113.65676595692612</c:v>
                </c:pt>
                <c:pt idx="2267">
                  <c:v>113.65676595692612</c:v>
                </c:pt>
                <c:pt idx="2268">
                  <c:v>113.65676595692612</c:v>
                </c:pt>
                <c:pt idx="2269">
                  <c:v>113.65676595692612</c:v>
                </c:pt>
                <c:pt idx="2270">
                  <c:v>113.65676595692612</c:v>
                </c:pt>
                <c:pt idx="2271">
                  <c:v>113.65676595692612</c:v>
                </c:pt>
                <c:pt idx="2272">
                  <c:v>113.65676595692612</c:v>
                </c:pt>
                <c:pt idx="2273">
                  <c:v>113.65676595692612</c:v>
                </c:pt>
                <c:pt idx="2274">
                  <c:v>113.65676595692612</c:v>
                </c:pt>
                <c:pt idx="2275">
                  <c:v>113.65676595692612</c:v>
                </c:pt>
                <c:pt idx="2276">
                  <c:v>113.65676595692612</c:v>
                </c:pt>
                <c:pt idx="2277">
                  <c:v>113.65676595692612</c:v>
                </c:pt>
                <c:pt idx="2278">
                  <c:v>113.65676595692612</c:v>
                </c:pt>
                <c:pt idx="2279">
                  <c:v>113.65676595692612</c:v>
                </c:pt>
                <c:pt idx="2280">
                  <c:v>113.65676595692612</c:v>
                </c:pt>
                <c:pt idx="2281">
                  <c:v>113.65676595692612</c:v>
                </c:pt>
                <c:pt idx="2282">
                  <c:v>113.65676595692612</c:v>
                </c:pt>
                <c:pt idx="2283">
                  <c:v>113.65676595692612</c:v>
                </c:pt>
                <c:pt idx="2284">
                  <c:v>113.65676595692612</c:v>
                </c:pt>
                <c:pt idx="2285">
                  <c:v>113.65676595692612</c:v>
                </c:pt>
                <c:pt idx="2286">
                  <c:v>113.65676595692612</c:v>
                </c:pt>
                <c:pt idx="2287">
                  <c:v>113.65676595692612</c:v>
                </c:pt>
                <c:pt idx="2288">
                  <c:v>113.65676595692612</c:v>
                </c:pt>
                <c:pt idx="2289">
                  <c:v>113.65676595692612</c:v>
                </c:pt>
                <c:pt idx="2290">
                  <c:v>113.65676595692612</c:v>
                </c:pt>
                <c:pt idx="2291">
                  <c:v>113.65676595692612</c:v>
                </c:pt>
                <c:pt idx="2292">
                  <c:v>113.65676595692612</c:v>
                </c:pt>
                <c:pt idx="2293">
                  <c:v>113.65676595692612</c:v>
                </c:pt>
                <c:pt idx="2294">
                  <c:v>113.65676595692612</c:v>
                </c:pt>
                <c:pt idx="2295">
                  <c:v>113.65676595692612</c:v>
                </c:pt>
                <c:pt idx="2296">
                  <c:v>113.65676595692612</c:v>
                </c:pt>
                <c:pt idx="2297">
                  <c:v>113.65676595692612</c:v>
                </c:pt>
                <c:pt idx="2298">
                  <c:v>113.65676595692612</c:v>
                </c:pt>
                <c:pt idx="2299">
                  <c:v>113.65676595692612</c:v>
                </c:pt>
                <c:pt idx="2300">
                  <c:v>113.65676595692612</c:v>
                </c:pt>
                <c:pt idx="2301">
                  <c:v>113.65676595692612</c:v>
                </c:pt>
                <c:pt idx="2302">
                  <c:v>113.65676595692612</c:v>
                </c:pt>
                <c:pt idx="2303">
                  <c:v>113.65676595692612</c:v>
                </c:pt>
                <c:pt idx="2304">
                  <c:v>113.65676595692612</c:v>
                </c:pt>
                <c:pt idx="2305">
                  <c:v>113.65676595692612</c:v>
                </c:pt>
                <c:pt idx="2306">
                  <c:v>113.65676595692612</c:v>
                </c:pt>
                <c:pt idx="2307">
                  <c:v>113.65676595692612</c:v>
                </c:pt>
                <c:pt idx="2308">
                  <c:v>113.65676595692612</c:v>
                </c:pt>
                <c:pt idx="2309">
                  <c:v>113.65676595692612</c:v>
                </c:pt>
                <c:pt idx="2310">
                  <c:v>113.65676595692612</c:v>
                </c:pt>
                <c:pt idx="2311">
                  <c:v>113.65676595692612</c:v>
                </c:pt>
                <c:pt idx="2312">
                  <c:v>113.65676595692612</c:v>
                </c:pt>
                <c:pt idx="2313">
                  <c:v>113.65676595692612</c:v>
                </c:pt>
                <c:pt idx="2314">
                  <c:v>113.65676595692612</c:v>
                </c:pt>
                <c:pt idx="2315">
                  <c:v>113.65676595692612</c:v>
                </c:pt>
                <c:pt idx="2316">
                  <c:v>113.65676595692612</c:v>
                </c:pt>
                <c:pt idx="2317">
                  <c:v>113.65676595692612</c:v>
                </c:pt>
                <c:pt idx="2318">
                  <c:v>113.65676595692612</c:v>
                </c:pt>
                <c:pt idx="2319">
                  <c:v>113.65676595692612</c:v>
                </c:pt>
                <c:pt idx="2320">
                  <c:v>113.65676595692612</c:v>
                </c:pt>
                <c:pt idx="2321">
                  <c:v>113.65676595692612</c:v>
                </c:pt>
                <c:pt idx="2322">
                  <c:v>113.65676595692612</c:v>
                </c:pt>
                <c:pt idx="2323">
                  <c:v>113.65676595692612</c:v>
                </c:pt>
                <c:pt idx="2324">
                  <c:v>113.65676595692612</c:v>
                </c:pt>
                <c:pt idx="2325">
                  <c:v>113.65676595692612</c:v>
                </c:pt>
                <c:pt idx="2326">
                  <c:v>113.65676595692612</c:v>
                </c:pt>
                <c:pt idx="2327">
                  <c:v>113.65676595692612</c:v>
                </c:pt>
                <c:pt idx="2328">
                  <c:v>113.65676595692612</c:v>
                </c:pt>
                <c:pt idx="2329">
                  <c:v>113.65676595692612</c:v>
                </c:pt>
                <c:pt idx="2330">
                  <c:v>113.65676595692612</c:v>
                </c:pt>
                <c:pt idx="2331">
                  <c:v>113.65676595692612</c:v>
                </c:pt>
                <c:pt idx="2332">
                  <c:v>113.65676595692612</c:v>
                </c:pt>
                <c:pt idx="2333">
                  <c:v>113.65676595692612</c:v>
                </c:pt>
                <c:pt idx="2334">
                  <c:v>113.65676595692612</c:v>
                </c:pt>
                <c:pt idx="2335">
                  <c:v>113.65676595692612</c:v>
                </c:pt>
                <c:pt idx="2336">
                  <c:v>113.65676595692612</c:v>
                </c:pt>
                <c:pt idx="2337">
                  <c:v>113.65676595692612</c:v>
                </c:pt>
                <c:pt idx="2338">
                  <c:v>113.65676595692612</c:v>
                </c:pt>
                <c:pt idx="2339">
                  <c:v>113.65676595692612</c:v>
                </c:pt>
                <c:pt idx="2340">
                  <c:v>113.65676595692612</c:v>
                </c:pt>
                <c:pt idx="2341">
                  <c:v>113.65676595692612</c:v>
                </c:pt>
                <c:pt idx="2342">
                  <c:v>113.65676595692612</c:v>
                </c:pt>
                <c:pt idx="2343">
                  <c:v>113.65676595692612</c:v>
                </c:pt>
                <c:pt idx="2344">
                  <c:v>113.65676595692612</c:v>
                </c:pt>
                <c:pt idx="2345">
                  <c:v>113.65676595692612</c:v>
                </c:pt>
                <c:pt idx="2346">
                  <c:v>113.65676595692612</c:v>
                </c:pt>
                <c:pt idx="2347">
                  <c:v>113.65676595692612</c:v>
                </c:pt>
                <c:pt idx="2348">
                  <c:v>113.65676595692612</c:v>
                </c:pt>
                <c:pt idx="2349">
                  <c:v>113.65676595692612</c:v>
                </c:pt>
                <c:pt idx="2350">
                  <c:v>113.65676595692612</c:v>
                </c:pt>
                <c:pt idx="2351">
                  <c:v>113.65676595692612</c:v>
                </c:pt>
                <c:pt idx="2352">
                  <c:v>113.65676595692612</c:v>
                </c:pt>
                <c:pt idx="2353">
                  <c:v>113.65676595692612</c:v>
                </c:pt>
                <c:pt idx="2354">
                  <c:v>113.65676595692612</c:v>
                </c:pt>
                <c:pt idx="2355">
                  <c:v>113.65676595692612</c:v>
                </c:pt>
                <c:pt idx="2356">
                  <c:v>113.65676595692612</c:v>
                </c:pt>
                <c:pt idx="2357">
                  <c:v>113.65676595692612</c:v>
                </c:pt>
                <c:pt idx="2358">
                  <c:v>113.65676595692612</c:v>
                </c:pt>
                <c:pt idx="2359">
                  <c:v>113.65676595692612</c:v>
                </c:pt>
                <c:pt idx="2360">
                  <c:v>113.65676595692612</c:v>
                </c:pt>
                <c:pt idx="2361">
                  <c:v>113.65676595692612</c:v>
                </c:pt>
                <c:pt idx="2362">
                  <c:v>113.65676595692612</c:v>
                </c:pt>
                <c:pt idx="2363">
                  <c:v>113.65676595692612</c:v>
                </c:pt>
                <c:pt idx="2364">
                  <c:v>113.65676595692612</c:v>
                </c:pt>
                <c:pt idx="2365">
                  <c:v>113.65676595692612</c:v>
                </c:pt>
                <c:pt idx="2366">
                  <c:v>113.65676595692612</c:v>
                </c:pt>
                <c:pt idx="2367">
                  <c:v>113.65676595692612</c:v>
                </c:pt>
                <c:pt idx="2368">
                  <c:v>113.65676595692612</c:v>
                </c:pt>
                <c:pt idx="2369">
                  <c:v>113.65676595692612</c:v>
                </c:pt>
                <c:pt idx="2370">
                  <c:v>113.65676595692612</c:v>
                </c:pt>
                <c:pt idx="2371">
                  <c:v>113.65676595692612</c:v>
                </c:pt>
                <c:pt idx="2372">
                  <c:v>113.65676595692612</c:v>
                </c:pt>
                <c:pt idx="2373">
                  <c:v>113.65676595692612</c:v>
                </c:pt>
                <c:pt idx="2374">
                  <c:v>113.65676595692612</c:v>
                </c:pt>
                <c:pt idx="2375">
                  <c:v>113.65676595692612</c:v>
                </c:pt>
                <c:pt idx="2376">
                  <c:v>113.65676595692612</c:v>
                </c:pt>
                <c:pt idx="2377">
                  <c:v>113.65676595692612</c:v>
                </c:pt>
                <c:pt idx="2378">
                  <c:v>113.65676595692612</c:v>
                </c:pt>
                <c:pt idx="2379">
                  <c:v>113.65676595692612</c:v>
                </c:pt>
                <c:pt idx="2380">
                  <c:v>113.65676595692612</c:v>
                </c:pt>
                <c:pt idx="2381">
                  <c:v>113.65676595692612</c:v>
                </c:pt>
                <c:pt idx="2382">
                  <c:v>113.65676595692612</c:v>
                </c:pt>
                <c:pt idx="2383">
                  <c:v>113.65676595692612</c:v>
                </c:pt>
                <c:pt idx="2384">
                  <c:v>113.65676595692612</c:v>
                </c:pt>
              </c:numCache>
            </c:numRef>
          </c:xVal>
          <c:yVal>
            <c:numRef>
              <c:f>'Solow 2'!$R$30:$R$2414</c:f>
              <c:numCache>
                <c:formatCode>General</c:formatCode>
                <c:ptCount val="2385"/>
                <c:pt idx="0">
                  <c:v>57.492546927614541</c:v>
                </c:pt>
                <c:pt idx="1">
                  <c:v>53.945155366790672</c:v>
                </c:pt>
                <c:pt idx="2">
                  <c:v>50.616644122778091</c:v>
                </c:pt>
                <c:pt idx="3">
                  <c:v>47.493507893930236</c:v>
                </c:pt>
                <c:pt idx="4">
                  <c:v>44.563074679535141</c:v>
                </c:pt>
                <c:pt idx="5">
                  <c:v>41.813454363677856</c:v>
                </c:pt>
                <c:pt idx="6">
                  <c:v>39.233490471569255</c:v>
                </c:pt>
                <c:pt idx="7">
                  <c:v>36.812714902594415</c:v>
                </c:pt>
                <c:pt idx="8">
                  <c:v>34.541305456411841</c:v>
                </c:pt>
                <c:pt idx="9">
                  <c:v>32.410045979767204</c:v>
                </c:pt>
                <c:pt idx="10">
                  <c:v>30.410288972319034</c:v>
                </c:pt>
                <c:pt idx="11">
                  <c:v>28.533920499750902</c:v>
                </c:pt>
                <c:pt idx="12">
                  <c:v>26.773327271806473</c:v>
                </c:pt>
                <c:pt idx="13">
                  <c:v>25.121365751667874</c:v>
                </c:pt>
                <c:pt idx="14">
                  <c:v>23.571333171339919</c:v>
                </c:pt>
                <c:pt idx="15">
                  <c:v>22.116940335436233</c:v>
                </c:pt>
                <c:pt idx="16">
                  <c:v>20.752286103019763</c:v>
                </c:pt>
                <c:pt idx="17">
                  <c:v>19.471833443958737</c:v>
                </c:pt>
                <c:pt idx="18">
                  <c:v>18.270386972647689</c:v>
                </c:pt>
                <c:pt idx="19">
                  <c:v>17.143071867937543</c:v>
                </c:pt>
                <c:pt idx="20">
                  <c:v>16.085314093743175</c:v>
                </c:pt>
                <c:pt idx="21">
                  <c:v>15.092821840074404</c:v>
                </c:pt>
                <c:pt idx="22">
                  <c:v>14.161568109188076</c:v>
                </c:pt>
                <c:pt idx="23">
                  <c:v>13.287774376205327</c:v>
                </c:pt>
                <c:pt idx="24">
                  <c:v>12.467895257897528</c:v>
                </c:pt>
                <c:pt idx="25">
                  <c:v>11.698604127435223</c:v>
                </c:pt>
                <c:pt idx="26">
                  <c:v>10.976779616732424</c:v>
                </c:pt>
                <c:pt idx="27">
                  <c:v>10.29949295162006</c:v>
                </c:pt>
                <c:pt idx="28">
                  <c:v>9.6639960684615733</c:v>
                </c:pt>
                <c:pt idx="29">
                  <c:v>9.0677104639943007</c:v>
                </c:pt>
                <c:pt idx="30">
                  <c:v>8.5082167331552956</c:v>
                </c:pt>
                <c:pt idx="31">
                  <c:v>7.9832447524417605</c:v>
                </c:pt>
                <c:pt idx="32">
                  <c:v>7.4906644689754707</c:v>
                </c:pt>
                <c:pt idx="33">
                  <c:v>7.028477257898138</c:v>
                </c:pt>
                <c:pt idx="34">
                  <c:v>6.5948078130307595</c:v>
                </c:pt>
                <c:pt idx="35">
                  <c:v>6.1878965378935646</c:v>
                </c:pt>
                <c:pt idx="36">
                  <c:v>5.8060924062134713</c:v>
                </c:pt>
                <c:pt idx="37">
                  <c:v>5.4478462629508133</c:v>
                </c:pt>
                <c:pt idx="38">
                  <c:v>5.1117045386645446</c:v>
                </c:pt>
                <c:pt idx="39">
                  <c:v>4.7963033517121882</c:v>
                </c:pt>
                <c:pt idx="40">
                  <c:v>4.5003629743544602</c:v>
                </c:pt>
                <c:pt idx="41">
                  <c:v>4.2226826403110023</c:v>
                </c:pt>
                <c:pt idx="42">
                  <c:v>3.9621356726990693</c:v>
                </c:pt>
                <c:pt idx="43">
                  <c:v>3.7176649125870145</c:v>
                </c:pt>
                <c:pt idx="44">
                  <c:v>3.4882784296140747</c:v>
                </c:pt>
                <c:pt idx="45">
                  <c:v>3.2730454972724856</c:v>
                </c:pt>
                <c:pt idx="46">
                  <c:v>3.0710928165217886</c:v>
                </c:pt>
                <c:pt idx="47">
                  <c:v>2.8816009724128007</c:v>
                </c:pt>
                <c:pt idx="48">
                  <c:v>2.7038011093441292</c:v>
                </c:pt>
                <c:pt idx="49">
                  <c:v>2.5369718114612296</c:v>
                </c:pt>
                <c:pt idx="50">
                  <c:v>2.3804361755403418</c:v>
                </c:pt>
                <c:pt idx="51">
                  <c:v>2.233559064480652</c:v>
                </c:pt>
                <c:pt idx="52">
                  <c:v>2.0957445302608324</c:v>
                </c:pt>
                <c:pt idx="53">
                  <c:v>1.9664333959037075</c:v>
                </c:pt>
                <c:pt idx="54">
                  <c:v>1.8451009866379684</c:v>
                </c:pt>
                <c:pt idx="55">
                  <c:v>1.7312550010512082</c:v>
                </c:pt>
                <c:pt idx="56">
                  <c:v>1.6244335135965735</c:v>
                </c:pt>
                <c:pt idx="57">
                  <c:v>1.5242031003482757</c:v>
                </c:pt>
                <c:pt idx="58">
                  <c:v>1.4301570804012969</c:v>
                </c:pt>
                <c:pt idx="59">
                  <c:v>1.3419138657798331</c:v>
                </c:pt>
                <c:pt idx="60">
                  <c:v>1.2591154131592992</c:v>
                </c:pt>
                <c:pt idx="61">
                  <c:v>1.1814257711198159</c:v>
                </c:pt>
                <c:pt idx="62">
                  <c:v>1.1085297170367208</c:v>
                </c:pt>
                <c:pt idx="63">
                  <c:v>1.0401314780773376</c:v>
                </c:pt>
                <c:pt idx="64">
                  <c:v>0.97595353111450156</c:v>
                </c:pt>
                <c:pt idx="65">
                  <c:v>0.91573547668753819</c:v>
                </c:pt>
                <c:pt idx="66">
                  <c:v>0.85923298244183433</c:v>
                </c:pt>
                <c:pt idx="67">
                  <c:v>0.80621679176005279</c:v>
                </c:pt>
                <c:pt idx="68">
                  <c:v>0.75647179356254857</c:v>
                </c:pt>
                <c:pt idx="69">
                  <c:v>0.70979614950274172</c:v>
                </c:pt>
                <c:pt idx="70">
                  <c:v>0.66600047501607351</c:v>
                </c:pt>
                <c:pt idx="71">
                  <c:v>0.62490707089968822</c:v>
                </c:pt>
                <c:pt idx="72">
                  <c:v>0.58634920230500331</c:v>
                </c:pt>
                <c:pt idx="73">
                  <c:v>0.55017042221770951</c:v>
                </c:pt>
                <c:pt idx="74">
                  <c:v>0.51622393668024946</c:v>
                </c:pt>
                <c:pt idx="75">
                  <c:v>0.48437200918118756</c:v>
                </c:pt>
                <c:pt idx="76">
                  <c:v>0.45448540179480745</c:v>
                </c:pt>
                <c:pt idx="77">
                  <c:v>0.42644285080338201</c:v>
                </c:pt>
                <c:pt idx="78">
                  <c:v>0.4001305746744741</c:v>
                </c:pt>
                <c:pt idx="79">
                  <c:v>0.37544181239690538</c:v>
                </c:pt>
                <c:pt idx="80">
                  <c:v>0.35227639030221125</c:v>
                </c:pt>
                <c:pt idx="81">
                  <c:v>0.3305403156139749</c:v>
                </c:pt>
                <c:pt idx="82">
                  <c:v>0.31014539507588545</c:v>
                </c:pt>
                <c:pt idx="83">
                  <c:v>0.29100887711111717</c:v>
                </c:pt>
                <c:pt idx="84">
                  <c:v>0.27305311606110583</c:v>
                </c:pt>
                <c:pt idx="85">
                  <c:v>0.25620525714138592</c:v>
                </c:pt>
                <c:pt idx="86">
                  <c:v>0.24039694083620719</c:v>
                </c:pt>
                <c:pt idx="87">
                  <c:v>0.22556402553252572</c:v>
                </c:pt>
                <c:pt idx="88">
                  <c:v>0.21164632726796664</c:v>
                </c:pt>
                <c:pt idx="89">
                  <c:v>0.19858737553679651</c:v>
                </c:pt>
                <c:pt idx="90">
                  <c:v>0.18633418416309816</c:v>
                </c:pt>
                <c:pt idx="91">
                  <c:v>0.17483703631147482</c:v>
                </c:pt>
                <c:pt idx="92">
                  <c:v>0.16404928276297298</c:v>
                </c:pt>
                <c:pt idx="93">
                  <c:v>0.15392715263773649</c:v>
                </c:pt>
                <c:pt idx="94">
                  <c:v>0.14442957579640711</c:v>
                </c:pt>
                <c:pt idx="95">
                  <c:v>0.13551801619967163</c:v>
                </c:pt>
                <c:pt idx="96">
                  <c:v>0.12715631554981918</c:v>
                </c:pt>
                <c:pt idx="97">
                  <c:v>0.11931054657988979</c:v>
                </c:pt>
                <c:pt idx="98">
                  <c:v>0.11194887539514191</c:v>
                </c:pt>
                <c:pt idx="99">
                  <c:v>0.10504143230829367</c:v>
                </c:pt>
                <c:pt idx="100">
                  <c:v>9.8560190644457826E-2</c:v>
                </c:pt>
                <c:pt idx="101">
                  <c:v>9.2478853024026045E-2</c:v>
                </c:pt>
                <c:pt idx="102">
                  <c:v>8.6772744662099749E-2</c:v>
                </c:pt>
                <c:pt idx="103">
                  <c:v>8.1418713251534283E-2</c:v>
                </c:pt>
                <c:pt idx="104">
                  <c:v>7.6395035023375885E-2</c:v>
                </c:pt>
                <c:pt idx="105">
                  <c:v>7.1681326603535461E-2</c:v>
                </c:pt>
                <c:pt idx="106">
                  <c:v>6.7258462308060915E-2</c:v>
                </c:pt>
                <c:pt idx="107">
                  <c:v>6.3108496541437242E-2</c:v>
                </c:pt>
                <c:pt idx="108">
                  <c:v>5.9214590983048265E-2</c:v>
                </c:pt>
                <c:pt idx="109">
                  <c:v>5.5560946266362231E-2</c:v>
                </c:pt>
                <c:pt idx="110">
                  <c:v>5.213273787363204E-2</c:v>
                </c:pt>
                <c:pt idx="111">
                  <c:v>4.8916055986005694E-2</c:v>
                </c:pt>
                <c:pt idx="112">
                  <c:v>4.5897849044990904E-2</c:v>
                </c:pt>
                <c:pt idx="113">
                  <c:v>4.3065870796276981E-2</c:v>
                </c:pt>
                <c:pt idx="114">
                  <c:v>4.040863060104629E-2</c:v>
                </c:pt>
                <c:pt idx="115">
                  <c:v>3.7915346813165426E-2</c:v>
                </c:pt>
                <c:pt idx="116">
                  <c:v>3.5575903033085984E-2</c:v>
                </c:pt>
                <c:pt idx="117">
                  <c:v>3.3380807060956752E-2</c:v>
                </c:pt>
                <c:pt idx="118">
                  <c:v>3.1321152382401338E-2</c:v>
                </c:pt>
                <c:pt idx="119">
                  <c:v>2.9388582030691245E-2</c:v>
                </c:pt>
                <c:pt idx="120">
                  <c:v>2.7575254678686597E-2</c:v>
                </c:pt>
                <c:pt idx="121">
                  <c:v>2.5873812822963953E-2</c:v>
                </c:pt>
                <c:pt idx="122">
                  <c:v>2.4277352931039536E-2</c:v>
                </c:pt>
                <c:pt idx="123">
                  <c:v>2.2779397430561489E-2</c:v>
                </c:pt>
                <c:pt idx="124">
                  <c:v>2.1373868426818331E-2</c:v>
                </c:pt>
                <c:pt idx="125">
                  <c:v>2.0055063041923529E-2</c:v>
                </c:pt>
                <c:pt idx="126">
                  <c:v>1.8817630275615883E-2</c:v>
                </c:pt>
                <c:pt idx="127">
                  <c:v>1.7656549293789337E-2</c:v>
                </c:pt>
                <c:pt idx="128">
                  <c:v>1.6567109056658796E-2</c:v>
                </c:pt>
                <c:pt idx="129">
                  <c:v>1.5544889203904072E-2</c:v>
                </c:pt>
                <c:pt idx="130">
                  <c:v>1.4585742119234128E-2</c:v>
                </c:pt>
                <c:pt idx="131">
                  <c:v>1.3685776101599373E-2</c:v>
                </c:pt>
                <c:pt idx="132">
                  <c:v>1.2841339574769841E-2</c:v>
                </c:pt>
                <c:pt idx="133">
                  <c:v>1.2049006271210239E-2</c:v>
                </c:pt>
                <c:pt idx="134">
                  <c:v>1.1305561330136056E-2</c:v>
                </c:pt>
                <c:pt idx="135">
                  <c:v>1.0607988253344112E-2</c:v>
                </c:pt>
                <c:pt idx="136">
                  <c:v>9.9534566658913901E-3</c:v>
                </c:pt>
                <c:pt idx="137">
                  <c:v>9.3393108319615691E-3</c:v>
                </c:pt>
                <c:pt idx="138">
                  <c:v>8.7630588793228426E-3</c:v>
                </c:pt>
                <c:pt idx="139">
                  <c:v>8.222362688655711E-3</c:v>
                </c:pt>
                <c:pt idx="140">
                  <c:v>7.7150284067270649E-3</c:v>
                </c:pt>
                <c:pt idx="141">
                  <c:v>7.2389975449181814E-3</c:v>
                </c:pt>
                <c:pt idx="142">
                  <c:v>6.7923386269892342E-3</c:v>
                </c:pt>
                <c:pt idx="143">
                  <c:v>6.3732393521914715E-3</c:v>
                </c:pt>
                <c:pt idx="144">
                  <c:v>5.9799992419291891E-3</c:v>
                </c:pt>
                <c:pt idx="145">
                  <c:v>5.6110227401356379E-3</c:v>
                </c:pt>
                <c:pt idx="146">
                  <c:v>5.2648127393679113E-3</c:v>
                </c:pt>
                <c:pt idx="147">
                  <c:v>4.9399645063531858E-3</c:v>
                </c:pt>
                <c:pt idx="148">
                  <c:v>4.6351599823394882E-3</c:v>
                </c:pt>
                <c:pt idx="149">
                  <c:v>4.3491624351248599E-3</c:v>
                </c:pt>
                <c:pt idx="150">
                  <c:v>4.0808114410657717E-3</c:v>
                </c:pt>
                <c:pt idx="151">
                  <c:v>3.8290181767044558E-3</c:v>
                </c:pt>
                <c:pt idx="152">
                  <c:v>3.5927610009111452E-3</c:v>
                </c:pt>
                <c:pt idx="153">
                  <c:v>3.3710813096159285E-3</c:v>
                </c:pt>
                <c:pt idx="154">
                  <c:v>3.1630796463109627E-3</c:v>
                </c:pt>
                <c:pt idx="155">
                  <c:v>2.9679120525415549E-3</c:v>
                </c:pt>
                <c:pt idx="156">
                  <c:v>2.7847866435783898E-3</c:v>
                </c:pt>
                <c:pt idx="157">
                  <c:v>2.6129603953768143E-3</c:v>
                </c:pt>
                <c:pt idx="158">
                  <c:v>2.4517361297864064E-3</c:v>
                </c:pt>
                <c:pt idx="159">
                  <c:v>2.3004596857784292E-3</c:v>
                </c:pt>
                <c:pt idx="160">
                  <c:v>2.1585172652135425E-3</c:v>
                </c:pt>
                <c:pt idx="161">
                  <c:v>2.0253329423803282E-3</c:v>
                </c:pt>
                <c:pt idx="162">
                  <c:v>1.9003663271996802E-3</c:v>
                </c:pt>
                <c:pt idx="163">
                  <c:v>1.7831103726136078E-3</c:v>
                </c:pt>
                <c:pt idx="164">
                  <c:v>1.6730893172620166E-3</c:v>
                </c:pt>
                <c:pt idx="165">
                  <c:v>1.569856755099961E-3</c:v>
                </c:pt>
                <c:pt idx="166">
                  <c:v>1.4729938241229176E-3</c:v>
                </c:pt>
                <c:pt idx="167">
                  <c:v>1.3821075068509037E-3</c:v>
                </c:pt>
                <c:pt idx="168">
                  <c:v>1.2968290356757245E-3</c:v>
                </c:pt>
                <c:pt idx="169">
                  <c:v>1.2168123966011073E-3</c:v>
                </c:pt>
                <c:pt idx="170">
                  <c:v>1.1417329253047095E-3</c:v>
                </c:pt>
                <c:pt idx="171">
                  <c:v>1.0712859898255767E-3</c:v>
                </c:pt>
                <c:pt idx="172">
                  <c:v>1.0051857545321083E-3</c:v>
                </c:pt>
                <c:pt idx="173">
                  <c:v>9.4316402035538006E-4</c:v>
                </c:pt>
                <c:pt idx="174">
                  <c:v>8.8496913658211713E-4</c:v>
                </c:pt>
                <c:pt idx="175">
                  <c:v>8.3036497979195882E-4</c:v>
                </c:pt>
                <c:pt idx="176">
                  <c:v>7.7912999579609677E-4</c:v>
                </c:pt>
                <c:pt idx="177">
                  <c:v>7.3105630068998778E-4</c:v>
                </c:pt>
                <c:pt idx="178">
                  <c:v>6.8594883737270061E-4</c:v>
                </c:pt>
                <c:pt idx="179">
                  <c:v>6.4362458411050777E-4</c:v>
                </c:pt>
                <c:pt idx="180">
                  <c:v>6.0391181193349814E-4</c:v>
                </c:pt>
                <c:pt idx="181">
                  <c:v>5.6664938785212977E-4</c:v>
                </c:pt>
                <c:pt idx="182">
                  <c:v>5.3168612106654987E-4</c:v>
                </c:pt>
                <c:pt idx="183">
                  <c:v>4.9888014951595327E-4</c:v>
                </c:pt>
                <c:pt idx="184">
                  <c:v>4.6809836427892773E-4</c:v>
                </c:pt>
                <c:pt idx="185">
                  <c:v>4.392158694893127E-4</c:v>
                </c:pt>
                <c:pt idx="186">
                  <c:v>4.1211547557620283E-4</c:v>
                </c:pt>
                <c:pt idx="187">
                  <c:v>3.8668722377193721E-4</c:v>
                </c:pt>
                <c:pt idx="188">
                  <c:v>3.6282793995878401E-4</c:v>
                </c:pt>
                <c:pt idx="189">
                  <c:v>3.4044081604407206E-4</c:v>
                </c:pt>
                <c:pt idx="190">
                  <c:v>3.194350171652148E-4</c:v>
                </c:pt>
                <c:pt idx="191">
                  <c:v>2.9972531313087776E-4</c:v>
                </c:pt>
                <c:pt idx="192">
                  <c:v>2.8123173260287583E-4</c:v>
                </c:pt>
                <c:pt idx="193">
                  <c:v>2.6387923861565719E-4</c:v>
                </c:pt>
                <c:pt idx="194">
                  <c:v>2.4759742411680782E-4</c:v>
                </c:pt>
                <c:pt idx="195">
                  <c:v>2.3232022629324402E-4</c:v>
                </c:pt>
                <c:pt idx="196">
                  <c:v>2.1798565852398235E-4</c:v>
                </c:pt>
                <c:pt idx="197">
                  <c:v>2.04535558871897E-4</c:v>
                </c:pt>
                <c:pt idx="198">
                  <c:v>1.919153540939789E-4</c:v>
                </c:pt>
                <c:pt idx="199">
                  <c:v>1.8007383821257847E-4</c:v>
                </c:pt>
                <c:pt idx="200">
                  <c:v>1.6896296474919323E-4</c:v>
                </c:pt>
                <c:pt idx="201">
                  <c:v>1.5853765177779693E-4</c:v>
                </c:pt>
                <c:pt idx="202">
                  <c:v>1.4875559900672265E-4</c:v>
                </c:pt>
                <c:pt idx="203">
                  <c:v>1.3957711614691584E-4</c:v>
                </c:pt>
                <c:pt idx="204">
                  <c:v>1.3096496187016936E-4</c:v>
                </c:pt>
                <c:pt idx="205">
                  <c:v>1.2288419270391917E-4</c:v>
                </c:pt>
                <c:pt idx="206">
                  <c:v>1.1530202124949785E-4</c:v>
                </c:pt>
                <c:pt idx="207">
                  <c:v>1.0818768314857186E-4</c:v>
                </c:pt>
                <c:pt idx="208">
                  <c:v>1.015123122579844E-4</c:v>
                </c:pt>
                <c:pt idx="209">
                  <c:v>9.5248823526530613E-5</c:v>
                </c:pt>
                <c:pt idx="210">
                  <c:v>8.937180309844229E-5</c:v>
                </c:pt>
                <c:pt idx="211">
                  <c:v>8.385740519768154E-5</c:v>
                </c:pt>
                <c:pt idx="212">
                  <c:v>7.8683255374655306E-5</c:v>
                </c:pt>
                <c:pt idx="213">
                  <c:v>7.3828359722778459E-5</c:v>
                </c:pt>
                <c:pt idx="214">
                  <c:v>6.9273019696534807E-5</c:v>
                </c:pt>
                <c:pt idx="215">
                  <c:v>6.4998752185414313E-5</c:v>
                </c:pt>
                <c:pt idx="216">
                  <c:v>6.0988214519429089E-5</c:v>
                </c:pt>
                <c:pt idx="217">
                  <c:v>5.7225134101921559E-5</c:v>
                </c:pt>
                <c:pt idx="218">
                  <c:v>5.3694242384152366E-5</c:v>
                </c:pt>
                <c:pt idx="219">
                  <c:v>5.038121291377269E-5</c:v>
                </c:pt>
                <c:pt idx="220">
                  <c:v>4.7272603205815129E-5</c:v>
                </c:pt>
                <c:pt idx="221">
                  <c:v>4.4355800200346995E-5</c:v>
                </c:pt>
                <c:pt idx="222">
                  <c:v>4.1618969085482529E-5</c:v>
                </c:pt>
                <c:pt idx="223">
                  <c:v>3.905100527810566E-5</c:v>
                </c:pt>
                <c:pt idx="224">
                  <c:v>3.6641489367466767E-5</c:v>
                </c:pt>
                <c:pt idx="225">
                  <c:v>3.4380644838839057E-5</c:v>
                </c:pt>
                <c:pt idx="226">
                  <c:v>3.2259298405699907E-5</c:v>
                </c:pt>
                <c:pt idx="227">
                  <c:v>3.0268842789486575E-5</c:v>
                </c:pt>
                <c:pt idx="228">
                  <c:v>2.840120179590667E-5</c:v>
                </c:pt>
                <c:pt idx="229">
                  <c:v>2.6648797546101846E-5</c:v>
                </c:pt>
                <c:pt idx="230">
                  <c:v>2.5004519729706486E-5</c:v>
                </c:pt>
                <c:pt idx="231">
                  <c:v>2.3461696755046957E-5</c:v>
                </c:pt>
                <c:pt idx="232">
                  <c:v>2.2014068679424394E-5</c:v>
                </c:pt>
                <c:pt idx="233">
                  <c:v>2.065576180964684E-5</c:v>
                </c:pt>
                <c:pt idx="234">
                  <c:v>1.9381264869753324E-5</c:v>
                </c:pt>
                <c:pt idx="235">
                  <c:v>1.8185406639231412E-5</c:v>
                </c:pt>
                <c:pt idx="236">
                  <c:v>1.7063334970996195E-5</c:v>
                </c:pt>
                <c:pt idx="237">
                  <c:v>1.6010497103996964E-5</c:v>
                </c:pt>
                <c:pt idx="238">
                  <c:v>1.5022621190570797E-5</c:v>
                </c:pt>
                <c:pt idx="239">
                  <c:v>1.4095698963591004E-5</c:v>
                </c:pt>
                <c:pt idx="240">
                  <c:v>1.322596947308309E-5</c:v>
                </c:pt>
                <c:pt idx="241">
                  <c:v>1.2409903826320208E-5</c:v>
                </c:pt>
                <c:pt idx="242">
                  <c:v>1.1644190869481633E-5</c:v>
                </c:pt>
                <c:pt idx="243">
                  <c:v>1.0925723752778173E-5</c:v>
                </c:pt>
                <c:pt idx="244">
                  <c:v>1.0251587324533031E-5</c:v>
                </c:pt>
                <c:pt idx="245">
                  <c:v>9.6190463030701247E-6</c:v>
                </c:pt>
                <c:pt idx="246">
                  <c:v>9.025534178417746E-6</c:v>
                </c:pt>
                <c:pt idx="247">
                  <c:v>8.4686427987967083E-6</c:v>
                </c:pt>
                <c:pt idx="248">
                  <c:v>7.9461125996405133E-6</c:v>
                </c:pt>
                <c:pt idx="249">
                  <c:v>7.4558234355022332E-6</c:v>
                </c:pt>
                <c:pt idx="250">
                  <c:v>6.995785977648897E-6</c:v>
                </c:pt>
                <c:pt idx="251">
                  <c:v>6.5641336424394807E-6</c:v>
                </c:pt>
                <c:pt idx="252">
                  <c:v>6.1591150177362256E-6</c:v>
                </c:pt>
                <c:pt idx="253">
                  <c:v>5.7790867566197097E-6</c:v>
                </c:pt>
                <c:pt idx="254">
                  <c:v>5.4225069095742669E-6</c:v>
                </c:pt>
                <c:pt idx="255">
                  <c:v>5.0879286680893055E-6</c:v>
                </c:pt>
                <c:pt idx="256">
                  <c:v>4.7739944942914718E-6</c:v>
                </c:pt>
                <c:pt idx="257">
                  <c:v>4.4794306127888599E-6</c:v>
                </c:pt>
                <c:pt idx="258">
                  <c:v>4.2030418423781521E-6</c:v>
                </c:pt>
                <c:pt idx="259">
                  <c:v>3.9437067466445444E-6</c:v>
                </c:pt>
                <c:pt idx="260">
                  <c:v>3.7003730837782103E-6</c:v>
                </c:pt>
                <c:pt idx="261">
                  <c:v>3.4720535371451197E-6</c:v>
                </c:pt>
                <c:pt idx="262">
                  <c:v>3.2578217092891621E-6</c:v>
                </c:pt>
                <c:pt idx="263">
                  <c:v>3.0568083631114111E-6</c:v>
                </c:pt>
                <c:pt idx="264">
                  <c:v>2.8681978949752561E-6</c:v>
                </c:pt>
                <c:pt idx="265">
                  <c:v>2.6912250254271682E-6</c:v>
                </c:pt>
                <c:pt idx="266">
                  <c:v>2.5251716941058376E-6</c:v>
                </c:pt>
                <c:pt idx="267">
                  <c:v>2.3693641462408846E-6</c:v>
                </c:pt>
                <c:pt idx="268">
                  <c:v>2.2231701989197493E-6</c:v>
                </c:pt>
                <c:pt idx="269">
                  <c:v>2.0859966760307319E-6</c:v>
                </c:pt>
                <c:pt idx="270">
                  <c:v>1.957287001474571E-6</c:v>
                </c:pt>
                <c:pt idx="271">
                  <c:v>1.8365189408791167E-6</c:v>
                </c:pt>
                <c:pt idx="272">
                  <c:v>1.7232024826541879E-6</c:v>
                </c:pt>
                <c:pt idx="273">
                  <c:v>1.6168778497890869E-6</c:v>
                </c:pt>
                <c:pt idx="274">
                  <c:v>1.51711363432571E-6</c:v>
                </c:pt>
                <c:pt idx="275">
                  <c:v>1.4235050469379612E-6</c:v>
                </c:pt>
                <c:pt idx="276">
                  <c:v>1.3356722745152029E-6</c:v>
                </c:pt>
                <c:pt idx="277">
                  <c:v>1.2532589390857049E-6</c:v>
                </c:pt>
                <c:pt idx="278">
                  <c:v>1.1759306518272337E-6</c:v>
                </c:pt>
                <c:pt idx="279">
                  <c:v>1.1033736562977414E-6</c:v>
                </c:pt>
                <c:pt idx="280">
                  <c:v>1.035293555381113E-6</c:v>
                </c:pt>
                <c:pt idx="281">
                  <c:v>9.7141411678260666E-7</c:v>
                </c:pt>
                <c:pt idx="282">
                  <c:v>9.114761522273325E-7</c:v>
                </c:pt>
                <c:pt idx="283">
                  <c:v>8.5523646581416343E-7</c:v>
                </c:pt>
                <c:pt idx="284">
                  <c:v>8.024668672580627E-7</c:v>
                </c:pt>
                <c:pt idx="285">
                  <c:v>7.5295324601710271E-7</c:v>
                </c:pt>
                <c:pt idx="286">
                  <c:v>7.0649470254747814E-7</c:v>
                </c:pt>
                <c:pt idx="287">
                  <c:v>6.6290273316161802E-7</c:v>
                </c:pt>
                <c:pt idx="288">
                  <c:v>6.2200046518199046E-7</c:v>
                </c:pt>
                <c:pt idx="289">
                  <c:v>5.8362193928726612E-7</c:v>
                </c:pt>
                <c:pt idx="290">
                  <c:v>5.4761143613898936E-7</c:v>
                </c:pt>
                <c:pt idx="291">
                  <c:v>5.1382284455657267E-7</c:v>
                </c:pt>
                <c:pt idx="292">
                  <c:v>4.82119068677007E-7</c:v>
                </c:pt>
                <c:pt idx="293">
                  <c:v>4.5237147169386457E-7</c:v>
                </c:pt>
                <c:pt idx="294">
                  <c:v>4.2445935391858633E-7</c:v>
                </c:pt>
                <c:pt idx="295">
                  <c:v>3.9826946304630834E-7</c:v>
                </c:pt>
                <c:pt idx="296">
                  <c:v>3.7369553463915107E-7</c:v>
                </c:pt>
                <c:pt idx="297">
                  <c:v>3.5063786096249988E-7</c:v>
                </c:pt>
                <c:pt idx="298">
                  <c:v>3.2900288642484783E-7</c:v>
                </c:pt>
                <c:pt idx="299">
                  <c:v>3.0870282797971355E-7</c:v>
                </c:pt>
                <c:pt idx="300">
                  <c:v>2.8965531894943068E-7</c:v>
                </c:pt>
                <c:pt idx="301">
                  <c:v>2.7178307482563758E-7</c:v>
                </c:pt>
                <c:pt idx="302">
                  <c:v>2.5501357969046644E-7</c:v>
                </c:pt>
                <c:pt idx="303">
                  <c:v>2.3927879198609815E-7</c:v>
                </c:pt>
                <c:pt idx="304">
                  <c:v>2.2451486843885459E-7</c:v>
                </c:pt>
                <c:pt idx="305">
                  <c:v>2.1066190501766144E-7</c:v>
                </c:pt>
                <c:pt idx="306">
                  <c:v>1.9766369387583094E-7</c:v>
                </c:pt>
                <c:pt idx="307">
                  <c:v>1.8546749528996513E-7</c:v>
                </c:pt>
                <c:pt idx="308">
                  <c:v>1.7402382367063129E-7</c:v>
                </c:pt>
                <c:pt idx="309">
                  <c:v>1.6328624677655588E-7</c:v>
                </c:pt>
                <c:pt idx="310">
                  <c:v>1.5321119731765737E-7</c:v>
                </c:pt>
                <c:pt idx="311">
                  <c:v>1.4375779618250382E-7</c:v>
                </c:pt>
                <c:pt idx="312">
                  <c:v>1.3488768657294834E-7</c:v>
                </c:pt>
                <c:pt idx="313">
                  <c:v>1.2656487837295014E-7</c:v>
                </c:pt>
                <c:pt idx="314">
                  <c:v>1.1875560212011374E-7</c:v>
                </c:pt>
                <c:pt idx="315">
                  <c:v>1.1142817198744197E-7</c:v>
                </c:pt>
                <c:pt idx="316">
                  <c:v>1.0455285721935637E-7</c:v>
                </c:pt>
                <c:pt idx="317">
                  <c:v>9.8101761500341972E-8</c:v>
                </c:pt>
                <c:pt idx="318">
                  <c:v>9.2048709766759498E-8</c:v>
                </c:pt>
                <c:pt idx="319">
                  <c:v>8.6369142002568306E-8</c:v>
                </c:pt>
                <c:pt idx="320">
                  <c:v>8.1040013588040749E-8</c:v>
                </c:pt>
                <c:pt idx="321">
                  <c:v>7.6039701797136485E-8</c:v>
                </c:pt>
                <c:pt idx="322">
                  <c:v>7.1347918064153791E-8</c:v>
                </c:pt>
                <c:pt idx="323">
                  <c:v>6.6945625663683281E-8</c:v>
                </c:pt>
                <c:pt idx="324">
                  <c:v>6.2814962469853588E-8</c:v>
                </c:pt>
                <c:pt idx="325">
                  <c:v>5.8939168481467956E-8</c:v>
                </c:pt>
                <c:pt idx="326">
                  <c:v>5.5302517818967712E-8</c:v>
                </c:pt>
                <c:pt idx="327">
                  <c:v>5.1890254917302984E-8</c:v>
                </c:pt>
                <c:pt idx="328">
                  <c:v>4.8688534655815912E-8</c:v>
                </c:pt>
                <c:pt idx="329">
                  <c:v>4.5684366182215671E-8</c:v>
                </c:pt>
                <c:pt idx="330">
                  <c:v>4.2865560202713321E-8</c:v>
                </c:pt>
                <c:pt idx="331">
                  <c:v>4.0220679524448291E-8</c:v>
                </c:pt>
                <c:pt idx="332">
                  <c:v>3.7738992649534446E-8</c:v>
                </c:pt>
                <c:pt idx="333">
                  <c:v>3.5410430232435293E-8</c:v>
                </c:pt>
                <c:pt idx="334">
                  <c:v>3.3225544223996013E-8</c:v>
                </c:pt>
                <c:pt idx="335">
                  <c:v>3.1175469536360771E-8</c:v>
                </c:pt>
                <c:pt idx="336">
                  <c:v>2.9251888073232216E-8</c:v>
                </c:pt>
                <c:pt idx="337">
                  <c:v>2.7446994979527451E-8</c:v>
                </c:pt>
                <c:pt idx="338">
                  <c:v>2.575346697348977E-8</c:v>
                </c:pt>
                <c:pt idx="339">
                  <c:v>2.4164432632764931E-8</c:v>
                </c:pt>
                <c:pt idx="340">
                  <c:v>2.2673444513878961E-8</c:v>
                </c:pt>
                <c:pt idx="341">
                  <c:v>2.1274452991993366E-8</c:v>
                </c:pt>
                <c:pt idx="342">
                  <c:v>1.9961781714793561E-8</c:v>
                </c:pt>
                <c:pt idx="343">
                  <c:v>1.8730104570915721E-8</c:v>
                </c:pt>
                <c:pt idx="344">
                  <c:v>1.757442407946229E-8</c:v>
                </c:pt>
                <c:pt idx="345">
                  <c:v>1.6490051112922519E-8</c:v>
                </c:pt>
                <c:pt idx="346">
                  <c:v>1.5472585871224575E-8</c:v>
                </c:pt>
                <c:pt idx="347">
                  <c:v>1.4517900029722195E-8</c:v>
                </c:pt>
                <c:pt idx="348">
                  <c:v>1.3622119988682046E-8</c:v>
                </c:pt>
                <c:pt idx="349">
                  <c:v>1.2781611156307278E-8</c:v>
                </c:pt>
                <c:pt idx="350">
                  <c:v>1.1992963201526231E-8</c:v>
                </c:pt>
                <c:pt idx="351">
                  <c:v>1.1252976216710098E-8</c:v>
                </c:pt>
                <c:pt idx="352">
                  <c:v>1.0558647734175337E-8</c:v>
                </c:pt>
                <c:pt idx="353">
                  <c:v>9.9071605437907486E-9</c:v>
                </c:pt>
                <c:pt idx="354">
                  <c:v>9.2958712622597171E-9</c:v>
                </c:pt>
                <c:pt idx="355">
                  <c:v>8.7222996076978915E-9</c:v>
                </c:pt>
                <c:pt idx="356">
                  <c:v>8.1841183359883359E-9</c:v>
                </c:pt>
                <c:pt idx="357">
                  <c:v>7.6791437980813314E-9</c:v>
                </c:pt>
                <c:pt idx="358">
                  <c:v>7.2053270799254266E-9</c:v>
                </c:pt>
                <c:pt idx="359">
                  <c:v>6.7607456890803765E-9</c:v>
                </c:pt>
                <c:pt idx="360">
                  <c:v>6.3435957542807281E-9</c:v>
                </c:pt>
                <c:pt idx="361">
                  <c:v>5.9521847063000907E-9</c:v>
                </c:pt>
                <c:pt idx="362">
                  <c:v>5.5849244104189883E-9</c:v>
                </c:pt>
                <c:pt idx="363">
                  <c:v>5.2403247226315683E-9</c:v>
                </c:pt>
                <c:pt idx="364">
                  <c:v>4.9169874434457149E-9</c:v>
                </c:pt>
                <c:pt idx="365">
                  <c:v>4.6136006447443616E-9</c:v>
                </c:pt>
                <c:pt idx="366">
                  <c:v>4.3289333466894765E-9</c:v>
                </c:pt>
                <c:pt idx="367">
                  <c:v>4.0618305230704486E-9</c:v>
                </c:pt>
                <c:pt idx="368">
                  <c:v>3.8112084148313008E-9</c:v>
                </c:pt>
                <c:pt idx="369">
                  <c:v>3.5760501327615303E-9</c:v>
                </c:pt>
                <c:pt idx="370">
                  <c:v>3.3554015315086912E-9</c:v>
                </c:pt>
                <c:pt idx="371">
                  <c:v>3.1483673381716716E-9</c:v>
                </c:pt>
                <c:pt idx="372">
                  <c:v>2.9541075197665956E-9</c:v>
                </c:pt>
                <c:pt idx="373">
                  <c:v>2.7718338748264901E-9</c:v>
                </c:pt>
                <c:pt idx="374">
                  <c:v>2.6008068353052614E-9</c:v>
                </c:pt>
                <c:pt idx="375">
                  <c:v>2.4403324658098389E-9</c:v>
                </c:pt>
                <c:pt idx="376">
                  <c:v>2.2897596479849893E-9</c:v>
                </c:pt>
                <c:pt idx="377">
                  <c:v>2.1484774386265528E-9</c:v>
                </c:pt>
                <c:pt idx="378">
                  <c:v>2.0159125908037541E-9</c:v>
                </c:pt>
                <c:pt idx="379">
                  <c:v>1.891527227932641E-9</c:v>
                </c:pt>
                <c:pt idx="380">
                  <c:v>1.7748166613632913E-9</c:v>
                </c:pt>
                <c:pt idx="381">
                  <c:v>1.6653073426257406E-9</c:v>
                </c:pt>
                <c:pt idx="382">
                  <c:v>1.5625549420259488E-9</c:v>
                </c:pt>
                <c:pt idx="383">
                  <c:v>1.4661425457957845E-9</c:v>
                </c:pt>
                <c:pt idx="384">
                  <c:v>1.3756789644820352E-9</c:v>
                </c:pt>
                <c:pt idx="385">
                  <c:v>1.2907971457108002E-9</c:v>
                </c:pt>
                <c:pt idx="386">
                  <c:v>1.2111526848871192E-9</c:v>
                </c:pt>
                <c:pt idx="387">
                  <c:v>1.1364224277870619E-9</c:v>
                </c:pt>
                <c:pt idx="388">
                  <c:v>1.0663031593723504E-9</c:v>
                </c:pt>
                <c:pt idx="389">
                  <c:v>1.000510373507432E-9</c:v>
                </c:pt>
                <c:pt idx="390">
                  <c:v>9.3877711858717937E-10</c:v>
                </c:pt>
                <c:pt idx="391">
                  <c:v>8.808529143913977E-10</c:v>
                </c:pt>
                <c:pt idx="392">
                  <c:v>8.2650273577131798E-10</c:v>
                </c:pt>
                <c:pt idx="393">
                  <c:v>7.7550605904442955E-10</c:v>
                </c:pt>
                <c:pt idx="394">
                  <c:v>7.2765596722843053E-10</c:v>
                </c:pt>
                <c:pt idx="395">
                  <c:v>6.8275831048382316E-10</c:v>
                </c:pt>
                <c:pt idx="396">
                  <c:v>6.4063091835868223E-10</c:v>
                </c:pt>
                <c:pt idx="397">
                  <c:v>6.0110286063931057E-10</c:v>
                </c:pt>
                <c:pt idx="398">
                  <c:v>5.6401375380771208E-10</c:v>
                </c:pt>
                <c:pt idx="399">
                  <c:v>5.2921311029186424E-10</c:v>
                </c:pt>
                <c:pt idx="400">
                  <c:v>4.9655972786839385E-10</c:v>
                </c:pt>
                <c:pt idx="401">
                  <c:v>4.659211167401875E-10</c:v>
                </c:pt>
                <c:pt idx="402">
                  <c:v>4.3717296196432204E-10</c:v>
                </c:pt>
                <c:pt idx="403">
                  <c:v>4.1019861904914099E-10</c:v>
                </c:pt>
                <c:pt idx="404">
                  <c:v>3.8488864067388124E-10</c:v>
                </c:pt>
                <c:pt idx="405">
                  <c:v>3.6114033261053293E-10</c:v>
                </c:pt>
                <c:pt idx="406">
                  <c:v>3.3885733704610442E-10</c:v>
                </c:pt>
                <c:pt idx="407">
                  <c:v>3.1794924161463846E-10</c:v>
                </c:pt>
                <c:pt idx="408">
                  <c:v>2.9833121255264236E-10</c:v>
                </c:pt>
                <c:pt idx="409">
                  <c:v>2.7992365048947552E-10</c:v>
                </c:pt>
                <c:pt idx="410">
                  <c:v>2.6265186747607723E-10</c:v>
                </c:pt>
                <c:pt idx="411">
                  <c:v>2.4644578394159139E-10</c:v>
                </c:pt>
                <c:pt idx="412">
                  <c:v>2.3123964434830244E-10</c:v>
                </c:pt>
                <c:pt idx="413">
                  <c:v>2.1697175039116272E-10</c:v>
                </c:pt>
                <c:pt idx="414">
                  <c:v>2.0358421065938048E-10</c:v>
                </c:pt>
                <c:pt idx="415">
                  <c:v>1.9102270574432868E-10</c:v>
                </c:pt>
                <c:pt idx="416">
                  <c:v>1.7923626784071069E-10</c:v>
                </c:pt>
                <c:pt idx="417">
                  <c:v>1.681770739467225E-10</c:v>
                </c:pt>
                <c:pt idx="418">
                  <c:v>1.5780025182413003E-10</c:v>
                </c:pt>
                <c:pt idx="419">
                  <c:v>1.4806369793095175E-10</c:v>
                </c:pt>
                <c:pt idx="420">
                  <c:v>1.3892790658801589E-10</c:v>
                </c:pt>
                <c:pt idx="421">
                  <c:v>1.3035580968624269E-10</c:v>
                </c:pt>
                <c:pt idx="422">
                  <c:v>1.2231262628426974E-10</c:v>
                </c:pt>
                <c:pt idx="423">
                  <c:v>1.1476572148616941E-10</c:v>
                </c:pt>
                <c:pt idx="424">
                  <c:v>1.0768447402665992E-10</c:v>
                </c:pt>
                <c:pt idx="425">
                  <c:v>1.0104015202654254E-10</c:v>
                </c:pt>
                <c:pt idx="426">
                  <c:v>9.4805796414247356E-11</c:v>
                </c:pt>
                <c:pt idx="427">
                  <c:v>8.8956111540475463E-11</c:v>
                </c:pt>
                <c:pt idx="428">
                  <c:v>8.3467362542110585E-11</c:v>
                </c:pt>
                <c:pt idx="429">
                  <c:v>7.8317279038958417E-11</c:v>
                </c:pt>
                <c:pt idx="430">
                  <c:v>7.3484964772567005E-11</c:v>
                </c:pt>
                <c:pt idx="431">
                  <c:v>6.8950812820491366E-11</c:v>
                </c:pt>
                <c:pt idx="432">
                  <c:v>6.469642604198748E-11</c:v>
                </c:pt>
                <c:pt idx="433">
                  <c:v>6.070454243234733E-11</c:v>
                </c:pt>
                <c:pt idx="434">
                  <c:v>5.6958965083003083E-11</c:v>
                </c:pt>
                <c:pt idx="435">
                  <c:v>5.3444496463216531E-11</c:v>
                </c:pt>
                <c:pt idx="436">
                  <c:v>5.0146876756704045E-11</c:v>
                </c:pt>
                <c:pt idx="437">
                  <c:v>4.7052726003000641E-11</c:v>
                </c:pt>
                <c:pt idx="438">
                  <c:v>4.4149489808803948E-11</c:v>
                </c:pt>
                <c:pt idx="439">
                  <c:v>4.1425388409023978E-11</c:v>
                </c:pt>
                <c:pt idx="440">
                  <c:v>3.8869368870855989E-11</c:v>
                </c:pt>
                <c:pt idx="441">
                  <c:v>3.6471060246946393E-11</c:v>
                </c:pt>
                <c:pt idx="442">
                  <c:v>3.4220731495687421E-11</c:v>
                </c:pt>
                <c:pt idx="443">
                  <c:v>3.2109251997903789E-11</c:v>
                </c:pt>
                <c:pt idx="444">
                  <c:v>3.012805450972952E-11</c:v>
                </c:pt>
                <c:pt idx="445">
                  <c:v>2.8269100401357569E-11</c:v>
                </c:pt>
                <c:pt idx="446">
                  <c:v>2.6524847040619918E-11</c:v>
                </c:pt>
                <c:pt idx="447">
                  <c:v>2.4888217189058332E-11</c:v>
                </c:pt>
                <c:pt idx="448">
                  <c:v>2.3352570286311517E-11</c:v>
                </c:pt>
                <c:pt idx="449">
                  <c:v>2.1911675506306247E-11</c:v>
                </c:pt>
                <c:pt idx="450">
                  <c:v>2.0559686475929039E-11</c:v>
                </c:pt>
                <c:pt idx="451">
                  <c:v>1.9291117553600351E-11</c:v>
                </c:pt>
                <c:pt idx="452">
                  <c:v>1.8100821571502652E-11</c:v>
                </c:pt>
                <c:pt idx="453">
                  <c:v>1.6983968951152209E-11</c:v>
                </c:pt>
                <c:pt idx="454">
                  <c:v>1.5936028107576991E-11</c:v>
                </c:pt>
                <c:pt idx="455">
                  <c:v>1.4952747062591355E-11</c:v>
                </c:pt>
                <c:pt idx="456">
                  <c:v>1.4030136192564078E-11</c:v>
                </c:pt>
                <c:pt idx="457">
                  <c:v>1.3164452040679585E-11</c:v>
                </c:pt>
                <c:pt idx="458">
                  <c:v>1.2352182128011185E-11</c:v>
                </c:pt>
                <c:pt idx="459">
                  <c:v>1.1590030701777885E-11</c:v>
                </c:pt>
                <c:pt idx="460">
                  <c:v>1.0874905362958905E-11</c:v>
                </c:pt>
                <c:pt idx="461">
                  <c:v>1.0203904519007959E-11</c:v>
                </c:pt>
                <c:pt idx="462">
                  <c:v>9.5743056107572041E-12</c:v>
                </c:pt>
                <c:pt idx="463">
                  <c:v>8.9835540657419764E-12</c:v>
                </c:pt>
                <c:pt idx="464">
                  <c:v>8.4292529331248842E-12</c:v>
                </c:pt>
                <c:pt idx="465">
                  <c:v>7.9091531581633621E-12</c:v>
                </c:pt>
                <c:pt idx="466">
                  <c:v>7.4211444567597363E-12</c:v>
                </c:pt>
                <c:pt idx="467">
                  <c:v>6.9632467530676482E-12</c:v>
                </c:pt>
                <c:pt idx="468">
                  <c:v>6.5336021454132609E-12</c:v>
                </c:pt>
                <c:pt idx="469">
                  <c:v>6.1304673679333055E-12</c:v>
                </c:pt>
                <c:pt idx="470">
                  <c:v>5.7522067173433556E-12</c:v>
                </c:pt>
                <c:pt idx="471">
                  <c:v>5.3972854161369687E-12</c:v>
                </c:pt>
                <c:pt idx="472">
                  <c:v>5.0642633852871618E-12</c:v>
                </c:pt>
                <c:pt idx="473">
                  <c:v>4.7517894011831764E-12</c:v>
                </c:pt>
                <c:pt idx="474">
                  <c:v>4.4585956130945658E-12</c:v>
                </c:pt>
                <c:pt idx="475">
                  <c:v>4.1834923989174049E-12</c:v>
                </c:pt>
                <c:pt idx="476">
                  <c:v>3.9253635383300464E-12</c:v>
                </c:pt>
                <c:pt idx="477">
                  <c:v>3.6831616837736697E-12</c:v>
                </c:pt>
                <c:pt idx="478">
                  <c:v>3.4559041108813313E-12</c:v>
                </c:pt>
                <c:pt idx="479">
                  <c:v>3.2426687311130263E-12</c:v>
                </c:pt>
                <c:pt idx="480">
                  <c:v>3.0425903504182109E-12</c:v>
                </c:pt>
                <c:pt idx="481">
                  <c:v>2.8548571587454387E-12</c:v>
                </c:pt>
                <c:pt idx="482">
                  <c:v>2.6787074361554508E-12</c:v>
                </c:pt>
                <c:pt idx="483">
                  <c:v>2.5134264621728938E-12</c:v>
                </c:pt>
                <c:pt idx="484">
                  <c:v>2.3583436158364935E-12</c:v>
                </c:pt>
                <c:pt idx="485">
                  <c:v>2.2128296546812447E-12</c:v>
                </c:pt>
                <c:pt idx="486">
                  <c:v>2.0762941616121995E-12</c:v>
                </c:pt>
                <c:pt idx="487">
                  <c:v>1.9481831493106509E-12</c:v>
                </c:pt>
                <c:pt idx="488">
                  <c:v>1.8279768124526736E-12</c:v>
                </c:pt>
                <c:pt idx="489">
                  <c:v>1.715187418619754E-12</c:v>
                </c:pt>
                <c:pt idx="490">
                  <c:v>1.6093573293439465E-12</c:v>
                </c:pt>
                <c:pt idx="491">
                  <c:v>1.5100571432580413E-12</c:v>
                </c:pt>
                <c:pt idx="492">
                  <c:v>1.4168839538166382E-12</c:v>
                </c:pt>
                <c:pt idx="493">
                  <c:v>1.3294597145189054E-12</c:v>
                </c:pt>
                <c:pt idx="494">
                  <c:v>1.2474297049999767E-12</c:v>
                </c:pt>
                <c:pt idx="495">
                  <c:v>1.1704610917672156E-12</c:v>
                </c:pt>
                <c:pt idx="496">
                  <c:v>1.0982415777415915E-12</c:v>
                </c:pt>
                <c:pt idx="497">
                  <c:v>1.0304781351247337E-12</c:v>
                </c:pt>
                <c:pt idx="498">
                  <c:v>9.6689581645032446E-13</c:v>
                </c:pt>
                <c:pt idx="499">
                  <c:v>9.0723663899571901E-13</c:v>
                </c:pt>
                <c:pt idx="500">
                  <c:v>8.5125853802733391E-13</c:v>
                </c:pt>
                <c:pt idx="501">
                  <c:v>7.9873438463264392E-13</c:v>
                </c:pt>
                <c:pt idx="502">
                  <c:v>7.4945106415367663E-13</c:v>
                </c:pt>
                <c:pt idx="503">
                  <c:v>7.0320861148278504E-13</c:v>
                </c:pt>
                <c:pt idx="504">
                  <c:v>6.5981939971219766E-13</c:v>
                </c:pt>
                <c:pt idx="505">
                  <c:v>6.1910737884532111E-13</c:v>
                </c:pt>
                <c:pt idx="506">
                  <c:v>5.8090736148089984E-13</c:v>
                </c:pt>
                <c:pt idx="507">
                  <c:v>5.4506435257172208E-13</c:v>
                </c:pt>
                <c:pt idx="508">
                  <c:v>5.1143292053839643E-13</c:v>
                </c:pt>
                <c:pt idx="509">
                  <c:v>4.7987660718651732E-13</c:v>
                </c:pt>
                <c:pt idx="510">
                  <c:v>4.5026737403298316E-13</c:v>
                </c:pt>
                <c:pt idx="511">
                  <c:v>4.2248508279495597E-13</c:v>
                </c:pt>
                <c:pt idx="512">
                  <c:v>3.9641700793357006E-13</c:v>
                </c:pt>
                <c:pt idx="513">
                  <c:v>3.7195737927455246E-13</c:v>
                </c:pt>
                <c:pt idx="514">
                  <c:v>3.4900695284995881E-13</c:v>
                </c:pt>
                <c:pt idx="515">
                  <c:v>3.2747260821973096E-13</c:v>
                </c:pt>
                <c:pt idx="516">
                  <c:v>3.0726697063922421E-13</c:v>
                </c:pt>
                <c:pt idx="517">
                  <c:v>2.8830805653966533E-13</c:v>
                </c:pt>
                <c:pt idx="518">
                  <c:v>2.7051894088309139E-13</c:v>
                </c:pt>
                <c:pt idx="519">
                  <c:v>2.5382744504207548E-13</c:v>
                </c:pt>
                <c:pt idx="520">
                  <c:v>2.3816584393782423E-13</c:v>
                </c:pt>
                <c:pt idx="521">
                  <c:v>2.2347059124837116E-13</c:v>
                </c:pt>
                <c:pt idx="522">
                  <c:v>2.0968206157190926E-13</c:v>
                </c:pt>
                <c:pt idx="523">
                  <c:v>1.9674430849910057E-13</c:v>
                </c:pt>
                <c:pt idx="524">
                  <c:v>1.8460483761275143E-13</c:v>
                </c:pt>
                <c:pt idx="525">
                  <c:v>1.7321439349380783E-13</c:v>
                </c:pt>
                <c:pt idx="526">
                  <c:v>1.6252675986945669E-13</c:v>
                </c:pt>
                <c:pt idx="527">
                  <c:v>1.5249857209244179E-13</c:v>
                </c:pt>
                <c:pt idx="528">
                  <c:v>1.4308914119073684E-13</c:v>
                </c:pt>
                <c:pt idx="529">
                  <c:v>1.3426028877366378E-13</c:v>
                </c:pt>
                <c:pt idx="530">
                  <c:v>1.2597619212459518E-13</c:v>
                </c:pt>
                <c:pt idx="531">
                  <c:v>1.1820323885170985E-13</c:v>
                </c:pt>
                <c:pt idx="532">
                  <c:v>1.1090989050705335E-13</c:v>
                </c:pt>
                <c:pt idx="533">
                  <c:v>1.0406655462054307E-13</c:v>
                </c:pt>
                <c:pt idx="534">
                  <c:v>9.7645464629700873E-14</c:v>
                </c:pt>
                <c:pt idx="535">
                  <c:v>9.1620567217933021E-14</c:v>
                </c:pt>
                <c:pt idx="536">
                  <c:v>8.5967416604236994E-14</c:v>
                </c:pt>
                <c:pt idx="537">
                  <c:v>8.0663075355419857E-14</c:v>
                </c:pt>
                <c:pt idx="538">
                  <c:v>7.5686021318377768E-14</c:v>
                </c:pt>
                <c:pt idx="539">
                  <c:v>7.1016060294817843E-14</c:v>
                </c:pt>
                <c:pt idx="540">
                  <c:v>6.6634244104104013E-14</c:v>
                </c:pt>
                <c:pt idx="541">
                  <c:v>6.2522793701769504E-14</c:v>
                </c:pt>
                <c:pt idx="542">
                  <c:v>5.866502704175294E-14</c:v>
                </c:pt>
                <c:pt idx="543">
                  <c:v>5.5045291389661629E-14</c:v>
                </c:pt>
                <c:pt idx="544">
                  <c:v>5.1648899812425962E-14</c:v>
                </c:pt>
                <c:pt idx="545">
                  <c:v>4.8462071586654066E-14</c:v>
                </c:pt>
                <c:pt idx="546">
                  <c:v>4.5471876283896207E-14</c:v>
                </c:pt>
                <c:pt idx="547">
                  <c:v>4.2666181305946944E-14</c:v>
                </c:pt>
                <c:pt idx="548">
                  <c:v>4.00336026573117E-14</c:v>
                </c:pt>
                <c:pt idx="549">
                  <c:v>3.7563458755099017E-14</c:v>
                </c:pt>
                <c:pt idx="550">
                  <c:v>3.5245727088923854E-14</c:v>
                </c:pt>
                <c:pt idx="551">
                  <c:v>3.3071003554971385E-14</c:v>
                </c:pt>
                <c:pt idx="552">
                  <c:v>3.1030464299220772E-14</c:v>
                </c:pt>
                <c:pt idx="553">
                  <c:v>2.91158299150093E-14</c:v>
                </c:pt>
                <c:pt idx="554">
                  <c:v>2.7319331849670025E-14</c:v>
                </c:pt>
                <c:pt idx="555">
                  <c:v>2.563368088393906E-14</c:v>
                </c:pt>
                <c:pt idx="556">
                  <c:v>2.405203755623911E-14</c:v>
                </c:pt>
                <c:pt idx="557">
                  <c:v>2.2567984411836841E-14</c:v>
                </c:pt>
                <c:pt idx="558">
                  <c:v>2.1175499964276182E-14</c:v>
                </c:pt>
                <c:pt idx="559">
                  <c:v>1.9868934263437153E-14</c:v>
                </c:pt>
                <c:pt idx="560">
                  <c:v>1.8642985971088543E-14</c:v>
                </c:pt>
                <c:pt idx="561">
                  <c:v>1.7492680850919444E-14</c:v>
                </c:pt>
                <c:pt idx="562">
                  <c:v>1.6413351585773741E-14</c:v>
                </c:pt>
                <c:pt idx="563">
                  <c:v>1.5400618840196892E-14</c:v>
                </c:pt>
                <c:pt idx="564">
                  <c:v>1.4450373491456933E-14</c:v>
                </c:pt>
                <c:pt idx="565">
                  <c:v>1.3558759956942846E-14</c:v>
                </c:pt>
                <c:pt idx="566">
                  <c:v>1.2722160550291871E-14</c:v>
                </c:pt>
                <c:pt idx="567">
                  <c:v>1.1937180802771329E-14</c:v>
                </c:pt>
                <c:pt idx="568">
                  <c:v>1.1200635690357106E-14</c:v>
                </c:pt>
                <c:pt idx="569">
                  <c:v>1.0509536710625682E-14</c:v>
                </c:pt>
                <c:pt idx="570">
                  <c:v>9.8610797570247035E-15</c:v>
                </c:pt>
                <c:pt idx="571">
                  <c:v>9.2526337413224724E-15</c:v>
                </c:pt>
                <c:pt idx="572">
                  <c:v>8.6817299180723616E-15</c:v>
                </c:pt>
                <c:pt idx="573">
                  <c:v>8.1460518677765998E-15</c:v>
                </c:pt>
                <c:pt idx="574">
                  <c:v>7.6434260981065409E-15</c:v>
                </c:pt>
                <c:pt idx="575">
                  <c:v>7.1718132250441954E-15</c:v>
                </c:pt>
                <c:pt idx="576">
                  <c:v>6.7292996981629038E-15</c:v>
                </c:pt>
                <c:pt idx="577">
                  <c:v>6.3140900364727915E-15</c:v>
                </c:pt>
                <c:pt idx="578">
                  <c:v>5.9244995433282397E-15</c:v>
                </c:pt>
                <c:pt idx="579">
                  <c:v>5.5589474708384233E-15</c:v>
                </c:pt>
                <c:pt idx="580">
                  <c:v>5.215950606045784E-15</c:v>
                </c:pt>
                <c:pt idx="581">
                  <c:v>4.8941172528485937E-15</c:v>
                </c:pt>
                <c:pt idx="582">
                  <c:v>4.5921415852495169E-15</c:v>
                </c:pt>
                <c:pt idx="583">
                  <c:v>4.3087983490186985E-15</c:v>
                </c:pt>
                <c:pt idx="584">
                  <c:v>4.0429378902735823E-15</c:v>
                </c:pt>
                <c:pt idx="585">
                  <c:v>3.7934814908041238E-15</c:v>
                </c:pt>
                <c:pt idx="586">
                  <c:v>3.5594169912166731E-15</c:v>
                </c:pt>
                <c:pt idx="587">
                  <c:v>3.3397946841375906E-15</c:v>
                </c:pt>
                <c:pt idx="588">
                  <c:v>3.1337234608134498E-15</c:v>
                </c:pt>
                <c:pt idx="589">
                  <c:v>2.9403671954728028E-15</c:v>
                </c:pt>
                <c:pt idx="590">
                  <c:v>2.758941352779207E-15</c:v>
                </c:pt>
                <c:pt idx="591">
                  <c:v>2.5887098046103771E-15</c:v>
                </c:pt>
                <c:pt idx="592">
                  <c:v>2.4289818432476831E-15</c:v>
                </c:pt>
                <c:pt idx="593">
                  <c:v>2.2791093788571277E-15</c:v>
                </c:pt>
                <c:pt idx="594">
                  <c:v>2.138484309890684E-15</c:v>
                </c:pt>
                <c:pt idx="595">
                  <c:v>2.006536055738513E-15</c:v>
                </c:pt>
                <c:pt idx="596">
                  <c:v>1.8827292416208949E-15</c:v>
                </c:pt>
                <c:pt idx="597">
                  <c:v>1.7665615263264033E-15</c:v>
                </c:pt>
                <c:pt idx="598">
                  <c:v>1.6575615639824769E-15</c:v>
                </c:pt>
                <c:pt idx="599">
                  <c:v>1.5552870915883308E-15</c:v>
                </c:pt>
                <c:pt idx="600">
                  <c:v>1.459323134550471E-15</c:v>
                </c:pt>
                <c:pt idx="601">
                  <c:v>1.3692803229398256E-15</c:v>
                </c:pt>
                <c:pt idx="602">
                  <c:v>1.2847933116387861E-15</c:v>
                </c:pt>
                <c:pt idx="603">
                  <c:v>1.2055192979679588E-15</c:v>
                </c:pt>
                <c:pt idx="604">
                  <c:v>1.1311366307779651E-15</c:v>
                </c:pt>
                <c:pt idx="605">
                  <c:v>1.0613435053627261E-15</c:v>
                </c:pt>
                <c:pt idx="606">
                  <c:v>9.9585673889890516E-16</c:v>
                </c:pt>
                <c:pt idx="607">
                  <c:v>9.3441062144289189E-16</c:v>
                </c:pt>
                <c:pt idx="608">
                  <c:v>8.7675583782330245E-16</c:v>
                </c:pt>
                <c:pt idx="609">
                  <c:v>8.2265845605461318E-16</c:v>
                </c:pt>
                <c:pt idx="610">
                  <c:v>7.7189897816745715E-16</c:v>
                </c:pt>
                <c:pt idx="611">
                  <c:v>7.2427144960436611E-16</c:v>
                </c:pt>
                <c:pt idx="612">
                  <c:v>6.7958262356736658E-16</c:v>
                </c:pt>
                <c:pt idx="613">
                  <c:v>6.3765117692680203E-16</c:v>
                </c:pt>
                <c:pt idx="614">
                  <c:v>5.9830697450996533E-16</c:v>
                </c:pt>
                <c:pt idx="615">
                  <c:v>5.6139037878441955E-16</c:v>
                </c:pt>
                <c:pt idx="616">
                  <c:v>5.2675160213507564E-16</c:v>
                </c:pt>
                <c:pt idx="617">
                  <c:v>4.9425009910691694E-16</c:v>
                </c:pt>
                <c:pt idx="618">
                  <c:v>4.6375399614742004E-16</c:v>
                </c:pt>
                <c:pt idx="619">
                  <c:v>4.3513955653487383E-16</c:v>
                </c:pt>
                <c:pt idx="620">
                  <c:v>4.0829067832156521E-16</c:v>
                </c:pt>
                <c:pt idx="621">
                  <c:v>3.8309842325475578E-16</c:v>
                </c:pt>
                <c:pt idx="622">
                  <c:v>3.5946057476406548E-16</c:v>
                </c:pt>
                <c:pt idx="623">
                  <c:v>3.3728122322181419E-16</c:v>
                </c:pt>
                <c:pt idx="624">
                  <c:v>3.1647037679353155E-16</c:v>
                </c:pt>
                <c:pt idx="625">
                  <c:v>2.9694359629967762E-16</c:v>
                </c:pt>
                <c:pt idx="626">
                  <c:v>2.7862165260703844E-16</c:v>
                </c:pt>
                <c:pt idx="627">
                  <c:v>2.6143020515967768E-16</c:v>
                </c:pt>
                <c:pt idx="628">
                  <c:v>2.45299500345095E-16</c:v>
                </c:pt>
                <c:pt idx="629">
                  <c:v>2.3016408847172491E-16</c:v>
                </c:pt>
                <c:pt idx="630">
                  <c:v>2.1596255820942325E-16</c:v>
                </c:pt>
                <c:pt idx="631">
                  <c:v>2.0263728741544365E-16</c:v>
                </c:pt>
                <c:pt idx="632">
                  <c:v>1.9013420933489128E-16</c:v>
                </c:pt>
                <c:pt idx="633">
                  <c:v>1.7840259322702062E-16</c:v>
                </c:pt>
                <c:pt idx="634">
                  <c:v>1.673948385272779E-16</c:v>
                </c:pt>
                <c:pt idx="635">
                  <c:v>1.5706628170990856E-16</c:v>
                </c:pt>
                <c:pt idx="636">
                  <c:v>1.4737501506748234E-16</c:v>
                </c:pt>
                <c:pt idx="637">
                  <c:v>1.3828171667204161E-16</c:v>
                </c:pt>
                <c:pt idx="638">
                  <c:v>1.2974949082794663E-16</c:v>
                </c:pt>
                <c:pt idx="639">
                  <c:v>1.2174371836906159E-16</c:v>
                </c:pt>
                <c:pt idx="640">
                  <c:v>1.1423191619286868E-16</c:v>
                </c:pt>
                <c:pt idx="641">
                  <c:v>1.0718360546157481E-16</c:v>
                </c:pt>
                <c:pt idx="642">
                  <c:v>1.0057018793544257E-16</c:v>
                </c:pt>
                <c:pt idx="643">
                  <c:v>9.4364829936572957E-17</c:v>
                </c:pt>
                <c:pt idx="644">
                  <c:v>8.8542353472327223E-17</c:v>
                </c:pt>
                <c:pt idx="645">
                  <c:v>8.3079134076625794E-17</c:v>
                </c:pt>
                <c:pt idx="646">
                  <c:v>7.7953004954619177E-17</c:v>
                </c:pt>
                <c:pt idx="647">
                  <c:v>7.3143167041801705E-17</c:v>
                </c:pt>
                <c:pt idx="648">
                  <c:v>6.8630104612636791E-17</c:v>
                </c:pt>
                <c:pt idx="649">
                  <c:v>6.4395506096278649E-17</c:v>
                </c:pt>
                <c:pt idx="650">
                  <c:v>6.0422189778103834E-17</c:v>
                </c:pt>
                <c:pt idx="651">
                  <c:v>5.6694034085589334E-17</c:v>
                </c:pt>
                <c:pt idx="652">
                  <c:v>5.3195912175674744E-17</c:v>
                </c:pt>
                <c:pt idx="653">
                  <c:v>4.9913630558199936E-17</c:v>
                </c:pt>
                <c:pt idx="654">
                  <c:v>4.6833871506384596E-17</c:v>
                </c:pt>
                <c:pt idx="655">
                  <c:v>4.3944139020682877E-17</c:v>
                </c:pt>
                <c:pt idx="656">
                  <c:v>4.1232708126763541E-17</c:v>
                </c:pt>
                <c:pt idx="657">
                  <c:v>3.8688577301894141E-17</c:v>
                </c:pt>
                <c:pt idx="658">
                  <c:v>3.630142383670122E-17</c:v>
                </c:pt>
                <c:pt idx="659">
                  <c:v>3.4061561951188693E-17</c:v>
                </c:pt>
                <c:pt idx="660">
                  <c:v>3.1959903495071665E-17</c:v>
                </c:pt>
                <c:pt idx="661">
                  <c:v>2.9987921072969099E-17</c:v>
                </c:pt>
                <c:pt idx="662">
                  <c:v>2.8137613444837088E-17</c:v>
                </c:pt>
                <c:pt idx="663">
                  <c:v>2.6401473061256398E-17</c:v>
                </c:pt>
                <c:pt idx="664">
                  <c:v>2.4772455601850108E-17</c:v>
                </c:pt>
                <c:pt idx="665">
                  <c:v>2.3243951393234528E-17</c:v>
                </c:pt>
                <c:pt idx="666">
                  <c:v>2.1809758590533072E-17</c:v>
                </c:pt>
                <c:pt idx="667">
                  <c:v>2.0464058013637911E-17</c:v>
                </c:pt>
                <c:pt idx="668">
                  <c:v>1.9201389536118762E-17</c:v>
                </c:pt>
                <c:pt idx="669">
                  <c:v>1.8016629930977614E-17</c:v>
                </c:pt>
                <c:pt idx="670">
                  <c:v>1.6904972083359476E-17</c:v>
                </c:pt>
                <c:pt idx="671">
                  <c:v>1.5861905485875538E-17</c:v>
                </c:pt>
                <c:pt idx="672">
                  <c:v>1.4883197937399298E-17</c:v>
                </c:pt>
                <c:pt idx="673">
                  <c:v>1.3964878371079258E-17</c:v>
                </c:pt>
                <c:pt idx="674">
                  <c:v>1.3103220741893516E-17</c:v>
                </c:pt>
                <c:pt idx="675">
                  <c:v>1.229472890837067E-17</c:v>
                </c:pt>
                <c:pt idx="676">
                  <c:v>1.1536122447135208E-17</c:v>
                </c:pt>
                <c:pt idx="677">
                  <c:v>1.0824323342720471E-17</c:v>
                </c:pt>
                <c:pt idx="678">
                  <c:v>1.0156443498643634E-17</c:v>
                </c:pt>
                <c:pt idx="679">
                  <c:v>9.5297730190693897E-18</c:v>
                </c:pt>
                <c:pt idx="680">
                  <c:v>8.9417692135156589E-18</c:v>
                </c:pt>
                <c:pt idx="681">
                  <c:v>8.3900462799883472E-18</c:v>
                </c:pt>
                <c:pt idx="682">
                  <c:v>7.8723656246848884E-18</c:v>
                </c:pt>
                <c:pt idx="683">
                  <c:v>7.3866267789891569E-18</c:v>
                </c:pt>
                <c:pt idx="684">
                  <c:v>6.9308588769038177E-18</c:v>
                </c:pt>
                <c:pt idx="685">
                  <c:v>6.5032126583401272E-18</c:v>
                </c:pt>
                <c:pt idx="686">
                  <c:v>6.1019529658188675E-18</c:v>
                </c:pt>
                <c:pt idx="687">
                  <c:v>5.7254517041380584E-18</c:v>
                </c:pt>
                <c:pt idx="688">
                  <c:v>5.3721812344416E-18</c:v>
                </c:pt>
                <c:pt idx="689">
                  <c:v>5.0407081758855349E-18</c:v>
                </c:pt>
                <c:pt idx="690">
                  <c:v>4.7296875897524194E-18</c:v>
                </c:pt>
                <c:pt idx="691">
                  <c:v>4.4378575224161198E-18</c:v>
                </c:pt>
                <c:pt idx="692">
                  <c:v>4.1640338850152831E-18</c:v>
                </c:pt>
                <c:pt idx="693">
                  <c:v>3.9071056490600083E-18</c:v>
                </c:pt>
                <c:pt idx="694">
                  <c:v>3.6660303384780458E-18</c:v>
                </c:pt>
                <c:pt idx="695">
                  <c:v>3.4398297998097042E-18</c:v>
                </c:pt>
                <c:pt idx="696">
                  <c:v>3.227586233389195E-18</c:v>
                </c:pt>
                <c:pt idx="697">
                  <c:v>3.028438469409082E-18</c:v>
                </c:pt>
                <c:pt idx="698">
                  <c:v>2.8415784737581311E-18</c:v>
                </c:pt>
                <c:pt idx="699">
                  <c:v>2.6662480694551218E-18</c:v>
                </c:pt>
                <c:pt idx="700">
                  <c:v>2.5017358603759813E-18</c:v>
                </c:pt>
                <c:pt idx="701">
                  <c:v>2.347374344792375E-18</c:v>
                </c:pt>
                <c:pt idx="702">
                  <c:v>2.2025372070100631E-18</c:v>
                </c:pt>
                <c:pt idx="703">
                  <c:v>2.0666367761179458E-18</c:v>
                </c:pt>
                <c:pt idx="704">
                  <c:v>1.9391216415367744E-18</c:v>
                </c:pt>
                <c:pt idx="705">
                  <c:v>1.8194744156927152E-18</c:v>
                </c:pt>
                <c:pt idx="706">
                  <c:v>1.7072096347378964E-18</c:v>
                </c:pt>
                <c:pt idx="707">
                  <c:v>1.6018717888002073E-18</c:v>
                </c:pt>
                <c:pt idx="708">
                  <c:v>1.5030334737701536E-18</c:v>
                </c:pt>
                <c:pt idx="709">
                  <c:v>1.4102936571257276E-18</c:v>
                </c:pt>
                <c:pt idx="710">
                  <c:v>1.3232760507589398E-18</c:v>
                </c:pt>
                <c:pt idx="711">
                  <c:v>1.2416275842018263E-18</c:v>
                </c:pt>
                <c:pt idx="712">
                  <c:v>1.1650169720571045E-18</c:v>
                </c:pt>
                <c:pt idx="713">
                  <c:v>1.0931333698208829E-18</c:v>
                </c:pt>
                <c:pt idx="714">
                  <c:v>1.0256851126434815E-18</c:v>
                </c:pt>
                <c:pt idx="715">
                  <c:v>9.6239853191093541E-19</c:v>
                </c:pt>
                <c:pt idx="716">
                  <c:v>9.0301684484550568E-19</c:v>
                </c:pt>
                <c:pt idx="717">
                  <c:v>8.4729911261979824E-19</c:v>
                </c:pt>
                <c:pt idx="718">
                  <c:v>7.950192627570791E-19</c:v>
                </c:pt>
                <c:pt idx="719">
                  <c:v>7.4596517185121462E-19</c:v>
                </c:pt>
                <c:pt idx="720">
                  <c:v>6.9993780488441035E-19</c:v>
                </c:pt>
                <c:pt idx="721">
                  <c:v>6.5675040765056219E-19</c:v>
                </c:pt>
                <c:pt idx="722">
                  <c:v>6.1622774900751242E-19</c:v>
                </c:pt>
                <c:pt idx="723">
                  <c:v>5.7820540988367759E-19</c:v>
                </c:pt>
                <c:pt idx="724">
                  <c:v>5.4252911615422248E-19</c:v>
                </c:pt>
                <c:pt idx="725">
                  <c:v>5.0905411267994903E-19</c:v>
                </c:pt>
                <c:pt idx="726">
                  <c:v>4.7764457596909273E-19</c:v>
                </c:pt>
                <c:pt idx="727">
                  <c:v>4.4817306307891991E-19</c:v>
                </c:pt>
                <c:pt idx="728">
                  <c:v>4.2051999452106972E-19</c:v>
                </c:pt>
                <c:pt idx="729">
                  <c:v>3.9457316907254821E-19</c:v>
                </c:pt>
                <c:pt idx="730">
                  <c:v>3.7022730852374051E-19</c:v>
                </c:pt>
                <c:pt idx="731">
                  <c:v>3.4738363051627274E-19</c:v>
                </c:pt>
                <c:pt idx="732">
                  <c:v>3.2594944773753265E-19</c:v>
                </c:pt>
                <c:pt idx="733">
                  <c:v>3.0583779184559386E-19</c:v>
                </c:pt>
                <c:pt idx="734">
                  <c:v>2.8696706059863702E-19</c:v>
                </c:pt>
                <c:pt idx="735">
                  <c:v>2.692606867571072E-19</c:v>
                </c:pt>
                <c:pt idx="736">
                  <c:v>2.5264682741519273E-19</c:v>
                </c:pt>
                <c:pt idx="737">
                  <c:v>2.3705807250109963E-19</c:v>
                </c:pt>
                <c:pt idx="738">
                  <c:v>2.2243117126337312E-19</c:v>
                </c:pt>
                <c:pt idx="739">
                  <c:v>2.0870677563349595E-19</c:v>
                </c:pt>
                <c:pt idx="740">
                  <c:v>1.9582919942346696E-19</c:v>
                </c:pt>
                <c:pt idx="741">
                  <c:v>1.8374619238131356E-19</c:v>
                </c:pt>
                <c:pt idx="742">
                  <c:v>1.7240872818777801E-19</c:v>
                </c:pt>
                <c:pt idx="743">
                  <c:v>1.61770805533982E-19</c:v>
                </c:pt>
                <c:pt idx="744">
                  <c:v>1.5178926147295011E-19</c:v>
                </c:pt>
                <c:pt idx="745">
                  <c:v>1.4242359628767366E-19</c:v>
                </c:pt>
                <c:pt idx="746">
                  <c:v>1.3363580916512389E-19</c:v>
                </c:pt>
                <c:pt idx="747">
                  <c:v>1.2539024400946833E-19</c:v>
                </c:pt>
                <c:pt idx="748">
                  <c:v>1.1765344476888388E-19</c:v>
                </c:pt>
                <c:pt idx="749">
                  <c:v>1.103940196889605E-19</c:v>
                </c:pt>
                <c:pt idx="750">
                  <c:v>1.0358251394190955E-19</c:v>
                </c:pt>
                <c:pt idx="751">
                  <c:v>9.7191290114774477E-20</c:v>
                </c:pt>
                <c:pt idx="752">
                  <c:v>9.1194416071729882E-20</c:v>
                </c:pt>
                <c:pt idx="753">
                  <c:v>8.5567559735474353E-20</c:v>
                </c:pt>
                <c:pt idx="754">
                  <c:v>8.0287890360797218E-20</c:v>
                </c:pt>
                <c:pt idx="755">
                  <c:v>7.5333985899740132E-20</c:v>
                </c:pt>
                <c:pt idx="756">
                  <c:v>7.0685746082491671E-20</c:v>
                </c:pt>
                <c:pt idx="757">
                  <c:v>6.6324310861344231E-20</c:v>
                </c:pt>
                <c:pt idx="758">
                  <c:v>6.2231983886802354E-20</c:v>
                </c:pt>
                <c:pt idx="759">
                  <c:v>5.8392160705350376E-20</c:v>
                </c:pt>
                <c:pt idx="760">
                  <c:v>5.4789261387544387E-20</c:v>
                </c:pt>
                <c:pt idx="761">
                  <c:v>5.1408667313069765E-20</c:v>
                </c:pt>
                <c:pt idx="762">
                  <c:v>4.8236661856272155E-20</c:v>
                </c:pt>
                <c:pt idx="763">
                  <c:v>4.5260374731495887E-20</c:v>
                </c:pt>
                <c:pt idx="764">
                  <c:v>4.2467729772413074E-20</c:v>
                </c:pt>
                <c:pt idx="765">
                  <c:v>3.9847395933460329E-20</c:v>
                </c:pt>
                <c:pt idx="766">
                  <c:v>3.73887413145732E-20</c:v>
                </c:pt>
                <c:pt idx="767">
                  <c:v>3.5081790022675598E-20</c:v>
                </c:pt>
                <c:pt idx="768">
                  <c:v>3.291718169489146E-20</c:v>
                </c:pt>
                <c:pt idx="769">
                  <c:v>3.0886133519245622E-20</c:v>
                </c:pt>
                <c:pt idx="770">
                  <c:v>2.898040459875445E-20</c:v>
                </c:pt>
                <c:pt idx="771">
                  <c:v>2.7192262514314903E-20</c:v>
                </c:pt>
                <c:pt idx="772">
                  <c:v>2.5514451950722423E-20</c:v>
                </c:pt>
                <c:pt idx="773">
                  <c:v>2.3940165258518748E-20</c:v>
                </c:pt>
                <c:pt idx="774">
                  <c:v>2.2463014832225711E-20</c:v>
                </c:pt>
                <c:pt idx="775">
                  <c:v>2.107700719289072E-20</c:v>
                </c:pt>
                <c:pt idx="776">
                  <c:v>1.9776518669784917E-20</c:v>
                </c:pt>
                <c:pt idx="777">
                  <c:v>1.8556272582583408E-20</c:v>
                </c:pt>
                <c:pt idx="778">
                  <c:v>1.7411317831445285E-20</c:v>
                </c:pt>
                <c:pt idx="779">
                  <c:v>1.6337008808123433E-20</c:v>
                </c:pt>
                <c:pt idx="780">
                  <c:v>1.5328986546594327E-20</c:v>
                </c:pt>
                <c:pt idx="781">
                  <c:v>1.4383161036727187E-20</c:v>
                </c:pt>
                <c:pt idx="782">
                  <c:v>1.3495694629230987E-20</c:v>
                </c:pt>
                <c:pt idx="783">
                  <c:v>1.2662986464545466E-20</c:v>
                </c:pt>
                <c:pt idx="784">
                  <c:v>1.188165786249706E-20</c:v>
                </c:pt>
                <c:pt idx="785">
                  <c:v>1.1148538613438816E-20</c:v>
                </c:pt>
                <c:pt idx="786">
                  <c:v>1.0460654115251165E-20</c:v>
                </c:pt>
                <c:pt idx="787">
                  <c:v>9.8152133040124492E-21</c:v>
                </c:pt>
                <c:pt idx="788">
                  <c:v>9.2095973293683307E-21</c:v>
                </c:pt>
                <c:pt idx="789">
                  <c:v>8.6413489286509257E-21</c:v>
                </c:pt>
                <c:pt idx="790">
                  <c:v>8.1081624566335082E-21</c:v>
                </c:pt>
                <c:pt idx="791">
                  <c:v>7.6078745304669336E-21</c:v>
                </c:pt>
                <c:pt idx="792">
                  <c:v>7.1384552518400105E-21</c:v>
                </c:pt>
                <c:pt idx="793">
                  <c:v>6.6979999707480345E-21</c:v>
                </c:pt>
                <c:pt idx="794">
                  <c:v>6.2847215574513425E-21</c:v>
                </c:pt>
                <c:pt idx="795">
                  <c:v>5.8969431512676632E-21</c:v>
                </c:pt>
                <c:pt idx="796">
                  <c:v>5.5330913567767596E-21</c:v>
                </c:pt>
                <c:pt idx="797">
                  <c:v>5.1916898598312528E-21</c:v>
                </c:pt>
                <c:pt idx="798">
                  <c:v>4.8713534374708384E-21</c:v>
                </c:pt>
                <c:pt idx="799">
                  <c:v>4.5707823374353603E-21</c:v>
                </c:pt>
                <c:pt idx="800">
                  <c:v>4.288757004471845E-21</c:v>
                </c:pt>
                <c:pt idx="801">
                  <c:v>4.0241331320376901E-21</c:v>
                </c:pt>
                <c:pt idx="802">
                  <c:v>3.775837019322502E-21</c:v>
                </c:pt>
                <c:pt idx="803">
                  <c:v>3.5428612147498661E-21</c:v>
                </c:pt>
                <c:pt idx="804">
                  <c:v>3.3242604282827539E-21</c:v>
                </c:pt>
                <c:pt idx="805">
                  <c:v>3.1191476959468883E-21</c:v>
                </c:pt>
                <c:pt idx="806">
                  <c:v>2.9266907810097868E-21</c:v>
                </c:pt>
                <c:pt idx="807">
                  <c:v>2.7461087972134059E-21</c:v>
                </c:pt>
                <c:pt idx="808">
                  <c:v>2.5766690403592869E-21</c:v>
                </c:pt>
                <c:pt idx="809">
                  <c:v>2.4176840153904872E-21</c:v>
                </c:pt>
                <c:pt idx="810">
                  <c:v>2.268508646907802E-21</c:v>
                </c:pt>
                <c:pt idx="811">
                  <c:v>2.1285376618020526E-21</c:v>
                </c:pt>
                <c:pt idx="812">
                  <c:v>1.9972031333825846E-21</c:v>
                </c:pt>
                <c:pt idx="813">
                  <c:v>1.8739721770373645E-21</c:v>
                </c:pt>
                <c:pt idx="814">
                  <c:v>1.7583447880749162E-21</c:v>
                </c:pt>
                <c:pt idx="815">
                  <c:v>1.6498518129752237E-21</c:v>
                </c:pt>
                <c:pt idx="816">
                  <c:v>1.5480530458180298E-21</c:v>
                </c:pt>
                <c:pt idx="817">
                  <c:v>1.45253544216487E-21</c:v>
                </c:pt>
                <c:pt idx="818">
                  <c:v>1.3629114431477328E-21</c:v>
                </c:pt>
                <c:pt idx="819">
                  <c:v>1.2788174029644073E-21</c:v>
                </c:pt>
                <c:pt idx="820">
                  <c:v>1.1999121134001403E-21</c:v>
                </c:pt>
                <c:pt idx="821">
                  <c:v>1.1258754193889119E-21</c:v>
                </c:pt>
                <c:pt idx="822">
                  <c:v>1.0564069199970207E-21</c:v>
                </c:pt>
                <c:pt idx="823">
                  <c:v>9.9122474955827477E-22</c:v>
                </c:pt>
                <c:pt idx="824">
                  <c:v>9.3006443401528976E-22</c:v>
                </c:pt>
                <c:pt idx="825">
                  <c:v>8.7267781782654757E-22</c:v>
                </c:pt>
                <c:pt idx="826">
                  <c:v>8.188320570851815E-22</c:v>
                </c:pt>
                <c:pt idx="827">
                  <c:v>7.6830867476410975E-22</c:v>
                </c:pt>
                <c:pt idx="828">
                  <c:v>7.2090267425420924E-22</c:v>
                </c:pt>
                <c:pt idx="829">
                  <c:v>6.7642170759874832E-22</c:v>
                </c:pt>
                <c:pt idx="830">
                  <c:v>6.3468529504922287E-22</c:v>
                </c:pt>
                <c:pt idx="831">
                  <c:v>5.9552409277597299E-22</c:v>
                </c:pt>
                <c:pt idx="832">
                  <c:v>5.5877920576234719E-22</c:v>
                </c:pt>
                <c:pt idx="833">
                  <c:v>5.2430154309450786E-22</c:v>
                </c:pt>
                <c:pt idx="834">
                  <c:v>4.9195121303099402E-22</c:v>
                </c:pt>
                <c:pt idx="835">
                  <c:v>4.6159695539755811E-22</c:v>
                </c:pt>
                <c:pt idx="836">
                  <c:v>4.3311560900424342E-22</c:v>
                </c:pt>
                <c:pt idx="837">
                  <c:v>4.0639161192376662E-22</c:v>
                </c:pt>
                <c:pt idx="838">
                  <c:v>3.8131653260360615E-22</c:v>
                </c:pt>
                <c:pt idx="839">
                  <c:v>3.5778862990930162E-22</c:v>
                </c:pt>
                <c:pt idx="840">
                  <c:v>3.3571244031385736E-22</c:v>
                </c:pt>
                <c:pt idx="841">
                  <c:v>3.1499839055828879E-22</c:v>
                </c:pt>
                <c:pt idx="842">
                  <c:v>2.9556243421169564E-22</c:v>
                </c:pt>
                <c:pt idx="843">
                  <c:v>2.7732571065621978E-22</c:v>
                </c:pt>
                <c:pt idx="844">
                  <c:v>2.6021422511323309E-22</c:v>
                </c:pt>
                <c:pt idx="845">
                  <c:v>2.4415854841247387E-22</c:v>
                </c:pt>
                <c:pt idx="846">
                  <c:v>2.2909353528595674E-22</c:v>
                </c:pt>
                <c:pt idx="847">
                  <c:v>2.1495806004364554E-22</c:v>
                </c:pt>
                <c:pt idx="848">
                  <c:v>2.0169476855840367E-22</c:v>
                </c:pt>
                <c:pt idx="849">
                  <c:v>1.8924984555390995E-22</c:v>
                </c:pt>
                <c:pt idx="850">
                  <c:v>1.7757279625132104E-22</c:v>
                </c:pt>
                <c:pt idx="851">
                  <c:v>1.6661624148871975E-22</c:v>
                </c:pt>
                <c:pt idx="852">
                  <c:v>1.563357254820548E-22</c:v>
                </c:pt>
                <c:pt idx="853">
                  <c:v>1.4668953544756974E-22</c:v>
                </c:pt>
                <c:pt idx="854">
                  <c:v>1.3763853235384625E-22</c:v>
                </c:pt>
                <c:pt idx="855">
                  <c:v>1.2914599211674465E-22</c:v>
                </c:pt>
                <c:pt idx="856">
                  <c:v>1.2117745659289715E-22</c:v>
                </c:pt>
                <c:pt idx="857">
                  <c:v>1.1370059376716495E-22</c:v>
                </c:pt>
                <c:pt idx="858">
                  <c:v>1.0668506656677626E-22</c:v>
                </c:pt>
                <c:pt idx="859">
                  <c:v>1.0010240976986301E-22</c:v>
                </c:pt>
                <c:pt idx="860">
                  <c:v>9.3925914508958424E-23</c:v>
                </c:pt>
                <c:pt idx="861">
                  <c:v>8.8130519900832165E-23</c:v>
                </c:pt>
                <c:pt idx="862">
                  <c:v>8.2692711362955932E-23</c:v>
                </c:pt>
                <c:pt idx="863">
                  <c:v>7.7590425204022571E-23</c:v>
                </c:pt>
                <c:pt idx="864">
                  <c:v>7.2802959101398368E-23</c:v>
                </c:pt>
                <c:pt idx="865">
                  <c:v>6.8310888102274485E-23</c:v>
                </c:pt>
                <c:pt idx="866">
                  <c:v>6.409598580769551E-23</c:v>
                </c:pt>
                <c:pt idx="867">
                  <c:v>6.0141150419672471E-23</c:v>
                </c:pt>
                <c:pt idx="868">
                  <c:v>5.6430335351319444E-23</c:v>
                </c:pt>
                <c:pt idx="869">
                  <c:v>5.2948484118467169E-23</c:v>
                </c:pt>
                <c:pt idx="870">
                  <c:v>4.9681469248578864E-23</c:v>
                </c:pt>
                <c:pt idx="871">
                  <c:v>4.6616034959093791E-23</c:v>
                </c:pt>
                <c:pt idx="872">
                  <c:v>4.3739743372618039E-23</c:v>
                </c:pt>
                <c:pt idx="873">
                  <c:v>4.1040924050733027E-23</c:v>
                </c:pt>
                <c:pt idx="874">
                  <c:v>3.8508626641656937E-23</c:v>
                </c:pt>
                <c:pt idx="875">
                  <c:v>3.6132576449629043E-23</c:v>
                </c:pt>
                <c:pt idx="876">
                  <c:v>3.3903132745741356E-23</c:v>
                </c:pt>
                <c:pt idx="877">
                  <c:v>3.1811249651065517E-23</c:v>
                </c:pt>
                <c:pt idx="878">
                  <c:v>2.9848439433359729E-23</c:v>
                </c:pt>
                <c:pt idx="879">
                  <c:v>2.8006738068433677E-23</c:v>
                </c:pt>
                <c:pt idx="880">
                  <c:v>2.6278672926437917E-23</c:v>
                </c:pt>
                <c:pt idx="881">
                  <c:v>2.4657232451966239E-23</c:v>
                </c:pt>
                <c:pt idx="882">
                  <c:v>2.3135837714949202E-23</c:v>
                </c:pt>
                <c:pt idx="883">
                  <c:v>2.1708315716907732E-23</c:v>
                </c:pt>
                <c:pt idx="884">
                  <c:v>2.0368874344257901E-23</c:v>
                </c:pt>
                <c:pt idx="885">
                  <c:v>1.9112078867041069E-23</c:v>
                </c:pt>
                <c:pt idx="886">
                  <c:v>1.7932829887723759E-23</c:v>
                </c:pt>
                <c:pt idx="887">
                  <c:v>1.6826342650595532E-23</c:v>
                </c:pt>
                <c:pt idx="888">
                  <c:v>1.5788127627813444E-23</c:v>
                </c:pt>
                <c:pt idx="889">
                  <c:v>1.4813972303321901E-23</c:v>
                </c:pt>
                <c:pt idx="890">
                  <c:v>1.3899924080736694E-23</c:v>
                </c:pt>
                <c:pt idx="891">
                  <c:v>1.3042274245842802E-23</c:v>
                </c:pt>
                <c:pt idx="892">
                  <c:v>1.2237542918634354E-23</c:v>
                </c:pt>
                <c:pt idx="893">
                  <c:v>1.1482464933840253E-23</c:v>
                </c:pt>
                <c:pt idx="894">
                  <c:v>1.0773976592646303E-23</c:v>
                </c:pt>
                <c:pt idx="895">
                  <c:v>1.0109203231859427E-23</c:v>
                </c:pt>
                <c:pt idx="896">
                  <c:v>9.485447560076397E-24</c:v>
                </c:pt>
                <c:pt idx="897">
                  <c:v>8.9001787135315149E-24</c:v>
                </c:pt>
                <c:pt idx="898">
                  <c:v>8.3510219872178085E-24</c:v>
                </c:pt>
                <c:pt idx="899">
                  <c:v>7.8357491996161496E-24</c:v>
                </c:pt>
                <c:pt idx="900">
                  <c:v>7.3522696519376031E-24</c:v>
                </c:pt>
                <c:pt idx="901">
                  <c:v>6.8986216451964425E-24</c:v>
                </c:pt>
                <c:pt idx="902">
                  <c:v>6.4729645206947552E-24</c:v>
                </c:pt>
                <c:pt idx="903">
                  <c:v>6.0735711916231597E-24</c:v>
                </c:pt>
                <c:pt idx="904">
                  <c:v>5.6988211354749526E-24</c:v>
                </c:pt>
                <c:pt idx="905">
                  <c:v>5.3471938188406545E-24</c:v>
                </c:pt>
                <c:pt idx="906">
                  <c:v>5.017262527904333E-24</c:v>
                </c:pt>
                <c:pt idx="907">
                  <c:v>4.7076885796091855E-24</c:v>
                </c:pt>
                <c:pt idx="908">
                  <c:v>4.4172158900044176E-24</c:v>
                </c:pt>
                <c:pt idx="909">
                  <c:v>4.1446658777346973E-24</c:v>
                </c:pt>
                <c:pt idx="910">
                  <c:v>3.8889326819933069E-24</c:v>
                </c:pt>
                <c:pt idx="911">
                  <c:v>3.6489786755360111E-24</c:v>
                </c:pt>
                <c:pt idx="912">
                  <c:v>3.4238302545498928E-24</c:v>
                </c:pt>
                <c:pt idx="913">
                  <c:v>3.2125738882947045E-24</c:v>
                </c:pt>
                <c:pt idx="914">
                  <c:v>3.0143524124883162E-24</c:v>
                </c:pt>
                <c:pt idx="915">
                  <c:v>2.8283615513968231E-24</c:v>
                </c:pt>
                <c:pt idx="916">
                  <c:v>2.6538466545178216E-24</c:v>
                </c:pt>
                <c:pt idx="917">
                  <c:v>2.4900996346160925E-24</c:v>
                </c:pt>
                <c:pt idx="918">
                  <c:v>2.3364560946878774E-24</c:v>
                </c:pt>
                <c:pt idx="919">
                  <c:v>2.1922926321965282E-24</c:v>
                </c:pt>
                <c:pt idx="920">
                  <c:v>2.0570243096415756E-24</c:v>
                </c:pt>
                <c:pt idx="921">
                  <c:v>1.9301022811981431E-24</c:v>
                </c:pt>
                <c:pt idx="922">
                  <c:v>1.8110115657968992E-24</c:v>
                </c:pt>
                <c:pt idx="923">
                  <c:v>1.6992689576089042E-24</c:v>
                </c:pt>
                <c:pt idx="924">
                  <c:v>1.5944210654572262E-24</c:v>
                </c:pt>
                <c:pt idx="925">
                  <c:v>1.496042473200321E-24</c:v>
                </c:pt>
                <c:pt idx="926">
                  <c:v>1.4037340136230007E-24</c:v>
                </c:pt>
                <c:pt idx="927">
                  <c:v>1.3171211488313752E-24</c:v>
                </c:pt>
                <c:pt idx="928">
                  <c:v>1.2358524505802828E-24</c:v>
                </c:pt>
                <c:pt idx="929">
                  <c:v>1.1595981743671991E-24</c:v>
                </c:pt>
                <c:pt idx="930">
                  <c:v>1.088048921507066E-24</c:v>
                </c:pt>
                <c:pt idx="931">
                  <c:v>1.0209143837594645E-24</c:v>
                </c:pt>
                <c:pt idx="932">
                  <c:v>9.5792216541450684E-25</c:v>
                </c:pt>
                <c:pt idx="933">
                  <c:v>8.988166780581034E-25</c:v>
                </c:pt>
                <c:pt idx="934">
                  <c:v>8.4335810353216598E-25</c:v>
                </c:pt>
                <c:pt idx="935">
                  <c:v>7.9132142088199328E-25</c:v>
                </c:pt>
                <c:pt idx="936">
                  <c:v>7.424954933427206E-25</c:v>
                </c:pt>
                <c:pt idx="937">
                  <c:v>6.9668221166031508E-25</c:v>
                </c:pt>
                <c:pt idx="938">
                  <c:v>6.5369569027117732E-25</c:v>
                </c:pt>
                <c:pt idx="939">
                  <c:v>6.1336151307887935E-25</c:v>
                </c:pt>
                <c:pt idx="940">
                  <c:v>5.7551602576780859E-25</c:v>
                </c:pt>
                <c:pt idx="941">
                  <c:v>5.4000567178230751E-25</c:v>
                </c:pt>
                <c:pt idx="942">
                  <c:v>5.0668636927707296E-25</c:v>
                </c:pt>
                <c:pt idx="943">
                  <c:v>4.7542292651081322E-25</c:v>
                </c:pt>
                <c:pt idx="944">
                  <c:v>4.4608849331114944E-25</c:v>
                </c:pt>
                <c:pt idx="945">
                  <c:v>4.1856404638509864E-25</c:v>
                </c:pt>
                <c:pt idx="946">
                  <c:v>3.9273790638680934E-25</c:v>
                </c:pt>
                <c:pt idx="947">
                  <c:v>3.6850528478306835E-25</c:v>
                </c:pt>
                <c:pt idx="948">
                  <c:v>3.4576785867800615E-25</c:v>
                </c:pt>
                <c:pt idx="949">
                  <c:v>3.244333718718675E-25</c:v>
                </c:pt>
                <c:pt idx="950">
                  <c:v>3.0441526053515953E-25</c:v>
                </c:pt>
                <c:pt idx="951">
                  <c:v>2.856323019793655E-25</c:v>
                </c:pt>
                <c:pt idx="952">
                  <c:v>2.6800828509912505E-25</c:v>
                </c:pt>
                <c:pt idx="953">
                  <c:v>2.5147170114871276E-25</c:v>
                </c:pt>
                <c:pt idx="954">
                  <c:v>2.3595545359815429E-25</c:v>
                </c:pt>
                <c:pt idx="955">
                  <c:v>2.2139658589173119E-25</c:v>
                </c:pt>
                <c:pt idx="956">
                  <c:v>2.0773602600426667E-25</c:v>
                </c:pt>
                <c:pt idx="957">
                  <c:v>1.9491834675873874E-25</c:v>
                </c:pt>
                <c:pt idx="958">
                  <c:v>1.8289154093271996E-25</c:v>
                </c:pt>
                <c:pt idx="959">
                  <c:v>1.7160681024114606E-25</c:v>
                </c:pt>
                <c:pt idx="960">
                  <c:v>1.6101836733922009E-25</c:v>
                </c:pt>
                <c:pt idx="961">
                  <c:v>1.5108325004208685E-25</c:v>
                </c:pt>
                <c:pt idx="962">
                  <c:v>1.4176114700748085E-25</c:v>
                </c:pt>
                <c:pt idx="963">
                  <c:v>1.3301423417406264E-25</c:v>
                </c:pt>
                <c:pt idx="964">
                  <c:v>1.2480702129179804E-25</c:v>
                </c:pt>
                <c:pt idx="965">
                  <c:v>1.1710620792168389E-25</c:v>
                </c:pt>
                <c:pt idx="966">
                  <c:v>1.0988054832054465E-25</c:v>
                </c:pt>
                <c:pt idx="967">
                  <c:v>1.0310072466267539E-25</c:v>
                </c:pt>
                <c:pt idx="968">
                  <c:v>9.6739228083933098E-26</c:v>
                </c:pt>
                <c:pt idx="969">
                  <c:v>9.0770247065617326E-26</c:v>
                </c:pt>
                <c:pt idx="970">
                  <c:v>8.5169562705262274E-26</c:v>
                </c:pt>
                <c:pt idx="971">
                  <c:v>7.9914450449405867E-26</c:v>
                </c:pt>
                <c:pt idx="972">
                  <c:v>7.4983587889620123E-26</c:v>
                </c:pt>
                <c:pt idx="973">
                  <c:v>7.0356968247689243E-26</c:v>
                </c:pt>
                <c:pt idx="974">
                  <c:v>6.601581919890485E-26</c:v>
                </c:pt>
                <c:pt idx="975">
                  <c:v>6.1942526704106924E-26</c:v>
                </c:pt>
                <c:pt idx="976">
                  <c:v>5.8120563541422365E-26</c:v>
                </c:pt>
                <c:pt idx="977">
                  <c:v>5.4534422247721217E-26</c:v>
                </c:pt>
                <c:pt idx="978">
                  <c:v>5.116955219770344E-26</c:v>
                </c:pt>
                <c:pt idx="979">
                  <c:v>4.8012300565316912E-26</c:v>
                </c:pt>
                <c:pt idx="980">
                  <c:v>4.5049856927960192E-26</c:v>
                </c:pt>
                <c:pt idx="981">
                  <c:v>4.2270201288703583E-26</c:v>
                </c:pt>
                <c:pt idx="982">
                  <c:v>3.966205530563094E-26</c:v>
                </c:pt>
                <c:pt idx="983">
                  <c:v>3.7214836530417027E-26</c:v>
                </c:pt>
                <c:pt idx="984">
                  <c:v>3.4918615470465472E-26</c:v>
                </c:pt>
                <c:pt idx="985">
                  <c:v>3.276407530038846E-26</c:v>
                </c:pt>
                <c:pt idx="986">
                  <c:v>3.0742474059359243E-26</c:v>
                </c:pt>
                <c:pt idx="987">
                  <c:v>2.8845609180954685E-26</c:v>
                </c:pt>
                <c:pt idx="988">
                  <c:v>2.7065784211569077E-26</c:v>
                </c:pt>
                <c:pt idx="989">
                  <c:v>2.5395777582360522E-26</c:v>
                </c:pt>
                <c:pt idx="990">
                  <c:v>2.3828813308023341E-26</c:v>
                </c:pt>
                <c:pt idx="991">
                  <c:v>2.2358533493497881E-26</c:v>
                </c:pt>
                <c:pt idx="992">
                  <c:v>2.0978972537064825E-26</c:v>
                </c:pt>
                <c:pt idx="993">
                  <c:v>1.9684532925154116E-26</c:v>
                </c:pt>
                <c:pt idx="994">
                  <c:v>1.8469962520656842E-26</c:v>
                </c:pt>
                <c:pt idx="995">
                  <c:v>1.7330333252588339E-26</c:v>
                </c:pt>
                <c:pt idx="996">
                  <c:v>1.6261021120636701E-26</c:v>
                </c:pt>
                <c:pt idx="997">
                  <c:v>1.525768743346587E-26</c:v>
                </c:pt>
                <c:pt idx="998">
                  <c:v>1.4316261204648583E-26</c:v>
                </c:pt>
                <c:pt idx="999">
                  <c:v>1.3432922634801233E-26</c:v>
                </c:pt>
                <c:pt idx="1000">
                  <c:v>1.2604087612900229E-26</c:v>
                </c:pt>
                <c:pt idx="1001">
                  <c:v>1.1826393173894409E-26</c:v>
                </c:pt>
                <c:pt idx="1002">
                  <c:v>1.1096683853608452E-26</c:v>
                </c:pt>
                <c:pt idx="1003">
                  <c:v>1.0411998885572814E-26</c:v>
                </c:pt>
                <c:pt idx="1004">
                  <c:v>9.7695601878318376E-27</c:v>
                </c:pt>
                <c:pt idx="1005">
                  <c:v>9.1667610909869994E-27</c:v>
                </c:pt>
                <c:pt idx="1006">
                  <c:v>8.6011557617397576E-27</c:v>
                </c:pt>
                <c:pt idx="1007">
                  <c:v>8.0704492790204813E-27</c:v>
                </c:pt>
                <c:pt idx="1008">
                  <c:v>7.5724883224377169E-27</c:v>
                </c:pt>
                <c:pt idx="1009">
                  <c:v>7.1052524352665685E-27</c:v>
                </c:pt>
                <c:pt idx="1010">
                  <c:v>6.666845826526096E-27</c:v>
                </c:pt>
                <c:pt idx="1011">
                  <c:v>6.255489678883016E-27</c:v>
                </c:pt>
                <c:pt idx="1012">
                  <c:v>5.8695149311712917E-27</c:v>
                </c:pt>
                <c:pt idx="1013">
                  <c:v>5.5073555062430167E-27</c:v>
                </c:pt>
                <c:pt idx="1014">
                  <c:v>5.1675419566728284E-27</c:v>
                </c:pt>
                <c:pt idx="1015">
                  <c:v>4.848695502533576E-27</c:v>
                </c:pt>
                <c:pt idx="1016">
                  <c:v>4.5495224370517485E-27</c:v>
                </c:pt>
                <c:pt idx="1017">
                  <c:v>4.2688088774438254E-27</c:v>
                </c:pt>
                <c:pt idx="1018">
                  <c:v>4.0054158396352887E-27</c:v>
                </c:pt>
                <c:pt idx="1019">
                  <c:v>3.7582746168781561E-27</c:v>
                </c:pt>
                <c:pt idx="1020">
                  <c:v>3.5263824435159679E-27</c:v>
                </c:pt>
                <c:pt idx="1021">
                  <c:v>3.3087984263021209E-27</c:v>
                </c:pt>
                <c:pt idx="1022">
                  <c:v>3.1046397267630381E-27</c:v>
                </c:pt>
                <c:pt idx="1023">
                  <c:v>2.9130779791162689E-27</c:v>
                </c:pt>
                <c:pt idx="1024">
                  <c:v>2.7333359292093545E-27</c:v>
                </c:pt>
                <c:pt idx="1025">
                  <c:v>2.5646842808420996E-27</c:v>
                </c:pt>
                <c:pt idx="1026">
                  <c:v>2.4064387366763208E-27</c:v>
                </c:pt>
                <c:pt idx="1027">
                  <c:v>2.2579572217266848E-27</c:v>
                </c:pt>
                <c:pt idx="1028">
                  <c:v>2.1186372781670559E-27</c:v>
                </c:pt>
                <c:pt idx="1029">
                  <c:v>1.9879136208818924E-27</c:v>
                </c:pt>
                <c:pt idx="1030">
                  <c:v>1.8652558438444288E-27</c:v>
                </c:pt>
                <c:pt idx="1031">
                  <c:v>1.7501662680153747E-27</c:v>
                </c:pt>
                <c:pt idx="1032">
                  <c:v>1.6421779220300571E-27</c:v>
                </c:pt>
                <c:pt idx="1033">
                  <c:v>1.5408526474807285E-27</c:v>
                </c:pt>
                <c:pt idx="1034">
                  <c:v>1.4457793211062998E-27</c:v>
                </c:pt>
                <c:pt idx="1035">
                  <c:v>1.3565721866761023E-27</c:v>
                </c:pt>
                <c:pt idx="1036">
                  <c:v>1.2728692897993631E-27</c:v>
                </c:pt>
                <c:pt idx="1037">
                  <c:v>1.1943310093096998E-27</c:v>
                </c:pt>
                <c:pt idx="1038">
                  <c:v>1.1206386792657768E-27</c:v>
                </c:pt>
                <c:pt idx="1039">
                  <c:v>1.0514932959769595E-27</c:v>
                </c:pt>
                <c:pt idx="1040">
                  <c:v>9.8661430480775917E-28</c:v>
                </c:pt>
                <c:pt idx="1041">
                  <c:v>9.2573846183858819E-28</c:v>
                </c:pt>
                <c:pt idx="1042">
                  <c:v>8.6861876576405314E-28</c:v>
                </c:pt>
                <c:pt idx="1043">
                  <c:v>8.1502345569500774E-28</c:v>
                </c:pt>
                <c:pt idx="1044">
                  <c:v>7.6473507079798571E-28</c:v>
                </c:pt>
                <c:pt idx="1045">
                  <c:v>7.175495679565415E-28</c:v>
                </c:pt>
                <c:pt idx="1046">
                  <c:v>6.7327549387444091E-28</c:v>
                </c:pt>
                <c:pt idx="1047">
                  <c:v>6.3173320826154626E-28</c:v>
                </c:pt>
                <c:pt idx="1048">
                  <c:v>5.9275415495050207E-28</c:v>
                </c:pt>
                <c:pt idx="1049">
                  <c:v>5.5618017798680756E-28</c:v>
                </c:pt>
                <c:pt idx="1050">
                  <c:v>5.2186287991733789E-28</c:v>
                </c:pt>
                <c:pt idx="1051">
                  <c:v>4.8966301967359519E-28</c:v>
                </c:pt>
                <c:pt idx="1052">
                  <c:v>4.5944994760662559E-28</c:v>
                </c:pt>
                <c:pt idx="1053">
                  <c:v>4.3110107538127856E-28</c:v>
                </c:pt>
                <c:pt idx="1054">
                  <c:v>4.0450137857892475E-28</c:v>
                </c:pt>
                <c:pt idx="1055">
                  <c:v>3.7954292999046456E-28</c:v>
                </c:pt>
                <c:pt idx="1056">
                  <c:v>3.5612446170598075E-28</c:v>
                </c:pt>
                <c:pt idx="1057">
                  <c:v>3.3415095422423183E-28</c:v>
                </c:pt>
                <c:pt idx="1058">
                  <c:v>3.1353325091481497E-28</c:v>
                </c:pt>
                <c:pt idx="1059">
                  <c:v>2.9418769626869315E-28</c:v>
                </c:pt>
                <c:pt idx="1060">
                  <c:v>2.7603579646930326E-28</c:v>
                </c:pt>
                <c:pt idx="1061">
                  <c:v>2.5900390090702518E-28</c:v>
                </c:pt>
                <c:pt idx="1062">
                  <c:v>2.4302290334477012E-28</c:v>
                </c:pt>
                <c:pt idx="1063">
                  <c:v>2.2802796152217927E-28</c:v>
                </c:pt>
                <c:pt idx="1064">
                  <c:v>2.1395823406073822E-28</c:v>
                </c:pt>
                <c:pt idx="1065">
                  <c:v>2.0075663360230927E-28</c:v>
                </c:pt>
                <c:pt idx="1066">
                  <c:v>1.8836959517945279E-28</c:v>
                </c:pt>
                <c:pt idx="1067">
                  <c:v>1.7674685887770713E-28</c:v>
                </c:pt>
                <c:pt idx="1068">
                  <c:v>1.6584126590799032E-28</c:v>
                </c:pt>
                <c:pt idx="1069">
                  <c:v>1.556085672616936E-28</c:v>
                </c:pt>
                <c:pt idx="1070">
                  <c:v>1.4600724417209346E-28</c:v>
                </c:pt>
                <c:pt idx="1071">
                  <c:v>1.3699833965361127E-28</c:v>
                </c:pt>
                <c:pt idx="1072">
                  <c:v>1.2854530043539783E-28</c:v>
                </c:pt>
                <c:pt idx="1073">
                  <c:v>1.2061382864789427E-28</c:v>
                </c:pt>
                <c:pt idx="1074">
                  <c:v>1.1317174266059412E-28</c:v>
                </c:pt>
                <c:pt idx="1075">
                  <c:v>1.0618884650636071E-28</c:v>
                </c:pt>
                <c:pt idx="1076">
                  <c:v>9.9636807362494674E-29</c:v>
                </c:pt>
                <c:pt idx="1077">
                  <c:v>9.3489040591435533E-29</c:v>
                </c:pt>
                <c:pt idx="1078">
                  <c:v>8.7720601874654905E-29</c:v>
                </c:pt>
                <c:pt idx="1079">
                  <c:v>8.2308086002078771E-29</c:v>
                </c:pt>
                <c:pt idx="1080">
                  <c:v>7.7229531906380881E-29</c:v>
                </c:pt>
                <c:pt idx="1081">
                  <c:v>7.2464333556827774E-29</c:v>
                </c:pt>
                <c:pt idx="1082">
                  <c:v>6.7993156351130749E-29</c:v>
                </c:pt>
                <c:pt idx="1083">
                  <c:v>6.3797858666068056E-29</c:v>
                </c:pt>
                <c:pt idx="1084">
                  <c:v>5.9861418248572114E-29</c:v>
                </c:pt>
                <c:pt idx="1085">
                  <c:v>5.616786314861642E-29</c:v>
                </c:pt>
                <c:pt idx="1086">
                  <c:v>5.2702206913665217E-29</c:v>
                </c:pt>
                <c:pt idx="1087">
                  <c:v>4.945038778173993E-29</c:v>
                </c:pt>
                <c:pt idx="1088">
                  <c:v>4.6399211626380637E-29</c:v>
                </c:pt>
                <c:pt idx="1089">
                  <c:v>4.3536298422004132E-29</c:v>
                </c:pt>
                <c:pt idx="1090">
                  <c:v>4.0850032012443713E-29</c:v>
                </c:pt>
                <c:pt idx="1091">
                  <c:v>3.8329512978858774E-29</c:v>
                </c:pt>
                <c:pt idx="1092">
                  <c:v>3.5964514415777474E-29</c:v>
                </c:pt>
                <c:pt idx="1093">
                  <c:v>3.3745440435835582E-29</c:v>
                </c:pt>
                <c:pt idx="1094">
                  <c:v>3.166328723484615E-29</c:v>
                </c:pt>
                <c:pt idx="1095">
                  <c:v>2.9709606559223035E-29</c:v>
                </c:pt>
                <c:pt idx="1096">
                  <c:v>2.7876471427528873E-29</c:v>
                </c:pt>
                <c:pt idx="1097">
                  <c:v>2.6156443967063982E-29</c:v>
                </c:pt>
                <c:pt idx="1098">
                  <c:v>2.4542545234994445E-29</c:v>
                </c:pt>
                <c:pt idx="1099">
                  <c:v>2.3028226901569906E-29</c:v>
                </c:pt>
                <c:pt idx="1100">
                  <c:v>2.1607344680536671E-29</c:v>
                </c:pt>
                <c:pt idx="1101">
                  <c:v>2.0274133398941273E-29</c:v>
                </c:pt>
                <c:pt idx="1102">
                  <c:v>1.9023183605171094E-29</c:v>
                </c:pt>
                <c:pt idx="1103">
                  <c:v>1.7849419620320147E-29</c:v>
                </c:pt>
                <c:pt idx="1104">
                  <c:v>1.674807894382431E-29</c:v>
                </c:pt>
                <c:pt idx="1105">
                  <c:v>1.5714692929805197E-29</c:v>
                </c:pt>
                <c:pt idx="1106">
                  <c:v>1.4745068655717699E-29</c:v>
                </c:pt>
                <c:pt idx="1107">
                  <c:v>1.3835271909733953E-29</c:v>
                </c:pt>
                <c:pt idx="1108">
                  <c:v>1.2981611227835718E-29</c:v>
                </c:pt>
                <c:pt idx="1109">
                  <c:v>1.2180622915846326E-29</c:v>
                </c:pt>
                <c:pt idx="1110">
                  <c:v>1.1429056995629682E-29</c:v>
                </c:pt>
                <c:pt idx="1111">
                  <c:v>1.0723864018433569E-29</c:v>
                </c:pt>
                <c:pt idx="1112">
                  <c:v>1.0062182691872925E-29</c:v>
                </c:pt>
                <c:pt idx="1113">
                  <c:v>9.4413282703500977E-30</c:v>
                </c:pt>
                <c:pt idx="1114">
                  <c:v>8.8587816618066344E-30</c:v>
                </c:pt>
                <c:pt idx="1115">
                  <c:v>8.3121792066076972E-30</c:v>
                </c:pt>
                <c:pt idx="1116">
                  <c:v>7.799303087087361E-30</c:v>
                </c:pt>
                <c:pt idx="1117">
                  <c:v>7.318072328841855E-30</c:v>
                </c:pt>
                <c:pt idx="1118">
                  <c:v>6.866534357258911E-30</c:v>
                </c:pt>
                <c:pt idx="1119">
                  <c:v>6.4428570750241293E-30</c:v>
                </c:pt>
                <c:pt idx="1120">
                  <c:v>6.0453214284591785E-30</c:v>
                </c:pt>
                <c:pt idx="1121">
                  <c:v>5.6723144325300521E-30</c:v>
                </c:pt>
                <c:pt idx="1122">
                  <c:v>5.322322626224604E-30</c:v>
                </c:pt>
                <c:pt idx="1123">
                  <c:v>4.9939259317448444E-30</c:v>
                </c:pt>
                <c:pt idx="1124">
                  <c:v>4.6857918925978988E-30</c:v>
                </c:pt>
                <c:pt idx="1125">
                  <c:v>4.3966702672069265E-30</c:v>
                </c:pt>
                <c:pt idx="1126">
                  <c:v>4.1253879561057672E-30</c:v>
                </c:pt>
                <c:pt idx="1127">
                  <c:v>3.870844242134645E-30</c:v>
                </c:pt>
                <c:pt idx="1128">
                  <c:v>3.6320063243241764E-30</c:v>
                </c:pt>
                <c:pt idx="1129">
                  <c:v>3.4079051273466237E-30</c:v>
                </c:pt>
                <c:pt idx="1130">
                  <c:v>3.1976313695313963E-30</c:v>
                </c:pt>
                <c:pt idx="1131">
                  <c:v>3.0003318734909274E-30</c:v>
                </c:pt>
                <c:pt idx="1132">
                  <c:v>2.8152061043874464E-30</c:v>
                </c:pt>
                <c:pt idx="1133">
                  <c:v>2.6415029217947973E-30</c:v>
                </c:pt>
                <c:pt idx="1134">
                  <c:v>2.4785175319761092E-30</c:v>
                </c:pt>
                <c:pt idx="1135">
                  <c:v>2.3255886282113152E-30</c:v>
                </c:pt>
                <c:pt idx="1136">
                  <c:v>2.1820957075715043E-30</c:v>
                </c:pt>
                <c:pt idx="1137">
                  <c:v>2.0474565532530312E-30</c:v>
                </c:pt>
                <c:pt idx="1138">
                  <c:v>1.9211248722560505E-30</c:v>
                </c:pt>
                <c:pt idx="1139">
                  <c:v>1.8025880788224548E-30</c:v>
                </c:pt>
                <c:pt idx="1140">
                  <c:v>1.6913652146395995E-30</c:v>
                </c:pt>
                <c:pt idx="1141">
                  <c:v>1.5870049973711291E-30</c:v>
                </c:pt>
                <c:pt idx="1142">
                  <c:v>1.4890839895968917E-30</c:v>
                </c:pt>
                <c:pt idx="1143">
                  <c:v>1.3972048807324913E-30</c:v>
                </c:pt>
                <c:pt idx="1144">
                  <c:v>1.3109948749574347E-30</c:v>
                </c:pt>
                <c:pt idx="1145">
                  <c:v>1.2301041786109559E-30</c:v>
                </c:pt>
                <c:pt idx="1146">
                  <c:v>1.1542045809181851E-30</c:v>
                </c:pt>
                <c:pt idx="1147">
                  <c:v>1.0829881222880176E-30</c:v>
                </c:pt>
                <c:pt idx="1148">
                  <c:v>1.0161658447793524E-30</c:v>
                </c:pt>
                <c:pt idx="1149">
                  <c:v>9.5346661966576932E-31</c:v>
                </c:pt>
                <c:pt idx="1150">
                  <c:v>8.9463604734153222E-31</c:v>
                </c:pt>
                <c:pt idx="1151">
                  <c:v>8.3943542510533362E-31</c:v>
                </c:pt>
                <c:pt idx="1152">
                  <c:v>7.8764077863360163E-31</c:v>
                </c:pt>
                <c:pt idx="1153">
                  <c:v>7.3904195321361415E-31</c:v>
                </c:pt>
                <c:pt idx="1154">
                  <c:v>6.9344176104913133E-31</c:v>
                </c:pt>
                <c:pt idx="1155">
                  <c:v>6.5065518117877594E-31</c:v>
                </c:pt>
                <c:pt idx="1156">
                  <c:v>6.1050860876085991E-31</c:v>
                </c:pt>
                <c:pt idx="1157">
                  <c:v>5.7283915067866163E-31</c:v>
                </c:pt>
                <c:pt idx="1158">
                  <c:v>5.3749396460810055E-31</c:v>
                </c:pt>
                <c:pt idx="1159">
                  <c:v>5.0432963886610204E-31</c:v>
                </c:pt>
                <c:pt idx="1160">
                  <c:v>4.7321161052341184E-31</c:v>
                </c:pt>
                <c:pt idx="1161">
                  <c:v>4.4401361942087577E-31</c:v>
                </c:pt>
                <c:pt idx="1162">
                  <c:v>4.166171958738797E-31</c:v>
                </c:pt>
                <c:pt idx="1163">
                  <c:v>3.9091117998632737E-31</c:v>
                </c:pt>
                <c:pt idx="1164">
                  <c:v>3.6679127062379505E-31</c:v>
                </c:pt>
                <c:pt idx="1165">
                  <c:v>3.4415960221583744E-31</c:v>
                </c:pt>
                <c:pt idx="1166">
                  <c:v>3.22924347670338E-31</c:v>
                </c:pt>
                <c:pt idx="1167">
                  <c:v>3.0299934578874475E-31</c:v>
                </c:pt>
                <c:pt idx="1168">
                  <c:v>2.8430375167044211E-31</c:v>
                </c:pt>
                <c:pt idx="1169">
                  <c:v>2.6676170868779109E-31</c:v>
                </c:pt>
                <c:pt idx="1170">
                  <c:v>2.5030204070088723E-31</c:v>
                </c:pt>
                <c:pt idx="1171">
                  <c:v>2.3485796326321083E-31</c:v>
                </c:pt>
                <c:pt idx="1172">
                  <c:v>2.2036681264639882E-31</c:v>
                </c:pt>
                <c:pt idx="1173">
                  <c:v>2.0676979158466508E-31</c:v>
                </c:pt>
                <c:pt idx="1174">
                  <c:v>1.9401173070723949E-31</c:v>
                </c:pt>
                <c:pt idx="1175">
                  <c:v>1.8204086469084588E-31</c:v>
                </c:pt>
                <c:pt idx="1176">
                  <c:v>1.7080862222396687E-31</c:v>
                </c:pt>
                <c:pt idx="1177">
                  <c:v>1.6026942893068422E-31</c:v>
                </c:pt>
                <c:pt idx="1178">
                  <c:v>1.5038052245446592E-31</c:v>
                </c:pt>
                <c:pt idx="1179">
                  <c:v>1.4110177895160976E-31</c:v>
                </c:pt>
                <c:pt idx="1180">
                  <c:v>1.3239555029034728E-31</c:v>
                </c:pt>
                <c:pt idx="1181">
                  <c:v>1.2422651129505052E-31</c:v>
                </c:pt>
                <c:pt idx="1182">
                  <c:v>1.1656151641574055E-31</c:v>
                </c:pt>
                <c:pt idx="1183">
                  <c:v>1.0936946524133995E-31</c:v>
                </c:pt>
                <c:pt idx="1184">
                  <c:v>1.0262117631099518E-31</c:v>
                </c:pt>
                <c:pt idx="1185">
                  <c:v>9.6289268711462634E-32</c:v>
                </c:pt>
                <c:pt idx="1186">
                  <c:v>9.0348050980145177E-32</c:v>
                </c:pt>
                <c:pt idx="1187">
                  <c:v>8.4773416863006933E-32</c:v>
                </c:pt>
                <c:pt idx="1188">
                  <c:v>7.9542747504408862E-32</c:v>
                </c:pt>
                <c:pt idx="1189">
                  <c:v>7.4634819672003956E-32</c:v>
                </c:pt>
                <c:pt idx="1190">
                  <c:v>7.002971964431827E-32</c:v>
                </c:pt>
                <c:pt idx="1191">
                  <c:v>6.5708762411620077E-32</c:v>
                </c:pt>
                <c:pt idx="1192">
                  <c:v>6.165441586223798E-32</c:v>
                </c:pt>
                <c:pt idx="1193">
                  <c:v>5.785022964671692E-32</c:v>
                </c:pt>
                <c:pt idx="1194">
                  <c:v>5.4280768431181223E-32</c:v>
                </c:pt>
                <c:pt idx="1195">
                  <c:v>5.0931549269082833E-32</c:v>
                </c:pt>
                <c:pt idx="1196">
                  <c:v>4.7788982837223311E-32</c:v>
                </c:pt>
                <c:pt idx="1197">
                  <c:v>4.4840318297616757E-32</c:v>
                </c:pt>
                <c:pt idx="1198">
                  <c:v>4.2073591561473152E-32</c:v>
                </c:pt>
                <c:pt idx="1199">
                  <c:v>3.9477576745385179E-32</c:v>
                </c:pt>
                <c:pt idx="1200">
                  <c:v>3.7041740622753924E-32</c:v>
                </c:pt>
                <c:pt idx="1201">
                  <c:v>3.4756199885641965E-32</c:v>
                </c:pt>
                <c:pt idx="1202">
                  <c:v>3.261168104364552E-32</c:v>
                </c:pt>
                <c:pt idx="1203">
                  <c:v>3.0599482797076934E-32</c:v>
                </c:pt>
                <c:pt idx="1204">
                  <c:v>2.8711440731788145E-32</c:v>
                </c:pt>
                <c:pt idx="1205">
                  <c:v>2.6939894192385848E-32</c:v>
                </c:pt>
                <c:pt idx="1206">
                  <c:v>2.5277655199427693E-32</c:v>
                </c:pt>
                <c:pt idx="1207">
                  <c:v>2.3717979284482345E-32</c:v>
                </c:pt>
                <c:pt idx="1208">
                  <c:v>2.225453812471776E-32</c:v>
                </c:pt>
                <c:pt idx="1209">
                  <c:v>2.0881393865983622E-32</c:v>
                </c:pt>
                <c:pt idx="1210">
                  <c:v>1.9592975030204918E-32</c:v>
                </c:pt>
                <c:pt idx="1211">
                  <c:v>1.8384053909331808E-32</c:v>
                </c:pt>
                <c:pt idx="1212">
                  <c:v>1.7249725354122665E-32</c:v>
                </c:pt>
                <c:pt idx="1213">
                  <c:v>1.6185386871696637E-32</c:v>
                </c:pt>
                <c:pt idx="1214">
                  <c:v>1.5186719951102302E-32</c:v>
                </c:pt>
                <c:pt idx="1215">
                  <c:v>1.4249672541131678E-32</c:v>
                </c:pt>
                <c:pt idx="1216">
                  <c:v>1.337044260928403E-32</c:v>
                </c:pt>
                <c:pt idx="1217">
                  <c:v>1.2545462715170612E-32</c:v>
                </c:pt>
                <c:pt idx="1218">
                  <c:v>1.1771385535767539E-32</c:v>
                </c:pt>
                <c:pt idx="1219">
                  <c:v>1.1045070283786082E-32</c:v>
                </c:pt>
                <c:pt idx="1220">
                  <c:v>1.0363569964053509E-32</c:v>
                </c:pt>
                <c:pt idx="1221">
                  <c:v>9.7241194161976601E-33</c:v>
                </c:pt>
                <c:pt idx="1222">
                  <c:v>9.1241240951190154E-33</c:v>
                </c:pt>
                <c:pt idx="1223">
                  <c:v>8.561149543727403E-33</c:v>
                </c:pt>
                <c:pt idx="1224">
                  <c:v>8.0329115152294408E-33</c:v>
                </c:pt>
                <c:pt idx="1225">
                  <c:v>7.537266704888244E-33</c:v>
                </c:pt>
                <c:pt idx="1226">
                  <c:v>7.0722040536499358E-33</c:v>
                </c:pt>
                <c:pt idx="1227">
                  <c:v>6.6358365883517134E-33</c:v>
                </c:pt>
                <c:pt idx="1228">
                  <c:v>6.2263937654035006E-33</c:v>
                </c:pt>
                <c:pt idx="1229">
                  <c:v>5.8422142868779142E-33</c:v>
                </c:pt>
                <c:pt idx="1230">
                  <c:v>5.4817393598601822E-33</c:v>
                </c:pt>
                <c:pt idx="1231">
                  <c:v>5.1435063717080453E-33</c:v>
                </c:pt>
                <c:pt idx="1232">
                  <c:v>4.8261429555592802E-33</c:v>
                </c:pt>
                <c:pt idx="1233">
                  <c:v>4.5283614220078858E-33</c:v>
                </c:pt>
                <c:pt idx="1234">
                  <c:v>4.2489535343556614E-33</c:v>
                </c:pt>
                <c:pt idx="1235">
                  <c:v>3.9867856062399847E-33</c:v>
                </c:pt>
                <c:pt idx="1236">
                  <c:v>3.7407939017466002E-33</c:v>
                </c:pt>
                <c:pt idx="1237">
                  <c:v>3.5099803193435652E-33</c:v>
                </c:pt>
                <c:pt idx="1238">
                  <c:v>3.2934083421240852E-33</c:v>
                </c:pt>
                <c:pt idx="1239">
                  <c:v>3.090199237926504E-33</c:v>
                </c:pt>
                <c:pt idx="1240">
                  <c:v>2.8995284939136038E-33</c:v>
                </c:pt>
                <c:pt idx="1241">
                  <c:v>2.720622471144641E-33</c:v>
                </c:pt>
                <c:pt idx="1242">
                  <c:v>2.5527552655661958E-33</c:v>
                </c:pt>
                <c:pt idx="1243">
                  <c:v>2.3952457626854206E-33</c:v>
                </c:pt>
                <c:pt idx="1244">
                  <c:v>2.2474548739751447E-33</c:v>
                </c:pt>
                <c:pt idx="1245">
                  <c:v>2.10878294379766E-33</c:v>
                </c:pt>
                <c:pt idx="1246">
                  <c:v>1.9786673163258829E-33</c:v>
                </c:pt>
                <c:pt idx="1247">
                  <c:v>1.8565800525897712E-33</c:v>
                </c:pt>
                <c:pt idx="1248">
                  <c:v>1.7420257883850048E-33</c:v>
                </c:pt>
                <c:pt idx="1249">
                  <c:v>1.6345397243524795E-33</c:v>
                </c:pt>
                <c:pt idx="1250">
                  <c:v>1.5336857400734438E-33</c:v>
                </c:pt>
                <c:pt idx="1251">
                  <c:v>1.4390546245282869E-33</c:v>
                </c:pt>
                <c:pt idx="1252">
                  <c:v>1.3502624157391464E-33</c:v>
                </c:pt>
                <c:pt idx="1253">
                  <c:v>1.2669488428594931E-33</c:v>
                </c:pt>
                <c:pt idx="1254">
                  <c:v>1.1887758643895372E-33</c:v>
                </c:pt>
                <c:pt idx="1255">
                  <c:v>1.1154262965863227E-33</c:v>
                </c:pt>
                <c:pt idx="1256">
                  <c:v>1.0466025265033382E-33</c:v>
                </c:pt>
                <c:pt idx="1257">
                  <c:v>9.8202530443785296E-34</c:v>
                </c:pt>
                <c:pt idx="1258">
                  <c:v>9.2143261088638504E-34</c:v>
                </c:pt>
                <c:pt idx="1259">
                  <c:v>8.6457859341101266E-34</c:v>
                </c:pt>
                <c:pt idx="1260">
                  <c:v>8.1123256910291098E-34</c:v>
                </c:pt>
                <c:pt idx="1261">
                  <c:v>7.6117808859564876E-34</c:v>
                </c:pt>
                <c:pt idx="1262">
                  <c:v>7.1421205783051478E-34</c:v>
                </c:pt>
                <c:pt idx="1263">
                  <c:v>6.7014391401047302E-34</c:v>
                </c:pt>
                <c:pt idx="1264">
                  <c:v>6.2879485239921233E-34</c:v>
                </c:pt>
                <c:pt idx="1265">
                  <c:v>5.8999710082805905E-34</c:v>
                </c:pt>
                <c:pt idx="1266">
                  <c:v>5.5359323896709267E-34</c:v>
                </c:pt>
                <c:pt idx="1267">
                  <c:v>5.1943555959843402E-34</c:v>
                </c:pt>
                <c:pt idx="1268">
                  <c:v>4.8738546930009894E-34</c:v>
                </c:pt>
                <c:pt idx="1269">
                  <c:v>4.5731292610871504E-34</c:v>
                </c:pt>
                <c:pt idx="1270">
                  <c:v>4.2909591187944058E-34</c:v>
                </c:pt>
                <c:pt idx="1271">
                  <c:v>4.0261993720220762E-34</c:v>
                </c:pt>
                <c:pt idx="1272">
                  <c:v>3.7777757686550562E-34</c:v>
                </c:pt>
                <c:pt idx="1273">
                  <c:v>3.5446803398286973E-34</c:v>
                </c:pt>
                <c:pt idx="1274">
                  <c:v>3.3259673101353308E-34</c:v>
                </c:pt>
                <c:pt idx="1275">
                  <c:v>3.1207492601782653E-34</c:v>
                </c:pt>
                <c:pt idx="1276">
                  <c:v>2.9281935259029693E-34</c:v>
                </c:pt>
                <c:pt idx="1277">
                  <c:v>2.7475188200958759E-34</c:v>
                </c:pt>
                <c:pt idx="1278">
                  <c:v>2.5779920623426639E-34</c:v>
                </c:pt>
                <c:pt idx="1279">
                  <c:v>2.4189254045837129E-34</c:v>
                </c:pt>
                <c:pt idx="1280">
                  <c:v>2.269673440198026E-34</c:v>
                </c:pt>
                <c:pt idx="1281">
                  <c:v>2.1296305852916043E-34</c:v>
                </c:pt>
                <c:pt idx="1282">
                  <c:v>1.9982286215649422E-34</c:v>
                </c:pt>
                <c:pt idx="1283">
                  <c:v>1.8749343907899355E-34</c:v>
                </c:pt>
                <c:pt idx="1284">
                  <c:v>1.759247631541633E-34</c:v>
                </c:pt>
                <c:pt idx="1285">
                  <c:v>1.650698949407451E-34</c:v>
                </c:pt>
                <c:pt idx="1286">
                  <c:v>1.5488479124380617E-34</c:v>
                </c:pt>
                <c:pt idx="1287">
                  <c:v>1.4532812641123217E-34</c:v>
                </c:pt>
                <c:pt idx="1288">
                  <c:v>1.3636112465654156E-34</c:v>
                </c:pt>
                <c:pt idx="1289">
                  <c:v>1.2794740272767835E-34</c:v>
                </c:pt>
                <c:pt idx="1290">
                  <c:v>1.2005282228341742E-34</c:v>
                </c:pt>
                <c:pt idx="1291">
                  <c:v>1.1264535137840643E-34</c:v>
                </c:pt>
                <c:pt idx="1292">
                  <c:v>1.0569493449482484E-34</c:v>
                </c:pt>
                <c:pt idx="1293">
                  <c:v>9.9173370593318799E-35</c:v>
                </c:pt>
                <c:pt idx="1294">
                  <c:v>9.3054198688408472E-35</c:v>
                </c:pt>
                <c:pt idx="1295">
                  <c:v>8.7312590484094656E-35</c:v>
                </c:pt>
                <c:pt idx="1296">
                  <c:v>8.1925249634037813E-35</c:v>
                </c:pt>
                <c:pt idx="1297">
                  <c:v>7.6870317217561672E-35</c:v>
                </c:pt>
                <c:pt idx="1298">
                  <c:v>7.2127283047954268E-35</c:v>
                </c:pt>
                <c:pt idx="1299">
                  <c:v>6.7676902453203267E-35</c:v>
                </c:pt>
                <c:pt idx="1300">
                  <c:v>6.3501118191506534E-35</c:v>
                </c:pt>
                <c:pt idx="1301">
                  <c:v>5.9582987184733673E-35</c:v>
                </c:pt>
                <c:pt idx="1302">
                  <c:v>5.5906611772562121E-35</c:v>
                </c:pt>
                <c:pt idx="1303">
                  <c:v>5.2457075208354247E-35</c:v>
                </c:pt>
                <c:pt idx="1304">
                  <c:v>4.9220381135052734E-35</c:v>
                </c:pt>
                <c:pt idx="1305">
                  <c:v>4.6183396795519922E-35</c:v>
                </c:pt>
                <c:pt idx="1306">
                  <c:v>4.3333799746899393E-35</c:v>
                </c:pt>
                <c:pt idx="1307">
                  <c:v>4.0660027862795447E-35</c:v>
                </c:pt>
                <c:pt idx="1308">
                  <c:v>3.8151232420406289E-35</c:v>
                </c:pt>
                <c:pt idx="1309">
                  <c:v>3.5797234082263866E-35</c:v>
                </c:pt>
                <c:pt idx="1310">
                  <c:v>3.3588481593978016E-35</c:v>
                </c:pt>
                <c:pt idx="1311">
                  <c:v>3.1516013030402604E-35</c:v>
                </c:pt>
                <c:pt idx="1312">
                  <c:v>2.9571419432981607E-35</c:v>
                </c:pt>
                <c:pt idx="1313">
                  <c:v>2.7746810690735118E-35</c:v>
                </c:pt>
                <c:pt idx="1314">
                  <c:v>2.6034783526448634E-35</c:v>
                </c:pt>
                <c:pt idx="1315">
                  <c:v>2.4428391458170987E-35</c:v>
                </c:pt>
                <c:pt idx="1316">
                  <c:v>2.2921116614140815E-35</c:v>
                </c:pt>
                <c:pt idx="1317">
                  <c:v>2.1506843286781781E-35</c:v>
                </c:pt>
                <c:pt idx="1318">
                  <c:v>2.0179833118462965E-35</c:v>
                </c:pt>
                <c:pt idx="1319">
                  <c:v>1.8934701818341594E-35</c:v>
                </c:pt>
                <c:pt idx="1320">
                  <c:v>1.7766397315817646E-35</c:v>
                </c:pt>
                <c:pt idx="1321">
                  <c:v>1.6670179261958846E-35</c:v>
                </c:pt>
                <c:pt idx="1322">
                  <c:v>1.5641599795723889E-35</c:v>
                </c:pt>
                <c:pt idx="1323">
                  <c:v>1.4676485496943639E-35</c:v>
                </c:pt>
                <c:pt idx="1324">
                  <c:v>1.3770920452835199E-35</c:v>
                </c:pt>
                <c:pt idx="1325">
                  <c:v>1.292123036934195E-35</c:v>
                </c:pt>
                <c:pt idx="1326">
                  <c:v>1.2123967662831921E-35</c:v>
                </c:pt>
                <c:pt idx="1327">
                  <c:v>1.1375897471664694E-35</c:v>
                </c:pt>
                <c:pt idx="1328">
                  <c:v>1.0673984530869267E-35</c:v>
                </c:pt>
                <c:pt idx="1329">
                  <c:v>1.0015380856677488E-35</c:v>
                </c:pt>
                <c:pt idx="1330">
                  <c:v>9.3974141909434668E-36</c:v>
                </c:pt>
                <c:pt idx="1331">
                  <c:v>8.817577158562711E-36</c:v>
                </c:pt>
                <c:pt idx="1332">
                  <c:v>8.2735170938976204E-36</c:v>
                </c:pt>
                <c:pt idx="1333">
                  <c:v>7.7630264949304795E-36</c:v>
                </c:pt>
                <c:pt idx="1334">
                  <c:v>7.2840340664120388E-36</c:v>
                </c:pt>
                <c:pt idx="1335">
                  <c:v>6.8345963156636424E-36</c:v>
                </c:pt>
                <c:pt idx="1336">
                  <c:v>6.4128896669331802E-36</c:v>
                </c:pt>
                <c:pt idx="1337">
                  <c:v>6.0172030623091874E-36</c:v>
                </c:pt>
                <c:pt idx="1338">
                  <c:v>5.6459310191715981E-36</c:v>
                </c:pt>
                <c:pt idx="1339">
                  <c:v>5.2975671160100364E-36</c:v>
                </c:pt>
                <c:pt idx="1340">
                  <c:v>4.9706978801786055E-36</c:v>
                </c:pt>
                <c:pt idx="1341">
                  <c:v>4.6639970527869899E-36</c:v>
                </c:pt>
                <c:pt idx="1342">
                  <c:v>4.3762202074578934E-36</c:v>
                </c:pt>
                <c:pt idx="1343">
                  <c:v>4.1061997011166348E-36</c:v>
                </c:pt>
                <c:pt idx="1344">
                  <c:v>3.8528399363259366E-36</c:v>
                </c:pt>
                <c:pt idx="1345">
                  <c:v>3.6151129159430018E-36</c:v>
                </c:pt>
                <c:pt idx="1346">
                  <c:v>3.3920540720621108E-36</c:v>
                </c:pt>
                <c:pt idx="1347">
                  <c:v>3.1827583523187961E-36</c:v>
                </c:pt>
                <c:pt idx="1348">
                  <c:v>2.9863765476759688E-36</c:v>
                </c:pt>
                <c:pt idx="1349">
                  <c:v>2.8021118467921109E-36</c:v>
                </c:pt>
                <c:pt idx="1350">
                  <c:v>2.629216602991031E-36</c:v>
                </c:pt>
                <c:pt idx="1351">
                  <c:v>2.4669893007152892E-36</c:v>
                </c:pt>
                <c:pt idx="1352">
                  <c:v>2.3147717091547946E-36</c:v>
                </c:pt>
                <c:pt idx="1353">
                  <c:v>2.1719462115015414E-36</c:v>
                </c:pt>
                <c:pt idx="1354">
                  <c:v>2.037933298994038E-36</c:v>
                </c:pt>
                <c:pt idx="1355">
                  <c:v>1.9121892195836155E-36</c:v>
                </c:pt>
                <c:pt idx="1356">
                  <c:v>1.794203771682173E-36</c:v>
                </c:pt>
                <c:pt idx="1357">
                  <c:v>1.6834982340395777E-36</c:v>
                </c:pt>
                <c:pt idx="1358">
                  <c:v>1.5796234233512822E-36</c:v>
                </c:pt>
                <c:pt idx="1359">
                  <c:v>1.4821578717149781E-36</c:v>
                </c:pt>
                <c:pt idx="1360">
                  <c:v>1.3907061165413875E-36</c:v>
                </c:pt>
                <c:pt idx="1361">
                  <c:v>1.3048970959805766E-36</c:v>
                </c:pt>
                <c:pt idx="1362">
                  <c:v>1.2243826433532969E-36</c:v>
                </c:pt>
                <c:pt idx="1363">
                  <c:v>1.1488360744785662E-36</c:v>
                </c:pt>
                <c:pt idx="1364">
                  <c:v>1.0779508621656321E-36</c:v>
                </c:pt>
                <c:pt idx="1365">
                  <c:v>1.0114393924921169E-36</c:v>
                </c:pt>
                <c:pt idx="1366">
                  <c:v>9.4903179782199795E-37</c:v>
                </c:pt>
                <c:pt idx="1367">
                  <c:v>8.9047486182843452E-37</c:v>
                </c:pt>
                <c:pt idx="1368">
                  <c:v>8.3553099207861926E-37</c:v>
                </c:pt>
                <c:pt idx="1369">
                  <c:v>7.8397725601195614E-37</c:v>
                </c:pt>
                <c:pt idx="1370">
                  <c:v>7.3560447640008476E-37</c:v>
                </c:pt>
                <c:pt idx="1371">
                  <c:v>6.9021638261861848E-37</c:v>
                </c:pt>
                <c:pt idx="1372">
                  <c:v>6.4762881428691118E-37</c:v>
                </c:pt>
                <c:pt idx="1373">
                  <c:v>6.0766897404465727E-37</c:v>
                </c:pt>
                <c:pt idx="1374">
                  <c:v>5.7017472643349189E-37</c:v>
                </c:pt>
                <c:pt idx="1375">
                  <c:v>5.3499394003883436E-37</c:v>
                </c:pt>
                <c:pt idx="1376">
                  <c:v>5.0198387022273945E-37</c:v>
                </c:pt>
                <c:pt idx="1377">
                  <c:v>4.7101057994322086E-37</c:v>
                </c:pt>
                <c:pt idx="1378">
                  <c:v>4.4194839631004453E-37</c:v>
                </c:pt>
                <c:pt idx="1379">
                  <c:v>4.146794006719878E-37</c:v>
                </c:pt>
                <c:pt idx="1380">
                  <c:v>3.8909295016661363E-37</c:v>
                </c:pt>
                <c:pt idx="1381">
                  <c:v>3.6508522879126881E-37</c:v>
                </c:pt>
                <c:pt idx="1382">
                  <c:v>3.4255882617379242E-37</c:v>
                </c:pt>
                <c:pt idx="1383">
                  <c:v>3.2142234233381546E-37</c:v>
                </c:pt>
                <c:pt idx="1384">
                  <c:v>3.015900168309848E-37</c:v>
                </c:pt>
                <c:pt idx="1385">
                  <c:v>2.8298138079539638E-37</c:v>
                </c:pt>
                <c:pt idx="1386">
                  <c:v>2.6552093042836431E-37</c:v>
                </c:pt>
                <c:pt idx="1387">
                  <c:v>2.4913782064876835E-37</c:v>
                </c:pt>
                <c:pt idx="1388">
                  <c:v>2.3376557764196226E-37</c:v>
                </c:pt>
                <c:pt idx="1389">
                  <c:v>2.1934182914492172E-37</c:v>
                </c:pt>
                <c:pt idx="1390">
                  <c:v>2.0580805137327388E-37</c:v>
                </c:pt>
                <c:pt idx="1391">
                  <c:v>1.9310933156337642E-37</c:v>
                </c:pt>
                <c:pt idx="1392">
                  <c:v>1.8119414516596831E-37</c:v>
                </c:pt>
                <c:pt idx="1393">
                  <c:v>1.7001414678736594E-37</c:v>
                </c:pt>
                <c:pt idx="1394">
                  <c:v>1.5952397402995603E-37</c:v>
                </c:pt>
                <c:pt idx="1395">
                  <c:v>1.4968106343607615E-37</c:v>
                </c:pt>
                <c:pt idx="1396">
                  <c:v>1.4044547778848252E-37</c:v>
                </c:pt>
                <c:pt idx="1397">
                  <c:v>1.3177974406668355E-37</c:v>
                </c:pt>
                <c:pt idx="1398">
                  <c:v>1.2364870140165338E-37</c:v>
                </c:pt>
                <c:pt idx="1399">
                  <c:v>1.1601935841200796E-37</c:v>
                </c:pt>
                <c:pt idx="1400">
                  <c:v>1.0886075934279058E-37</c:v>
                </c:pt>
                <c:pt idx="1401">
                  <c:v>1.0214385846373057E-37</c:v>
                </c:pt>
                <c:pt idx="1402">
                  <c:v>9.5841402217350807E-38</c:v>
                </c:pt>
                <c:pt idx="1403">
                  <c:v>8.9927818638745151E-38</c:v>
                </c:pt>
                <c:pt idx="1404">
                  <c:v>8.437911359835043E-38</c:v>
                </c:pt>
                <c:pt idx="1405">
                  <c:v>7.9172773446722588E-38</c:v>
                </c:pt>
                <c:pt idx="1406">
                  <c:v>7.4287673666301757E-38</c:v>
                </c:pt>
                <c:pt idx="1407">
                  <c:v>6.9703993159524612E-38</c:v>
                </c:pt>
                <c:pt idx="1408">
                  <c:v>6.5403133825511419E-38</c:v>
                </c:pt>
                <c:pt idx="1409">
                  <c:v>6.1367645099013281E-38</c:v>
                </c:pt>
                <c:pt idx="1410">
                  <c:v>5.7581153145439513E-38</c:v>
                </c:pt>
                <c:pt idx="1411">
                  <c:v>5.4028294424676727E-38</c:v>
                </c:pt>
                <c:pt idx="1412">
                  <c:v>5.0694653354137396E-38</c:v>
                </c:pt>
                <c:pt idx="1413">
                  <c:v>4.7566703818108376E-38</c:v>
                </c:pt>
                <c:pt idx="1414">
                  <c:v>4.4631754286075746E-38</c:v>
                </c:pt>
                <c:pt idx="1415">
                  <c:v>4.1877896317345829E-38</c:v>
                </c:pt>
                <c:pt idx="1416">
                  <c:v>3.9293956243021946E-38</c:v>
                </c:pt>
                <c:pt idx="1417">
                  <c:v>3.6869449829288395E-38</c:v>
                </c:pt>
                <c:pt idx="1418">
                  <c:v>3.459453973804983E-38</c:v>
                </c:pt>
                <c:pt idx="1419">
                  <c:v>3.2459995612324214E-38</c:v>
                </c:pt>
                <c:pt idx="1420">
                  <c:v>3.0457156624437398E-38</c:v>
                </c:pt>
                <c:pt idx="1421">
                  <c:v>2.8577896335060216E-38</c:v>
                </c:pt>
                <c:pt idx="1422">
                  <c:v>2.6814589720504944E-38</c:v>
                </c:pt>
                <c:pt idx="1423">
                  <c:v>2.5160082234495741E-38</c:v>
                </c:pt>
                <c:pt idx="1424">
                  <c:v>2.3607660778882411E-38</c:v>
                </c:pt>
                <c:pt idx="1425">
                  <c:v>2.2151026465512377E-38</c:v>
                </c:pt>
                <c:pt idx="1426">
                  <c:v>2.0784269058743141E-38</c:v>
                </c:pt>
                <c:pt idx="1427">
                  <c:v>1.9501842994896859E-38</c:v>
                </c:pt>
                <c:pt idx="1428">
                  <c:v>1.8298544881356847E-38</c:v>
                </c:pt>
                <c:pt idx="1429">
                  <c:v>1.7169492384009509E-38</c:v>
                </c:pt>
                <c:pt idx="1430">
                  <c:v>1.6110104417368382E-38</c:v>
                </c:pt>
                <c:pt idx="1431">
                  <c:v>1.5116082557002433E-38</c:v>
                </c:pt>
                <c:pt idx="1432">
                  <c:v>1.4183393598850334E-38</c:v>
                </c:pt>
                <c:pt idx="1433">
                  <c:v>1.3308253194655815E-38</c:v>
                </c:pt>
                <c:pt idx="1434">
                  <c:v>1.2487110497125504E-38</c:v>
                </c:pt>
                <c:pt idx="1435">
                  <c:v>1.1716633752507642E-38</c:v>
                </c:pt>
                <c:pt idx="1436">
                  <c:v>1.0993696782134077E-38</c:v>
                </c:pt>
                <c:pt idx="1437">
                  <c:v>1.0315366298074981E-38</c:v>
                </c:pt>
                <c:pt idx="1438">
                  <c:v>9.6788900014400466E-39</c:v>
                </c:pt>
                <c:pt idx="1439">
                  <c:v>9.0816854150354824E-39</c:v>
                </c:pt>
                <c:pt idx="1440">
                  <c:v>8.5213294050657778E-39</c:v>
                </c:pt>
                <c:pt idx="1441">
                  <c:v>7.9955483493649474E-39</c:v>
                </c:pt>
                <c:pt idx="1442">
                  <c:v>7.5022089122652643E-39</c:v>
                </c:pt>
                <c:pt idx="1443">
                  <c:v>7.0393093886728469E-39</c:v>
                </c:pt>
                <c:pt idx="1444">
                  <c:v>6.6049715822290659E-39</c:v>
                </c:pt>
                <c:pt idx="1445">
                  <c:v>6.1974331846037044E-39</c:v>
                </c:pt>
                <c:pt idx="1446">
                  <c:v>5.8150406249991939E-39</c:v>
                </c:pt>
                <c:pt idx="1447">
                  <c:v>5.4562423608530277E-39</c:v>
                </c:pt>
                <c:pt idx="1448">
                  <c:v>5.1195825825156878E-39</c:v>
                </c:pt>
                <c:pt idx="1449">
                  <c:v>4.8036953063610467E-39</c:v>
                </c:pt>
                <c:pt idx="1450">
                  <c:v>4.5072988323622652E-39</c:v>
                </c:pt>
                <c:pt idx="1451">
                  <c:v>4.2291905436450484E-39</c:v>
                </c:pt>
                <c:pt idx="1452">
                  <c:v>3.968242026917629E-39</c:v>
                </c:pt>
                <c:pt idx="1453">
                  <c:v>3.7233944939788361E-39</c:v>
                </c:pt>
                <c:pt idx="1454">
                  <c:v>3.4936544857271849E-39</c:v>
                </c:pt>
                <c:pt idx="1455">
                  <c:v>3.2780898412401902E-39</c:v>
                </c:pt>
                <c:pt idx="1456">
                  <c:v>3.0758259155685919E-39</c:v>
                </c:pt>
                <c:pt idx="1457">
                  <c:v>2.8860420308993495E-39</c:v>
                </c:pt>
                <c:pt idx="1458">
                  <c:v>2.7079681466881437E-39</c:v>
                </c:pt>
                <c:pt idx="1459">
                  <c:v>2.5408817352505707E-39</c:v>
                </c:pt>
                <c:pt idx="1460">
                  <c:v>2.3841048501348746E-39</c:v>
                </c:pt>
                <c:pt idx="1461">
                  <c:v>2.2370013753812536E-39</c:v>
                </c:pt>
                <c:pt idx="1462">
                  <c:v>2.0989744445067181E-39</c:v>
                </c:pt>
                <c:pt idx="1463">
                  <c:v>1.9694640187431352E-39</c:v>
                </c:pt>
                <c:pt idx="1464">
                  <c:v>1.8479446147022619E-39</c:v>
                </c:pt>
                <c:pt idx="1465">
                  <c:v>1.7339231722478473E-39</c:v>
                </c:pt>
                <c:pt idx="1466">
                  <c:v>1.626937053923794E-39</c:v>
                </c:pt>
                <c:pt idx="1467">
                  <c:v>1.5265521678211249E-39</c:v>
                </c:pt>
                <c:pt idx="1468">
                  <c:v>1.4323612062673762E-39</c:v>
                </c:pt>
                <c:pt idx="1469">
                  <c:v>1.3439819931919532E-39</c:v>
                </c:pt>
                <c:pt idx="1470">
                  <c:v>1.2610559334619673E-39</c:v>
                </c:pt>
                <c:pt idx="1471">
                  <c:v>1.1832465578967809E-39</c:v>
                </c:pt>
                <c:pt idx="1472">
                  <c:v>1.1102381580577255E-39</c:v>
                </c:pt>
                <c:pt idx="1473">
                  <c:v>1.0417345052736997E-39</c:v>
                </c:pt>
                <c:pt idx="1474">
                  <c:v>9.774576487051488E-40</c:v>
                </c:pt>
                <c:pt idx="1475">
                  <c:v>9.1714678756961721E-40</c:v>
                </c:pt>
                <c:pt idx="1476">
                  <c:v>8.6055721295297267E-40</c:v>
                </c:pt>
                <c:pt idx="1477">
                  <c:v>8.0745931491274485E-40</c:v>
                </c:pt>
                <c:pt idx="1478">
                  <c:v>7.5763765084494031E-40</c:v>
                </c:pt>
                <c:pt idx="1479">
                  <c:v>7.1089007133426728E-40</c:v>
                </c:pt>
                <c:pt idx="1480">
                  <c:v>6.6702689994094352E-40</c:v>
                </c:pt>
                <c:pt idx="1481">
                  <c:v>6.2587016359610629E-40</c:v>
                </c:pt>
                <c:pt idx="1482">
                  <c:v>5.8725287048318125E-40</c:v>
                </c:pt>
                <c:pt idx="1483">
                  <c:v>5.5101833247524638E-40</c:v>
                </c:pt>
                <c:pt idx="1484">
                  <c:v>5.1701952937920413E-40</c:v>
                </c:pt>
                <c:pt idx="1485">
                  <c:v>4.8511851240721142E-40</c:v>
                </c:pt>
                <c:pt idx="1486">
                  <c:v>4.5518584445497303E-40</c:v>
                </c:pt>
                <c:pt idx="1487">
                  <c:v>4.2710007491585232E-40</c:v>
                </c:pt>
                <c:pt idx="1488">
                  <c:v>4.0074724689987837E-40</c:v>
                </c:pt>
                <c:pt idx="1489">
                  <c:v>3.760204348582082E-40</c:v>
                </c:pt>
                <c:pt idx="1490">
                  <c:v>3.5281931073697636E-40</c:v>
                </c:pt>
                <c:pt idx="1491">
                  <c:v>3.3104973690021716E-40</c:v>
                </c:pt>
                <c:pt idx="1492">
                  <c:v>3.1062338417016045E-40</c:v>
                </c:pt>
                <c:pt idx="1493">
                  <c:v>2.9145737343511473E-40</c:v>
                </c:pt>
                <c:pt idx="1494">
                  <c:v>2.7347393937077667E-40</c:v>
                </c:pt>
                <c:pt idx="1495">
                  <c:v>2.5660011491052843E-40</c:v>
                </c:pt>
                <c:pt idx="1496">
                  <c:v>2.4076743518447452E-40</c:v>
                </c:pt>
                <c:pt idx="1497">
                  <c:v>2.2591165972596239E-40</c:v>
                </c:pt>
                <c:pt idx="1498">
                  <c:v>2.1197251181845042E-40</c:v>
                </c:pt>
                <c:pt idx="1499">
                  <c:v>1.9889343392513418E-40</c:v>
                </c:pt>
                <c:pt idx="1500">
                  <c:v>1.8662135820899621E-40</c:v>
                </c:pt>
                <c:pt idx="1501">
                  <c:v>1.7510649121217328E-40</c:v>
                </c:pt>
                <c:pt idx="1502">
                  <c:v>1.6430211182098675E-40</c:v>
                </c:pt>
                <c:pt idx="1503">
                  <c:v>1.5416438169688678E-40</c:v>
                </c:pt>
                <c:pt idx="1504">
                  <c:v>1.4465216740414181E-40</c:v>
                </c:pt>
                <c:pt idx="1505">
                  <c:v>1.357268735125632E-40</c:v>
                </c:pt>
                <c:pt idx="1506">
                  <c:v>1.2735228599808632E-40</c:v>
                </c:pt>
                <c:pt idx="1507">
                  <c:v>1.1949442530581199E-40</c:v>
                </c:pt>
                <c:pt idx="1508">
                  <c:v>1.1212140847931732E-40</c:v>
                </c:pt>
                <c:pt idx="1509">
                  <c:v>1.0520331979683147E-40</c:v>
                </c:pt>
                <c:pt idx="1510">
                  <c:v>9.8712089389387425E-41</c:v>
                </c:pt>
                <c:pt idx="1511">
                  <c:v>9.2621379348447968E-41</c:v>
                </c:pt>
                <c:pt idx="1512">
                  <c:v>8.6906476860892035E-41</c:v>
                </c:pt>
                <c:pt idx="1513">
                  <c:v>8.1544193937760881E-41</c:v>
                </c:pt>
                <c:pt idx="1514">
                  <c:v>7.6512773329917573E-41</c:v>
                </c:pt>
                <c:pt idx="1515">
                  <c:v>7.1791800248876152E-41</c:v>
                </c:pt>
                <c:pt idx="1516">
                  <c:v>6.7362119534611378E-41</c:v>
                </c:pt>
                <c:pt idx="1517">
                  <c:v>6.3205757934260822E-41</c:v>
                </c:pt>
                <c:pt idx="1518">
                  <c:v>5.9305851176368007E-41</c:v>
                </c:pt>
                <c:pt idx="1519">
                  <c:v>5.5646575544773486E-41</c:v>
                </c:pt>
                <c:pt idx="1520">
                  <c:v>5.221308367451746E-41</c:v>
                </c:pt>
                <c:pt idx="1521">
                  <c:v>4.8991444309248535E-41</c:v>
                </c:pt>
                <c:pt idx="1522">
                  <c:v>4.5968585775706575E-41</c:v>
                </c:pt>
                <c:pt idx="1523">
                  <c:v>4.3132242945929709E-41</c:v>
                </c:pt>
                <c:pt idx="1524">
                  <c:v>4.0470907471986655E-41</c:v>
                </c:pt>
                <c:pt idx="1525">
                  <c:v>3.7973781091313953E-41</c:v>
                </c:pt>
                <c:pt idx="1526">
                  <c:v>3.5630731813196162E-41</c:v>
                </c:pt>
                <c:pt idx="1527">
                  <c:v>3.343225280861756E-41</c:v>
                </c:pt>
                <c:pt idx="1528">
                  <c:v>3.1369423836682485E-41</c:v>
                </c:pt>
                <c:pt idx="1529">
                  <c:v>2.9433875051093626E-41</c:v>
                </c:pt>
                <c:pt idx="1530">
                  <c:v>2.7617753039834414E-41</c:v>
                </c:pt>
                <c:pt idx="1531">
                  <c:v>2.5913688960262922E-41</c:v>
                </c:pt>
                <c:pt idx="1532">
                  <c:v>2.4314768640326671E-41</c:v>
                </c:pt>
                <c:pt idx="1533">
                  <c:v>2.2814504524585251E-41</c:v>
                </c:pt>
                <c:pt idx="1534">
                  <c:v>2.1406809351212806E-41</c:v>
                </c:pt>
                <c:pt idx="1535">
                  <c:v>2.0085971453175913E-41</c:v>
                </c:pt>
                <c:pt idx="1536">
                  <c:v>1.8846631583372344E-41</c:v>
                </c:pt>
                <c:pt idx="1537">
                  <c:v>1.7683761169699654E-41</c:v>
                </c:pt>
                <c:pt idx="1538">
                  <c:v>1.6592641911824393E-41</c:v>
                </c:pt>
                <c:pt idx="1539">
                  <c:v>1.5568846636866645E-41</c:v>
                </c:pt>
                <c:pt idx="1540">
                  <c:v>1.4608221336322607E-41</c:v>
                </c:pt>
                <c:pt idx="1541">
                  <c:v>1.3706868311340725E-41</c:v>
                </c:pt>
                <c:pt idx="1542">
                  <c:v>1.2861130357964033E-41</c:v>
                </c:pt>
                <c:pt idx="1543">
                  <c:v>1.2067575928170914E-41</c:v>
                </c:pt>
                <c:pt idx="1544">
                  <c:v>1.1322985206505854E-41</c:v>
                </c:pt>
                <c:pt idx="1545">
                  <c:v>1.0624337045806618E-41</c:v>
                </c:pt>
                <c:pt idx="1546">
                  <c:v>9.9687967090201042E-42</c:v>
                </c:pt>
                <c:pt idx="1547">
                  <c:v>9.3537043673697958E-42</c:v>
                </c:pt>
                <c:pt idx="1548">
                  <c:v>8.7765643082065522E-42</c:v>
                </c:pt>
                <c:pt idx="1549">
                  <c:v>8.2350348087540612E-42</c:v>
                </c:pt>
                <c:pt idx="1550">
                  <c:v>7.7269186346620494E-42</c:v>
                </c:pt>
                <c:pt idx="1551">
                  <c:v>7.2501541248155184E-42</c:v>
                </c:pt>
                <c:pt idx="1552">
                  <c:v>6.8028068262269816E-42</c:v>
                </c:pt>
                <c:pt idx="1553">
                  <c:v>6.3830616450706126E-42</c:v>
                </c:pt>
                <c:pt idx="1554">
                  <c:v>5.9892154820114117E-42</c:v>
                </c:pt>
                <c:pt idx="1555">
                  <c:v>5.6196703219475747E-42</c:v>
                </c:pt>
                <c:pt idx="1556">
                  <c:v>5.2729267501279363E-42</c:v>
                </c:pt>
                <c:pt idx="1557">
                  <c:v>4.947577868336409E-42</c:v>
                </c:pt>
                <c:pt idx="1558">
                  <c:v>4.6423035864585697E-42</c:v>
                </c:pt>
                <c:pt idx="1559">
                  <c:v>4.3558652662686587E-42</c:v>
                </c:pt>
                <c:pt idx="1560">
                  <c:v>4.0871006957043752E-42</c:v>
                </c:pt>
                <c:pt idx="1561">
                  <c:v>3.8349193732377719E-42</c:v>
                </c:pt>
                <c:pt idx="1562">
                  <c:v>3.5982980832087947E-42</c:v>
                </c:pt>
                <c:pt idx="1563">
                  <c:v>3.3762767441685415E-42</c:v>
                </c:pt>
                <c:pt idx="1564">
                  <c:v>3.1679545133870641E-42</c:v>
                </c:pt>
                <c:pt idx="1565">
                  <c:v>2.9724861317199201E-42</c:v>
                </c:pt>
                <c:pt idx="1566">
                  <c:v>2.7890784940028908E-42</c:v>
                </c:pt>
                <c:pt idx="1567">
                  <c:v>2.6169874310594084E-42</c:v>
                </c:pt>
                <c:pt idx="1568">
                  <c:v>2.4555146902637954E-42</c:v>
                </c:pt>
                <c:pt idx="1569">
                  <c:v>2.3040051024090789E-42</c:v>
                </c:pt>
                <c:pt idx="1570">
                  <c:v>2.1618439233840562E-42</c:v>
                </c:pt>
                <c:pt idx="1571">
                  <c:v>2.0284543398735808E-42</c:v>
                </c:pt>
                <c:pt idx="1572">
                  <c:v>1.9032951289615335E-42</c:v>
                </c:pt>
                <c:pt idx="1573">
                  <c:v>1.785858462140423E-42</c:v>
                </c:pt>
                <c:pt idx="1574">
                  <c:v>1.6756678448174677E-42</c:v>
                </c:pt>
                <c:pt idx="1575">
                  <c:v>1.5722761829567838E-42</c:v>
                </c:pt>
                <c:pt idx="1576">
                  <c:v>1.4752639690131656E-42</c:v>
                </c:pt>
                <c:pt idx="1577">
                  <c:v>1.3842375797969454E-42</c:v>
                </c:pt>
                <c:pt idx="1578">
                  <c:v>1.2988276793636008E-42</c:v>
                </c:pt>
                <c:pt idx="1579">
                  <c:v>1.218687720447885E-42</c:v>
                </c:pt>
                <c:pt idx="1580">
                  <c:v>1.1434925383621173E-42</c:v>
                </c:pt>
                <c:pt idx="1581">
                  <c:v>1.0729370316534298E-42</c:v>
                </c:pt>
                <c:pt idx="1582">
                  <c:v>1.0067349241667868E-42</c:v>
                </c:pt>
                <c:pt idx="1583">
                  <c:v>9.446176034909032E-43</c:v>
                </c:pt>
                <c:pt idx="1584">
                  <c:v>8.8633303107409491E-43</c:v>
                </c:pt>
                <c:pt idx="1585">
                  <c:v>8.316447195879066E-43</c:v>
                </c:pt>
                <c:pt idx="1586">
                  <c:v>7.8033077338920605E-43</c:v>
                </c:pt>
                <c:pt idx="1587">
                  <c:v>7.32182988187461E-43</c:v>
                </c:pt>
                <c:pt idx="1588">
                  <c:v>6.8700600626413163E-43</c:v>
                </c:pt>
                <c:pt idx="1589">
                  <c:v>6.4461652381651844E-43</c:v>
                </c:pt>
                <c:pt idx="1590">
                  <c:v>6.0484254720989153E-43</c:v>
                </c:pt>
                <c:pt idx="1591">
                  <c:v>5.6752269512017633E-43</c:v>
                </c:pt>
                <c:pt idx="1592">
                  <c:v>5.3250554373566607E-43</c:v>
                </c:pt>
                <c:pt idx="1593">
                  <c:v>4.9964901236094429E-43</c:v>
                </c:pt>
                <c:pt idx="1594">
                  <c:v>4.6881978693012834E-43</c:v>
                </c:pt>
                <c:pt idx="1595">
                  <c:v>4.3989277909036294E-43</c:v>
                </c:pt>
                <c:pt idx="1596">
                  <c:v>4.1275061866081692E-43</c:v>
                </c:pt>
                <c:pt idx="1597">
                  <c:v>3.8728317740785438E-43</c:v>
                </c:pt>
                <c:pt idx="1598">
                  <c:v>3.6338712220411809E-43</c:v>
                </c:pt>
                <c:pt idx="1599">
                  <c:v>3.4096549575848578E-43</c:v>
                </c:pt>
                <c:pt idx="1600">
                  <c:v>3.1992732321572752E-43</c:v>
                </c:pt>
                <c:pt idx="1601">
                  <c:v>3.0018724302965855E-43</c:v>
                </c:pt>
                <c:pt idx="1602">
                  <c:v>2.8166516061206928E-43</c:v>
                </c:pt>
                <c:pt idx="1603">
                  <c:v>2.6428592335212741E-43</c:v>
                </c:pt>
                <c:pt idx="1604">
                  <c:v>2.4797901568765633E-43</c:v>
                </c:pt>
                <c:pt idx="1605">
                  <c:v>2.3267827299105334E-43</c:v>
                </c:pt>
                <c:pt idx="1606">
                  <c:v>2.1832161310895158E-43</c:v>
                </c:pt>
                <c:pt idx="1607">
                  <c:v>2.0485078446635825E-43</c:v>
                </c:pt>
                <c:pt idx="1608">
                  <c:v>1.9221112971321197E-43</c:v>
                </c:pt>
                <c:pt idx="1609">
                  <c:v>1.8035136395436422E-43</c:v>
                </c:pt>
                <c:pt idx="1610">
                  <c:v>1.6922336666316243E-43</c:v>
                </c:pt>
                <c:pt idx="1611">
                  <c:v>1.5878198643433189E-43</c:v>
                </c:pt>
                <c:pt idx="1612">
                  <c:v>1.4898485778394926E-43</c:v>
                </c:pt>
                <c:pt idx="1613">
                  <c:v>1.3979222925318093E-43</c:v>
                </c:pt>
                <c:pt idx="1614">
                  <c:v>1.3116680211832387E-43</c:v>
                </c:pt>
                <c:pt idx="1615">
                  <c:v>1.230735790527215E-43</c:v>
                </c:pt>
                <c:pt idx="1616">
                  <c:v>1.1547972212650636E-43</c:v>
                </c:pt>
                <c:pt idx="1617">
                  <c:v>1.0835441956800911E-43</c:v>
                </c:pt>
                <c:pt idx="1618">
                  <c:v>1.0166876074622355E-43</c:v>
                </c:pt>
                <c:pt idx="1619">
                  <c:v>9.5395618867074264E-44</c:v>
                </c:pt>
                <c:pt idx="1620">
                  <c:v>8.950954090753116E-44</c:v>
                </c:pt>
                <c:pt idx="1621">
                  <c:v>8.3986644340983623E-44</c:v>
                </c:pt>
                <c:pt idx="1622">
                  <c:v>7.8804520234841101E-44</c:v>
                </c:pt>
                <c:pt idx="1623">
                  <c:v>7.3942142327182655E-44</c:v>
                </c:pt>
                <c:pt idx="1624">
                  <c:v>6.9379781713537645E-44</c:v>
                </c:pt>
                <c:pt idx="1625">
                  <c:v>6.5098926797642592E-44</c:v>
                </c:pt>
                <c:pt idx="1626">
                  <c:v>6.1082208181377416E-44</c:v>
                </c:pt>
                <c:pt idx="1627">
                  <c:v>5.7313328189125254E-44</c:v>
                </c:pt>
                <c:pt idx="1628">
                  <c:v>5.3776994740603459E-44</c:v>
                </c:pt>
                <c:pt idx="1629">
                  <c:v>5.0458859303857695E-44</c:v>
                </c:pt>
                <c:pt idx="1630">
                  <c:v>4.7345458676665627E-44</c:v>
                </c:pt>
                <c:pt idx="1631">
                  <c:v>4.4424160360130822E-44</c:v>
                </c:pt>
                <c:pt idx="1632">
                  <c:v>4.1683111302822111E-44</c:v>
                </c:pt>
                <c:pt idx="1633">
                  <c:v>3.911118980749015E-44</c:v>
                </c:pt>
                <c:pt idx="1634">
                  <c:v>3.6697960405224256E-44</c:v>
                </c:pt>
                <c:pt idx="1635">
                  <c:v>3.4433631513953433E-44</c:v>
                </c:pt>
                <c:pt idx="1636">
                  <c:v>3.2309015709492575E-44</c:v>
                </c:pt>
                <c:pt idx="1637">
                  <c:v>3.0315492447935178E-44</c:v>
                </c:pt>
                <c:pt idx="1638">
                  <c:v>2.8444973088140185E-44</c:v>
                </c:pt>
                <c:pt idx="1639">
                  <c:v>2.6689868072393108E-44</c:v>
                </c:pt>
                <c:pt idx="1640">
                  <c:v>2.5043056132078215E-44</c:v>
                </c:pt>
                <c:pt idx="1641">
                  <c:v>2.3497855393415118E-44</c:v>
                </c:pt>
                <c:pt idx="1642">
                  <c:v>2.2047996266022325E-44</c:v>
                </c:pt>
                <c:pt idx="1643">
                  <c:v>2.0687596004304279E-44</c:v>
                </c:pt>
                <c:pt idx="1644">
                  <c:v>1.9411134838445685E-44</c:v>
                </c:pt>
                <c:pt idx="1645">
                  <c:v>1.8213433578165592E-44</c:v>
                </c:pt>
                <c:pt idx="1646">
                  <c:v>1.708963259835933E-44</c:v>
                </c:pt>
                <c:pt idx="1647">
                  <c:v>1.6035172121363448E-44</c:v>
                </c:pt>
                <c:pt idx="1648">
                  <c:v>1.504577371583967E-44</c:v>
                </c:pt>
                <c:pt idx="1649">
                  <c:v>1.4117422937210321E-44</c:v>
                </c:pt>
                <c:pt idx="1650">
                  <c:v>1.3246353039209559E-44</c:v>
                </c:pt>
                <c:pt idx="1651">
                  <c:v>1.2429029690460583E-44</c:v>
                </c:pt>
                <c:pt idx="1652">
                  <c:v>1.1662136634067012E-44</c:v>
                </c:pt>
                <c:pt idx="1653">
                  <c:v>1.0942562232032761E-44</c:v>
                </c:pt>
                <c:pt idx="1654">
                  <c:v>1.0267386839914962E-44</c:v>
                </c:pt>
                <c:pt idx="1655">
                  <c:v>9.6338709604830472E-45</c:v>
                </c:pt>
                <c:pt idx="1656">
                  <c:v>9.0394441283179738E-45</c:v>
                </c:pt>
                <c:pt idx="1657">
                  <c:v>8.4816944802512931E-45</c:v>
                </c:pt>
                <c:pt idx="1658">
                  <c:v>7.9583589693265165E-45</c:v>
                </c:pt>
                <c:pt idx="1659">
                  <c:v>7.4673141825763248E-45</c:v>
                </c:pt>
                <c:pt idx="1660">
                  <c:v>7.006567725359131E-45</c:v>
                </c:pt>
                <c:pt idx="1661">
                  <c:v>6.5742501372972654E-45</c:v>
                </c:pt>
                <c:pt idx="1662">
                  <c:v>6.1686073070160449E-45</c:v>
                </c:pt>
                <c:pt idx="1663">
                  <c:v>5.7879933549068069E-45</c:v>
                </c:pt>
                <c:pt idx="1664">
                  <c:v>5.4308639550360375E-45</c:v>
                </c:pt>
                <c:pt idx="1665">
                  <c:v>5.0957700691044689E-45</c:v>
                </c:pt>
                <c:pt idx="1666">
                  <c:v>4.7813520670319672E-45</c:v>
                </c:pt>
                <c:pt idx="1667">
                  <c:v>4.4863342103126958E-45</c:v>
                </c:pt>
                <c:pt idx="1668">
                  <c:v>4.2095194757569971E-45</c:v>
                </c:pt>
                <c:pt idx="1669">
                  <c:v>3.9497846986175337E-45</c:v>
                </c:pt>
                <c:pt idx="1670">
                  <c:v>3.7060760153931139E-45</c:v>
                </c:pt>
                <c:pt idx="1671">
                  <c:v>3.4774045878195575E-45</c:v>
                </c:pt>
                <c:pt idx="1672">
                  <c:v>3.2628425906978698E-45</c:v>
                </c:pt>
                <c:pt idx="1673">
                  <c:v>3.0615194472804947E-45</c:v>
                </c:pt>
                <c:pt idx="1674">
                  <c:v>2.8726182969408743E-45</c:v>
                </c:pt>
                <c:pt idx="1675">
                  <c:v>2.695372680794032E-45</c:v>
                </c:pt>
                <c:pt idx="1676">
                  <c:v>2.5290634318202069E-45</c:v>
                </c:pt>
                <c:pt idx="1677">
                  <c:v>2.3730157568733512E-45</c:v>
                </c:pt>
                <c:pt idx="1678">
                  <c:v>2.2265964987348446E-45</c:v>
                </c:pt>
                <c:pt idx="1679">
                  <c:v>2.0892115671033298E-45</c:v>
                </c:pt>
                <c:pt idx="1680">
                  <c:v>1.9603035280970036E-45</c:v>
                </c:pt>
                <c:pt idx="1681">
                  <c:v>1.8393493424878691E-45</c:v>
                </c:pt>
                <c:pt idx="1682">
                  <c:v>1.7258582434909239E-45</c:v>
                </c:pt>
                <c:pt idx="1683">
                  <c:v>1.6193697454975016E-45</c:v>
                </c:pt>
                <c:pt idx="1684">
                  <c:v>1.5194517756732747E-45</c:v>
                </c:pt>
                <c:pt idx="1685">
                  <c:v>1.4256989208399592E-45</c:v>
                </c:pt>
                <c:pt idx="1686">
                  <c:v>1.3377307825275098E-45</c:v>
                </c:pt>
                <c:pt idx="1687">
                  <c:v>1.2551904335224965E-45</c:v>
                </c:pt>
                <c:pt idx="1688">
                  <c:v>1.1777429696501683E-45</c:v>
                </c:pt>
                <c:pt idx="1689">
                  <c:v>1.1050741509141184E-45</c:v>
                </c:pt>
                <c:pt idx="1690">
                  <c:v>1.0368891264800305E-45</c:v>
                </c:pt>
                <c:pt idx="1691">
                  <c:v>9.7291123833017389E-46</c:v>
                </c:pt>
                <c:pt idx="1692">
                  <c:v>9.1288089873453063E-46</c:v>
                </c:pt>
                <c:pt idx="1693">
                  <c:v>8.565545369839302E-46</c:v>
                </c:pt>
                <c:pt idx="1694">
                  <c:v>8.0370361111161083E-46</c:v>
                </c:pt>
                <c:pt idx="1695">
                  <c:v>7.5411368059330226E-46</c:v>
                </c:pt>
                <c:pt idx="1696">
                  <c:v>7.0758353626334908E-46</c:v>
                </c:pt>
                <c:pt idx="1697">
                  <c:v>6.6392438391654479E-46</c:v>
                </c:pt>
                <c:pt idx="1698">
                  <c:v>6.229590782831723E-46</c:v>
                </c:pt>
                <c:pt idx="1699">
                  <c:v>5.8452140426913576E-46</c:v>
                </c:pt>
                <c:pt idx="1700">
                  <c:v>5.4845540254484432E-46</c:v>
                </c:pt>
                <c:pt idx="1701">
                  <c:v>5.1461473674645109E-46</c:v>
                </c:pt>
                <c:pt idx="1702">
                  <c:v>4.8286209972189229E-46</c:v>
                </c:pt>
                <c:pt idx="1703">
                  <c:v>4.5306865641259261E-46</c:v>
                </c:pt>
                <c:pt idx="1704">
                  <c:v>4.2511352111035269E-46</c:v>
                </c:pt>
                <c:pt idx="1705">
                  <c:v>3.9888326696840847E-46</c:v>
                </c:pt>
                <c:pt idx="1706">
                  <c:v>3.7427146577652301E-46</c:v>
                </c:pt>
                <c:pt idx="1707">
                  <c:v>3.5117825613276818E-46</c:v>
                </c:pt>
                <c:pt idx="1708">
                  <c:v>3.2950993825986723E-46</c:v>
                </c:pt>
                <c:pt idx="1709">
                  <c:v>3.0917859382208574E-46</c:v>
                </c:pt>
                <c:pt idx="1710">
                  <c:v>2.9010172920008967E-46</c:v>
                </c:pt>
                <c:pt idx="1711">
                  <c:v>2.7220194077637463E-46</c:v>
                </c:pt>
                <c:pt idx="1712">
                  <c:v>2.5540660087317412E-46</c:v>
                </c:pt>
                <c:pt idx="1713">
                  <c:v>2.3964756306855341E-46</c:v>
                </c:pt>
                <c:pt idx="1714">
                  <c:v>2.248608856950195E-46</c:v>
                </c:pt>
                <c:pt idx="1715">
                  <c:v>2.1098657239875537E-46</c:v>
                </c:pt>
                <c:pt idx="1716">
                  <c:v>1.9796832870680635E-46</c:v>
                </c:pt>
                <c:pt idx="1717">
                  <c:v>1.8575333361450128E-46</c:v>
                </c:pt>
                <c:pt idx="1718">
                  <c:v>1.7429202526633198E-46</c:v>
                </c:pt>
                <c:pt idx="1719">
                  <c:v>1.6353789986070104E-46</c:v>
                </c:pt>
                <c:pt idx="1720">
                  <c:v>1.5344732296260117E-46</c:v>
                </c:pt>
                <c:pt idx="1721">
                  <c:v>1.4397935245863497E-46</c:v>
                </c:pt>
                <c:pt idx="1722">
                  <c:v>1.3509557243602258E-46</c:v>
                </c:pt>
                <c:pt idx="1723">
                  <c:v>1.2675993731156729E-46</c:v>
                </c:pt>
                <c:pt idx="1724">
                  <c:v>1.1893862557813921E-46</c:v>
                </c:pt>
                <c:pt idx="1725">
                  <c:v>1.1159990257525852E-46</c:v>
                </c:pt>
                <c:pt idx="1726">
                  <c:v>1.0471399172697626E-46</c:v>
                </c:pt>
                <c:pt idx="1727">
                  <c:v>9.825295372460454E-47</c:v>
                </c:pt>
                <c:pt idx="1728">
                  <c:v>9.2190573164085811E-47</c:v>
                </c:pt>
                <c:pt idx="1729">
                  <c:v>8.6502252178036178E-47</c:v>
                </c:pt>
                <c:pt idx="1730">
                  <c:v>8.1164910630879307E-47</c:v>
                </c:pt>
                <c:pt idx="1731">
                  <c:v>7.6156892472116686E-47</c:v>
                </c:pt>
                <c:pt idx="1732">
                  <c:v>7.1457877867766344E-47</c:v>
                </c:pt>
                <c:pt idx="1733">
                  <c:v>6.7048800753446626E-47</c:v>
                </c:pt>
                <c:pt idx="1734">
                  <c:v>6.2911771474580306E-47</c:v>
                </c:pt>
                <c:pt idx="1735">
                  <c:v>5.9030004199834411E-47</c:v>
                </c:pt>
                <c:pt idx="1736">
                  <c:v>5.5387748813279068E-47</c:v>
                </c:pt>
                <c:pt idx="1737">
                  <c:v>5.1970227008920018E-47</c:v>
                </c:pt>
                <c:pt idx="1738">
                  <c:v>4.8763572328311435E-47</c:v>
                </c:pt>
                <c:pt idx="1739">
                  <c:v>4.5754773897953671E-47</c:v>
                </c:pt>
                <c:pt idx="1740">
                  <c:v>4.2931623638192865E-47</c:v>
                </c:pt>
                <c:pt idx="1741">
                  <c:v>4.0282666729424534E-47</c:v>
                </c:pt>
                <c:pt idx="1742">
                  <c:v>3.77971551346198E-47</c:v>
                </c:pt>
                <c:pt idx="1743">
                  <c:v>3.5465003989593737E-47</c:v>
                </c:pt>
                <c:pt idx="1744">
                  <c:v>3.3276750684071069E-47</c:v>
                </c:pt>
                <c:pt idx="1745">
                  <c:v>3.1223516467522307E-47</c:v>
                </c:pt>
                <c:pt idx="1746">
                  <c:v>2.9296970423987514E-47</c:v>
                </c:pt>
                <c:pt idx="1747">
                  <c:v>2.7489295669717033E-47</c:v>
                </c:pt>
                <c:pt idx="1748">
                  <c:v>2.5793157636477319E-47</c:v>
                </c:pt>
                <c:pt idx="1749">
                  <c:v>2.4201674311832827E-47</c:v>
                </c:pt>
                <c:pt idx="1750">
                  <c:v>2.2708388315654995E-47</c:v>
                </c:pt>
                <c:pt idx="1751">
                  <c:v>2.1307240699559838E-47</c:v>
                </c:pt>
                <c:pt idx="1752">
                  <c:v>1.9992546362966501E-47</c:v>
                </c:pt>
                <c:pt idx="1753">
                  <c:v>1.8758970986028333E-47</c:v>
                </c:pt>
                <c:pt idx="1754">
                  <c:v>1.760150938584283E-47</c:v>
                </c:pt>
                <c:pt idx="1755">
                  <c:v>1.6515465208121589E-47</c:v>
                </c:pt>
                <c:pt idx="1756">
                  <c:v>1.5496431871920046E-47</c:v>
                </c:pt>
                <c:pt idx="1757">
                  <c:v>1.4540274690111019E-47</c:v>
                </c:pt>
                <c:pt idx="1758">
                  <c:v>1.3643114093056549E-47</c:v>
                </c:pt>
                <c:pt idx="1759">
                  <c:v>1.2801309887408808E-47</c:v>
                </c:pt>
                <c:pt idx="1760">
                  <c:v>1.2011446486170733E-47</c:v>
                </c:pt>
                <c:pt idx="1761">
                  <c:v>1.1270319050087992E-47</c:v>
                </c:pt>
                <c:pt idx="1762">
                  <c:v>1.0574920484141499E-47</c:v>
                </c:pt>
                <c:pt idx="1763">
                  <c:v>9.9224292363792814E-48</c:v>
                </c:pt>
                <c:pt idx="1764">
                  <c:v>9.310197849581953E-48</c:v>
                </c:pt>
                <c:pt idx="1765">
                  <c:v>8.7357422193106104E-48</c:v>
                </c:pt>
                <c:pt idx="1766">
                  <c:v>8.1967315147521249E-48</c:v>
                </c:pt>
                <c:pt idx="1767">
                  <c:v>7.6909787214660683E-48</c:v>
                </c:pt>
                <c:pt idx="1768">
                  <c:v>7.21643176766082E-48</c:v>
                </c:pt>
                <c:pt idx="1769">
                  <c:v>6.7711651979941085E-48</c:v>
                </c:pt>
                <c:pt idx="1770">
                  <c:v>6.3533723611147352E-48</c:v>
                </c:pt>
                <c:pt idx="1771">
                  <c:v>5.9613580792467534E-48</c:v>
                </c:pt>
                <c:pt idx="1772">
                  <c:v>5.5935317700732456E-48</c:v>
                </c:pt>
                <c:pt idx="1773">
                  <c:v>5.2484009930119956E-48</c:v>
                </c:pt>
                <c:pt idx="1774">
                  <c:v>4.9245653936973332E-48</c:v>
                </c:pt>
                <c:pt idx="1775">
                  <c:v>4.620711022098144E-48</c:v>
                </c:pt>
                <c:pt idx="1776">
                  <c:v>4.3356050012180048E-48</c:v>
                </c:pt>
                <c:pt idx="1777">
                  <c:v>4.0680905247459383E-48</c:v>
                </c:pt>
                <c:pt idx="1778">
                  <c:v>3.8170821633609284E-48</c:v>
                </c:pt>
                <c:pt idx="1779">
                  <c:v>3.5815614606457379E-48</c:v>
                </c:pt>
                <c:pt idx="1780">
                  <c:v>3.3605728007406009E-48</c:v>
                </c:pt>
                <c:pt idx="1781">
                  <c:v>3.1532195309699843E-48</c:v>
                </c:pt>
                <c:pt idx="1782">
                  <c:v>2.9586603237101083E-48</c:v>
                </c:pt>
                <c:pt idx="1783">
                  <c:v>2.776105762735658E-48</c:v>
                </c:pt>
                <c:pt idx="1784">
                  <c:v>2.6048151401949315E-48</c:v>
                </c:pt>
                <c:pt idx="1785">
                  <c:v>2.444093451217269E-48</c:v>
                </c:pt>
                <c:pt idx="1786">
                  <c:v>2.2932885739584979E-48</c:v>
                </c:pt>
                <c:pt idx="1787">
                  <c:v>2.15178862364256E-48</c:v>
                </c:pt>
                <c:pt idx="1788">
                  <c:v>2.0190194698634279E-48</c:v>
                </c:pt>
                <c:pt idx="1789">
                  <c:v>1.8944424070738773E-48</c:v>
                </c:pt>
                <c:pt idx="1790">
                  <c:v>1.7775519688092113E-48</c:v>
                </c:pt>
                <c:pt idx="1791">
                  <c:v>1.6678738767772342E-48</c:v>
                </c:pt>
                <c:pt idx="1792">
                  <c:v>1.5649631164929942E-48</c:v>
                </c:pt>
                <c:pt idx="1793">
                  <c:v>1.4684021316502549E-48</c:v>
                </c:pt>
                <c:pt idx="1794">
                  <c:v>1.3777991299034331E-48</c:v>
                </c:pt>
                <c:pt idx="1795">
                  <c:v>1.2927864931857801E-48</c:v>
                </c:pt>
                <c:pt idx="1796">
                  <c:v>1.2130192861137345E-48</c:v>
                </c:pt>
                <c:pt idx="1797">
                  <c:v>1.1381738564253579E-48</c:v>
                </c:pt>
                <c:pt idx="1798">
                  <c:v>1.067946521774188E-48</c:v>
                </c:pt>
                <c:pt idx="1799">
                  <c:v>1.0020523375502267E-48</c:v>
                </c:pt>
                <c:pt idx="1800">
                  <c:v>9.4022394072854846E-49</c:v>
                </c:pt>
                <c:pt idx="1801">
                  <c:v>8.8221046505448688E-49</c:v>
                </c:pt>
                <c:pt idx="1802">
                  <c:v>8.2777652316380986E-49</c:v>
                </c:pt>
                <c:pt idx="1803">
                  <c:v>7.7670125150787617E-49</c:v>
                </c:pt>
                <c:pt idx="1804">
                  <c:v>7.2877741420859343E-49</c:v>
                </c:pt>
                <c:pt idx="1805">
                  <c:v>6.8381056220710616E-49</c:v>
                </c:pt>
                <c:pt idx="1806">
                  <c:v>6.4161824429449345E-49</c:v>
                </c:pt>
                <c:pt idx="1807">
                  <c:v>6.0202926682326422E-49</c:v>
                </c:pt>
                <c:pt idx="1808">
                  <c:v>5.64882999095959E-49</c:v>
                </c:pt>
                <c:pt idx="1809">
                  <c:v>5.3002872161249958E-49</c:v>
                </c:pt>
                <c:pt idx="1810">
                  <c:v>4.9732501453182838E-49</c:v>
                </c:pt>
                <c:pt idx="1811">
                  <c:v>4.6663918386654196E-49</c:v>
                </c:pt>
                <c:pt idx="1812">
                  <c:v>4.3784672308232811E-49</c:v>
                </c:pt>
                <c:pt idx="1813">
                  <c:v>4.1083080791766863E-49</c:v>
                </c:pt>
                <c:pt idx="1814">
                  <c:v>3.8548182237405574E-49</c:v>
                </c:pt>
                <c:pt idx="1815">
                  <c:v>3.6169691395344926E-49</c:v>
                </c:pt>
                <c:pt idx="1816">
                  <c:v>3.3937957633836751E-49</c:v>
                </c:pt>
                <c:pt idx="1817">
                  <c:v>3.1843925782135206E-49</c:v>
                </c:pt>
                <c:pt idx="1818">
                  <c:v>2.9879099389502555E-49</c:v>
                </c:pt>
                <c:pt idx="1819">
                  <c:v>2.8035506251199108E-49</c:v>
                </c:pt>
                <c:pt idx="1820">
                  <c:v>2.6305666061580374E-49</c:v>
                </c:pt>
                <c:pt idx="1821">
                  <c:v>2.4682560063055203E-49</c:v>
                </c:pt>
                <c:pt idx="1822">
                  <c:v>2.315960256775672E-49</c:v>
                </c:pt>
                <c:pt idx="1823">
                  <c:v>2.1730614236376429E-49</c:v>
                </c:pt>
                <c:pt idx="1824">
                  <c:v>2.0389797005741359E-49</c:v>
                </c:pt>
                <c:pt idx="1825">
                  <c:v>1.9131710563403956E-49</c:v>
                </c:pt>
                <c:pt idx="1826">
                  <c:v>1.7951250273791246E-49</c:v>
                </c:pt>
                <c:pt idx="1827">
                  <c:v>1.6843626466349557E-49</c:v>
                </c:pt>
                <c:pt idx="1828">
                  <c:v>1.580434500164724E-49</c:v>
                </c:pt>
                <c:pt idx="1829">
                  <c:v>1.4829189036583115E-49</c:v>
                </c:pt>
                <c:pt idx="1830">
                  <c:v>1.391420191471376E-49</c:v>
                </c:pt>
                <c:pt idx="1831">
                  <c:v>1.305567111227775E-49</c:v>
                </c:pt>
                <c:pt idx="1832">
                  <c:v>1.2250113174778532E-49</c:v>
                </c:pt>
                <c:pt idx="1833">
                  <c:v>1.1494259583006726E-49</c:v>
                </c:pt>
                <c:pt idx="1834">
                  <c:v>1.0785043491153743E-49</c:v>
                </c:pt>
                <c:pt idx="1835">
                  <c:v>1.0119587283207232E-49</c:v>
                </c:pt>
                <c:pt idx="1836">
                  <c:v>9.4951908971388391E-50</c:v>
                </c:pt>
                <c:pt idx="1837">
                  <c:v>8.9093208695102066E-50</c:v>
                </c:pt>
                <c:pt idx="1838">
                  <c:v>8.359600056046084E-50</c:v>
                </c:pt>
                <c:pt idx="1839">
                  <c:v>7.8437979864662263E-50</c:v>
                </c:pt>
                <c:pt idx="1840">
                  <c:v>7.3598218144411741E-50</c:v>
                </c:pt>
                <c:pt idx="1841">
                  <c:v>6.9057078259517211E-50</c:v>
                </c:pt>
                <c:pt idx="1842">
                  <c:v>6.4796134715975892E-50</c:v>
                </c:pt>
                <c:pt idx="1843">
                  <c:v>6.0798098905267079E-50</c:v>
                </c:pt>
                <c:pt idx="1844">
                  <c:v>5.7046748956512455E-50</c:v>
                </c:pt>
                <c:pt idx="1845">
                  <c:v>5.3526863916881862E-50</c:v>
                </c:pt>
                <c:pt idx="1846">
                  <c:v>5.0224161993184134E-50</c:v>
                </c:pt>
                <c:pt idx="1847">
                  <c:v>4.7125242604060721E-50</c:v>
                </c:pt>
                <c:pt idx="1848">
                  <c:v>4.4217532007661178E-50</c:v>
                </c:pt>
                <c:pt idx="1849">
                  <c:v>4.1489232284187005E-50</c:v>
                </c:pt>
                <c:pt idx="1850">
                  <c:v>3.8929273466302489E-50</c:v>
                </c:pt>
                <c:pt idx="1851">
                  <c:v>3.652726862318367E-50</c:v>
                </c:pt>
                <c:pt idx="1852">
                  <c:v>3.427347171596071E-50</c:v>
                </c:pt>
                <c:pt idx="1853">
                  <c:v>3.2158738053553811E-50</c:v>
                </c:pt>
                <c:pt idx="1854">
                  <c:v>3.0174487188453798E-50</c:v>
                </c:pt>
                <c:pt idx="1855">
                  <c:v>2.8312668101898498E-50</c:v>
                </c:pt>
                <c:pt idx="1856">
                  <c:v>2.6565726537185157E-50</c:v>
                </c:pt>
                <c:pt idx="1857">
                  <c:v>2.4926574348575112E-50</c:v>
                </c:pt>
                <c:pt idx="1858">
                  <c:v>2.3388560741425055E-50</c:v>
                </c:pt>
                <c:pt idx="1859">
                  <c:v>2.1945445286853035E-50</c:v>
                </c:pt>
                <c:pt idx="1860">
                  <c:v>2.0591372601447051E-50</c:v>
                </c:pt>
                <c:pt idx="1861">
                  <c:v>1.9320848589280382E-50</c:v>
                </c:pt>
                <c:pt idx="1862">
                  <c:v>1.8128718149836432E-50</c:v>
                </c:pt>
                <c:pt idx="1863">
                  <c:v>1.7010144261393939E-50</c:v>
                </c:pt>
                <c:pt idx="1864">
                  <c:v>1.5960588355004227E-50</c:v>
                </c:pt>
                <c:pt idx="1865">
                  <c:v>1.4975791899428676E-50</c:v>
                </c:pt>
                <c:pt idx="1866">
                  <c:v>1.405175912231803E-50</c:v>
                </c:pt>
                <c:pt idx="1867">
                  <c:v>1.3184740797525419E-50</c:v>
                </c:pt>
                <c:pt idx="1868">
                  <c:v>1.2371219032770779E-50</c:v>
                </c:pt>
                <c:pt idx="1869">
                  <c:v>1.1607892995933198E-50</c:v>
                </c:pt>
                <c:pt idx="1870">
                  <c:v>1.08916655220562E-50</c:v>
                </c:pt>
                <c:pt idx="1871">
                  <c:v>1.021963054672446E-50</c:v>
                </c:pt>
                <c:pt idx="1872">
                  <c:v>9.5890613148232837E-51</c:v>
                </c:pt>
                <c:pt idx="1873">
                  <c:v>8.9973993168384937E-51</c:v>
                </c:pt>
                <c:pt idx="1874">
                  <c:v>8.442243907806075E-51</c:v>
                </c:pt>
                <c:pt idx="1875">
                  <c:v>7.9213425667909741E-51</c:v>
                </c:pt>
                <c:pt idx="1876">
                  <c:v>7.4325817573732187E-51</c:v>
                </c:pt>
                <c:pt idx="1877">
                  <c:v>6.9739783520581708E-51</c:v>
                </c:pt>
                <c:pt idx="1878">
                  <c:v>6.5436715858157996E-51</c:v>
                </c:pt>
                <c:pt idx="1879">
                  <c:v>6.1399155061007716E-51</c:v>
                </c:pt>
                <c:pt idx="1880">
                  <c:v>5.7610718887196117E-51</c:v>
                </c:pt>
                <c:pt idx="1881">
                  <c:v>5.405603590801373E-51</c:v>
                </c:pt>
                <c:pt idx="1882">
                  <c:v>5.0720683139017229E-51</c:v>
                </c:pt>
                <c:pt idx="1883">
                  <c:v>4.759112751934524E-51</c:v>
                </c:pt>
                <c:pt idx="1884">
                  <c:v>4.4654671001863508E-51</c:v>
                </c:pt>
                <c:pt idx="1885">
                  <c:v>4.1899399031344986E-51</c:v>
                </c:pt>
                <c:pt idx="1886">
                  <c:v>3.9314132201637117E-51</c:v>
                </c:pt>
                <c:pt idx="1887">
                  <c:v>3.6888380895667134E-51</c:v>
                </c:pt>
                <c:pt idx="1888">
                  <c:v>3.4612302724239086E-51</c:v>
                </c:pt>
                <c:pt idx="1889">
                  <c:v>3.2476662590932134E-51</c:v>
                </c:pt>
                <c:pt idx="1890">
                  <c:v>3.047279522106508E-51</c:v>
                </c:pt>
                <c:pt idx="1891">
                  <c:v>2.8592570002689886E-51</c:v>
                </c:pt>
                <c:pt idx="1892">
                  <c:v>2.6828357996957886E-51</c:v>
                </c:pt>
                <c:pt idx="1893">
                  <c:v>2.5173000984004643E-51</c:v>
                </c:pt>
                <c:pt idx="1894">
                  <c:v>2.3619782418758272E-51</c:v>
                </c:pt>
                <c:pt idx="1895">
                  <c:v>2.2162400178825633E-51</c:v>
                </c:pt>
                <c:pt idx="1896">
                  <c:v>2.0794940993882031E-51</c:v>
                </c:pt>
                <c:pt idx="1897">
                  <c:v>1.9511856452812661E-51</c:v>
                </c:pt>
                <c:pt idx="1898">
                  <c:v>1.8307940491255757E-51</c:v>
                </c:pt>
                <c:pt idx="1899">
                  <c:v>1.7178308268204039E-51</c:v>
                </c:pt>
                <c:pt idx="1900">
                  <c:v>1.6118376345957112E-51</c:v>
                </c:pt>
                <c:pt idx="1901">
                  <c:v>1.512384409300577E-51</c:v>
                </c:pt>
                <c:pt idx="1902">
                  <c:v>1.4190676234391113E-51</c:v>
                </c:pt>
                <c:pt idx="1903">
                  <c:v>1.3315086478737342E-51</c:v>
                </c:pt>
                <c:pt idx="1904">
                  <c:v>1.2493522155525461E-51</c:v>
                </c:pt>
                <c:pt idx="1905">
                  <c:v>1.172264980027432E-51</c:v>
                </c:pt>
                <c:pt idx="1906">
                  <c:v>1.0999341629141393E-51</c:v>
                </c:pt>
                <c:pt idx="1907">
                  <c:v>1.0320662848064581E-51</c:v>
                </c:pt>
                <c:pt idx="1908">
                  <c:v>9.6838597449523117E-52</c:v>
                </c:pt>
                <c:pt idx="1909">
                  <c:v>9.0863485166065397E-52</c:v>
                </c:pt>
                <c:pt idx="1910">
                  <c:v>8.5257047850443082E-52</c:v>
                </c:pt>
                <c:pt idx="1911">
                  <c:v>7.9996537606807445E-52</c:v>
                </c:pt>
                <c:pt idx="1912">
                  <c:v>7.5060610124610351E-52</c:v>
                </c:pt>
                <c:pt idx="1913">
                  <c:v>7.0429238074915327E-52</c:v>
                </c:pt>
                <c:pt idx="1914">
                  <c:v>6.6083629850308939E-52</c:v>
                </c:pt>
                <c:pt idx="1915">
                  <c:v>6.2006153318703136E-52</c:v>
                </c:pt>
                <c:pt idx="1916">
                  <c:v>5.818026428166225E-52</c:v>
                </c:pt>
                <c:pt idx="1917">
                  <c:v>5.4590439346977715E-52</c:v>
                </c:pt>
                <c:pt idx="1918">
                  <c:v>5.1222112943123068E-52</c:v>
                </c:pt>
                <c:pt idx="1919">
                  <c:v>4.8061618220028336E-52</c:v>
                </c:pt>
                <c:pt idx="1920">
                  <c:v>4.5096131596380837E-52</c:v>
                </c:pt>
                <c:pt idx="1921">
                  <c:v>4.2313620728455334E-52</c:v>
                </c:pt>
                <c:pt idx="1922">
                  <c:v>3.9702795689359217E-52</c:v>
                </c:pt>
                <c:pt idx="1923">
                  <c:v>3.7253063160604279E-52</c:v>
                </c:pt>
                <c:pt idx="1924">
                  <c:v>3.4954483450139366E-52</c:v>
                </c:pt>
                <c:pt idx="1925">
                  <c:v>3.2797730162446276E-52</c:v>
                </c:pt>
                <c:pt idx="1926">
                  <c:v>3.0774052357061772E-52</c:v>
                </c:pt>
                <c:pt idx="1927">
                  <c:v>2.8875239041985652E-52</c:v>
                </c:pt>
                <c:pt idx="1928">
                  <c:v>2.7093585857908112E-52</c:v>
                </c:pt>
                <c:pt idx="1929">
                  <c:v>2.5421863818079042E-52</c:v>
                </c:pt>
                <c:pt idx="1930">
                  <c:v>2.3853289976982574E-52</c:v>
                </c:pt>
                <c:pt idx="1931">
                  <c:v>2.2381499908806105E-52</c:v>
                </c:pt>
                <c:pt idx="1932">
                  <c:v>2.1000521884036359E-52</c:v>
                </c:pt>
                <c:pt idx="1933">
                  <c:v>1.9704752639405011E-52</c:v>
                </c:pt>
                <c:pt idx="1934">
                  <c:v>1.8488934642871392E-52</c:v>
                </c:pt>
                <c:pt idx="1935">
                  <c:v>1.7348134761395913E-52</c:v>
                </c:pt>
                <c:pt idx="1936">
                  <c:v>1.6277724244949436E-52</c:v>
                </c:pt>
                <c:pt idx="1937">
                  <c:v>1.5273359945544624E-52</c:v>
                </c:pt>
                <c:pt idx="1938">
                  <c:v>1.433096669508616E-52</c:v>
                </c:pt>
                <c:pt idx="1939">
                  <c:v>1.3446720770538702E-52</c:v>
                </c:pt>
                <c:pt idx="1940">
                  <c:v>1.2617034379323137E-52</c:v>
                </c:pt>
                <c:pt idx="1941">
                  <c:v>1.1838541101991257E-52</c:v>
                </c:pt>
                <c:pt idx="1942">
                  <c:v>1.110808223311309E-52</c:v>
                </c:pt>
                <c:pt idx="1943">
                  <c:v>1.0422693964955564E-52</c:v>
                </c:pt>
                <c:pt idx="1944">
                  <c:v>9.779595361950825E-53</c:v>
                </c:pt>
                <c:pt idx="1945">
                  <c:v>9.1761770771610537E-53</c:v>
                </c:pt>
                <c:pt idx="1946">
                  <c:v>8.6099907649573131E-53</c:v>
                </c:pt>
                <c:pt idx="1947">
                  <c:v>8.0787391469547921E-53</c:v>
                </c:pt>
                <c:pt idx="1948">
                  <c:v>7.580266690897365E-53</c:v>
                </c:pt>
                <c:pt idx="1949">
                  <c:v>7.1125508646714125E-53</c:v>
                </c:pt>
                <c:pt idx="1950">
                  <c:v>6.6736939299624181E-53</c:v>
                </c:pt>
                <c:pt idx="1951">
                  <c:v>6.2619152422574368E-53</c:v>
                </c:pt>
                <c:pt idx="1952">
                  <c:v>5.8755440259509818E-53</c:v>
                </c:pt>
                <c:pt idx="1953">
                  <c:v>5.5130125952396296E-53</c:v>
                </c:pt>
                <c:pt idx="1954">
                  <c:v>5.1728499932993882E-53</c:v>
                </c:pt>
                <c:pt idx="1955">
                  <c:v>4.8536760239370355E-53</c:v>
                </c:pt>
                <c:pt idx="1956">
                  <c:v>4.554195651499101E-53</c:v>
                </c:pt>
                <c:pt idx="1957">
                  <c:v>4.2731937463163449E-53</c:v>
                </c:pt>
                <c:pt idx="1958">
                  <c:v>4.0095301543635762E-53</c:v>
                </c:pt>
                <c:pt idx="1959">
                  <c:v>3.7621350711301617E-53</c:v>
                </c:pt>
                <c:pt idx="1960">
                  <c:v>3.5300047009308816E-53</c:v>
                </c:pt>
                <c:pt idx="1961">
                  <c:v>3.312197184044964E-53</c:v>
                </c:pt>
                <c:pt idx="1962">
                  <c:v>3.1078287751578256E-53</c:v>
                </c:pt>
                <c:pt idx="1963">
                  <c:v>2.9160702575996976E-53</c:v>
                </c:pt>
                <c:pt idx="1964">
                  <c:v>2.7361435788320523E-53</c:v>
                </c:pt>
                <c:pt idx="1965">
                  <c:v>2.5673186935304545E-53</c:v>
                </c:pt>
                <c:pt idx="1966">
                  <c:v>2.4089106014547679E-53</c:v>
                </c:pt>
                <c:pt idx="1967">
                  <c:v>2.2602765680879949E-53</c:v>
                </c:pt>
                <c:pt idx="1968">
                  <c:v>2.1208135167666056E-53</c:v>
                </c:pt>
                <c:pt idx="1969">
                  <c:v>1.98995558172102E-53</c:v>
                </c:pt>
                <c:pt idx="1970">
                  <c:v>1.8671718120978154E-53</c:v>
                </c:pt>
                <c:pt idx="1971">
                  <c:v>1.7519640176478083E-53</c:v>
                </c:pt>
                <c:pt idx="1972">
                  <c:v>1.6438647473389849E-53</c:v>
                </c:pt>
                <c:pt idx="1973">
                  <c:v>1.5424353926925782E-53</c:v>
                </c:pt>
                <c:pt idx="1974">
                  <c:v>1.4472644081466562E-53</c:v>
                </c:pt>
                <c:pt idx="1975">
                  <c:v>1.3579656412264127E-53</c:v>
                </c:pt>
                <c:pt idx="1976">
                  <c:v>1.2741767657459013E-53</c:v>
                </c:pt>
                <c:pt idx="1977">
                  <c:v>1.1955578116839819E-53</c:v>
                </c:pt>
                <c:pt idx="1978">
                  <c:v>1.1217897857695179E-53</c:v>
                </c:pt>
                <c:pt idx="1979">
                  <c:v>1.0525733771788971E-53</c:v>
                </c:pt>
                <c:pt idx="1980">
                  <c:v>9.8762774309430126E-54</c:v>
                </c:pt>
                <c:pt idx="1981">
                  <c:v>9.2668936919517131E-54</c:v>
                </c:pt>
                <c:pt idx="1982">
                  <c:v>8.6951100045935882E-54</c:v>
                </c:pt>
                <c:pt idx="1983">
                  <c:v>8.1586063793573357E-54</c:v>
                </c:pt>
                <c:pt idx="1984">
                  <c:v>7.6552059741769072E-54</c:v>
                </c:pt>
                <c:pt idx="1985">
                  <c:v>7.1828662619816167E-54</c:v>
                </c:pt>
                <c:pt idx="1986">
                  <c:v>6.7396707432240107E-54</c:v>
                </c:pt>
                <c:pt idx="1987">
                  <c:v>6.3238211697593698E-54</c:v>
                </c:pt>
                <c:pt idx="1988">
                  <c:v>5.9336302485255639E-54</c:v>
                </c:pt>
                <c:pt idx="1989">
                  <c:v>5.5675147954187426E-54</c:v>
                </c:pt>
                <c:pt idx="1990">
                  <c:v>5.2239893115869557E-54</c:v>
                </c:pt>
                <c:pt idx="1991">
                  <c:v>4.9016599560778041E-54</c:v>
                </c:pt>
                <c:pt idx="1992">
                  <c:v>4.5992188903843491E-54</c:v>
                </c:pt>
                <c:pt idx="1993">
                  <c:v>4.3154389719425255E-54</c:v>
                </c:pt>
                <c:pt idx="1994">
                  <c:v>4.049168775049118E-54</c:v>
                </c:pt>
                <c:pt idx="1995">
                  <c:v>3.7993279189978873E-54</c:v>
                </c:pt>
                <c:pt idx="1996">
                  <c:v>3.5649026844779313E-54</c:v>
                </c:pt>
                <c:pt idx="1997">
                  <c:v>3.3449419004480055E-54</c:v>
                </c:pt>
                <c:pt idx="1998">
                  <c:v>3.1385530847979532E-54</c:v>
                </c:pt>
                <c:pt idx="1999">
                  <c:v>2.9448988231381289E-54</c:v>
                </c:pt>
                <c:pt idx="2000">
                  <c:v>2.7631933710239057E-54</c:v>
                </c:pt>
                <c:pt idx="2001">
                  <c:v>2.5926994658289257E-54</c:v>
                </c:pt>
                <c:pt idx="2002">
                  <c:v>2.4327253353313865E-54</c:v>
                </c:pt>
                <c:pt idx="2003">
                  <c:v>2.2826218908758418E-54</c:v>
                </c:pt>
                <c:pt idx="2004">
                  <c:v>2.1417800937218617E-54</c:v>
                </c:pt>
                <c:pt idx="2005">
                  <c:v>2.0096284838936285E-54</c:v>
                </c:pt>
                <c:pt idx="2006">
                  <c:v>1.8856308615038752E-54</c:v>
                </c:pt>
                <c:pt idx="2007">
                  <c:v>1.7692841111442205E-54</c:v>
                </c:pt>
                <c:pt idx="2008">
                  <c:v>1.6601161605144641E-54</c:v>
                </c:pt>
                <c:pt idx="2009">
                  <c:v>1.5576840650080514E-54</c:v>
                </c:pt>
                <c:pt idx="2010">
                  <c:v>1.4615722104819947E-54</c:v>
                </c:pt>
                <c:pt idx="2011">
                  <c:v>1.3713906269190615E-54</c:v>
                </c:pt>
                <c:pt idx="2012">
                  <c:v>1.2867734061399805E-54</c:v>
                </c:pt>
                <c:pt idx="2013">
                  <c:v>1.2073772171455935E-54</c:v>
                </c:pt>
                <c:pt idx="2014">
                  <c:v>1.1328799130650174E-54</c:v>
                </c:pt>
                <c:pt idx="2015">
                  <c:v>1.0629792240575618E-54</c:v>
                </c:pt>
                <c:pt idx="2016">
                  <c:v>9.9739153086490327E-55</c:v>
                </c:pt>
                <c:pt idx="2017">
                  <c:v>9.358507140372538E-55</c:v>
                </c:pt>
                <c:pt idx="2018">
                  <c:v>8.7810707416430548E-55</c:v>
                </c:pt>
                <c:pt idx="2019">
                  <c:v>8.2392631872982973E-55</c:v>
                </c:pt>
                <c:pt idx="2020">
                  <c:v>7.7308861147913536E-55</c:v>
                </c:pt>
                <c:pt idx="2021">
                  <c:v>7.253876804422309E-55</c:v>
                </c:pt>
                <c:pt idx="2022">
                  <c:v>6.8062998099353224E-55</c:v>
                </c:pt>
                <c:pt idx="2023">
                  <c:v>6.3863391055226143E-55</c:v>
                </c:pt>
                <c:pt idx="2024">
                  <c:v>5.9922907173721677E-55</c:v>
                </c:pt>
                <c:pt idx="2025">
                  <c:v>5.6225558098619358E-55</c:v>
                </c:pt>
                <c:pt idx="2026">
                  <c:v>5.2756341983480545E-55</c:v>
                </c:pt>
                <c:pt idx="2027">
                  <c:v>4.9501182622254763E-55</c:v>
                </c:pt>
                <c:pt idx="2028">
                  <c:v>4.6446872335634904E-55</c:v>
                </c:pt>
                <c:pt idx="2029">
                  <c:v>4.3581018381425137E-55</c:v>
                </c:pt>
                <c:pt idx="2030">
                  <c:v>4.0891992671483565E-55</c:v>
                </c:pt>
                <c:pt idx="2031">
                  <c:v>3.8368884591218328E-55</c:v>
                </c:pt>
                <c:pt idx="2032">
                  <c:v>3.6001456730203926E-55</c:v>
                </c:pt>
                <c:pt idx="2033">
                  <c:v>3.3780103344296619E-55</c:v>
                </c:pt>
                <c:pt idx="2034">
                  <c:v>3.1695811380710649E-55</c:v>
                </c:pt>
                <c:pt idx="2035">
                  <c:v>2.9740123907915934E-55</c:v>
                </c:pt>
                <c:pt idx="2036">
                  <c:v>2.7905105801975594E-55</c:v>
                </c:pt>
                <c:pt idx="2037">
                  <c:v>2.6183311550097026E-55</c:v>
                </c:pt>
                <c:pt idx="2038">
                  <c:v>2.4567755040760617E-55</c:v>
                </c:pt>
                <c:pt idx="2039">
                  <c:v>2.3051881217850848E-55</c:v>
                </c:pt>
                <c:pt idx="2040">
                  <c:v>2.1629539483777472E-55</c:v>
                </c:pt>
                <c:pt idx="2041">
                  <c:v>2.0294958743671049E-55</c:v>
                </c:pt>
                <c:pt idx="2042">
                  <c:v>1.9042723989395667E-55</c:v>
                </c:pt>
                <c:pt idx="2043">
                  <c:v>1.7867754328369322E-55</c:v>
                </c:pt>
                <c:pt idx="2044">
                  <c:v>1.676528236804489E-55</c:v>
                </c:pt>
                <c:pt idx="2045">
                  <c:v>1.5730834872404964E-55</c:v>
                </c:pt>
                <c:pt idx="2046">
                  <c:v>1.4760214611985089E-55</c:v>
                </c:pt>
                <c:pt idx="2047">
                  <c:v>1.3849483333782561E-55</c:v>
                </c:pt>
                <c:pt idx="2048">
                  <c:v>1.2994945781951933E-55</c:v>
                </c:pt>
                <c:pt idx="2049">
                  <c:v>1.2193134704451756E-55</c:v>
                </c:pt>
                <c:pt idx="2050">
                  <c:v>1.1440796784807682E-55</c:v>
                </c:pt>
                <c:pt idx="2051">
                  <c:v>1.0734879441910597E-55</c:v>
                </c:pt>
                <c:pt idx="2052">
                  <c:v>1.0072518444290494E-55</c:v>
                </c:pt>
                <c:pt idx="2053">
                  <c:v>9.4510262886114981E-56</c:v>
                </c:pt>
                <c:pt idx="2054">
                  <c:v>8.8678812952342488E-56</c:v>
                </c:pt>
                <c:pt idx="2055">
                  <c:v>8.3207173766013075E-56</c:v>
                </c:pt>
                <c:pt idx="2056">
                  <c:v>7.807314436931249E-56</c:v>
                </c:pt>
                <c:pt idx="2057">
                  <c:v>7.3255893642685584E-56</c:v>
                </c:pt>
                <c:pt idx="2058">
                  <c:v>6.8735875783399285E-56</c:v>
                </c:pt>
                <c:pt idx="2059">
                  <c:v>6.4494750999227442E-56</c:v>
                </c:pt>
                <c:pt idx="2060">
                  <c:v>6.0515311095475228E-56</c:v>
                </c:pt>
                <c:pt idx="2061">
                  <c:v>5.6781409653415264E-56</c:v>
                </c:pt>
                <c:pt idx="2062">
                  <c:v>5.3277896516837539E-56</c:v>
                </c:pt>
                <c:pt idx="2063">
                  <c:v>4.9990556320894702E-56</c:v>
                </c:pt>
                <c:pt idx="2064">
                  <c:v>4.6906050813826006E-56</c:v>
                </c:pt>
                <c:pt idx="2065">
                  <c:v>4.4011864737532691E-56</c:v>
                </c:pt>
                <c:pt idx="2066">
                  <c:v>4.1296255047417267E-56</c:v>
                </c:pt>
                <c:pt idx="2067">
                  <c:v>3.8748203265448377E-56</c:v>
                </c:pt>
                <c:pt idx="2068">
                  <c:v>3.6357370773125482E-56</c:v>
                </c:pt>
                <c:pt idx="2069">
                  <c:v>3.4114056862946599E-56</c:v>
                </c:pt>
                <c:pt idx="2070">
                  <c:v>3.2009159378174416E-56</c:v>
                </c:pt>
                <c:pt idx="2071">
                  <c:v>3.003413778119829E-56</c:v>
                </c:pt>
                <c:pt idx="2072">
                  <c:v>2.8180978500643435E-56</c:v>
                </c:pt>
                <c:pt idx="2073">
                  <c:v>2.6442162416624638E-56</c:v>
                </c:pt>
                <c:pt idx="2074">
                  <c:v>2.4810634352217142E-56</c:v>
                </c:pt>
                <c:pt idx="2075">
                  <c:v>2.3279774447357576E-56</c:v>
                </c:pt>
                <c:pt idx="2076">
                  <c:v>2.1843371299025776E-56</c:v>
                </c:pt>
                <c:pt idx="2077">
                  <c:v>2.049559675872465E-56</c:v>
                </c:pt>
                <c:pt idx="2078">
                  <c:v>1.9230982285000106E-56</c:v>
                </c:pt>
                <c:pt idx="2079">
                  <c:v>1.8044396755052124E-56</c:v>
                </c:pt>
                <c:pt idx="2080">
                  <c:v>1.6931025645408619E-56</c:v>
                </c:pt>
                <c:pt idx="2081">
                  <c:v>1.588635149718843E-56</c:v>
                </c:pt>
                <c:pt idx="2082">
                  <c:v>1.4906135586692043E-56</c:v>
                </c:pt>
                <c:pt idx="2083">
                  <c:v>1.398640072694921E-56</c:v>
                </c:pt>
                <c:pt idx="2084">
                  <c:v>1.3123415130441404E-56</c:v>
                </c:pt>
                <c:pt idx="2085">
                  <c:v>1.2313677267522764E-56</c:v>
                </c:pt>
                <c:pt idx="2086">
                  <c:v>1.1553901659103194E-56</c:v>
                </c:pt>
                <c:pt idx="2087">
                  <c:v>1.0841005545947954E-56</c:v>
                </c:pt>
                <c:pt idx="2088">
                  <c:v>1.0172096380505E-56</c:v>
                </c:pt>
                <c:pt idx="2089">
                  <c:v>9.5444600905086236E-57</c:v>
                </c:pt>
                <c:pt idx="2090">
                  <c:v>8.955550066739472E-57</c:v>
                </c:pt>
                <c:pt idx="2091">
                  <c:v>8.4029768302591766E-57</c:v>
                </c:pt>
                <c:pt idx="2092">
                  <c:v>7.8844983371948451E-57</c:v>
                </c:pt>
                <c:pt idx="2093">
                  <c:v>7.3980108817354529E-57</c:v>
                </c:pt>
                <c:pt idx="2094">
                  <c:v>6.9415405604293998E-57</c:v>
                </c:pt>
                <c:pt idx="2095">
                  <c:v>6.5132352631499631E-57</c:v>
                </c:pt>
                <c:pt idx="2096">
                  <c:v>6.1113571582323162E-57</c:v>
                </c:pt>
                <c:pt idx="2097">
                  <c:v>5.7342756412908399E-57</c:v>
                </c:pt>
                <c:pt idx="2098">
                  <c:v>5.3804607191068551E-57</c:v>
                </c:pt>
                <c:pt idx="2099">
                  <c:v>5.0484768017421432E-57</c:v>
                </c:pt>
                <c:pt idx="2100">
                  <c:v>4.736976877690018E-57</c:v>
                </c:pt>
                <c:pt idx="2101">
                  <c:v>4.4446970484298495E-57</c:v>
                </c:pt>
                <c:pt idx="2102">
                  <c:v>4.1704514002092158E-57</c:v>
                </c:pt>
                <c:pt idx="2103">
                  <c:v>3.9131271922461417E-57</c:v>
                </c:pt>
                <c:pt idx="2104">
                  <c:v>3.6716803418277455E-57</c:v>
                </c:pt>
                <c:pt idx="2105">
                  <c:v>3.4451311879862658E-57</c:v>
                </c:pt>
                <c:pt idx="2106">
                  <c:v>3.2325605165637486E-57</c:v>
                </c:pt>
                <c:pt idx="2107">
                  <c:v>3.0331058305372564E-57</c:v>
                </c:pt>
                <c:pt idx="2108">
                  <c:v>2.8459578504715907E-57</c:v>
                </c:pt>
                <c:pt idx="2109">
                  <c:v>2.6703572309002523E-57</c:v>
                </c:pt>
                <c:pt idx="2110">
                  <c:v>2.5055914793114909E-57</c:v>
                </c:pt>
                <c:pt idx="2111">
                  <c:v>2.3509920652383491E-57</c:v>
                </c:pt>
                <c:pt idx="2112">
                  <c:v>2.205931707722954E-57</c:v>
                </c:pt>
                <c:pt idx="2113">
                  <c:v>2.0698218301490389E-57</c:v>
                </c:pt>
                <c:pt idx="2114">
                  <c:v>1.9421101721157952E-57</c:v>
                </c:pt>
                <c:pt idx="2115">
                  <c:v>1.8222785486633185E-57</c:v>
                </c:pt>
                <c:pt idx="2116">
                  <c:v>1.7098407477577942E-57</c:v>
                </c:pt>
                <c:pt idx="2117">
                  <c:v>1.6043405575055606E-57</c:v>
                </c:pt>
                <c:pt idx="2118">
                  <c:v>1.505349915091542E-57</c:v>
                </c:pt>
                <c:pt idx="2119">
                  <c:v>1.4124671699314427E-57</c:v>
                </c:pt>
                <c:pt idx="2120">
                  <c:v>1.3253154539905211E-57</c:v>
                </c:pt>
                <c:pt idx="2121">
                  <c:v>1.2435411526565639E-57</c:v>
                </c:pt>
                <c:pt idx="2122">
                  <c:v>1.1668124699626987E-57</c:v>
                </c:pt>
                <c:pt idx="2123">
                  <c:v>1.0948180823384891E-57</c:v>
                </c:pt>
                <c:pt idx="2124">
                  <c:v>1.0272658754269613E-57</c:v>
                </c:pt>
                <c:pt idx="2125">
                  <c:v>9.638817588422492E-58</c:v>
                </c:pt>
                <c:pt idx="2126">
                  <c:v>9.0440855405878302E-58</c:v>
                </c:pt>
                <c:pt idx="2127">
                  <c:v>8.486049509196766E-58</c:v>
                </c:pt>
                <c:pt idx="2128">
                  <c:v>7.9624452853038939E-58</c:v>
                </c:pt>
                <c:pt idx="2129">
                  <c:v>7.4711483656497392E-58</c:v>
                </c:pt>
                <c:pt idx="2130">
                  <c:v>7.0101653325735142E-58</c:v>
                </c:pt>
                <c:pt idx="2131">
                  <c:v>6.5776257658004344E-58</c:v>
                </c:pt>
                <c:pt idx="2132">
                  <c:v>6.1717746532860461E-58</c:v>
                </c:pt>
                <c:pt idx="2133">
                  <c:v>5.7909652703248307E-58</c:v>
                </c:pt>
                <c:pt idx="2134">
                  <c:v>5.4336524980303856E-58</c:v>
                </c:pt>
                <c:pt idx="2135">
                  <c:v>5.0983865540771471E-58</c:v>
                </c:pt>
                <c:pt idx="2136">
                  <c:v>4.7838071102664192E-58</c:v>
                </c:pt>
                <c:pt idx="2137">
                  <c:v>4.4886377730489481E-58</c:v>
                </c:pt>
                <c:pt idx="2138">
                  <c:v>4.211680904608996E-58</c:v>
                </c:pt>
                <c:pt idx="2139">
                  <c:v>3.951812763496659E-58</c:v>
                </c:pt>
                <c:pt idx="2140">
                  <c:v>3.7079789450917424E-58</c:v>
                </c:pt>
                <c:pt idx="2141">
                  <c:v>3.4791901033990613E-58</c:v>
                </c:pt>
                <c:pt idx="2142">
                  <c:v>3.2645179368165141E-58</c:v>
                </c:pt>
                <c:pt idx="2143">
                  <c:v>3.0630914215883501E-58</c:v>
                </c:pt>
                <c:pt idx="2144">
                  <c:v>2.874093277661012E-58</c:v>
                </c:pt>
                <c:pt idx="2145">
                  <c:v>2.6967566526019085E-58</c:v>
                </c:pt>
                <c:pt idx="2146">
                  <c:v>2.5303620101262466E-58</c:v>
                </c:pt>
                <c:pt idx="2147">
                  <c:v>2.3742342106072484E-58</c:v>
                </c:pt>
                <c:pt idx="2148">
                  <c:v>2.2277397717240394E-58</c:v>
                </c:pt>
                <c:pt idx="2149">
                  <c:v>2.090284298132387E-58</c:v>
                </c:pt>
                <c:pt idx="2150">
                  <c:v>1.9613100697292978E-58</c:v>
                </c:pt>
                <c:pt idx="2151">
                  <c:v>1.8402937787259366E-58</c:v>
                </c:pt>
                <c:pt idx="2152">
                  <c:v>1.7267444063471415E-58</c:v>
                </c:pt>
                <c:pt idx="2153">
                  <c:v>1.6202012305423217E-58</c:v>
                </c:pt>
                <c:pt idx="2154">
                  <c:v>1.5202319566241108E-58</c:v>
                </c:pt>
                <c:pt idx="2155">
                  <c:v>1.4264309632499095E-58</c:v>
                </c:pt>
                <c:pt idx="2156">
                  <c:v>1.3384176566294622E-58</c:v>
                </c:pt>
                <c:pt idx="2157">
                  <c:v>1.2558349262807301E-58</c:v>
                </c:pt>
                <c:pt idx="2158">
                  <c:v>1.1783476960683502E-58</c:v>
                </c:pt>
                <c:pt idx="2159">
                  <c:v>1.1056415646455765E-58</c:v>
                </c:pt>
                <c:pt idx="2160">
                  <c:v>1.0374215297833542E-58</c:v>
                </c:pt>
                <c:pt idx="2161">
                  <c:v>9.7341079141053672E-59</c:v>
                </c:pt>
                <c:pt idx="2162">
                  <c:v>9.13349628508636E-59</c:v>
                </c:pt>
                <c:pt idx="2163">
                  <c:v>8.5699434530414596E-59</c:v>
                </c:pt>
                <c:pt idx="2164">
                  <c:v>8.0411628248265864E-59</c:v>
                </c:pt>
                <c:pt idx="2165">
                  <c:v>7.5450088941281471E-59</c:v>
                </c:pt>
                <c:pt idx="2166">
                  <c:v>7.0794685361567106E-59</c:v>
                </c:pt>
                <c:pt idx="2167">
                  <c:v>6.642652839473459E-59</c:v>
                </c:pt>
                <c:pt idx="2168">
                  <c:v>6.2327894418073409E-59</c:v>
                </c:pt>
                <c:pt idx="2169">
                  <c:v>5.8482153387658264E-59</c:v>
                </c:pt>
                <c:pt idx="2170">
                  <c:v>5.4873701362609073E-59</c:v>
                </c:pt>
                <c:pt idx="2171">
                  <c:v>5.1487897192722989E-59</c:v>
                </c:pt>
                <c:pt idx="2172">
                  <c:v>4.8311003112591283E-59</c:v>
                </c:pt>
                <c:pt idx="2173">
                  <c:v>4.5330129001164034E-59</c:v>
                </c:pt>
                <c:pt idx="2174">
                  <c:v>4.2533180080597944E-59</c:v>
                </c:pt>
                <c:pt idx="2175">
                  <c:v>3.9908807842177523E-59</c:v>
                </c:pt>
                <c:pt idx="2176">
                  <c:v>3.7446364000193491E-59</c:v>
                </c:pt>
                <c:pt idx="2177">
                  <c:v>3.5135857286948164E-59</c:v>
                </c:pt>
                <c:pt idx="2178">
                  <c:v>3.2967912913585131E-59</c:v>
                </c:pt>
                <c:pt idx="2179">
                  <c:v>3.093373453225732E-59</c:v>
                </c:pt>
                <c:pt idx="2180">
                  <c:v>2.9025068545296341E-59</c:v>
                </c:pt>
                <c:pt idx="2181">
                  <c:v>2.72341706165691E-59</c:v>
                </c:pt>
                <c:pt idx="2182">
                  <c:v>2.5553774249142709E-59</c:v>
                </c:pt>
                <c:pt idx="2183">
                  <c:v>2.3977061301762965E-59</c:v>
                </c:pt>
                <c:pt idx="2184">
                  <c:v>2.2497634324518078E-59</c:v>
                </c:pt>
                <c:pt idx="2185">
                  <c:v>2.1109490601440748E-59</c:v>
                </c:pt>
                <c:pt idx="2186">
                  <c:v>1.9806997794727502E-59</c:v>
                </c:pt>
                <c:pt idx="2187">
                  <c:v>1.8584871091752637E-59</c:v>
                </c:pt>
                <c:pt idx="2188">
                  <c:v>1.7438151762151727E-59</c:v>
                </c:pt>
                <c:pt idx="2189">
                  <c:v>1.6362187037970916E-59</c:v>
                </c:pt>
                <c:pt idx="2190">
                  <c:v>1.5352611235246464E-59</c:v>
                </c:pt>
                <c:pt idx="2191">
                  <c:v>1.4405328040416138E-59</c:v>
                </c:pt>
                <c:pt idx="2192">
                  <c:v>1.35164938896903E-59</c:v>
                </c:pt>
                <c:pt idx="2193">
                  <c:v>1.2682502373945075E-59</c:v>
                </c:pt>
                <c:pt idx="2194">
                  <c:v>1.1899969605861144E-59</c:v>
                </c:pt>
                <c:pt idx="2195">
                  <c:v>1.1165720489935885E-59</c:v>
                </c:pt>
                <c:pt idx="2196">
                  <c:v>1.0476775839659975E-59</c:v>
                </c:pt>
                <c:pt idx="2197">
                  <c:v>9.8303402895869231E-60</c:v>
                </c:pt>
                <c:pt idx="2198">
                  <c:v>9.2237909532492437E-60</c:v>
                </c:pt>
                <c:pt idx="2199">
                  <c:v>8.6546667809011944E-60</c:v>
                </c:pt>
                <c:pt idx="2200">
                  <c:v>8.1206585739075807E-60</c:v>
                </c:pt>
                <c:pt idx="2201">
                  <c:v>7.6195996152623652E-60</c:v>
                </c:pt>
                <c:pt idx="2202">
                  <c:v>7.1494568782208141E-60</c:v>
                </c:pt>
                <c:pt idx="2203">
                  <c:v>6.7083227773745536E-60</c:v>
                </c:pt>
                <c:pt idx="2204">
                  <c:v>6.2944074286998381E-60</c:v>
                </c:pt>
                <c:pt idx="2205">
                  <c:v>5.9060313871744959E-60</c:v>
                </c:pt>
                <c:pt idx="2206">
                  <c:v>5.5416188324967236E-60</c:v>
                </c:pt>
                <c:pt idx="2207">
                  <c:v>5.1996911752570445E-60</c:v>
                </c:pt>
                <c:pt idx="2208">
                  <c:v>4.8788610576207429E-60</c:v>
                </c:pt>
                <c:pt idx="2209">
                  <c:v>4.5778267241787653E-60</c:v>
                </c:pt>
                <c:pt idx="2210">
                  <c:v>4.2953667401270629E-60</c:v>
                </c:pt>
                <c:pt idx="2211">
                  <c:v>4.0303350353435766E-60</c:v>
                </c:pt>
                <c:pt idx="2212">
                  <c:v>3.7816562542544149E-60</c:v>
                </c:pt>
                <c:pt idx="2213">
                  <c:v>3.5483213926214984E-60</c:v>
                </c:pt>
                <c:pt idx="2214">
                  <c:v>3.3293837035480919E-60</c:v>
                </c:pt>
                <c:pt idx="2215">
                  <c:v>3.1239548560910277E-60</c:v>
                </c:pt>
                <c:pt idx="2216">
                  <c:v>2.9312013308933246E-60</c:v>
                </c:pt>
                <c:pt idx="2217">
                  <c:v>2.7503410382126339E-60</c:v>
                </c:pt>
                <c:pt idx="2218">
                  <c:v>2.5806401446232975E-60</c:v>
                </c:pt>
                <c:pt idx="2219">
                  <c:v>2.4214100955164814E-60</c:v>
                </c:pt>
                <c:pt idx="2220">
                  <c:v>2.2720048213173113E-60</c:v>
                </c:pt>
                <c:pt idx="2221">
                  <c:v>2.1318181160833329E-60</c:v>
                </c:pt>
                <c:pt idx="2222">
                  <c:v>2.0002811778480723E-60</c:v>
                </c:pt>
                <c:pt idx="2223">
                  <c:v>1.8768603007297398E-60</c:v>
                </c:pt>
                <c:pt idx="2224">
                  <c:v>1.7610547094408953E-60</c:v>
                </c:pt>
                <c:pt idx="2225">
                  <c:v>1.6523945274126896E-60</c:v>
                </c:pt>
                <c:pt idx="2226">
                  <c:v>1.5504388702894205E-60</c:v>
                </c:pt>
                <c:pt idx="2227">
                  <c:v>1.4547740570578424E-60</c:v>
                </c:pt>
                <c:pt idx="2228">
                  <c:v>1.3650119315529493E-60</c:v>
                </c:pt>
                <c:pt idx="2229">
                  <c:v>1.2807882875298136E-60</c:v>
                </c:pt>
                <c:pt idx="2230">
                  <c:v>1.2017613909112707E-60</c:v>
                </c:pt>
                <c:pt idx="2231">
                  <c:v>1.1276105932155269E-60</c:v>
                </c:pt>
                <c:pt idx="2232">
                  <c:v>1.0580350305377311E-60</c:v>
                </c:pt>
                <c:pt idx="2233">
                  <c:v>9.9275240280667769E-61</c:v>
                </c:pt>
                <c:pt idx="2234">
                  <c:v>9.3149782836352462E-61</c:v>
                </c:pt>
                <c:pt idx="2235">
                  <c:v>8.740227692150252E-61</c:v>
                </c:pt>
                <c:pt idx="2236">
                  <c:v>8.2009402260053001E-61</c:v>
                </c:pt>
                <c:pt idx="2237">
                  <c:v>7.6949277478108632E-61</c:v>
                </c:pt>
                <c:pt idx="2238">
                  <c:v>7.2201371321141599E-61</c:v>
                </c:pt>
                <c:pt idx="2239">
                  <c:v>6.7746419349245103E-61</c:v>
                </c:pt>
                <c:pt idx="2240">
                  <c:v>6.3566345772436539E-61</c:v>
                </c:pt>
                <c:pt idx="2241">
                  <c:v>5.9644190108860523E-61</c:v>
                </c:pt>
                <c:pt idx="2242">
                  <c:v>5.5964038368309947E-61</c:v>
                </c:pt>
                <c:pt idx="2243">
                  <c:v>5.2510958481845383E-61</c:v>
                </c:pt>
                <c:pt idx="2244">
                  <c:v>4.9270939715520745E-61</c:v>
                </c:pt>
                <c:pt idx="2245">
                  <c:v>4.6230835822389009E-61</c:v>
                </c:pt>
                <c:pt idx="2246">
                  <c:v>4.337831170212942E-61</c:v>
                </c:pt>
                <c:pt idx="2247">
                  <c:v>4.0701793351869823E-61</c:v>
                </c:pt>
                <c:pt idx="2248">
                  <c:v>3.8190420905131516E-61</c:v>
                </c:pt>
                <c:pt idx="2249">
                  <c:v>3.5834004568354061E-61</c:v>
                </c:pt>
                <c:pt idx="2250">
                  <c:v>3.3622983276214249E-61</c:v>
                </c:pt>
                <c:pt idx="2251">
                  <c:v>3.1548385897984774E-61</c:v>
                </c:pt>
                <c:pt idx="2252">
                  <c:v>2.9601794837529046E-61</c:v>
                </c:pt>
                <c:pt idx="2253">
                  <c:v>2.7775311879240533E-61</c:v>
                </c:pt>
                <c:pt idx="2254">
                  <c:v>2.60615261413479E-61</c:v>
                </c:pt>
                <c:pt idx="2255">
                  <c:v>2.4453484006557676E-61</c:v>
                </c:pt>
                <c:pt idx="2256">
                  <c:v>2.2944660908029425E-61</c:v>
                </c:pt>
                <c:pt idx="2257">
                  <c:v>2.1528934856205925E-61</c:v>
                </c:pt>
                <c:pt idx="2258">
                  <c:v>2.0200561599084673E-61</c:v>
                </c:pt>
                <c:pt idx="2259">
                  <c:v>1.895415131514443E-61</c:v>
                </c:pt>
                <c:pt idx="2260">
                  <c:v>1.7784646744359329E-61</c:v>
                </c:pt>
                <c:pt idx="2261">
                  <c:v>1.6687302668567978E-61</c:v>
                </c:pt>
                <c:pt idx="2262">
                  <c:v>1.5657666657939985E-61</c:v>
                </c:pt>
                <c:pt idx="2263">
                  <c:v>1.4691561005419469E-61</c:v>
                </c:pt>
                <c:pt idx="2264">
                  <c:v>1.3785065775845257E-61</c:v>
                </c:pt>
                <c:pt idx="2265">
                  <c:v>1.2934502900970295E-61</c:v>
                </c:pt>
                <c:pt idx="2266">
                  <c:v>1.2136421255846389E-61</c:v>
                </c:pt>
                <c:pt idx="2267">
                  <c:v>1.1387582656022345E-61</c:v>
                </c:pt>
                <c:pt idx="2268">
                  <c:v>1.0684948718739685E-61</c:v>
                </c:pt>
                <c:pt idx="2269">
                  <c:v>1.0025668534815753E-61</c:v>
                </c:pt>
                <c:pt idx="2270">
                  <c:v>9.4070671011933987E-62</c:v>
                </c:pt>
                <c:pt idx="2271">
                  <c:v>8.8266344672227331E-62</c:v>
                </c:pt>
                <c:pt idx="2272">
                  <c:v>8.2820155506364582E-62</c:v>
                </c:pt>
                <c:pt idx="2273">
                  <c:v>7.7710005818974689E-62</c:v>
                </c:pt>
                <c:pt idx="2274">
                  <c:v>7.2915161381470787E-62</c:v>
                </c:pt>
                <c:pt idx="2275">
                  <c:v>6.8416167303744477E-62</c:v>
                </c:pt>
                <c:pt idx="2276">
                  <c:v>6.4194769096724955E-62</c:v>
                </c:pt>
                <c:pt idx="2277">
                  <c:v>6.0233838605517572E-62</c:v>
                </c:pt>
                <c:pt idx="2278">
                  <c:v>5.6517304512598312E-62</c:v>
                </c:pt>
                <c:pt idx="2279">
                  <c:v>5.3030087129083745E-62</c:v>
                </c:pt>
                <c:pt idx="2280">
                  <c:v>4.9758037209494769E-62</c:v>
                </c:pt>
                <c:pt idx="2281">
                  <c:v>4.6687878541757246E-62</c:v>
                </c:pt>
                <c:pt idx="2282">
                  <c:v>4.3807154079500914E-62</c:v>
                </c:pt>
                <c:pt idx="2283">
                  <c:v>4.1104175398090447E-62</c:v>
                </c:pt>
                <c:pt idx="2284">
                  <c:v>3.8567975269308639E-62</c:v>
                </c:pt>
                <c:pt idx="2285">
                  <c:v>3.6188263162265166E-62</c:v>
                </c:pt>
                <c:pt idx="2286">
                  <c:v>3.3955383489977887E-62</c:v>
                </c:pt>
                <c:pt idx="2287">
                  <c:v>3.1860276432213667E-62</c:v>
                </c:pt>
                <c:pt idx="2288">
                  <c:v>2.9894441175629049E-62</c:v>
                </c:pt>
                <c:pt idx="2289">
                  <c:v>2.8049901422059076E-62</c:v>
                </c:pt>
                <c:pt idx="2290">
                  <c:v>2.6319173025005568E-62</c:v>
                </c:pt>
                <c:pt idx="2291">
                  <c:v>2.4695233623011116E-62</c:v>
                </c:pt>
                <c:pt idx="2292">
                  <c:v>2.3171494146707515E-62</c:v>
                </c:pt>
                <c:pt idx="2293">
                  <c:v>2.1741772083929515E-62</c:v>
                </c:pt>
                <c:pt idx="2294">
                  <c:v>2.0400266394418265E-62</c:v>
                </c:pt>
                <c:pt idx="2295">
                  <c:v>1.9141533972331763E-62</c:v>
                </c:pt>
                <c:pt idx="2296">
                  <c:v>1.7960467561059963E-62</c:v>
                </c:pt>
                <c:pt idx="2297">
                  <c:v>1.6852275030734735E-62</c:v>
                </c:pt>
                <c:pt idx="2298">
                  <c:v>1.5812459934354001E-62</c:v>
                </c:pt>
                <c:pt idx="2299">
                  <c:v>1.4836803263627337E-62</c:v>
                </c:pt>
                <c:pt idx="2300">
                  <c:v>1.3921346330518051E-62</c:v>
                </c:pt>
                <c:pt idx="2301">
                  <c:v>1.3062374705024345E-62</c:v>
                </c:pt>
                <c:pt idx="2302">
                  <c:v>1.2256403144027696E-62</c:v>
                </c:pt>
                <c:pt idx="2303">
                  <c:v>1.1500161450057868E-62</c:v>
                </c:pt>
                <c:pt idx="2304">
                  <c:v>1.0790581202597086E-62</c:v>
                </c:pt>
                <c:pt idx="2305">
                  <c:v>1.0124783308086137E-62</c:v>
                </c:pt>
                <c:pt idx="2306">
                  <c:v>9.500066318117062E-63</c:v>
                </c:pt>
                <c:pt idx="2307">
                  <c:v>8.913895468413955E-63</c:v>
                </c:pt>
                <c:pt idx="2308">
                  <c:v>8.363892394127995E-63</c:v>
                </c:pt>
                <c:pt idx="2309">
                  <c:v>7.8478254797169081E-63</c:v>
                </c:pt>
                <c:pt idx="2310">
                  <c:v>7.3636008042538934E-63</c:v>
                </c:pt>
                <c:pt idx="2311">
                  <c:v>6.9092536454269543E-63</c:v>
                </c:pt>
                <c:pt idx="2312">
                  <c:v>6.4829405077564645E-63</c:v>
                </c:pt>
                <c:pt idx="2313">
                  <c:v>6.0829316426857737E-63</c:v>
                </c:pt>
                <c:pt idx="2314">
                  <c:v>5.7076040301954059E-63</c:v>
                </c:pt>
                <c:pt idx="2315">
                  <c:v>5.3554347934640528E-63</c:v>
                </c:pt>
                <c:pt idx="2316">
                  <c:v>5.0249950198565966E-63</c:v>
                </c:pt>
                <c:pt idx="2317">
                  <c:v>4.7149439631680759E-63</c:v>
                </c:pt>
                <c:pt idx="2318">
                  <c:v>4.4240236035994117E-63</c:v>
                </c:pt>
                <c:pt idx="2319">
                  <c:v>4.1510535433922472E-63</c:v>
                </c:pt>
                <c:pt idx="2320">
                  <c:v>3.8949262174121055E-63</c:v>
                </c:pt>
                <c:pt idx="2321">
                  <c:v>3.654602399247026E-63</c:v>
                </c:pt>
                <c:pt idx="2322">
                  <c:v>3.4291069845878326E-63</c:v>
                </c:pt>
                <c:pt idx="2323">
                  <c:v>3.2175250347812865E-63</c:v>
                </c:pt>
                <c:pt idx="2324">
                  <c:v>3.01899806450298E-63</c:v>
                </c:pt>
                <c:pt idx="2325">
                  <c:v>2.8327205584873692E-63</c:v>
                </c:pt>
                <c:pt idx="2326">
                  <c:v>2.6579367031817034E-63</c:v>
                </c:pt>
                <c:pt idx="2327">
                  <c:v>2.4939373200626715E-63</c:v>
                </c:pt>
                <c:pt idx="2328">
                  <c:v>2.3400569881728229E-63</c:v>
                </c:pt>
                <c:pt idx="2329">
                  <c:v>2.1956713442015683E-63</c:v>
                </c:pt>
                <c:pt idx="2330">
                  <c:v>2.0601945491559426E-63</c:v>
                </c:pt>
                <c:pt idx="2331">
                  <c:v>1.9330769113422516E-63</c:v>
                </c:pt>
                <c:pt idx="2332">
                  <c:v>1.8138026560139441E-63</c:v>
                </c:pt>
                <c:pt idx="2333">
                  <c:v>1.7018878326361453E-63</c:v>
                </c:pt>
                <c:pt idx="2334">
                  <c:v>1.5968783512756579E-63</c:v>
                </c:pt>
                <c:pt idx="2335">
                  <c:v>1.4983481401491659E-63</c:v>
                </c:pt>
                <c:pt idx="2336">
                  <c:v>1.405897416853964E-63</c:v>
                </c:pt>
                <c:pt idx="2337">
                  <c:v>1.3191510662668001E-63</c:v>
                </c:pt>
                <c:pt idx="2338">
                  <c:v>1.2377571185292193E-63</c:v>
                </c:pt>
                <c:pt idx="2339">
                  <c:v>1.1613853209439003E-63</c:v>
                </c:pt>
                <c:pt idx="2340">
                  <c:v>1.0897257979875038E-63</c:v>
                </c:pt>
                <c:pt idx="2341">
                  <c:v>1.022487794003092E-63</c:v>
                </c:pt>
                <c:pt idx="2342">
                  <c:v>9.5939849347064658E-64</c:v>
                </c:pt>
                <c:pt idx="2343">
                  <c:v>9.0020191406897415E-64</c:v>
                </c:pt>
                <c:pt idx="2344">
                  <c:v>8.4465786803764498E-64</c:v>
                </c:pt>
                <c:pt idx="2345">
                  <c:v>7.9254098762473275E-64</c:v>
                </c:pt>
                <c:pt idx="2346">
                  <c:v>7.4363981066614829E-64</c:v>
                </c:pt>
                <c:pt idx="2347">
                  <c:v>6.9775592258634056E-64</c:v>
                </c:pt>
                <c:pt idx="2348">
                  <c:v>6.547031513390682E-64</c:v>
                </c:pt>
                <c:pt idx="2349">
                  <c:v>6.1430681202174556E-64</c:v>
                </c:pt>
                <c:pt idx="2350">
                  <c:v>5.7640299809841661E-64</c:v>
                </c:pt>
                <c:pt idx="2351">
                  <c:v>5.4083791635552053E-64</c:v>
                </c:pt>
                <c:pt idx="2352">
                  <c:v>5.0746726289206046E-64</c:v>
                </c:pt>
                <c:pt idx="2353">
                  <c:v>4.7615563761227962E-64</c:v>
                </c:pt>
                <c:pt idx="2354">
                  <c:v>4.4677599484517151E-64</c:v>
                </c:pt>
                <c:pt idx="2355">
                  <c:v>4.1920912786173636E-64</c:v>
                </c:pt>
                <c:pt idx="2356">
                  <c:v>3.9334318519843121E-64</c:v>
                </c:pt>
                <c:pt idx="2357">
                  <c:v>3.6907321682431681E-64</c:v>
                </c:pt>
                <c:pt idx="2358">
                  <c:v>3.4630074831049188E-64</c:v>
                </c:pt>
                <c:pt idx="2359">
                  <c:v>3.2493338127402513E-64</c:v>
                </c:pt>
                <c:pt idx="2360">
                  <c:v>3.0488441847520017E-64</c:v>
                </c:pt>
                <c:pt idx="2361">
                  <c:v>2.8607251204692299E-64</c:v>
                </c:pt>
                <c:pt idx="2362">
                  <c:v>2.684213334289948E-64</c:v>
                </c:pt>
                <c:pt idx="2363">
                  <c:v>2.5185926366802284E-64</c:v>
                </c:pt>
                <c:pt idx="2364">
                  <c:v>2.3631910282637255E-64</c:v>
                </c:pt>
                <c:pt idx="2365">
                  <c:v>2.217377973211004E-64</c:v>
                </c:pt>
                <c:pt idx="2366">
                  <c:v>2.0805618408655545E-64</c:v>
                </c:pt>
                <c:pt idx="2367">
                  <c:v>1.9521875052259962E-64</c:v>
                </c:pt>
                <c:pt idx="2368">
                  <c:v>1.8317340925444609E-64</c:v>
                </c:pt>
                <c:pt idx="2369">
                  <c:v>1.7187128679021313E-64</c:v>
                </c:pt>
                <c:pt idx="2370">
                  <c:v>1.6126652521867979E-64</c:v>
                </c:pt>
                <c:pt idx="2371">
                  <c:v>1.5131609614263972E-64</c:v>
                </c:pt>
                <c:pt idx="2372">
                  <c:v>1.4197962609289504E-64</c:v>
                </c:pt>
                <c:pt idx="2373">
                  <c:v>1.3321923271451522E-64</c:v>
                </c:pt>
                <c:pt idx="2374">
                  <c:v>1.2499937106069248E-64</c:v>
                </c:pt>
                <c:pt idx="2375">
                  <c:v>1.1728668937053744E-64</c:v>
                </c:pt>
                <c:pt idx="2376">
                  <c:v>1.1004989374563923E-64</c:v>
                </c:pt>
                <c:pt idx="2377">
                  <c:v>1.032596211763206E-64</c:v>
                </c:pt>
                <c:pt idx="2378">
                  <c:v>9.6888320402396986E-65</c:v>
                </c:pt>
                <c:pt idx="2379">
                  <c:v>9.0910140125036925E-65</c:v>
                </c:pt>
                <c:pt idx="2380">
                  <c:v>8.530082411614792E-65</c:v>
                </c:pt>
                <c:pt idx="2381">
                  <c:v>8.0037612799698058E-65</c:v>
                </c:pt>
                <c:pt idx="2382">
                  <c:v>7.5099150905644029E-65</c:v>
                </c:pt>
                <c:pt idx="2383">
                  <c:v>7.0465400821774273E-65</c:v>
                </c:pt>
                <c:pt idx="2384">
                  <c:v>6.611756129189652E-65</c:v>
                </c:pt>
              </c:numCache>
            </c:numRef>
          </c:yVal>
          <c:smooth val="0"/>
          <c:extLst>
            <c:ext xmlns:c16="http://schemas.microsoft.com/office/drawing/2014/chart" uri="{C3380CC4-5D6E-409C-BE32-E72D297353CC}">
              <c16:uniqueId val="{00000007-8881-4D41-950D-19F47468814E}"/>
            </c:ext>
          </c:extLst>
        </c:ser>
        <c:ser>
          <c:idx val="5"/>
          <c:order val="4"/>
          <c:tx>
            <c:v>y*</c:v>
          </c:tx>
          <c:spPr>
            <a:ln w="19050" cap="rnd">
              <a:noFill/>
              <a:prstDash val="dash"/>
              <a:round/>
            </a:ln>
            <a:effectLst/>
          </c:spPr>
          <c:marker>
            <c:symbol val="circle"/>
            <c:size val="5"/>
            <c:spPr>
              <a:noFill/>
              <a:ln w="9525">
                <a:noFill/>
              </a:ln>
              <a:effectLst/>
            </c:spPr>
          </c:marker>
          <c:trendline>
            <c:spPr>
              <a:ln w="19050" cap="rnd">
                <a:solidFill>
                  <a:schemeClr val="tx1"/>
                </a:solidFill>
                <a:prstDash val="dash"/>
              </a:ln>
              <a:effectLst/>
            </c:spPr>
            <c:trendlineType val="linear"/>
            <c:forward val="100"/>
            <c:dispRSqr val="0"/>
            <c:dispEq val="0"/>
          </c:trendline>
          <c:xVal>
            <c:numRef>
              <c:f>'Solow 2'!$R$30:$R$2414</c:f>
              <c:numCache>
                <c:formatCode>General</c:formatCode>
                <c:ptCount val="2385"/>
                <c:pt idx="0">
                  <c:v>57.492546927614541</c:v>
                </c:pt>
                <c:pt idx="1">
                  <c:v>53.945155366790672</c:v>
                </c:pt>
                <c:pt idx="2">
                  <c:v>50.616644122778091</c:v>
                </c:pt>
                <c:pt idx="3">
                  <c:v>47.493507893930236</c:v>
                </c:pt>
                <c:pt idx="4">
                  <c:v>44.563074679535141</c:v>
                </c:pt>
                <c:pt idx="5">
                  <c:v>41.813454363677856</c:v>
                </c:pt>
                <c:pt idx="6">
                  <c:v>39.233490471569255</c:v>
                </c:pt>
                <c:pt idx="7">
                  <c:v>36.812714902594415</c:v>
                </c:pt>
                <c:pt idx="8">
                  <c:v>34.541305456411841</c:v>
                </c:pt>
                <c:pt idx="9">
                  <c:v>32.410045979767204</c:v>
                </c:pt>
                <c:pt idx="10">
                  <c:v>30.410288972319034</c:v>
                </c:pt>
                <c:pt idx="11">
                  <c:v>28.533920499750902</c:v>
                </c:pt>
                <c:pt idx="12">
                  <c:v>26.773327271806473</c:v>
                </c:pt>
                <c:pt idx="13">
                  <c:v>25.121365751667874</c:v>
                </c:pt>
                <c:pt idx="14">
                  <c:v>23.571333171339919</c:v>
                </c:pt>
                <c:pt idx="15">
                  <c:v>22.116940335436233</c:v>
                </c:pt>
                <c:pt idx="16">
                  <c:v>20.752286103019763</c:v>
                </c:pt>
                <c:pt idx="17">
                  <c:v>19.471833443958737</c:v>
                </c:pt>
                <c:pt idx="18">
                  <c:v>18.270386972647689</c:v>
                </c:pt>
                <c:pt idx="19">
                  <c:v>17.143071867937543</c:v>
                </c:pt>
                <c:pt idx="20">
                  <c:v>16.085314093743175</c:v>
                </c:pt>
                <c:pt idx="21">
                  <c:v>15.092821840074404</c:v>
                </c:pt>
                <c:pt idx="22">
                  <c:v>14.161568109188076</c:v>
                </c:pt>
                <c:pt idx="23">
                  <c:v>13.287774376205327</c:v>
                </c:pt>
                <c:pt idx="24">
                  <c:v>12.467895257897528</c:v>
                </c:pt>
                <c:pt idx="25">
                  <c:v>11.698604127435223</c:v>
                </c:pt>
                <c:pt idx="26">
                  <c:v>10.976779616732424</c:v>
                </c:pt>
                <c:pt idx="27">
                  <c:v>10.29949295162006</c:v>
                </c:pt>
                <c:pt idx="28">
                  <c:v>9.6639960684615733</c:v>
                </c:pt>
                <c:pt idx="29">
                  <c:v>9.0677104639943007</c:v>
                </c:pt>
                <c:pt idx="30">
                  <c:v>8.5082167331552956</c:v>
                </c:pt>
                <c:pt idx="31">
                  <c:v>7.9832447524417605</c:v>
                </c:pt>
                <c:pt idx="32">
                  <c:v>7.4906644689754707</c:v>
                </c:pt>
                <c:pt idx="33">
                  <c:v>7.028477257898138</c:v>
                </c:pt>
                <c:pt idx="34">
                  <c:v>6.5948078130307595</c:v>
                </c:pt>
                <c:pt idx="35">
                  <c:v>6.1878965378935646</c:v>
                </c:pt>
                <c:pt idx="36">
                  <c:v>5.8060924062134713</c:v>
                </c:pt>
                <c:pt idx="37">
                  <c:v>5.4478462629508133</c:v>
                </c:pt>
                <c:pt idx="38">
                  <c:v>5.1117045386645446</c:v>
                </c:pt>
                <c:pt idx="39">
                  <c:v>4.7963033517121882</c:v>
                </c:pt>
                <c:pt idx="40">
                  <c:v>4.5003629743544602</c:v>
                </c:pt>
                <c:pt idx="41">
                  <c:v>4.2226826403110023</c:v>
                </c:pt>
                <c:pt idx="42">
                  <c:v>3.9621356726990693</c:v>
                </c:pt>
                <c:pt idx="43">
                  <c:v>3.7176649125870145</c:v>
                </c:pt>
                <c:pt idx="44">
                  <c:v>3.4882784296140747</c:v>
                </c:pt>
                <c:pt idx="45">
                  <c:v>3.2730454972724856</c:v>
                </c:pt>
                <c:pt idx="46">
                  <c:v>3.0710928165217886</c:v>
                </c:pt>
                <c:pt idx="47">
                  <c:v>2.8816009724128007</c:v>
                </c:pt>
                <c:pt idx="48">
                  <c:v>2.7038011093441292</c:v>
                </c:pt>
                <c:pt idx="49">
                  <c:v>2.5369718114612296</c:v>
                </c:pt>
                <c:pt idx="50">
                  <c:v>2.3804361755403418</c:v>
                </c:pt>
                <c:pt idx="51">
                  <c:v>2.233559064480652</c:v>
                </c:pt>
                <c:pt idx="52">
                  <c:v>2.0957445302608324</c:v>
                </c:pt>
                <c:pt idx="53">
                  <c:v>1.9664333959037075</c:v>
                </c:pt>
                <c:pt idx="54">
                  <c:v>1.8451009866379684</c:v>
                </c:pt>
                <c:pt idx="55">
                  <c:v>1.7312550010512082</c:v>
                </c:pt>
                <c:pt idx="56">
                  <c:v>1.6244335135965735</c:v>
                </c:pt>
                <c:pt idx="57">
                  <c:v>1.5242031003482757</c:v>
                </c:pt>
                <c:pt idx="58">
                  <c:v>1.4301570804012969</c:v>
                </c:pt>
                <c:pt idx="59">
                  <c:v>1.3419138657798331</c:v>
                </c:pt>
                <c:pt idx="60">
                  <c:v>1.2591154131592992</c:v>
                </c:pt>
                <c:pt idx="61">
                  <c:v>1.1814257711198159</c:v>
                </c:pt>
                <c:pt idx="62">
                  <c:v>1.1085297170367208</c:v>
                </c:pt>
                <c:pt idx="63">
                  <c:v>1.0401314780773376</c:v>
                </c:pt>
                <c:pt idx="64">
                  <c:v>0.97595353111450156</c:v>
                </c:pt>
                <c:pt idx="65">
                  <c:v>0.91573547668753819</c:v>
                </c:pt>
                <c:pt idx="66">
                  <c:v>0.85923298244183433</c:v>
                </c:pt>
                <c:pt idx="67">
                  <c:v>0.80621679176005279</c:v>
                </c:pt>
                <c:pt idx="68">
                  <c:v>0.75647179356254857</c:v>
                </c:pt>
                <c:pt idx="69">
                  <c:v>0.70979614950274172</c:v>
                </c:pt>
                <c:pt idx="70">
                  <c:v>0.66600047501607351</c:v>
                </c:pt>
                <c:pt idx="71">
                  <c:v>0.62490707089968822</c:v>
                </c:pt>
                <c:pt idx="72">
                  <c:v>0.58634920230500331</c:v>
                </c:pt>
                <c:pt idx="73">
                  <c:v>0.55017042221770951</c:v>
                </c:pt>
                <c:pt idx="74">
                  <c:v>0.51622393668024946</c:v>
                </c:pt>
                <c:pt idx="75">
                  <c:v>0.48437200918118756</c:v>
                </c:pt>
                <c:pt idx="76">
                  <c:v>0.45448540179480745</c:v>
                </c:pt>
                <c:pt idx="77">
                  <c:v>0.42644285080338201</c:v>
                </c:pt>
                <c:pt idx="78">
                  <c:v>0.4001305746744741</c:v>
                </c:pt>
                <c:pt idx="79">
                  <c:v>0.37544181239690538</c:v>
                </c:pt>
                <c:pt idx="80">
                  <c:v>0.35227639030221125</c:v>
                </c:pt>
                <c:pt idx="81">
                  <c:v>0.3305403156139749</c:v>
                </c:pt>
                <c:pt idx="82">
                  <c:v>0.31014539507588545</c:v>
                </c:pt>
                <c:pt idx="83">
                  <c:v>0.29100887711111717</c:v>
                </c:pt>
                <c:pt idx="84">
                  <c:v>0.27305311606110583</c:v>
                </c:pt>
                <c:pt idx="85">
                  <c:v>0.25620525714138592</c:v>
                </c:pt>
                <c:pt idx="86">
                  <c:v>0.24039694083620719</c:v>
                </c:pt>
                <c:pt idx="87">
                  <c:v>0.22556402553252572</c:v>
                </c:pt>
                <c:pt idx="88">
                  <c:v>0.21164632726796664</c:v>
                </c:pt>
                <c:pt idx="89">
                  <c:v>0.19858737553679651</c:v>
                </c:pt>
                <c:pt idx="90">
                  <c:v>0.18633418416309816</c:v>
                </c:pt>
                <c:pt idx="91">
                  <c:v>0.17483703631147482</c:v>
                </c:pt>
                <c:pt idx="92">
                  <c:v>0.16404928276297298</c:v>
                </c:pt>
                <c:pt idx="93">
                  <c:v>0.15392715263773649</c:v>
                </c:pt>
                <c:pt idx="94">
                  <c:v>0.14442957579640711</c:v>
                </c:pt>
                <c:pt idx="95">
                  <c:v>0.13551801619967163</c:v>
                </c:pt>
                <c:pt idx="96">
                  <c:v>0.12715631554981918</c:v>
                </c:pt>
                <c:pt idx="97">
                  <c:v>0.11931054657988979</c:v>
                </c:pt>
                <c:pt idx="98">
                  <c:v>0.11194887539514191</c:v>
                </c:pt>
                <c:pt idx="99">
                  <c:v>0.10504143230829367</c:v>
                </c:pt>
                <c:pt idx="100">
                  <c:v>9.8560190644457826E-2</c:v>
                </c:pt>
                <c:pt idx="101">
                  <c:v>9.2478853024026045E-2</c:v>
                </c:pt>
                <c:pt idx="102">
                  <c:v>8.6772744662099749E-2</c:v>
                </c:pt>
                <c:pt idx="103">
                  <c:v>8.1418713251534283E-2</c:v>
                </c:pt>
                <c:pt idx="104">
                  <c:v>7.6395035023375885E-2</c:v>
                </c:pt>
                <c:pt idx="105">
                  <c:v>7.1681326603535461E-2</c:v>
                </c:pt>
                <c:pt idx="106">
                  <c:v>6.7258462308060915E-2</c:v>
                </c:pt>
                <c:pt idx="107">
                  <c:v>6.3108496541437242E-2</c:v>
                </c:pt>
                <c:pt idx="108">
                  <c:v>5.9214590983048265E-2</c:v>
                </c:pt>
                <c:pt idx="109">
                  <c:v>5.5560946266362231E-2</c:v>
                </c:pt>
                <c:pt idx="110">
                  <c:v>5.213273787363204E-2</c:v>
                </c:pt>
                <c:pt idx="111">
                  <c:v>4.8916055986005694E-2</c:v>
                </c:pt>
                <c:pt idx="112">
                  <c:v>4.5897849044990904E-2</c:v>
                </c:pt>
                <c:pt idx="113">
                  <c:v>4.3065870796276981E-2</c:v>
                </c:pt>
                <c:pt idx="114">
                  <c:v>4.040863060104629E-2</c:v>
                </c:pt>
                <c:pt idx="115">
                  <c:v>3.7915346813165426E-2</c:v>
                </c:pt>
                <c:pt idx="116">
                  <c:v>3.5575903033085984E-2</c:v>
                </c:pt>
                <c:pt idx="117">
                  <c:v>3.3380807060956752E-2</c:v>
                </c:pt>
                <c:pt idx="118">
                  <c:v>3.1321152382401338E-2</c:v>
                </c:pt>
                <c:pt idx="119">
                  <c:v>2.9388582030691245E-2</c:v>
                </c:pt>
                <c:pt idx="120">
                  <c:v>2.7575254678686597E-2</c:v>
                </c:pt>
                <c:pt idx="121">
                  <c:v>2.5873812822963953E-2</c:v>
                </c:pt>
                <c:pt idx="122">
                  <c:v>2.4277352931039536E-2</c:v>
                </c:pt>
                <c:pt idx="123">
                  <c:v>2.2779397430561489E-2</c:v>
                </c:pt>
                <c:pt idx="124">
                  <c:v>2.1373868426818331E-2</c:v>
                </c:pt>
                <c:pt idx="125">
                  <c:v>2.0055063041923529E-2</c:v>
                </c:pt>
                <c:pt idx="126">
                  <c:v>1.8817630275615883E-2</c:v>
                </c:pt>
                <c:pt idx="127">
                  <c:v>1.7656549293789337E-2</c:v>
                </c:pt>
                <c:pt idx="128">
                  <c:v>1.6567109056658796E-2</c:v>
                </c:pt>
                <c:pt idx="129">
                  <c:v>1.5544889203904072E-2</c:v>
                </c:pt>
                <c:pt idx="130">
                  <c:v>1.4585742119234128E-2</c:v>
                </c:pt>
                <c:pt idx="131">
                  <c:v>1.3685776101599373E-2</c:v>
                </c:pt>
                <c:pt idx="132">
                  <c:v>1.2841339574769841E-2</c:v>
                </c:pt>
                <c:pt idx="133">
                  <c:v>1.2049006271210239E-2</c:v>
                </c:pt>
                <c:pt idx="134">
                  <c:v>1.1305561330136056E-2</c:v>
                </c:pt>
                <c:pt idx="135">
                  <c:v>1.0607988253344112E-2</c:v>
                </c:pt>
                <c:pt idx="136">
                  <c:v>9.9534566658913901E-3</c:v>
                </c:pt>
                <c:pt idx="137">
                  <c:v>9.3393108319615691E-3</c:v>
                </c:pt>
                <c:pt idx="138">
                  <c:v>8.7630588793228426E-3</c:v>
                </c:pt>
                <c:pt idx="139">
                  <c:v>8.222362688655711E-3</c:v>
                </c:pt>
                <c:pt idx="140">
                  <c:v>7.7150284067270649E-3</c:v>
                </c:pt>
                <c:pt idx="141">
                  <c:v>7.2389975449181814E-3</c:v>
                </c:pt>
                <c:pt idx="142">
                  <c:v>6.7923386269892342E-3</c:v>
                </c:pt>
                <c:pt idx="143">
                  <c:v>6.3732393521914715E-3</c:v>
                </c:pt>
                <c:pt idx="144">
                  <c:v>5.9799992419291891E-3</c:v>
                </c:pt>
                <c:pt idx="145">
                  <c:v>5.6110227401356379E-3</c:v>
                </c:pt>
                <c:pt idx="146">
                  <c:v>5.2648127393679113E-3</c:v>
                </c:pt>
                <c:pt idx="147">
                  <c:v>4.9399645063531858E-3</c:v>
                </c:pt>
                <c:pt idx="148">
                  <c:v>4.6351599823394882E-3</c:v>
                </c:pt>
                <c:pt idx="149">
                  <c:v>4.3491624351248599E-3</c:v>
                </c:pt>
                <c:pt idx="150">
                  <c:v>4.0808114410657717E-3</c:v>
                </c:pt>
                <c:pt idx="151">
                  <c:v>3.8290181767044558E-3</c:v>
                </c:pt>
                <c:pt idx="152">
                  <c:v>3.5927610009111452E-3</c:v>
                </c:pt>
                <c:pt idx="153">
                  <c:v>3.3710813096159285E-3</c:v>
                </c:pt>
                <c:pt idx="154">
                  <c:v>3.1630796463109627E-3</c:v>
                </c:pt>
                <c:pt idx="155">
                  <c:v>2.9679120525415549E-3</c:v>
                </c:pt>
                <c:pt idx="156">
                  <c:v>2.7847866435783898E-3</c:v>
                </c:pt>
                <c:pt idx="157">
                  <c:v>2.6129603953768143E-3</c:v>
                </c:pt>
                <c:pt idx="158">
                  <c:v>2.4517361297864064E-3</c:v>
                </c:pt>
                <c:pt idx="159">
                  <c:v>2.3004596857784292E-3</c:v>
                </c:pt>
                <c:pt idx="160">
                  <c:v>2.1585172652135425E-3</c:v>
                </c:pt>
                <c:pt idx="161">
                  <c:v>2.0253329423803282E-3</c:v>
                </c:pt>
                <c:pt idx="162">
                  <c:v>1.9003663271996802E-3</c:v>
                </c:pt>
                <c:pt idx="163">
                  <c:v>1.7831103726136078E-3</c:v>
                </c:pt>
                <c:pt idx="164">
                  <c:v>1.6730893172620166E-3</c:v>
                </c:pt>
                <c:pt idx="165">
                  <c:v>1.569856755099961E-3</c:v>
                </c:pt>
                <c:pt idx="166">
                  <c:v>1.4729938241229176E-3</c:v>
                </c:pt>
                <c:pt idx="167">
                  <c:v>1.3821075068509037E-3</c:v>
                </c:pt>
                <c:pt idx="168">
                  <c:v>1.2968290356757245E-3</c:v>
                </c:pt>
                <c:pt idx="169">
                  <c:v>1.2168123966011073E-3</c:v>
                </c:pt>
                <c:pt idx="170">
                  <c:v>1.1417329253047095E-3</c:v>
                </c:pt>
                <c:pt idx="171">
                  <c:v>1.0712859898255767E-3</c:v>
                </c:pt>
                <c:pt idx="172">
                  <c:v>1.0051857545321083E-3</c:v>
                </c:pt>
                <c:pt idx="173">
                  <c:v>9.4316402035538006E-4</c:v>
                </c:pt>
                <c:pt idx="174">
                  <c:v>8.8496913658211713E-4</c:v>
                </c:pt>
                <c:pt idx="175">
                  <c:v>8.3036497979195882E-4</c:v>
                </c:pt>
                <c:pt idx="176">
                  <c:v>7.7912999579609677E-4</c:v>
                </c:pt>
                <c:pt idx="177">
                  <c:v>7.3105630068998778E-4</c:v>
                </c:pt>
                <c:pt idx="178">
                  <c:v>6.8594883737270061E-4</c:v>
                </c:pt>
                <c:pt idx="179">
                  <c:v>6.4362458411050777E-4</c:v>
                </c:pt>
                <c:pt idx="180">
                  <c:v>6.0391181193349814E-4</c:v>
                </c:pt>
                <c:pt idx="181">
                  <c:v>5.6664938785212977E-4</c:v>
                </c:pt>
                <c:pt idx="182">
                  <c:v>5.3168612106654987E-4</c:v>
                </c:pt>
                <c:pt idx="183">
                  <c:v>4.9888014951595327E-4</c:v>
                </c:pt>
                <c:pt idx="184">
                  <c:v>4.6809836427892773E-4</c:v>
                </c:pt>
                <c:pt idx="185">
                  <c:v>4.392158694893127E-4</c:v>
                </c:pt>
                <c:pt idx="186">
                  <c:v>4.1211547557620283E-4</c:v>
                </c:pt>
                <c:pt idx="187">
                  <c:v>3.8668722377193721E-4</c:v>
                </c:pt>
                <c:pt idx="188">
                  <c:v>3.6282793995878401E-4</c:v>
                </c:pt>
                <c:pt idx="189">
                  <c:v>3.4044081604407206E-4</c:v>
                </c:pt>
                <c:pt idx="190">
                  <c:v>3.194350171652148E-4</c:v>
                </c:pt>
                <c:pt idx="191">
                  <c:v>2.9972531313087776E-4</c:v>
                </c:pt>
                <c:pt idx="192">
                  <c:v>2.8123173260287583E-4</c:v>
                </c:pt>
                <c:pt idx="193">
                  <c:v>2.6387923861565719E-4</c:v>
                </c:pt>
                <c:pt idx="194">
                  <c:v>2.4759742411680782E-4</c:v>
                </c:pt>
                <c:pt idx="195">
                  <c:v>2.3232022629324402E-4</c:v>
                </c:pt>
                <c:pt idx="196">
                  <c:v>2.1798565852398235E-4</c:v>
                </c:pt>
                <c:pt idx="197">
                  <c:v>2.04535558871897E-4</c:v>
                </c:pt>
                <c:pt idx="198">
                  <c:v>1.919153540939789E-4</c:v>
                </c:pt>
                <c:pt idx="199">
                  <c:v>1.8007383821257847E-4</c:v>
                </c:pt>
                <c:pt idx="200">
                  <c:v>1.6896296474919323E-4</c:v>
                </c:pt>
                <c:pt idx="201">
                  <c:v>1.5853765177779693E-4</c:v>
                </c:pt>
                <c:pt idx="202">
                  <c:v>1.4875559900672265E-4</c:v>
                </c:pt>
                <c:pt idx="203">
                  <c:v>1.3957711614691584E-4</c:v>
                </c:pt>
                <c:pt idx="204">
                  <c:v>1.3096496187016936E-4</c:v>
                </c:pt>
                <c:pt idx="205">
                  <c:v>1.2288419270391917E-4</c:v>
                </c:pt>
                <c:pt idx="206">
                  <c:v>1.1530202124949785E-4</c:v>
                </c:pt>
                <c:pt idx="207">
                  <c:v>1.0818768314857186E-4</c:v>
                </c:pt>
                <c:pt idx="208">
                  <c:v>1.015123122579844E-4</c:v>
                </c:pt>
                <c:pt idx="209">
                  <c:v>9.5248823526530613E-5</c:v>
                </c:pt>
                <c:pt idx="210">
                  <c:v>8.937180309844229E-5</c:v>
                </c:pt>
                <c:pt idx="211">
                  <c:v>8.385740519768154E-5</c:v>
                </c:pt>
                <c:pt idx="212">
                  <c:v>7.8683255374655306E-5</c:v>
                </c:pt>
                <c:pt idx="213">
                  <c:v>7.3828359722778459E-5</c:v>
                </c:pt>
                <c:pt idx="214">
                  <c:v>6.9273019696534807E-5</c:v>
                </c:pt>
                <c:pt idx="215">
                  <c:v>6.4998752185414313E-5</c:v>
                </c:pt>
                <c:pt idx="216">
                  <c:v>6.0988214519429089E-5</c:v>
                </c:pt>
                <c:pt idx="217">
                  <c:v>5.7225134101921559E-5</c:v>
                </c:pt>
                <c:pt idx="218">
                  <c:v>5.3694242384152366E-5</c:v>
                </c:pt>
                <c:pt idx="219">
                  <c:v>5.038121291377269E-5</c:v>
                </c:pt>
                <c:pt idx="220">
                  <c:v>4.7272603205815129E-5</c:v>
                </c:pt>
                <c:pt idx="221">
                  <c:v>4.4355800200346995E-5</c:v>
                </c:pt>
                <c:pt idx="222">
                  <c:v>4.1618969085482529E-5</c:v>
                </c:pt>
                <c:pt idx="223">
                  <c:v>3.905100527810566E-5</c:v>
                </c:pt>
                <c:pt idx="224">
                  <c:v>3.6641489367466767E-5</c:v>
                </c:pt>
                <c:pt idx="225">
                  <c:v>3.4380644838839057E-5</c:v>
                </c:pt>
                <c:pt idx="226">
                  <c:v>3.2259298405699907E-5</c:v>
                </c:pt>
                <c:pt idx="227">
                  <c:v>3.0268842789486575E-5</c:v>
                </c:pt>
                <c:pt idx="228">
                  <c:v>2.840120179590667E-5</c:v>
                </c:pt>
                <c:pt idx="229">
                  <c:v>2.6648797546101846E-5</c:v>
                </c:pt>
                <c:pt idx="230">
                  <c:v>2.5004519729706486E-5</c:v>
                </c:pt>
                <c:pt idx="231">
                  <c:v>2.3461696755046957E-5</c:v>
                </c:pt>
                <c:pt idx="232">
                  <c:v>2.2014068679424394E-5</c:v>
                </c:pt>
                <c:pt idx="233">
                  <c:v>2.065576180964684E-5</c:v>
                </c:pt>
                <c:pt idx="234">
                  <c:v>1.9381264869753324E-5</c:v>
                </c:pt>
                <c:pt idx="235">
                  <c:v>1.8185406639231412E-5</c:v>
                </c:pt>
                <c:pt idx="236">
                  <c:v>1.7063334970996195E-5</c:v>
                </c:pt>
                <c:pt idx="237">
                  <c:v>1.6010497103996964E-5</c:v>
                </c:pt>
                <c:pt idx="238">
                  <c:v>1.5022621190570797E-5</c:v>
                </c:pt>
                <c:pt idx="239">
                  <c:v>1.4095698963591004E-5</c:v>
                </c:pt>
                <c:pt idx="240">
                  <c:v>1.322596947308309E-5</c:v>
                </c:pt>
                <c:pt idx="241">
                  <c:v>1.2409903826320208E-5</c:v>
                </c:pt>
                <c:pt idx="242">
                  <c:v>1.1644190869481633E-5</c:v>
                </c:pt>
                <c:pt idx="243">
                  <c:v>1.0925723752778173E-5</c:v>
                </c:pt>
                <c:pt idx="244">
                  <c:v>1.0251587324533031E-5</c:v>
                </c:pt>
                <c:pt idx="245">
                  <c:v>9.6190463030701247E-6</c:v>
                </c:pt>
                <c:pt idx="246">
                  <c:v>9.025534178417746E-6</c:v>
                </c:pt>
                <c:pt idx="247">
                  <c:v>8.4686427987967083E-6</c:v>
                </c:pt>
                <c:pt idx="248">
                  <c:v>7.9461125996405133E-6</c:v>
                </c:pt>
                <c:pt idx="249">
                  <c:v>7.4558234355022332E-6</c:v>
                </c:pt>
                <c:pt idx="250">
                  <c:v>6.995785977648897E-6</c:v>
                </c:pt>
                <c:pt idx="251">
                  <c:v>6.5641336424394807E-6</c:v>
                </c:pt>
                <c:pt idx="252">
                  <c:v>6.1591150177362256E-6</c:v>
                </c:pt>
                <c:pt idx="253">
                  <c:v>5.7790867566197097E-6</c:v>
                </c:pt>
                <c:pt idx="254">
                  <c:v>5.4225069095742669E-6</c:v>
                </c:pt>
                <c:pt idx="255">
                  <c:v>5.0879286680893055E-6</c:v>
                </c:pt>
                <c:pt idx="256">
                  <c:v>4.7739944942914718E-6</c:v>
                </c:pt>
                <c:pt idx="257">
                  <c:v>4.4794306127888599E-6</c:v>
                </c:pt>
                <c:pt idx="258">
                  <c:v>4.2030418423781521E-6</c:v>
                </c:pt>
                <c:pt idx="259">
                  <c:v>3.9437067466445444E-6</c:v>
                </c:pt>
                <c:pt idx="260">
                  <c:v>3.7003730837782103E-6</c:v>
                </c:pt>
                <c:pt idx="261">
                  <c:v>3.4720535371451197E-6</c:v>
                </c:pt>
                <c:pt idx="262">
                  <c:v>3.2578217092891621E-6</c:v>
                </c:pt>
                <c:pt idx="263">
                  <c:v>3.0568083631114111E-6</c:v>
                </c:pt>
                <c:pt idx="264">
                  <c:v>2.8681978949752561E-6</c:v>
                </c:pt>
                <c:pt idx="265">
                  <c:v>2.6912250254271682E-6</c:v>
                </c:pt>
                <c:pt idx="266">
                  <c:v>2.5251716941058376E-6</c:v>
                </c:pt>
                <c:pt idx="267">
                  <c:v>2.3693641462408846E-6</c:v>
                </c:pt>
                <c:pt idx="268">
                  <c:v>2.2231701989197493E-6</c:v>
                </c:pt>
                <c:pt idx="269">
                  <c:v>2.0859966760307319E-6</c:v>
                </c:pt>
                <c:pt idx="270">
                  <c:v>1.957287001474571E-6</c:v>
                </c:pt>
                <c:pt idx="271">
                  <c:v>1.8365189408791167E-6</c:v>
                </c:pt>
                <c:pt idx="272">
                  <c:v>1.7232024826541879E-6</c:v>
                </c:pt>
                <c:pt idx="273">
                  <c:v>1.6168778497890869E-6</c:v>
                </c:pt>
                <c:pt idx="274">
                  <c:v>1.51711363432571E-6</c:v>
                </c:pt>
                <c:pt idx="275">
                  <c:v>1.4235050469379612E-6</c:v>
                </c:pt>
                <c:pt idx="276">
                  <c:v>1.3356722745152029E-6</c:v>
                </c:pt>
                <c:pt idx="277">
                  <c:v>1.2532589390857049E-6</c:v>
                </c:pt>
                <c:pt idx="278">
                  <c:v>1.1759306518272337E-6</c:v>
                </c:pt>
                <c:pt idx="279">
                  <c:v>1.1033736562977414E-6</c:v>
                </c:pt>
                <c:pt idx="280">
                  <c:v>1.035293555381113E-6</c:v>
                </c:pt>
                <c:pt idx="281">
                  <c:v>9.7141411678260666E-7</c:v>
                </c:pt>
                <c:pt idx="282">
                  <c:v>9.114761522273325E-7</c:v>
                </c:pt>
                <c:pt idx="283">
                  <c:v>8.5523646581416343E-7</c:v>
                </c:pt>
                <c:pt idx="284">
                  <c:v>8.024668672580627E-7</c:v>
                </c:pt>
                <c:pt idx="285">
                  <c:v>7.5295324601710271E-7</c:v>
                </c:pt>
                <c:pt idx="286">
                  <c:v>7.0649470254747814E-7</c:v>
                </c:pt>
                <c:pt idx="287">
                  <c:v>6.6290273316161802E-7</c:v>
                </c:pt>
                <c:pt idx="288">
                  <c:v>6.2200046518199046E-7</c:v>
                </c:pt>
                <c:pt idx="289">
                  <c:v>5.8362193928726612E-7</c:v>
                </c:pt>
                <c:pt idx="290">
                  <c:v>5.4761143613898936E-7</c:v>
                </c:pt>
                <c:pt idx="291">
                  <c:v>5.1382284455657267E-7</c:v>
                </c:pt>
                <c:pt idx="292">
                  <c:v>4.82119068677007E-7</c:v>
                </c:pt>
                <c:pt idx="293">
                  <c:v>4.5237147169386457E-7</c:v>
                </c:pt>
                <c:pt idx="294">
                  <c:v>4.2445935391858633E-7</c:v>
                </c:pt>
                <c:pt idx="295">
                  <c:v>3.9826946304630834E-7</c:v>
                </c:pt>
                <c:pt idx="296">
                  <c:v>3.7369553463915107E-7</c:v>
                </c:pt>
                <c:pt idx="297">
                  <c:v>3.5063786096249988E-7</c:v>
                </c:pt>
                <c:pt idx="298">
                  <c:v>3.2900288642484783E-7</c:v>
                </c:pt>
                <c:pt idx="299">
                  <c:v>3.0870282797971355E-7</c:v>
                </c:pt>
                <c:pt idx="300">
                  <c:v>2.8965531894943068E-7</c:v>
                </c:pt>
                <c:pt idx="301">
                  <c:v>2.7178307482563758E-7</c:v>
                </c:pt>
                <c:pt idx="302">
                  <c:v>2.5501357969046644E-7</c:v>
                </c:pt>
                <c:pt idx="303">
                  <c:v>2.3927879198609815E-7</c:v>
                </c:pt>
                <c:pt idx="304">
                  <c:v>2.2451486843885459E-7</c:v>
                </c:pt>
                <c:pt idx="305">
                  <c:v>2.1066190501766144E-7</c:v>
                </c:pt>
                <c:pt idx="306">
                  <c:v>1.9766369387583094E-7</c:v>
                </c:pt>
                <c:pt idx="307">
                  <c:v>1.8546749528996513E-7</c:v>
                </c:pt>
                <c:pt idx="308">
                  <c:v>1.7402382367063129E-7</c:v>
                </c:pt>
                <c:pt idx="309">
                  <c:v>1.6328624677655588E-7</c:v>
                </c:pt>
                <c:pt idx="310">
                  <c:v>1.5321119731765737E-7</c:v>
                </c:pt>
                <c:pt idx="311">
                  <c:v>1.4375779618250382E-7</c:v>
                </c:pt>
                <c:pt idx="312">
                  <c:v>1.3488768657294834E-7</c:v>
                </c:pt>
                <c:pt idx="313">
                  <c:v>1.2656487837295014E-7</c:v>
                </c:pt>
                <c:pt idx="314">
                  <c:v>1.1875560212011374E-7</c:v>
                </c:pt>
                <c:pt idx="315">
                  <c:v>1.1142817198744197E-7</c:v>
                </c:pt>
                <c:pt idx="316">
                  <c:v>1.0455285721935637E-7</c:v>
                </c:pt>
                <c:pt idx="317">
                  <c:v>9.8101761500341972E-8</c:v>
                </c:pt>
                <c:pt idx="318">
                  <c:v>9.2048709766759498E-8</c:v>
                </c:pt>
                <c:pt idx="319">
                  <c:v>8.6369142002568306E-8</c:v>
                </c:pt>
                <c:pt idx="320">
                  <c:v>8.1040013588040749E-8</c:v>
                </c:pt>
                <c:pt idx="321">
                  <c:v>7.6039701797136485E-8</c:v>
                </c:pt>
                <c:pt idx="322">
                  <c:v>7.1347918064153791E-8</c:v>
                </c:pt>
                <c:pt idx="323">
                  <c:v>6.6945625663683281E-8</c:v>
                </c:pt>
                <c:pt idx="324">
                  <c:v>6.2814962469853588E-8</c:v>
                </c:pt>
                <c:pt idx="325">
                  <c:v>5.8939168481467956E-8</c:v>
                </c:pt>
                <c:pt idx="326">
                  <c:v>5.5302517818967712E-8</c:v>
                </c:pt>
                <c:pt idx="327">
                  <c:v>5.1890254917302984E-8</c:v>
                </c:pt>
                <c:pt idx="328">
                  <c:v>4.8688534655815912E-8</c:v>
                </c:pt>
                <c:pt idx="329">
                  <c:v>4.5684366182215671E-8</c:v>
                </c:pt>
                <c:pt idx="330">
                  <c:v>4.2865560202713321E-8</c:v>
                </c:pt>
                <c:pt idx="331">
                  <c:v>4.0220679524448291E-8</c:v>
                </c:pt>
                <c:pt idx="332">
                  <c:v>3.7738992649534446E-8</c:v>
                </c:pt>
                <c:pt idx="333">
                  <c:v>3.5410430232435293E-8</c:v>
                </c:pt>
                <c:pt idx="334">
                  <c:v>3.3225544223996013E-8</c:v>
                </c:pt>
                <c:pt idx="335">
                  <c:v>3.1175469536360771E-8</c:v>
                </c:pt>
                <c:pt idx="336">
                  <c:v>2.9251888073232216E-8</c:v>
                </c:pt>
                <c:pt idx="337">
                  <c:v>2.7446994979527451E-8</c:v>
                </c:pt>
                <c:pt idx="338">
                  <c:v>2.575346697348977E-8</c:v>
                </c:pt>
                <c:pt idx="339">
                  <c:v>2.4164432632764931E-8</c:v>
                </c:pt>
                <c:pt idx="340">
                  <c:v>2.2673444513878961E-8</c:v>
                </c:pt>
                <c:pt idx="341">
                  <c:v>2.1274452991993366E-8</c:v>
                </c:pt>
                <c:pt idx="342">
                  <c:v>1.9961781714793561E-8</c:v>
                </c:pt>
                <c:pt idx="343">
                  <c:v>1.8730104570915721E-8</c:v>
                </c:pt>
                <c:pt idx="344">
                  <c:v>1.757442407946229E-8</c:v>
                </c:pt>
                <c:pt idx="345">
                  <c:v>1.6490051112922519E-8</c:v>
                </c:pt>
                <c:pt idx="346">
                  <c:v>1.5472585871224575E-8</c:v>
                </c:pt>
                <c:pt idx="347">
                  <c:v>1.4517900029722195E-8</c:v>
                </c:pt>
                <c:pt idx="348">
                  <c:v>1.3622119988682046E-8</c:v>
                </c:pt>
                <c:pt idx="349">
                  <c:v>1.2781611156307278E-8</c:v>
                </c:pt>
                <c:pt idx="350">
                  <c:v>1.1992963201526231E-8</c:v>
                </c:pt>
                <c:pt idx="351">
                  <c:v>1.1252976216710098E-8</c:v>
                </c:pt>
                <c:pt idx="352">
                  <c:v>1.0558647734175337E-8</c:v>
                </c:pt>
                <c:pt idx="353">
                  <c:v>9.9071605437907486E-9</c:v>
                </c:pt>
                <c:pt idx="354">
                  <c:v>9.2958712622597171E-9</c:v>
                </c:pt>
                <c:pt idx="355">
                  <c:v>8.7222996076978915E-9</c:v>
                </c:pt>
                <c:pt idx="356">
                  <c:v>8.1841183359883359E-9</c:v>
                </c:pt>
                <c:pt idx="357">
                  <c:v>7.6791437980813314E-9</c:v>
                </c:pt>
                <c:pt idx="358">
                  <c:v>7.2053270799254266E-9</c:v>
                </c:pt>
                <c:pt idx="359">
                  <c:v>6.7607456890803765E-9</c:v>
                </c:pt>
                <c:pt idx="360">
                  <c:v>6.3435957542807281E-9</c:v>
                </c:pt>
                <c:pt idx="361">
                  <c:v>5.9521847063000907E-9</c:v>
                </c:pt>
                <c:pt idx="362">
                  <c:v>5.5849244104189883E-9</c:v>
                </c:pt>
                <c:pt idx="363">
                  <c:v>5.2403247226315683E-9</c:v>
                </c:pt>
                <c:pt idx="364">
                  <c:v>4.9169874434457149E-9</c:v>
                </c:pt>
                <c:pt idx="365">
                  <c:v>4.6136006447443616E-9</c:v>
                </c:pt>
                <c:pt idx="366">
                  <c:v>4.3289333466894765E-9</c:v>
                </c:pt>
                <c:pt idx="367">
                  <c:v>4.0618305230704486E-9</c:v>
                </c:pt>
                <c:pt idx="368">
                  <c:v>3.8112084148313008E-9</c:v>
                </c:pt>
                <c:pt idx="369">
                  <c:v>3.5760501327615303E-9</c:v>
                </c:pt>
                <c:pt idx="370">
                  <c:v>3.3554015315086912E-9</c:v>
                </c:pt>
                <c:pt idx="371">
                  <c:v>3.1483673381716716E-9</c:v>
                </c:pt>
                <c:pt idx="372">
                  <c:v>2.9541075197665956E-9</c:v>
                </c:pt>
                <c:pt idx="373">
                  <c:v>2.7718338748264901E-9</c:v>
                </c:pt>
                <c:pt idx="374">
                  <c:v>2.6008068353052614E-9</c:v>
                </c:pt>
                <c:pt idx="375">
                  <c:v>2.4403324658098389E-9</c:v>
                </c:pt>
                <c:pt idx="376">
                  <c:v>2.2897596479849893E-9</c:v>
                </c:pt>
                <c:pt idx="377">
                  <c:v>2.1484774386265528E-9</c:v>
                </c:pt>
                <c:pt idx="378">
                  <c:v>2.0159125908037541E-9</c:v>
                </c:pt>
                <c:pt idx="379">
                  <c:v>1.891527227932641E-9</c:v>
                </c:pt>
                <c:pt idx="380">
                  <c:v>1.7748166613632913E-9</c:v>
                </c:pt>
                <c:pt idx="381">
                  <c:v>1.6653073426257406E-9</c:v>
                </c:pt>
                <c:pt idx="382">
                  <c:v>1.5625549420259488E-9</c:v>
                </c:pt>
                <c:pt idx="383">
                  <c:v>1.4661425457957845E-9</c:v>
                </c:pt>
                <c:pt idx="384">
                  <c:v>1.3756789644820352E-9</c:v>
                </c:pt>
                <c:pt idx="385">
                  <c:v>1.2907971457108002E-9</c:v>
                </c:pt>
                <c:pt idx="386">
                  <c:v>1.2111526848871192E-9</c:v>
                </c:pt>
                <c:pt idx="387">
                  <c:v>1.1364224277870619E-9</c:v>
                </c:pt>
                <c:pt idx="388">
                  <c:v>1.0663031593723504E-9</c:v>
                </c:pt>
                <c:pt idx="389">
                  <c:v>1.000510373507432E-9</c:v>
                </c:pt>
                <c:pt idx="390">
                  <c:v>9.3877711858717937E-10</c:v>
                </c:pt>
                <c:pt idx="391">
                  <c:v>8.808529143913977E-10</c:v>
                </c:pt>
                <c:pt idx="392">
                  <c:v>8.2650273577131798E-10</c:v>
                </c:pt>
                <c:pt idx="393">
                  <c:v>7.7550605904442955E-10</c:v>
                </c:pt>
                <c:pt idx="394">
                  <c:v>7.2765596722843053E-10</c:v>
                </c:pt>
                <c:pt idx="395">
                  <c:v>6.8275831048382316E-10</c:v>
                </c:pt>
                <c:pt idx="396">
                  <c:v>6.4063091835868223E-10</c:v>
                </c:pt>
                <c:pt idx="397">
                  <c:v>6.0110286063931057E-10</c:v>
                </c:pt>
                <c:pt idx="398">
                  <c:v>5.6401375380771208E-10</c:v>
                </c:pt>
                <c:pt idx="399">
                  <c:v>5.2921311029186424E-10</c:v>
                </c:pt>
                <c:pt idx="400">
                  <c:v>4.9655972786839385E-10</c:v>
                </c:pt>
                <c:pt idx="401">
                  <c:v>4.659211167401875E-10</c:v>
                </c:pt>
                <c:pt idx="402">
                  <c:v>4.3717296196432204E-10</c:v>
                </c:pt>
                <c:pt idx="403">
                  <c:v>4.1019861904914099E-10</c:v>
                </c:pt>
                <c:pt idx="404">
                  <c:v>3.8488864067388124E-10</c:v>
                </c:pt>
                <c:pt idx="405">
                  <c:v>3.6114033261053293E-10</c:v>
                </c:pt>
                <c:pt idx="406">
                  <c:v>3.3885733704610442E-10</c:v>
                </c:pt>
                <c:pt idx="407">
                  <c:v>3.1794924161463846E-10</c:v>
                </c:pt>
                <c:pt idx="408">
                  <c:v>2.9833121255264236E-10</c:v>
                </c:pt>
                <c:pt idx="409">
                  <c:v>2.7992365048947552E-10</c:v>
                </c:pt>
                <c:pt idx="410">
                  <c:v>2.6265186747607723E-10</c:v>
                </c:pt>
                <c:pt idx="411">
                  <c:v>2.4644578394159139E-10</c:v>
                </c:pt>
                <c:pt idx="412">
                  <c:v>2.3123964434830244E-10</c:v>
                </c:pt>
                <c:pt idx="413">
                  <c:v>2.1697175039116272E-10</c:v>
                </c:pt>
                <c:pt idx="414">
                  <c:v>2.0358421065938048E-10</c:v>
                </c:pt>
                <c:pt idx="415">
                  <c:v>1.9102270574432868E-10</c:v>
                </c:pt>
                <c:pt idx="416">
                  <c:v>1.7923626784071069E-10</c:v>
                </c:pt>
                <c:pt idx="417">
                  <c:v>1.681770739467225E-10</c:v>
                </c:pt>
                <c:pt idx="418">
                  <c:v>1.5780025182413003E-10</c:v>
                </c:pt>
                <c:pt idx="419">
                  <c:v>1.4806369793095175E-10</c:v>
                </c:pt>
                <c:pt idx="420">
                  <c:v>1.3892790658801589E-10</c:v>
                </c:pt>
                <c:pt idx="421">
                  <c:v>1.3035580968624269E-10</c:v>
                </c:pt>
                <c:pt idx="422">
                  <c:v>1.2231262628426974E-10</c:v>
                </c:pt>
                <c:pt idx="423">
                  <c:v>1.1476572148616941E-10</c:v>
                </c:pt>
                <c:pt idx="424">
                  <c:v>1.0768447402665992E-10</c:v>
                </c:pt>
                <c:pt idx="425">
                  <c:v>1.0104015202654254E-10</c:v>
                </c:pt>
                <c:pt idx="426">
                  <c:v>9.4805796414247356E-11</c:v>
                </c:pt>
                <c:pt idx="427">
                  <c:v>8.8956111540475463E-11</c:v>
                </c:pt>
                <c:pt idx="428">
                  <c:v>8.3467362542110585E-11</c:v>
                </c:pt>
                <c:pt idx="429">
                  <c:v>7.8317279038958417E-11</c:v>
                </c:pt>
                <c:pt idx="430">
                  <c:v>7.3484964772567005E-11</c:v>
                </c:pt>
                <c:pt idx="431">
                  <c:v>6.8950812820491366E-11</c:v>
                </c:pt>
                <c:pt idx="432">
                  <c:v>6.469642604198748E-11</c:v>
                </c:pt>
                <c:pt idx="433">
                  <c:v>6.070454243234733E-11</c:v>
                </c:pt>
                <c:pt idx="434">
                  <c:v>5.6958965083003083E-11</c:v>
                </c:pt>
                <c:pt idx="435">
                  <c:v>5.3444496463216531E-11</c:v>
                </c:pt>
                <c:pt idx="436">
                  <c:v>5.0146876756704045E-11</c:v>
                </c:pt>
                <c:pt idx="437">
                  <c:v>4.7052726003000641E-11</c:v>
                </c:pt>
                <c:pt idx="438">
                  <c:v>4.4149489808803948E-11</c:v>
                </c:pt>
                <c:pt idx="439">
                  <c:v>4.1425388409023978E-11</c:v>
                </c:pt>
                <c:pt idx="440">
                  <c:v>3.8869368870855989E-11</c:v>
                </c:pt>
                <c:pt idx="441">
                  <c:v>3.6471060246946393E-11</c:v>
                </c:pt>
                <c:pt idx="442">
                  <c:v>3.4220731495687421E-11</c:v>
                </c:pt>
                <c:pt idx="443">
                  <c:v>3.2109251997903789E-11</c:v>
                </c:pt>
                <c:pt idx="444">
                  <c:v>3.012805450972952E-11</c:v>
                </c:pt>
                <c:pt idx="445">
                  <c:v>2.8269100401357569E-11</c:v>
                </c:pt>
                <c:pt idx="446">
                  <c:v>2.6524847040619918E-11</c:v>
                </c:pt>
                <c:pt idx="447">
                  <c:v>2.4888217189058332E-11</c:v>
                </c:pt>
                <c:pt idx="448">
                  <c:v>2.3352570286311517E-11</c:v>
                </c:pt>
                <c:pt idx="449">
                  <c:v>2.1911675506306247E-11</c:v>
                </c:pt>
                <c:pt idx="450">
                  <c:v>2.0559686475929039E-11</c:v>
                </c:pt>
                <c:pt idx="451">
                  <c:v>1.9291117553600351E-11</c:v>
                </c:pt>
                <c:pt idx="452">
                  <c:v>1.8100821571502652E-11</c:v>
                </c:pt>
                <c:pt idx="453">
                  <c:v>1.6983968951152209E-11</c:v>
                </c:pt>
                <c:pt idx="454">
                  <c:v>1.5936028107576991E-11</c:v>
                </c:pt>
                <c:pt idx="455">
                  <c:v>1.4952747062591355E-11</c:v>
                </c:pt>
                <c:pt idx="456">
                  <c:v>1.4030136192564078E-11</c:v>
                </c:pt>
                <c:pt idx="457">
                  <c:v>1.3164452040679585E-11</c:v>
                </c:pt>
                <c:pt idx="458">
                  <c:v>1.2352182128011185E-11</c:v>
                </c:pt>
                <c:pt idx="459">
                  <c:v>1.1590030701777885E-11</c:v>
                </c:pt>
                <c:pt idx="460">
                  <c:v>1.0874905362958905E-11</c:v>
                </c:pt>
                <c:pt idx="461">
                  <c:v>1.0203904519007959E-11</c:v>
                </c:pt>
                <c:pt idx="462">
                  <c:v>9.5743056107572041E-12</c:v>
                </c:pt>
                <c:pt idx="463">
                  <c:v>8.9835540657419764E-12</c:v>
                </c:pt>
                <c:pt idx="464">
                  <c:v>8.4292529331248842E-12</c:v>
                </c:pt>
                <c:pt idx="465">
                  <c:v>7.9091531581633621E-12</c:v>
                </c:pt>
                <c:pt idx="466">
                  <c:v>7.4211444567597363E-12</c:v>
                </c:pt>
                <c:pt idx="467">
                  <c:v>6.9632467530676482E-12</c:v>
                </c:pt>
                <c:pt idx="468">
                  <c:v>6.5336021454132609E-12</c:v>
                </c:pt>
                <c:pt idx="469">
                  <c:v>6.1304673679333055E-12</c:v>
                </c:pt>
                <c:pt idx="470">
                  <c:v>5.7522067173433556E-12</c:v>
                </c:pt>
                <c:pt idx="471">
                  <c:v>5.3972854161369687E-12</c:v>
                </c:pt>
                <c:pt idx="472">
                  <c:v>5.0642633852871618E-12</c:v>
                </c:pt>
                <c:pt idx="473">
                  <c:v>4.7517894011831764E-12</c:v>
                </c:pt>
                <c:pt idx="474">
                  <c:v>4.4585956130945658E-12</c:v>
                </c:pt>
                <c:pt idx="475">
                  <c:v>4.1834923989174049E-12</c:v>
                </c:pt>
                <c:pt idx="476">
                  <c:v>3.9253635383300464E-12</c:v>
                </c:pt>
                <c:pt idx="477">
                  <c:v>3.6831616837736697E-12</c:v>
                </c:pt>
                <c:pt idx="478">
                  <c:v>3.4559041108813313E-12</c:v>
                </c:pt>
                <c:pt idx="479">
                  <c:v>3.2426687311130263E-12</c:v>
                </c:pt>
                <c:pt idx="480">
                  <c:v>3.0425903504182109E-12</c:v>
                </c:pt>
                <c:pt idx="481">
                  <c:v>2.8548571587454387E-12</c:v>
                </c:pt>
                <c:pt idx="482">
                  <c:v>2.6787074361554508E-12</c:v>
                </c:pt>
                <c:pt idx="483">
                  <c:v>2.5134264621728938E-12</c:v>
                </c:pt>
                <c:pt idx="484">
                  <c:v>2.3583436158364935E-12</c:v>
                </c:pt>
                <c:pt idx="485">
                  <c:v>2.2128296546812447E-12</c:v>
                </c:pt>
                <c:pt idx="486">
                  <c:v>2.0762941616121995E-12</c:v>
                </c:pt>
                <c:pt idx="487">
                  <c:v>1.9481831493106509E-12</c:v>
                </c:pt>
                <c:pt idx="488">
                  <c:v>1.8279768124526736E-12</c:v>
                </c:pt>
                <c:pt idx="489">
                  <c:v>1.715187418619754E-12</c:v>
                </c:pt>
                <c:pt idx="490">
                  <c:v>1.6093573293439465E-12</c:v>
                </c:pt>
                <c:pt idx="491">
                  <c:v>1.5100571432580413E-12</c:v>
                </c:pt>
                <c:pt idx="492">
                  <c:v>1.4168839538166382E-12</c:v>
                </c:pt>
                <c:pt idx="493">
                  <c:v>1.3294597145189054E-12</c:v>
                </c:pt>
                <c:pt idx="494">
                  <c:v>1.2474297049999767E-12</c:v>
                </c:pt>
                <c:pt idx="495">
                  <c:v>1.1704610917672156E-12</c:v>
                </c:pt>
                <c:pt idx="496">
                  <c:v>1.0982415777415915E-12</c:v>
                </c:pt>
                <c:pt idx="497">
                  <c:v>1.0304781351247337E-12</c:v>
                </c:pt>
                <c:pt idx="498">
                  <c:v>9.6689581645032446E-13</c:v>
                </c:pt>
                <c:pt idx="499">
                  <c:v>9.0723663899571901E-13</c:v>
                </c:pt>
                <c:pt idx="500">
                  <c:v>8.5125853802733391E-13</c:v>
                </c:pt>
                <c:pt idx="501">
                  <c:v>7.9873438463264392E-13</c:v>
                </c:pt>
                <c:pt idx="502">
                  <c:v>7.4945106415367663E-13</c:v>
                </c:pt>
                <c:pt idx="503">
                  <c:v>7.0320861148278504E-13</c:v>
                </c:pt>
                <c:pt idx="504">
                  <c:v>6.5981939971219766E-13</c:v>
                </c:pt>
                <c:pt idx="505">
                  <c:v>6.1910737884532111E-13</c:v>
                </c:pt>
                <c:pt idx="506">
                  <c:v>5.8090736148089984E-13</c:v>
                </c:pt>
                <c:pt idx="507">
                  <c:v>5.4506435257172208E-13</c:v>
                </c:pt>
                <c:pt idx="508">
                  <c:v>5.1143292053839643E-13</c:v>
                </c:pt>
                <c:pt idx="509">
                  <c:v>4.7987660718651732E-13</c:v>
                </c:pt>
                <c:pt idx="510">
                  <c:v>4.5026737403298316E-13</c:v>
                </c:pt>
                <c:pt idx="511">
                  <c:v>4.2248508279495597E-13</c:v>
                </c:pt>
                <c:pt idx="512">
                  <c:v>3.9641700793357006E-13</c:v>
                </c:pt>
                <c:pt idx="513">
                  <c:v>3.7195737927455246E-13</c:v>
                </c:pt>
                <c:pt idx="514">
                  <c:v>3.4900695284995881E-13</c:v>
                </c:pt>
                <c:pt idx="515">
                  <c:v>3.2747260821973096E-13</c:v>
                </c:pt>
                <c:pt idx="516">
                  <c:v>3.0726697063922421E-13</c:v>
                </c:pt>
                <c:pt idx="517">
                  <c:v>2.8830805653966533E-13</c:v>
                </c:pt>
                <c:pt idx="518">
                  <c:v>2.7051894088309139E-13</c:v>
                </c:pt>
                <c:pt idx="519">
                  <c:v>2.5382744504207548E-13</c:v>
                </c:pt>
                <c:pt idx="520">
                  <c:v>2.3816584393782423E-13</c:v>
                </c:pt>
                <c:pt idx="521">
                  <c:v>2.2347059124837116E-13</c:v>
                </c:pt>
                <c:pt idx="522">
                  <c:v>2.0968206157190926E-13</c:v>
                </c:pt>
                <c:pt idx="523">
                  <c:v>1.9674430849910057E-13</c:v>
                </c:pt>
                <c:pt idx="524">
                  <c:v>1.8460483761275143E-13</c:v>
                </c:pt>
                <c:pt idx="525">
                  <c:v>1.7321439349380783E-13</c:v>
                </c:pt>
                <c:pt idx="526">
                  <c:v>1.6252675986945669E-13</c:v>
                </c:pt>
                <c:pt idx="527">
                  <c:v>1.5249857209244179E-13</c:v>
                </c:pt>
                <c:pt idx="528">
                  <c:v>1.4308914119073684E-13</c:v>
                </c:pt>
                <c:pt idx="529">
                  <c:v>1.3426028877366378E-13</c:v>
                </c:pt>
                <c:pt idx="530">
                  <c:v>1.2597619212459518E-13</c:v>
                </c:pt>
                <c:pt idx="531">
                  <c:v>1.1820323885170985E-13</c:v>
                </c:pt>
                <c:pt idx="532">
                  <c:v>1.1090989050705335E-13</c:v>
                </c:pt>
                <c:pt idx="533">
                  <c:v>1.0406655462054307E-13</c:v>
                </c:pt>
                <c:pt idx="534">
                  <c:v>9.7645464629700873E-14</c:v>
                </c:pt>
                <c:pt idx="535">
                  <c:v>9.1620567217933021E-14</c:v>
                </c:pt>
                <c:pt idx="536">
                  <c:v>8.5967416604236994E-14</c:v>
                </c:pt>
                <c:pt idx="537">
                  <c:v>8.0663075355419857E-14</c:v>
                </c:pt>
                <c:pt idx="538">
                  <c:v>7.5686021318377768E-14</c:v>
                </c:pt>
                <c:pt idx="539">
                  <c:v>7.1016060294817843E-14</c:v>
                </c:pt>
                <c:pt idx="540">
                  <c:v>6.6634244104104013E-14</c:v>
                </c:pt>
                <c:pt idx="541">
                  <c:v>6.2522793701769504E-14</c:v>
                </c:pt>
                <c:pt idx="542">
                  <c:v>5.866502704175294E-14</c:v>
                </c:pt>
                <c:pt idx="543">
                  <c:v>5.5045291389661629E-14</c:v>
                </c:pt>
                <c:pt idx="544">
                  <c:v>5.1648899812425962E-14</c:v>
                </c:pt>
                <c:pt idx="545">
                  <c:v>4.8462071586654066E-14</c:v>
                </c:pt>
                <c:pt idx="546">
                  <c:v>4.5471876283896207E-14</c:v>
                </c:pt>
                <c:pt idx="547">
                  <c:v>4.2666181305946944E-14</c:v>
                </c:pt>
                <c:pt idx="548">
                  <c:v>4.00336026573117E-14</c:v>
                </c:pt>
                <c:pt idx="549">
                  <c:v>3.7563458755099017E-14</c:v>
                </c:pt>
                <c:pt idx="550">
                  <c:v>3.5245727088923854E-14</c:v>
                </c:pt>
                <c:pt idx="551">
                  <c:v>3.3071003554971385E-14</c:v>
                </c:pt>
                <c:pt idx="552">
                  <c:v>3.1030464299220772E-14</c:v>
                </c:pt>
                <c:pt idx="553">
                  <c:v>2.91158299150093E-14</c:v>
                </c:pt>
                <c:pt idx="554">
                  <c:v>2.7319331849670025E-14</c:v>
                </c:pt>
                <c:pt idx="555">
                  <c:v>2.563368088393906E-14</c:v>
                </c:pt>
                <c:pt idx="556">
                  <c:v>2.405203755623911E-14</c:v>
                </c:pt>
                <c:pt idx="557">
                  <c:v>2.2567984411836841E-14</c:v>
                </c:pt>
                <c:pt idx="558">
                  <c:v>2.1175499964276182E-14</c:v>
                </c:pt>
                <c:pt idx="559">
                  <c:v>1.9868934263437153E-14</c:v>
                </c:pt>
                <c:pt idx="560">
                  <c:v>1.8642985971088543E-14</c:v>
                </c:pt>
                <c:pt idx="561">
                  <c:v>1.7492680850919444E-14</c:v>
                </c:pt>
                <c:pt idx="562">
                  <c:v>1.6413351585773741E-14</c:v>
                </c:pt>
                <c:pt idx="563">
                  <c:v>1.5400618840196892E-14</c:v>
                </c:pt>
                <c:pt idx="564">
                  <c:v>1.4450373491456933E-14</c:v>
                </c:pt>
                <c:pt idx="565">
                  <c:v>1.3558759956942846E-14</c:v>
                </c:pt>
                <c:pt idx="566">
                  <c:v>1.2722160550291871E-14</c:v>
                </c:pt>
                <c:pt idx="567">
                  <c:v>1.1937180802771329E-14</c:v>
                </c:pt>
                <c:pt idx="568">
                  <c:v>1.1200635690357106E-14</c:v>
                </c:pt>
                <c:pt idx="569">
                  <c:v>1.0509536710625682E-14</c:v>
                </c:pt>
                <c:pt idx="570">
                  <c:v>9.8610797570247035E-15</c:v>
                </c:pt>
                <c:pt idx="571">
                  <c:v>9.2526337413224724E-15</c:v>
                </c:pt>
                <c:pt idx="572">
                  <c:v>8.6817299180723616E-15</c:v>
                </c:pt>
                <c:pt idx="573">
                  <c:v>8.1460518677765998E-15</c:v>
                </c:pt>
                <c:pt idx="574">
                  <c:v>7.6434260981065409E-15</c:v>
                </c:pt>
                <c:pt idx="575">
                  <c:v>7.1718132250441954E-15</c:v>
                </c:pt>
                <c:pt idx="576">
                  <c:v>6.7292996981629038E-15</c:v>
                </c:pt>
                <c:pt idx="577">
                  <c:v>6.3140900364727915E-15</c:v>
                </c:pt>
                <c:pt idx="578">
                  <c:v>5.9244995433282397E-15</c:v>
                </c:pt>
                <c:pt idx="579">
                  <c:v>5.5589474708384233E-15</c:v>
                </c:pt>
                <c:pt idx="580">
                  <c:v>5.215950606045784E-15</c:v>
                </c:pt>
                <c:pt idx="581">
                  <c:v>4.8941172528485937E-15</c:v>
                </c:pt>
                <c:pt idx="582">
                  <c:v>4.5921415852495169E-15</c:v>
                </c:pt>
                <c:pt idx="583">
                  <c:v>4.3087983490186985E-15</c:v>
                </c:pt>
                <c:pt idx="584">
                  <c:v>4.0429378902735823E-15</c:v>
                </c:pt>
                <c:pt idx="585">
                  <c:v>3.7934814908041238E-15</c:v>
                </c:pt>
                <c:pt idx="586">
                  <c:v>3.5594169912166731E-15</c:v>
                </c:pt>
                <c:pt idx="587">
                  <c:v>3.3397946841375906E-15</c:v>
                </c:pt>
                <c:pt idx="588">
                  <c:v>3.1337234608134498E-15</c:v>
                </c:pt>
                <c:pt idx="589">
                  <c:v>2.9403671954728028E-15</c:v>
                </c:pt>
                <c:pt idx="590">
                  <c:v>2.758941352779207E-15</c:v>
                </c:pt>
                <c:pt idx="591">
                  <c:v>2.5887098046103771E-15</c:v>
                </c:pt>
                <c:pt idx="592">
                  <c:v>2.4289818432476831E-15</c:v>
                </c:pt>
                <c:pt idx="593">
                  <c:v>2.2791093788571277E-15</c:v>
                </c:pt>
                <c:pt idx="594">
                  <c:v>2.138484309890684E-15</c:v>
                </c:pt>
                <c:pt idx="595">
                  <c:v>2.006536055738513E-15</c:v>
                </c:pt>
                <c:pt idx="596">
                  <c:v>1.8827292416208949E-15</c:v>
                </c:pt>
                <c:pt idx="597">
                  <c:v>1.7665615263264033E-15</c:v>
                </c:pt>
                <c:pt idx="598">
                  <c:v>1.6575615639824769E-15</c:v>
                </c:pt>
                <c:pt idx="599">
                  <c:v>1.5552870915883308E-15</c:v>
                </c:pt>
                <c:pt idx="600">
                  <c:v>1.459323134550471E-15</c:v>
                </c:pt>
                <c:pt idx="601">
                  <c:v>1.3692803229398256E-15</c:v>
                </c:pt>
                <c:pt idx="602">
                  <c:v>1.2847933116387861E-15</c:v>
                </c:pt>
                <c:pt idx="603">
                  <c:v>1.2055192979679588E-15</c:v>
                </c:pt>
                <c:pt idx="604">
                  <c:v>1.1311366307779651E-15</c:v>
                </c:pt>
                <c:pt idx="605">
                  <c:v>1.0613435053627261E-15</c:v>
                </c:pt>
                <c:pt idx="606">
                  <c:v>9.9585673889890516E-16</c:v>
                </c:pt>
                <c:pt idx="607">
                  <c:v>9.3441062144289189E-16</c:v>
                </c:pt>
                <c:pt idx="608">
                  <c:v>8.7675583782330245E-16</c:v>
                </c:pt>
                <c:pt idx="609">
                  <c:v>8.2265845605461318E-16</c:v>
                </c:pt>
                <c:pt idx="610">
                  <c:v>7.7189897816745715E-16</c:v>
                </c:pt>
                <c:pt idx="611">
                  <c:v>7.2427144960436611E-16</c:v>
                </c:pt>
                <c:pt idx="612">
                  <c:v>6.7958262356736658E-16</c:v>
                </c:pt>
                <c:pt idx="613">
                  <c:v>6.3765117692680203E-16</c:v>
                </c:pt>
                <c:pt idx="614">
                  <c:v>5.9830697450996533E-16</c:v>
                </c:pt>
                <c:pt idx="615">
                  <c:v>5.6139037878441955E-16</c:v>
                </c:pt>
                <c:pt idx="616">
                  <c:v>5.2675160213507564E-16</c:v>
                </c:pt>
                <c:pt idx="617">
                  <c:v>4.9425009910691694E-16</c:v>
                </c:pt>
                <c:pt idx="618">
                  <c:v>4.6375399614742004E-16</c:v>
                </c:pt>
                <c:pt idx="619">
                  <c:v>4.3513955653487383E-16</c:v>
                </c:pt>
                <c:pt idx="620">
                  <c:v>4.0829067832156521E-16</c:v>
                </c:pt>
                <c:pt idx="621">
                  <c:v>3.8309842325475578E-16</c:v>
                </c:pt>
                <c:pt idx="622">
                  <c:v>3.5946057476406548E-16</c:v>
                </c:pt>
                <c:pt idx="623">
                  <c:v>3.3728122322181419E-16</c:v>
                </c:pt>
                <c:pt idx="624">
                  <c:v>3.1647037679353155E-16</c:v>
                </c:pt>
                <c:pt idx="625">
                  <c:v>2.9694359629967762E-16</c:v>
                </c:pt>
                <c:pt idx="626">
                  <c:v>2.7862165260703844E-16</c:v>
                </c:pt>
                <c:pt idx="627">
                  <c:v>2.6143020515967768E-16</c:v>
                </c:pt>
                <c:pt idx="628">
                  <c:v>2.45299500345095E-16</c:v>
                </c:pt>
                <c:pt idx="629">
                  <c:v>2.3016408847172491E-16</c:v>
                </c:pt>
                <c:pt idx="630">
                  <c:v>2.1596255820942325E-16</c:v>
                </c:pt>
                <c:pt idx="631">
                  <c:v>2.0263728741544365E-16</c:v>
                </c:pt>
                <c:pt idx="632">
                  <c:v>1.9013420933489128E-16</c:v>
                </c:pt>
                <c:pt idx="633">
                  <c:v>1.7840259322702062E-16</c:v>
                </c:pt>
                <c:pt idx="634">
                  <c:v>1.673948385272779E-16</c:v>
                </c:pt>
                <c:pt idx="635">
                  <c:v>1.5706628170990856E-16</c:v>
                </c:pt>
                <c:pt idx="636">
                  <c:v>1.4737501506748234E-16</c:v>
                </c:pt>
                <c:pt idx="637">
                  <c:v>1.3828171667204161E-16</c:v>
                </c:pt>
                <c:pt idx="638">
                  <c:v>1.2974949082794663E-16</c:v>
                </c:pt>
                <c:pt idx="639">
                  <c:v>1.2174371836906159E-16</c:v>
                </c:pt>
                <c:pt idx="640">
                  <c:v>1.1423191619286868E-16</c:v>
                </c:pt>
                <c:pt idx="641">
                  <c:v>1.0718360546157481E-16</c:v>
                </c:pt>
                <c:pt idx="642">
                  <c:v>1.0057018793544257E-16</c:v>
                </c:pt>
                <c:pt idx="643">
                  <c:v>9.4364829936572957E-17</c:v>
                </c:pt>
                <c:pt idx="644">
                  <c:v>8.8542353472327223E-17</c:v>
                </c:pt>
                <c:pt idx="645">
                  <c:v>8.3079134076625794E-17</c:v>
                </c:pt>
                <c:pt idx="646">
                  <c:v>7.7953004954619177E-17</c:v>
                </c:pt>
                <c:pt idx="647">
                  <c:v>7.3143167041801705E-17</c:v>
                </c:pt>
                <c:pt idx="648">
                  <c:v>6.8630104612636791E-17</c:v>
                </c:pt>
                <c:pt idx="649">
                  <c:v>6.4395506096278649E-17</c:v>
                </c:pt>
                <c:pt idx="650">
                  <c:v>6.0422189778103834E-17</c:v>
                </c:pt>
                <c:pt idx="651">
                  <c:v>5.6694034085589334E-17</c:v>
                </c:pt>
                <c:pt idx="652">
                  <c:v>5.3195912175674744E-17</c:v>
                </c:pt>
                <c:pt idx="653">
                  <c:v>4.9913630558199936E-17</c:v>
                </c:pt>
                <c:pt idx="654">
                  <c:v>4.6833871506384596E-17</c:v>
                </c:pt>
                <c:pt idx="655">
                  <c:v>4.3944139020682877E-17</c:v>
                </c:pt>
                <c:pt idx="656">
                  <c:v>4.1232708126763541E-17</c:v>
                </c:pt>
                <c:pt idx="657">
                  <c:v>3.8688577301894141E-17</c:v>
                </c:pt>
                <c:pt idx="658">
                  <c:v>3.630142383670122E-17</c:v>
                </c:pt>
                <c:pt idx="659">
                  <c:v>3.4061561951188693E-17</c:v>
                </c:pt>
                <c:pt idx="660">
                  <c:v>3.1959903495071665E-17</c:v>
                </c:pt>
                <c:pt idx="661">
                  <c:v>2.9987921072969099E-17</c:v>
                </c:pt>
                <c:pt idx="662">
                  <c:v>2.8137613444837088E-17</c:v>
                </c:pt>
                <c:pt idx="663">
                  <c:v>2.6401473061256398E-17</c:v>
                </c:pt>
                <c:pt idx="664">
                  <c:v>2.4772455601850108E-17</c:v>
                </c:pt>
                <c:pt idx="665">
                  <c:v>2.3243951393234528E-17</c:v>
                </c:pt>
                <c:pt idx="666">
                  <c:v>2.1809758590533072E-17</c:v>
                </c:pt>
                <c:pt idx="667">
                  <c:v>2.0464058013637911E-17</c:v>
                </c:pt>
                <c:pt idx="668">
                  <c:v>1.9201389536118762E-17</c:v>
                </c:pt>
                <c:pt idx="669">
                  <c:v>1.8016629930977614E-17</c:v>
                </c:pt>
                <c:pt idx="670">
                  <c:v>1.6904972083359476E-17</c:v>
                </c:pt>
                <c:pt idx="671">
                  <c:v>1.5861905485875538E-17</c:v>
                </c:pt>
                <c:pt idx="672">
                  <c:v>1.4883197937399298E-17</c:v>
                </c:pt>
                <c:pt idx="673">
                  <c:v>1.3964878371079258E-17</c:v>
                </c:pt>
                <c:pt idx="674">
                  <c:v>1.3103220741893516E-17</c:v>
                </c:pt>
                <c:pt idx="675">
                  <c:v>1.229472890837067E-17</c:v>
                </c:pt>
                <c:pt idx="676">
                  <c:v>1.1536122447135208E-17</c:v>
                </c:pt>
                <c:pt idx="677">
                  <c:v>1.0824323342720471E-17</c:v>
                </c:pt>
                <c:pt idx="678">
                  <c:v>1.0156443498643634E-17</c:v>
                </c:pt>
                <c:pt idx="679">
                  <c:v>9.5297730190693897E-18</c:v>
                </c:pt>
                <c:pt idx="680">
                  <c:v>8.9417692135156589E-18</c:v>
                </c:pt>
                <c:pt idx="681">
                  <c:v>8.3900462799883472E-18</c:v>
                </c:pt>
                <c:pt idx="682">
                  <c:v>7.8723656246848884E-18</c:v>
                </c:pt>
                <c:pt idx="683">
                  <c:v>7.3866267789891569E-18</c:v>
                </c:pt>
                <c:pt idx="684">
                  <c:v>6.9308588769038177E-18</c:v>
                </c:pt>
                <c:pt idx="685">
                  <c:v>6.5032126583401272E-18</c:v>
                </c:pt>
                <c:pt idx="686">
                  <c:v>6.1019529658188675E-18</c:v>
                </c:pt>
                <c:pt idx="687">
                  <c:v>5.7254517041380584E-18</c:v>
                </c:pt>
                <c:pt idx="688">
                  <c:v>5.3721812344416E-18</c:v>
                </c:pt>
                <c:pt idx="689">
                  <c:v>5.0407081758855349E-18</c:v>
                </c:pt>
                <c:pt idx="690">
                  <c:v>4.7296875897524194E-18</c:v>
                </c:pt>
                <c:pt idx="691">
                  <c:v>4.4378575224161198E-18</c:v>
                </c:pt>
                <c:pt idx="692">
                  <c:v>4.1640338850152831E-18</c:v>
                </c:pt>
                <c:pt idx="693">
                  <c:v>3.9071056490600083E-18</c:v>
                </c:pt>
                <c:pt idx="694">
                  <c:v>3.6660303384780458E-18</c:v>
                </c:pt>
                <c:pt idx="695">
                  <c:v>3.4398297998097042E-18</c:v>
                </c:pt>
                <c:pt idx="696">
                  <c:v>3.227586233389195E-18</c:v>
                </c:pt>
                <c:pt idx="697">
                  <c:v>3.028438469409082E-18</c:v>
                </c:pt>
                <c:pt idx="698">
                  <c:v>2.8415784737581311E-18</c:v>
                </c:pt>
                <c:pt idx="699">
                  <c:v>2.6662480694551218E-18</c:v>
                </c:pt>
                <c:pt idx="700">
                  <c:v>2.5017358603759813E-18</c:v>
                </c:pt>
                <c:pt idx="701">
                  <c:v>2.347374344792375E-18</c:v>
                </c:pt>
                <c:pt idx="702">
                  <c:v>2.2025372070100631E-18</c:v>
                </c:pt>
                <c:pt idx="703">
                  <c:v>2.0666367761179458E-18</c:v>
                </c:pt>
                <c:pt idx="704">
                  <c:v>1.9391216415367744E-18</c:v>
                </c:pt>
                <c:pt idx="705">
                  <c:v>1.8194744156927152E-18</c:v>
                </c:pt>
                <c:pt idx="706">
                  <c:v>1.7072096347378964E-18</c:v>
                </c:pt>
                <c:pt idx="707">
                  <c:v>1.6018717888002073E-18</c:v>
                </c:pt>
                <c:pt idx="708">
                  <c:v>1.5030334737701536E-18</c:v>
                </c:pt>
                <c:pt idx="709">
                  <c:v>1.4102936571257276E-18</c:v>
                </c:pt>
                <c:pt idx="710">
                  <c:v>1.3232760507589398E-18</c:v>
                </c:pt>
                <c:pt idx="711">
                  <c:v>1.2416275842018263E-18</c:v>
                </c:pt>
                <c:pt idx="712">
                  <c:v>1.1650169720571045E-18</c:v>
                </c:pt>
                <c:pt idx="713">
                  <c:v>1.0931333698208829E-18</c:v>
                </c:pt>
                <c:pt idx="714">
                  <c:v>1.0256851126434815E-18</c:v>
                </c:pt>
                <c:pt idx="715">
                  <c:v>9.6239853191093541E-19</c:v>
                </c:pt>
                <c:pt idx="716">
                  <c:v>9.0301684484550568E-19</c:v>
                </c:pt>
                <c:pt idx="717">
                  <c:v>8.4729911261979824E-19</c:v>
                </c:pt>
                <c:pt idx="718">
                  <c:v>7.950192627570791E-19</c:v>
                </c:pt>
                <c:pt idx="719">
                  <c:v>7.4596517185121462E-19</c:v>
                </c:pt>
                <c:pt idx="720">
                  <c:v>6.9993780488441035E-19</c:v>
                </c:pt>
                <c:pt idx="721">
                  <c:v>6.5675040765056219E-19</c:v>
                </c:pt>
                <c:pt idx="722">
                  <c:v>6.1622774900751242E-19</c:v>
                </c:pt>
                <c:pt idx="723">
                  <c:v>5.7820540988367759E-19</c:v>
                </c:pt>
                <c:pt idx="724">
                  <c:v>5.4252911615422248E-19</c:v>
                </c:pt>
                <c:pt idx="725">
                  <c:v>5.0905411267994903E-19</c:v>
                </c:pt>
                <c:pt idx="726">
                  <c:v>4.7764457596909273E-19</c:v>
                </c:pt>
                <c:pt idx="727">
                  <c:v>4.4817306307891991E-19</c:v>
                </c:pt>
                <c:pt idx="728">
                  <c:v>4.2051999452106972E-19</c:v>
                </c:pt>
                <c:pt idx="729">
                  <c:v>3.9457316907254821E-19</c:v>
                </c:pt>
                <c:pt idx="730">
                  <c:v>3.7022730852374051E-19</c:v>
                </c:pt>
                <c:pt idx="731">
                  <c:v>3.4738363051627274E-19</c:v>
                </c:pt>
                <c:pt idx="732">
                  <c:v>3.2594944773753265E-19</c:v>
                </c:pt>
                <c:pt idx="733">
                  <c:v>3.0583779184559386E-19</c:v>
                </c:pt>
                <c:pt idx="734">
                  <c:v>2.8696706059863702E-19</c:v>
                </c:pt>
                <c:pt idx="735">
                  <c:v>2.692606867571072E-19</c:v>
                </c:pt>
                <c:pt idx="736">
                  <c:v>2.5264682741519273E-19</c:v>
                </c:pt>
                <c:pt idx="737">
                  <c:v>2.3705807250109963E-19</c:v>
                </c:pt>
                <c:pt idx="738">
                  <c:v>2.2243117126337312E-19</c:v>
                </c:pt>
                <c:pt idx="739">
                  <c:v>2.0870677563349595E-19</c:v>
                </c:pt>
                <c:pt idx="740">
                  <c:v>1.9582919942346696E-19</c:v>
                </c:pt>
                <c:pt idx="741">
                  <c:v>1.8374619238131356E-19</c:v>
                </c:pt>
                <c:pt idx="742">
                  <c:v>1.7240872818777801E-19</c:v>
                </c:pt>
                <c:pt idx="743">
                  <c:v>1.61770805533982E-19</c:v>
                </c:pt>
                <c:pt idx="744">
                  <c:v>1.5178926147295011E-19</c:v>
                </c:pt>
                <c:pt idx="745">
                  <c:v>1.4242359628767366E-19</c:v>
                </c:pt>
                <c:pt idx="746">
                  <c:v>1.3363580916512389E-19</c:v>
                </c:pt>
                <c:pt idx="747">
                  <c:v>1.2539024400946833E-19</c:v>
                </c:pt>
                <c:pt idx="748">
                  <c:v>1.1765344476888388E-19</c:v>
                </c:pt>
                <c:pt idx="749">
                  <c:v>1.103940196889605E-19</c:v>
                </c:pt>
                <c:pt idx="750">
                  <c:v>1.0358251394190955E-19</c:v>
                </c:pt>
                <c:pt idx="751">
                  <c:v>9.7191290114774477E-20</c:v>
                </c:pt>
                <c:pt idx="752">
                  <c:v>9.1194416071729882E-20</c:v>
                </c:pt>
                <c:pt idx="753">
                  <c:v>8.5567559735474353E-20</c:v>
                </c:pt>
                <c:pt idx="754">
                  <c:v>8.0287890360797218E-20</c:v>
                </c:pt>
                <c:pt idx="755">
                  <c:v>7.5333985899740132E-20</c:v>
                </c:pt>
                <c:pt idx="756">
                  <c:v>7.0685746082491671E-20</c:v>
                </c:pt>
                <c:pt idx="757">
                  <c:v>6.6324310861344231E-20</c:v>
                </c:pt>
                <c:pt idx="758">
                  <c:v>6.2231983886802354E-20</c:v>
                </c:pt>
                <c:pt idx="759">
                  <c:v>5.8392160705350376E-20</c:v>
                </c:pt>
                <c:pt idx="760">
                  <c:v>5.4789261387544387E-20</c:v>
                </c:pt>
                <c:pt idx="761">
                  <c:v>5.1408667313069765E-20</c:v>
                </c:pt>
                <c:pt idx="762">
                  <c:v>4.8236661856272155E-20</c:v>
                </c:pt>
                <c:pt idx="763">
                  <c:v>4.5260374731495887E-20</c:v>
                </c:pt>
                <c:pt idx="764">
                  <c:v>4.2467729772413074E-20</c:v>
                </c:pt>
                <c:pt idx="765">
                  <c:v>3.9847395933460329E-20</c:v>
                </c:pt>
                <c:pt idx="766">
                  <c:v>3.73887413145732E-20</c:v>
                </c:pt>
                <c:pt idx="767">
                  <c:v>3.5081790022675598E-20</c:v>
                </c:pt>
                <c:pt idx="768">
                  <c:v>3.291718169489146E-20</c:v>
                </c:pt>
                <c:pt idx="769">
                  <c:v>3.0886133519245622E-20</c:v>
                </c:pt>
                <c:pt idx="770">
                  <c:v>2.898040459875445E-20</c:v>
                </c:pt>
                <c:pt idx="771">
                  <c:v>2.7192262514314903E-20</c:v>
                </c:pt>
                <c:pt idx="772">
                  <c:v>2.5514451950722423E-20</c:v>
                </c:pt>
                <c:pt idx="773">
                  <c:v>2.3940165258518748E-20</c:v>
                </c:pt>
                <c:pt idx="774">
                  <c:v>2.2463014832225711E-20</c:v>
                </c:pt>
                <c:pt idx="775">
                  <c:v>2.107700719289072E-20</c:v>
                </c:pt>
                <c:pt idx="776">
                  <c:v>1.9776518669784917E-20</c:v>
                </c:pt>
                <c:pt idx="777">
                  <c:v>1.8556272582583408E-20</c:v>
                </c:pt>
                <c:pt idx="778">
                  <c:v>1.7411317831445285E-20</c:v>
                </c:pt>
                <c:pt idx="779">
                  <c:v>1.6337008808123433E-20</c:v>
                </c:pt>
                <c:pt idx="780">
                  <c:v>1.5328986546594327E-20</c:v>
                </c:pt>
                <c:pt idx="781">
                  <c:v>1.4383161036727187E-20</c:v>
                </c:pt>
                <c:pt idx="782">
                  <c:v>1.3495694629230987E-20</c:v>
                </c:pt>
                <c:pt idx="783">
                  <c:v>1.2662986464545466E-20</c:v>
                </c:pt>
                <c:pt idx="784">
                  <c:v>1.188165786249706E-20</c:v>
                </c:pt>
                <c:pt idx="785">
                  <c:v>1.1148538613438816E-20</c:v>
                </c:pt>
                <c:pt idx="786">
                  <c:v>1.0460654115251165E-20</c:v>
                </c:pt>
                <c:pt idx="787">
                  <c:v>9.8152133040124492E-21</c:v>
                </c:pt>
                <c:pt idx="788">
                  <c:v>9.2095973293683307E-21</c:v>
                </c:pt>
                <c:pt idx="789">
                  <c:v>8.6413489286509257E-21</c:v>
                </c:pt>
                <c:pt idx="790">
                  <c:v>8.1081624566335082E-21</c:v>
                </c:pt>
                <c:pt idx="791">
                  <c:v>7.6078745304669336E-21</c:v>
                </c:pt>
                <c:pt idx="792">
                  <c:v>7.1384552518400105E-21</c:v>
                </c:pt>
                <c:pt idx="793">
                  <c:v>6.6979999707480345E-21</c:v>
                </c:pt>
                <c:pt idx="794">
                  <c:v>6.2847215574513425E-21</c:v>
                </c:pt>
                <c:pt idx="795">
                  <c:v>5.8969431512676632E-21</c:v>
                </c:pt>
                <c:pt idx="796">
                  <c:v>5.5330913567767596E-21</c:v>
                </c:pt>
                <c:pt idx="797">
                  <c:v>5.1916898598312528E-21</c:v>
                </c:pt>
                <c:pt idx="798">
                  <c:v>4.8713534374708384E-21</c:v>
                </c:pt>
                <c:pt idx="799">
                  <c:v>4.5707823374353603E-21</c:v>
                </c:pt>
                <c:pt idx="800">
                  <c:v>4.288757004471845E-21</c:v>
                </c:pt>
                <c:pt idx="801">
                  <c:v>4.0241331320376901E-21</c:v>
                </c:pt>
                <c:pt idx="802">
                  <c:v>3.775837019322502E-21</c:v>
                </c:pt>
                <c:pt idx="803">
                  <c:v>3.5428612147498661E-21</c:v>
                </c:pt>
                <c:pt idx="804">
                  <c:v>3.3242604282827539E-21</c:v>
                </c:pt>
                <c:pt idx="805">
                  <c:v>3.1191476959468883E-21</c:v>
                </c:pt>
                <c:pt idx="806">
                  <c:v>2.9266907810097868E-21</c:v>
                </c:pt>
                <c:pt idx="807">
                  <c:v>2.7461087972134059E-21</c:v>
                </c:pt>
                <c:pt idx="808">
                  <c:v>2.5766690403592869E-21</c:v>
                </c:pt>
                <c:pt idx="809">
                  <c:v>2.4176840153904872E-21</c:v>
                </c:pt>
                <c:pt idx="810">
                  <c:v>2.268508646907802E-21</c:v>
                </c:pt>
                <c:pt idx="811">
                  <c:v>2.1285376618020526E-21</c:v>
                </c:pt>
                <c:pt idx="812">
                  <c:v>1.9972031333825846E-21</c:v>
                </c:pt>
                <c:pt idx="813">
                  <c:v>1.8739721770373645E-21</c:v>
                </c:pt>
                <c:pt idx="814">
                  <c:v>1.7583447880749162E-21</c:v>
                </c:pt>
                <c:pt idx="815">
                  <c:v>1.6498518129752237E-21</c:v>
                </c:pt>
                <c:pt idx="816">
                  <c:v>1.5480530458180298E-21</c:v>
                </c:pt>
                <c:pt idx="817">
                  <c:v>1.45253544216487E-21</c:v>
                </c:pt>
                <c:pt idx="818">
                  <c:v>1.3629114431477328E-21</c:v>
                </c:pt>
                <c:pt idx="819">
                  <c:v>1.2788174029644073E-21</c:v>
                </c:pt>
                <c:pt idx="820">
                  <c:v>1.1999121134001403E-21</c:v>
                </c:pt>
                <c:pt idx="821">
                  <c:v>1.1258754193889119E-21</c:v>
                </c:pt>
                <c:pt idx="822">
                  <c:v>1.0564069199970207E-21</c:v>
                </c:pt>
                <c:pt idx="823">
                  <c:v>9.9122474955827477E-22</c:v>
                </c:pt>
                <c:pt idx="824">
                  <c:v>9.3006443401528976E-22</c:v>
                </c:pt>
                <c:pt idx="825">
                  <c:v>8.7267781782654757E-22</c:v>
                </c:pt>
                <c:pt idx="826">
                  <c:v>8.188320570851815E-22</c:v>
                </c:pt>
                <c:pt idx="827">
                  <c:v>7.6830867476410975E-22</c:v>
                </c:pt>
                <c:pt idx="828">
                  <c:v>7.2090267425420924E-22</c:v>
                </c:pt>
                <c:pt idx="829">
                  <c:v>6.7642170759874832E-22</c:v>
                </c:pt>
                <c:pt idx="830">
                  <c:v>6.3468529504922287E-22</c:v>
                </c:pt>
                <c:pt idx="831">
                  <c:v>5.9552409277597299E-22</c:v>
                </c:pt>
                <c:pt idx="832">
                  <c:v>5.5877920576234719E-22</c:v>
                </c:pt>
                <c:pt idx="833">
                  <c:v>5.2430154309450786E-22</c:v>
                </c:pt>
                <c:pt idx="834">
                  <c:v>4.9195121303099402E-22</c:v>
                </c:pt>
                <c:pt idx="835">
                  <c:v>4.6159695539755811E-22</c:v>
                </c:pt>
                <c:pt idx="836">
                  <c:v>4.3311560900424342E-22</c:v>
                </c:pt>
                <c:pt idx="837">
                  <c:v>4.0639161192376662E-22</c:v>
                </c:pt>
                <c:pt idx="838">
                  <c:v>3.8131653260360615E-22</c:v>
                </c:pt>
                <c:pt idx="839">
                  <c:v>3.5778862990930162E-22</c:v>
                </c:pt>
                <c:pt idx="840">
                  <c:v>3.3571244031385736E-22</c:v>
                </c:pt>
                <c:pt idx="841">
                  <c:v>3.1499839055828879E-22</c:v>
                </c:pt>
                <c:pt idx="842">
                  <c:v>2.9556243421169564E-22</c:v>
                </c:pt>
                <c:pt idx="843">
                  <c:v>2.7732571065621978E-22</c:v>
                </c:pt>
                <c:pt idx="844">
                  <c:v>2.6021422511323309E-22</c:v>
                </c:pt>
                <c:pt idx="845">
                  <c:v>2.4415854841247387E-22</c:v>
                </c:pt>
                <c:pt idx="846">
                  <c:v>2.2909353528595674E-22</c:v>
                </c:pt>
                <c:pt idx="847">
                  <c:v>2.1495806004364554E-22</c:v>
                </c:pt>
                <c:pt idx="848">
                  <c:v>2.0169476855840367E-22</c:v>
                </c:pt>
                <c:pt idx="849">
                  <c:v>1.8924984555390995E-22</c:v>
                </c:pt>
                <c:pt idx="850">
                  <c:v>1.7757279625132104E-22</c:v>
                </c:pt>
                <c:pt idx="851">
                  <c:v>1.6661624148871975E-22</c:v>
                </c:pt>
                <c:pt idx="852">
                  <c:v>1.563357254820548E-22</c:v>
                </c:pt>
                <c:pt idx="853">
                  <c:v>1.4668953544756974E-22</c:v>
                </c:pt>
                <c:pt idx="854">
                  <c:v>1.3763853235384625E-22</c:v>
                </c:pt>
                <c:pt idx="855">
                  <c:v>1.2914599211674465E-22</c:v>
                </c:pt>
                <c:pt idx="856">
                  <c:v>1.2117745659289715E-22</c:v>
                </c:pt>
                <c:pt idx="857">
                  <c:v>1.1370059376716495E-22</c:v>
                </c:pt>
                <c:pt idx="858">
                  <c:v>1.0668506656677626E-22</c:v>
                </c:pt>
                <c:pt idx="859">
                  <c:v>1.0010240976986301E-22</c:v>
                </c:pt>
                <c:pt idx="860">
                  <c:v>9.3925914508958424E-23</c:v>
                </c:pt>
                <c:pt idx="861">
                  <c:v>8.8130519900832165E-23</c:v>
                </c:pt>
                <c:pt idx="862">
                  <c:v>8.2692711362955932E-23</c:v>
                </c:pt>
                <c:pt idx="863">
                  <c:v>7.7590425204022571E-23</c:v>
                </c:pt>
                <c:pt idx="864">
                  <c:v>7.2802959101398368E-23</c:v>
                </c:pt>
                <c:pt idx="865">
                  <c:v>6.8310888102274485E-23</c:v>
                </c:pt>
                <c:pt idx="866">
                  <c:v>6.409598580769551E-23</c:v>
                </c:pt>
                <c:pt idx="867">
                  <c:v>6.0141150419672471E-23</c:v>
                </c:pt>
                <c:pt idx="868">
                  <c:v>5.6430335351319444E-23</c:v>
                </c:pt>
                <c:pt idx="869">
                  <c:v>5.2948484118467169E-23</c:v>
                </c:pt>
                <c:pt idx="870">
                  <c:v>4.9681469248578864E-23</c:v>
                </c:pt>
                <c:pt idx="871">
                  <c:v>4.6616034959093791E-23</c:v>
                </c:pt>
                <c:pt idx="872">
                  <c:v>4.3739743372618039E-23</c:v>
                </c:pt>
                <c:pt idx="873">
                  <c:v>4.1040924050733027E-23</c:v>
                </c:pt>
                <c:pt idx="874">
                  <c:v>3.8508626641656937E-23</c:v>
                </c:pt>
                <c:pt idx="875">
                  <c:v>3.6132576449629043E-23</c:v>
                </c:pt>
                <c:pt idx="876">
                  <c:v>3.3903132745741356E-23</c:v>
                </c:pt>
                <c:pt idx="877">
                  <c:v>3.1811249651065517E-23</c:v>
                </c:pt>
                <c:pt idx="878">
                  <c:v>2.9848439433359729E-23</c:v>
                </c:pt>
                <c:pt idx="879">
                  <c:v>2.8006738068433677E-23</c:v>
                </c:pt>
                <c:pt idx="880">
                  <c:v>2.6278672926437917E-23</c:v>
                </c:pt>
                <c:pt idx="881">
                  <c:v>2.4657232451966239E-23</c:v>
                </c:pt>
                <c:pt idx="882">
                  <c:v>2.3135837714949202E-23</c:v>
                </c:pt>
                <c:pt idx="883">
                  <c:v>2.1708315716907732E-23</c:v>
                </c:pt>
                <c:pt idx="884">
                  <c:v>2.0368874344257901E-23</c:v>
                </c:pt>
                <c:pt idx="885">
                  <c:v>1.9112078867041069E-23</c:v>
                </c:pt>
                <c:pt idx="886">
                  <c:v>1.7932829887723759E-23</c:v>
                </c:pt>
                <c:pt idx="887">
                  <c:v>1.6826342650595532E-23</c:v>
                </c:pt>
                <c:pt idx="888">
                  <c:v>1.5788127627813444E-23</c:v>
                </c:pt>
                <c:pt idx="889">
                  <c:v>1.4813972303321901E-23</c:v>
                </c:pt>
                <c:pt idx="890">
                  <c:v>1.3899924080736694E-23</c:v>
                </c:pt>
                <c:pt idx="891">
                  <c:v>1.3042274245842802E-23</c:v>
                </c:pt>
                <c:pt idx="892">
                  <c:v>1.2237542918634354E-23</c:v>
                </c:pt>
                <c:pt idx="893">
                  <c:v>1.1482464933840253E-23</c:v>
                </c:pt>
                <c:pt idx="894">
                  <c:v>1.0773976592646303E-23</c:v>
                </c:pt>
                <c:pt idx="895">
                  <c:v>1.0109203231859427E-23</c:v>
                </c:pt>
                <c:pt idx="896">
                  <c:v>9.485447560076397E-24</c:v>
                </c:pt>
                <c:pt idx="897">
                  <c:v>8.9001787135315149E-24</c:v>
                </c:pt>
                <c:pt idx="898">
                  <c:v>8.3510219872178085E-24</c:v>
                </c:pt>
                <c:pt idx="899">
                  <c:v>7.8357491996161496E-24</c:v>
                </c:pt>
                <c:pt idx="900">
                  <c:v>7.3522696519376031E-24</c:v>
                </c:pt>
                <c:pt idx="901">
                  <c:v>6.8986216451964425E-24</c:v>
                </c:pt>
                <c:pt idx="902">
                  <c:v>6.4729645206947552E-24</c:v>
                </c:pt>
                <c:pt idx="903">
                  <c:v>6.0735711916231597E-24</c:v>
                </c:pt>
                <c:pt idx="904">
                  <c:v>5.6988211354749526E-24</c:v>
                </c:pt>
                <c:pt idx="905">
                  <c:v>5.3471938188406545E-24</c:v>
                </c:pt>
                <c:pt idx="906">
                  <c:v>5.017262527904333E-24</c:v>
                </c:pt>
                <c:pt idx="907">
                  <c:v>4.7076885796091855E-24</c:v>
                </c:pt>
                <c:pt idx="908">
                  <c:v>4.4172158900044176E-24</c:v>
                </c:pt>
                <c:pt idx="909">
                  <c:v>4.1446658777346973E-24</c:v>
                </c:pt>
                <c:pt idx="910">
                  <c:v>3.8889326819933069E-24</c:v>
                </c:pt>
                <c:pt idx="911">
                  <c:v>3.6489786755360111E-24</c:v>
                </c:pt>
                <c:pt idx="912">
                  <c:v>3.4238302545498928E-24</c:v>
                </c:pt>
                <c:pt idx="913">
                  <c:v>3.2125738882947045E-24</c:v>
                </c:pt>
                <c:pt idx="914">
                  <c:v>3.0143524124883162E-24</c:v>
                </c:pt>
                <c:pt idx="915">
                  <c:v>2.8283615513968231E-24</c:v>
                </c:pt>
                <c:pt idx="916">
                  <c:v>2.6538466545178216E-24</c:v>
                </c:pt>
                <c:pt idx="917">
                  <c:v>2.4900996346160925E-24</c:v>
                </c:pt>
                <c:pt idx="918">
                  <c:v>2.3364560946878774E-24</c:v>
                </c:pt>
                <c:pt idx="919">
                  <c:v>2.1922926321965282E-24</c:v>
                </c:pt>
                <c:pt idx="920">
                  <c:v>2.0570243096415756E-24</c:v>
                </c:pt>
                <c:pt idx="921">
                  <c:v>1.9301022811981431E-24</c:v>
                </c:pt>
                <c:pt idx="922">
                  <c:v>1.8110115657968992E-24</c:v>
                </c:pt>
                <c:pt idx="923">
                  <c:v>1.6992689576089042E-24</c:v>
                </c:pt>
                <c:pt idx="924">
                  <c:v>1.5944210654572262E-24</c:v>
                </c:pt>
                <c:pt idx="925">
                  <c:v>1.496042473200321E-24</c:v>
                </c:pt>
                <c:pt idx="926">
                  <c:v>1.4037340136230007E-24</c:v>
                </c:pt>
                <c:pt idx="927">
                  <c:v>1.3171211488313752E-24</c:v>
                </c:pt>
                <c:pt idx="928">
                  <c:v>1.2358524505802828E-24</c:v>
                </c:pt>
                <c:pt idx="929">
                  <c:v>1.1595981743671991E-24</c:v>
                </c:pt>
                <c:pt idx="930">
                  <c:v>1.088048921507066E-24</c:v>
                </c:pt>
                <c:pt idx="931">
                  <c:v>1.0209143837594645E-24</c:v>
                </c:pt>
                <c:pt idx="932">
                  <c:v>9.5792216541450684E-25</c:v>
                </c:pt>
                <c:pt idx="933">
                  <c:v>8.988166780581034E-25</c:v>
                </c:pt>
                <c:pt idx="934">
                  <c:v>8.4335810353216598E-25</c:v>
                </c:pt>
                <c:pt idx="935">
                  <c:v>7.9132142088199328E-25</c:v>
                </c:pt>
                <c:pt idx="936">
                  <c:v>7.424954933427206E-25</c:v>
                </c:pt>
                <c:pt idx="937">
                  <c:v>6.9668221166031508E-25</c:v>
                </c:pt>
                <c:pt idx="938">
                  <c:v>6.5369569027117732E-25</c:v>
                </c:pt>
                <c:pt idx="939">
                  <c:v>6.1336151307887935E-25</c:v>
                </c:pt>
                <c:pt idx="940">
                  <c:v>5.7551602576780859E-25</c:v>
                </c:pt>
                <c:pt idx="941">
                  <c:v>5.4000567178230751E-25</c:v>
                </c:pt>
                <c:pt idx="942">
                  <c:v>5.0668636927707296E-25</c:v>
                </c:pt>
                <c:pt idx="943">
                  <c:v>4.7542292651081322E-25</c:v>
                </c:pt>
                <c:pt idx="944">
                  <c:v>4.4608849331114944E-25</c:v>
                </c:pt>
                <c:pt idx="945">
                  <c:v>4.1856404638509864E-25</c:v>
                </c:pt>
                <c:pt idx="946">
                  <c:v>3.9273790638680934E-25</c:v>
                </c:pt>
                <c:pt idx="947">
                  <c:v>3.6850528478306835E-25</c:v>
                </c:pt>
                <c:pt idx="948">
                  <c:v>3.4576785867800615E-25</c:v>
                </c:pt>
                <c:pt idx="949">
                  <c:v>3.244333718718675E-25</c:v>
                </c:pt>
                <c:pt idx="950">
                  <c:v>3.0441526053515953E-25</c:v>
                </c:pt>
                <c:pt idx="951">
                  <c:v>2.856323019793655E-25</c:v>
                </c:pt>
                <c:pt idx="952">
                  <c:v>2.6800828509912505E-25</c:v>
                </c:pt>
                <c:pt idx="953">
                  <c:v>2.5147170114871276E-25</c:v>
                </c:pt>
                <c:pt idx="954">
                  <c:v>2.3595545359815429E-25</c:v>
                </c:pt>
                <c:pt idx="955">
                  <c:v>2.2139658589173119E-25</c:v>
                </c:pt>
                <c:pt idx="956">
                  <c:v>2.0773602600426667E-25</c:v>
                </c:pt>
                <c:pt idx="957">
                  <c:v>1.9491834675873874E-25</c:v>
                </c:pt>
                <c:pt idx="958">
                  <c:v>1.8289154093271996E-25</c:v>
                </c:pt>
                <c:pt idx="959">
                  <c:v>1.7160681024114606E-25</c:v>
                </c:pt>
                <c:pt idx="960">
                  <c:v>1.6101836733922009E-25</c:v>
                </c:pt>
                <c:pt idx="961">
                  <c:v>1.5108325004208685E-25</c:v>
                </c:pt>
                <c:pt idx="962">
                  <c:v>1.4176114700748085E-25</c:v>
                </c:pt>
                <c:pt idx="963">
                  <c:v>1.3301423417406264E-25</c:v>
                </c:pt>
                <c:pt idx="964">
                  <c:v>1.2480702129179804E-25</c:v>
                </c:pt>
                <c:pt idx="965">
                  <c:v>1.1710620792168389E-25</c:v>
                </c:pt>
                <c:pt idx="966">
                  <c:v>1.0988054832054465E-25</c:v>
                </c:pt>
                <c:pt idx="967">
                  <c:v>1.0310072466267539E-25</c:v>
                </c:pt>
                <c:pt idx="968">
                  <c:v>9.6739228083933098E-26</c:v>
                </c:pt>
                <c:pt idx="969">
                  <c:v>9.0770247065617326E-26</c:v>
                </c:pt>
                <c:pt idx="970">
                  <c:v>8.5169562705262274E-26</c:v>
                </c:pt>
                <c:pt idx="971">
                  <c:v>7.9914450449405867E-26</c:v>
                </c:pt>
                <c:pt idx="972">
                  <c:v>7.4983587889620123E-26</c:v>
                </c:pt>
                <c:pt idx="973">
                  <c:v>7.0356968247689243E-26</c:v>
                </c:pt>
                <c:pt idx="974">
                  <c:v>6.601581919890485E-26</c:v>
                </c:pt>
                <c:pt idx="975">
                  <c:v>6.1942526704106924E-26</c:v>
                </c:pt>
                <c:pt idx="976">
                  <c:v>5.8120563541422365E-26</c:v>
                </c:pt>
                <c:pt idx="977">
                  <c:v>5.4534422247721217E-26</c:v>
                </c:pt>
                <c:pt idx="978">
                  <c:v>5.116955219770344E-26</c:v>
                </c:pt>
                <c:pt idx="979">
                  <c:v>4.8012300565316912E-26</c:v>
                </c:pt>
                <c:pt idx="980">
                  <c:v>4.5049856927960192E-26</c:v>
                </c:pt>
                <c:pt idx="981">
                  <c:v>4.2270201288703583E-26</c:v>
                </c:pt>
                <c:pt idx="982">
                  <c:v>3.966205530563094E-26</c:v>
                </c:pt>
                <c:pt idx="983">
                  <c:v>3.7214836530417027E-26</c:v>
                </c:pt>
                <c:pt idx="984">
                  <c:v>3.4918615470465472E-26</c:v>
                </c:pt>
                <c:pt idx="985">
                  <c:v>3.276407530038846E-26</c:v>
                </c:pt>
                <c:pt idx="986">
                  <c:v>3.0742474059359243E-26</c:v>
                </c:pt>
                <c:pt idx="987">
                  <c:v>2.8845609180954685E-26</c:v>
                </c:pt>
                <c:pt idx="988">
                  <c:v>2.7065784211569077E-26</c:v>
                </c:pt>
                <c:pt idx="989">
                  <c:v>2.5395777582360522E-26</c:v>
                </c:pt>
                <c:pt idx="990">
                  <c:v>2.3828813308023341E-26</c:v>
                </c:pt>
                <c:pt idx="991">
                  <c:v>2.2358533493497881E-26</c:v>
                </c:pt>
                <c:pt idx="992">
                  <c:v>2.0978972537064825E-26</c:v>
                </c:pt>
                <c:pt idx="993">
                  <c:v>1.9684532925154116E-26</c:v>
                </c:pt>
                <c:pt idx="994">
                  <c:v>1.8469962520656842E-26</c:v>
                </c:pt>
                <c:pt idx="995">
                  <c:v>1.7330333252588339E-26</c:v>
                </c:pt>
                <c:pt idx="996">
                  <c:v>1.6261021120636701E-26</c:v>
                </c:pt>
                <c:pt idx="997">
                  <c:v>1.525768743346587E-26</c:v>
                </c:pt>
                <c:pt idx="998">
                  <c:v>1.4316261204648583E-26</c:v>
                </c:pt>
                <c:pt idx="999">
                  <c:v>1.3432922634801233E-26</c:v>
                </c:pt>
                <c:pt idx="1000">
                  <c:v>1.2604087612900229E-26</c:v>
                </c:pt>
                <c:pt idx="1001">
                  <c:v>1.1826393173894409E-26</c:v>
                </c:pt>
                <c:pt idx="1002">
                  <c:v>1.1096683853608452E-26</c:v>
                </c:pt>
                <c:pt idx="1003">
                  <c:v>1.0411998885572814E-26</c:v>
                </c:pt>
                <c:pt idx="1004">
                  <c:v>9.7695601878318376E-27</c:v>
                </c:pt>
                <c:pt idx="1005">
                  <c:v>9.1667610909869994E-27</c:v>
                </c:pt>
                <c:pt idx="1006">
                  <c:v>8.6011557617397576E-27</c:v>
                </c:pt>
                <c:pt idx="1007">
                  <c:v>8.0704492790204813E-27</c:v>
                </c:pt>
                <c:pt idx="1008">
                  <c:v>7.5724883224377169E-27</c:v>
                </c:pt>
                <c:pt idx="1009">
                  <c:v>7.1052524352665685E-27</c:v>
                </c:pt>
                <c:pt idx="1010">
                  <c:v>6.666845826526096E-27</c:v>
                </c:pt>
                <c:pt idx="1011">
                  <c:v>6.255489678883016E-27</c:v>
                </c:pt>
                <c:pt idx="1012">
                  <c:v>5.8695149311712917E-27</c:v>
                </c:pt>
                <c:pt idx="1013">
                  <c:v>5.5073555062430167E-27</c:v>
                </c:pt>
                <c:pt idx="1014">
                  <c:v>5.1675419566728284E-27</c:v>
                </c:pt>
                <c:pt idx="1015">
                  <c:v>4.848695502533576E-27</c:v>
                </c:pt>
                <c:pt idx="1016">
                  <c:v>4.5495224370517485E-27</c:v>
                </c:pt>
                <c:pt idx="1017">
                  <c:v>4.2688088774438254E-27</c:v>
                </c:pt>
                <c:pt idx="1018">
                  <c:v>4.0054158396352887E-27</c:v>
                </c:pt>
                <c:pt idx="1019">
                  <c:v>3.7582746168781561E-27</c:v>
                </c:pt>
                <c:pt idx="1020">
                  <c:v>3.5263824435159679E-27</c:v>
                </c:pt>
                <c:pt idx="1021">
                  <c:v>3.3087984263021209E-27</c:v>
                </c:pt>
                <c:pt idx="1022">
                  <c:v>3.1046397267630381E-27</c:v>
                </c:pt>
                <c:pt idx="1023">
                  <c:v>2.9130779791162689E-27</c:v>
                </c:pt>
                <c:pt idx="1024">
                  <c:v>2.7333359292093545E-27</c:v>
                </c:pt>
                <c:pt idx="1025">
                  <c:v>2.5646842808420996E-27</c:v>
                </c:pt>
                <c:pt idx="1026">
                  <c:v>2.4064387366763208E-27</c:v>
                </c:pt>
                <c:pt idx="1027">
                  <c:v>2.2579572217266848E-27</c:v>
                </c:pt>
                <c:pt idx="1028">
                  <c:v>2.1186372781670559E-27</c:v>
                </c:pt>
                <c:pt idx="1029">
                  <c:v>1.9879136208818924E-27</c:v>
                </c:pt>
                <c:pt idx="1030">
                  <c:v>1.8652558438444288E-27</c:v>
                </c:pt>
                <c:pt idx="1031">
                  <c:v>1.7501662680153747E-27</c:v>
                </c:pt>
                <c:pt idx="1032">
                  <c:v>1.6421779220300571E-27</c:v>
                </c:pt>
                <c:pt idx="1033">
                  <c:v>1.5408526474807285E-27</c:v>
                </c:pt>
                <c:pt idx="1034">
                  <c:v>1.4457793211062998E-27</c:v>
                </c:pt>
                <c:pt idx="1035">
                  <c:v>1.3565721866761023E-27</c:v>
                </c:pt>
                <c:pt idx="1036">
                  <c:v>1.2728692897993631E-27</c:v>
                </c:pt>
                <c:pt idx="1037">
                  <c:v>1.1943310093096998E-27</c:v>
                </c:pt>
                <c:pt idx="1038">
                  <c:v>1.1206386792657768E-27</c:v>
                </c:pt>
                <c:pt idx="1039">
                  <c:v>1.0514932959769595E-27</c:v>
                </c:pt>
                <c:pt idx="1040">
                  <c:v>9.8661430480775917E-28</c:v>
                </c:pt>
                <c:pt idx="1041">
                  <c:v>9.2573846183858819E-28</c:v>
                </c:pt>
                <c:pt idx="1042">
                  <c:v>8.6861876576405314E-28</c:v>
                </c:pt>
                <c:pt idx="1043">
                  <c:v>8.1502345569500774E-28</c:v>
                </c:pt>
                <c:pt idx="1044">
                  <c:v>7.6473507079798571E-28</c:v>
                </c:pt>
                <c:pt idx="1045">
                  <c:v>7.175495679565415E-28</c:v>
                </c:pt>
                <c:pt idx="1046">
                  <c:v>6.7327549387444091E-28</c:v>
                </c:pt>
                <c:pt idx="1047">
                  <c:v>6.3173320826154626E-28</c:v>
                </c:pt>
                <c:pt idx="1048">
                  <c:v>5.9275415495050207E-28</c:v>
                </c:pt>
                <c:pt idx="1049">
                  <c:v>5.5618017798680756E-28</c:v>
                </c:pt>
                <c:pt idx="1050">
                  <c:v>5.2186287991733789E-28</c:v>
                </c:pt>
                <c:pt idx="1051">
                  <c:v>4.8966301967359519E-28</c:v>
                </c:pt>
                <c:pt idx="1052">
                  <c:v>4.5944994760662559E-28</c:v>
                </c:pt>
                <c:pt idx="1053">
                  <c:v>4.3110107538127856E-28</c:v>
                </c:pt>
                <c:pt idx="1054">
                  <c:v>4.0450137857892475E-28</c:v>
                </c:pt>
                <c:pt idx="1055">
                  <c:v>3.7954292999046456E-28</c:v>
                </c:pt>
                <c:pt idx="1056">
                  <c:v>3.5612446170598075E-28</c:v>
                </c:pt>
                <c:pt idx="1057">
                  <c:v>3.3415095422423183E-28</c:v>
                </c:pt>
                <c:pt idx="1058">
                  <c:v>3.1353325091481497E-28</c:v>
                </c:pt>
                <c:pt idx="1059">
                  <c:v>2.9418769626869315E-28</c:v>
                </c:pt>
                <c:pt idx="1060">
                  <c:v>2.7603579646930326E-28</c:v>
                </c:pt>
                <c:pt idx="1061">
                  <c:v>2.5900390090702518E-28</c:v>
                </c:pt>
                <c:pt idx="1062">
                  <c:v>2.4302290334477012E-28</c:v>
                </c:pt>
                <c:pt idx="1063">
                  <c:v>2.2802796152217927E-28</c:v>
                </c:pt>
                <c:pt idx="1064">
                  <c:v>2.1395823406073822E-28</c:v>
                </c:pt>
                <c:pt idx="1065">
                  <c:v>2.0075663360230927E-28</c:v>
                </c:pt>
                <c:pt idx="1066">
                  <c:v>1.8836959517945279E-28</c:v>
                </c:pt>
                <c:pt idx="1067">
                  <c:v>1.7674685887770713E-28</c:v>
                </c:pt>
                <c:pt idx="1068">
                  <c:v>1.6584126590799032E-28</c:v>
                </c:pt>
                <c:pt idx="1069">
                  <c:v>1.556085672616936E-28</c:v>
                </c:pt>
                <c:pt idx="1070">
                  <c:v>1.4600724417209346E-28</c:v>
                </c:pt>
                <c:pt idx="1071">
                  <c:v>1.3699833965361127E-28</c:v>
                </c:pt>
                <c:pt idx="1072">
                  <c:v>1.2854530043539783E-28</c:v>
                </c:pt>
                <c:pt idx="1073">
                  <c:v>1.2061382864789427E-28</c:v>
                </c:pt>
                <c:pt idx="1074">
                  <c:v>1.1317174266059412E-28</c:v>
                </c:pt>
                <c:pt idx="1075">
                  <c:v>1.0618884650636071E-28</c:v>
                </c:pt>
                <c:pt idx="1076">
                  <c:v>9.9636807362494674E-29</c:v>
                </c:pt>
                <c:pt idx="1077">
                  <c:v>9.3489040591435533E-29</c:v>
                </c:pt>
                <c:pt idx="1078">
                  <c:v>8.7720601874654905E-29</c:v>
                </c:pt>
                <c:pt idx="1079">
                  <c:v>8.2308086002078771E-29</c:v>
                </c:pt>
                <c:pt idx="1080">
                  <c:v>7.7229531906380881E-29</c:v>
                </c:pt>
                <c:pt idx="1081">
                  <c:v>7.2464333556827774E-29</c:v>
                </c:pt>
                <c:pt idx="1082">
                  <c:v>6.7993156351130749E-29</c:v>
                </c:pt>
                <c:pt idx="1083">
                  <c:v>6.3797858666068056E-29</c:v>
                </c:pt>
                <c:pt idx="1084">
                  <c:v>5.9861418248572114E-29</c:v>
                </c:pt>
                <c:pt idx="1085">
                  <c:v>5.616786314861642E-29</c:v>
                </c:pt>
                <c:pt idx="1086">
                  <c:v>5.2702206913665217E-29</c:v>
                </c:pt>
                <c:pt idx="1087">
                  <c:v>4.945038778173993E-29</c:v>
                </c:pt>
                <c:pt idx="1088">
                  <c:v>4.6399211626380637E-29</c:v>
                </c:pt>
                <c:pt idx="1089">
                  <c:v>4.3536298422004132E-29</c:v>
                </c:pt>
                <c:pt idx="1090">
                  <c:v>4.0850032012443713E-29</c:v>
                </c:pt>
                <c:pt idx="1091">
                  <c:v>3.8329512978858774E-29</c:v>
                </c:pt>
                <c:pt idx="1092">
                  <c:v>3.5964514415777474E-29</c:v>
                </c:pt>
                <c:pt idx="1093">
                  <c:v>3.3745440435835582E-29</c:v>
                </c:pt>
                <c:pt idx="1094">
                  <c:v>3.166328723484615E-29</c:v>
                </c:pt>
                <c:pt idx="1095">
                  <c:v>2.9709606559223035E-29</c:v>
                </c:pt>
                <c:pt idx="1096">
                  <c:v>2.7876471427528873E-29</c:v>
                </c:pt>
                <c:pt idx="1097">
                  <c:v>2.6156443967063982E-29</c:v>
                </c:pt>
                <c:pt idx="1098">
                  <c:v>2.4542545234994445E-29</c:v>
                </c:pt>
                <c:pt idx="1099">
                  <c:v>2.3028226901569906E-29</c:v>
                </c:pt>
                <c:pt idx="1100">
                  <c:v>2.1607344680536671E-29</c:v>
                </c:pt>
                <c:pt idx="1101">
                  <c:v>2.0274133398941273E-29</c:v>
                </c:pt>
                <c:pt idx="1102">
                  <c:v>1.9023183605171094E-29</c:v>
                </c:pt>
                <c:pt idx="1103">
                  <c:v>1.7849419620320147E-29</c:v>
                </c:pt>
                <c:pt idx="1104">
                  <c:v>1.674807894382431E-29</c:v>
                </c:pt>
                <c:pt idx="1105">
                  <c:v>1.5714692929805197E-29</c:v>
                </c:pt>
                <c:pt idx="1106">
                  <c:v>1.4745068655717699E-29</c:v>
                </c:pt>
                <c:pt idx="1107">
                  <c:v>1.3835271909733953E-29</c:v>
                </c:pt>
                <c:pt idx="1108">
                  <c:v>1.2981611227835718E-29</c:v>
                </c:pt>
                <c:pt idx="1109">
                  <c:v>1.2180622915846326E-29</c:v>
                </c:pt>
                <c:pt idx="1110">
                  <c:v>1.1429056995629682E-29</c:v>
                </c:pt>
                <c:pt idx="1111">
                  <c:v>1.0723864018433569E-29</c:v>
                </c:pt>
                <c:pt idx="1112">
                  <c:v>1.0062182691872925E-29</c:v>
                </c:pt>
                <c:pt idx="1113">
                  <c:v>9.4413282703500977E-30</c:v>
                </c:pt>
                <c:pt idx="1114">
                  <c:v>8.8587816618066344E-30</c:v>
                </c:pt>
                <c:pt idx="1115">
                  <c:v>8.3121792066076972E-30</c:v>
                </c:pt>
                <c:pt idx="1116">
                  <c:v>7.799303087087361E-30</c:v>
                </c:pt>
                <c:pt idx="1117">
                  <c:v>7.318072328841855E-30</c:v>
                </c:pt>
                <c:pt idx="1118">
                  <c:v>6.866534357258911E-30</c:v>
                </c:pt>
                <c:pt idx="1119">
                  <c:v>6.4428570750241293E-30</c:v>
                </c:pt>
                <c:pt idx="1120">
                  <c:v>6.0453214284591785E-30</c:v>
                </c:pt>
                <c:pt idx="1121">
                  <c:v>5.6723144325300521E-30</c:v>
                </c:pt>
                <c:pt idx="1122">
                  <c:v>5.322322626224604E-30</c:v>
                </c:pt>
                <c:pt idx="1123">
                  <c:v>4.9939259317448444E-30</c:v>
                </c:pt>
                <c:pt idx="1124">
                  <c:v>4.6857918925978988E-30</c:v>
                </c:pt>
                <c:pt idx="1125">
                  <c:v>4.3966702672069265E-30</c:v>
                </c:pt>
                <c:pt idx="1126">
                  <c:v>4.1253879561057672E-30</c:v>
                </c:pt>
                <c:pt idx="1127">
                  <c:v>3.870844242134645E-30</c:v>
                </c:pt>
                <c:pt idx="1128">
                  <c:v>3.6320063243241764E-30</c:v>
                </c:pt>
                <c:pt idx="1129">
                  <c:v>3.4079051273466237E-30</c:v>
                </c:pt>
                <c:pt idx="1130">
                  <c:v>3.1976313695313963E-30</c:v>
                </c:pt>
                <c:pt idx="1131">
                  <c:v>3.0003318734909274E-30</c:v>
                </c:pt>
                <c:pt idx="1132">
                  <c:v>2.8152061043874464E-30</c:v>
                </c:pt>
                <c:pt idx="1133">
                  <c:v>2.6415029217947973E-30</c:v>
                </c:pt>
                <c:pt idx="1134">
                  <c:v>2.4785175319761092E-30</c:v>
                </c:pt>
                <c:pt idx="1135">
                  <c:v>2.3255886282113152E-30</c:v>
                </c:pt>
                <c:pt idx="1136">
                  <c:v>2.1820957075715043E-30</c:v>
                </c:pt>
                <c:pt idx="1137">
                  <c:v>2.0474565532530312E-30</c:v>
                </c:pt>
                <c:pt idx="1138">
                  <c:v>1.9211248722560505E-30</c:v>
                </c:pt>
                <c:pt idx="1139">
                  <c:v>1.8025880788224548E-30</c:v>
                </c:pt>
                <c:pt idx="1140">
                  <c:v>1.6913652146395995E-30</c:v>
                </c:pt>
                <c:pt idx="1141">
                  <c:v>1.5870049973711291E-30</c:v>
                </c:pt>
                <c:pt idx="1142">
                  <c:v>1.4890839895968917E-30</c:v>
                </c:pt>
                <c:pt idx="1143">
                  <c:v>1.3972048807324913E-30</c:v>
                </c:pt>
                <c:pt idx="1144">
                  <c:v>1.3109948749574347E-30</c:v>
                </c:pt>
                <c:pt idx="1145">
                  <c:v>1.2301041786109559E-30</c:v>
                </c:pt>
                <c:pt idx="1146">
                  <c:v>1.1542045809181851E-30</c:v>
                </c:pt>
                <c:pt idx="1147">
                  <c:v>1.0829881222880176E-30</c:v>
                </c:pt>
                <c:pt idx="1148">
                  <c:v>1.0161658447793524E-30</c:v>
                </c:pt>
                <c:pt idx="1149">
                  <c:v>9.5346661966576932E-31</c:v>
                </c:pt>
                <c:pt idx="1150">
                  <c:v>8.9463604734153222E-31</c:v>
                </c:pt>
                <c:pt idx="1151">
                  <c:v>8.3943542510533362E-31</c:v>
                </c:pt>
                <c:pt idx="1152">
                  <c:v>7.8764077863360163E-31</c:v>
                </c:pt>
                <c:pt idx="1153">
                  <c:v>7.3904195321361415E-31</c:v>
                </c:pt>
                <c:pt idx="1154">
                  <c:v>6.9344176104913133E-31</c:v>
                </c:pt>
                <c:pt idx="1155">
                  <c:v>6.5065518117877594E-31</c:v>
                </c:pt>
                <c:pt idx="1156">
                  <c:v>6.1050860876085991E-31</c:v>
                </c:pt>
                <c:pt idx="1157">
                  <c:v>5.7283915067866163E-31</c:v>
                </c:pt>
                <c:pt idx="1158">
                  <c:v>5.3749396460810055E-31</c:v>
                </c:pt>
                <c:pt idx="1159">
                  <c:v>5.0432963886610204E-31</c:v>
                </c:pt>
                <c:pt idx="1160">
                  <c:v>4.7321161052341184E-31</c:v>
                </c:pt>
                <c:pt idx="1161">
                  <c:v>4.4401361942087577E-31</c:v>
                </c:pt>
                <c:pt idx="1162">
                  <c:v>4.166171958738797E-31</c:v>
                </c:pt>
                <c:pt idx="1163">
                  <c:v>3.9091117998632737E-31</c:v>
                </c:pt>
                <c:pt idx="1164">
                  <c:v>3.6679127062379505E-31</c:v>
                </c:pt>
                <c:pt idx="1165">
                  <c:v>3.4415960221583744E-31</c:v>
                </c:pt>
                <c:pt idx="1166">
                  <c:v>3.22924347670338E-31</c:v>
                </c:pt>
                <c:pt idx="1167">
                  <c:v>3.0299934578874475E-31</c:v>
                </c:pt>
                <c:pt idx="1168">
                  <c:v>2.8430375167044211E-31</c:v>
                </c:pt>
                <c:pt idx="1169">
                  <c:v>2.6676170868779109E-31</c:v>
                </c:pt>
                <c:pt idx="1170">
                  <c:v>2.5030204070088723E-31</c:v>
                </c:pt>
                <c:pt idx="1171">
                  <c:v>2.3485796326321083E-31</c:v>
                </c:pt>
                <c:pt idx="1172">
                  <c:v>2.2036681264639882E-31</c:v>
                </c:pt>
                <c:pt idx="1173">
                  <c:v>2.0676979158466508E-31</c:v>
                </c:pt>
                <c:pt idx="1174">
                  <c:v>1.9401173070723949E-31</c:v>
                </c:pt>
                <c:pt idx="1175">
                  <c:v>1.8204086469084588E-31</c:v>
                </c:pt>
                <c:pt idx="1176">
                  <c:v>1.7080862222396687E-31</c:v>
                </c:pt>
                <c:pt idx="1177">
                  <c:v>1.6026942893068422E-31</c:v>
                </c:pt>
                <c:pt idx="1178">
                  <c:v>1.5038052245446592E-31</c:v>
                </c:pt>
                <c:pt idx="1179">
                  <c:v>1.4110177895160976E-31</c:v>
                </c:pt>
                <c:pt idx="1180">
                  <c:v>1.3239555029034728E-31</c:v>
                </c:pt>
                <c:pt idx="1181">
                  <c:v>1.2422651129505052E-31</c:v>
                </c:pt>
                <c:pt idx="1182">
                  <c:v>1.1656151641574055E-31</c:v>
                </c:pt>
                <c:pt idx="1183">
                  <c:v>1.0936946524133995E-31</c:v>
                </c:pt>
                <c:pt idx="1184">
                  <c:v>1.0262117631099518E-31</c:v>
                </c:pt>
                <c:pt idx="1185">
                  <c:v>9.6289268711462634E-32</c:v>
                </c:pt>
                <c:pt idx="1186">
                  <c:v>9.0348050980145177E-32</c:v>
                </c:pt>
                <c:pt idx="1187">
                  <c:v>8.4773416863006933E-32</c:v>
                </c:pt>
                <c:pt idx="1188">
                  <c:v>7.9542747504408862E-32</c:v>
                </c:pt>
                <c:pt idx="1189">
                  <c:v>7.4634819672003956E-32</c:v>
                </c:pt>
                <c:pt idx="1190">
                  <c:v>7.002971964431827E-32</c:v>
                </c:pt>
                <c:pt idx="1191">
                  <c:v>6.5708762411620077E-32</c:v>
                </c:pt>
                <c:pt idx="1192">
                  <c:v>6.165441586223798E-32</c:v>
                </c:pt>
                <c:pt idx="1193">
                  <c:v>5.785022964671692E-32</c:v>
                </c:pt>
                <c:pt idx="1194">
                  <c:v>5.4280768431181223E-32</c:v>
                </c:pt>
                <c:pt idx="1195">
                  <c:v>5.0931549269082833E-32</c:v>
                </c:pt>
                <c:pt idx="1196">
                  <c:v>4.7788982837223311E-32</c:v>
                </c:pt>
                <c:pt idx="1197">
                  <c:v>4.4840318297616757E-32</c:v>
                </c:pt>
                <c:pt idx="1198">
                  <c:v>4.2073591561473152E-32</c:v>
                </c:pt>
                <c:pt idx="1199">
                  <c:v>3.9477576745385179E-32</c:v>
                </c:pt>
                <c:pt idx="1200">
                  <c:v>3.7041740622753924E-32</c:v>
                </c:pt>
                <c:pt idx="1201">
                  <c:v>3.4756199885641965E-32</c:v>
                </c:pt>
                <c:pt idx="1202">
                  <c:v>3.261168104364552E-32</c:v>
                </c:pt>
                <c:pt idx="1203">
                  <c:v>3.0599482797076934E-32</c:v>
                </c:pt>
                <c:pt idx="1204">
                  <c:v>2.8711440731788145E-32</c:v>
                </c:pt>
                <c:pt idx="1205">
                  <c:v>2.6939894192385848E-32</c:v>
                </c:pt>
                <c:pt idx="1206">
                  <c:v>2.5277655199427693E-32</c:v>
                </c:pt>
                <c:pt idx="1207">
                  <c:v>2.3717979284482345E-32</c:v>
                </c:pt>
                <c:pt idx="1208">
                  <c:v>2.225453812471776E-32</c:v>
                </c:pt>
                <c:pt idx="1209">
                  <c:v>2.0881393865983622E-32</c:v>
                </c:pt>
                <c:pt idx="1210">
                  <c:v>1.9592975030204918E-32</c:v>
                </c:pt>
                <c:pt idx="1211">
                  <c:v>1.8384053909331808E-32</c:v>
                </c:pt>
                <c:pt idx="1212">
                  <c:v>1.7249725354122665E-32</c:v>
                </c:pt>
                <c:pt idx="1213">
                  <c:v>1.6185386871696637E-32</c:v>
                </c:pt>
                <c:pt idx="1214">
                  <c:v>1.5186719951102302E-32</c:v>
                </c:pt>
                <c:pt idx="1215">
                  <c:v>1.4249672541131678E-32</c:v>
                </c:pt>
                <c:pt idx="1216">
                  <c:v>1.337044260928403E-32</c:v>
                </c:pt>
                <c:pt idx="1217">
                  <c:v>1.2545462715170612E-32</c:v>
                </c:pt>
                <c:pt idx="1218">
                  <c:v>1.1771385535767539E-32</c:v>
                </c:pt>
                <c:pt idx="1219">
                  <c:v>1.1045070283786082E-32</c:v>
                </c:pt>
                <c:pt idx="1220">
                  <c:v>1.0363569964053509E-32</c:v>
                </c:pt>
                <c:pt idx="1221">
                  <c:v>9.7241194161976601E-33</c:v>
                </c:pt>
                <c:pt idx="1222">
                  <c:v>9.1241240951190154E-33</c:v>
                </c:pt>
                <c:pt idx="1223">
                  <c:v>8.561149543727403E-33</c:v>
                </c:pt>
                <c:pt idx="1224">
                  <c:v>8.0329115152294408E-33</c:v>
                </c:pt>
                <c:pt idx="1225">
                  <c:v>7.537266704888244E-33</c:v>
                </c:pt>
                <c:pt idx="1226">
                  <c:v>7.0722040536499358E-33</c:v>
                </c:pt>
                <c:pt idx="1227">
                  <c:v>6.6358365883517134E-33</c:v>
                </c:pt>
                <c:pt idx="1228">
                  <c:v>6.2263937654035006E-33</c:v>
                </c:pt>
                <c:pt idx="1229">
                  <c:v>5.8422142868779142E-33</c:v>
                </c:pt>
                <c:pt idx="1230">
                  <c:v>5.4817393598601822E-33</c:v>
                </c:pt>
                <c:pt idx="1231">
                  <c:v>5.1435063717080453E-33</c:v>
                </c:pt>
                <c:pt idx="1232">
                  <c:v>4.8261429555592802E-33</c:v>
                </c:pt>
                <c:pt idx="1233">
                  <c:v>4.5283614220078858E-33</c:v>
                </c:pt>
                <c:pt idx="1234">
                  <c:v>4.2489535343556614E-33</c:v>
                </c:pt>
                <c:pt idx="1235">
                  <c:v>3.9867856062399847E-33</c:v>
                </c:pt>
                <c:pt idx="1236">
                  <c:v>3.7407939017466002E-33</c:v>
                </c:pt>
                <c:pt idx="1237">
                  <c:v>3.5099803193435652E-33</c:v>
                </c:pt>
                <c:pt idx="1238">
                  <c:v>3.2934083421240852E-33</c:v>
                </c:pt>
                <c:pt idx="1239">
                  <c:v>3.090199237926504E-33</c:v>
                </c:pt>
                <c:pt idx="1240">
                  <c:v>2.8995284939136038E-33</c:v>
                </c:pt>
                <c:pt idx="1241">
                  <c:v>2.720622471144641E-33</c:v>
                </c:pt>
                <c:pt idx="1242">
                  <c:v>2.5527552655661958E-33</c:v>
                </c:pt>
                <c:pt idx="1243">
                  <c:v>2.3952457626854206E-33</c:v>
                </c:pt>
                <c:pt idx="1244">
                  <c:v>2.2474548739751447E-33</c:v>
                </c:pt>
                <c:pt idx="1245">
                  <c:v>2.10878294379766E-33</c:v>
                </c:pt>
                <c:pt idx="1246">
                  <c:v>1.9786673163258829E-33</c:v>
                </c:pt>
                <c:pt idx="1247">
                  <c:v>1.8565800525897712E-33</c:v>
                </c:pt>
                <c:pt idx="1248">
                  <c:v>1.7420257883850048E-33</c:v>
                </c:pt>
                <c:pt idx="1249">
                  <c:v>1.6345397243524795E-33</c:v>
                </c:pt>
                <c:pt idx="1250">
                  <c:v>1.5336857400734438E-33</c:v>
                </c:pt>
                <c:pt idx="1251">
                  <c:v>1.4390546245282869E-33</c:v>
                </c:pt>
                <c:pt idx="1252">
                  <c:v>1.3502624157391464E-33</c:v>
                </c:pt>
                <c:pt idx="1253">
                  <c:v>1.2669488428594931E-33</c:v>
                </c:pt>
                <c:pt idx="1254">
                  <c:v>1.1887758643895372E-33</c:v>
                </c:pt>
                <c:pt idx="1255">
                  <c:v>1.1154262965863227E-33</c:v>
                </c:pt>
                <c:pt idx="1256">
                  <c:v>1.0466025265033382E-33</c:v>
                </c:pt>
                <c:pt idx="1257">
                  <c:v>9.8202530443785296E-34</c:v>
                </c:pt>
                <c:pt idx="1258">
                  <c:v>9.2143261088638504E-34</c:v>
                </c:pt>
                <c:pt idx="1259">
                  <c:v>8.6457859341101266E-34</c:v>
                </c:pt>
                <c:pt idx="1260">
                  <c:v>8.1123256910291098E-34</c:v>
                </c:pt>
                <c:pt idx="1261">
                  <c:v>7.6117808859564876E-34</c:v>
                </c:pt>
                <c:pt idx="1262">
                  <c:v>7.1421205783051478E-34</c:v>
                </c:pt>
                <c:pt idx="1263">
                  <c:v>6.7014391401047302E-34</c:v>
                </c:pt>
                <c:pt idx="1264">
                  <c:v>6.2879485239921233E-34</c:v>
                </c:pt>
                <c:pt idx="1265">
                  <c:v>5.8999710082805905E-34</c:v>
                </c:pt>
                <c:pt idx="1266">
                  <c:v>5.5359323896709267E-34</c:v>
                </c:pt>
                <c:pt idx="1267">
                  <c:v>5.1943555959843402E-34</c:v>
                </c:pt>
                <c:pt idx="1268">
                  <c:v>4.8738546930009894E-34</c:v>
                </c:pt>
                <c:pt idx="1269">
                  <c:v>4.5731292610871504E-34</c:v>
                </c:pt>
                <c:pt idx="1270">
                  <c:v>4.2909591187944058E-34</c:v>
                </c:pt>
                <c:pt idx="1271">
                  <c:v>4.0261993720220762E-34</c:v>
                </c:pt>
                <c:pt idx="1272">
                  <c:v>3.7777757686550562E-34</c:v>
                </c:pt>
                <c:pt idx="1273">
                  <c:v>3.5446803398286973E-34</c:v>
                </c:pt>
                <c:pt idx="1274">
                  <c:v>3.3259673101353308E-34</c:v>
                </c:pt>
                <c:pt idx="1275">
                  <c:v>3.1207492601782653E-34</c:v>
                </c:pt>
                <c:pt idx="1276">
                  <c:v>2.9281935259029693E-34</c:v>
                </c:pt>
                <c:pt idx="1277">
                  <c:v>2.7475188200958759E-34</c:v>
                </c:pt>
                <c:pt idx="1278">
                  <c:v>2.5779920623426639E-34</c:v>
                </c:pt>
                <c:pt idx="1279">
                  <c:v>2.4189254045837129E-34</c:v>
                </c:pt>
                <c:pt idx="1280">
                  <c:v>2.269673440198026E-34</c:v>
                </c:pt>
                <c:pt idx="1281">
                  <c:v>2.1296305852916043E-34</c:v>
                </c:pt>
                <c:pt idx="1282">
                  <c:v>1.9982286215649422E-34</c:v>
                </c:pt>
                <c:pt idx="1283">
                  <c:v>1.8749343907899355E-34</c:v>
                </c:pt>
                <c:pt idx="1284">
                  <c:v>1.759247631541633E-34</c:v>
                </c:pt>
                <c:pt idx="1285">
                  <c:v>1.650698949407451E-34</c:v>
                </c:pt>
                <c:pt idx="1286">
                  <c:v>1.5488479124380617E-34</c:v>
                </c:pt>
                <c:pt idx="1287">
                  <c:v>1.4532812641123217E-34</c:v>
                </c:pt>
                <c:pt idx="1288">
                  <c:v>1.3636112465654156E-34</c:v>
                </c:pt>
                <c:pt idx="1289">
                  <c:v>1.2794740272767835E-34</c:v>
                </c:pt>
                <c:pt idx="1290">
                  <c:v>1.2005282228341742E-34</c:v>
                </c:pt>
                <c:pt idx="1291">
                  <c:v>1.1264535137840643E-34</c:v>
                </c:pt>
                <c:pt idx="1292">
                  <c:v>1.0569493449482484E-34</c:v>
                </c:pt>
                <c:pt idx="1293">
                  <c:v>9.9173370593318799E-35</c:v>
                </c:pt>
                <c:pt idx="1294">
                  <c:v>9.3054198688408472E-35</c:v>
                </c:pt>
                <c:pt idx="1295">
                  <c:v>8.7312590484094656E-35</c:v>
                </c:pt>
                <c:pt idx="1296">
                  <c:v>8.1925249634037813E-35</c:v>
                </c:pt>
                <c:pt idx="1297">
                  <c:v>7.6870317217561672E-35</c:v>
                </c:pt>
                <c:pt idx="1298">
                  <c:v>7.2127283047954268E-35</c:v>
                </c:pt>
                <c:pt idx="1299">
                  <c:v>6.7676902453203267E-35</c:v>
                </c:pt>
                <c:pt idx="1300">
                  <c:v>6.3501118191506534E-35</c:v>
                </c:pt>
                <c:pt idx="1301">
                  <c:v>5.9582987184733673E-35</c:v>
                </c:pt>
                <c:pt idx="1302">
                  <c:v>5.5906611772562121E-35</c:v>
                </c:pt>
                <c:pt idx="1303">
                  <c:v>5.2457075208354247E-35</c:v>
                </c:pt>
                <c:pt idx="1304">
                  <c:v>4.9220381135052734E-35</c:v>
                </c:pt>
                <c:pt idx="1305">
                  <c:v>4.6183396795519922E-35</c:v>
                </c:pt>
                <c:pt idx="1306">
                  <c:v>4.3333799746899393E-35</c:v>
                </c:pt>
                <c:pt idx="1307">
                  <c:v>4.0660027862795447E-35</c:v>
                </c:pt>
                <c:pt idx="1308">
                  <c:v>3.8151232420406289E-35</c:v>
                </c:pt>
                <c:pt idx="1309">
                  <c:v>3.5797234082263866E-35</c:v>
                </c:pt>
                <c:pt idx="1310">
                  <c:v>3.3588481593978016E-35</c:v>
                </c:pt>
                <c:pt idx="1311">
                  <c:v>3.1516013030402604E-35</c:v>
                </c:pt>
                <c:pt idx="1312">
                  <c:v>2.9571419432981607E-35</c:v>
                </c:pt>
                <c:pt idx="1313">
                  <c:v>2.7746810690735118E-35</c:v>
                </c:pt>
                <c:pt idx="1314">
                  <c:v>2.6034783526448634E-35</c:v>
                </c:pt>
                <c:pt idx="1315">
                  <c:v>2.4428391458170987E-35</c:v>
                </c:pt>
                <c:pt idx="1316">
                  <c:v>2.2921116614140815E-35</c:v>
                </c:pt>
                <c:pt idx="1317">
                  <c:v>2.1506843286781781E-35</c:v>
                </c:pt>
                <c:pt idx="1318">
                  <c:v>2.0179833118462965E-35</c:v>
                </c:pt>
                <c:pt idx="1319">
                  <c:v>1.8934701818341594E-35</c:v>
                </c:pt>
                <c:pt idx="1320">
                  <c:v>1.7766397315817646E-35</c:v>
                </c:pt>
                <c:pt idx="1321">
                  <c:v>1.6670179261958846E-35</c:v>
                </c:pt>
                <c:pt idx="1322">
                  <c:v>1.5641599795723889E-35</c:v>
                </c:pt>
                <c:pt idx="1323">
                  <c:v>1.4676485496943639E-35</c:v>
                </c:pt>
                <c:pt idx="1324">
                  <c:v>1.3770920452835199E-35</c:v>
                </c:pt>
                <c:pt idx="1325">
                  <c:v>1.292123036934195E-35</c:v>
                </c:pt>
                <c:pt idx="1326">
                  <c:v>1.2123967662831921E-35</c:v>
                </c:pt>
                <c:pt idx="1327">
                  <c:v>1.1375897471664694E-35</c:v>
                </c:pt>
                <c:pt idx="1328">
                  <c:v>1.0673984530869267E-35</c:v>
                </c:pt>
                <c:pt idx="1329">
                  <c:v>1.0015380856677488E-35</c:v>
                </c:pt>
                <c:pt idx="1330">
                  <c:v>9.3974141909434668E-36</c:v>
                </c:pt>
                <c:pt idx="1331">
                  <c:v>8.817577158562711E-36</c:v>
                </c:pt>
                <c:pt idx="1332">
                  <c:v>8.2735170938976204E-36</c:v>
                </c:pt>
                <c:pt idx="1333">
                  <c:v>7.7630264949304795E-36</c:v>
                </c:pt>
                <c:pt idx="1334">
                  <c:v>7.2840340664120388E-36</c:v>
                </c:pt>
                <c:pt idx="1335">
                  <c:v>6.8345963156636424E-36</c:v>
                </c:pt>
                <c:pt idx="1336">
                  <c:v>6.4128896669331802E-36</c:v>
                </c:pt>
                <c:pt idx="1337">
                  <c:v>6.0172030623091874E-36</c:v>
                </c:pt>
                <c:pt idx="1338">
                  <c:v>5.6459310191715981E-36</c:v>
                </c:pt>
                <c:pt idx="1339">
                  <c:v>5.2975671160100364E-36</c:v>
                </c:pt>
                <c:pt idx="1340">
                  <c:v>4.9706978801786055E-36</c:v>
                </c:pt>
                <c:pt idx="1341">
                  <c:v>4.6639970527869899E-36</c:v>
                </c:pt>
                <c:pt idx="1342">
                  <c:v>4.3762202074578934E-36</c:v>
                </c:pt>
                <c:pt idx="1343">
                  <c:v>4.1061997011166348E-36</c:v>
                </c:pt>
                <c:pt idx="1344">
                  <c:v>3.8528399363259366E-36</c:v>
                </c:pt>
                <c:pt idx="1345">
                  <c:v>3.6151129159430018E-36</c:v>
                </c:pt>
                <c:pt idx="1346">
                  <c:v>3.3920540720621108E-36</c:v>
                </c:pt>
                <c:pt idx="1347">
                  <c:v>3.1827583523187961E-36</c:v>
                </c:pt>
                <c:pt idx="1348">
                  <c:v>2.9863765476759688E-36</c:v>
                </c:pt>
                <c:pt idx="1349">
                  <c:v>2.8021118467921109E-36</c:v>
                </c:pt>
                <c:pt idx="1350">
                  <c:v>2.629216602991031E-36</c:v>
                </c:pt>
                <c:pt idx="1351">
                  <c:v>2.4669893007152892E-36</c:v>
                </c:pt>
                <c:pt idx="1352">
                  <c:v>2.3147717091547946E-36</c:v>
                </c:pt>
                <c:pt idx="1353">
                  <c:v>2.1719462115015414E-36</c:v>
                </c:pt>
                <c:pt idx="1354">
                  <c:v>2.037933298994038E-36</c:v>
                </c:pt>
                <c:pt idx="1355">
                  <c:v>1.9121892195836155E-36</c:v>
                </c:pt>
                <c:pt idx="1356">
                  <c:v>1.794203771682173E-36</c:v>
                </c:pt>
                <c:pt idx="1357">
                  <c:v>1.6834982340395777E-36</c:v>
                </c:pt>
                <c:pt idx="1358">
                  <c:v>1.5796234233512822E-36</c:v>
                </c:pt>
                <c:pt idx="1359">
                  <c:v>1.4821578717149781E-36</c:v>
                </c:pt>
                <c:pt idx="1360">
                  <c:v>1.3907061165413875E-36</c:v>
                </c:pt>
                <c:pt idx="1361">
                  <c:v>1.3048970959805766E-36</c:v>
                </c:pt>
                <c:pt idx="1362">
                  <c:v>1.2243826433532969E-36</c:v>
                </c:pt>
                <c:pt idx="1363">
                  <c:v>1.1488360744785662E-36</c:v>
                </c:pt>
                <c:pt idx="1364">
                  <c:v>1.0779508621656321E-36</c:v>
                </c:pt>
                <c:pt idx="1365">
                  <c:v>1.0114393924921169E-36</c:v>
                </c:pt>
                <c:pt idx="1366">
                  <c:v>9.4903179782199795E-37</c:v>
                </c:pt>
                <c:pt idx="1367">
                  <c:v>8.9047486182843452E-37</c:v>
                </c:pt>
                <c:pt idx="1368">
                  <c:v>8.3553099207861926E-37</c:v>
                </c:pt>
                <c:pt idx="1369">
                  <c:v>7.8397725601195614E-37</c:v>
                </c:pt>
                <c:pt idx="1370">
                  <c:v>7.3560447640008476E-37</c:v>
                </c:pt>
                <c:pt idx="1371">
                  <c:v>6.9021638261861848E-37</c:v>
                </c:pt>
                <c:pt idx="1372">
                  <c:v>6.4762881428691118E-37</c:v>
                </c:pt>
                <c:pt idx="1373">
                  <c:v>6.0766897404465727E-37</c:v>
                </c:pt>
                <c:pt idx="1374">
                  <c:v>5.7017472643349189E-37</c:v>
                </c:pt>
                <c:pt idx="1375">
                  <c:v>5.3499394003883436E-37</c:v>
                </c:pt>
                <c:pt idx="1376">
                  <c:v>5.0198387022273945E-37</c:v>
                </c:pt>
                <c:pt idx="1377">
                  <c:v>4.7101057994322086E-37</c:v>
                </c:pt>
                <c:pt idx="1378">
                  <c:v>4.4194839631004453E-37</c:v>
                </c:pt>
                <c:pt idx="1379">
                  <c:v>4.146794006719878E-37</c:v>
                </c:pt>
                <c:pt idx="1380">
                  <c:v>3.8909295016661363E-37</c:v>
                </c:pt>
                <c:pt idx="1381">
                  <c:v>3.6508522879126881E-37</c:v>
                </c:pt>
                <c:pt idx="1382">
                  <c:v>3.4255882617379242E-37</c:v>
                </c:pt>
                <c:pt idx="1383">
                  <c:v>3.2142234233381546E-37</c:v>
                </c:pt>
                <c:pt idx="1384">
                  <c:v>3.015900168309848E-37</c:v>
                </c:pt>
                <c:pt idx="1385">
                  <c:v>2.8298138079539638E-37</c:v>
                </c:pt>
                <c:pt idx="1386">
                  <c:v>2.6552093042836431E-37</c:v>
                </c:pt>
                <c:pt idx="1387">
                  <c:v>2.4913782064876835E-37</c:v>
                </c:pt>
                <c:pt idx="1388">
                  <c:v>2.3376557764196226E-37</c:v>
                </c:pt>
                <c:pt idx="1389">
                  <c:v>2.1934182914492172E-37</c:v>
                </c:pt>
                <c:pt idx="1390">
                  <c:v>2.0580805137327388E-37</c:v>
                </c:pt>
                <c:pt idx="1391">
                  <c:v>1.9310933156337642E-37</c:v>
                </c:pt>
                <c:pt idx="1392">
                  <c:v>1.8119414516596831E-37</c:v>
                </c:pt>
                <c:pt idx="1393">
                  <c:v>1.7001414678736594E-37</c:v>
                </c:pt>
                <c:pt idx="1394">
                  <c:v>1.5952397402995603E-37</c:v>
                </c:pt>
                <c:pt idx="1395">
                  <c:v>1.4968106343607615E-37</c:v>
                </c:pt>
                <c:pt idx="1396">
                  <c:v>1.4044547778848252E-37</c:v>
                </c:pt>
                <c:pt idx="1397">
                  <c:v>1.3177974406668355E-37</c:v>
                </c:pt>
                <c:pt idx="1398">
                  <c:v>1.2364870140165338E-37</c:v>
                </c:pt>
                <c:pt idx="1399">
                  <c:v>1.1601935841200796E-37</c:v>
                </c:pt>
                <c:pt idx="1400">
                  <c:v>1.0886075934279058E-37</c:v>
                </c:pt>
                <c:pt idx="1401">
                  <c:v>1.0214385846373057E-37</c:v>
                </c:pt>
                <c:pt idx="1402">
                  <c:v>9.5841402217350807E-38</c:v>
                </c:pt>
                <c:pt idx="1403">
                  <c:v>8.9927818638745151E-38</c:v>
                </c:pt>
                <c:pt idx="1404">
                  <c:v>8.437911359835043E-38</c:v>
                </c:pt>
                <c:pt idx="1405">
                  <c:v>7.9172773446722588E-38</c:v>
                </c:pt>
                <c:pt idx="1406">
                  <c:v>7.4287673666301757E-38</c:v>
                </c:pt>
                <c:pt idx="1407">
                  <c:v>6.9703993159524612E-38</c:v>
                </c:pt>
                <c:pt idx="1408">
                  <c:v>6.5403133825511419E-38</c:v>
                </c:pt>
                <c:pt idx="1409">
                  <c:v>6.1367645099013281E-38</c:v>
                </c:pt>
                <c:pt idx="1410">
                  <c:v>5.7581153145439513E-38</c:v>
                </c:pt>
                <c:pt idx="1411">
                  <c:v>5.4028294424676727E-38</c:v>
                </c:pt>
                <c:pt idx="1412">
                  <c:v>5.0694653354137396E-38</c:v>
                </c:pt>
                <c:pt idx="1413">
                  <c:v>4.7566703818108376E-38</c:v>
                </c:pt>
                <c:pt idx="1414">
                  <c:v>4.4631754286075746E-38</c:v>
                </c:pt>
                <c:pt idx="1415">
                  <c:v>4.1877896317345829E-38</c:v>
                </c:pt>
                <c:pt idx="1416">
                  <c:v>3.9293956243021946E-38</c:v>
                </c:pt>
                <c:pt idx="1417">
                  <c:v>3.6869449829288395E-38</c:v>
                </c:pt>
                <c:pt idx="1418">
                  <c:v>3.459453973804983E-38</c:v>
                </c:pt>
                <c:pt idx="1419">
                  <c:v>3.2459995612324214E-38</c:v>
                </c:pt>
                <c:pt idx="1420">
                  <c:v>3.0457156624437398E-38</c:v>
                </c:pt>
                <c:pt idx="1421">
                  <c:v>2.8577896335060216E-38</c:v>
                </c:pt>
                <c:pt idx="1422">
                  <c:v>2.6814589720504944E-38</c:v>
                </c:pt>
                <c:pt idx="1423">
                  <c:v>2.5160082234495741E-38</c:v>
                </c:pt>
                <c:pt idx="1424">
                  <c:v>2.3607660778882411E-38</c:v>
                </c:pt>
                <c:pt idx="1425">
                  <c:v>2.2151026465512377E-38</c:v>
                </c:pt>
                <c:pt idx="1426">
                  <c:v>2.0784269058743141E-38</c:v>
                </c:pt>
                <c:pt idx="1427">
                  <c:v>1.9501842994896859E-38</c:v>
                </c:pt>
                <c:pt idx="1428">
                  <c:v>1.8298544881356847E-38</c:v>
                </c:pt>
                <c:pt idx="1429">
                  <c:v>1.7169492384009509E-38</c:v>
                </c:pt>
                <c:pt idx="1430">
                  <c:v>1.6110104417368382E-38</c:v>
                </c:pt>
                <c:pt idx="1431">
                  <c:v>1.5116082557002433E-38</c:v>
                </c:pt>
                <c:pt idx="1432">
                  <c:v>1.4183393598850334E-38</c:v>
                </c:pt>
                <c:pt idx="1433">
                  <c:v>1.3308253194655815E-38</c:v>
                </c:pt>
                <c:pt idx="1434">
                  <c:v>1.2487110497125504E-38</c:v>
                </c:pt>
                <c:pt idx="1435">
                  <c:v>1.1716633752507642E-38</c:v>
                </c:pt>
                <c:pt idx="1436">
                  <c:v>1.0993696782134077E-38</c:v>
                </c:pt>
                <c:pt idx="1437">
                  <c:v>1.0315366298074981E-38</c:v>
                </c:pt>
                <c:pt idx="1438">
                  <c:v>9.6788900014400466E-39</c:v>
                </c:pt>
                <c:pt idx="1439">
                  <c:v>9.0816854150354824E-39</c:v>
                </c:pt>
                <c:pt idx="1440">
                  <c:v>8.5213294050657778E-39</c:v>
                </c:pt>
                <c:pt idx="1441">
                  <c:v>7.9955483493649474E-39</c:v>
                </c:pt>
                <c:pt idx="1442">
                  <c:v>7.5022089122652643E-39</c:v>
                </c:pt>
                <c:pt idx="1443">
                  <c:v>7.0393093886728469E-39</c:v>
                </c:pt>
                <c:pt idx="1444">
                  <c:v>6.6049715822290659E-39</c:v>
                </c:pt>
                <c:pt idx="1445">
                  <c:v>6.1974331846037044E-39</c:v>
                </c:pt>
                <c:pt idx="1446">
                  <c:v>5.8150406249991939E-39</c:v>
                </c:pt>
                <c:pt idx="1447">
                  <c:v>5.4562423608530277E-39</c:v>
                </c:pt>
                <c:pt idx="1448">
                  <c:v>5.1195825825156878E-39</c:v>
                </c:pt>
                <c:pt idx="1449">
                  <c:v>4.8036953063610467E-39</c:v>
                </c:pt>
                <c:pt idx="1450">
                  <c:v>4.5072988323622652E-39</c:v>
                </c:pt>
                <c:pt idx="1451">
                  <c:v>4.2291905436450484E-39</c:v>
                </c:pt>
                <c:pt idx="1452">
                  <c:v>3.968242026917629E-39</c:v>
                </c:pt>
                <c:pt idx="1453">
                  <c:v>3.7233944939788361E-39</c:v>
                </c:pt>
                <c:pt idx="1454">
                  <c:v>3.4936544857271849E-39</c:v>
                </c:pt>
                <c:pt idx="1455">
                  <c:v>3.2780898412401902E-39</c:v>
                </c:pt>
                <c:pt idx="1456">
                  <c:v>3.0758259155685919E-39</c:v>
                </c:pt>
                <c:pt idx="1457">
                  <c:v>2.8860420308993495E-39</c:v>
                </c:pt>
                <c:pt idx="1458">
                  <c:v>2.7079681466881437E-39</c:v>
                </c:pt>
                <c:pt idx="1459">
                  <c:v>2.5408817352505707E-39</c:v>
                </c:pt>
                <c:pt idx="1460">
                  <c:v>2.3841048501348746E-39</c:v>
                </c:pt>
                <c:pt idx="1461">
                  <c:v>2.2370013753812536E-39</c:v>
                </c:pt>
                <c:pt idx="1462">
                  <c:v>2.0989744445067181E-39</c:v>
                </c:pt>
                <c:pt idx="1463">
                  <c:v>1.9694640187431352E-39</c:v>
                </c:pt>
                <c:pt idx="1464">
                  <c:v>1.8479446147022619E-39</c:v>
                </c:pt>
                <c:pt idx="1465">
                  <c:v>1.7339231722478473E-39</c:v>
                </c:pt>
                <c:pt idx="1466">
                  <c:v>1.626937053923794E-39</c:v>
                </c:pt>
                <c:pt idx="1467">
                  <c:v>1.5265521678211249E-39</c:v>
                </c:pt>
                <c:pt idx="1468">
                  <c:v>1.4323612062673762E-39</c:v>
                </c:pt>
                <c:pt idx="1469">
                  <c:v>1.3439819931919532E-39</c:v>
                </c:pt>
                <c:pt idx="1470">
                  <c:v>1.2610559334619673E-39</c:v>
                </c:pt>
                <c:pt idx="1471">
                  <c:v>1.1832465578967809E-39</c:v>
                </c:pt>
                <c:pt idx="1472">
                  <c:v>1.1102381580577255E-39</c:v>
                </c:pt>
                <c:pt idx="1473">
                  <c:v>1.0417345052736997E-39</c:v>
                </c:pt>
                <c:pt idx="1474">
                  <c:v>9.774576487051488E-40</c:v>
                </c:pt>
                <c:pt idx="1475">
                  <c:v>9.1714678756961721E-40</c:v>
                </c:pt>
                <c:pt idx="1476">
                  <c:v>8.6055721295297267E-40</c:v>
                </c:pt>
                <c:pt idx="1477">
                  <c:v>8.0745931491274485E-40</c:v>
                </c:pt>
                <c:pt idx="1478">
                  <c:v>7.5763765084494031E-40</c:v>
                </c:pt>
                <c:pt idx="1479">
                  <c:v>7.1089007133426728E-40</c:v>
                </c:pt>
                <c:pt idx="1480">
                  <c:v>6.6702689994094352E-40</c:v>
                </c:pt>
                <c:pt idx="1481">
                  <c:v>6.2587016359610629E-40</c:v>
                </c:pt>
                <c:pt idx="1482">
                  <c:v>5.8725287048318125E-40</c:v>
                </c:pt>
                <c:pt idx="1483">
                  <c:v>5.5101833247524638E-40</c:v>
                </c:pt>
                <c:pt idx="1484">
                  <c:v>5.1701952937920413E-40</c:v>
                </c:pt>
                <c:pt idx="1485">
                  <c:v>4.8511851240721142E-40</c:v>
                </c:pt>
                <c:pt idx="1486">
                  <c:v>4.5518584445497303E-40</c:v>
                </c:pt>
                <c:pt idx="1487">
                  <c:v>4.2710007491585232E-40</c:v>
                </c:pt>
                <c:pt idx="1488">
                  <c:v>4.0074724689987837E-40</c:v>
                </c:pt>
                <c:pt idx="1489">
                  <c:v>3.760204348582082E-40</c:v>
                </c:pt>
                <c:pt idx="1490">
                  <c:v>3.5281931073697636E-40</c:v>
                </c:pt>
                <c:pt idx="1491">
                  <c:v>3.3104973690021716E-40</c:v>
                </c:pt>
                <c:pt idx="1492">
                  <c:v>3.1062338417016045E-40</c:v>
                </c:pt>
                <c:pt idx="1493">
                  <c:v>2.9145737343511473E-40</c:v>
                </c:pt>
                <c:pt idx="1494">
                  <c:v>2.7347393937077667E-40</c:v>
                </c:pt>
                <c:pt idx="1495">
                  <c:v>2.5660011491052843E-40</c:v>
                </c:pt>
                <c:pt idx="1496">
                  <c:v>2.4076743518447452E-40</c:v>
                </c:pt>
                <c:pt idx="1497">
                  <c:v>2.2591165972596239E-40</c:v>
                </c:pt>
                <c:pt idx="1498">
                  <c:v>2.1197251181845042E-40</c:v>
                </c:pt>
                <c:pt idx="1499">
                  <c:v>1.9889343392513418E-40</c:v>
                </c:pt>
                <c:pt idx="1500">
                  <c:v>1.8662135820899621E-40</c:v>
                </c:pt>
                <c:pt idx="1501">
                  <c:v>1.7510649121217328E-40</c:v>
                </c:pt>
                <c:pt idx="1502">
                  <c:v>1.6430211182098675E-40</c:v>
                </c:pt>
                <c:pt idx="1503">
                  <c:v>1.5416438169688678E-40</c:v>
                </c:pt>
                <c:pt idx="1504">
                  <c:v>1.4465216740414181E-40</c:v>
                </c:pt>
                <c:pt idx="1505">
                  <c:v>1.357268735125632E-40</c:v>
                </c:pt>
                <c:pt idx="1506">
                  <c:v>1.2735228599808632E-40</c:v>
                </c:pt>
                <c:pt idx="1507">
                  <c:v>1.1949442530581199E-40</c:v>
                </c:pt>
                <c:pt idx="1508">
                  <c:v>1.1212140847931732E-40</c:v>
                </c:pt>
                <c:pt idx="1509">
                  <c:v>1.0520331979683147E-40</c:v>
                </c:pt>
                <c:pt idx="1510">
                  <c:v>9.8712089389387425E-41</c:v>
                </c:pt>
                <c:pt idx="1511">
                  <c:v>9.2621379348447968E-41</c:v>
                </c:pt>
                <c:pt idx="1512">
                  <c:v>8.6906476860892035E-41</c:v>
                </c:pt>
                <c:pt idx="1513">
                  <c:v>8.1544193937760881E-41</c:v>
                </c:pt>
                <c:pt idx="1514">
                  <c:v>7.6512773329917573E-41</c:v>
                </c:pt>
                <c:pt idx="1515">
                  <c:v>7.1791800248876152E-41</c:v>
                </c:pt>
                <c:pt idx="1516">
                  <c:v>6.7362119534611378E-41</c:v>
                </c:pt>
                <c:pt idx="1517">
                  <c:v>6.3205757934260822E-41</c:v>
                </c:pt>
                <c:pt idx="1518">
                  <c:v>5.9305851176368007E-41</c:v>
                </c:pt>
                <c:pt idx="1519">
                  <c:v>5.5646575544773486E-41</c:v>
                </c:pt>
                <c:pt idx="1520">
                  <c:v>5.221308367451746E-41</c:v>
                </c:pt>
                <c:pt idx="1521">
                  <c:v>4.8991444309248535E-41</c:v>
                </c:pt>
                <c:pt idx="1522">
                  <c:v>4.5968585775706575E-41</c:v>
                </c:pt>
                <c:pt idx="1523">
                  <c:v>4.3132242945929709E-41</c:v>
                </c:pt>
                <c:pt idx="1524">
                  <c:v>4.0470907471986655E-41</c:v>
                </c:pt>
                <c:pt idx="1525">
                  <c:v>3.7973781091313953E-41</c:v>
                </c:pt>
                <c:pt idx="1526">
                  <c:v>3.5630731813196162E-41</c:v>
                </c:pt>
                <c:pt idx="1527">
                  <c:v>3.343225280861756E-41</c:v>
                </c:pt>
                <c:pt idx="1528">
                  <c:v>3.1369423836682485E-41</c:v>
                </c:pt>
                <c:pt idx="1529">
                  <c:v>2.9433875051093626E-41</c:v>
                </c:pt>
                <c:pt idx="1530">
                  <c:v>2.7617753039834414E-41</c:v>
                </c:pt>
                <c:pt idx="1531">
                  <c:v>2.5913688960262922E-41</c:v>
                </c:pt>
                <c:pt idx="1532">
                  <c:v>2.4314768640326671E-41</c:v>
                </c:pt>
                <c:pt idx="1533">
                  <c:v>2.2814504524585251E-41</c:v>
                </c:pt>
                <c:pt idx="1534">
                  <c:v>2.1406809351212806E-41</c:v>
                </c:pt>
                <c:pt idx="1535">
                  <c:v>2.0085971453175913E-41</c:v>
                </c:pt>
                <c:pt idx="1536">
                  <c:v>1.8846631583372344E-41</c:v>
                </c:pt>
                <c:pt idx="1537">
                  <c:v>1.7683761169699654E-41</c:v>
                </c:pt>
                <c:pt idx="1538">
                  <c:v>1.6592641911824393E-41</c:v>
                </c:pt>
                <c:pt idx="1539">
                  <c:v>1.5568846636866645E-41</c:v>
                </c:pt>
                <c:pt idx="1540">
                  <c:v>1.4608221336322607E-41</c:v>
                </c:pt>
                <c:pt idx="1541">
                  <c:v>1.3706868311340725E-41</c:v>
                </c:pt>
                <c:pt idx="1542">
                  <c:v>1.2861130357964033E-41</c:v>
                </c:pt>
                <c:pt idx="1543">
                  <c:v>1.2067575928170914E-41</c:v>
                </c:pt>
                <c:pt idx="1544">
                  <c:v>1.1322985206505854E-41</c:v>
                </c:pt>
                <c:pt idx="1545">
                  <c:v>1.0624337045806618E-41</c:v>
                </c:pt>
                <c:pt idx="1546">
                  <c:v>9.9687967090201042E-42</c:v>
                </c:pt>
                <c:pt idx="1547">
                  <c:v>9.3537043673697958E-42</c:v>
                </c:pt>
                <c:pt idx="1548">
                  <c:v>8.7765643082065522E-42</c:v>
                </c:pt>
                <c:pt idx="1549">
                  <c:v>8.2350348087540612E-42</c:v>
                </c:pt>
                <c:pt idx="1550">
                  <c:v>7.7269186346620494E-42</c:v>
                </c:pt>
                <c:pt idx="1551">
                  <c:v>7.2501541248155184E-42</c:v>
                </c:pt>
                <c:pt idx="1552">
                  <c:v>6.8028068262269816E-42</c:v>
                </c:pt>
                <c:pt idx="1553">
                  <c:v>6.3830616450706126E-42</c:v>
                </c:pt>
                <c:pt idx="1554">
                  <c:v>5.9892154820114117E-42</c:v>
                </c:pt>
                <c:pt idx="1555">
                  <c:v>5.6196703219475747E-42</c:v>
                </c:pt>
                <c:pt idx="1556">
                  <c:v>5.2729267501279363E-42</c:v>
                </c:pt>
                <c:pt idx="1557">
                  <c:v>4.947577868336409E-42</c:v>
                </c:pt>
                <c:pt idx="1558">
                  <c:v>4.6423035864585697E-42</c:v>
                </c:pt>
                <c:pt idx="1559">
                  <c:v>4.3558652662686587E-42</c:v>
                </c:pt>
                <c:pt idx="1560">
                  <c:v>4.0871006957043752E-42</c:v>
                </c:pt>
                <c:pt idx="1561">
                  <c:v>3.8349193732377719E-42</c:v>
                </c:pt>
                <c:pt idx="1562">
                  <c:v>3.5982980832087947E-42</c:v>
                </c:pt>
                <c:pt idx="1563">
                  <c:v>3.3762767441685415E-42</c:v>
                </c:pt>
                <c:pt idx="1564">
                  <c:v>3.1679545133870641E-42</c:v>
                </c:pt>
                <c:pt idx="1565">
                  <c:v>2.9724861317199201E-42</c:v>
                </c:pt>
                <c:pt idx="1566">
                  <c:v>2.7890784940028908E-42</c:v>
                </c:pt>
                <c:pt idx="1567">
                  <c:v>2.6169874310594084E-42</c:v>
                </c:pt>
                <c:pt idx="1568">
                  <c:v>2.4555146902637954E-42</c:v>
                </c:pt>
                <c:pt idx="1569">
                  <c:v>2.3040051024090789E-42</c:v>
                </c:pt>
                <c:pt idx="1570">
                  <c:v>2.1618439233840562E-42</c:v>
                </c:pt>
                <c:pt idx="1571">
                  <c:v>2.0284543398735808E-42</c:v>
                </c:pt>
                <c:pt idx="1572">
                  <c:v>1.9032951289615335E-42</c:v>
                </c:pt>
                <c:pt idx="1573">
                  <c:v>1.785858462140423E-42</c:v>
                </c:pt>
                <c:pt idx="1574">
                  <c:v>1.6756678448174677E-42</c:v>
                </c:pt>
                <c:pt idx="1575">
                  <c:v>1.5722761829567838E-42</c:v>
                </c:pt>
                <c:pt idx="1576">
                  <c:v>1.4752639690131656E-42</c:v>
                </c:pt>
                <c:pt idx="1577">
                  <c:v>1.3842375797969454E-42</c:v>
                </c:pt>
                <c:pt idx="1578">
                  <c:v>1.2988276793636008E-42</c:v>
                </c:pt>
                <c:pt idx="1579">
                  <c:v>1.218687720447885E-42</c:v>
                </c:pt>
                <c:pt idx="1580">
                  <c:v>1.1434925383621173E-42</c:v>
                </c:pt>
                <c:pt idx="1581">
                  <c:v>1.0729370316534298E-42</c:v>
                </c:pt>
                <c:pt idx="1582">
                  <c:v>1.0067349241667868E-42</c:v>
                </c:pt>
                <c:pt idx="1583">
                  <c:v>9.446176034909032E-43</c:v>
                </c:pt>
                <c:pt idx="1584">
                  <c:v>8.8633303107409491E-43</c:v>
                </c:pt>
                <c:pt idx="1585">
                  <c:v>8.316447195879066E-43</c:v>
                </c:pt>
                <c:pt idx="1586">
                  <c:v>7.8033077338920605E-43</c:v>
                </c:pt>
                <c:pt idx="1587">
                  <c:v>7.32182988187461E-43</c:v>
                </c:pt>
                <c:pt idx="1588">
                  <c:v>6.8700600626413163E-43</c:v>
                </c:pt>
                <c:pt idx="1589">
                  <c:v>6.4461652381651844E-43</c:v>
                </c:pt>
                <c:pt idx="1590">
                  <c:v>6.0484254720989153E-43</c:v>
                </c:pt>
                <c:pt idx="1591">
                  <c:v>5.6752269512017633E-43</c:v>
                </c:pt>
                <c:pt idx="1592">
                  <c:v>5.3250554373566607E-43</c:v>
                </c:pt>
                <c:pt idx="1593">
                  <c:v>4.9964901236094429E-43</c:v>
                </c:pt>
                <c:pt idx="1594">
                  <c:v>4.6881978693012834E-43</c:v>
                </c:pt>
                <c:pt idx="1595">
                  <c:v>4.3989277909036294E-43</c:v>
                </c:pt>
                <c:pt idx="1596">
                  <c:v>4.1275061866081692E-43</c:v>
                </c:pt>
                <c:pt idx="1597">
                  <c:v>3.8728317740785438E-43</c:v>
                </c:pt>
                <c:pt idx="1598">
                  <c:v>3.6338712220411809E-43</c:v>
                </c:pt>
                <c:pt idx="1599">
                  <c:v>3.4096549575848578E-43</c:v>
                </c:pt>
                <c:pt idx="1600">
                  <c:v>3.1992732321572752E-43</c:v>
                </c:pt>
                <c:pt idx="1601">
                  <c:v>3.0018724302965855E-43</c:v>
                </c:pt>
                <c:pt idx="1602">
                  <c:v>2.8166516061206928E-43</c:v>
                </c:pt>
                <c:pt idx="1603">
                  <c:v>2.6428592335212741E-43</c:v>
                </c:pt>
                <c:pt idx="1604">
                  <c:v>2.4797901568765633E-43</c:v>
                </c:pt>
                <c:pt idx="1605">
                  <c:v>2.3267827299105334E-43</c:v>
                </c:pt>
                <c:pt idx="1606">
                  <c:v>2.1832161310895158E-43</c:v>
                </c:pt>
                <c:pt idx="1607">
                  <c:v>2.0485078446635825E-43</c:v>
                </c:pt>
                <c:pt idx="1608">
                  <c:v>1.9221112971321197E-43</c:v>
                </c:pt>
                <c:pt idx="1609">
                  <c:v>1.8035136395436422E-43</c:v>
                </c:pt>
                <c:pt idx="1610">
                  <c:v>1.6922336666316243E-43</c:v>
                </c:pt>
                <c:pt idx="1611">
                  <c:v>1.5878198643433189E-43</c:v>
                </c:pt>
                <c:pt idx="1612">
                  <c:v>1.4898485778394926E-43</c:v>
                </c:pt>
                <c:pt idx="1613">
                  <c:v>1.3979222925318093E-43</c:v>
                </c:pt>
                <c:pt idx="1614">
                  <c:v>1.3116680211832387E-43</c:v>
                </c:pt>
                <c:pt idx="1615">
                  <c:v>1.230735790527215E-43</c:v>
                </c:pt>
                <c:pt idx="1616">
                  <c:v>1.1547972212650636E-43</c:v>
                </c:pt>
                <c:pt idx="1617">
                  <c:v>1.0835441956800911E-43</c:v>
                </c:pt>
                <c:pt idx="1618">
                  <c:v>1.0166876074622355E-43</c:v>
                </c:pt>
                <c:pt idx="1619">
                  <c:v>9.5395618867074264E-44</c:v>
                </c:pt>
                <c:pt idx="1620">
                  <c:v>8.950954090753116E-44</c:v>
                </c:pt>
                <c:pt idx="1621">
                  <c:v>8.3986644340983623E-44</c:v>
                </c:pt>
                <c:pt idx="1622">
                  <c:v>7.8804520234841101E-44</c:v>
                </c:pt>
                <c:pt idx="1623">
                  <c:v>7.3942142327182655E-44</c:v>
                </c:pt>
                <c:pt idx="1624">
                  <c:v>6.9379781713537645E-44</c:v>
                </c:pt>
                <c:pt idx="1625">
                  <c:v>6.5098926797642592E-44</c:v>
                </c:pt>
                <c:pt idx="1626">
                  <c:v>6.1082208181377416E-44</c:v>
                </c:pt>
                <c:pt idx="1627">
                  <c:v>5.7313328189125254E-44</c:v>
                </c:pt>
                <c:pt idx="1628">
                  <c:v>5.3776994740603459E-44</c:v>
                </c:pt>
                <c:pt idx="1629">
                  <c:v>5.0458859303857695E-44</c:v>
                </c:pt>
                <c:pt idx="1630">
                  <c:v>4.7345458676665627E-44</c:v>
                </c:pt>
                <c:pt idx="1631">
                  <c:v>4.4424160360130822E-44</c:v>
                </c:pt>
                <c:pt idx="1632">
                  <c:v>4.1683111302822111E-44</c:v>
                </c:pt>
                <c:pt idx="1633">
                  <c:v>3.911118980749015E-44</c:v>
                </c:pt>
                <c:pt idx="1634">
                  <c:v>3.6697960405224256E-44</c:v>
                </c:pt>
                <c:pt idx="1635">
                  <c:v>3.4433631513953433E-44</c:v>
                </c:pt>
                <c:pt idx="1636">
                  <c:v>3.2309015709492575E-44</c:v>
                </c:pt>
                <c:pt idx="1637">
                  <c:v>3.0315492447935178E-44</c:v>
                </c:pt>
                <c:pt idx="1638">
                  <c:v>2.8444973088140185E-44</c:v>
                </c:pt>
                <c:pt idx="1639">
                  <c:v>2.6689868072393108E-44</c:v>
                </c:pt>
                <c:pt idx="1640">
                  <c:v>2.5043056132078215E-44</c:v>
                </c:pt>
                <c:pt idx="1641">
                  <c:v>2.3497855393415118E-44</c:v>
                </c:pt>
                <c:pt idx="1642">
                  <c:v>2.2047996266022325E-44</c:v>
                </c:pt>
                <c:pt idx="1643">
                  <c:v>2.0687596004304279E-44</c:v>
                </c:pt>
                <c:pt idx="1644">
                  <c:v>1.9411134838445685E-44</c:v>
                </c:pt>
                <c:pt idx="1645">
                  <c:v>1.8213433578165592E-44</c:v>
                </c:pt>
                <c:pt idx="1646">
                  <c:v>1.708963259835933E-44</c:v>
                </c:pt>
                <c:pt idx="1647">
                  <c:v>1.6035172121363448E-44</c:v>
                </c:pt>
                <c:pt idx="1648">
                  <c:v>1.504577371583967E-44</c:v>
                </c:pt>
                <c:pt idx="1649">
                  <c:v>1.4117422937210321E-44</c:v>
                </c:pt>
                <c:pt idx="1650">
                  <c:v>1.3246353039209559E-44</c:v>
                </c:pt>
                <c:pt idx="1651">
                  <c:v>1.2429029690460583E-44</c:v>
                </c:pt>
                <c:pt idx="1652">
                  <c:v>1.1662136634067012E-44</c:v>
                </c:pt>
                <c:pt idx="1653">
                  <c:v>1.0942562232032761E-44</c:v>
                </c:pt>
                <c:pt idx="1654">
                  <c:v>1.0267386839914962E-44</c:v>
                </c:pt>
                <c:pt idx="1655">
                  <c:v>9.6338709604830472E-45</c:v>
                </c:pt>
                <c:pt idx="1656">
                  <c:v>9.0394441283179738E-45</c:v>
                </c:pt>
                <c:pt idx="1657">
                  <c:v>8.4816944802512931E-45</c:v>
                </c:pt>
                <c:pt idx="1658">
                  <c:v>7.9583589693265165E-45</c:v>
                </c:pt>
                <c:pt idx="1659">
                  <c:v>7.4673141825763248E-45</c:v>
                </c:pt>
                <c:pt idx="1660">
                  <c:v>7.006567725359131E-45</c:v>
                </c:pt>
                <c:pt idx="1661">
                  <c:v>6.5742501372972654E-45</c:v>
                </c:pt>
                <c:pt idx="1662">
                  <c:v>6.1686073070160449E-45</c:v>
                </c:pt>
                <c:pt idx="1663">
                  <c:v>5.7879933549068069E-45</c:v>
                </c:pt>
                <c:pt idx="1664">
                  <c:v>5.4308639550360375E-45</c:v>
                </c:pt>
                <c:pt idx="1665">
                  <c:v>5.0957700691044689E-45</c:v>
                </c:pt>
                <c:pt idx="1666">
                  <c:v>4.7813520670319672E-45</c:v>
                </c:pt>
                <c:pt idx="1667">
                  <c:v>4.4863342103126958E-45</c:v>
                </c:pt>
                <c:pt idx="1668">
                  <c:v>4.2095194757569971E-45</c:v>
                </c:pt>
                <c:pt idx="1669">
                  <c:v>3.9497846986175337E-45</c:v>
                </c:pt>
                <c:pt idx="1670">
                  <c:v>3.7060760153931139E-45</c:v>
                </c:pt>
                <c:pt idx="1671">
                  <c:v>3.4774045878195575E-45</c:v>
                </c:pt>
                <c:pt idx="1672">
                  <c:v>3.2628425906978698E-45</c:v>
                </c:pt>
                <c:pt idx="1673">
                  <c:v>3.0615194472804947E-45</c:v>
                </c:pt>
                <c:pt idx="1674">
                  <c:v>2.8726182969408743E-45</c:v>
                </c:pt>
                <c:pt idx="1675">
                  <c:v>2.695372680794032E-45</c:v>
                </c:pt>
                <c:pt idx="1676">
                  <c:v>2.5290634318202069E-45</c:v>
                </c:pt>
                <c:pt idx="1677">
                  <c:v>2.3730157568733512E-45</c:v>
                </c:pt>
                <c:pt idx="1678">
                  <c:v>2.2265964987348446E-45</c:v>
                </c:pt>
                <c:pt idx="1679">
                  <c:v>2.0892115671033298E-45</c:v>
                </c:pt>
                <c:pt idx="1680">
                  <c:v>1.9603035280970036E-45</c:v>
                </c:pt>
                <c:pt idx="1681">
                  <c:v>1.8393493424878691E-45</c:v>
                </c:pt>
                <c:pt idx="1682">
                  <c:v>1.7258582434909239E-45</c:v>
                </c:pt>
                <c:pt idx="1683">
                  <c:v>1.6193697454975016E-45</c:v>
                </c:pt>
                <c:pt idx="1684">
                  <c:v>1.5194517756732747E-45</c:v>
                </c:pt>
                <c:pt idx="1685">
                  <c:v>1.4256989208399592E-45</c:v>
                </c:pt>
                <c:pt idx="1686">
                  <c:v>1.3377307825275098E-45</c:v>
                </c:pt>
                <c:pt idx="1687">
                  <c:v>1.2551904335224965E-45</c:v>
                </c:pt>
                <c:pt idx="1688">
                  <c:v>1.1777429696501683E-45</c:v>
                </c:pt>
                <c:pt idx="1689">
                  <c:v>1.1050741509141184E-45</c:v>
                </c:pt>
                <c:pt idx="1690">
                  <c:v>1.0368891264800305E-45</c:v>
                </c:pt>
                <c:pt idx="1691">
                  <c:v>9.7291123833017389E-46</c:v>
                </c:pt>
                <c:pt idx="1692">
                  <c:v>9.1288089873453063E-46</c:v>
                </c:pt>
                <c:pt idx="1693">
                  <c:v>8.565545369839302E-46</c:v>
                </c:pt>
                <c:pt idx="1694">
                  <c:v>8.0370361111161083E-46</c:v>
                </c:pt>
                <c:pt idx="1695">
                  <c:v>7.5411368059330226E-46</c:v>
                </c:pt>
                <c:pt idx="1696">
                  <c:v>7.0758353626334908E-46</c:v>
                </c:pt>
                <c:pt idx="1697">
                  <c:v>6.6392438391654479E-46</c:v>
                </c:pt>
                <c:pt idx="1698">
                  <c:v>6.229590782831723E-46</c:v>
                </c:pt>
                <c:pt idx="1699">
                  <c:v>5.8452140426913576E-46</c:v>
                </c:pt>
                <c:pt idx="1700">
                  <c:v>5.4845540254484432E-46</c:v>
                </c:pt>
                <c:pt idx="1701">
                  <c:v>5.1461473674645109E-46</c:v>
                </c:pt>
                <c:pt idx="1702">
                  <c:v>4.8286209972189229E-46</c:v>
                </c:pt>
                <c:pt idx="1703">
                  <c:v>4.5306865641259261E-46</c:v>
                </c:pt>
                <c:pt idx="1704">
                  <c:v>4.2511352111035269E-46</c:v>
                </c:pt>
                <c:pt idx="1705">
                  <c:v>3.9888326696840847E-46</c:v>
                </c:pt>
                <c:pt idx="1706">
                  <c:v>3.7427146577652301E-46</c:v>
                </c:pt>
                <c:pt idx="1707">
                  <c:v>3.5117825613276818E-46</c:v>
                </c:pt>
                <c:pt idx="1708">
                  <c:v>3.2950993825986723E-46</c:v>
                </c:pt>
                <c:pt idx="1709">
                  <c:v>3.0917859382208574E-46</c:v>
                </c:pt>
                <c:pt idx="1710">
                  <c:v>2.9010172920008967E-46</c:v>
                </c:pt>
                <c:pt idx="1711">
                  <c:v>2.7220194077637463E-46</c:v>
                </c:pt>
                <c:pt idx="1712">
                  <c:v>2.5540660087317412E-46</c:v>
                </c:pt>
                <c:pt idx="1713">
                  <c:v>2.3964756306855341E-46</c:v>
                </c:pt>
                <c:pt idx="1714">
                  <c:v>2.248608856950195E-46</c:v>
                </c:pt>
                <c:pt idx="1715">
                  <c:v>2.1098657239875537E-46</c:v>
                </c:pt>
                <c:pt idx="1716">
                  <c:v>1.9796832870680635E-46</c:v>
                </c:pt>
                <c:pt idx="1717">
                  <c:v>1.8575333361450128E-46</c:v>
                </c:pt>
                <c:pt idx="1718">
                  <c:v>1.7429202526633198E-46</c:v>
                </c:pt>
                <c:pt idx="1719">
                  <c:v>1.6353789986070104E-46</c:v>
                </c:pt>
                <c:pt idx="1720">
                  <c:v>1.5344732296260117E-46</c:v>
                </c:pt>
                <c:pt idx="1721">
                  <c:v>1.4397935245863497E-46</c:v>
                </c:pt>
                <c:pt idx="1722">
                  <c:v>1.3509557243602258E-46</c:v>
                </c:pt>
                <c:pt idx="1723">
                  <c:v>1.2675993731156729E-46</c:v>
                </c:pt>
                <c:pt idx="1724">
                  <c:v>1.1893862557813921E-46</c:v>
                </c:pt>
                <c:pt idx="1725">
                  <c:v>1.1159990257525852E-46</c:v>
                </c:pt>
                <c:pt idx="1726">
                  <c:v>1.0471399172697626E-46</c:v>
                </c:pt>
                <c:pt idx="1727">
                  <c:v>9.825295372460454E-47</c:v>
                </c:pt>
                <c:pt idx="1728">
                  <c:v>9.2190573164085811E-47</c:v>
                </c:pt>
                <c:pt idx="1729">
                  <c:v>8.6502252178036178E-47</c:v>
                </c:pt>
                <c:pt idx="1730">
                  <c:v>8.1164910630879307E-47</c:v>
                </c:pt>
                <c:pt idx="1731">
                  <c:v>7.6156892472116686E-47</c:v>
                </c:pt>
                <c:pt idx="1732">
                  <c:v>7.1457877867766344E-47</c:v>
                </c:pt>
                <c:pt idx="1733">
                  <c:v>6.7048800753446626E-47</c:v>
                </c:pt>
                <c:pt idx="1734">
                  <c:v>6.2911771474580306E-47</c:v>
                </c:pt>
                <c:pt idx="1735">
                  <c:v>5.9030004199834411E-47</c:v>
                </c:pt>
                <c:pt idx="1736">
                  <c:v>5.5387748813279068E-47</c:v>
                </c:pt>
                <c:pt idx="1737">
                  <c:v>5.1970227008920018E-47</c:v>
                </c:pt>
                <c:pt idx="1738">
                  <c:v>4.8763572328311435E-47</c:v>
                </c:pt>
                <c:pt idx="1739">
                  <c:v>4.5754773897953671E-47</c:v>
                </c:pt>
                <c:pt idx="1740">
                  <c:v>4.2931623638192865E-47</c:v>
                </c:pt>
                <c:pt idx="1741">
                  <c:v>4.0282666729424534E-47</c:v>
                </c:pt>
                <c:pt idx="1742">
                  <c:v>3.77971551346198E-47</c:v>
                </c:pt>
                <c:pt idx="1743">
                  <c:v>3.5465003989593737E-47</c:v>
                </c:pt>
                <c:pt idx="1744">
                  <c:v>3.3276750684071069E-47</c:v>
                </c:pt>
                <c:pt idx="1745">
                  <c:v>3.1223516467522307E-47</c:v>
                </c:pt>
                <c:pt idx="1746">
                  <c:v>2.9296970423987514E-47</c:v>
                </c:pt>
                <c:pt idx="1747">
                  <c:v>2.7489295669717033E-47</c:v>
                </c:pt>
                <c:pt idx="1748">
                  <c:v>2.5793157636477319E-47</c:v>
                </c:pt>
                <c:pt idx="1749">
                  <c:v>2.4201674311832827E-47</c:v>
                </c:pt>
                <c:pt idx="1750">
                  <c:v>2.2708388315654995E-47</c:v>
                </c:pt>
                <c:pt idx="1751">
                  <c:v>2.1307240699559838E-47</c:v>
                </c:pt>
                <c:pt idx="1752">
                  <c:v>1.9992546362966501E-47</c:v>
                </c:pt>
                <c:pt idx="1753">
                  <c:v>1.8758970986028333E-47</c:v>
                </c:pt>
                <c:pt idx="1754">
                  <c:v>1.760150938584283E-47</c:v>
                </c:pt>
                <c:pt idx="1755">
                  <c:v>1.6515465208121589E-47</c:v>
                </c:pt>
                <c:pt idx="1756">
                  <c:v>1.5496431871920046E-47</c:v>
                </c:pt>
                <c:pt idx="1757">
                  <c:v>1.4540274690111019E-47</c:v>
                </c:pt>
                <c:pt idx="1758">
                  <c:v>1.3643114093056549E-47</c:v>
                </c:pt>
                <c:pt idx="1759">
                  <c:v>1.2801309887408808E-47</c:v>
                </c:pt>
                <c:pt idx="1760">
                  <c:v>1.2011446486170733E-47</c:v>
                </c:pt>
                <c:pt idx="1761">
                  <c:v>1.1270319050087992E-47</c:v>
                </c:pt>
                <c:pt idx="1762">
                  <c:v>1.0574920484141499E-47</c:v>
                </c:pt>
                <c:pt idx="1763">
                  <c:v>9.9224292363792814E-48</c:v>
                </c:pt>
                <c:pt idx="1764">
                  <c:v>9.310197849581953E-48</c:v>
                </c:pt>
                <c:pt idx="1765">
                  <c:v>8.7357422193106104E-48</c:v>
                </c:pt>
                <c:pt idx="1766">
                  <c:v>8.1967315147521249E-48</c:v>
                </c:pt>
                <c:pt idx="1767">
                  <c:v>7.6909787214660683E-48</c:v>
                </c:pt>
                <c:pt idx="1768">
                  <c:v>7.21643176766082E-48</c:v>
                </c:pt>
                <c:pt idx="1769">
                  <c:v>6.7711651979941085E-48</c:v>
                </c:pt>
                <c:pt idx="1770">
                  <c:v>6.3533723611147352E-48</c:v>
                </c:pt>
                <c:pt idx="1771">
                  <c:v>5.9613580792467534E-48</c:v>
                </c:pt>
                <c:pt idx="1772">
                  <c:v>5.5935317700732456E-48</c:v>
                </c:pt>
                <c:pt idx="1773">
                  <c:v>5.2484009930119956E-48</c:v>
                </c:pt>
                <c:pt idx="1774">
                  <c:v>4.9245653936973332E-48</c:v>
                </c:pt>
                <c:pt idx="1775">
                  <c:v>4.620711022098144E-48</c:v>
                </c:pt>
                <c:pt idx="1776">
                  <c:v>4.3356050012180048E-48</c:v>
                </c:pt>
                <c:pt idx="1777">
                  <c:v>4.0680905247459383E-48</c:v>
                </c:pt>
                <c:pt idx="1778">
                  <c:v>3.8170821633609284E-48</c:v>
                </c:pt>
                <c:pt idx="1779">
                  <c:v>3.5815614606457379E-48</c:v>
                </c:pt>
                <c:pt idx="1780">
                  <c:v>3.3605728007406009E-48</c:v>
                </c:pt>
                <c:pt idx="1781">
                  <c:v>3.1532195309699843E-48</c:v>
                </c:pt>
                <c:pt idx="1782">
                  <c:v>2.9586603237101083E-48</c:v>
                </c:pt>
                <c:pt idx="1783">
                  <c:v>2.776105762735658E-48</c:v>
                </c:pt>
                <c:pt idx="1784">
                  <c:v>2.6048151401949315E-48</c:v>
                </c:pt>
                <c:pt idx="1785">
                  <c:v>2.444093451217269E-48</c:v>
                </c:pt>
                <c:pt idx="1786">
                  <c:v>2.2932885739584979E-48</c:v>
                </c:pt>
                <c:pt idx="1787">
                  <c:v>2.15178862364256E-48</c:v>
                </c:pt>
                <c:pt idx="1788">
                  <c:v>2.0190194698634279E-48</c:v>
                </c:pt>
                <c:pt idx="1789">
                  <c:v>1.8944424070738773E-48</c:v>
                </c:pt>
                <c:pt idx="1790">
                  <c:v>1.7775519688092113E-48</c:v>
                </c:pt>
                <c:pt idx="1791">
                  <c:v>1.6678738767772342E-48</c:v>
                </c:pt>
                <c:pt idx="1792">
                  <c:v>1.5649631164929942E-48</c:v>
                </c:pt>
                <c:pt idx="1793">
                  <c:v>1.4684021316502549E-48</c:v>
                </c:pt>
                <c:pt idx="1794">
                  <c:v>1.3777991299034331E-48</c:v>
                </c:pt>
                <c:pt idx="1795">
                  <c:v>1.2927864931857801E-48</c:v>
                </c:pt>
                <c:pt idx="1796">
                  <c:v>1.2130192861137345E-48</c:v>
                </c:pt>
                <c:pt idx="1797">
                  <c:v>1.1381738564253579E-48</c:v>
                </c:pt>
                <c:pt idx="1798">
                  <c:v>1.067946521774188E-48</c:v>
                </c:pt>
                <c:pt idx="1799">
                  <c:v>1.0020523375502267E-48</c:v>
                </c:pt>
                <c:pt idx="1800">
                  <c:v>9.4022394072854846E-49</c:v>
                </c:pt>
                <c:pt idx="1801">
                  <c:v>8.8221046505448688E-49</c:v>
                </c:pt>
                <c:pt idx="1802">
                  <c:v>8.2777652316380986E-49</c:v>
                </c:pt>
                <c:pt idx="1803">
                  <c:v>7.7670125150787617E-49</c:v>
                </c:pt>
                <c:pt idx="1804">
                  <c:v>7.2877741420859343E-49</c:v>
                </c:pt>
                <c:pt idx="1805">
                  <c:v>6.8381056220710616E-49</c:v>
                </c:pt>
                <c:pt idx="1806">
                  <c:v>6.4161824429449345E-49</c:v>
                </c:pt>
                <c:pt idx="1807">
                  <c:v>6.0202926682326422E-49</c:v>
                </c:pt>
                <c:pt idx="1808">
                  <c:v>5.64882999095959E-49</c:v>
                </c:pt>
                <c:pt idx="1809">
                  <c:v>5.3002872161249958E-49</c:v>
                </c:pt>
                <c:pt idx="1810">
                  <c:v>4.9732501453182838E-49</c:v>
                </c:pt>
                <c:pt idx="1811">
                  <c:v>4.6663918386654196E-49</c:v>
                </c:pt>
                <c:pt idx="1812">
                  <c:v>4.3784672308232811E-49</c:v>
                </c:pt>
                <c:pt idx="1813">
                  <c:v>4.1083080791766863E-49</c:v>
                </c:pt>
                <c:pt idx="1814">
                  <c:v>3.8548182237405574E-49</c:v>
                </c:pt>
                <c:pt idx="1815">
                  <c:v>3.6169691395344926E-49</c:v>
                </c:pt>
                <c:pt idx="1816">
                  <c:v>3.3937957633836751E-49</c:v>
                </c:pt>
                <c:pt idx="1817">
                  <c:v>3.1843925782135206E-49</c:v>
                </c:pt>
                <c:pt idx="1818">
                  <c:v>2.9879099389502555E-49</c:v>
                </c:pt>
                <c:pt idx="1819">
                  <c:v>2.8035506251199108E-49</c:v>
                </c:pt>
                <c:pt idx="1820">
                  <c:v>2.6305666061580374E-49</c:v>
                </c:pt>
                <c:pt idx="1821">
                  <c:v>2.4682560063055203E-49</c:v>
                </c:pt>
                <c:pt idx="1822">
                  <c:v>2.315960256775672E-49</c:v>
                </c:pt>
                <c:pt idx="1823">
                  <c:v>2.1730614236376429E-49</c:v>
                </c:pt>
                <c:pt idx="1824">
                  <c:v>2.0389797005741359E-49</c:v>
                </c:pt>
                <c:pt idx="1825">
                  <c:v>1.9131710563403956E-49</c:v>
                </c:pt>
                <c:pt idx="1826">
                  <c:v>1.7951250273791246E-49</c:v>
                </c:pt>
                <c:pt idx="1827">
                  <c:v>1.6843626466349557E-49</c:v>
                </c:pt>
                <c:pt idx="1828">
                  <c:v>1.580434500164724E-49</c:v>
                </c:pt>
                <c:pt idx="1829">
                  <c:v>1.4829189036583115E-49</c:v>
                </c:pt>
                <c:pt idx="1830">
                  <c:v>1.391420191471376E-49</c:v>
                </c:pt>
                <c:pt idx="1831">
                  <c:v>1.305567111227775E-49</c:v>
                </c:pt>
                <c:pt idx="1832">
                  <c:v>1.2250113174778532E-49</c:v>
                </c:pt>
                <c:pt idx="1833">
                  <c:v>1.1494259583006726E-49</c:v>
                </c:pt>
                <c:pt idx="1834">
                  <c:v>1.0785043491153743E-49</c:v>
                </c:pt>
                <c:pt idx="1835">
                  <c:v>1.0119587283207232E-49</c:v>
                </c:pt>
                <c:pt idx="1836">
                  <c:v>9.4951908971388391E-50</c:v>
                </c:pt>
                <c:pt idx="1837">
                  <c:v>8.9093208695102066E-50</c:v>
                </c:pt>
                <c:pt idx="1838">
                  <c:v>8.359600056046084E-50</c:v>
                </c:pt>
                <c:pt idx="1839">
                  <c:v>7.8437979864662263E-50</c:v>
                </c:pt>
                <c:pt idx="1840">
                  <c:v>7.3598218144411741E-50</c:v>
                </c:pt>
                <c:pt idx="1841">
                  <c:v>6.9057078259517211E-50</c:v>
                </c:pt>
                <c:pt idx="1842">
                  <c:v>6.4796134715975892E-50</c:v>
                </c:pt>
                <c:pt idx="1843">
                  <c:v>6.0798098905267079E-50</c:v>
                </c:pt>
                <c:pt idx="1844">
                  <c:v>5.7046748956512455E-50</c:v>
                </c:pt>
                <c:pt idx="1845">
                  <c:v>5.3526863916881862E-50</c:v>
                </c:pt>
                <c:pt idx="1846">
                  <c:v>5.0224161993184134E-50</c:v>
                </c:pt>
                <c:pt idx="1847">
                  <c:v>4.7125242604060721E-50</c:v>
                </c:pt>
                <c:pt idx="1848">
                  <c:v>4.4217532007661178E-50</c:v>
                </c:pt>
                <c:pt idx="1849">
                  <c:v>4.1489232284187005E-50</c:v>
                </c:pt>
                <c:pt idx="1850">
                  <c:v>3.8929273466302489E-50</c:v>
                </c:pt>
                <c:pt idx="1851">
                  <c:v>3.652726862318367E-50</c:v>
                </c:pt>
                <c:pt idx="1852">
                  <c:v>3.427347171596071E-50</c:v>
                </c:pt>
                <c:pt idx="1853">
                  <c:v>3.2158738053553811E-50</c:v>
                </c:pt>
                <c:pt idx="1854">
                  <c:v>3.0174487188453798E-50</c:v>
                </c:pt>
                <c:pt idx="1855">
                  <c:v>2.8312668101898498E-50</c:v>
                </c:pt>
                <c:pt idx="1856">
                  <c:v>2.6565726537185157E-50</c:v>
                </c:pt>
                <c:pt idx="1857">
                  <c:v>2.4926574348575112E-50</c:v>
                </c:pt>
                <c:pt idx="1858">
                  <c:v>2.3388560741425055E-50</c:v>
                </c:pt>
                <c:pt idx="1859">
                  <c:v>2.1945445286853035E-50</c:v>
                </c:pt>
                <c:pt idx="1860">
                  <c:v>2.0591372601447051E-50</c:v>
                </c:pt>
                <c:pt idx="1861">
                  <c:v>1.9320848589280382E-50</c:v>
                </c:pt>
                <c:pt idx="1862">
                  <c:v>1.8128718149836432E-50</c:v>
                </c:pt>
                <c:pt idx="1863">
                  <c:v>1.7010144261393939E-50</c:v>
                </c:pt>
                <c:pt idx="1864">
                  <c:v>1.5960588355004227E-50</c:v>
                </c:pt>
                <c:pt idx="1865">
                  <c:v>1.4975791899428676E-50</c:v>
                </c:pt>
                <c:pt idx="1866">
                  <c:v>1.405175912231803E-50</c:v>
                </c:pt>
                <c:pt idx="1867">
                  <c:v>1.3184740797525419E-50</c:v>
                </c:pt>
                <c:pt idx="1868">
                  <c:v>1.2371219032770779E-50</c:v>
                </c:pt>
                <c:pt idx="1869">
                  <c:v>1.1607892995933198E-50</c:v>
                </c:pt>
                <c:pt idx="1870">
                  <c:v>1.08916655220562E-50</c:v>
                </c:pt>
                <c:pt idx="1871">
                  <c:v>1.021963054672446E-50</c:v>
                </c:pt>
                <c:pt idx="1872">
                  <c:v>9.5890613148232837E-51</c:v>
                </c:pt>
                <c:pt idx="1873">
                  <c:v>8.9973993168384937E-51</c:v>
                </c:pt>
                <c:pt idx="1874">
                  <c:v>8.442243907806075E-51</c:v>
                </c:pt>
                <c:pt idx="1875">
                  <c:v>7.9213425667909741E-51</c:v>
                </c:pt>
                <c:pt idx="1876">
                  <c:v>7.4325817573732187E-51</c:v>
                </c:pt>
                <c:pt idx="1877">
                  <c:v>6.9739783520581708E-51</c:v>
                </c:pt>
                <c:pt idx="1878">
                  <c:v>6.5436715858157996E-51</c:v>
                </c:pt>
                <c:pt idx="1879">
                  <c:v>6.1399155061007716E-51</c:v>
                </c:pt>
                <c:pt idx="1880">
                  <c:v>5.7610718887196117E-51</c:v>
                </c:pt>
                <c:pt idx="1881">
                  <c:v>5.405603590801373E-51</c:v>
                </c:pt>
                <c:pt idx="1882">
                  <c:v>5.0720683139017229E-51</c:v>
                </c:pt>
                <c:pt idx="1883">
                  <c:v>4.759112751934524E-51</c:v>
                </c:pt>
                <c:pt idx="1884">
                  <c:v>4.4654671001863508E-51</c:v>
                </c:pt>
                <c:pt idx="1885">
                  <c:v>4.1899399031344986E-51</c:v>
                </c:pt>
                <c:pt idx="1886">
                  <c:v>3.9314132201637117E-51</c:v>
                </c:pt>
                <c:pt idx="1887">
                  <c:v>3.6888380895667134E-51</c:v>
                </c:pt>
                <c:pt idx="1888">
                  <c:v>3.4612302724239086E-51</c:v>
                </c:pt>
                <c:pt idx="1889">
                  <c:v>3.2476662590932134E-51</c:v>
                </c:pt>
                <c:pt idx="1890">
                  <c:v>3.047279522106508E-51</c:v>
                </c:pt>
                <c:pt idx="1891">
                  <c:v>2.8592570002689886E-51</c:v>
                </c:pt>
                <c:pt idx="1892">
                  <c:v>2.6828357996957886E-51</c:v>
                </c:pt>
                <c:pt idx="1893">
                  <c:v>2.5173000984004643E-51</c:v>
                </c:pt>
                <c:pt idx="1894">
                  <c:v>2.3619782418758272E-51</c:v>
                </c:pt>
                <c:pt idx="1895">
                  <c:v>2.2162400178825633E-51</c:v>
                </c:pt>
                <c:pt idx="1896">
                  <c:v>2.0794940993882031E-51</c:v>
                </c:pt>
                <c:pt idx="1897">
                  <c:v>1.9511856452812661E-51</c:v>
                </c:pt>
                <c:pt idx="1898">
                  <c:v>1.8307940491255757E-51</c:v>
                </c:pt>
                <c:pt idx="1899">
                  <c:v>1.7178308268204039E-51</c:v>
                </c:pt>
                <c:pt idx="1900">
                  <c:v>1.6118376345957112E-51</c:v>
                </c:pt>
                <c:pt idx="1901">
                  <c:v>1.512384409300577E-51</c:v>
                </c:pt>
                <c:pt idx="1902">
                  <c:v>1.4190676234391113E-51</c:v>
                </c:pt>
                <c:pt idx="1903">
                  <c:v>1.3315086478737342E-51</c:v>
                </c:pt>
                <c:pt idx="1904">
                  <c:v>1.2493522155525461E-51</c:v>
                </c:pt>
                <c:pt idx="1905">
                  <c:v>1.172264980027432E-51</c:v>
                </c:pt>
                <c:pt idx="1906">
                  <c:v>1.0999341629141393E-51</c:v>
                </c:pt>
                <c:pt idx="1907">
                  <c:v>1.0320662848064581E-51</c:v>
                </c:pt>
                <c:pt idx="1908">
                  <c:v>9.6838597449523117E-52</c:v>
                </c:pt>
                <c:pt idx="1909">
                  <c:v>9.0863485166065397E-52</c:v>
                </c:pt>
                <c:pt idx="1910">
                  <c:v>8.5257047850443082E-52</c:v>
                </c:pt>
                <c:pt idx="1911">
                  <c:v>7.9996537606807445E-52</c:v>
                </c:pt>
                <c:pt idx="1912">
                  <c:v>7.5060610124610351E-52</c:v>
                </c:pt>
                <c:pt idx="1913">
                  <c:v>7.0429238074915327E-52</c:v>
                </c:pt>
                <c:pt idx="1914">
                  <c:v>6.6083629850308939E-52</c:v>
                </c:pt>
                <c:pt idx="1915">
                  <c:v>6.2006153318703136E-52</c:v>
                </c:pt>
                <c:pt idx="1916">
                  <c:v>5.818026428166225E-52</c:v>
                </c:pt>
                <c:pt idx="1917">
                  <c:v>5.4590439346977715E-52</c:v>
                </c:pt>
                <c:pt idx="1918">
                  <c:v>5.1222112943123068E-52</c:v>
                </c:pt>
                <c:pt idx="1919">
                  <c:v>4.8061618220028336E-52</c:v>
                </c:pt>
                <c:pt idx="1920">
                  <c:v>4.5096131596380837E-52</c:v>
                </c:pt>
                <c:pt idx="1921">
                  <c:v>4.2313620728455334E-52</c:v>
                </c:pt>
                <c:pt idx="1922">
                  <c:v>3.9702795689359217E-52</c:v>
                </c:pt>
                <c:pt idx="1923">
                  <c:v>3.7253063160604279E-52</c:v>
                </c:pt>
                <c:pt idx="1924">
                  <c:v>3.4954483450139366E-52</c:v>
                </c:pt>
                <c:pt idx="1925">
                  <c:v>3.2797730162446276E-52</c:v>
                </c:pt>
                <c:pt idx="1926">
                  <c:v>3.0774052357061772E-52</c:v>
                </c:pt>
                <c:pt idx="1927">
                  <c:v>2.8875239041985652E-52</c:v>
                </c:pt>
                <c:pt idx="1928">
                  <c:v>2.7093585857908112E-52</c:v>
                </c:pt>
                <c:pt idx="1929">
                  <c:v>2.5421863818079042E-52</c:v>
                </c:pt>
                <c:pt idx="1930">
                  <c:v>2.3853289976982574E-52</c:v>
                </c:pt>
                <c:pt idx="1931">
                  <c:v>2.2381499908806105E-52</c:v>
                </c:pt>
                <c:pt idx="1932">
                  <c:v>2.1000521884036359E-52</c:v>
                </c:pt>
                <c:pt idx="1933">
                  <c:v>1.9704752639405011E-52</c:v>
                </c:pt>
                <c:pt idx="1934">
                  <c:v>1.8488934642871392E-52</c:v>
                </c:pt>
                <c:pt idx="1935">
                  <c:v>1.7348134761395913E-52</c:v>
                </c:pt>
                <c:pt idx="1936">
                  <c:v>1.6277724244949436E-52</c:v>
                </c:pt>
                <c:pt idx="1937">
                  <c:v>1.5273359945544624E-52</c:v>
                </c:pt>
                <c:pt idx="1938">
                  <c:v>1.433096669508616E-52</c:v>
                </c:pt>
                <c:pt idx="1939">
                  <c:v>1.3446720770538702E-52</c:v>
                </c:pt>
                <c:pt idx="1940">
                  <c:v>1.2617034379323137E-52</c:v>
                </c:pt>
                <c:pt idx="1941">
                  <c:v>1.1838541101991257E-52</c:v>
                </c:pt>
                <c:pt idx="1942">
                  <c:v>1.110808223311309E-52</c:v>
                </c:pt>
                <c:pt idx="1943">
                  <c:v>1.0422693964955564E-52</c:v>
                </c:pt>
                <c:pt idx="1944">
                  <c:v>9.779595361950825E-53</c:v>
                </c:pt>
                <c:pt idx="1945">
                  <c:v>9.1761770771610537E-53</c:v>
                </c:pt>
                <c:pt idx="1946">
                  <c:v>8.6099907649573131E-53</c:v>
                </c:pt>
                <c:pt idx="1947">
                  <c:v>8.0787391469547921E-53</c:v>
                </c:pt>
                <c:pt idx="1948">
                  <c:v>7.580266690897365E-53</c:v>
                </c:pt>
                <c:pt idx="1949">
                  <c:v>7.1125508646714125E-53</c:v>
                </c:pt>
                <c:pt idx="1950">
                  <c:v>6.6736939299624181E-53</c:v>
                </c:pt>
                <c:pt idx="1951">
                  <c:v>6.2619152422574368E-53</c:v>
                </c:pt>
                <c:pt idx="1952">
                  <c:v>5.8755440259509818E-53</c:v>
                </c:pt>
                <c:pt idx="1953">
                  <c:v>5.5130125952396296E-53</c:v>
                </c:pt>
                <c:pt idx="1954">
                  <c:v>5.1728499932993882E-53</c:v>
                </c:pt>
                <c:pt idx="1955">
                  <c:v>4.8536760239370355E-53</c:v>
                </c:pt>
                <c:pt idx="1956">
                  <c:v>4.554195651499101E-53</c:v>
                </c:pt>
                <c:pt idx="1957">
                  <c:v>4.2731937463163449E-53</c:v>
                </c:pt>
                <c:pt idx="1958">
                  <c:v>4.0095301543635762E-53</c:v>
                </c:pt>
                <c:pt idx="1959">
                  <c:v>3.7621350711301617E-53</c:v>
                </c:pt>
                <c:pt idx="1960">
                  <c:v>3.5300047009308816E-53</c:v>
                </c:pt>
                <c:pt idx="1961">
                  <c:v>3.312197184044964E-53</c:v>
                </c:pt>
                <c:pt idx="1962">
                  <c:v>3.1078287751578256E-53</c:v>
                </c:pt>
                <c:pt idx="1963">
                  <c:v>2.9160702575996976E-53</c:v>
                </c:pt>
                <c:pt idx="1964">
                  <c:v>2.7361435788320523E-53</c:v>
                </c:pt>
                <c:pt idx="1965">
                  <c:v>2.5673186935304545E-53</c:v>
                </c:pt>
                <c:pt idx="1966">
                  <c:v>2.4089106014547679E-53</c:v>
                </c:pt>
                <c:pt idx="1967">
                  <c:v>2.2602765680879949E-53</c:v>
                </c:pt>
                <c:pt idx="1968">
                  <c:v>2.1208135167666056E-53</c:v>
                </c:pt>
                <c:pt idx="1969">
                  <c:v>1.98995558172102E-53</c:v>
                </c:pt>
                <c:pt idx="1970">
                  <c:v>1.8671718120978154E-53</c:v>
                </c:pt>
                <c:pt idx="1971">
                  <c:v>1.7519640176478083E-53</c:v>
                </c:pt>
                <c:pt idx="1972">
                  <c:v>1.6438647473389849E-53</c:v>
                </c:pt>
                <c:pt idx="1973">
                  <c:v>1.5424353926925782E-53</c:v>
                </c:pt>
                <c:pt idx="1974">
                  <c:v>1.4472644081466562E-53</c:v>
                </c:pt>
                <c:pt idx="1975">
                  <c:v>1.3579656412264127E-53</c:v>
                </c:pt>
                <c:pt idx="1976">
                  <c:v>1.2741767657459013E-53</c:v>
                </c:pt>
                <c:pt idx="1977">
                  <c:v>1.1955578116839819E-53</c:v>
                </c:pt>
                <c:pt idx="1978">
                  <c:v>1.1217897857695179E-53</c:v>
                </c:pt>
                <c:pt idx="1979">
                  <c:v>1.0525733771788971E-53</c:v>
                </c:pt>
                <c:pt idx="1980">
                  <c:v>9.8762774309430126E-54</c:v>
                </c:pt>
                <c:pt idx="1981">
                  <c:v>9.2668936919517131E-54</c:v>
                </c:pt>
                <c:pt idx="1982">
                  <c:v>8.6951100045935882E-54</c:v>
                </c:pt>
                <c:pt idx="1983">
                  <c:v>8.1586063793573357E-54</c:v>
                </c:pt>
                <c:pt idx="1984">
                  <c:v>7.6552059741769072E-54</c:v>
                </c:pt>
                <c:pt idx="1985">
                  <c:v>7.1828662619816167E-54</c:v>
                </c:pt>
                <c:pt idx="1986">
                  <c:v>6.7396707432240107E-54</c:v>
                </c:pt>
                <c:pt idx="1987">
                  <c:v>6.3238211697593698E-54</c:v>
                </c:pt>
                <c:pt idx="1988">
                  <c:v>5.9336302485255639E-54</c:v>
                </c:pt>
                <c:pt idx="1989">
                  <c:v>5.5675147954187426E-54</c:v>
                </c:pt>
                <c:pt idx="1990">
                  <c:v>5.2239893115869557E-54</c:v>
                </c:pt>
                <c:pt idx="1991">
                  <c:v>4.9016599560778041E-54</c:v>
                </c:pt>
                <c:pt idx="1992">
                  <c:v>4.5992188903843491E-54</c:v>
                </c:pt>
                <c:pt idx="1993">
                  <c:v>4.3154389719425255E-54</c:v>
                </c:pt>
                <c:pt idx="1994">
                  <c:v>4.049168775049118E-54</c:v>
                </c:pt>
                <c:pt idx="1995">
                  <c:v>3.7993279189978873E-54</c:v>
                </c:pt>
                <c:pt idx="1996">
                  <c:v>3.5649026844779313E-54</c:v>
                </c:pt>
                <c:pt idx="1997">
                  <c:v>3.3449419004480055E-54</c:v>
                </c:pt>
                <c:pt idx="1998">
                  <c:v>3.1385530847979532E-54</c:v>
                </c:pt>
                <c:pt idx="1999">
                  <c:v>2.9448988231381289E-54</c:v>
                </c:pt>
                <c:pt idx="2000">
                  <c:v>2.7631933710239057E-54</c:v>
                </c:pt>
                <c:pt idx="2001">
                  <c:v>2.5926994658289257E-54</c:v>
                </c:pt>
                <c:pt idx="2002">
                  <c:v>2.4327253353313865E-54</c:v>
                </c:pt>
                <c:pt idx="2003">
                  <c:v>2.2826218908758418E-54</c:v>
                </c:pt>
                <c:pt idx="2004">
                  <c:v>2.1417800937218617E-54</c:v>
                </c:pt>
                <c:pt idx="2005">
                  <c:v>2.0096284838936285E-54</c:v>
                </c:pt>
                <c:pt idx="2006">
                  <c:v>1.8856308615038752E-54</c:v>
                </c:pt>
                <c:pt idx="2007">
                  <c:v>1.7692841111442205E-54</c:v>
                </c:pt>
                <c:pt idx="2008">
                  <c:v>1.6601161605144641E-54</c:v>
                </c:pt>
                <c:pt idx="2009">
                  <c:v>1.5576840650080514E-54</c:v>
                </c:pt>
                <c:pt idx="2010">
                  <c:v>1.4615722104819947E-54</c:v>
                </c:pt>
                <c:pt idx="2011">
                  <c:v>1.3713906269190615E-54</c:v>
                </c:pt>
                <c:pt idx="2012">
                  <c:v>1.2867734061399805E-54</c:v>
                </c:pt>
                <c:pt idx="2013">
                  <c:v>1.2073772171455935E-54</c:v>
                </c:pt>
                <c:pt idx="2014">
                  <c:v>1.1328799130650174E-54</c:v>
                </c:pt>
                <c:pt idx="2015">
                  <c:v>1.0629792240575618E-54</c:v>
                </c:pt>
                <c:pt idx="2016">
                  <c:v>9.9739153086490327E-55</c:v>
                </c:pt>
                <c:pt idx="2017">
                  <c:v>9.358507140372538E-55</c:v>
                </c:pt>
                <c:pt idx="2018">
                  <c:v>8.7810707416430548E-55</c:v>
                </c:pt>
                <c:pt idx="2019">
                  <c:v>8.2392631872982973E-55</c:v>
                </c:pt>
                <c:pt idx="2020">
                  <c:v>7.7308861147913536E-55</c:v>
                </c:pt>
                <c:pt idx="2021">
                  <c:v>7.253876804422309E-55</c:v>
                </c:pt>
                <c:pt idx="2022">
                  <c:v>6.8062998099353224E-55</c:v>
                </c:pt>
                <c:pt idx="2023">
                  <c:v>6.3863391055226143E-55</c:v>
                </c:pt>
                <c:pt idx="2024">
                  <c:v>5.9922907173721677E-55</c:v>
                </c:pt>
                <c:pt idx="2025">
                  <c:v>5.6225558098619358E-55</c:v>
                </c:pt>
                <c:pt idx="2026">
                  <c:v>5.2756341983480545E-55</c:v>
                </c:pt>
                <c:pt idx="2027">
                  <c:v>4.9501182622254763E-55</c:v>
                </c:pt>
                <c:pt idx="2028">
                  <c:v>4.6446872335634904E-55</c:v>
                </c:pt>
                <c:pt idx="2029">
                  <c:v>4.3581018381425137E-55</c:v>
                </c:pt>
                <c:pt idx="2030">
                  <c:v>4.0891992671483565E-55</c:v>
                </c:pt>
                <c:pt idx="2031">
                  <c:v>3.8368884591218328E-55</c:v>
                </c:pt>
                <c:pt idx="2032">
                  <c:v>3.6001456730203926E-55</c:v>
                </c:pt>
                <c:pt idx="2033">
                  <c:v>3.3780103344296619E-55</c:v>
                </c:pt>
                <c:pt idx="2034">
                  <c:v>3.1695811380710649E-55</c:v>
                </c:pt>
                <c:pt idx="2035">
                  <c:v>2.9740123907915934E-55</c:v>
                </c:pt>
                <c:pt idx="2036">
                  <c:v>2.7905105801975594E-55</c:v>
                </c:pt>
                <c:pt idx="2037">
                  <c:v>2.6183311550097026E-55</c:v>
                </c:pt>
                <c:pt idx="2038">
                  <c:v>2.4567755040760617E-55</c:v>
                </c:pt>
                <c:pt idx="2039">
                  <c:v>2.3051881217850848E-55</c:v>
                </c:pt>
                <c:pt idx="2040">
                  <c:v>2.1629539483777472E-55</c:v>
                </c:pt>
                <c:pt idx="2041">
                  <c:v>2.0294958743671049E-55</c:v>
                </c:pt>
                <c:pt idx="2042">
                  <c:v>1.9042723989395667E-55</c:v>
                </c:pt>
                <c:pt idx="2043">
                  <c:v>1.7867754328369322E-55</c:v>
                </c:pt>
                <c:pt idx="2044">
                  <c:v>1.676528236804489E-55</c:v>
                </c:pt>
                <c:pt idx="2045">
                  <c:v>1.5730834872404964E-55</c:v>
                </c:pt>
                <c:pt idx="2046">
                  <c:v>1.4760214611985089E-55</c:v>
                </c:pt>
                <c:pt idx="2047">
                  <c:v>1.3849483333782561E-55</c:v>
                </c:pt>
                <c:pt idx="2048">
                  <c:v>1.2994945781951933E-55</c:v>
                </c:pt>
                <c:pt idx="2049">
                  <c:v>1.2193134704451756E-55</c:v>
                </c:pt>
                <c:pt idx="2050">
                  <c:v>1.1440796784807682E-55</c:v>
                </c:pt>
                <c:pt idx="2051">
                  <c:v>1.0734879441910597E-55</c:v>
                </c:pt>
                <c:pt idx="2052">
                  <c:v>1.0072518444290494E-55</c:v>
                </c:pt>
                <c:pt idx="2053">
                  <c:v>9.4510262886114981E-56</c:v>
                </c:pt>
                <c:pt idx="2054">
                  <c:v>8.8678812952342488E-56</c:v>
                </c:pt>
                <c:pt idx="2055">
                  <c:v>8.3207173766013075E-56</c:v>
                </c:pt>
                <c:pt idx="2056">
                  <c:v>7.807314436931249E-56</c:v>
                </c:pt>
                <c:pt idx="2057">
                  <c:v>7.3255893642685584E-56</c:v>
                </c:pt>
                <c:pt idx="2058">
                  <c:v>6.8735875783399285E-56</c:v>
                </c:pt>
                <c:pt idx="2059">
                  <c:v>6.4494750999227442E-56</c:v>
                </c:pt>
                <c:pt idx="2060">
                  <c:v>6.0515311095475228E-56</c:v>
                </c:pt>
                <c:pt idx="2061">
                  <c:v>5.6781409653415264E-56</c:v>
                </c:pt>
                <c:pt idx="2062">
                  <c:v>5.3277896516837539E-56</c:v>
                </c:pt>
                <c:pt idx="2063">
                  <c:v>4.9990556320894702E-56</c:v>
                </c:pt>
                <c:pt idx="2064">
                  <c:v>4.6906050813826006E-56</c:v>
                </c:pt>
                <c:pt idx="2065">
                  <c:v>4.4011864737532691E-56</c:v>
                </c:pt>
                <c:pt idx="2066">
                  <c:v>4.1296255047417267E-56</c:v>
                </c:pt>
                <c:pt idx="2067">
                  <c:v>3.8748203265448377E-56</c:v>
                </c:pt>
                <c:pt idx="2068">
                  <c:v>3.6357370773125482E-56</c:v>
                </c:pt>
                <c:pt idx="2069">
                  <c:v>3.4114056862946599E-56</c:v>
                </c:pt>
                <c:pt idx="2070">
                  <c:v>3.2009159378174416E-56</c:v>
                </c:pt>
                <c:pt idx="2071">
                  <c:v>3.003413778119829E-56</c:v>
                </c:pt>
                <c:pt idx="2072">
                  <c:v>2.8180978500643435E-56</c:v>
                </c:pt>
                <c:pt idx="2073">
                  <c:v>2.6442162416624638E-56</c:v>
                </c:pt>
                <c:pt idx="2074">
                  <c:v>2.4810634352217142E-56</c:v>
                </c:pt>
                <c:pt idx="2075">
                  <c:v>2.3279774447357576E-56</c:v>
                </c:pt>
                <c:pt idx="2076">
                  <c:v>2.1843371299025776E-56</c:v>
                </c:pt>
                <c:pt idx="2077">
                  <c:v>2.049559675872465E-56</c:v>
                </c:pt>
                <c:pt idx="2078">
                  <c:v>1.9230982285000106E-56</c:v>
                </c:pt>
                <c:pt idx="2079">
                  <c:v>1.8044396755052124E-56</c:v>
                </c:pt>
                <c:pt idx="2080">
                  <c:v>1.6931025645408619E-56</c:v>
                </c:pt>
                <c:pt idx="2081">
                  <c:v>1.588635149718843E-56</c:v>
                </c:pt>
                <c:pt idx="2082">
                  <c:v>1.4906135586692043E-56</c:v>
                </c:pt>
                <c:pt idx="2083">
                  <c:v>1.398640072694921E-56</c:v>
                </c:pt>
                <c:pt idx="2084">
                  <c:v>1.3123415130441404E-56</c:v>
                </c:pt>
                <c:pt idx="2085">
                  <c:v>1.2313677267522764E-56</c:v>
                </c:pt>
                <c:pt idx="2086">
                  <c:v>1.1553901659103194E-56</c:v>
                </c:pt>
                <c:pt idx="2087">
                  <c:v>1.0841005545947954E-56</c:v>
                </c:pt>
                <c:pt idx="2088">
                  <c:v>1.0172096380505E-56</c:v>
                </c:pt>
                <c:pt idx="2089">
                  <c:v>9.5444600905086236E-57</c:v>
                </c:pt>
                <c:pt idx="2090">
                  <c:v>8.955550066739472E-57</c:v>
                </c:pt>
                <c:pt idx="2091">
                  <c:v>8.4029768302591766E-57</c:v>
                </c:pt>
                <c:pt idx="2092">
                  <c:v>7.8844983371948451E-57</c:v>
                </c:pt>
                <c:pt idx="2093">
                  <c:v>7.3980108817354529E-57</c:v>
                </c:pt>
                <c:pt idx="2094">
                  <c:v>6.9415405604293998E-57</c:v>
                </c:pt>
                <c:pt idx="2095">
                  <c:v>6.5132352631499631E-57</c:v>
                </c:pt>
                <c:pt idx="2096">
                  <c:v>6.1113571582323162E-57</c:v>
                </c:pt>
                <c:pt idx="2097">
                  <c:v>5.7342756412908399E-57</c:v>
                </c:pt>
                <c:pt idx="2098">
                  <c:v>5.3804607191068551E-57</c:v>
                </c:pt>
                <c:pt idx="2099">
                  <c:v>5.0484768017421432E-57</c:v>
                </c:pt>
                <c:pt idx="2100">
                  <c:v>4.736976877690018E-57</c:v>
                </c:pt>
                <c:pt idx="2101">
                  <c:v>4.4446970484298495E-57</c:v>
                </c:pt>
                <c:pt idx="2102">
                  <c:v>4.1704514002092158E-57</c:v>
                </c:pt>
                <c:pt idx="2103">
                  <c:v>3.9131271922461417E-57</c:v>
                </c:pt>
                <c:pt idx="2104">
                  <c:v>3.6716803418277455E-57</c:v>
                </c:pt>
                <c:pt idx="2105">
                  <c:v>3.4451311879862658E-57</c:v>
                </c:pt>
                <c:pt idx="2106">
                  <c:v>3.2325605165637486E-57</c:v>
                </c:pt>
                <c:pt idx="2107">
                  <c:v>3.0331058305372564E-57</c:v>
                </c:pt>
                <c:pt idx="2108">
                  <c:v>2.8459578504715907E-57</c:v>
                </c:pt>
                <c:pt idx="2109">
                  <c:v>2.6703572309002523E-57</c:v>
                </c:pt>
                <c:pt idx="2110">
                  <c:v>2.5055914793114909E-57</c:v>
                </c:pt>
                <c:pt idx="2111">
                  <c:v>2.3509920652383491E-57</c:v>
                </c:pt>
                <c:pt idx="2112">
                  <c:v>2.205931707722954E-57</c:v>
                </c:pt>
                <c:pt idx="2113">
                  <c:v>2.0698218301490389E-57</c:v>
                </c:pt>
                <c:pt idx="2114">
                  <c:v>1.9421101721157952E-57</c:v>
                </c:pt>
                <c:pt idx="2115">
                  <c:v>1.8222785486633185E-57</c:v>
                </c:pt>
                <c:pt idx="2116">
                  <c:v>1.7098407477577942E-57</c:v>
                </c:pt>
                <c:pt idx="2117">
                  <c:v>1.6043405575055606E-57</c:v>
                </c:pt>
                <c:pt idx="2118">
                  <c:v>1.505349915091542E-57</c:v>
                </c:pt>
                <c:pt idx="2119">
                  <c:v>1.4124671699314427E-57</c:v>
                </c:pt>
                <c:pt idx="2120">
                  <c:v>1.3253154539905211E-57</c:v>
                </c:pt>
                <c:pt idx="2121">
                  <c:v>1.2435411526565639E-57</c:v>
                </c:pt>
                <c:pt idx="2122">
                  <c:v>1.1668124699626987E-57</c:v>
                </c:pt>
                <c:pt idx="2123">
                  <c:v>1.0948180823384891E-57</c:v>
                </c:pt>
                <c:pt idx="2124">
                  <c:v>1.0272658754269613E-57</c:v>
                </c:pt>
                <c:pt idx="2125">
                  <c:v>9.638817588422492E-58</c:v>
                </c:pt>
                <c:pt idx="2126">
                  <c:v>9.0440855405878302E-58</c:v>
                </c:pt>
                <c:pt idx="2127">
                  <c:v>8.486049509196766E-58</c:v>
                </c:pt>
                <c:pt idx="2128">
                  <c:v>7.9624452853038939E-58</c:v>
                </c:pt>
                <c:pt idx="2129">
                  <c:v>7.4711483656497392E-58</c:v>
                </c:pt>
                <c:pt idx="2130">
                  <c:v>7.0101653325735142E-58</c:v>
                </c:pt>
                <c:pt idx="2131">
                  <c:v>6.5776257658004344E-58</c:v>
                </c:pt>
                <c:pt idx="2132">
                  <c:v>6.1717746532860461E-58</c:v>
                </c:pt>
                <c:pt idx="2133">
                  <c:v>5.7909652703248307E-58</c:v>
                </c:pt>
                <c:pt idx="2134">
                  <c:v>5.4336524980303856E-58</c:v>
                </c:pt>
                <c:pt idx="2135">
                  <c:v>5.0983865540771471E-58</c:v>
                </c:pt>
                <c:pt idx="2136">
                  <c:v>4.7838071102664192E-58</c:v>
                </c:pt>
                <c:pt idx="2137">
                  <c:v>4.4886377730489481E-58</c:v>
                </c:pt>
                <c:pt idx="2138">
                  <c:v>4.211680904608996E-58</c:v>
                </c:pt>
                <c:pt idx="2139">
                  <c:v>3.951812763496659E-58</c:v>
                </c:pt>
                <c:pt idx="2140">
                  <c:v>3.7079789450917424E-58</c:v>
                </c:pt>
                <c:pt idx="2141">
                  <c:v>3.4791901033990613E-58</c:v>
                </c:pt>
                <c:pt idx="2142">
                  <c:v>3.2645179368165141E-58</c:v>
                </c:pt>
                <c:pt idx="2143">
                  <c:v>3.0630914215883501E-58</c:v>
                </c:pt>
                <c:pt idx="2144">
                  <c:v>2.874093277661012E-58</c:v>
                </c:pt>
                <c:pt idx="2145">
                  <c:v>2.6967566526019085E-58</c:v>
                </c:pt>
                <c:pt idx="2146">
                  <c:v>2.5303620101262466E-58</c:v>
                </c:pt>
                <c:pt idx="2147">
                  <c:v>2.3742342106072484E-58</c:v>
                </c:pt>
                <c:pt idx="2148">
                  <c:v>2.2277397717240394E-58</c:v>
                </c:pt>
                <c:pt idx="2149">
                  <c:v>2.090284298132387E-58</c:v>
                </c:pt>
                <c:pt idx="2150">
                  <c:v>1.9613100697292978E-58</c:v>
                </c:pt>
                <c:pt idx="2151">
                  <c:v>1.8402937787259366E-58</c:v>
                </c:pt>
                <c:pt idx="2152">
                  <c:v>1.7267444063471415E-58</c:v>
                </c:pt>
                <c:pt idx="2153">
                  <c:v>1.6202012305423217E-58</c:v>
                </c:pt>
                <c:pt idx="2154">
                  <c:v>1.5202319566241108E-58</c:v>
                </c:pt>
                <c:pt idx="2155">
                  <c:v>1.4264309632499095E-58</c:v>
                </c:pt>
                <c:pt idx="2156">
                  <c:v>1.3384176566294622E-58</c:v>
                </c:pt>
                <c:pt idx="2157">
                  <c:v>1.2558349262807301E-58</c:v>
                </c:pt>
                <c:pt idx="2158">
                  <c:v>1.1783476960683502E-58</c:v>
                </c:pt>
                <c:pt idx="2159">
                  <c:v>1.1056415646455765E-58</c:v>
                </c:pt>
                <c:pt idx="2160">
                  <c:v>1.0374215297833542E-58</c:v>
                </c:pt>
                <c:pt idx="2161">
                  <c:v>9.7341079141053672E-59</c:v>
                </c:pt>
                <c:pt idx="2162">
                  <c:v>9.13349628508636E-59</c:v>
                </c:pt>
                <c:pt idx="2163">
                  <c:v>8.5699434530414596E-59</c:v>
                </c:pt>
                <c:pt idx="2164">
                  <c:v>8.0411628248265864E-59</c:v>
                </c:pt>
                <c:pt idx="2165">
                  <c:v>7.5450088941281471E-59</c:v>
                </c:pt>
                <c:pt idx="2166">
                  <c:v>7.0794685361567106E-59</c:v>
                </c:pt>
                <c:pt idx="2167">
                  <c:v>6.642652839473459E-59</c:v>
                </c:pt>
                <c:pt idx="2168">
                  <c:v>6.2327894418073409E-59</c:v>
                </c:pt>
                <c:pt idx="2169">
                  <c:v>5.8482153387658264E-59</c:v>
                </c:pt>
                <c:pt idx="2170">
                  <c:v>5.4873701362609073E-59</c:v>
                </c:pt>
                <c:pt idx="2171">
                  <c:v>5.1487897192722989E-59</c:v>
                </c:pt>
                <c:pt idx="2172">
                  <c:v>4.8311003112591283E-59</c:v>
                </c:pt>
                <c:pt idx="2173">
                  <c:v>4.5330129001164034E-59</c:v>
                </c:pt>
                <c:pt idx="2174">
                  <c:v>4.2533180080597944E-59</c:v>
                </c:pt>
                <c:pt idx="2175">
                  <c:v>3.9908807842177523E-59</c:v>
                </c:pt>
                <c:pt idx="2176">
                  <c:v>3.7446364000193491E-59</c:v>
                </c:pt>
                <c:pt idx="2177">
                  <c:v>3.5135857286948164E-59</c:v>
                </c:pt>
                <c:pt idx="2178">
                  <c:v>3.2967912913585131E-59</c:v>
                </c:pt>
                <c:pt idx="2179">
                  <c:v>3.093373453225732E-59</c:v>
                </c:pt>
                <c:pt idx="2180">
                  <c:v>2.9025068545296341E-59</c:v>
                </c:pt>
                <c:pt idx="2181">
                  <c:v>2.72341706165691E-59</c:v>
                </c:pt>
                <c:pt idx="2182">
                  <c:v>2.5553774249142709E-59</c:v>
                </c:pt>
                <c:pt idx="2183">
                  <c:v>2.3977061301762965E-59</c:v>
                </c:pt>
                <c:pt idx="2184">
                  <c:v>2.2497634324518078E-59</c:v>
                </c:pt>
                <c:pt idx="2185">
                  <c:v>2.1109490601440748E-59</c:v>
                </c:pt>
                <c:pt idx="2186">
                  <c:v>1.9806997794727502E-59</c:v>
                </c:pt>
                <c:pt idx="2187">
                  <c:v>1.8584871091752637E-59</c:v>
                </c:pt>
                <c:pt idx="2188">
                  <c:v>1.7438151762151727E-59</c:v>
                </c:pt>
                <c:pt idx="2189">
                  <c:v>1.6362187037970916E-59</c:v>
                </c:pt>
                <c:pt idx="2190">
                  <c:v>1.5352611235246464E-59</c:v>
                </c:pt>
                <c:pt idx="2191">
                  <c:v>1.4405328040416138E-59</c:v>
                </c:pt>
                <c:pt idx="2192">
                  <c:v>1.35164938896903E-59</c:v>
                </c:pt>
                <c:pt idx="2193">
                  <c:v>1.2682502373945075E-59</c:v>
                </c:pt>
                <c:pt idx="2194">
                  <c:v>1.1899969605861144E-59</c:v>
                </c:pt>
                <c:pt idx="2195">
                  <c:v>1.1165720489935885E-59</c:v>
                </c:pt>
                <c:pt idx="2196">
                  <c:v>1.0476775839659975E-59</c:v>
                </c:pt>
                <c:pt idx="2197">
                  <c:v>9.8303402895869231E-60</c:v>
                </c:pt>
                <c:pt idx="2198">
                  <c:v>9.2237909532492437E-60</c:v>
                </c:pt>
                <c:pt idx="2199">
                  <c:v>8.6546667809011944E-60</c:v>
                </c:pt>
                <c:pt idx="2200">
                  <c:v>8.1206585739075807E-60</c:v>
                </c:pt>
                <c:pt idx="2201">
                  <c:v>7.6195996152623652E-60</c:v>
                </c:pt>
                <c:pt idx="2202">
                  <c:v>7.1494568782208141E-60</c:v>
                </c:pt>
                <c:pt idx="2203">
                  <c:v>6.7083227773745536E-60</c:v>
                </c:pt>
                <c:pt idx="2204">
                  <c:v>6.2944074286998381E-60</c:v>
                </c:pt>
                <c:pt idx="2205">
                  <c:v>5.9060313871744959E-60</c:v>
                </c:pt>
                <c:pt idx="2206">
                  <c:v>5.5416188324967236E-60</c:v>
                </c:pt>
                <c:pt idx="2207">
                  <c:v>5.1996911752570445E-60</c:v>
                </c:pt>
                <c:pt idx="2208">
                  <c:v>4.8788610576207429E-60</c:v>
                </c:pt>
                <c:pt idx="2209">
                  <c:v>4.5778267241787653E-60</c:v>
                </c:pt>
                <c:pt idx="2210">
                  <c:v>4.2953667401270629E-60</c:v>
                </c:pt>
                <c:pt idx="2211">
                  <c:v>4.0303350353435766E-60</c:v>
                </c:pt>
                <c:pt idx="2212">
                  <c:v>3.7816562542544149E-60</c:v>
                </c:pt>
                <c:pt idx="2213">
                  <c:v>3.5483213926214984E-60</c:v>
                </c:pt>
                <c:pt idx="2214">
                  <c:v>3.3293837035480919E-60</c:v>
                </c:pt>
                <c:pt idx="2215">
                  <c:v>3.1239548560910277E-60</c:v>
                </c:pt>
                <c:pt idx="2216">
                  <c:v>2.9312013308933246E-60</c:v>
                </c:pt>
                <c:pt idx="2217">
                  <c:v>2.7503410382126339E-60</c:v>
                </c:pt>
                <c:pt idx="2218">
                  <c:v>2.5806401446232975E-60</c:v>
                </c:pt>
                <c:pt idx="2219">
                  <c:v>2.4214100955164814E-60</c:v>
                </c:pt>
                <c:pt idx="2220">
                  <c:v>2.2720048213173113E-60</c:v>
                </c:pt>
                <c:pt idx="2221">
                  <c:v>2.1318181160833329E-60</c:v>
                </c:pt>
                <c:pt idx="2222">
                  <c:v>2.0002811778480723E-60</c:v>
                </c:pt>
                <c:pt idx="2223">
                  <c:v>1.8768603007297398E-60</c:v>
                </c:pt>
                <c:pt idx="2224">
                  <c:v>1.7610547094408953E-60</c:v>
                </c:pt>
                <c:pt idx="2225">
                  <c:v>1.6523945274126896E-60</c:v>
                </c:pt>
                <c:pt idx="2226">
                  <c:v>1.5504388702894205E-60</c:v>
                </c:pt>
                <c:pt idx="2227">
                  <c:v>1.4547740570578424E-60</c:v>
                </c:pt>
                <c:pt idx="2228">
                  <c:v>1.3650119315529493E-60</c:v>
                </c:pt>
                <c:pt idx="2229">
                  <c:v>1.2807882875298136E-60</c:v>
                </c:pt>
                <c:pt idx="2230">
                  <c:v>1.2017613909112707E-60</c:v>
                </c:pt>
                <c:pt idx="2231">
                  <c:v>1.1276105932155269E-60</c:v>
                </c:pt>
                <c:pt idx="2232">
                  <c:v>1.0580350305377311E-60</c:v>
                </c:pt>
                <c:pt idx="2233">
                  <c:v>9.9275240280667769E-61</c:v>
                </c:pt>
                <c:pt idx="2234">
                  <c:v>9.3149782836352462E-61</c:v>
                </c:pt>
                <c:pt idx="2235">
                  <c:v>8.740227692150252E-61</c:v>
                </c:pt>
                <c:pt idx="2236">
                  <c:v>8.2009402260053001E-61</c:v>
                </c:pt>
                <c:pt idx="2237">
                  <c:v>7.6949277478108632E-61</c:v>
                </c:pt>
                <c:pt idx="2238">
                  <c:v>7.2201371321141599E-61</c:v>
                </c:pt>
                <c:pt idx="2239">
                  <c:v>6.7746419349245103E-61</c:v>
                </c:pt>
                <c:pt idx="2240">
                  <c:v>6.3566345772436539E-61</c:v>
                </c:pt>
                <c:pt idx="2241">
                  <c:v>5.9644190108860523E-61</c:v>
                </c:pt>
                <c:pt idx="2242">
                  <c:v>5.5964038368309947E-61</c:v>
                </c:pt>
                <c:pt idx="2243">
                  <c:v>5.2510958481845383E-61</c:v>
                </c:pt>
                <c:pt idx="2244">
                  <c:v>4.9270939715520745E-61</c:v>
                </c:pt>
                <c:pt idx="2245">
                  <c:v>4.6230835822389009E-61</c:v>
                </c:pt>
                <c:pt idx="2246">
                  <c:v>4.337831170212942E-61</c:v>
                </c:pt>
                <c:pt idx="2247">
                  <c:v>4.0701793351869823E-61</c:v>
                </c:pt>
                <c:pt idx="2248">
                  <c:v>3.8190420905131516E-61</c:v>
                </c:pt>
                <c:pt idx="2249">
                  <c:v>3.5834004568354061E-61</c:v>
                </c:pt>
                <c:pt idx="2250">
                  <c:v>3.3622983276214249E-61</c:v>
                </c:pt>
                <c:pt idx="2251">
                  <c:v>3.1548385897984774E-61</c:v>
                </c:pt>
                <c:pt idx="2252">
                  <c:v>2.9601794837529046E-61</c:v>
                </c:pt>
                <c:pt idx="2253">
                  <c:v>2.7775311879240533E-61</c:v>
                </c:pt>
                <c:pt idx="2254">
                  <c:v>2.60615261413479E-61</c:v>
                </c:pt>
                <c:pt idx="2255">
                  <c:v>2.4453484006557676E-61</c:v>
                </c:pt>
                <c:pt idx="2256">
                  <c:v>2.2944660908029425E-61</c:v>
                </c:pt>
                <c:pt idx="2257">
                  <c:v>2.1528934856205925E-61</c:v>
                </c:pt>
                <c:pt idx="2258">
                  <c:v>2.0200561599084673E-61</c:v>
                </c:pt>
                <c:pt idx="2259">
                  <c:v>1.895415131514443E-61</c:v>
                </c:pt>
                <c:pt idx="2260">
                  <c:v>1.7784646744359329E-61</c:v>
                </c:pt>
                <c:pt idx="2261">
                  <c:v>1.6687302668567978E-61</c:v>
                </c:pt>
                <c:pt idx="2262">
                  <c:v>1.5657666657939985E-61</c:v>
                </c:pt>
                <c:pt idx="2263">
                  <c:v>1.4691561005419469E-61</c:v>
                </c:pt>
                <c:pt idx="2264">
                  <c:v>1.3785065775845257E-61</c:v>
                </c:pt>
                <c:pt idx="2265">
                  <c:v>1.2934502900970295E-61</c:v>
                </c:pt>
                <c:pt idx="2266">
                  <c:v>1.2136421255846389E-61</c:v>
                </c:pt>
                <c:pt idx="2267">
                  <c:v>1.1387582656022345E-61</c:v>
                </c:pt>
                <c:pt idx="2268">
                  <c:v>1.0684948718739685E-61</c:v>
                </c:pt>
                <c:pt idx="2269">
                  <c:v>1.0025668534815753E-61</c:v>
                </c:pt>
                <c:pt idx="2270">
                  <c:v>9.4070671011933987E-62</c:v>
                </c:pt>
                <c:pt idx="2271">
                  <c:v>8.8266344672227331E-62</c:v>
                </c:pt>
                <c:pt idx="2272">
                  <c:v>8.2820155506364582E-62</c:v>
                </c:pt>
                <c:pt idx="2273">
                  <c:v>7.7710005818974689E-62</c:v>
                </c:pt>
                <c:pt idx="2274">
                  <c:v>7.2915161381470787E-62</c:v>
                </c:pt>
                <c:pt idx="2275">
                  <c:v>6.8416167303744477E-62</c:v>
                </c:pt>
                <c:pt idx="2276">
                  <c:v>6.4194769096724955E-62</c:v>
                </c:pt>
                <c:pt idx="2277">
                  <c:v>6.0233838605517572E-62</c:v>
                </c:pt>
                <c:pt idx="2278">
                  <c:v>5.6517304512598312E-62</c:v>
                </c:pt>
                <c:pt idx="2279">
                  <c:v>5.3030087129083745E-62</c:v>
                </c:pt>
                <c:pt idx="2280">
                  <c:v>4.9758037209494769E-62</c:v>
                </c:pt>
                <c:pt idx="2281">
                  <c:v>4.6687878541757246E-62</c:v>
                </c:pt>
                <c:pt idx="2282">
                  <c:v>4.3807154079500914E-62</c:v>
                </c:pt>
                <c:pt idx="2283">
                  <c:v>4.1104175398090447E-62</c:v>
                </c:pt>
                <c:pt idx="2284">
                  <c:v>3.8567975269308639E-62</c:v>
                </c:pt>
                <c:pt idx="2285">
                  <c:v>3.6188263162265166E-62</c:v>
                </c:pt>
                <c:pt idx="2286">
                  <c:v>3.3955383489977887E-62</c:v>
                </c:pt>
                <c:pt idx="2287">
                  <c:v>3.1860276432213667E-62</c:v>
                </c:pt>
                <c:pt idx="2288">
                  <c:v>2.9894441175629049E-62</c:v>
                </c:pt>
                <c:pt idx="2289">
                  <c:v>2.8049901422059076E-62</c:v>
                </c:pt>
                <c:pt idx="2290">
                  <c:v>2.6319173025005568E-62</c:v>
                </c:pt>
                <c:pt idx="2291">
                  <c:v>2.4695233623011116E-62</c:v>
                </c:pt>
                <c:pt idx="2292">
                  <c:v>2.3171494146707515E-62</c:v>
                </c:pt>
                <c:pt idx="2293">
                  <c:v>2.1741772083929515E-62</c:v>
                </c:pt>
                <c:pt idx="2294">
                  <c:v>2.0400266394418265E-62</c:v>
                </c:pt>
                <c:pt idx="2295">
                  <c:v>1.9141533972331763E-62</c:v>
                </c:pt>
                <c:pt idx="2296">
                  <c:v>1.7960467561059963E-62</c:v>
                </c:pt>
                <c:pt idx="2297">
                  <c:v>1.6852275030734735E-62</c:v>
                </c:pt>
                <c:pt idx="2298">
                  <c:v>1.5812459934354001E-62</c:v>
                </c:pt>
                <c:pt idx="2299">
                  <c:v>1.4836803263627337E-62</c:v>
                </c:pt>
                <c:pt idx="2300">
                  <c:v>1.3921346330518051E-62</c:v>
                </c:pt>
                <c:pt idx="2301">
                  <c:v>1.3062374705024345E-62</c:v>
                </c:pt>
                <c:pt idx="2302">
                  <c:v>1.2256403144027696E-62</c:v>
                </c:pt>
                <c:pt idx="2303">
                  <c:v>1.1500161450057868E-62</c:v>
                </c:pt>
                <c:pt idx="2304">
                  <c:v>1.0790581202597086E-62</c:v>
                </c:pt>
                <c:pt idx="2305">
                  <c:v>1.0124783308086137E-62</c:v>
                </c:pt>
                <c:pt idx="2306">
                  <c:v>9.500066318117062E-63</c:v>
                </c:pt>
                <c:pt idx="2307">
                  <c:v>8.913895468413955E-63</c:v>
                </c:pt>
                <c:pt idx="2308">
                  <c:v>8.363892394127995E-63</c:v>
                </c:pt>
                <c:pt idx="2309">
                  <c:v>7.8478254797169081E-63</c:v>
                </c:pt>
                <c:pt idx="2310">
                  <c:v>7.3636008042538934E-63</c:v>
                </c:pt>
                <c:pt idx="2311">
                  <c:v>6.9092536454269543E-63</c:v>
                </c:pt>
                <c:pt idx="2312">
                  <c:v>6.4829405077564645E-63</c:v>
                </c:pt>
                <c:pt idx="2313">
                  <c:v>6.0829316426857737E-63</c:v>
                </c:pt>
                <c:pt idx="2314">
                  <c:v>5.7076040301954059E-63</c:v>
                </c:pt>
                <c:pt idx="2315">
                  <c:v>5.3554347934640528E-63</c:v>
                </c:pt>
                <c:pt idx="2316">
                  <c:v>5.0249950198565966E-63</c:v>
                </c:pt>
                <c:pt idx="2317">
                  <c:v>4.7149439631680759E-63</c:v>
                </c:pt>
                <c:pt idx="2318">
                  <c:v>4.4240236035994117E-63</c:v>
                </c:pt>
                <c:pt idx="2319">
                  <c:v>4.1510535433922472E-63</c:v>
                </c:pt>
                <c:pt idx="2320">
                  <c:v>3.8949262174121055E-63</c:v>
                </c:pt>
                <c:pt idx="2321">
                  <c:v>3.654602399247026E-63</c:v>
                </c:pt>
                <c:pt idx="2322">
                  <c:v>3.4291069845878326E-63</c:v>
                </c:pt>
                <c:pt idx="2323">
                  <c:v>3.2175250347812865E-63</c:v>
                </c:pt>
                <c:pt idx="2324">
                  <c:v>3.01899806450298E-63</c:v>
                </c:pt>
                <c:pt idx="2325">
                  <c:v>2.8327205584873692E-63</c:v>
                </c:pt>
                <c:pt idx="2326">
                  <c:v>2.6579367031817034E-63</c:v>
                </c:pt>
                <c:pt idx="2327">
                  <c:v>2.4939373200626715E-63</c:v>
                </c:pt>
                <c:pt idx="2328">
                  <c:v>2.3400569881728229E-63</c:v>
                </c:pt>
                <c:pt idx="2329">
                  <c:v>2.1956713442015683E-63</c:v>
                </c:pt>
                <c:pt idx="2330">
                  <c:v>2.0601945491559426E-63</c:v>
                </c:pt>
                <c:pt idx="2331">
                  <c:v>1.9330769113422516E-63</c:v>
                </c:pt>
                <c:pt idx="2332">
                  <c:v>1.8138026560139441E-63</c:v>
                </c:pt>
                <c:pt idx="2333">
                  <c:v>1.7018878326361453E-63</c:v>
                </c:pt>
                <c:pt idx="2334">
                  <c:v>1.5968783512756579E-63</c:v>
                </c:pt>
                <c:pt idx="2335">
                  <c:v>1.4983481401491659E-63</c:v>
                </c:pt>
                <c:pt idx="2336">
                  <c:v>1.405897416853964E-63</c:v>
                </c:pt>
                <c:pt idx="2337">
                  <c:v>1.3191510662668001E-63</c:v>
                </c:pt>
                <c:pt idx="2338">
                  <c:v>1.2377571185292193E-63</c:v>
                </c:pt>
                <c:pt idx="2339">
                  <c:v>1.1613853209439003E-63</c:v>
                </c:pt>
                <c:pt idx="2340">
                  <c:v>1.0897257979875038E-63</c:v>
                </c:pt>
                <c:pt idx="2341">
                  <c:v>1.022487794003092E-63</c:v>
                </c:pt>
                <c:pt idx="2342">
                  <c:v>9.5939849347064658E-64</c:v>
                </c:pt>
                <c:pt idx="2343">
                  <c:v>9.0020191406897415E-64</c:v>
                </c:pt>
                <c:pt idx="2344">
                  <c:v>8.4465786803764498E-64</c:v>
                </c:pt>
                <c:pt idx="2345">
                  <c:v>7.9254098762473275E-64</c:v>
                </c:pt>
                <c:pt idx="2346">
                  <c:v>7.4363981066614829E-64</c:v>
                </c:pt>
                <c:pt idx="2347">
                  <c:v>6.9775592258634056E-64</c:v>
                </c:pt>
                <c:pt idx="2348">
                  <c:v>6.547031513390682E-64</c:v>
                </c:pt>
                <c:pt idx="2349">
                  <c:v>6.1430681202174556E-64</c:v>
                </c:pt>
                <c:pt idx="2350">
                  <c:v>5.7640299809841661E-64</c:v>
                </c:pt>
                <c:pt idx="2351">
                  <c:v>5.4083791635552053E-64</c:v>
                </c:pt>
                <c:pt idx="2352">
                  <c:v>5.0746726289206046E-64</c:v>
                </c:pt>
                <c:pt idx="2353">
                  <c:v>4.7615563761227962E-64</c:v>
                </c:pt>
                <c:pt idx="2354">
                  <c:v>4.4677599484517151E-64</c:v>
                </c:pt>
                <c:pt idx="2355">
                  <c:v>4.1920912786173636E-64</c:v>
                </c:pt>
                <c:pt idx="2356">
                  <c:v>3.9334318519843121E-64</c:v>
                </c:pt>
                <c:pt idx="2357">
                  <c:v>3.6907321682431681E-64</c:v>
                </c:pt>
                <c:pt idx="2358">
                  <c:v>3.4630074831049188E-64</c:v>
                </c:pt>
                <c:pt idx="2359">
                  <c:v>3.2493338127402513E-64</c:v>
                </c:pt>
                <c:pt idx="2360">
                  <c:v>3.0488441847520017E-64</c:v>
                </c:pt>
                <c:pt idx="2361">
                  <c:v>2.8607251204692299E-64</c:v>
                </c:pt>
                <c:pt idx="2362">
                  <c:v>2.684213334289948E-64</c:v>
                </c:pt>
                <c:pt idx="2363">
                  <c:v>2.5185926366802284E-64</c:v>
                </c:pt>
                <c:pt idx="2364">
                  <c:v>2.3631910282637255E-64</c:v>
                </c:pt>
                <c:pt idx="2365">
                  <c:v>2.217377973211004E-64</c:v>
                </c:pt>
                <c:pt idx="2366">
                  <c:v>2.0805618408655545E-64</c:v>
                </c:pt>
                <c:pt idx="2367">
                  <c:v>1.9521875052259962E-64</c:v>
                </c:pt>
                <c:pt idx="2368">
                  <c:v>1.8317340925444609E-64</c:v>
                </c:pt>
                <c:pt idx="2369">
                  <c:v>1.7187128679021313E-64</c:v>
                </c:pt>
                <c:pt idx="2370">
                  <c:v>1.6126652521867979E-64</c:v>
                </c:pt>
                <c:pt idx="2371">
                  <c:v>1.5131609614263972E-64</c:v>
                </c:pt>
                <c:pt idx="2372">
                  <c:v>1.4197962609289504E-64</c:v>
                </c:pt>
                <c:pt idx="2373">
                  <c:v>1.3321923271451522E-64</c:v>
                </c:pt>
                <c:pt idx="2374">
                  <c:v>1.2499937106069248E-64</c:v>
                </c:pt>
                <c:pt idx="2375">
                  <c:v>1.1728668937053744E-64</c:v>
                </c:pt>
                <c:pt idx="2376">
                  <c:v>1.1004989374563923E-64</c:v>
                </c:pt>
                <c:pt idx="2377">
                  <c:v>1.032596211763206E-64</c:v>
                </c:pt>
                <c:pt idx="2378">
                  <c:v>9.6888320402396986E-65</c:v>
                </c:pt>
                <c:pt idx="2379">
                  <c:v>9.0910140125036925E-65</c:v>
                </c:pt>
                <c:pt idx="2380">
                  <c:v>8.530082411614792E-65</c:v>
                </c:pt>
                <c:pt idx="2381">
                  <c:v>8.0037612799698058E-65</c:v>
                </c:pt>
                <c:pt idx="2382">
                  <c:v>7.5099150905644029E-65</c:v>
                </c:pt>
                <c:pt idx="2383">
                  <c:v>7.0465400821774273E-65</c:v>
                </c:pt>
                <c:pt idx="2384">
                  <c:v>6.611756129189652E-65</c:v>
                </c:pt>
              </c:numCache>
            </c:numRef>
          </c:xVal>
          <c:yVal>
            <c:numRef>
              <c:f>'Solow 2'!$Y$30:$Y$2414</c:f>
              <c:numCache>
                <c:formatCode>General</c:formatCode>
                <c:ptCount val="2385"/>
                <c:pt idx="0">
                  <c:v>15.595425926280697</c:v>
                </c:pt>
                <c:pt idx="1">
                  <c:v>15.595425926280697</c:v>
                </c:pt>
                <c:pt idx="2">
                  <c:v>15.595425926280697</c:v>
                </c:pt>
                <c:pt idx="3">
                  <c:v>15.595425926280697</c:v>
                </c:pt>
                <c:pt idx="4">
                  <c:v>15.595425926280697</c:v>
                </c:pt>
                <c:pt idx="5">
                  <c:v>15.595425926280697</c:v>
                </c:pt>
                <c:pt idx="6">
                  <c:v>15.595425926280697</c:v>
                </c:pt>
                <c:pt idx="7">
                  <c:v>15.595425926280697</c:v>
                </c:pt>
                <c:pt idx="8">
                  <c:v>15.595425926280697</c:v>
                </c:pt>
                <c:pt idx="9">
                  <c:v>15.595425926280697</c:v>
                </c:pt>
                <c:pt idx="10">
                  <c:v>15.595425926280697</c:v>
                </c:pt>
                <c:pt idx="11">
                  <c:v>15.595425926280697</c:v>
                </c:pt>
                <c:pt idx="12">
                  <c:v>15.595425926280697</c:v>
                </c:pt>
                <c:pt idx="13">
                  <c:v>15.595425926280697</c:v>
                </c:pt>
                <c:pt idx="14">
                  <c:v>15.595425926280697</c:v>
                </c:pt>
                <c:pt idx="15">
                  <c:v>15.595425926280697</c:v>
                </c:pt>
                <c:pt idx="16">
                  <c:v>15.595425926280697</c:v>
                </c:pt>
                <c:pt idx="17">
                  <c:v>15.595425926280697</c:v>
                </c:pt>
                <c:pt idx="18">
                  <c:v>15.595425926280697</c:v>
                </c:pt>
                <c:pt idx="19">
                  <c:v>15.595425926280697</c:v>
                </c:pt>
                <c:pt idx="20">
                  <c:v>15.595425926280697</c:v>
                </c:pt>
                <c:pt idx="21">
                  <c:v>15.595425926280697</c:v>
                </c:pt>
                <c:pt idx="22">
                  <c:v>15.595425926280697</c:v>
                </c:pt>
                <c:pt idx="23">
                  <c:v>15.595425926280697</c:v>
                </c:pt>
                <c:pt idx="24">
                  <c:v>15.595425926280697</c:v>
                </c:pt>
                <c:pt idx="25">
                  <c:v>15.595425926280697</c:v>
                </c:pt>
                <c:pt idx="26">
                  <c:v>15.595425926280697</c:v>
                </c:pt>
                <c:pt idx="27">
                  <c:v>15.595425926280697</c:v>
                </c:pt>
                <c:pt idx="28">
                  <c:v>15.595425926280697</c:v>
                </c:pt>
                <c:pt idx="29">
                  <c:v>15.595425926280697</c:v>
                </c:pt>
                <c:pt idx="30">
                  <c:v>15.595425926280697</c:v>
                </c:pt>
                <c:pt idx="31">
                  <c:v>15.595425926280697</c:v>
                </c:pt>
                <c:pt idx="32">
                  <c:v>15.595425926280697</c:v>
                </c:pt>
                <c:pt idx="33">
                  <c:v>15.595425926280697</c:v>
                </c:pt>
                <c:pt idx="34">
                  <c:v>15.595425926280697</c:v>
                </c:pt>
                <c:pt idx="35">
                  <c:v>15.595425926280697</c:v>
                </c:pt>
                <c:pt idx="36">
                  <c:v>15.595425926280697</c:v>
                </c:pt>
                <c:pt idx="37">
                  <c:v>15.595425926280697</c:v>
                </c:pt>
                <c:pt idx="38">
                  <c:v>15.595425926280697</c:v>
                </c:pt>
                <c:pt idx="39">
                  <c:v>15.595425926280697</c:v>
                </c:pt>
                <c:pt idx="40">
                  <c:v>15.595425926280697</c:v>
                </c:pt>
                <c:pt idx="41">
                  <c:v>15.595425926280697</c:v>
                </c:pt>
                <c:pt idx="42">
                  <c:v>15.595425926280697</c:v>
                </c:pt>
                <c:pt idx="43">
                  <c:v>15.595425926280697</c:v>
                </c:pt>
                <c:pt idx="44">
                  <c:v>15.595425926280697</c:v>
                </c:pt>
                <c:pt idx="45">
                  <c:v>15.595425926280697</c:v>
                </c:pt>
                <c:pt idx="46">
                  <c:v>15.595425926280697</c:v>
                </c:pt>
                <c:pt idx="47">
                  <c:v>15.595425926280697</c:v>
                </c:pt>
                <c:pt idx="48">
                  <c:v>15.595425926280697</c:v>
                </c:pt>
                <c:pt idx="49">
                  <c:v>15.595425926280697</c:v>
                </c:pt>
                <c:pt idx="50">
                  <c:v>15.595425926280697</c:v>
                </c:pt>
                <c:pt idx="51">
                  <c:v>15.595425926280697</c:v>
                </c:pt>
                <c:pt idx="52">
                  <c:v>15.595425926280697</c:v>
                </c:pt>
                <c:pt idx="53">
                  <c:v>15.595425926280697</c:v>
                </c:pt>
                <c:pt idx="54">
                  <c:v>15.595425926280697</c:v>
                </c:pt>
                <c:pt idx="55">
                  <c:v>15.595425926280697</c:v>
                </c:pt>
                <c:pt idx="56">
                  <c:v>15.595425926280697</c:v>
                </c:pt>
                <c:pt idx="57">
                  <c:v>15.595425926280697</c:v>
                </c:pt>
                <c:pt idx="58">
                  <c:v>15.595425926280697</c:v>
                </c:pt>
                <c:pt idx="59">
                  <c:v>15.595425926280697</c:v>
                </c:pt>
                <c:pt idx="60">
                  <c:v>15.595425926280697</c:v>
                </c:pt>
                <c:pt idx="61">
                  <c:v>15.595425926280697</c:v>
                </c:pt>
                <c:pt idx="62">
                  <c:v>15.595425926280697</c:v>
                </c:pt>
                <c:pt idx="63">
                  <c:v>15.595425926280697</c:v>
                </c:pt>
                <c:pt idx="64">
                  <c:v>15.595425926280697</c:v>
                </c:pt>
                <c:pt idx="65">
                  <c:v>15.595425926280697</c:v>
                </c:pt>
                <c:pt idx="66">
                  <c:v>15.595425926280697</c:v>
                </c:pt>
                <c:pt idx="67">
                  <c:v>15.595425926280697</c:v>
                </c:pt>
                <c:pt idx="68">
                  <c:v>15.595425926280697</c:v>
                </c:pt>
                <c:pt idx="69">
                  <c:v>15.595425926280697</c:v>
                </c:pt>
                <c:pt idx="70">
                  <c:v>15.595425926280697</c:v>
                </c:pt>
                <c:pt idx="71">
                  <c:v>15.595425926280697</c:v>
                </c:pt>
                <c:pt idx="72">
                  <c:v>15.595425926280697</c:v>
                </c:pt>
                <c:pt idx="73">
                  <c:v>15.595425926280697</c:v>
                </c:pt>
                <c:pt idx="74">
                  <c:v>15.595425926280697</c:v>
                </c:pt>
                <c:pt idx="75">
                  <c:v>15.595425926280697</c:v>
                </c:pt>
                <c:pt idx="76">
                  <c:v>15.595425926280697</c:v>
                </c:pt>
                <c:pt idx="77">
                  <c:v>15.595425926280697</c:v>
                </c:pt>
                <c:pt idx="78">
                  <c:v>15.595425926280697</c:v>
                </c:pt>
                <c:pt idx="79">
                  <c:v>15.595425926280697</c:v>
                </c:pt>
                <c:pt idx="80">
                  <c:v>15.595425926280697</c:v>
                </c:pt>
                <c:pt idx="81">
                  <c:v>15.595425926280697</c:v>
                </c:pt>
                <c:pt idx="82">
                  <c:v>15.595425926280697</c:v>
                </c:pt>
                <c:pt idx="83">
                  <c:v>15.595425926280697</c:v>
                </c:pt>
                <c:pt idx="84">
                  <c:v>15.595425926280697</c:v>
                </c:pt>
                <c:pt idx="85">
                  <c:v>15.595425926280697</c:v>
                </c:pt>
                <c:pt idx="86">
                  <c:v>15.595425926280697</c:v>
                </c:pt>
                <c:pt idx="87">
                  <c:v>15.595425926280697</c:v>
                </c:pt>
                <c:pt idx="88">
                  <c:v>15.595425926280697</c:v>
                </c:pt>
                <c:pt idx="89">
                  <c:v>15.595425926280697</c:v>
                </c:pt>
                <c:pt idx="90">
                  <c:v>15.595425926280697</c:v>
                </c:pt>
                <c:pt idx="91">
                  <c:v>15.595425926280697</c:v>
                </c:pt>
                <c:pt idx="92">
                  <c:v>15.595425926280697</c:v>
                </c:pt>
                <c:pt idx="93">
                  <c:v>15.595425926280697</c:v>
                </c:pt>
                <c:pt idx="94">
                  <c:v>15.595425926280697</c:v>
                </c:pt>
                <c:pt idx="95">
                  <c:v>15.595425926280697</c:v>
                </c:pt>
                <c:pt idx="96">
                  <c:v>15.595425926280697</c:v>
                </c:pt>
                <c:pt idx="97">
                  <c:v>15.595425926280697</c:v>
                </c:pt>
                <c:pt idx="98">
                  <c:v>15.595425926280697</c:v>
                </c:pt>
                <c:pt idx="99">
                  <c:v>15.595425926280697</c:v>
                </c:pt>
                <c:pt idx="100">
                  <c:v>15.595425926280697</c:v>
                </c:pt>
                <c:pt idx="101">
                  <c:v>15.595425926280697</c:v>
                </c:pt>
                <c:pt idx="102">
                  <c:v>15.595425926280697</c:v>
                </c:pt>
                <c:pt idx="103">
                  <c:v>15.595425926280697</c:v>
                </c:pt>
                <c:pt idx="104">
                  <c:v>15.595425926280697</c:v>
                </c:pt>
                <c:pt idx="105">
                  <c:v>15.595425926280697</c:v>
                </c:pt>
                <c:pt idx="106">
                  <c:v>15.595425926280697</c:v>
                </c:pt>
                <c:pt idx="107">
                  <c:v>15.595425926280697</c:v>
                </c:pt>
                <c:pt idx="108">
                  <c:v>15.595425926280697</c:v>
                </c:pt>
                <c:pt idx="109">
                  <c:v>15.595425926280697</c:v>
                </c:pt>
                <c:pt idx="110">
                  <c:v>15.595425926280697</c:v>
                </c:pt>
                <c:pt idx="111">
                  <c:v>15.595425926280697</c:v>
                </c:pt>
                <c:pt idx="112">
                  <c:v>15.595425926280697</c:v>
                </c:pt>
                <c:pt idx="113">
                  <c:v>15.595425926280697</c:v>
                </c:pt>
                <c:pt idx="114">
                  <c:v>15.595425926280697</c:v>
                </c:pt>
                <c:pt idx="115">
                  <c:v>15.595425926280697</c:v>
                </c:pt>
                <c:pt idx="116">
                  <c:v>15.595425926280697</c:v>
                </c:pt>
                <c:pt idx="117">
                  <c:v>15.595425926280697</c:v>
                </c:pt>
                <c:pt idx="118">
                  <c:v>15.595425926280697</c:v>
                </c:pt>
                <c:pt idx="119">
                  <c:v>15.595425926280697</c:v>
                </c:pt>
                <c:pt idx="120">
                  <c:v>15.595425926280697</c:v>
                </c:pt>
                <c:pt idx="121">
                  <c:v>15.595425926280697</c:v>
                </c:pt>
                <c:pt idx="122">
                  <c:v>15.595425926280697</c:v>
                </c:pt>
                <c:pt idx="123">
                  <c:v>15.595425926280697</c:v>
                </c:pt>
                <c:pt idx="124">
                  <c:v>15.595425926280697</c:v>
                </c:pt>
                <c:pt idx="125">
                  <c:v>15.595425926280697</c:v>
                </c:pt>
                <c:pt idx="126">
                  <c:v>15.595425926280697</c:v>
                </c:pt>
                <c:pt idx="127">
                  <c:v>15.595425926280697</c:v>
                </c:pt>
                <c:pt idx="128">
                  <c:v>15.595425926280697</c:v>
                </c:pt>
                <c:pt idx="129">
                  <c:v>15.595425926280697</c:v>
                </c:pt>
                <c:pt idx="130">
                  <c:v>15.595425926280697</c:v>
                </c:pt>
                <c:pt idx="131">
                  <c:v>15.595425926280697</c:v>
                </c:pt>
                <c:pt idx="132">
                  <c:v>15.595425926280697</c:v>
                </c:pt>
                <c:pt idx="133">
                  <c:v>15.595425926280697</c:v>
                </c:pt>
                <c:pt idx="134">
                  <c:v>15.595425926280697</c:v>
                </c:pt>
                <c:pt idx="135">
                  <c:v>15.595425926280697</c:v>
                </c:pt>
                <c:pt idx="136">
                  <c:v>15.595425926280697</c:v>
                </c:pt>
                <c:pt idx="137">
                  <c:v>15.595425926280697</c:v>
                </c:pt>
                <c:pt idx="138">
                  <c:v>15.595425926280697</c:v>
                </c:pt>
                <c:pt idx="139">
                  <c:v>15.595425926280697</c:v>
                </c:pt>
                <c:pt idx="140">
                  <c:v>15.595425926280697</c:v>
                </c:pt>
                <c:pt idx="141">
                  <c:v>15.595425926280697</c:v>
                </c:pt>
                <c:pt idx="142">
                  <c:v>15.595425926280697</c:v>
                </c:pt>
                <c:pt idx="143">
                  <c:v>15.595425926280697</c:v>
                </c:pt>
                <c:pt idx="144">
                  <c:v>15.595425926280697</c:v>
                </c:pt>
                <c:pt idx="145">
                  <c:v>15.595425926280697</c:v>
                </c:pt>
                <c:pt idx="146">
                  <c:v>15.595425926280697</c:v>
                </c:pt>
                <c:pt idx="147">
                  <c:v>15.595425926280697</c:v>
                </c:pt>
                <c:pt idx="148">
                  <c:v>15.595425926280697</c:v>
                </c:pt>
                <c:pt idx="149">
                  <c:v>15.595425926280697</c:v>
                </c:pt>
                <c:pt idx="150">
                  <c:v>15.595425926280697</c:v>
                </c:pt>
                <c:pt idx="151">
                  <c:v>15.595425926280697</c:v>
                </c:pt>
                <c:pt idx="152">
                  <c:v>15.595425926280697</c:v>
                </c:pt>
                <c:pt idx="153">
                  <c:v>15.595425926280697</c:v>
                </c:pt>
                <c:pt idx="154">
                  <c:v>15.595425926280697</c:v>
                </c:pt>
                <c:pt idx="155">
                  <c:v>15.595425926280697</c:v>
                </c:pt>
                <c:pt idx="156">
                  <c:v>15.595425926280697</c:v>
                </c:pt>
                <c:pt idx="157">
                  <c:v>15.595425926280697</c:v>
                </c:pt>
                <c:pt idx="158">
                  <c:v>15.595425926280697</c:v>
                </c:pt>
                <c:pt idx="159">
                  <c:v>15.595425926280697</c:v>
                </c:pt>
                <c:pt idx="160">
                  <c:v>15.595425926280697</c:v>
                </c:pt>
                <c:pt idx="161">
                  <c:v>15.595425926280697</c:v>
                </c:pt>
                <c:pt idx="162">
                  <c:v>15.595425926280697</c:v>
                </c:pt>
                <c:pt idx="163">
                  <c:v>15.595425926280697</c:v>
                </c:pt>
                <c:pt idx="164">
                  <c:v>15.595425926280697</c:v>
                </c:pt>
                <c:pt idx="165">
                  <c:v>15.595425926280697</c:v>
                </c:pt>
                <c:pt idx="166">
                  <c:v>15.595425926280697</c:v>
                </c:pt>
                <c:pt idx="167">
                  <c:v>15.595425926280697</c:v>
                </c:pt>
                <c:pt idx="168">
                  <c:v>15.595425926280697</c:v>
                </c:pt>
                <c:pt idx="169">
                  <c:v>15.595425926280697</c:v>
                </c:pt>
                <c:pt idx="170">
                  <c:v>15.595425926280697</c:v>
                </c:pt>
                <c:pt idx="171">
                  <c:v>15.595425926280697</c:v>
                </c:pt>
                <c:pt idx="172">
                  <c:v>15.595425926280697</c:v>
                </c:pt>
                <c:pt idx="173">
                  <c:v>15.595425926280697</c:v>
                </c:pt>
                <c:pt idx="174">
                  <c:v>15.595425926280697</c:v>
                </c:pt>
                <c:pt idx="175">
                  <c:v>15.595425926280697</c:v>
                </c:pt>
                <c:pt idx="176">
                  <c:v>15.595425926280697</c:v>
                </c:pt>
                <c:pt idx="177">
                  <c:v>15.595425926280697</c:v>
                </c:pt>
                <c:pt idx="178">
                  <c:v>15.595425926280697</c:v>
                </c:pt>
                <c:pt idx="179">
                  <c:v>15.595425926280697</c:v>
                </c:pt>
                <c:pt idx="180">
                  <c:v>15.595425926280697</c:v>
                </c:pt>
                <c:pt idx="181">
                  <c:v>15.595425926280697</c:v>
                </c:pt>
                <c:pt idx="182">
                  <c:v>15.595425926280697</c:v>
                </c:pt>
                <c:pt idx="183">
                  <c:v>15.595425926280697</c:v>
                </c:pt>
                <c:pt idx="184">
                  <c:v>15.595425926280697</c:v>
                </c:pt>
                <c:pt idx="185">
                  <c:v>15.595425926280697</c:v>
                </c:pt>
                <c:pt idx="186">
                  <c:v>15.595425926280697</c:v>
                </c:pt>
                <c:pt idx="187">
                  <c:v>15.595425926280697</c:v>
                </c:pt>
                <c:pt idx="188">
                  <c:v>15.595425926280697</c:v>
                </c:pt>
                <c:pt idx="189">
                  <c:v>15.595425926280697</c:v>
                </c:pt>
                <c:pt idx="190">
                  <c:v>15.595425926280697</c:v>
                </c:pt>
                <c:pt idx="191">
                  <c:v>15.595425926280697</c:v>
                </c:pt>
                <c:pt idx="192">
                  <c:v>15.595425926280697</c:v>
                </c:pt>
                <c:pt idx="193">
                  <c:v>15.595425926280697</c:v>
                </c:pt>
                <c:pt idx="194">
                  <c:v>15.595425926280697</c:v>
                </c:pt>
                <c:pt idx="195">
                  <c:v>15.595425926280697</c:v>
                </c:pt>
                <c:pt idx="196">
                  <c:v>15.595425926280697</c:v>
                </c:pt>
                <c:pt idx="197">
                  <c:v>15.595425926280697</c:v>
                </c:pt>
                <c:pt idx="198">
                  <c:v>15.595425926280697</c:v>
                </c:pt>
                <c:pt idx="199">
                  <c:v>15.595425926280697</c:v>
                </c:pt>
                <c:pt idx="200">
                  <c:v>15.595425926280697</c:v>
                </c:pt>
                <c:pt idx="201">
                  <c:v>15.595425926280697</c:v>
                </c:pt>
                <c:pt idx="202">
                  <c:v>15.595425926280697</c:v>
                </c:pt>
                <c:pt idx="203">
                  <c:v>15.595425926280697</c:v>
                </c:pt>
                <c:pt idx="204">
                  <c:v>15.595425926280697</c:v>
                </c:pt>
                <c:pt idx="205">
                  <c:v>15.595425926280697</c:v>
                </c:pt>
                <c:pt idx="206">
                  <c:v>15.595425926280697</c:v>
                </c:pt>
                <c:pt idx="207">
                  <c:v>15.595425926280697</c:v>
                </c:pt>
                <c:pt idx="208">
                  <c:v>15.595425926280697</c:v>
                </c:pt>
                <c:pt idx="209">
                  <c:v>15.595425926280697</c:v>
                </c:pt>
                <c:pt idx="210">
                  <c:v>15.595425926280697</c:v>
                </c:pt>
                <c:pt idx="211">
                  <c:v>15.595425926280697</c:v>
                </c:pt>
                <c:pt idx="212">
                  <c:v>15.595425926280697</c:v>
                </c:pt>
                <c:pt idx="213">
                  <c:v>15.595425926280697</c:v>
                </c:pt>
                <c:pt idx="214">
                  <c:v>15.595425926280697</c:v>
                </c:pt>
                <c:pt idx="215">
                  <c:v>15.595425926280697</c:v>
                </c:pt>
                <c:pt idx="216">
                  <c:v>15.595425926280697</c:v>
                </c:pt>
                <c:pt idx="217">
                  <c:v>15.595425926280697</c:v>
                </c:pt>
                <c:pt idx="218">
                  <c:v>15.595425926280697</c:v>
                </c:pt>
                <c:pt idx="219">
                  <c:v>15.595425926280697</c:v>
                </c:pt>
                <c:pt idx="220">
                  <c:v>15.595425926280697</c:v>
                </c:pt>
                <c:pt idx="221">
                  <c:v>15.595425926280697</c:v>
                </c:pt>
                <c:pt idx="222">
                  <c:v>15.595425926280697</c:v>
                </c:pt>
                <c:pt idx="223">
                  <c:v>15.595425926280697</c:v>
                </c:pt>
                <c:pt idx="224">
                  <c:v>15.595425926280697</c:v>
                </c:pt>
                <c:pt idx="225">
                  <c:v>15.595425926280697</c:v>
                </c:pt>
                <c:pt idx="226">
                  <c:v>15.595425926280697</c:v>
                </c:pt>
                <c:pt idx="227">
                  <c:v>15.595425926280697</c:v>
                </c:pt>
                <c:pt idx="228">
                  <c:v>15.595425926280697</c:v>
                </c:pt>
                <c:pt idx="229">
                  <c:v>15.595425926280697</c:v>
                </c:pt>
                <c:pt idx="230">
                  <c:v>15.595425926280697</c:v>
                </c:pt>
                <c:pt idx="231">
                  <c:v>15.595425926280697</c:v>
                </c:pt>
                <c:pt idx="232">
                  <c:v>15.595425926280697</c:v>
                </c:pt>
                <c:pt idx="233">
                  <c:v>15.595425926280697</c:v>
                </c:pt>
                <c:pt idx="234">
                  <c:v>15.595425926280697</c:v>
                </c:pt>
                <c:pt idx="235">
                  <c:v>15.595425926280697</c:v>
                </c:pt>
                <c:pt idx="236">
                  <c:v>15.595425926280697</c:v>
                </c:pt>
                <c:pt idx="237">
                  <c:v>15.595425926280697</c:v>
                </c:pt>
                <c:pt idx="238">
                  <c:v>15.595425926280697</c:v>
                </c:pt>
                <c:pt idx="239">
                  <c:v>15.595425926280697</c:v>
                </c:pt>
                <c:pt idx="240">
                  <c:v>15.595425926280697</c:v>
                </c:pt>
                <c:pt idx="241">
                  <c:v>15.595425926280697</c:v>
                </c:pt>
                <c:pt idx="242">
                  <c:v>15.595425926280697</c:v>
                </c:pt>
                <c:pt idx="243">
                  <c:v>15.595425926280697</c:v>
                </c:pt>
                <c:pt idx="244">
                  <c:v>15.595425926280697</c:v>
                </c:pt>
                <c:pt idx="245">
                  <c:v>15.595425926280697</c:v>
                </c:pt>
                <c:pt idx="246">
                  <c:v>15.595425926280697</c:v>
                </c:pt>
                <c:pt idx="247">
                  <c:v>15.595425926280697</c:v>
                </c:pt>
                <c:pt idx="248">
                  <c:v>15.595425926280697</c:v>
                </c:pt>
                <c:pt idx="249">
                  <c:v>15.595425926280697</c:v>
                </c:pt>
                <c:pt idx="250">
                  <c:v>15.595425926280697</c:v>
                </c:pt>
                <c:pt idx="251">
                  <c:v>15.595425926280697</c:v>
                </c:pt>
                <c:pt idx="252">
                  <c:v>15.595425926280697</c:v>
                </c:pt>
                <c:pt idx="253">
                  <c:v>15.595425926280697</c:v>
                </c:pt>
                <c:pt idx="254">
                  <c:v>15.595425926280697</c:v>
                </c:pt>
                <c:pt idx="255">
                  <c:v>15.595425926280697</c:v>
                </c:pt>
                <c:pt idx="256">
                  <c:v>15.595425926280697</c:v>
                </c:pt>
                <c:pt idx="257">
                  <c:v>15.595425926280697</c:v>
                </c:pt>
                <c:pt idx="258">
                  <c:v>15.595425926280697</c:v>
                </c:pt>
                <c:pt idx="259">
                  <c:v>15.595425926280697</c:v>
                </c:pt>
                <c:pt idx="260">
                  <c:v>15.595425926280697</c:v>
                </c:pt>
                <c:pt idx="261">
                  <c:v>15.595425926280697</c:v>
                </c:pt>
                <c:pt idx="262">
                  <c:v>15.595425926280697</c:v>
                </c:pt>
                <c:pt idx="263">
                  <c:v>15.595425926280697</c:v>
                </c:pt>
                <c:pt idx="264">
                  <c:v>15.595425926280697</c:v>
                </c:pt>
                <c:pt idx="265">
                  <c:v>15.595425926280697</c:v>
                </c:pt>
                <c:pt idx="266">
                  <c:v>15.595425926280697</c:v>
                </c:pt>
                <c:pt idx="267">
                  <c:v>15.595425926280697</c:v>
                </c:pt>
                <c:pt idx="268">
                  <c:v>15.595425926280697</c:v>
                </c:pt>
                <c:pt idx="269">
                  <c:v>15.595425926280697</c:v>
                </c:pt>
                <c:pt idx="270">
                  <c:v>15.595425926280697</c:v>
                </c:pt>
                <c:pt idx="271">
                  <c:v>15.595425926280697</c:v>
                </c:pt>
                <c:pt idx="272">
                  <c:v>15.595425926280697</c:v>
                </c:pt>
                <c:pt idx="273">
                  <c:v>15.595425926280697</c:v>
                </c:pt>
                <c:pt idx="274">
                  <c:v>15.595425926280697</c:v>
                </c:pt>
                <c:pt idx="275">
                  <c:v>15.595425926280697</c:v>
                </c:pt>
                <c:pt idx="276">
                  <c:v>15.595425926280697</c:v>
                </c:pt>
                <c:pt idx="277">
                  <c:v>15.595425926280697</c:v>
                </c:pt>
                <c:pt idx="278">
                  <c:v>15.595425926280697</c:v>
                </c:pt>
                <c:pt idx="279">
                  <c:v>15.595425926280697</c:v>
                </c:pt>
                <c:pt idx="280">
                  <c:v>15.595425926280697</c:v>
                </c:pt>
                <c:pt idx="281">
                  <c:v>15.595425926280697</c:v>
                </c:pt>
                <c:pt idx="282">
                  <c:v>15.595425926280697</c:v>
                </c:pt>
                <c:pt idx="283">
                  <c:v>15.595425926280697</c:v>
                </c:pt>
                <c:pt idx="284">
                  <c:v>15.595425926280697</c:v>
                </c:pt>
                <c:pt idx="285">
                  <c:v>15.595425926280697</c:v>
                </c:pt>
                <c:pt idx="286">
                  <c:v>15.595425926280697</c:v>
                </c:pt>
                <c:pt idx="287">
                  <c:v>15.595425926280697</c:v>
                </c:pt>
                <c:pt idx="288">
                  <c:v>15.595425926280697</c:v>
                </c:pt>
                <c:pt idx="289">
                  <c:v>15.595425926280697</c:v>
                </c:pt>
                <c:pt idx="290">
                  <c:v>15.595425926280697</c:v>
                </c:pt>
                <c:pt idx="291">
                  <c:v>15.595425926280697</c:v>
                </c:pt>
                <c:pt idx="292">
                  <c:v>15.595425926280697</c:v>
                </c:pt>
                <c:pt idx="293">
                  <c:v>15.595425926280697</c:v>
                </c:pt>
                <c:pt idx="294">
                  <c:v>15.595425926280697</c:v>
                </c:pt>
                <c:pt idx="295">
                  <c:v>15.595425926280697</c:v>
                </c:pt>
                <c:pt idx="296">
                  <c:v>15.595425926280697</c:v>
                </c:pt>
                <c:pt idx="297">
                  <c:v>15.595425926280697</c:v>
                </c:pt>
                <c:pt idx="298">
                  <c:v>15.595425926280697</c:v>
                </c:pt>
                <c:pt idx="299">
                  <c:v>15.595425926280697</c:v>
                </c:pt>
                <c:pt idx="300">
                  <c:v>15.595425926280697</c:v>
                </c:pt>
                <c:pt idx="301">
                  <c:v>15.595425926280697</c:v>
                </c:pt>
                <c:pt idx="302">
                  <c:v>15.595425926280697</c:v>
                </c:pt>
                <c:pt idx="303">
                  <c:v>15.595425926280697</c:v>
                </c:pt>
                <c:pt idx="304">
                  <c:v>15.595425926280697</c:v>
                </c:pt>
                <c:pt idx="305">
                  <c:v>15.595425926280697</c:v>
                </c:pt>
                <c:pt idx="306">
                  <c:v>15.595425926280697</c:v>
                </c:pt>
                <c:pt idx="307">
                  <c:v>15.595425926280697</c:v>
                </c:pt>
                <c:pt idx="308">
                  <c:v>15.595425926280697</c:v>
                </c:pt>
                <c:pt idx="309">
                  <c:v>15.595425926280697</c:v>
                </c:pt>
                <c:pt idx="310">
                  <c:v>15.595425926280697</c:v>
                </c:pt>
                <c:pt idx="311">
                  <c:v>15.595425926280697</c:v>
                </c:pt>
                <c:pt idx="312">
                  <c:v>15.595425926280697</c:v>
                </c:pt>
                <c:pt idx="313">
                  <c:v>15.595425926280697</c:v>
                </c:pt>
                <c:pt idx="314">
                  <c:v>15.595425926280697</c:v>
                </c:pt>
                <c:pt idx="315">
                  <c:v>15.595425926280697</c:v>
                </c:pt>
                <c:pt idx="316">
                  <c:v>15.595425926280697</c:v>
                </c:pt>
                <c:pt idx="317">
                  <c:v>15.595425926280697</c:v>
                </c:pt>
                <c:pt idx="318">
                  <c:v>15.595425926280697</c:v>
                </c:pt>
                <c:pt idx="319">
                  <c:v>15.595425926280697</c:v>
                </c:pt>
                <c:pt idx="320">
                  <c:v>15.595425926280697</c:v>
                </c:pt>
                <c:pt idx="321">
                  <c:v>15.595425926280697</c:v>
                </c:pt>
                <c:pt idx="322">
                  <c:v>15.595425926280697</c:v>
                </c:pt>
                <c:pt idx="323">
                  <c:v>15.595425926280697</c:v>
                </c:pt>
                <c:pt idx="324">
                  <c:v>15.595425926280697</c:v>
                </c:pt>
                <c:pt idx="325">
                  <c:v>15.595425926280697</c:v>
                </c:pt>
                <c:pt idx="326">
                  <c:v>15.595425926280697</c:v>
                </c:pt>
                <c:pt idx="327">
                  <c:v>15.595425926280697</c:v>
                </c:pt>
                <c:pt idx="328">
                  <c:v>15.595425926280697</c:v>
                </c:pt>
                <c:pt idx="329">
                  <c:v>15.595425926280697</c:v>
                </c:pt>
                <c:pt idx="330">
                  <c:v>15.595425926280697</c:v>
                </c:pt>
                <c:pt idx="331">
                  <c:v>15.595425926280697</c:v>
                </c:pt>
                <c:pt idx="332">
                  <c:v>15.595425926280697</c:v>
                </c:pt>
                <c:pt idx="333">
                  <c:v>15.595425926280697</c:v>
                </c:pt>
                <c:pt idx="334">
                  <c:v>15.595425926280697</c:v>
                </c:pt>
                <c:pt idx="335">
                  <c:v>15.595425926280697</c:v>
                </c:pt>
                <c:pt idx="336">
                  <c:v>15.595425926280697</c:v>
                </c:pt>
                <c:pt idx="337">
                  <c:v>15.595425926280697</c:v>
                </c:pt>
                <c:pt idx="338">
                  <c:v>15.595425926280697</c:v>
                </c:pt>
                <c:pt idx="339">
                  <c:v>15.595425926280697</c:v>
                </c:pt>
                <c:pt idx="340">
                  <c:v>15.595425926280697</c:v>
                </c:pt>
                <c:pt idx="341">
                  <c:v>15.595425926280697</c:v>
                </c:pt>
                <c:pt idx="342">
                  <c:v>15.595425926280697</c:v>
                </c:pt>
                <c:pt idx="343">
                  <c:v>15.595425926280697</c:v>
                </c:pt>
                <c:pt idx="344">
                  <c:v>15.595425926280697</c:v>
                </c:pt>
                <c:pt idx="345">
                  <c:v>15.595425926280697</c:v>
                </c:pt>
                <c:pt idx="346">
                  <c:v>15.595425926280697</c:v>
                </c:pt>
                <c:pt idx="347">
                  <c:v>15.595425926280697</c:v>
                </c:pt>
                <c:pt idx="348">
                  <c:v>15.595425926280697</c:v>
                </c:pt>
                <c:pt idx="349">
                  <c:v>15.595425926280697</c:v>
                </c:pt>
                <c:pt idx="350">
                  <c:v>15.595425926280697</c:v>
                </c:pt>
                <c:pt idx="351">
                  <c:v>15.595425926280697</c:v>
                </c:pt>
                <c:pt idx="352">
                  <c:v>15.595425926280697</c:v>
                </c:pt>
                <c:pt idx="353">
                  <c:v>15.595425926280697</c:v>
                </c:pt>
                <c:pt idx="354">
                  <c:v>15.595425926280697</c:v>
                </c:pt>
                <c:pt idx="355">
                  <c:v>15.595425926280697</c:v>
                </c:pt>
                <c:pt idx="356">
                  <c:v>15.595425926280697</c:v>
                </c:pt>
                <c:pt idx="357">
                  <c:v>15.595425926280697</c:v>
                </c:pt>
                <c:pt idx="358">
                  <c:v>15.595425926280697</c:v>
                </c:pt>
                <c:pt idx="359">
                  <c:v>15.595425926280697</c:v>
                </c:pt>
                <c:pt idx="360">
                  <c:v>15.595425926280697</c:v>
                </c:pt>
                <c:pt idx="361">
                  <c:v>15.595425926280697</c:v>
                </c:pt>
                <c:pt idx="362">
                  <c:v>15.595425926280697</c:v>
                </c:pt>
                <c:pt idx="363">
                  <c:v>15.595425926280697</c:v>
                </c:pt>
                <c:pt idx="364">
                  <c:v>15.595425926280697</c:v>
                </c:pt>
                <c:pt idx="365">
                  <c:v>15.595425926280697</c:v>
                </c:pt>
                <c:pt idx="366">
                  <c:v>15.595425926280697</c:v>
                </c:pt>
                <c:pt idx="367">
                  <c:v>15.595425926280697</c:v>
                </c:pt>
                <c:pt idx="368">
                  <c:v>15.595425926280697</c:v>
                </c:pt>
                <c:pt idx="369">
                  <c:v>15.595425926280697</c:v>
                </c:pt>
                <c:pt idx="370">
                  <c:v>15.595425926280697</c:v>
                </c:pt>
                <c:pt idx="371">
                  <c:v>15.595425926280697</c:v>
                </c:pt>
                <c:pt idx="372">
                  <c:v>15.595425926280697</c:v>
                </c:pt>
                <c:pt idx="373">
                  <c:v>15.595425926280697</c:v>
                </c:pt>
                <c:pt idx="374">
                  <c:v>15.595425926280697</c:v>
                </c:pt>
                <c:pt idx="375">
                  <c:v>15.595425926280697</c:v>
                </c:pt>
                <c:pt idx="376">
                  <c:v>15.595425926280697</c:v>
                </c:pt>
                <c:pt idx="377">
                  <c:v>15.595425926280697</c:v>
                </c:pt>
                <c:pt idx="378">
                  <c:v>15.595425926280697</c:v>
                </c:pt>
                <c:pt idx="379">
                  <c:v>15.595425926280697</c:v>
                </c:pt>
                <c:pt idx="380">
                  <c:v>15.595425926280697</c:v>
                </c:pt>
                <c:pt idx="381">
                  <c:v>15.595425926280697</c:v>
                </c:pt>
                <c:pt idx="382">
                  <c:v>15.595425926280697</c:v>
                </c:pt>
                <c:pt idx="383">
                  <c:v>15.595425926280697</c:v>
                </c:pt>
                <c:pt idx="384">
                  <c:v>15.595425926280697</c:v>
                </c:pt>
                <c:pt idx="385">
                  <c:v>15.595425926280697</c:v>
                </c:pt>
                <c:pt idx="386">
                  <c:v>15.595425926280697</c:v>
                </c:pt>
                <c:pt idx="387">
                  <c:v>15.595425926280697</c:v>
                </c:pt>
                <c:pt idx="388">
                  <c:v>15.595425926280697</c:v>
                </c:pt>
                <c:pt idx="389">
                  <c:v>15.595425926280697</c:v>
                </c:pt>
                <c:pt idx="390">
                  <c:v>15.595425926280697</c:v>
                </c:pt>
                <c:pt idx="391">
                  <c:v>15.595425926280697</c:v>
                </c:pt>
                <c:pt idx="392">
                  <c:v>15.595425926280697</c:v>
                </c:pt>
                <c:pt idx="393">
                  <c:v>15.595425926280697</c:v>
                </c:pt>
                <c:pt idx="394">
                  <c:v>15.595425926280697</c:v>
                </c:pt>
                <c:pt idx="395">
                  <c:v>15.595425926280697</c:v>
                </c:pt>
                <c:pt idx="396">
                  <c:v>15.595425926280697</c:v>
                </c:pt>
                <c:pt idx="397">
                  <c:v>15.595425926280697</c:v>
                </c:pt>
                <c:pt idx="398">
                  <c:v>15.595425926280697</c:v>
                </c:pt>
                <c:pt idx="399">
                  <c:v>15.595425926280697</c:v>
                </c:pt>
                <c:pt idx="400">
                  <c:v>15.595425926280697</c:v>
                </c:pt>
                <c:pt idx="401">
                  <c:v>15.595425926280697</c:v>
                </c:pt>
                <c:pt idx="402">
                  <c:v>15.595425926280697</c:v>
                </c:pt>
                <c:pt idx="403">
                  <c:v>15.595425926280697</c:v>
                </c:pt>
                <c:pt idx="404">
                  <c:v>15.595425926280697</c:v>
                </c:pt>
                <c:pt idx="405">
                  <c:v>15.595425926280697</c:v>
                </c:pt>
                <c:pt idx="406">
                  <c:v>15.595425926280697</c:v>
                </c:pt>
                <c:pt idx="407">
                  <c:v>15.595425926280697</c:v>
                </c:pt>
                <c:pt idx="408">
                  <c:v>15.595425926280697</c:v>
                </c:pt>
                <c:pt idx="409">
                  <c:v>15.595425926280697</c:v>
                </c:pt>
                <c:pt idx="410">
                  <c:v>15.595425926280697</c:v>
                </c:pt>
                <c:pt idx="411">
                  <c:v>15.595425926280697</c:v>
                </c:pt>
                <c:pt idx="412">
                  <c:v>15.595425926280697</c:v>
                </c:pt>
                <c:pt idx="413">
                  <c:v>15.595425926280697</c:v>
                </c:pt>
                <c:pt idx="414">
                  <c:v>15.595425926280697</c:v>
                </c:pt>
                <c:pt idx="415">
                  <c:v>15.595425926280697</c:v>
                </c:pt>
                <c:pt idx="416">
                  <c:v>15.595425926280697</c:v>
                </c:pt>
                <c:pt idx="417">
                  <c:v>15.595425926280697</c:v>
                </c:pt>
                <c:pt idx="418">
                  <c:v>15.595425926280697</c:v>
                </c:pt>
                <c:pt idx="419">
                  <c:v>15.595425926280697</c:v>
                </c:pt>
                <c:pt idx="420">
                  <c:v>15.595425926280697</c:v>
                </c:pt>
                <c:pt idx="421">
                  <c:v>15.595425926280697</c:v>
                </c:pt>
                <c:pt idx="422">
                  <c:v>15.595425926280697</c:v>
                </c:pt>
                <c:pt idx="423">
                  <c:v>15.595425926280697</c:v>
                </c:pt>
                <c:pt idx="424">
                  <c:v>15.595425926280697</c:v>
                </c:pt>
                <c:pt idx="425">
                  <c:v>15.595425926280697</c:v>
                </c:pt>
                <c:pt idx="426">
                  <c:v>15.595425926280697</c:v>
                </c:pt>
                <c:pt idx="427">
                  <c:v>15.595425926280697</c:v>
                </c:pt>
                <c:pt idx="428">
                  <c:v>15.595425926280697</c:v>
                </c:pt>
                <c:pt idx="429">
                  <c:v>15.595425926280697</c:v>
                </c:pt>
                <c:pt idx="430">
                  <c:v>15.595425926280697</c:v>
                </c:pt>
                <c:pt idx="431">
                  <c:v>15.595425926280697</c:v>
                </c:pt>
                <c:pt idx="432">
                  <c:v>15.595425926280697</c:v>
                </c:pt>
                <c:pt idx="433">
                  <c:v>15.595425926280697</c:v>
                </c:pt>
                <c:pt idx="434">
                  <c:v>15.595425926280697</c:v>
                </c:pt>
                <c:pt idx="435">
                  <c:v>15.595425926280697</c:v>
                </c:pt>
                <c:pt idx="436">
                  <c:v>15.595425926280697</c:v>
                </c:pt>
                <c:pt idx="437">
                  <c:v>15.595425926280697</c:v>
                </c:pt>
                <c:pt idx="438">
                  <c:v>15.595425926280697</c:v>
                </c:pt>
                <c:pt idx="439">
                  <c:v>15.595425926280697</c:v>
                </c:pt>
                <c:pt idx="440">
                  <c:v>15.595425926280697</c:v>
                </c:pt>
                <c:pt idx="441">
                  <c:v>15.595425926280697</c:v>
                </c:pt>
                <c:pt idx="442">
                  <c:v>15.595425926280697</c:v>
                </c:pt>
                <c:pt idx="443">
                  <c:v>15.595425926280697</c:v>
                </c:pt>
                <c:pt idx="444">
                  <c:v>15.595425926280697</c:v>
                </c:pt>
                <c:pt idx="445">
                  <c:v>15.595425926280697</c:v>
                </c:pt>
                <c:pt idx="446">
                  <c:v>15.595425926280697</c:v>
                </c:pt>
                <c:pt idx="447">
                  <c:v>15.595425926280697</c:v>
                </c:pt>
                <c:pt idx="448">
                  <c:v>15.595425926280697</c:v>
                </c:pt>
                <c:pt idx="449">
                  <c:v>15.595425926280697</c:v>
                </c:pt>
                <c:pt idx="450">
                  <c:v>15.595425926280697</c:v>
                </c:pt>
                <c:pt idx="451">
                  <c:v>15.595425926280697</c:v>
                </c:pt>
                <c:pt idx="452">
                  <c:v>15.595425926280697</c:v>
                </c:pt>
                <c:pt idx="453">
                  <c:v>15.595425926280697</c:v>
                </c:pt>
                <c:pt idx="454">
                  <c:v>15.595425926280697</c:v>
                </c:pt>
                <c:pt idx="455">
                  <c:v>15.595425926280697</c:v>
                </c:pt>
                <c:pt idx="456">
                  <c:v>15.595425926280697</c:v>
                </c:pt>
                <c:pt idx="457">
                  <c:v>15.595425926280697</c:v>
                </c:pt>
                <c:pt idx="458">
                  <c:v>15.595425926280697</c:v>
                </c:pt>
                <c:pt idx="459">
                  <c:v>15.595425926280697</c:v>
                </c:pt>
                <c:pt idx="460">
                  <c:v>15.595425926280697</c:v>
                </c:pt>
                <c:pt idx="461">
                  <c:v>15.595425926280697</c:v>
                </c:pt>
                <c:pt idx="462">
                  <c:v>15.595425926280697</c:v>
                </c:pt>
                <c:pt idx="463">
                  <c:v>15.595425926280697</c:v>
                </c:pt>
                <c:pt idx="464">
                  <c:v>15.595425926280697</c:v>
                </c:pt>
                <c:pt idx="465">
                  <c:v>15.595425926280697</c:v>
                </c:pt>
                <c:pt idx="466">
                  <c:v>15.595425926280697</c:v>
                </c:pt>
                <c:pt idx="467">
                  <c:v>15.595425926280697</c:v>
                </c:pt>
                <c:pt idx="468">
                  <c:v>15.595425926280697</c:v>
                </c:pt>
                <c:pt idx="469">
                  <c:v>15.595425926280697</c:v>
                </c:pt>
                <c:pt idx="470">
                  <c:v>15.595425926280697</c:v>
                </c:pt>
                <c:pt idx="471">
                  <c:v>15.595425926280697</c:v>
                </c:pt>
                <c:pt idx="472">
                  <c:v>15.595425926280697</c:v>
                </c:pt>
                <c:pt idx="473">
                  <c:v>15.595425926280697</c:v>
                </c:pt>
                <c:pt idx="474">
                  <c:v>15.595425926280697</c:v>
                </c:pt>
                <c:pt idx="475">
                  <c:v>15.595425926280697</c:v>
                </c:pt>
                <c:pt idx="476">
                  <c:v>15.595425926280697</c:v>
                </c:pt>
                <c:pt idx="477">
                  <c:v>15.595425926280697</c:v>
                </c:pt>
                <c:pt idx="478">
                  <c:v>15.595425926280697</c:v>
                </c:pt>
                <c:pt idx="479">
                  <c:v>15.595425926280697</c:v>
                </c:pt>
                <c:pt idx="480">
                  <c:v>15.595425926280697</c:v>
                </c:pt>
                <c:pt idx="481">
                  <c:v>15.595425926280697</c:v>
                </c:pt>
                <c:pt idx="482">
                  <c:v>15.595425926280697</c:v>
                </c:pt>
                <c:pt idx="483">
                  <c:v>15.595425926280697</c:v>
                </c:pt>
                <c:pt idx="484">
                  <c:v>15.595425926280697</c:v>
                </c:pt>
                <c:pt idx="485">
                  <c:v>15.595425926280697</c:v>
                </c:pt>
                <c:pt idx="486">
                  <c:v>15.595425926280697</c:v>
                </c:pt>
                <c:pt idx="487">
                  <c:v>15.595425926280697</c:v>
                </c:pt>
                <c:pt idx="488">
                  <c:v>15.595425926280697</c:v>
                </c:pt>
                <c:pt idx="489">
                  <c:v>15.595425926280697</c:v>
                </c:pt>
                <c:pt idx="490">
                  <c:v>15.595425926280697</c:v>
                </c:pt>
                <c:pt idx="491">
                  <c:v>15.595425926280697</c:v>
                </c:pt>
                <c:pt idx="492">
                  <c:v>15.595425926280697</c:v>
                </c:pt>
                <c:pt idx="493">
                  <c:v>15.595425926280697</c:v>
                </c:pt>
                <c:pt idx="494">
                  <c:v>15.595425926280697</c:v>
                </c:pt>
                <c:pt idx="495">
                  <c:v>15.595425926280697</c:v>
                </c:pt>
                <c:pt idx="496">
                  <c:v>15.595425926280697</c:v>
                </c:pt>
                <c:pt idx="497">
                  <c:v>15.595425926280697</c:v>
                </c:pt>
                <c:pt idx="498">
                  <c:v>15.595425926280697</c:v>
                </c:pt>
                <c:pt idx="499">
                  <c:v>15.595425926280697</c:v>
                </c:pt>
                <c:pt idx="500">
                  <c:v>15.595425926280697</c:v>
                </c:pt>
                <c:pt idx="501">
                  <c:v>15.595425926280697</c:v>
                </c:pt>
                <c:pt idx="502">
                  <c:v>15.595425926280697</c:v>
                </c:pt>
                <c:pt idx="503">
                  <c:v>15.595425926280697</c:v>
                </c:pt>
                <c:pt idx="504">
                  <c:v>15.595425926280697</c:v>
                </c:pt>
                <c:pt idx="505">
                  <c:v>15.595425926280697</c:v>
                </c:pt>
                <c:pt idx="506">
                  <c:v>15.595425926280697</c:v>
                </c:pt>
                <c:pt idx="507">
                  <c:v>15.595425926280697</c:v>
                </c:pt>
                <c:pt idx="508">
                  <c:v>15.595425926280697</c:v>
                </c:pt>
                <c:pt idx="509">
                  <c:v>15.595425926280697</c:v>
                </c:pt>
                <c:pt idx="510">
                  <c:v>15.595425926280697</c:v>
                </c:pt>
                <c:pt idx="511">
                  <c:v>15.595425926280697</c:v>
                </c:pt>
                <c:pt idx="512">
                  <c:v>15.595425926280697</c:v>
                </c:pt>
                <c:pt idx="513">
                  <c:v>15.595425926280697</c:v>
                </c:pt>
                <c:pt idx="514">
                  <c:v>15.595425926280697</c:v>
                </c:pt>
                <c:pt idx="515">
                  <c:v>15.595425926280697</c:v>
                </c:pt>
                <c:pt idx="516">
                  <c:v>15.595425926280697</c:v>
                </c:pt>
                <c:pt idx="517">
                  <c:v>15.595425926280697</c:v>
                </c:pt>
                <c:pt idx="518">
                  <c:v>15.595425926280697</c:v>
                </c:pt>
                <c:pt idx="519">
                  <c:v>15.595425926280697</c:v>
                </c:pt>
                <c:pt idx="520">
                  <c:v>15.595425926280697</c:v>
                </c:pt>
                <c:pt idx="521">
                  <c:v>15.595425926280697</c:v>
                </c:pt>
                <c:pt idx="522">
                  <c:v>15.595425926280697</c:v>
                </c:pt>
                <c:pt idx="523">
                  <c:v>15.595425926280697</c:v>
                </c:pt>
                <c:pt idx="524">
                  <c:v>15.595425926280697</c:v>
                </c:pt>
                <c:pt idx="525">
                  <c:v>15.595425926280697</c:v>
                </c:pt>
                <c:pt idx="526">
                  <c:v>15.595425926280697</c:v>
                </c:pt>
                <c:pt idx="527">
                  <c:v>15.595425926280697</c:v>
                </c:pt>
                <c:pt idx="528">
                  <c:v>15.595425926280697</c:v>
                </c:pt>
                <c:pt idx="529">
                  <c:v>15.595425926280697</c:v>
                </c:pt>
                <c:pt idx="530">
                  <c:v>15.595425926280697</c:v>
                </c:pt>
                <c:pt idx="531">
                  <c:v>15.595425926280697</c:v>
                </c:pt>
                <c:pt idx="532">
                  <c:v>15.595425926280697</c:v>
                </c:pt>
                <c:pt idx="533">
                  <c:v>15.595425926280697</c:v>
                </c:pt>
                <c:pt idx="534">
                  <c:v>15.595425926280697</c:v>
                </c:pt>
                <c:pt idx="535">
                  <c:v>15.595425926280697</c:v>
                </c:pt>
                <c:pt idx="536">
                  <c:v>15.595425926280697</c:v>
                </c:pt>
                <c:pt idx="537">
                  <c:v>15.595425926280697</c:v>
                </c:pt>
                <c:pt idx="538">
                  <c:v>15.595425926280697</c:v>
                </c:pt>
                <c:pt idx="539">
                  <c:v>15.595425926280697</c:v>
                </c:pt>
                <c:pt idx="540">
                  <c:v>15.595425926280697</c:v>
                </c:pt>
                <c:pt idx="541">
                  <c:v>15.595425926280697</c:v>
                </c:pt>
                <c:pt idx="542">
                  <c:v>15.595425926280697</c:v>
                </c:pt>
                <c:pt idx="543">
                  <c:v>15.595425926280697</c:v>
                </c:pt>
                <c:pt idx="544">
                  <c:v>15.595425926280697</c:v>
                </c:pt>
                <c:pt idx="545">
                  <c:v>15.595425926280697</c:v>
                </c:pt>
                <c:pt idx="546">
                  <c:v>15.595425926280697</c:v>
                </c:pt>
                <c:pt idx="547">
                  <c:v>15.595425926280697</c:v>
                </c:pt>
                <c:pt idx="548">
                  <c:v>15.595425926280697</c:v>
                </c:pt>
                <c:pt idx="549">
                  <c:v>15.595425926280697</c:v>
                </c:pt>
                <c:pt idx="550">
                  <c:v>15.595425926280697</c:v>
                </c:pt>
                <c:pt idx="551">
                  <c:v>15.595425926280697</c:v>
                </c:pt>
                <c:pt idx="552">
                  <c:v>15.595425926280697</c:v>
                </c:pt>
                <c:pt idx="553">
                  <c:v>15.595425926280697</c:v>
                </c:pt>
                <c:pt idx="554">
                  <c:v>15.595425926280697</c:v>
                </c:pt>
                <c:pt idx="555">
                  <c:v>15.595425926280697</c:v>
                </c:pt>
                <c:pt idx="556">
                  <c:v>15.595425926280697</c:v>
                </c:pt>
                <c:pt idx="557">
                  <c:v>15.595425926280697</c:v>
                </c:pt>
                <c:pt idx="558">
                  <c:v>15.595425926280697</c:v>
                </c:pt>
                <c:pt idx="559">
                  <c:v>15.595425926280697</c:v>
                </c:pt>
                <c:pt idx="560">
                  <c:v>15.595425926280697</c:v>
                </c:pt>
                <c:pt idx="561">
                  <c:v>15.595425926280697</c:v>
                </c:pt>
                <c:pt idx="562">
                  <c:v>15.595425926280697</c:v>
                </c:pt>
                <c:pt idx="563">
                  <c:v>15.595425926280697</c:v>
                </c:pt>
                <c:pt idx="564">
                  <c:v>15.595425926280697</c:v>
                </c:pt>
                <c:pt idx="565">
                  <c:v>15.595425926280697</c:v>
                </c:pt>
                <c:pt idx="566">
                  <c:v>15.595425926280697</c:v>
                </c:pt>
                <c:pt idx="567">
                  <c:v>15.595425926280697</c:v>
                </c:pt>
                <c:pt idx="568">
                  <c:v>15.595425926280697</c:v>
                </c:pt>
                <c:pt idx="569">
                  <c:v>15.595425926280697</c:v>
                </c:pt>
                <c:pt idx="570">
                  <c:v>15.595425926280697</c:v>
                </c:pt>
                <c:pt idx="571">
                  <c:v>15.595425926280697</c:v>
                </c:pt>
                <c:pt idx="572">
                  <c:v>15.595425926280697</c:v>
                </c:pt>
                <c:pt idx="573">
                  <c:v>15.595425926280697</c:v>
                </c:pt>
                <c:pt idx="574">
                  <c:v>15.595425926280697</c:v>
                </c:pt>
                <c:pt idx="575">
                  <c:v>15.595425926280697</c:v>
                </c:pt>
                <c:pt idx="576">
                  <c:v>15.595425926280697</c:v>
                </c:pt>
                <c:pt idx="577">
                  <c:v>15.595425926280697</c:v>
                </c:pt>
                <c:pt idx="578">
                  <c:v>15.595425926280697</c:v>
                </c:pt>
                <c:pt idx="579">
                  <c:v>15.595425926280697</c:v>
                </c:pt>
                <c:pt idx="580">
                  <c:v>15.595425926280697</c:v>
                </c:pt>
                <c:pt idx="581">
                  <c:v>15.595425926280697</c:v>
                </c:pt>
                <c:pt idx="582">
                  <c:v>15.595425926280697</c:v>
                </c:pt>
                <c:pt idx="583">
                  <c:v>15.595425926280697</c:v>
                </c:pt>
                <c:pt idx="584">
                  <c:v>15.595425926280697</c:v>
                </c:pt>
                <c:pt idx="585">
                  <c:v>15.595425926280697</c:v>
                </c:pt>
                <c:pt idx="586">
                  <c:v>15.595425926280697</c:v>
                </c:pt>
                <c:pt idx="587">
                  <c:v>15.595425926280697</c:v>
                </c:pt>
                <c:pt idx="588">
                  <c:v>15.595425926280697</c:v>
                </c:pt>
                <c:pt idx="589">
                  <c:v>15.595425926280697</c:v>
                </c:pt>
                <c:pt idx="590">
                  <c:v>15.595425926280697</c:v>
                </c:pt>
                <c:pt idx="591">
                  <c:v>15.595425926280697</c:v>
                </c:pt>
                <c:pt idx="592">
                  <c:v>15.595425926280697</c:v>
                </c:pt>
                <c:pt idx="593">
                  <c:v>15.595425926280697</c:v>
                </c:pt>
                <c:pt idx="594">
                  <c:v>15.595425926280697</c:v>
                </c:pt>
                <c:pt idx="595">
                  <c:v>15.595425926280697</c:v>
                </c:pt>
                <c:pt idx="596">
                  <c:v>15.595425926280697</c:v>
                </c:pt>
                <c:pt idx="597">
                  <c:v>15.595425926280697</c:v>
                </c:pt>
                <c:pt idx="598">
                  <c:v>15.595425926280697</c:v>
                </c:pt>
                <c:pt idx="599">
                  <c:v>15.595425926280697</c:v>
                </c:pt>
                <c:pt idx="600">
                  <c:v>15.595425926280697</c:v>
                </c:pt>
                <c:pt idx="601">
                  <c:v>15.595425926280697</c:v>
                </c:pt>
                <c:pt idx="602">
                  <c:v>15.595425926280697</c:v>
                </c:pt>
                <c:pt idx="603">
                  <c:v>15.595425926280697</c:v>
                </c:pt>
                <c:pt idx="604">
                  <c:v>15.595425926280697</c:v>
                </c:pt>
                <c:pt idx="605">
                  <c:v>15.595425926280697</c:v>
                </c:pt>
                <c:pt idx="606">
                  <c:v>15.595425926280697</c:v>
                </c:pt>
                <c:pt idx="607">
                  <c:v>15.595425926280697</c:v>
                </c:pt>
                <c:pt idx="608">
                  <c:v>15.595425926280697</c:v>
                </c:pt>
                <c:pt idx="609">
                  <c:v>15.595425926280697</c:v>
                </c:pt>
                <c:pt idx="610">
                  <c:v>15.595425926280697</c:v>
                </c:pt>
                <c:pt idx="611">
                  <c:v>15.595425926280697</c:v>
                </c:pt>
                <c:pt idx="612">
                  <c:v>15.595425926280697</c:v>
                </c:pt>
                <c:pt idx="613">
                  <c:v>15.595425926280697</c:v>
                </c:pt>
                <c:pt idx="614">
                  <c:v>15.595425926280697</c:v>
                </c:pt>
                <c:pt idx="615">
                  <c:v>15.595425926280697</c:v>
                </c:pt>
                <c:pt idx="616">
                  <c:v>15.595425926280697</c:v>
                </c:pt>
                <c:pt idx="617">
                  <c:v>15.595425926280697</c:v>
                </c:pt>
                <c:pt idx="618">
                  <c:v>15.595425926280697</c:v>
                </c:pt>
                <c:pt idx="619">
                  <c:v>15.595425926280697</c:v>
                </c:pt>
                <c:pt idx="620">
                  <c:v>15.595425926280697</c:v>
                </c:pt>
                <c:pt idx="621">
                  <c:v>15.595425926280697</c:v>
                </c:pt>
                <c:pt idx="622">
                  <c:v>15.595425926280697</c:v>
                </c:pt>
                <c:pt idx="623">
                  <c:v>15.595425926280697</c:v>
                </c:pt>
                <c:pt idx="624">
                  <c:v>15.595425926280697</c:v>
                </c:pt>
                <c:pt idx="625">
                  <c:v>15.595425926280697</c:v>
                </c:pt>
                <c:pt idx="626">
                  <c:v>15.595425926280697</c:v>
                </c:pt>
                <c:pt idx="627">
                  <c:v>15.595425926280697</c:v>
                </c:pt>
                <c:pt idx="628">
                  <c:v>15.595425926280697</c:v>
                </c:pt>
                <c:pt idx="629">
                  <c:v>15.595425926280697</c:v>
                </c:pt>
                <c:pt idx="630">
                  <c:v>15.595425926280697</c:v>
                </c:pt>
                <c:pt idx="631">
                  <c:v>15.595425926280697</c:v>
                </c:pt>
                <c:pt idx="632">
                  <c:v>15.595425926280697</c:v>
                </c:pt>
                <c:pt idx="633">
                  <c:v>15.595425926280697</c:v>
                </c:pt>
                <c:pt idx="634">
                  <c:v>15.595425926280697</c:v>
                </c:pt>
                <c:pt idx="635">
                  <c:v>15.595425926280697</c:v>
                </c:pt>
                <c:pt idx="636">
                  <c:v>15.595425926280697</c:v>
                </c:pt>
                <c:pt idx="637">
                  <c:v>15.595425926280697</c:v>
                </c:pt>
                <c:pt idx="638">
                  <c:v>15.595425926280697</c:v>
                </c:pt>
                <c:pt idx="639">
                  <c:v>15.595425926280697</c:v>
                </c:pt>
                <c:pt idx="640">
                  <c:v>15.595425926280697</c:v>
                </c:pt>
                <c:pt idx="641">
                  <c:v>15.595425926280697</c:v>
                </c:pt>
                <c:pt idx="642">
                  <c:v>15.595425926280697</c:v>
                </c:pt>
                <c:pt idx="643">
                  <c:v>15.595425926280697</c:v>
                </c:pt>
                <c:pt idx="644">
                  <c:v>15.595425926280697</c:v>
                </c:pt>
                <c:pt idx="645">
                  <c:v>15.595425926280697</c:v>
                </c:pt>
                <c:pt idx="646">
                  <c:v>15.595425926280697</c:v>
                </c:pt>
                <c:pt idx="647">
                  <c:v>15.595425926280697</c:v>
                </c:pt>
                <c:pt idx="648">
                  <c:v>15.595425926280697</c:v>
                </c:pt>
                <c:pt idx="649">
                  <c:v>15.595425926280697</c:v>
                </c:pt>
                <c:pt idx="650">
                  <c:v>15.595425926280697</c:v>
                </c:pt>
                <c:pt idx="651">
                  <c:v>15.595425926280697</c:v>
                </c:pt>
                <c:pt idx="652">
                  <c:v>15.595425926280697</c:v>
                </c:pt>
                <c:pt idx="653">
                  <c:v>15.595425926280697</c:v>
                </c:pt>
                <c:pt idx="654">
                  <c:v>15.595425926280697</c:v>
                </c:pt>
                <c:pt idx="655">
                  <c:v>15.595425926280697</c:v>
                </c:pt>
                <c:pt idx="656">
                  <c:v>15.595425926280697</c:v>
                </c:pt>
                <c:pt idx="657">
                  <c:v>15.595425926280697</c:v>
                </c:pt>
                <c:pt idx="658">
                  <c:v>15.595425926280697</c:v>
                </c:pt>
                <c:pt idx="659">
                  <c:v>15.595425926280697</c:v>
                </c:pt>
                <c:pt idx="660">
                  <c:v>15.595425926280697</c:v>
                </c:pt>
                <c:pt idx="661">
                  <c:v>15.595425926280697</c:v>
                </c:pt>
                <c:pt idx="662">
                  <c:v>15.595425926280697</c:v>
                </c:pt>
                <c:pt idx="663">
                  <c:v>15.595425926280697</c:v>
                </c:pt>
                <c:pt idx="664">
                  <c:v>15.595425926280697</c:v>
                </c:pt>
                <c:pt idx="665">
                  <c:v>15.595425926280697</c:v>
                </c:pt>
                <c:pt idx="666">
                  <c:v>15.595425926280697</c:v>
                </c:pt>
                <c:pt idx="667">
                  <c:v>15.595425926280697</c:v>
                </c:pt>
                <c:pt idx="668">
                  <c:v>15.595425926280697</c:v>
                </c:pt>
                <c:pt idx="669">
                  <c:v>15.595425926280697</c:v>
                </c:pt>
                <c:pt idx="670">
                  <c:v>15.595425926280697</c:v>
                </c:pt>
                <c:pt idx="671">
                  <c:v>15.595425926280697</c:v>
                </c:pt>
                <c:pt idx="672">
                  <c:v>15.595425926280697</c:v>
                </c:pt>
                <c:pt idx="673">
                  <c:v>15.595425926280697</c:v>
                </c:pt>
                <c:pt idx="674">
                  <c:v>15.595425926280697</c:v>
                </c:pt>
                <c:pt idx="675">
                  <c:v>15.595425926280697</c:v>
                </c:pt>
                <c:pt idx="676">
                  <c:v>15.595425926280697</c:v>
                </c:pt>
                <c:pt idx="677">
                  <c:v>15.595425926280697</c:v>
                </c:pt>
                <c:pt idx="678">
                  <c:v>15.595425926280697</c:v>
                </c:pt>
                <c:pt idx="679">
                  <c:v>15.595425926280697</c:v>
                </c:pt>
                <c:pt idx="680">
                  <c:v>15.595425926280697</c:v>
                </c:pt>
                <c:pt idx="681">
                  <c:v>15.595425926280697</c:v>
                </c:pt>
                <c:pt idx="682">
                  <c:v>15.595425926280697</c:v>
                </c:pt>
                <c:pt idx="683">
                  <c:v>15.595425926280697</c:v>
                </c:pt>
                <c:pt idx="684">
                  <c:v>15.595425926280697</c:v>
                </c:pt>
                <c:pt idx="685">
                  <c:v>15.595425926280697</c:v>
                </c:pt>
                <c:pt idx="686">
                  <c:v>15.595425926280697</c:v>
                </c:pt>
                <c:pt idx="687">
                  <c:v>15.595425926280697</c:v>
                </c:pt>
                <c:pt idx="688">
                  <c:v>15.595425926280697</c:v>
                </c:pt>
                <c:pt idx="689">
                  <c:v>15.595425926280697</c:v>
                </c:pt>
                <c:pt idx="690">
                  <c:v>15.595425926280697</c:v>
                </c:pt>
                <c:pt idx="691">
                  <c:v>15.595425926280697</c:v>
                </c:pt>
                <c:pt idx="692">
                  <c:v>15.595425926280697</c:v>
                </c:pt>
                <c:pt idx="693">
                  <c:v>15.595425926280697</c:v>
                </c:pt>
                <c:pt idx="694">
                  <c:v>15.595425926280697</c:v>
                </c:pt>
                <c:pt idx="695">
                  <c:v>15.595425926280697</c:v>
                </c:pt>
                <c:pt idx="696">
                  <c:v>15.595425926280697</c:v>
                </c:pt>
                <c:pt idx="697">
                  <c:v>15.595425926280697</c:v>
                </c:pt>
                <c:pt idx="698">
                  <c:v>15.595425926280697</c:v>
                </c:pt>
                <c:pt idx="699">
                  <c:v>15.595425926280697</c:v>
                </c:pt>
                <c:pt idx="700">
                  <c:v>15.595425926280697</c:v>
                </c:pt>
                <c:pt idx="701">
                  <c:v>15.595425926280697</c:v>
                </c:pt>
                <c:pt idx="702">
                  <c:v>15.595425926280697</c:v>
                </c:pt>
                <c:pt idx="703">
                  <c:v>15.595425926280697</c:v>
                </c:pt>
                <c:pt idx="704">
                  <c:v>15.595425926280697</c:v>
                </c:pt>
                <c:pt idx="705">
                  <c:v>15.595425926280697</c:v>
                </c:pt>
                <c:pt idx="706">
                  <c:v>15.595425926280697</c:v>
                </c:pt>
                <c:pt idx="707">
                  <c:v>15.595425926280697</c:v>
                </c:pt>
                <c:pt idx="708">
                  <c:v>15.595425926280697</c:v>
                </c:pt>
                <c:pt idx="709">
                  <c:v>15.595425926280697</c:v>
                </c:pt>
                <c:pt idx="710">
                  <c:v>15.595425926280697</c:v>
                </c:pt>
                <c:pt idx="711">
                  <c:v>15.595425926280697</c:v>
                </c:pt>
                <c:pt idx="712">
                  <c:v>15.595425926280697</c:v>
                </c:pt>
                <c:pt idx="713">
                  <c:v>15.595425926280697</c:v>
                </c:pt>
                <c:pt idx="714">
                  <c:v>15.595425926280697</c:v>
                </c:pt>
                <c:pt idx="715">
                  <c:v>15.595425926280697</c:v>
                </c:pt>
                <c:pt idx="716">
                  <c:v>15.595425926280697</c:v>
                </c:pt>
                <c:pt idx="717">
                  <c:v>15.595425926280697</c:v>
                </c:pt>
                <c:pt idx="718">
                  <c:v>15.595425926280697</c:v>
                </c:pt>
                <c:pt idx="719">
                  <c:v>15.595425926280697</c:v>
                </c:pt>
                <c:pt idx="720">
                  <c:v>15.595425926280697</c:v>
                </c:pt>
                <c:pt idx="721">
                  <c:v>15.595425926280697</c:v>
                </c:pt>
                <c:pt idx="722">
                  <c:v>15.595425926280697</c:v>
                </c:pt>
                <c:pt idx="723">
                  <c:v>15.595425926280697</c:v>
                </c:pt>
                <c:pt idx="724">
                  <c:v>15.595425926280697</c:v>
                </c:pt>
                <c:pt idx="725">
                  <c:v>15.595425926280697</c:v>
                </c:pt>
                <c:pt idx="726">
                  <c:v>15.595425926280697</c:v>
                </c:pt>
                <c:pt idx="727">
                  <c:v>15.595425926280697</c:v>
                </c:pt>
                <c:pt idx="728">
                  <c:v>15.595425926280697</c:v>
                </c:pt>
                <c:pt idx="729">
                  <c:v>15.595425926280697</c:v>
                </c:pt>
                <c:pt idx="730">
                  <c:v>15.595425926280697</c:v>
                </c:pt>
                <c:pt idx="731">
                  <c:v>15.595425926280697</c:v>
                </c:pt>
                <c:pt idx="732">
                  <c:v>15.595425926280697</c:v>
                </c:pt>
                <c:pt idx="733">
                  <c:v>15.595425926280697</c:v>
                </c:pt>
                <c:pt idx="734">
                  <c:v>15.595425926280697</c:v>
                </c:pt>
                <c:pt idx="735">
                  <c:v>15.595425926280697</c:v>
                </c:pt>
                <c:pt idx="736">
                  <c:v>15.595425926280697</c:v>
                </c:pt>
                <c:pt idx="737">
                  <c:v>15.595425926280697</c:v>
                </c:pt>
                <c:pt idx="738">
                  <c:v>15.595425926280697</c:v>
                </c:pt>
                <c:pt idx="739">
                  <c:v>15.595425926280697</c:v>
                </c:pt>
                <c:pt idx="740">
                  <c:v>15.595425926280697</c:v>
                </c:pt>
                <c:pt idx="741">
                  <c:v>15.595425926280697</c:v>
                </c:pt>
                <c:pt idx="742">
                  <c:v>15.595425926280697</c:v>
                </c:pt>
                <c:pt idx="743">
                  <c:v>15.595425926280697</c:v>
                </c:pt>
                <c:pt idx="744">
                  <c:v>15.595425926280697</c:v>
                </c:pt>
                <c:pt idx="745">
                  <c:v>15.595425926280697</c:v>
                </c:pt>
                <c:pt idx="746">
                  <c:v>15.595425926280697</c:v>
                </c:pt>
                <c:pt idx="747">
                  <c:v>15.595425926280697</c:v>
                </c:pt>
                <c:pt idx="748">
                  <c:v>15.595425926280697</c:v>
                </c:pt>
                <c:pt idx="749">
                  <c:v>15.595425926280697</c:v>
                </c:pt>
                <c:pt idx="750">
                  <c:v>15.595425926280697</c:v>
                </c:pt>
                <c:pt idx="751">
                  <c:v>15.595425926280697</c:v>
                </c:pt>
                <c:pt idx="752">
                  <c:v>15.595425926280697</c:v>
                </c:pt>
                <c:pt idx="753">
                  <c:v>15.595425926280697</c:v>
                </c:pt>
                <c:pt idx="754">
                  <c:v>15.595425926280697</c:v>
                </c:pt>
                <c:pt idx="755">
                  <c:v>15.595425926280697</c:v>
                </c:pt>
                <c:pt idx="756">
                  <c:v>15.595425926280697</c:v>
                </c:pt>
                <c:pt idx="757">
                  <c:v>15.595425926280697</c:v>
                </c:pt>
                <c:pt idx="758">
                  <c:v>15.595425926280697</c:v>
                </c:pt>
                <c:pt idx="759">
                  <c:v>15.595425926280697</c:v>
                </c:pt>
                <c:pt idx="760">
                  <c:v>15.595425926280697</c:v>
                </c:pt>
                <c:pt idx="761">
                  <c:v>15.595425926280697</c:v>
                </c:pt>
                <c:pt idx="762">
                  <c:v>15.595425926280697</c:v>
                </c:pt>
                <c:pt idx="763">
                  <c:v>15.595425926280697</c:v>
                </c:pt>
                <c:pt idx="764">
                  <c:v>15.595425926280697</c:v>
                </c:pt>
                <c:pt idx="765">
                  <c:v>15.595425926280697</c:v>
                </c:pt>
                <c:pt idx="766">
                  <c:v>15.595425926280697</c:v>
                </c:pt>
                <c:pt idx="767">
                  <c:v>15.595425926280697</c:v>
                </c:pt>
                <c:pt idx="768">
                  <c:v>15.595425926280697</c:v>
                </c:pt>
                <c:pt idx="769">
                  <c:v>15.595425926280697</c:v>
                </c:pt>
                <c:pt idx="770">
                  <c:v>15.595425926280697</c:v>
                </c:pt>
                <c:pt idx="771">
                  <c:v>15.595425926280697</c:v>
                </c:pt>
                <c:pt idx="772">
                  <c:v>15.595425926280697</c:v>
                </c:pt>
                <c:pt idx="773">
                  <c:v>15.595425926280697</c:v>
                </c:pt>
                <c:pt idx="774">
                  <c:v>15.595425926280697</c:v>
                </c:pt>
                <c:pt idx="775">
                  <c:v>15.595425926280697</c:v>
                </c:pt>
                <c:pt idx="776">
                  <c:v>15.595425926280697</c:v>
                </c:pt>
                <c:pt idx="777">
                  <c:v>15.595425926280697</c:v>
                </c:pt>
                <c:pt idx="778">
                  <c:v>15.595425926280697</c:v>
                </c:pt>
                <c:pt idx="779">
                  <c:v>15.595425926280697</c:v>
                </c:pt>
                <c:pt idx="780">
                  <c:v>15.595425926280697</c:v>
                </c:pt>
                <c:pt idx="781">
                  <c:v>15.595425926280697</c:v>
                </c:pt>
                <c:pt idx="782">
                  <c:v>15.595425926280697</c:v>
                </c:pt>
                <c:pt idx="783">
                  <c:v>15.595425926280697</c:v>
                </c:pt>
                <c:pt idx="784">
                  <c:v>15.595425926280697</c:v>
                </c:pt>
                <c:pt idx="785">
                  <c:v>15.595425926280697</c:v>
                </c:pt>
                <c:pt idx="786">
                  <c:v>15.595425926280697</c:v>
                </c:pt>
                <c:pt idx="787">
                  <c:v>15.595425926280697</c:v>
                </c:pt>
                <c:pt idx="788">
                  <c:v>15.595425926280697</c:v>
                </c:pt>
                <c:pt idx="789">
                  <c:v>15.595425926280697</c:v>
                </c:pt>
                <c:pt idx="790">
                  <c:v>15.595425926280697</c:v>
                </c:pt>
                <c:pt idx="791">
                  <c:v>15.595425926280697</c:v>
                </c:pt>
                <c:pt idx="792">
                  <c:v>15.595425926280697</c:v>
                </c:pt>
                <c:pt idx="793">
                  <c:v>15.595425926280697</c:v>
                </c:pt>
                <c:pt idx="794">
                  <c:v>15.595425926280697</c:v>
                </c:pt>
                <c:pt idx="795">
                  <c:v>15.595425926280697</c:v>
                </c:pt>
                <c:pt idx="796">
                  <c:v>15.595425926280697</c:v>
                </c:pt>
                <c:pt idx="797">
                  <c:v>15.595425926280697</c:v>
                </c:pt>
                <c:pt idx="798">
                  <c:v>15.595425926280697</c:v>
                </c:pt>
                <c:pt idx="799">
                  <c:v>15.595425926280697</c:v>
                </c:pt>
                <c:pt idx="800">
                  <c:v>15.595425926280697</c:v>
                </c:pt>
                <c:pt idx="801">
                  <c:v>15.595425926280697</c:v>
                </c:pt>
                <c:pt idx="802">
                  <c:v>15.595425926280697</c:v>
                </c:pt>
                <c:pt idx="803">
                  <c:v>15.595425926280697</c:v>
                </c:pt>
                <c:pt idx="804">
                  <c:v>15.595425926280697</c:v>
                </c:pt>
                <c:pt idx="805">
                  <c:v>15.595425926280697</c:v>
                </c:pt>
                <c:pt idx="806">
                  <c:v>15.595425926280697</c:v>
                </c:pt>
                <c:pt idx="807">
                  <c:v>15.595425926280697</c:v>
                </c:pt>
                <c:pt idx="808">
                  <c:v>15.595425926280697</c:v>
                </c:pt>
                <c:pt idx="809">
                  <c:v>15.595425926280697</c:v>
                </c:pt>
                <c:pt idx="810">
                  <c:v>15.595425926280697</c:v>
                </c:pt>
                <c:pt idx="811">
                  <c:v>15.595425926280697</c:v>
                </c:pt>
                <c:pt idx="812">
                  <c:v>15.595425926280697</c:v>
                </c:pt>
                <c:pt idx="813">
                  <c:v>15.595425926280697</c:v>
                </c:pt>
                <c:pt idx="814">
                  <c:v>15.595425926280697</c:v>
                </c:pt>
                <c:pt idx="815">
                  <c:v>15.595425926280697</c:v>
                </c:pt>
                <c:pt idx="816">
                  <c:v>15.595425926280697</c:v>
                </c:pt>
                <c:pt idx="817">
                  <c:v>15.595425926280697</c:v>
                </c:pt>
                <c:pt idx="818">
                  <c:v>15.595425926280697</c:v>
                </c:pt>
                <c:pt idx="819">
                  <c:v>15.595425926280697</c:v>
                </c:pt>
                <c:pt idx="820">
                  <c:v>15.595425926280697</c:v>
                </c:pt>
                <c:pt idx="821">
                  <c:v>15.595425926280697</c:v>
                </c:pt>
                <c:pt idx="822">
                  <c:v>15.595425926280697</c:v>
                </c:pt>
                <c:pt idx="823">
                  <c:v>15.595425926280697</c:v>
                </c:pt>
                <c:pt idx="824">
                  <c:v>15.595425926280697</c:v>
                </c:pt>
                <c:pt idx="825">
                  <c:v>15.595425926280697</c:v>
                </c:pt>
                <c:pt idx="826">
                  <c:v>15.595425926280697</c:v>
                </c:pt>
                <c:pt idx="827">
                  <c:v>15.595425926280697</c:v>
                </c:pt>
                <c:pt idx="828">
                  <c:v>15.595425926280697</c:v>
                </c:pt>
                <c:pt idx="829">
                  <c:v>15.595425926280697</c:v>
                </c:pt>
                <c:pt idx="830">
                  <c:v>15.595425926280697</c:v>
                </c:pt>
                <c:pt idx="831">
                  <c:v>15.595425926280697</c:v>
                </c:pt>
                <c:pt idx="832">
                  <c:v>15.595425926280697</c:v>
                </c:pt>
                <c:pt idx="833">
                  <c:v>15.595425926280697</c:v>
                </c:pt>
                <c:pt idx="834">
                  <c:v>15.595425926280697</c:v>
                </c:pt>
                <c:pt idx="835">
                  <c:v>15.595425926280697</c:v>
                </c:pt>
                <c:pt idx="836">
                  <c:v>15.595425926280697</c:v>
                </c:pt>
                <c:pt idx="837">
                  <c:v>15.595425926280697</c:v>
                </c:pt>
                <c:pt idx="838">
                  <c:v>15.595425926280697</c:v>
                </c:pt>
                <c:pt idx="839">
                  <c:v>15.595425926280697</c:v>
                </c:pt>
                <c:pt idx="840">
                  <c:v>15.595425926280697</c:v>
                </c:pt>
                <c:pt idx="841">
                  <c:v>15.595425926280697</c:v>
                </c:pt>
                <c:pt idx="842">
                  <c:v>15.595425926280697</c:v>
                </c:pt>
                <c:pt idx="843">
                  <c:v>15.595425926280697</c:v>
                </c:pt>
                <c:pt idx="844">
                  <c:v>15.595425926280697</c:v>
                </c:pt>
                <c:pt idx="845">
                  <c:v>15.595425926280697</c:v>
                </c:pt>
                <c:pt idx="846">
                  <c:v>15.595425926280697</c:v>
                </c:pt>
                <c:pt idx="847">
                  <c:v>15.595425926280697</c:v>
                </c:pt>
                <c:pt idx="848">
                  <c:v>15.595425926280697</c:v>
                </c:pt>
                <c:pt idx="849">
                  <c:v>15.595425926280697</c:v>
                </c:pt>
                <c:pt idx="850">
                  <c:v>15.595425926280697</c:v>
                </c:pt>
                <c:pt idx="851">
                  <c:v>15.595425926280697</c:v>
                </c:pt>
                <c:pt idx="852">
                  <c:v>15.595425926280697</c:v>
                </c:pt>
                <c:pt idx="853">
                  <c:v>15.595425926280697</c:v>
                </c:pt>
                <c:pt idx="854">
                  <c:v>15.595425926280697</c:v>
                </c:pt>
                <c:pt idx="855">
                  <c:v>15.595425926280697</c:v>
                </c:pt>
                <c:pt idx="856">
                  <c:v>15.595425926280697</c:v>
                </c:pt>
                <c:pt idx="857">
                  <c:v>15.595425926280697</c:v>
                </c:pt>
                <c:pt idx="858">
                  <c:v>15.595425926280697</c:v>
                </c:pt>
                <c:pt idx="859">
                  <c:v>15.595425926280697</c:v>
                </c:pt>
                <c:pt idx="860">
                  <c:v>15.595425926280697</c:v>
                </c:pt>
                <c:pt idx="861">
                  <c:v>15.595425926280697</c:v>
                </c:pt>
                <c:pt idx="862">
                  <c:v>15.595425926280697</c:v>
                </c:pt>
                <c:pt idx="863">
                  <c:v>15.595425926280697</c:v>
                </c:pt>
                <c:pt idx="864">
                  <c:v>15.595425926280697</c:v>
                </c:pt>
                <c:pt idx="865">
                  <c:v>15.595425926280697</c:v>
                </c:pt>
                <c:pt idx="866">
                  <c:v>15.595425926280697</c:v>
                </c:pt>
                <c:pt idx="867">
                  <c:v>15.595425926280697</c:v>
                </c:pt>
                <c:pt idx="868">
                  <c:v>15.595425926280697</c:v>
                </c:pt>
                <c:pt idx="869">
                  <c:v>15.595425926280697</c:v>
                </c:pt>
                <c:pt idx="870">
                  <c:v>15.595425926280697</c:v>
                </c:pt>
                <c:pt idx="871">
                  <c:v>15.595425926280697</c:v>
                </c:pt>
                <c:pt idx="872">
                  <c:v>15.595425926280697</c:v>
                </c:pt>
                <c:pt idx="873">
                  <c:v>15.595425926280697</c:v>
                </c:pt>
                <c:pt idx="874">
                  <c:v>15.595425926280697</c:v>
                </c:pt>
                <c:pt idx="875">
                  <c:v>15.595425926280697</c:v>
                </c:pt>
                <c:pt idx="876">
                  <c:v>15.595425926280697</c:v>
                </c:pt>
                <c:pt idx="877">
                  <c:v>15.595425926280697</c:v>
                </c:pt>
                <c:pt idx="878">
                  <c:v>15.595425926280697</c:v>
                </c:pt>
                <c:pt idx="879">
                  <c:v>15.595425926280697</c:v>
                </c:pt>
                <c:pt idx="880">
                  <c:v>15.595425926280697</c:v>
                </c:pt>
                <c:pt idx="881">
                  <c:v>15.595425926280697</c:v>
                </c:pt>
                <c:pt idx="882">
                  <c:v>15.595425926280697</c:v>
                </c:pt>
                <c:pt idx="883">
                  <c:v>15.595425926280697</c:v>
                </c:pt>
                <c:pt idx="884">
                  <c:v>15.595425926280697</c:v>
                </c:pt>
                <c:pt idx="885">
                  <c:v>15.595425926280697</c:v>
                </c:pt>
                <c:pt idx="886">
                  <c:v>15.595425926280697</c:v>
                </c:pt>
                <c:pt idx="887">
                  <c:v>15.595425926280697</c:v>
                </c:pt>
                <c:pt idx="888">
                  <c:v>15.595425926280697</c:v>
                </c:pt>
                <c:pt idx="889">
                  <c:v>15.595425926280697</c:v>
                </c:pt>
                <c:pt idx="890">
                  <c:v>15.595425926280697</c:v>
                </c:pt>
                <c:pt idx="891">
                  <c:v>15.595425926280697</c:v>
                </c:pt>
                <c:pt idx="892">
                  <c:v>15.595425926280697</c:v>
                </c:pt>
                <c:pt idx="893">
                  <c:v>15.595425926280697</c:v>
                </c:pt>
                <c:pt idx="894">
                  <c:v>15.595425926280697</c:v>
                </c:pt>
                <c:pt idx="895">
                  <c:v>15.595425926280697</c:v>
                </c:pt>
                <c:pt idx="896">
                  <c:v>15.595425926280697</c:v>
                </c:pt>
                <c:pt idx="897">
                  <c:v>15.595425926280697</c:v>
                </c:pt>
                <c:pt idx="898">
                  <c:v>15.595425926280697</c:v>
                </c:pt>
                <c:pt idx="899">
                  <c:v>15.595425926280697</c:v>
                </c:pt>
                <c:pt idx="900">
                  <c:v>15.595425926280697</c:v>
                </c:pt>
                <c:pt idx="901">
                  <c:v>15.595425926280697</c:v>
                </c:pt>
                <c:pt idx="902">
                  <c:v>15.595425926280697</c:v>
                </c:pt>
                <c:pt idx="903">
                  <c:v>15.595425926280697</c:v>
                </c:pt>
                <c:pt idx="904">
                  <c:v>15.595425926280697</c:v>
                </c:pt>
                <c:pt idx="905">
                  <c:v>15.595425926280697</c:v>
                </c:pt>
                <c:pt idx="906">
                  <c:v>15.595425926280697</c:v>
                </c:pt>
                <c:pt idx="907">
                  <c:v>15.595425926280697</c:v>
                </c:pt>
                <c:pt idx="908">
                  <c:v>15.595425926280697</c:v>
                </c:pt>
                <c:pt idx="909">
                  <c:v>15.595425926280697</c:v>
                </c:pt>
                <c:pt idx="910">
                  <c:v>15.595425926280697</c:v>
                </c:pt>
                <c:pt idx="911">
                  <c:v>15.595425926280697</c:v>
                </c:pt>
                <c:pt idx="912">
                  <c:v>15.595425926280697</c:v>
                </c:pt>
                <c:pt idx="913">
                  <c:v>15.595425926280697</c:v>
                </c:pt>
                <c:pt idx="914">
                  <c:v>15.595425926280697</c:v>
                </c:pt>
                <c:pt idx="915">
                  <c:v>15.595425926280697</c:v>
                </c:pt>
                <c:pt idx="916">
                  <c:v>15.595425926280697</c:v>
                </c:pt>
                <c:pt idx="917">
                  <c:v>15.595425926280697</c:v>
                </c:pt>
                <c:pt idx="918">
                  <c:v>15.595425926280697</c:v>
                </c:pt>
                <c:pt idx="919">
                  <c:v>15.595425926280697</c:v>
                </c:pt>
                <c:pt idx="920">
                  <c:v>15.595425926280697</c:v>
                </c:pt>
                <c:pt idx="921">
                  <c:v>15.595425926280697</c:v>
                </c:pt>
                <c:pt idx="922">
                  <c:v>15.595425926280697</c:v>
                </c:pt>
                <c:pt idx="923">
                  <c:v>15.595425926280697</c:v>
                </c:pt>
                <c:pt idx="924">
                  <c:v>15.595425926280697</c:v>
                </c:pt>
                <c:pt idx="925">
                  <c:v>15.595425926280697</c:v>
                </c:pt>
                <c:pt idx="926">
                  <c:v>15.595425926280697</c:v>
                </c:pt>
                <c:pt idx="927">
                  <c:v>15.595425926280697</c:v>
                </c:pt>
                <c:pt idx="928">
                  <c:v>15.595425926280697</c:v>
                </c:pt>
                <c:pt idx="929">
                  <c:v>15.595425926280697</c:v>
                </c:pt>
                <c:pt idx="930">
                  <c:v>15.595425926280697</c:v>
                </c:pt>
                <c:pt idx="931">
                  <c:v>15.595425926280697</c:v>
                </c:pt>
                <c:pt idx="932">
                  <c:v>15.595425926280697</c:v>
                </c:pt>
                <c:pt idx="933">
                  <c:v>15.595425926280697</c:v>
                </c:pt>
                <c:pt idx="934">
                  <c:v>15.595425926280697</c:v>
                </c:pt>
                <c:pt idx="935">
                  <c:v>15.595425926280697</c:v>
                </c:pt>
                <c:pt idx="936">
                  <c:v>15.595425926280697</c:v>
                </c:pt>
                <c:pt idx="937">
                  <c:v>15.595425926280697</c:v>
                </c:pt>
                <c:pt idx="938">
                  <c:v>15.595425926280697</c:v>
                </c:pt>
                <c:pt idx="939">
                  <c:v>15.595425926280697</c:v>
                </c:pt>
                <c:pt idx="940">
                  <c:v>15.595425926280697</c:v>
                </c:pt>
                <c:pt idx="941">
                  <c:v>15.595425926280697</c:v>
                </c:pt>
                <c:pt idx="942">
                  <c:v>15.595425926280697</c:v>
                </c:pt>
                <c:pt idx="943">
                  <c:v>15.595425926280697</c:v>
                </c:pt>
                <c:pt idx="944">
                  <c:v>15.595425926280697</c:v>
                </c:pt>
                <c:pt idx="945">
                  <c:v>15.595425926280697</c:v>
                </c:pt>
                <c:pt idx="946">
                  <c:v>15.595425926280697</c:v>
                </c:pt>
                <c:pt idx="947">
                  <c:v>15.595425926280697</c:v>
                </c:pt>
                <c:pt idx="948">
                  <c:v>15.595425926280697</c:v>
                </c:pt>
                <c:pt idx="949">
                  <c:v>15.595425926280697</c:v>
                </c:pt>
                <c:pt idx="950">
                  <c:v>15.595425926280697</c:v>
                </c:pt>
                <c:pt idx="951">
                  <c:v>15.595425926280697</c:v>
                </c:pt>
                <c:pt idx="952">
                  <c:v>15.595425926280697</c:v>
                </c:pt>
                <c:pt idx="953">
                  <c:v>15.595425926280697</c:v>
                </c:pt>
                <c:pt idx="954">
                  <c:v>15.595425926280697</c:v>
                </c:pt>
                <c:pt idx="955">
                  <c:v>15.595425926280697</c:v>
                </c:pt>
                <c:pt idx="956">
                  <c:v>15.595425926280697</c:v>
                </c:pt>
                <c:pt idx="957">
                  <c:v>15.595425926280697</c:v>
                </c:pt>
                <c:pt idx="958">
                  <c:v>15.595425926280697</c:v>
                </c:pt>
                <c:pt idx="959">
                  <c:v>15.595425926280697</c:v>
                </c:pt>
                <c:pt idx="960">
                  <c:v>15.595425926280697</c:v>
                </c:pt>
                <c:pt idx="961">
                  <c:v>15.595425926280697</c:v>
                </c:pt>
                <c:pt idx="962">
                  <c:v>15.595425926280697</c:v>
                </c:pt>
                <c:pt idx="963">
                  <c:v>15.595425926280697</c:v>
                </c:pt>
                <c:pt idx="964">
                  <c:v>15.595425926280697</c:v>
                </c:pt>
                <c:pt idx="965">
                  <c:v>15.595425926280697</c:v>
                </c:pt>
                <c:pt idx="966">
                  <c:v>15.595425926280697</c:v>
                </c:pt>
                <c:pt idx="967">
                  <c:v>15.595425926280697</c:v>
                </c:pt>
                <c:pt idx="968">
                  <c:v>15.595425926280697</c:v>
                </c:pt>
                <c:pt idx="969">
                  <c:v>15.595425926280697</c:v>
                </c:pt>
                <c:pt idx="970">
                  <c:v>15.595425926280697</c:v>
                </c:pt>
                <c:pt idx="971">
                  <c:v>15.595425926280697</c:v>
                </c:pt>
                <c:pt idx="972">
                  <c:v>15.595425926280697</c:v>
                </c:pt>
                <c:pt idx="973">
                  <c:v>15.595425926280697</c:v>
                </c:pt>
                <c:pt idx="974">
                  <c:v>15.595425926280697</c:v>
                </c:pt>
                <c:pt idx="975">
                  <c:v>15.595425926280697</c:v>
                </c:pt>
                <c:pt idx="976">
                  <c:v>15.595425926280697</c:v>
                </c:pt>
                <c:pt idx="977">
                  <c:v>15.595425926280697</c:v>
                </c:pt>
                <c:pt idx="978">
                  <c:v>15.595425926280697</c:v>
                </c:pt>
                <c:pt idx="979">
                  <c:v>15.595425926280697</c:v>
                </c:pt>
                <c:pt idx="980">
                  <c:v>15.595425926280697</c:v>
                </c:pt>
                <c:pt idx="981">
                  <c:v>15.595425926280697</c:v>
                </c:pt>
                <c:pt idx="982">
                  <c:v>15.595425926280697</c:v>
                </c:pt>
                <c:pt idx="983">
                  <c:v>15.595425926280697</c:v>
                </c:pt>
                <c:pt idx="984">
                  <c:v>15.595425926280697</c:v>
                </c:pt>
                <c:pt idx="985">
                  <c:v>15.595425926280697</c:v>
                </c:pt>
                <c:pt idx="986">
                  <c:v>15.595425926280697</c:v>
                </c:pt>
                <c:pt idx="987">
                  <c:v>15.595425926280697</c:v>
                </c:pt>
                <c:pt idx="988">
                  <c:v>15.595425926280697</c:v>
                </c:pt>
                <c:pt idx="989">
                  <c:v>15.595425926280697</c:v>
                </c:pt>
                <c:pt idx="990">
                  <c:v>15.595425926280697</c:v>
                </c:pt>
                <c:pt idx="991">
                  <c:v>15.595425926280697</c:v>
                </c:pt>
                <c:pt idx="992">
                  <c:v>15.595425926280697</c:v>
                </c:pt>
                <c:pt idx="993">
                  <c:v>15.595425926280697</c:v>
                </c:pt>
                <c:pt idx="994">
                  <c:v>15.595425926280697</c:v>
                </c:pt>
                <c:pt idx="995">
                  <c:v>15.595425926280697</c:v>
                </c:pt>
                <c:pt idx="996">
                  <c:v>15.595425926280697</c:v>
                </c:pt>
                <c:pt idx="997">
                  <c:v>15.595425926280697</c:v>
                </c:pt>
                <c:pt idx="998">
                  <c:v>15.595425926280697</c:v>
                </c:pt>
                <c:pt idx="999">
                  <c:v>15.595425926280697</c:v>
                </c:pt>
                <c:pt idx="1000">
                  <c:v>15.595425926280697</c:v>
                </c:pt>
                <c:pt idx="1001">
                  <c:v>15.595425926280697</c:v>
                </c:pt>
                <c:pt idx="1002">
                  <c:v>15.595425926280697</c:v>
                </c:pt>
                <c:pt idx="1003">
                  <c:v>15.595425926280697</c:v>
                </c:pt>
                <c:pt idx="1004">
                  <c:v>15.595425926280697</c:v>
                </c:pt>
                <c:pt idx="1005">
                  <c:v>15.595425926280697</c:v>
                </c:pt>
                <c:pt idx="1006">
                  <c:v>15.595425926280697</c:v>
                </c:pt>
                <c:pt idx="1007">
                  <c:v>15.595425926280697</c:v>
                </c:pt>
                <c:pt idx="1008">
                  <c:v>15.595425926280697</c:v>
                </c:pt>
                <c:pt idx="1009">
                  <c:v>15.595425926280697</c:v>
                </c:pt>
                <c:pt idx="1010">
                  <c:v>15.595425926280697</c:v>
                </c:pt>
                <c:pt idx="1011">
                  <c:v>15.595425926280697</c:v>
                </c:pt>
                <c:pt idx="1012">
                  <c:v>15.595425926280697</c:v>
                </c:pt>
                <c:pt idx="1013">
                  <c:v>15.595425926280697</c:v>
                </c:pt>
                <c:pt idx="1014">
                  <c:v>15.595425926280697</c:v>
                </c:pt>
                <c:pt idx="1015">
                  <c:v>15.595425926280697</c:v>
                </c:pt>
                <c:pt idx="1016">
                  <c:v>15.595425926280697</c:v>
                </c:pt>
                <c:pt idx="1017">
                  <c:v>15.595425926280697</c:v>
                </c:pt>
                <c:pt idx="1018">
                  <c:v>15.595425926280697</c:v>
                </c:pt>
                <c:pt idx="1019">
                  <c:v>15.595425926280697</c:v>
                </c:pt>
                <c:pt idx="1020">
                  <c:v>15.595425926280697</c:v>
                </c:pt>
                <c:pt idx="1021">
                  <c:v>15.595425926280697</c:v>
                </c:pt>
                <c:pt idx="1022">
                  <c:v>15.595425926280697</c:v>
                </c:pt>
                <c:pt idx="1023">
                  <c:v>15.595425926280697</c:v>
                </c:pt>
                <c:pt idx="1024">
                  <c:v>15.595425926280697</c:v>
                </c:pt>
                <c:pt idx="1025">
                  <c:v>15.595425926280697</c:v>
                </c:pt>
                <c:pt idx="1026">
                  <c:v>15.595425926280697</c:v>
                </c:pt>
                <c:pt idx="1027">
                  <c:v>15.595425926280697</c:v>
                </c:pt>
                <c:pt idx="1028">
                  <c:v>15.595425926280697</c:v>
                </c:pt>
                <c:pt idx="1029">
                  <c:v>15.595425926280697</c:v>
                </c:pt>
                <c:pt idx="1030">
                  <c:v>15.595425926280697</c:v>
                </c:pt>
                <c:pt idx="1031">
                  <c:v>15.595425926280697</c:v>
                </c:pt>
                <c:pt idx="1032">
                  <c:v>15.595425926280697</c:v>
                </c:pt>
                <c:pt idx="1033">
                  <c:v>15.595425926280697</c:v>
                </c:pt>
                <c:pt idx="1034">
                  <c:v>15.595425926280697</c:v>
                </c:pt>
                <c:pt idx="1035">
                  <c:v>15.595425926280697</c:v>
                </c:pt>
                <c:pt idx="1036">
                  <c:v>15.595425926280697</c:v>
                </c:pt>
                <c:pt idx="1037">
                  <c:v>15.595425926280697</c:v>
                </c:pt>
                <c:pt idx="1038">
                  <c:v>15.595425926280697</c:v>
                </c:pt>
                <c:pt idx="1039">
                  <c:v>15.595425926280697</c:v>
                </c:pt>
                <c:pt idx="1040">
                  <c:v>15.595425926280697</c:v>
                </c:pt>
                <c:pt idx="1041">
                  <c:v>15.595425926280697</c:v>
                </c:pt>
                <c:pt idx="1042">
                  <c:v>15.595425926280697</c:v>
                </c:pt>
                <c:pt idx="1043">
                  <c:v>15.595425926280697</c:v>
                </c:pt>
                <c:pt idx="1044">
                  <c:v>15.595425926280697</c:v>
                </c:pt>
                <c:pt idx="1045">
                  <c:v>15.595425926280697</c:v>
                </c:pt>
                <c:pt idx="1046">
                  <c:v>15.595425926280697</c:v>
                </c:pt>
                <c:pt idx="1047">
                  <c:v>15.595425926280697</c:v>
                </c:pt>
                <c:pt idx="1048">
                  <c:v>15.595425926280697</c:v>
                </c:pt>
                <c:pt idx="1049">
                  <c:v>15.595425926280697</c:v>
                </c:pt>
                <c:pt idx="1050">
                  <c:v>15.595425926280697</c:v>
                </c:pt>
                <c:pt idx="1051">
                  <c:v>15.595425926280697</c:v>
                </c:pt>
                <c:pt idx="1052">
                  <c:v>15.595425926280697</c:v>
                </c:pt>
                <c:pt idx="1053">
                  <c:v>15.595425926280697</c:v>
                </c:pt>
                <c:pt idx="1054">
                  <c:v>15.595425926280697</c:v>
                </c:pt>
                <c:pt idx="1055">
                  <c:v>15.595425926280697</c:v>
                </c:pt>
                <c:pt idx="1056">
                  <c:v>15.595425926280697</c:v>
                </c:pt>
                <c:pt idx="1057">
                  <c:v>15.595425926280697</c:v>
                </c:pt>
                <c:pt idx="1058">
                  <c:v>15.595425926280697</c:v>
                </c:pt>
                <c:pt idx="1059">
                  <c:v>15.595425926280697</c:v>
                </c:pt>
                <c:pt idx="1060">
                  <c:v>15.595425926280697</c:v>
                </c:pt>
                <c:pt idx="1061">
                  <c:v>15.595425926280697</c:v>
                </c:pt>
                <c:pt idx="1062">
                  <c:v>15.595425926280697</c:v>
                </c:pt>
                <c:pt idx="1063">
                  <c:v>15.595425926280697</c:v>
                </c:pt>
                <c:pt idx="1064">
                  <c:v>15.595425926280697</c:v>
                </c:pt>
                <c:pt idx="1065">
                  <c:v>15.595425926280697</c:v>
                </c:pt>
                <c:pt idx="1066">
                  <c:v>15.595425926280697</c:v>
                </c:pt>
                <c:pt idx="1067">
                  <c:v>15.595425926280697</c:v>
                </c:pt>
                <c:pt idx="1068">
                  <c:v>15.595425926280697</c:v>
                </c:pt>
                <c:pt idx="1069">
                  <c:v>15.595425926280697</c:v>
                </c:pt>
                <c:pt idx="1070">
                  <c:v>15.595425926280697</c:v>
                </c:pt>
                <c:pt idx="1071">
                  <c:v>15.595425926280697</c:v>
                </c:pt>
                <c:pt idx="1072">
                  <c:v>15.595425926280697</c:v>
                </c:pt>
                <c:pt idx="1073">
                  <c:v>15.595425926280697</c:v>
                </c:pt>
                <c:pt idx="1074">
                  <c:v>15.595425926280697</c:v>
                </c:pt>
                <c:pt idx="1075">
                  <c:v>15.595425926280697</c:v>
                </c:pt>
                <c:pt idx="1076">
                  <c:v>15.595425926280697</c:v>
                </c:pt>
                <c:pt idx="1077">
                  <c:v>15.595425926280697</c:v>
                </c:pt>
                <c:pt idx="1078">
                  <c:v>15.595425926280697</c:v>
                </c:pt>
                <c:pt idx="1079">
                  <c:v>15.595425926280697</c:v>
                </c:pt>
                <c:pt idx="1080">
                  <c:v>15.595425926280697</c:v>
                </c:pt>
                <c:pt idx="1081">
                  <c:v>15.595425926280697</c:v>
                </c:pt>
                <c:pt idx="1082">
                  <c:v>15.595425926280697</c:v>
                </c:pt>
                <c:pt idx="1083">
                  <c:v>15.595425926280697</c:v>
                </c:pt>
                <c:pt idx="1084">
                  <c:v>15.595425926280697</c:v>
                </c:pt>
                <c:pt idx="1085">
                  <c:v>15.595425926280697</c:v>
                </c:pt>
                <c:pt idx="1086">
                  <c:v>15.595425926280697</c:v>
                </c:pt>
                <c:pt idx="1087">
                  <c:v>15.595425926280697</c:v>
                </c:pt>
                <c:pt idx="1088">
                  <c:v>15.595425926280697</c:v>
                </c:pt>
                <c:pt idx="1089">
                  <c:v>15.595425926280697</c:v>
                </c:pt>
                <c:pt idx="1090">
                  <c:v>15.595425926280697</c:v>
                </c:pt>
                <c:pt idx="1091">
                  <c:v>15.595425926280697</c:v>
                </c:pt>
                <c:pt idx="1092">
                  <c:v>15.595425926280697</c:v>
                </c:pt>
                <c:pt idx="1093">
                  <c:v>15.595425926280697</c:v>
                </c:pt>
                <c:pt idx="1094">
                  <c:v>15.595425926280697</c:v>
                </c:pt>
                <c:pt idx="1095">
                  <c:v>15.595425926280697</c:v>
                </c:pt>
                <c:pt idx="1096">
                  <c:v>15.595425926280697</c:v>
                </c:pt>
                <c:pt idx="1097">
                  <c:v>15.595425926280697</c:v>
                </c:pt>
                <c:pt idx="1098">
                  <c:v>15.595425926280697</c:v>
                </c:pt>
                <c:pt idx="1099">
                  <c:v>15.595425926280697</c:v>
                </c:pt>
                <c:pt idx="1100">
                  <c:v>15.595425926280697</c:v>
                </c:pt>
                <c:pt idx="1101">
                  <c:v>15.595425926280697</c:v>
                </c:pt>
                <c:pt idx="1102">
                  <c:v>15.595425926280697</c:v>
                </c:pt>
                <c:pt idx="1103">
                  <c:v>15.595425926280697</c:v>
                </c:pt>
                <c:pt idx="1104">
                  <c:v>15.595425926280697</c:v>
                </c:pt>
                <c:pt idx="1105">
                  <c:v>15.595425926280697</c:v>
                </c:pt>
                <c:pt idx="1106">
                  <c:v>15.595425926280697</c:v>
                </c:pt>
                <c:pt idx="1107">
                  <c:v>15.595425926280697</c:v>
                </c:pt>
                <c:pt idx="1108">
                  <c:v>15.595425926280697</c:v>
                </c:pt>
                <c:pt idx="1109">
                  <c:v>15.595425926280697</c:v>
                </c:pt>
                <c:pt idx="1110">
                  <c:v>15.595425926280697</c:v>
                </c:pt>
                <c:pt idx="1111">
                  <c:v>15.595425926280697</c:v>
                </c:pt>
                <c:pt idx="1112">
                  <c:v>15.595425926280697</c:v>
                </c:pt>
                <c:pt idx="1113">
                  <c:v>15.595425926280697</c:v>
                </c:pt>
                <c:pt idx="1114">
                  <c:v>15.595425926280697</c:v>
                </c:pt>
                <c:pt idx="1115">
                  <c:v>15.595425926280697</c:v>
                </c:pt>
                <c:pt idx="1116">
                  <c:v>15.595425926280697</c:v>
                </c:pt>
                <c:pt idx="1117">
                  <c:v>15.595425926280697</c:v>
                </c:pt>
                <c:pt idx="1118">
                  <c:v>15.595425926280697</c:v>
                </c:pt>
                <c:pt idx="1119">
                  <c:v>15.595425926280697</c:v>
                </c:pt>
                <c:pt idx="1120">
                  <c:v>15.595425926280697</c:v>
                </c:pt>
                <c:pt idx="1121">
                  <c:v>15.595425926280697</c:v>
                </c:pt>
                <c:pt idx="1122">
                  <c:v>15.595425926280697</c:v>
                </c:pt>
                <c:pt idx="1123">
                  <c:v>15.595425926280697</c:v>
                </c:pt>
                <c:pt idx="1124">
                  <c:v>15.595425926280697</c:v>
                </c:pt>
                <c:pt idx="1125">
                  <c:v>15.595425926280697</c:v>
                </c:pt>
                <c:pt idx="1126">
                  <c:v>15.595425926280697</c:v>
                </c:pt>
                <c:pt idx="1127">
                  <c:v>15.595425926280697</c:v>
                </c:pt>
                <c:pt idx="1128">
                  <c:v>15.595425926280697</c:v>
                </c:pt>
                <c:pt idx="1129">
                  <c:v>15.595425926280697</c:v>
                </c:pt>
                <c:pt idx="1130">
                  <c:v>15.595425926280697</c:v>
                </c:pt>
                <c:pt idx="1131">
                  <c:v>15.595425926280697</c:v>
                </c:pt>
                <c:pt idx="1132">
                  <c:v>15.595425926280697</c:v>
                </c:pt>
                <c:pt idx="1133">
                  <c:v>15.595425926280697</c:v>
                </c:pt>
                <c:pt idx="1134">
                  <c:v>15.595425926280697</c:v>
                </c:pt>
                <c:pt idx="1135">
                  <c:v>15.595425926280697</c:v>
                </c:pt>
                <c:pt idx="1136">
                  <c:v>15.595425926280697</c:v>
                </c:pt>
                <c:pt idx="1137">
                  <c:v>15.595425926280697</c:v>
                </c:pt>
                <c:pt idx="1138">
                  <c:v>15.595425926280697</c:v>
                </c:pt>
                <c:pt idx="1139">
                  <c:v>15.595425926280697</c:v>
                </c:pt>
                <c:pt idx="1140">
                  <c:v>15.595425926280697</c:v>
                </c:pt>
                <c:pt idx="1141">
                  <c:v>15.595425926280697</c:v>
                </c:pt>
                <c:pt idx="1142">
                  <c:v>15.595425926280697</c:v>
                </c:pt>
                <c:pt idx="1143">
                  <c:v>15.595425926280697</c:v>
                </c:pt>
                <c:pt idx="1144">
                  <c:v>15.595425926280697</c:v>
                </c:pt>
                <c:pt idx="1145">
                  <c:v>15.595425926280697</c:v>
                </c:pt>
                <c:pt idx="1146">
                  <c:v>15.595425926280697</c:v>
                </c:pt>
                <c:pt idx="1147">
                  <c:v>15.595425926280697</c:v>
                </c:pt>
                <c:pt idx="1148">
                  <c:v>15.595425926280697</c:v>
                </c:pt>
                <c:pt idx="1149">
                  <c:v>15.595425926280697</c:v>
                </c:pt>
                <c:pt idx="1150">
                  <c:v>15.595425926280697</c:v>
                </c:pt>
                <c:pt idx="1151">
                  <c:v>15.595425926280697</c:v>
                </c:pt>
                <c:pt idx="1152">
                  <c:v>15.595425926280697</c:v>
                </c:pt>
                <c:pt idx="1153">
                  <c:v>15.595425926280697</c:v>
                </c:pt>
                <c:pt idx="1154">
                  <c:v>15.595425926280697</c:v>
                </c:pt>
                <c:pt idx="1155">
                  <c:v>15.595425926280697</c:v>
                </c:pt>
                <c:pt idx="1156">
                  <c:v>15.595425926280697</c:v>
                </c:pt>
                <c:pt idx="1157">
                  <c:v>15.595425926280697</c:v>
                </c:pt>
                <c:pt idx="1158">
                  <c:v>15.595425926280697</c:v>
                </c:pt>
                <c:pt idx="1159">
                  <c:v>15.595425926280697</c:v>
                </c:pt>
                <c:pt idx="1160">
                  <c:v>15.595425926280697</c:v>
                </c:pt>
                <c:pt idx="1161">
                  <c:v>15.595425926280697</c:v>
                </c:pt>
                <c:pt idx="1162">
                  <c:v>15.595425926280697</c:v>
                </c:pt>
                <c:pt idx="1163">
                  <c:v>15.595425926280697</c:v>
                </c:pt>
                <c:pt idx="1164">
                  <c:v>15.595425926280697</c:v>
                </c:pt>
                <c:pt idx="1165">
                  <c:v>15.595425926280697</c:v>
                </c:pt>
                <c:pt idx="1166">
                  <c:v>15.595425926280697</c:v>
                </c:pt>
                <c:pt idx="1167">
                  <c:v>15.595425926280697</c:v>
                </c:pt>
                <c:pt idx="1168">
                  <c:v>15.595425926280697</c:v>
                </c:pt>
                <c:pt idx="1169">
                  <c:v>15.595425926280697</c:v>
                </c:pt>
                <c:pt idx="1170">
                  <c:v>15.595425926280697</c:v>
                </c:pt>
                <c:pt idx="1171">
                  <c:v>15.595425926280697</c:v>
                </c:pt>
                <c:pt idx="1172">
                  <c:v>15.595425926280697</c:v>
                </c:pt>
                <c:pt idx="1173">
                  <c:v>15.595425926280697</c:v>
                </c:pt>
                <c:pt idx="1174">
                  <c:v>15.595425926280697</c:v>
                </c:pt>
                <c:pt idx="1175">
                  <c:v>15.595425926280697</c:v>
                </c:pt>
                <c:pt idx="1176">
                  <c:v>15.595425926280697</c:v>
                </c:pt>
                <c:pt idx="1177">
                  <c:v>15.595425926280697</c:v>
                </c:pt>
                <c:pt idx="1178">
                  <c:v>15.595425926280697</c:v>
                </c:pt>
                <c:pt idx="1179">
                  <c:v>15.595425926280697</c:v>
                </c:pt>
                <c:pt idx="1180">
                  <c:v>15.595425926280697</c:v>
                </c:pt>
                <c:pt idx="1181">
                  <c:v>15.595425926280697</c:v>
                </c:pt>
                <c:pt idx="1182">
                  <c:v>15.595425926280697</c:v>
                </c:pt>
                <c:pt idx="1183">
                  <c:v>15.595425926280697</c:v>
                </c:pt>
                <c:pt idx="1184">
                  <c:v>15.595425926280697</c:v>
                </c:pt>
                <c:pt idx="1185">
                  <c:v>15.595425926280697</c:v>
                </c:pt>
                <c:pt idx="1186">
                  <c:v>15.595425926280697</c:v>
                </c:pt>
                <c:pt idx="1187">
                  <c:v>15.595425926280697</c:v>
                </c:pt>
                <c:pt idx="1188">
                  <c:v>15.595425926280697</c:v>
                </c:pt>
                <c:pt idx="1189">
                  <c:v>15.595425926280697</c:v>
                </c:pt>
                <c:pt idx="1190">
                  <c:v>15.595425926280697</c:v>
                </c:pt>
                <c:pt idx="1191">
                  <c:v>15.595425926280697</c:v>
                </c:pt>
                <c:pt idx="1192">
                  <c:v>15.595425926280697</c:v>
                </c:pt>
                <c:pt idx="1193">
                  <c:v>15.595425926280697</c:v>
                </c:pt>
                <c:pt idx="1194">
                  <c:v>15.595425926280697</c:v>
                </c:pt>
                <c:pt idx="1195">
                  <c:v>15.595425926280697</c:v>
                </c:pt>
                <c:pt idx="1196">
                  <c:v>15.595425926280697</c:v>
                </c:pt>
                <c:pt idx="1197">
                  <c:v>15.595425926280697</c:v>
                </c:pt>
                <c:pt idx="1198">
                  <c:v>15.595425926280697</c:v>
                </c:pt>
                <c:pt idx="1199">
                  <c:v>15.595425926280697</c:v>
                </c:pt>
                <c:pt idx="1200">
                  <c:v>15.595425926280697</c:v>
                </c:pt>
                <c:pt idx="1201">
                  <c:v>15.595425926280697</c:v>
                </c:pt>
                <c:pt idx="1202">
                  <c:v>15.595425926280697</c:v>
                </c:pt>
                <c:pt idx="1203">
                  <c:v>15.595425926280697</c:v>
                </c:pt>
                <c:pt idx="1204">
                  <c:v>15.595425926280697</c:v>
                </c:pt>
                <c:pt idx="1205">
                  <c:v>15.595425926280697</c:v>
                </c:pt>
                <c:pt idx="1206">
                  <c:v>15.595425926280697</c:v>
                </c:pt>
                <c:pt idx="1207">
                  <c:v>15.595425926280697</c:v>
                </c:pt>
                <c:pt idx="1208">
                  <c:v>15.595425926280697</c:v>
                </c:pt>
                <c:pt idx="1209">
                  <c:v>15.595425926280697</c:v>
                </c:pt>
                <c:pt idx="1210">
                  <c:v>15.595425926280697</c:v>
                </c:pt>
                <c:pt idx="1211">
                  <c:v>15.595425926280697</c:v>
                </c:pt>
                <c:pt idx="1212">
                  <c:v>15.595425926280697</c:v>
                </c:pt>
                <c:pt idx="1213">
                  <c:v>15.595425926280697</c:v>
                </c:pt>
                <c:pt idx="1214">
                  <c:v>15.595425926280697</c:v>
                </c:pt>
                <c:pt idx="1215">
                  <c:v>15.595425926280697</c:v>
                </c:pt>
                <c:pt idx="1216">
                  <c:v>15.595425926280697</c:v>
                </c:pt>
                <c:pt idx="1217">
                  <c:v>15.595425926280697</c:v>
                </c:pt>
                <c:pt idx="1218">
                  <c:v>15.595425926280697</c:v>
                </c:pt>
                <c:pt idx="1219">
                  <c:v>15.595425926280697</c:v>
                </c:pt>
                <c:pt idx="1220">
                  <c:v>15.595425926280697</c:v>
                </c:pt>
                <c:pt idx="1221">
                  <c:v>15.595425926280697</c:v>
                </c:pt>
                <c:pt idx="1222">
                  <c:v>15.595425926280697</c:v>
                </c:pt>
                <c:pt idx="1223">
                  <c:v>15.595425926280697</c:v>
                </c:pt>
                <c:pt idx="1224">
                  <c:v>15.595425926280697</c:v>
                </c:pt>
                <c:pt idx="1225">
                  <c:v>15.595425926280697</c:v>
                </c:pt>
                <c:pt idx="1226">
                  <c:v>15.595425926280697</c:v>
                </c:pt>
                <c:pt idx="1227">
                  <c:v>15.595425926280697</c:v>
                </c:pt>
                <c:pt idx="1228">
                  <c:v>15.595425926280697</c:v>
                </c:pt>
                <c:pt idx="1229">
                  <c:v>15.595425926280697</c:v>
                </c:pt>
                <c:pt idx="1230">
                  <c:v>15.595425926280697</c:v>
                </c:pt>
                <c:pt idx="1231">
                  <c:v>15.595425926280697</c:v>
                </c:pt>
                <c:pt idx="1232">
                  <c:v>15.595425926280697</c:v>
                </c:pt>
                <c:pt idx="1233">
                  <c:v>15.595425926280697</c:v>
                </c:pt>
                <c:pt idx="1234">
                  <c:v>15.595425926280697</c:v>
                </c:pt>
                <c:pt idx="1235">
                  <c:v>15.595425926280697</c:v>
                </c:pt>
                <c:pt idx="1236">
                  <c:v>15.595425926280697</c:v>
                </c:pt>
                <c:pt idx="1237">
                  <c:v>15.595425926280697</c:v>
                </c:pt>
                <c:pt idx="1238">
                  <c:v>15.595425926280697</c:v>
                </c:pt>
                <c:pt idx="1239">
                  <c:v>15.595425926280697</c:v>
                </c:pt>
                <c:pt idx="1240">
                  <c:v>15.595425926280697</c:v>
                </c:pt>
                <c:pt idx="1241">
                  <c:v>15.595425926280697</c:v>
                </c:pt>
                <c:pt idx="1242">
                  <c:v>15.595425926280697</c:v>
                </c:pt>
                <c:pt idx="1243">
                  <c:v>15.595425926280697</c:v>
                </c:pt>
                <c:pt idx="1244">
                  <c:v>15.595425926280697</c:v>
                </c:pt>
                <c:pt idx="1245">
                  <c:v>15.595425926280697</c:v>
                </c:pt>
                <c:pt idx="1246">
                  <c:v>15.595425926280697</c:v>
                </c:pt>
                <c:pt idx="1247">
                  <c:v>15.595425926280697</c:v>
                </c:pt>
                <c:pt idx="1248">
                  <c:v>15.595425926280697</c:v>
                </c:pt>
                <c:pt idx="1249">
                  <c:v>15.595425926280697</c:v>
                </c:pt>
                <c:pt idx="1250">
                  <c:v>15.595425926280697</c:v>
                </c:pt>
                <c:pt idx="1251">
                  <c:v>15.595425926280697</c:v>
                </c:pt>
                <c:pt idx="1252">
                  <c:v>15.595425926280697</c:v>
                </c:pt>
                <c:pt idx="1253">
                  <c:v>15.595425926280697</c:v>
                </c:pt>
                <c:pt idx="1254">
                  <c:v>15.595425926280697</c:v>
                </c:pt>
                <c:pt idx="1255">
                  <c:v>15.595425926280697</c:v>
                </c:pt>
                <c:pt idx="1256">
                  <c:v>15.595425926280697</c:v>
                </c:pt>
                <c:pt idx="1257">
                  <c:v>15.595425926280697</c:v>
                </c:pt>
                <c:pt idx="1258">
                  <c:v>15.595425926280697</c:v>
                </c:pt>
                <c:pt idx="1259">
                  <c:v>15.595425926280697</c:v>
                </c:pt>
                <c:pt idx="1260">
                  <c:v>15.595425926280697</c:v>
                </c:pt>
                <c:pt idx="1261">
                  <c:v>15.595425926280697</c:v>
                </c:pt>
                <c:pt idx="1262">
                  <c:v>15.595425926280697</c:v>
                </c:pt>
                <c:pt idx="1263">
                  <c:v>15.595425926280697</c:v>
                </c:pt>
                <c:pt idx="1264">
                  <c:v>15.595425926280697</c:v>
                </c:pt>
                <c:pt idx="1265">
                  <c:v>15.595425926280697</c:v>
                </c:pt>
                <c:pt idx="1266">
                  <c:v>15.595425926280697</c:v>
                </c:pt>
                <c:pt idx="1267">
                  <c:v>15.595425926280697</c:v>
                </c:pt>
                <c:pt idx="1268">
                  <c:v>15.595425926280697</c:v>
                </c:pt>
                <c:pt idx="1269">
                  <c:v>15.595425926280697</c:v>
                </c:pt>
                <c:pt idx="1270">
                  <c:v>15.595425926280697</c:v>
                </c:pt>
                <c:pt idx="1271">
                  <c:v>15.595425926280697</c:v>
                </c:pt>
                <c:pt idx="1272">
                  <c:v>15.595425926280697</c:v>
                </c:pt>
                <c:pt idx="1273">
                  <c:v>15.595425926280697</c:v>
                </c:pt>
                <c:pt idx="1274">
                  <c:v>15.595425926280697</c:v>
                </c:pt>
                <c:pt idx="1275">
                  <c:v>15.595425926280697</c:v>
                </c:pt>
                <c:pt idx="1276">
                  <c:v>15.595425926280697</c:v>
                </c:pt>
                <c:pt idx="1277">
                  <c:v>15.595425926280697</c:v>
                </c:pt>
                <c:pt idx="1278">
                  <c:v>15.595425926280697</c:v>
                </c:pt>
                <c:pt idx="1279">
                  <c:v>15.595425926280697</c:v>
                </c:pt>
                <c:pt idx="1280">
                  <c:v>15.595425926280697</c:v>
                </c:pt>
                <c:pt idx="1281">
                  <c:v>15.595425926280697</c:v>
                </c:pt>
                <c:pt idx="1282">
                  <c:v>15.595425926280697</c:v>
                </c:pt>
                <c:pt idx="1283">
                  <c:v>15.595425926280697</c:v>
                </c:pt>
                <c:pt idx="1284">
                  <c:v>15.595425926280697</c:v>
                </c:pt>
                <c:pt idx="1285">
                  <c:v>15.595425926280697</c:v>
                </c:pt>
                <c:pt idx="1286">
                  <c:v>15.595425926280697</c:v>
                </c:pt>
                <c:pt idx="1287">
                  <c:v>15.595425926280697</c:v>
                </c:pt>
                <c:pt idx="1288">
                  <c:v>15.595425926280697</c:v>
                </c:pt>
                <c:pt idx="1289">
                  <c:v>15.595425926280697</c:v>
                </c:pt>
                <c:pt idx="1290">
                  <c:v>15.595425926280697</c:v>
                </c:pt>
                <c:pt idx="1291">
                  <c:v>15.595425926280697</c:v>
                </c:pt>
                <c:pt idx="1292">
                  <c:v>15.595425926280697</c:v>
                </c:pt>
                <c:pt idx="1293">
                  <c:v>15.595425926280697</c:v>
                </c:pt>
                <c:pt idx="1294">
                  <c:v>15.595425926280697</c:v>
                </c:pt>
                <c:pt idx="1295">
                  <c:v>15.595425926280697</c:v>
                </c:pt>
                <c:pt idx="1296">
                  <c:v>15.595425926280697</c:v>
                </c:pt>
                <c:pt idx="1297">
                  <c:v>15.595425926280697</c:v>
                </c:pt>
                <c:pt idx="1298">
                  <c:v>15.595425926280697</c:v>
                </c:pt>
                <c:pt idx="1299">
                  <c:v>15.595425926280697</c:v>
                </c:pt>
                <c:pt idx="1300">
                  <c:v>15.595425926280697</c:v>
                </c:pt>
                <c:pt idx="1301">
                  <c:v>15.595425926280697</c:v>
                </c:pt>
                <c:pt idx="1302">
                  <c:v>15.595425926280697</c:v>
                </c:pt>
                <c:pt idx="1303">
                  <c:v>15.595425926280697</c:v>
                </c:pt>
                <c:pt idx="1304">
                  <c:v>15.595425926280697</c:v>
                </c:pt>
                <c:pt idx="1305">
                  <c:v>15.595425926280697</c:v>
                </c:pt>
                <c:pt idx="1306">
                  <c:v>15.595425926280697</c:v>
                </c:pt>
                <c:pt idx="1307">
                  <c:v>15.595425926280697</c:v>
                </c:pt>
                <c:pt idx="1308">
                  <c:v>15.595425926280697</c:v>
                </c:pt>
                <c:pt idx="1309">
                  <c:v>15.595425926280697</c:v>
                </c:pt>
                <c:pt idx="1310">
                  <c:v>15.595425926280697</c:v>
                </c:pt>
                <c:pt idx="1311">
                  <c:v>15.595425926280697</c:v>
                </c:pt>
                <c:pt idx="1312">
                  <c:v>15.595425926280697</c:v>
                </c:pt>
                <c:pt idx="1313">
                  <c:v>15.595425926280697</c:v>
                </c:pt>
                <c:pt idx="1314">
                  <c:v>15.595425926280697</c:v>
                </c:pt>
                <c:pt idx="1315">
                  <c:v>15.595425926280697</c:v>
                </c:pt>
                <c:pt idx="1316">
                  <c:v>15.595425926280697</c:v>
                </c:pt>
                <c:pt idx="1317">
                  <c:v>15.595425926280697</c:v>
                </c:pt>
                <c:pt idx="1318">
                  <c:v>15.595425926280697</c:v>
                </c:pt>
                <c:pt idx="1319">
                  <c:v>15.595425926280697</c:v>
                </c:pt>
                <c:pt idx="1320">
                  <c:v>15.595425926280697</c:v>
                </c:pt>
                <c:pt idx="1321">
                  <c:v>15.595425926280697</c:v>
                </c:pt>
                <c:pt idx="1322">
                  <c:v>15.595425926280697</c:v>
                </c:pt>
                <c:pt idx="1323">
                  <c:v>15.595425926280697</c:v>
                </c:pt>
                <c:pt idx="1324">
                  <c:v>15.595425926280697</c:v>
                </c:pt>
                <c:pt idx="1325">
                  <c:v>15.595425926280697</c:v>
                </c:pt>
                <c:pt idx="1326">
                  <c:v>15.595425926280697</c:v>
                </c:pt>
                <c:pt idx="1327">
                  <c:v>15.595425926280697</c:v>
                </c:pt>
                <c:pt idx="1328">
                  <c:v>15.595425926280697</c:v>
                </c:pt>
                <c:pt idx="1329">
                  <c:v>15.595425926280697</c:v>
                </c:pt>
                <c:pt idx="1330">
                  <c:v>15.595425926280697</c:v>
                </c:pt>
                <c:pt idx="1331">
                  <c:v>15.595425926280697</c:v>
                </c:pt>
                <c:pt idx="1332">
                  <c:v>15.595425926280697</c:v>
                </c:pt>
                <c:pt idx="1333">
                  <c:v>15.595425926280697</c:v>
                </c:pt>
                <c:pt idx="1334">
                  <c:v>15.595425926280697</c:v>
                </c:pt>
                <c:pt idx="1335">
                  <c:v>15.595425926280697</c:v>
                </c:pt>
                <c:pt idx="1336">
                  <c:v>15.595425926280697</c:v>
                </c:pt>
                <c:pt idx="1337">
                  <c:v>15.595425926280697</c:v>
                </c:pt>
                <c:pt idx="1338">
                  <c:v>15.595425926280697</c:v>
                </c:pt>
                <c:pt idx="1339">
                  <c:v>15.595425926280697</c:v>
                </c:pt>
                <c:pt idx="1340">
                  <c:v>15.595425926280697</c:v>
                </c:pt>
                <c:pt idx="1341">
                  <c:v>15.595425926280697</c:v>
                </c:pt>
                <c:pt idx="1342">
                  <c:v>15.595425926280697</c:v>
                </c:pt>
                <c:pt idx="1343">
                  <c:v>15.595425926280697</c:v>
                </c:pt>
                <c:pt idx="1344">
                  <c:v>15.595425926280697</c:v>
                </c:pt>
                <c:pt idx="1345">
                  <c:v>15.595425926280697</c:v>
                </c:pt>
                <c:pt idx="1346">
                  <c:v>15.595425926280697</c:v>
                </c:pt>
                <c:pt idx="1347">
                  <c:v>15.595425926280697</c:v>
                </c:pt>
                <c:pt idx="1348">
                  <c:v>15.595425926280697</c:v>
                </c:pt>
                <c:pt idx="1349">
                  <c:v>15.595425926280697</c:v>
                </c:pt>
                <c:pt idx="1350">
                  <c:v>15.595425926280697</c:v>
                </c:pt>
                <c:pt idx="1351">
                  <c:v>15.595425926280697</c:v>
                </c:pt>
                <c:pt idx="1352">
                  <c:v>15.595425926280697</c:v>
                </c:pt>
                <c:pt idx="1353">
                  <c:v>15.595425926280697</c:v>
                </c:pt>
                <c:pt idx="1354">
                  <c:v>15.595425926280697</c:v>
                </c:pt>
                <c:pt idx="1355">
                  <c:v>15.595425926280697</c:v>
                </c:pt>
                <c:pt idx="1356">
                  <c:v>15.595425926280697</c:v>
                </c:pt>
                <c:pt idx="1357">
                  <c:v>15.595425926280697</c:v>
                </c:pt>
                <c:pt idx="1358">
                  <c:v>15.595425926280697</c:v>
                </c:pt>
                <c:pt idx="1359">
                  <c:v>15.595425926280697</c:v>
                </c:pt>
                <c:pt idx="1360">
                  <c:v>15.595425926280697</c:v>
                </c:pt>
                <c:pt idx="1361">
                  <c:v>15.595425926280697</c:v>
                </c:pt>
                <c:pt idx="1362">
                  <c:v>15.595425926280697</c:v>
                </c:pt>
                <c:pt idx="1363">
                  <c:v>15.595425926280697</c:v>
                </c:pt>
                <c:pt idx="1364">
                  <c:v>15.595425926280697</c:v>
                </c:pt>
                <c:pt idx="1365">
                  <c:v>15.595425926280697</c:v>
                </c:pt>
                <c:pt idx="1366">
                  <c:v>15.595425926280697</c:v>
                </c:pt>
                <c:pt idx="1367">
                  <c:v>15.595425926280697</c:v>
                </c:pt>
                <c:pt idx="1368">
                  <c:v>15.595425926280697</c:v>
                </c:pt>
                <c:pt idx="1369">
                  <c:v>15.595425926280697</c:v>
                </c:pt>
                <c:pt idx="1370">
                  <c:v>15.595425926280697</c:v>
                </c:pt>
                <c:pt idx="1371">
                  <c:v>15.595425926280697</c:v>
                </c:pt>
                <c:pt idx="1372">
                  <c:v>15.595425926280697</c:v>
                </c:pt>
                <c:pt idx="1373">
                  <c:v>15.595425926280697</c:v>
                </c:pt>
                <c:pt idx="1374">
                  <c:v>15.595425926280697</c:v>
                </c:pt>
                <c:pt idx="1375">
                  <c:v>15.595425926280697</c:v>
                </c:pt>
                <c:pt idx="1376">
                  <c:v>15.595425926280697</c:v>
                </c:pt>
                <c:pt idx="1377">
                  <c:v>15.595425926280697</c:v>
                </c:pt>
                <c:pt idx="1378">
                  <c:v>15.595425926280697</c:v>
                </c:pt>
                <c:pt idx="1379">
                  <c:v>15.595425926280697</c:v>
                </c:pt>
                <c:pt idx="1380">
                  <c:v>15.595425926280697</c:v>
                </c:pt>
                <c:pt idx="1381">
                  <c:v>15.595425926280697</c:v>
                </c:pt>
                <c:pt idx="1382">
                  <c:v>15.595425926280697</c:v>
                </c:pt>
                <c:pt idx="1383">
                  <c:v>15.595425926280697</c:v>
                </c:pt>
                <c:pt idx="1384">
                  <c:v>15.595425926280697</c:v>
                </c:pt>
                <c:pt idx="1385">
                  <c:v>15.595425926280697</c:v>
                </c:pt>
                <c:pt idx="1386">
                  <c:v>15.595425926280697</c:v>
                </c:pt>
                <c:pt idx="1387">
                  <c:v>15.595425926280697</c:v>
                </c:pt>
                <c:pt idx="1388">
                  <c:v>15.595425926280697</c:v>
                </c:pt>
                <c:pt idx="1389">
                  <c:v>15.595425926280697</c:v>
                </c:pt>
                <c:pt idx="1390">
                  <c:v>15.595425926280697</c:v>
                </c:pt>
                <c:pt idx="1391">
                  <c:v>15.595425926280697</c:v>
                </c:pt>
                <c:pt idx="1392">
                  <c:v>15.595425926280697</c:v>
                </c:pt>
                <c:pt idx="1393">
                  <c:v>15.595425926280697</c:v>
                </c:pt>
                <c:pt idx="1394">
                  <c:v>15.595425926280697</c:v>
                </c:pt>
                <c:pt idx="1395">
                  <c:v>15.595425926280697</c:v>
                </c:pt>
                <c:pt idx="1396">
                  <c:v>15.595425926280697</c:v>
                </c:pt>
                <c:pt idx="1397">
                  <c:v>15.595425926280697</c:v>
                </c:pt>
                <c:pt idx="1398">
                  <c:v>15.595425926280697</c:v>
                </c:pt>
                <c:pt idx="1399">
                  <c:v>15.595425926280697</c:v>
                </c:pt>
                <c:pt idx="1400">
                  <c:v>15.595425926280697</c:v>
                </c:pt>
                <c:pt idx="1401">
                  <c:v>15.595425926280697</c:v>
                </c:pt>
                <c:pt idx="1402">
                  <c:v>15.595425926280697</c:v>
                </c:pt>
                <c:pt idx="1403">
                  <c:v>15.595425926280697</c:v>
                </c:pt>
                <c:pt idx="1404">
                  <c:v>15.595425926280697</c:v>
                </c:pt>
                <c:pt idx="1405">
                  <c:v>15.595425926280697</c:v>
                </c:pt>
                <c:pt idx="1406">
                  <c:v>15.595425926280697</c:v>
                </c:pt>
                <c:pt idx="1407">
                  <c:v>15.595425926280697</c:v>
                </c:pt>
                <c:pt idx="1408">
                  <c:v>15.595425926280697</c:v>
                </c:pt>
                <c:pt idx="1409">
                  <c:v>15.595425926280697</c:v>
                </c:pt>
                <c:pt idx="1410">
                  <c:v>15.595425926280697</c:v>
                </c:pt>
                <c:pt idx="1411">
                  <c:v>15.595425926280697</c:v>
                </c:pt>
                <c:pt idx="1412">
                  <c:v>15.595425926280697</c:v>
                </c:pt>
                <c:pt idx="1413">
                  <c:v>15.595425926280697</c:v>
                </c:pt>
                <c:pt idx="1414">
                  <c:v>15.595425926280697</c:v>
                </c:pt>
                <c:pt idx="1415">
                  <c:v>15.595425926280697</c:v>
                </c:pt>
                <c:pt idx="1416">
                  <c:v>15.595425926280697</c:v>
                </c:pt>
                <c:pt idx="1417">
                  <c:v>15.595425926280697</c:v>
                </c:pt>
                <c:pt idx="1418">
                  <c:v>15.595425926280697</c:v>
                </c:pt>
                <c:pt idx="1419">
                  <c:v>15.595425926280697</c:v>
                </c:pt>
                <c:pt idx="1420">
                  <c:v>15.595425926280697</c:v>
                </c:pt>
                <c:pt idx="1421">
                  <c:v>15.595425926280697</c:v>
                </c:pt>
                <c:pt idx="1422">
                  <c:v>15.595425926280697</c:v>
                </c:pt>
                <c:pt idx="1423">
                  <c:v>15.595425926280697</c:v>
                </c:pt>
                <c:pt idx="1424">
                  <c:v>15.595425926280697</c:v>
                </c:pt>
                <c:pt idx="1425">
                  <c:v>15.595425926280697</c:v>
                </c:pt>
                <c:pt idx="1426">
                  <c:v>15.595425926280697</c:v>
                </c:pt>
                <c:pt idx="1427">
                  <c:v>15.595425926280697</c:v>
                </c:pt>
                <c:pt idx="1428">
                  <c:v>15.595425926280697</c:v>
                </c:pt>
                <c:pt idx="1429">
                  <c:v>15.595425926280697</c:v>
                </c:pt>
                <c:pt idx="1430">
                  <c:v>15.595425926280697</c:v>
                </c:pt>
                <c:pt idx="1431">
                  <c:v>15.595425926280697</c:v>
                </c:pt>
                <c:pt idx="1432">
                  <c:v>15.595425926280697</c:v>
                </c:pt>
                <c:pt idx="1433">
                  <c:v>15.595425926280697</c:v>
                </c:pt>
                <c:pt idx="1434">
                  <c:v>15.595425926280697</c:v>
                </c:pt>
                <c:pt idx="1435">
                  <c:v>15.595425926280697</c:v>
                </c:pt>
                <c:pt idx="1436">
                  <c:v>15.595425926280697</c:v>
                </c:pt>
                <c:pt idx="1437">
                  <c:v>15.595425926280697</c:v>
                </c:pt>
                <c:pt idx="1438">
                  <c:v>15.595425926280697</c:v>
                </c:pt>
                <c:pt idx="1439">
                  <c:v>15.595425926280697</c:v>
                </c:pt>
                <c:pt idx="1440">
                  <c:v>15.595425926280697</c:v>
                </c:pt>
                <c:pt idx="1441">
                  <c:v>15.595425926280697</c:v>
                </c:pt>
                <c:pt idx="1442">
                  <c:v>15.595425926280697</c:v>
                </c:pt>
                <c:pt idx="1443">
                  <c:v>15.595425926280697</c:v>
                </c:pt>
                <c:pt idx="1444">
                  <c:v>15.595425926280697</c:v>
                </c:pt>
                <c:pt idx="1445">
                  <c:v>15.595425926280697</c:v>
                </c:pt>
                <c:pt idx="1446">
                  <c:v>15.595425926280697</c:v>
                </c:pt>
                <c:pt idx="1447">
                  <c:v>15.595425926280697</c:v>
                </c:pt>
                <c:pt idx="1448">
                  <c:v>15.595425926280697</c:v>
                </c:pt>
                <c:pt idx="1449">
                  <c:v>15.595425926280697</c:v>
                </c:pt>
                <c:pt idx="1450">
                  <c:v>15.595425926280697</c:v>
                </c:pt>
                <c:pt idx="1451">
                  <c:v>15.595425926280697</c:v>
                </c:pt>
                <c:pt idx="1452">
                  <c:v>15.595425926280697</c:v>
                </c:pt>
                <c:pt idx="1453">
                  <c:v>15.595425926280697</c:v>
                </c:pt>
                <c:pt idx="1454">
                  <c:v>15.595425926280697</c:v>
                </c:pt>
                <c:pt idx="1455">
                  <c:v>15.595425926280697</c:v>
                </c:pt>
                <c:pt idx="1456">
                  <c:v>15.595425926280697</c:v>
                </c:pt>
                <c:pt idx="1457">
                  <c:v>15.595425926280697</c:v>
                </c:pt>
                <c:pt idx="1458">
                  <c:v>15.595425926280697</c:v>
                </c:pt>
                <c:pt idx="1459">
                  <c:v>15.595425926280697</c:v>
                </c:pt>
                <c:pt idx="1460">
                  <c:v>15.595425926280697</c:v>
                </c:pt>
                <c:pt idx="1461">
                  <c:v>15.595425926280697</c:v>
                </c:pt>
                <c:pt idx="1462">
                  <c:v>15.595425926280697</c:v>
                </c:pt>
                <c:pt idx="1463">
                  <c:v>15.595425926280697</c:v>
                </c:pt>
                <c:pt idx="1464">
                  <c:v>15.595425926280697</c:v>
                </c:pt>
                <c:pt idx="1465">
                  <c:v>15.595425926280697</c:v>
                </c:pt>
                <c:pt idx="1466">
                  <c:v>15.595425926280697</c:v>
                </c:pt>
                <c:pt idx="1467">
                  <c:v>15.595425926280697</c:v>
                </c:pt>
                <c:pt idx="1468">
                  <c:v>15.595425926280697</c:v>
                </c:pt>
                <c:pt idx="1469">
                  <c:v>15.595425926280697</c:v>
                </c:pt>
                <c:pt idx="1470">
                  <c:v>15.595425926280697</c:v>
                </c:pt>
                <c:pt idx="1471">
                  <c:v>15.595425926280697</c:v>
                </c:pt>
                <c:pt idx="1472">
                  <c:v>15.595425926280697</c:v>
                </c:pt>
                <c:pt idx="1473">
                  <c:v>15.595425926280697</c:v>
                </c:pt>
                <c:pt idx="1474">
                  <c:v>15.595425926280697</c:v>
                </c:pt>
                <c:pt idx="1475">
                  <c:v>15.595425926280697</c:v>
                </c:pt>
                <c:pt idx="1476">
                  <c:v>15.595425926280697</c:v>
                </c:pt>
                <c:pt idx="1477">
                  <c:v>15.595425926280697</c:v>
                </c:pt>
                <c:pt idx="1478">
                  <c:v>15.595425926280697</c:v>
                </c:pt>
                <c:pt idx="1479">
                  <c:v>15.595425926280697</c:v>
                </c:pt>
                <c:pt idx="1480">
                  <c:v>15.595425926280697</c:v>
                </c:pt>
                <c:pt idx="1481">
                  <c:v>15.595425926280697</c:v>
                </c:pt>
                <c:pt idx="1482">
                  <c:v>15.595425926280697</c:v>
                </c:pt>
                <c:pt idx="1483">
                  <c:v>15.595425926280697</c:v>
                </c:pt>
                <c:pt idx="1484">
                  <c:v>15.595425926280697</c:v>
                </c:pt>
                <c:pt idx="1485">
                  <c:v>15.595425926280697</c:v>
                </c:pt>
                <c:pt idx="1486">
                  <c:v>15.595425926280697</c:v>
                </c:pt>
                <c:pt idx="1487">
                  <c:v>15.595425926280697</c:v>
                </c:pt>
                <c:pt idx="1488">
                  <c:v>15.595425926280697</c:v>
                </c:pt>
                <c:pt idx="1489">
                  <c:v>15.595425926280697</c:v>
                </c:pt>
                <c:pt idx="1490">
                  <c:v>15.595425926280697</c:v>
                </c:pt>
                <c:pt idx="1491">
                  <c:v>15.595425926280697</c:v>
                </c:pt>
                <c:pt idx="1492">
                  <c:v>15.595425926280697</c:v>
                </c:pt>
                <c:pt idx="1493">
                  <c:v>15.595425926280697</c:v>
                </c:pt>
                <c:pt idx="1494">
                  <c:v>15.595425926280697</c:v>
                </c:pt>
                <c:pt idx="1495">
                  <c:v>15.595425926280697</c:v>
                </c:pt>
                <c:pt idx="1496">
                  <c:v>15.595425926280697</c:v>
                </c:pt>
                <c:pt idx="1497">
                  <c:v>15.595425926280697</c:v>
                </c:pt>
                <c:pt idx="1498">
                  <c:v>15.595425926280697</c:v>
                </c:pt>
                <c:pt idx="1499">
                  <c:v>15.595425926280697</c:v>
                </c:pt>
                <c:pt idx="1500">
                  <c:v>15.595425926280697</c:v>
                </c:pt>
                <c:pt idx="1501">
                  <c:v>15.595425926280697</c:v>
                </c:pt>
                <c:pt idx="1502">
                  <c:v>15.595425926280697</c:v>
                </c:pt>
                <c:pt idx="1503">
                  <c:v>15.595425926280697</c:v>
                </c:pt>
                <c:pt idx="1504">
                  <c:v>15.595425926280697</c:v>
                </c:pt>
                <c:pt idx="1505">
                  <c:v>15.595425926280697</c:v>
                </c:pt>
                <c:pt idx="1506">
                  <c:v>15.595425926280697</c:v>
                </c:pt>
                <c:pt idx="1507">
                  <c:v>15.595425926280697</c:v>
                </c:pt>
                <c:pt idx="1508">
                  <c:v>15.595425926280697</c:v>
                </c:pt>
                <c:pt idx="1509">
                  <c:v>15.595425926280697</c:v>
                </c:pt>
                <c:pt idx="1510">
                  <c:v>15.595425926280697</c:v>
                </c:pt>
                <c:pt idx="1511">
                  <c:v>15.595425926280697</c:v>
                </c:pt>
                <c:pt idx="1512">
                  <c:v>15.595425926280697</c:v>
                </c:pt>
                <c:pt idx="1513">
                  <c:v>15.595425926280697</c:v>
                </c:pt>
                <c:pt idx="1514">
                  <c:v>15.595425926280697</c:v>
                </c:pt>
                <c:pt idx="1515">
                  <c:v>15.595425926280697</c:v>
                </c:pt>
                <c:pt idx="1516">
                  <c:v>15.595425926280697</c:v>
                </c:pt>
                <c:pt idx="1517">
                  <c:v>15.595425926280697</c:v>
                </c:pt>
                <c:pt idx="1518">
                  <c:v>15.595425926280697</c:v>
                </c:pt>
                <c:pt idx="1519">
                  <c:v>15.595425926280697</c:v>
                </c:pt>
                <c:pt idx="1520">
                  <c:v>15.595425926280697</c:v>
                </c:pt>
                <c:pt idx="1521">
                  <c:v>15.595425926280697</c:v>
                </c:pt>
                <c:pt idx="1522">
                  <c:v>15.595425926280697</c:v>
                </c:pt>
                <c:pt idx="1523">
                  <c:v>15.595425926280697</c:v>
                </c:pt>
                <c:pt idx="1524">
                  <c:v>15.595425926280697</c:v>
                </c:pt>
                <c:pt idx="1525">
                  <c:v>15.595425926280697</c:v>
                </c:pt>
                <c:pt idx="1526">
                  <c:v>15.595425926280697</c:v>
                </c:pt>
                <c:pt idx="1527">
                  <c:v>15.595425926280697</c:v>
                </c:pt>
                <c:pt idx="1528">
                  <c:v>15.595425926280697</c:v>
                </c:pt>
                <c:pt idx="1529">
                  <c:v>15.595425926280697</c:v>
                </c:pt>
                <c:pt idx="1530">
                  <c:v>15.595425926280697</c:v>
                </c:pt>
                <c:pt idx="1531">
                  <c:v>15.595425926280697</c:v>
                </c:pt>
                <c:pt idx="1532">
                  <c:v>15.595425926280697</c:v>
                </c:pt>
                <c:pt idx="1533">
                  <c:v>15.595425926280697</c:v>
                </c:pt>
                <c:pt idx="1534">
                  <c:v>15.595425926280697</c:v>
                </c:pt>
                <c:pt idx="1535">
                  <c:v>15.595425926280697</c:v>
                </c:pt>
                <c:pt idx="1536">
                  <c:v>15.595425926280697</c:v>
                </c:pt>
                <c:pt idx="1537">
                  <c:v>15.595425926280697</c:v>
                </c:pt>
                <c:pt idx="1538">
                  <c:v>15.595425926280697</c:v>
                </c:pt>
                <c:pt idx="1539">
                  <c:v>15.595425926280697</c:v>
                </c:pt>
                <c:pt idx="1540">
                  <c:v>15.595425926280697</c:v>
                </c:pt>
                <c:pt idx="1541">
                  <c:v>15.595425926280697</c:v>
                </c:pt>
                <c:pt idx="1542">
                  <c:v>15.595425926280697</c:v>
                </c:pt>
                <c:pt idx="1543">
                  <c:v>15.595425926280697</c:v>
                </c:pt>
                <c:pt idx="1544">
                  <c:v>15.595425926280697</c:v>
                </c:pt>
                <c:pt idx="1545">
                  <c:v>15.595425926280697</c:v>
                </c:pt>
                <c:pt idx="1546">
                  <c:v>15.595425926280697</c:v>
                </c:pt>
                <c:pt idx="1547">
                  <c:v>15.595425926280697</c:v>
                </c:pt>
                <c:pt idx="1548">
                  <c:v>15.595425926280697</c:v>
                </c:pt>
                <c:pt idx="1549">
                  <c:v>15.595425926280697</c:v>
                </c:pt>
                <c:pt idx="1550">
                  <c:v>15.595425926280697</c:v>
                </c:pt>
                <c:pt idx="1551">
                  <c:v>15.595425926280697</c:v>
                </c:pt>
                <c:pt idx="1552">
                  <c:v>15.595425926280697</c:v>
                </c:pt>
                <c:pt idx="1553">
                  <c:v>15.595425926280697</c:v>
                </c:pt>
                <c:pt idx="1554">
                  <c:v>15.595425926280697</c:v>
                </c:pt>
                <c:pt idx="1555">
                  <c:v>15.595425926280697</c:v>
                </c:pt>
                <c:pt idx="1556">
                  <c:v>15.595425926280697</c:v>
                </c:pt>
                <c:pt idx="1557">
                  <c:v>15.595425926280697</c:v>
                </c:pt>
                <c:pt idx="1558">
                  <c:v>15.595425926280697</c:v>
                </c:pt>
                <c:pt idx="1559">
                  <c:v>15.595425926280697</c:v>
                </c:pt>
                <c:pt idx="1560">
                  <c:v>15.595425926280697</c:v>
                </c:pt>
                <c:pt idx="1561">
                  <c:v>15.595425926280697</c:v>
                </c:pt>
                <c:pt idx="1562">
                  <c:v>15.595425926280697</c:v>
                </c:pt>
                <c:pt idx="1563">
                  <c:v>15.595425926280697</c:v>
                </c:pt>
                <c:pt idx="1564">
                  <c:v>15.595425926280697</c:v>
                </c:pt>
                <c:pt idx="1565">
                  <c:v>15.595425926280697</c:v>
                </c:pt>
                <c:pt idx="1566">
                  <c:v>15.595425926280697</c:v>
                </c:pt>
                <c:pt idx="1567">
                  <c:v>15.595425926280697</c:v>
                </c:pt>
                <c:pt idx="1568">
                  <c:v>15.595425926280697</c:v>
                </c:pt>
                <c:pt idx="1569">
                  <c:v>15.595425926280697</c:v>
                </c:pt>
                <c:pt idx="1570">
                  <c:v>15.595425926280697</c:v>
                </c:pt>
                <c:pt idx="1571">
                  <c:v>15.595425926280697</c:v>
                </c:pt>
                <c:pt idx="1572">
                  <c:v>15.595425926280697</c:v>
                </c:pt>
                <c:pt idx="1573">
                  <c:v>15.595425926280697</c:v>
                </c:pt>
                <c:pt idx="1574">
                  <c:v>15.595425926280697</c:v>
                </c:pt>
                <c:pt idx="1575">
                  <c:v>15.595425926280697</c:v>
                </c:pt>
                <c:pt idx="1576">
                  <c:v>15.595425926280697</c:v>
                </c:pt>
                <c:pt idx="1577">
                  <c:v>15.595425926280697</c:v>
                </c:pt>
                <c:pt idx="1578">
                  <c:v>15.595425926280697</c:v>
                </c:pt>
                <c:pt idx="1579">
                  <c:v>15.595425926280697</c:v>
                </c:pt>
                <c:pt idx="1580">
                  <c:v>15.595425926280697</c:v>
                </c:pt>
                <c:pt idx="1581">
                  <c:v>15.595425926280697</c:v>
                </c:pt>
                <c:pt idx="1582">
                  <c:v>15.595425926280697</c:v>
                </c:pt>
                <c:pt idx="1583">
                  <c:v>15.595425926280697</c:v>
                </c:pt>
                <c:pt idx="1584">
                  <c:v>15.595425926280697</c:v>
                </c:pt>
                <c:pt idx="1585">
                  <c:v>15.595425926280697</c:v>
                </c:pt>
                <c:pt idx="1586">
                  <c:v>15.595425926280697</c:v>
                </c:pt>
                <c:pt idx="1587">
                  <c:v>15.595425926280697</c:v>
                </c:pt>
                <c:pt idx="1588">
                  <c:v>15.595425926280697</c:v>
                </c:pt>
                <c:pt idx="1589">
                  <c:v>15.595425926280697</c:v>
                </c:pt>
                <c:pt idx="1590">
                  <c:v>15.595425926280697</c:v>
                </c:pt>
                <c:pt idx="1591">
                  <c:v>15.595425926280697</c:v>
                </c:pt>
                <c:pt idx="1592">
                  <c:v>15.595425926280697</c:v>
                </c:pt>
                <c:pt idx="1593">
                  <c:v>15.595425926280697</c:v>
                </c:pt>
                <c:pt idx="1594">
                  <c:v>15.595425926280697</c:v>
                </c:pt>
                <c:pt idx="1595">
                  <c:v>15.595425926280697</c:v>
                </c:pt>
                <c:pt idx="1596">
                  <c:v>15.595425926280697</c:v>
                </c:pt>
                <c:pt idx="1597">
                  <c:v>15.595425926280697</c:v>
                </c:pt>
                <c:pt idx="1598">
                  <c:v>15.595425926280697</c:v>
                </c:pt>
                <c:pt idx="1599">
                  <c:v>15.595425926280697</c:v>
                </c:pt>
                <c:pt idx="1600">
                  <c:v>15.595425926280697</c:v>
                </c:pt>
                <c:pt idx="1601">
                  <c:v>15.595425926280697</c:v>
                </c:pt>
                <c:pt idx="1602">
                  <c:v>15.595425926280697</c:v>
                </c:pt>
                <c:pt idx="1603">
                  <c:v>15.595425926280697</c:v>
                </c:pt>
                <c:pt idx="1604">
                  <c:v>15.595425926280697</c:v>
                </c:pt>
                <c:pt idx="1605">
                  <c:v>15.595425926280697</c:v>
                </c:pt>
                <c:pt idx="1606">
                  <c:v>15.595425926280697</c:v>
                </c:pt>
                <c:pt idx="1607">
                  <c:v>15.595425926280697</c:v>
                </c:pt>
                <c:pt idx="1608">
                  <c:v>15.595425926280697</c:v>
                </c:pt>
                <c:pt idx="1609">
                  <c:v>15.595425926280697</c:v>
                </c:pt>
                <c:pt idx="1610">
                  <c:v>15.595425926280697</c:v>
                </c:pt>
                <c:pt idx="1611">
                  <c:v>15.595425926280697</c:v>
                </c:pt>
                <c:pt idx="1612">
                  <c:v>15.595425926280697</c:v>
                </c:pt>
                <c:pt idx="1613">
                  <c:v>15.595425926280697</c:v>
                </c:pt>
                <c:pt idx="1614">
                  <c:v>15.595425926280697</c:v>
                </c:pt>
                <c:pt idx="1615">
                  <c:v>15.595425926280697</c:v>
                </c:pt>
                <c:pt idx="1616">
                  <c:v>15.595425926280697</c:v>
                </c:pt>
                <c:pt idx="1617">
                  <c:v>15.595425926280697</c:v>
                </c:pt>
                <c:pt idx="1618">
                  <c:v>15.595425926280697</c:v>
                </c:pt>
                <c:pt idx="1619">
                  <c:v>15.595425926280697</c:v>
                </c:pt>
                <c:pt idx="1620">
                  <c:v>15.595425926280697</c:v>
                </c:pt>
                <c:pt idx="1621">
                  <c:v>15.595425926280697</c:v>
                </c:pt>
                <c:pt idx="1622">
                  <c:v>15.595425926280697</c:v>
                </c:pt>
                <c:pt idx="1623">
                  <c:v>15.595425926280697</c:v>
                </c:pt>
                <c:pt idx="1624">
                  <c:v>15.595425926280697</c:v>
                </c:pt>
                <c:pt idx="1625">
                  <c:v>15.595425926280697</c:v>
                </c:pt>
                <c:pt idx="1626">
                  <c:v>15.595425926280697</c:v>
                </c:pt>
                <c:pt idx="1627">
                  <c:v>15.595425926280697</c:v>
                </c:pt>
                <c:pt idx="1628">
                  <c:v>15.595425926280697</c:v>
                </c:pt>
                <c:pt idx="1629">
                  <c:v>15.595425926280697</c:v>
                </c:pt>
                <c:pt idx="1630">
                  <c:v>15.595425926280697</c:v>
                </c:pt>
                <c:pt idx="1631">
                  <c:v>15.595425926280697</c:v>
                </c:pt>
                <c:pt idx="1632">
                  <c:v>15.595425926280697</c:v>
                </c:pt>
                <c:pt idx="1633">
                  <c:v>15.595425926280697</c:v>
                </c:pt>
                <c:pt idx="1634">
                  <c:v>15.595425926280697</c:v>
                </c:pt>
                <c:pt idx="1635">
                  <c:v>15.595425926280697</c:v>
                </c:pt>
                <c:pt idx="1636">
                  <c:v>15.595425926280697</c:v>
                </c:pt>
                <c:pt idx="1637">
                  <c:v>15.595425926280697</c:v>
                </c:pt>
                <c:pt idx="1638">
                  <c:v>15.595425926280697</c:v>
                </c:pt>
                <c:pt idx="1639">
                  <c:v>15.595425926280697</c:v>
                </c:pt>
                <c:pt idx="1640">
                  <c:v>15.595425926280697</c:v>
                </c:pt>
                <c:pt idx="1641">
                  <c:v>15.595425926280697</c:v>
                </c:pt>
                <c:pt idx="1642">
                  <c:v>15.595425926280697</c:v>
                </c:pt>
                <c:pt idx="1643">
                  <c:v>15.595425926280697</c:v>
                </c:pt>
                <c:pt idx="1644">
                  <c:v>15.595425926280697</c:v>
                </c:pt>
                <c:pt idx="1645">
                  <c:v>15.595425926280697</c:v>
                </c:pt>
                <c:pt idx="1646">
                  <c:v>15.595425926280697</c:v>
                </c:pt>
                <c:pt idx="1647">
                  <c:v>15.595425926280697</c:v>
                </c:pt>
                <c:pt idx="1648">
                  <c:v>15.595425926280697</c:v>
                </c:pt>
                <c:pt idx="1649">
                  <c:v>15.595425926280697</c:v>
                </c:pt>
                <c:pt idx="1650">
                  <c:v>15.595425926280697</c:v>
                </c:pt>
                <c:pt idx="1651">
                  <c:v>15.595425926280697</c:v>
                </c:pt>
                <c:pt idx="1652">
                  <c:v>15.595425926280697</c:v>
                </c:pt>
                <c:pt idx="1653">
                  <c:v>15.595425926280697</c:v>
                </c:pt>
                <c:pt idx="1654">
                  <c:v>15.595425926280697</c:v>
                </c:pt>
                <c:pt idx="1655">
                  <c:v>15.595425926280697</c:v>
                </c:pt>
                <c:pt idx="1656">
                  <c:v>15.595425926280697</c:v>
                </c:pt>
                <c:pt idx="1657">
                  <c:v>15.595425926280697</c:v>
                </c:pt>
                <c:pt idx="1658">
                  <c:v>15.595425926280697</c:v>
                </c:pt>
                <c:pt idx="1659">
                  <c:v>15.595425926280697</c:v>
                </c:pt>
                <c:pt idx="1660">
                  <c:v>15.595425926280697</c:v>
                </c:pt>
                <c:pt idx="1661">
                  <c:v>15.595425926280697</c:v>
                </c:pt>
                <c:pt idx="1662">
                  <c:v>15.595425926280697</c:v>
                </c:pt>
                <c:pt idx="1663">
                  <c:v>15.595425926280697</c:v>
                </c:pt>
                <c:pt idx="1664">
                  <c:v>15.595425926280697</c:v>
                </c:pt>
                <c:pt idx="1665">
                  <c:v>15.595425926280697</c:v>
                </c:pt>
                <c:pt idx="1666">
                  <c:v>15.595425926280697</c:v>
                </c:pt>
                <c:pt idx="1667">
                  <c:v>15.595425926280697</c:v>
                </c:pt>
                <c:pt idx="1668">
                  <c:v>15.595425926280697</c:v>
                </c:pt>
                <c:pt idx="1669">
                  <c:v>15.595425926280697</c:v>
                </c:pt>
                <c:pt idx="1670">
                  <c:v>15.595425926280697</c:v>
                </c:pt>
                <c:pt idx="1671">
                  <c:v>15.595425926280697</c:v>
                </c:pt>
                <c:pt idx="1672">
                  <c:v>15.595425926280697</c:v>
                </c:pt>
                <c:pt idx="1673">
                  <c:v>15.595425926280697</c:v>
                </c:pt>
                <c:pt idx="1674">
                  <c:v>15.595425926280697</c:v>
                </c:pt>
                <c:pt idx="1675">
                  <c:v>15.595425926280697</c:v>
                </c:pt>
                <c:pt idx="1676">
                  <c:v>15.595425926280697</c:v>
                </c:pt>
                <c:pt idx="1677">
                  <c:v>15.595425926280697</c:v>
                </c:pt>
                <c:pt idx="1678">
                  <c:v>15.595425926280697</c:v>
                </c:pt>
                <c:pt idx="1679">
                  <c:v>15.595425926280697</c:v>
                </c:pt>
                <c:pt idx="1680">
                  <c:v>15.595425926280697</c:v>
                </c:pt>
                <c:pt idx="1681">
                  <c:v>15.595425926280697</c:v>
                </c:pt>
                <c:pt idx="1682">
                  <c:v>15.595425926280697</c:v>
                </c:pt>
                <c:pt idx="1683">
                  <c:v>15.595425926280697</c:v>
                </c:pt>
                <c:pt idx="1684">
                  <c:v>15.595425926280697</c:v>
                </c:pt>
                <c:pt idx="1685">
                  <c:v>15.595425926280697</c:v>
                </c:pt>
                <c:pt idx="1686">
                  <c:v>15.595425926280697</c:v>
                </c:pt>
                <c:pt idx="1687">
                  <c:v>15.595425926280697</c:v>
                </c:pt>
                <c:pt idx="1688">
                  <c:v>15.595425926280697</c:v>
                </c:pt>
                <c:pt idx="1689">
                  <c:v>15.595425926280697</c:v>
                </c:pt>
                <c:pt idx="1690">
                  <c:v>15.595425926280697</c:v>
                </c:pt>
                <c:pt idx="1691">
                  <c:v>15.595425926280697</c:v>
                </c:pt>
                <c:pt idx="1692">
                  <c:v>15.595425926280697</c:v>
                </c:pt>
                <c:pt idx="1693">
                  <c:v>15.595425926280697</c:v>
                </c:pt>
                <c:pt idx="1694">
                  <c:v>15.595425926280697</c:v>
                </c:pt>
                <c:pt idx="1695">
                  <c:v>15.595425926280697</c:v>
                </c:pt>
                <c:pt idx="1696">
                  <c:v>15.595425926280697</c:v>
                </c:pt>
                <c:pt idx="1697">
                  <c:v>15.595425926280697</c:v>
                </c:pt>
                <c:pt idx="1698">
                  <c:v>15.595425926280697</c:v>
                </c:pt>
                <c:pt idx="1699">
                  <c:v>15.595425926280697</c:v>
                </c:pt>
                <c:pt idx="1700">
                  <c:v>15.595425926280697</c:v>
                </c:pt>
                <c:pt idx="1701">
                  <c:v>15.595425926280697</c:v>
                </c:pt>
                <c:pt idx="1702">
                  <c:v>15.595425926280697</c:v>
                </c:pt>
                <c:pt idx="1703">
                  <c:v>15.595425926280697</c:v>
                </c:pt>
                <c:pt idx="1704">
                  <c:v>15.595425926280697</c:v>
                </c:pt>
                <c:pt idx="1705">
                  <c:v>15.595425926280697</c:v>
                </c:pt>
                <c:pt idx="1706">
                  <c:v>15.595425926280697</c:v>
                </c:pt>
                <c:pt idx="1707">
                  <c:v>15.595425926280697</c:v>
                </c:pt>
                <c:pt idx="1708">
                  <c:v>15.595425926280697</c:v>
                </c:pt>
                <c:pt idx="1709">
                  <c:v>15.595425926280697</c:v>
                </c:pt>
                <c:pt idx="1710">
                  <c:v>15.595425926280697</c:v>
                </c:pt>
                <c:pt idx="1711">
                  <c:v>15.595425926280697</c:v>
                </c:pt>
                <c:pt idx="1712">
                  <c:v>15.595425926280697</c:v>
                </c:pt>
                <c:pt idx="1713">
                  <c:v>15.595425926280697</c:v>
                </c:pt>
                <c:pt idx="1714">
                  <c:v>15.595425926280697</c:v>
                </c:pt>
                <c:pt idx="1715">
                  <c:v>15.595425926280697</c:v>
                </c:pt>
                <c:pt idx="1716">
                  <c:v>15.595425926280697</c:v>
                </c:pt>
                <c:pt idx="1717">
                  <c:v>15.595425926280697</c:v>
                </c:pt>
                <c:pt idx="1718">
                  <c:v>15.595425926280697</c:v>
                </c:pt>
                <c:pt idx="1719">
                  <c:v>15.595425926280697</c:v>
                </c:pt>
                <c:pt idx="1720">
                  <c:v>15.595425926280697</c:v>
                </c:pt>
                <c:pt idx="1721">
                  <c:v>15.595425926280697</c:v>
                </c:pt>
                <c:pt idx="1722">
                  <c:v>15.595425926280697</c:v>
                </c:pt>
                <c:pt idx="1723">
                  <c:v>15.595425926280697</c:v>
                </c:pt>
                <c:pt idx="1724">
                  <c:v>15.595425926280697</c:v>
                </c:pt>
                <c:pt idx="1725">
                  <c:v>15.595425926280697</c:v>
                </c:pt>
                <c:pt idx="1726">
                  <c:v>15.595425926280697</c:v>
                </c:pt>
                <c:pt idx="1727">
                  <c:v>15.595425926280697</c:v>
                </c:pt>
                <c:pt idx="1728">
                  <c:v>15.595425926280697</c:v>
                </c:pt>
                <c:pt idx="1729">
                  <c:v>15.595425926280697</c:v>
                </c:pt>
                <c:pt idx="1730">
                  <c:v>15.595425926280697</c:v>
                </c:pt>
                <c:pt idx="1731">
                  <c:v>15.595425926280697</c:v>
                </c:pt>
                <c:pt idx="1732">
                  <c:v>15.595425926280697</c:v>
                </c:pt>
                <c:pt idx="1733">
                  <c:v>15.595425926280697</c:v>
                </c:pt>
                <c:pt idx="1734">
                  <c:v>15.595425926280697</c:v>
                </c:pt>
                <c:pt idx="1735">
                  <c:v>15.595425926280697</c:v>
                </c:pt>
                <c:pt idx="1736">
                  <c:v>15.595425926280697</c:v>
                </c:pt>
                <c:pt idx="1737">
                  <c:v>15.595425926280697</c:v>
                </c:pt>
                <c:pt idx="1738">
                  <c:v>15.595425926280697</c:v>
                </c:pt>
                <c:pt idx="1739">
                  <c:v>15.595425926280697</c:v>
                </c:pt>
                <c:pt idx="1740">
                  <c:v>15.595425926280697</c:v>
                </c:pt>
                <c:pt idx="1741">
                  <c:v>15.595425926280697</c:v>
                </c:pt>
                <c:pt idx="1742">
                  <c:v>15.595425926280697</c:v>
                </c:pt>
                <c:pt idx="1743">
                  <c:v>15.595425926280697</c:v>
                </c:pt>
                <c:pt idx="1744">
                  <c:v>15.595425926280697</c:v>
                </c:pt>
                <c:pt idx="1745">
                  <c:v>15.595425926280697</c:v>
                </c:pt>
                <c:pt idx="1746">
                  <c:v>15.595425926280697</c:v>
                </c:pt>
                <c:pt idx="1747">
                  <c:v>15.595425926280697</c:v>
                </c:pt>
                <c:pt idx="1748">
                  <c:v>15.595425926280697</c:v>
                </c:pt>
                <c:pt idx="1749">
                  <c:v>15.595425926280697</c:v>
                </c:pt>
                <c:pt idx="1750">
                  <c:v>15.595425926280697</c:v>
                </c:pt>
                <c:pt idx="1751">
                  <c:v>15.595425926280697</c:v>
                </c:pt>
                <c:pt idx="1752">
                  <c:v>15.595425926280697</c:v>
                </c:pt>
                <c:pt idx="1753">
                  <c:v>15.595425926280697</c:v>
                </c:pt>
                <c:pt idx="1754">
                  <c:v>15.595425926280697</c:v>
                </c:pt>
                <c:pt idx="1755">
                  <c:v>15.595425926280697</c:v>
                </c:pt>
                <c:pt idx="1756">
                  <c:v>15.595425926280697</c:v>
                </c:pt>
                <c:pt idx="1757">
                  <c:v>15.595425926280697</c:v>
                </c:pt>
                <c:pt idx="1758">
                  <c:v>15.595425926280697</c:v>
                </c:pt>
                <c:pt idx="1759">
                  <c:v>15.595425926280697</c:v>
                </c:pt>
                <c:pt idx="1760">
                  <c:v>15.595425926280697</c:v>
                </c:pt>
                <c:pt idx="1761">
                  <c:v>15.595425926280697</c:v>
                </c:pt>
                <c:pt idx="1762">
                  <c:v>15.595425926280697</c:v>
                </c:pt>
                <c:pt idx="1763">
                  <c:v>15.595425926280697</c:v>
                </c:pt>
                <c:pt idx="1764">
                  <c:v>15.595425926280697</c:v>
                </c:pt>
                <c:pt idx="1765">
                  <c:v>15.595425926280697</c:v>
                </c:pt>
                <c:pt idx="1766">
                  <c:v>15.595425926280697</c:v>
                </c:pt>
                <c:pt idx="1767">
                  <c:v>15.595425926280697</c:v>
                </c:pt>
                <c:pt idx="1768">
                  <c:v>15.595425926280697</c:v>
                </c:pt>
                <c:pt idx="1769">
                  <c:v>15.595425926280697</c:v>
                </c:pt>
                <c:pt idx="1770">
                  <c:v>15.595425926280697</c:v>
                </c:pt>
                <c:pt idx="1771">
                  <c:v>15.595425926280697</c:v>
                </c:pt>
                <c:pt idx="1772">
                  <c:v>15.595425926280697</c:v>
                </c:pt>
                <c:pt idx="1773">
                  <c:v>15.595425926280697</c:v>
                </c:pt>
                <c:pt idx="1774">
                  <c:v>15.595425926280697</c:v>
                </c:pt>
                <c:pt idx="1775">
                  <c:v>15.595425926280697</c:v>
                </c:pt>
                <c:pt idx="1776">
                  <c:v>15.595425926280697</c:v>
                </c:pt>
                <c:pt idx="1777">
                  <c:v>15.595425926280697</c:v>
                </c:pt>
                <c:pt idx="1778">
                  <c:v>15.595425926280697</c:v>
                </c:pt>
                <c:pt idx="1779">
                  <c:v>15.595425926280697</c:v>
                </c:pt>
                <c:pt idx="1780">
                  <c:v>15.595425926280697</c:v>
                </c:pt>
                <c:pt idx="1781">
                  <c:v>15.595425926280697</c:v>
                </c:pt>
                <c:pt idx="1782">
                  <c:v>15.595425926280697</c:v>
                </c:pt>
                <c:pt idx="1783">
                  <c:v>15.595425926280697</c:v>
                </c:pt>
                <c:pt idx="1784">
                  <c:v>15.595425926280697</c:v>
                </c:pt>
                <c:pt idx="1785">
                  <c:v>15.595425926280697</c:v>
                </c:pt>
                <c:pt idx="1786">
                  <c:v>15.595425926280697</c:v>
                </c:pt>
                <c:pt idx="1787">
                  <c:v>15.595425926280697</c:v>
                </c:pt>
                <c:pt idx="1788">
                  <c:v>15.595425926280697</c:v>
                </c:pt>
                <c:pt idx="1789">
                  <c:v>15.595425926280697</c:v>
                </c:pt>
                <c:pt idx="1790">
                  <c:v>15.595425926280697</c:v>
                </c:pt>
                <c:pt idx="1791">
                  <c:v>15.595425926280697</c:v>
                </c:pt>
                <c:pt idx="1792">
                  <c:v>15.595425926280697</c:v>
                </c:pt>
                <c:pt idx="1793">
                  <c:v>15.595425926280697</c:v>
                </c:pt>
                <c:pt idx="1794">
                  <c:v>15.595425926280697</c:v>
                </c:pt>
                <c:pt idx="1795">
                  <c:v>15.595425926280697</c:v>
                </c:pt>
                <c:pt idx="1796">
                  <c:v>15.595425926280697</c:v>
                </c:pt>
                <c:pt idx="1797">
                  <c:v>15.595425926280697</c:v>
                </c:pt>
                <c:pt idx="1798">
                  <c:v>15.595425926280697</c:v>
                </c:pt>
                <c:pt idx="1799">
                  <c:v>15.595425926280697</c:v>
                </c:pt>
                <c:pt idx="1800">
                  <c:v>15.595425926280697</c:v>
                </c:pt>
                <c:pt idx="1801">
                  <c:v>15.595425926280697</c:v>
                </c:pt>
                <c:pt idx="1802">
                  <c:v>15.595425926280697</c:v>
                </c:pt>
                <c:pt idx="1803">
                  <c:v>15.595425926280697</c:v>
                </c:pt>
                <c:pt idx="1804">
                  <c:v>15.595425926280697</c:v>
                </c:pt>
                <c:pt idx="1805">
                  <c:v>15.595425926280697</c:v>
                </c:pt>
                <c:pt idx="1806">
                  <c:v>15.595425926280697</c:v>
                </c:pt>
                <c:pt idx="1807">
                  <c:v>15.595425926280697</c:v>
                </c:pt>
                <c:pt idx="1808">
                  <c:v>15.595425926280697</c:v>
                </c:pt>
                <c:pt idx="1809">
                  <c:v>15.595425926280697</c:v>
                </c:pt>
                <c:pt idx="1810">
                  <c:v>15.595425926280697</c:v>
                </c:pt>
                <c:pt idx="1811">
                  <c:v>15.595425926280697</c:v>
                </c:pt>
                <c:pt idx="1812">
                  <c:v>15.595425926280697</c:v>
                </c:pt>
                <c:pt idx="1813">
                  <c:v>15.595425926280697</c:v>
                </c:pt>
                <c:pt idx="1814">
                  <c:v>15.595425926280697</c:v>
                </c:pt>
                <c:pt idx="1815">
                  <c:v>15.595425926280697</c:v>
                </c:pt>
                <c:pt idx="1816">
                  <c:v>15.595425926280697</c:v>
                </c:pt>
                <c:pt idx="1817">
                  <c:v>15.595425926280697</c:v>
                </c:pt>
                <c:pt idx="1818">
                  <c:v>15.595425926280697</c:v>
                </c:pt>
                <c:pt idx="1819">
                  <c:v>15.595425926280697</c:v>
                </c:pt>
                <c:pt idx="1820">
                  <c:v>15.595425926280697</c:v>
                </c:pt>
                <c:pt idx="1821">
                  <c:v>15.595425926280697</c:v>
                </c:pt>
                <c:pt idx="1822">
                  <c:v>15.595425926280697</c:v>
                </c:pt>
                <c:pt idx="1823">
                  <c:v>15.595425926280697</c:v>
                </c:pt>
                <c:pt idx="1824">
                  <c:v>15.595425926280697</c:v>
                </c:pt>
                <c:pt idx="1825">
                  <c:v>15.595425926280697</c:v>
                </c:pt>
                <c:pt idx="1826">
                  <c:v>15.595425926280697</c:v>
                </c:pt>
                <c:pt idx="1827">
                  <c:v>15.595425926280697</c:v>
                </c:pt>
                <c:pt idx="1828">
                  <c:v>15.595425926280697</c:v>
                </c:pt>
                <c:pt idx="1829">
                  <c:v>15.595425926280697</c:v>
                </c:pt>
                <c:pt idx="1830">
                  <c:v>15.595425926280697</c:v>
                </c:pt>
                <c:pt idx="1831">
                  <c:v>15.595425926280697</c:v>
                </c:pt>
                <c:pt idx="1832">
                  <c:v>15.595425926280697</c:v>
                </c:pt>
                <c:pt idx="1833">
                  <c:v>15.595425926280697</c:v>
                </c:pt>
                <c:pt idx="1834">
                  <c:v>15.595425926280697</c:v>
                </c:pt>
                <c:pt idx="1835">
                  <c:v>15.595425926280697</c:v>
                </c:pt>
                <c:pt idx="1836">
                  <c:v>15.595425926280697</c:v>
                </c:pt>
                <c:pt idx="1837">
                  <c:v>15.595425926280697</c:v>
                </c:pt>
                <c:pt idx="1838">
                  <c:v>15.595425926280697</c:v>
                </c:pt>
                <c:pt idx="1839">
                  <c:v>15.595425926280697</c:v>
                </c:pt>
                <c:pt idx="1840">
                  <c:v>15.595425926280697</c:v>
                </c:pt>
                <c:pt idx="1841">
                  <c:v>15.595425926280697</c:v>
                </c:pt>
                <c:pt idx="1842">
                  <c:v>15.595425926280697</c:v>
                </c:pt>
                <c:pt idx="1843">
                  <c:v>15.595425926280697</c:v>
                </c:pt>
                <c:pt idx="1844">
                  <c:v>15.595425926280697</c:v>
                </c:pt>
                <c:pt idx="1845">
                  <c:v>15.595425926280697</c:v>
                </c:pt>
                <c:pt idx="1846">
                  <c:v>15.595425926280697</c:v>
                </c:pt>
                <c:pt idx="1847">
                  <c:v>15.595425926280697</c:v>
                </c:pt>
                <c:pt idx="1848">
                  <c:v>15.595425926280697</c:v>
                </c:pt>
                <c:pt idx="1849">
                  <c:v>15.595425926280697</c:v>
                </c:pt>
                <c:pt idx="1850">
                  <c:v>15.595425926280697</c:v>
                </c:pt>
                <c:pt idx="1851">
                  <c:v>15.595425926280697</c:v>
                </c:pt>
                <c:pt idx="1852">
                  <c:v>15.595425926280697</c:v>
                </c:pt>
                <c:pt idx="1853">
                  <c:v>15.595425926280697</c:v>
                </c:pt>
                <c:pt idx="1854">
                  <c:v>15.595425926280697</c:v>
                </c:pt>
                <c:pt idx="1855">
                  <c:v>15.595425926280697</c:v>
                </c:pt>
                <c:pt idx="1856">
                  <c:v>15.595425926280697</c:v>
                </c:pt>
                <c:pt idx="1857">
                  <c:v>15.595425926280697</c:v>
                </c:pt>
                <c:pt idx="1858">
                  <c:v>15.595425926280697</c:v>
                </c:pt>
                <c:pt idx="1859">
                  <c:v>15.595425926280697</c:v>
                </c:pt>
                <c:pt idx="1860">
                  <c:v>15.595425926280697</c:v>
                </c:pt>
                <c:pt idx="1861">
                  <c:v>15.595425926280697</c:v>
                </c:pt>
                <c:pt idx="1862">
                  <c:v>15.595425926280697</c:v>
                </c:pt>
                <c:pt idx="1863">
                  <c:v>15.595425926280697</c:v>
                </c:pt>
                <c:pt idx="1864">
                  <c:v>15.595425926280697</c:v>
                </c:pt>
                <c:pt idx="1865">
                  <c:v>15.595425926280697</c:v>
                </c:pt>
                <c:pt idx="1866">
                  <c:v>15.595425926280697</c:v>
                </c:pt>
                <c:pt idx="1867">
                  <c:v>15.595425926280697</c:v>
                </c:pt>
                <c:pt idx="1868">
                  <c:v>15.595425926280697</c:v>
                </c:pt>
                <c:pt idx="1869">
                  <c:v>15.595425926280697</c:v>
                </c:pt>
                <c:pt idx="1870">
                  <c:v>15.595425926280697</c:v>
                </c:pt>
                <c:pt idx="1871">
                  <c:v>15.595425926280697</c:v>
                </c:pt>
                <c:pt idx="1872">
                  <c:v>15.595425926280697</c:v>
                </c:pt>
                <c:pt idx="1873">
                  <c:v>15.595425926280697</c:v>
                </c:pt>
                <c:pt idx="1874">
                  <c:v>15.595425926280697</c:v>
                </c:pt>
                <c:pt idx="1875">
                  <c:v>15.595425926280697</c:v>
                </c:pt>
                <c:pt idx="1876">
                  <c:v>15.595425926280697</c:v>
                </c:pt>
                <c:pt idx="1877">
                  <c:v>15.595425926280697</c:v>
                </c:pt>
                <c:pt idx="1878">
                  <c:v>15.595425926280697</c:v>
                </c:pt>
                <c:pt idx="1879">
                  <c:v>15.595425926280697</c:v>
                </c:pt>
                <c:pt idx="1880">
                  <c:v>15.595425926280697</c:v>
                </c:pt>
                <c:pt idx="1881">
                  <c:v>15.595425926280697</c:v>
                </c:pt>
                <c:pt idx="1882">
                  <c:v>15.595425926280697</c:v>
                </c:pt>
                <c:pt idx="1883">
                  <c:v>15.595425926280697</c:v>
                </c:pt>
                <c:pt idx="1884">
                  <c:v>15.595425926280697</c:v>
                </c:pt>
                <c:pt idx="1885">
                  <c:v>15.595425926280697</c:v>
                </c:pt>
                <c:pt idx="1886">
                  <c:v>15.595425926280697</c:v>
                </c:pt>
                <c:pt idx="1887">
                  <c:v>15.595425926280697</c:v>
                </c:pt>
                <c:pt idx="1888">
                  <c:v>15.595425926280697</c:v>
                </c:pt>
                <c:pt idx="1889">
                  <c:v>15.595425926280697</c:v>
                </c:pt>
                <c:pt idx="1890">
                  <c:v>15.595425926280697</c:v>
                </c:pt>
                <c:pt idx="1891">
                  <c:v>15.595425926280697</c:v>
                </c:pt>
                <c:pt idx="1892">
                  <c:v>15.595425926280697</c:v>
                </c:pt>
                <c:pt idx="1893">
                  <c:v>15.595425926280697</c:v>
                </c:pt>
                <c:pt idx="1894">
                  <c:v>15.595425926280697</c:v>
                </c:pt>
                <c:pt idx="1895">
                  <c:v>15.595425926280697</c:v>
                </c:pt>
                <c:pt idx="1896">
                  <c:v>15.595425926280697</c:v>
                </c:pt>
                <c:pt idx="1897">
                  <c:v>15.595425926280697</c:v>
                </c:pt>
                <c:pt idx="1898">
                  <c:v>15.595425926280697</c:v>
                </c:pt>
                <c:pt idx="1899">
                  <c:v>15.595425926280697</c:v>
                </c:pt>
                <c:pt idx="1900">
                  <c:v>15.595425926280697</c:v>
                </c:pt>
                <c:pt idx="1901">
                  <c:v>15.595425926280697</c:v>
                </c:pt>
                <c:pt idx="1902">
                  <c:v>15.595425926280697</c:v>
                </c:pt>
                <c:pt idx="1903">
                  <c:v>15.595425926280697</c:v>
                </c:pt>
                <c:pt idx="1904">
                  <c:v>15.595425926280697</c:v>
                </c:pt>
                <c:pt idx="1905">
                  <c:v>15.595425926280697</c:v>
                </c:pt>
                <c:pt idx="1906">
                  <c:v>15.595425926280697</c:v>
                </c:pt>
                <c:pt idx="1907">
                  <c:v>15.595425926280697</c:v>
                </c:pt>
                <c:pt idx="1908">
                  <c:v>15.595425926280697</c:v>
                </c:pt>
                <c:pt idx="1909">
                  <c:v>15.595425926280697</c:v>
                </c:pt>
                <c:pt idx="1910">
                  <c:v>15.595425926280697</c:v>
                </c:pt>
                <c:pt idx="1911">
                  <c:v>15.595425926280697</c:v>
                </c:pt>
                <c:pt idx="1912">
                  <c:v>15.595425926280697</c:v>
                </c:pt>
                <c:pt idx="1913">
                  <c:v>15.595425926280697</c:v>
                </c:pt>
                <c:pt idx="1914">
                  <c:v>15.595425926280697</c:v>
                </c:pt>
                <c:pt idx="1915">
                  <c:v>15.595425926280697</c:v>
                </c:pt>
                <c:pt idx="1916">
                  <c:v>15.595425926280697</c:v>
                </c:pt>
                <c:pt idx="1917">
                  <c:v>15.595425926280697</c:v>
                </c:pt>
                <c:pt idx="1918">
                  <c:v>15.595425926280697</c:v>
                </c:pt>
                <c:pt idx="1919">
                  <c:v>15.595425926280697</c:v>
                </c:pt>
                <c:pt idx="1920">
                  <c:v>15.595425926280697</c:v>
                </c:pt>
                <c:pt idx="1921">
                  <c:v>15.595425926280697</c:v>
                </c:pt>
                <c:pt idx="1922">
                  <c:v>15.595425926280697</c:v>
                </c:pt>
                <c:pt idx="1923">
                  <c:v>15.595425926280697</c:v>
                </c:pt>
                <c:pt idx="1924">
                  <c:v>15.595425926280697</c:v>
                </c:pt>
                <c:pt idx="1925">
                  <c:v>15.595425926280697</c:v>
                </c:pt>
                <c:pt idx="1926">
                  <c:v>15.595425926280697</c:v>
                </c:pt>
                <c:pt idx="1927">
                  <c:v>15.595425926280697</c:v>
                </c:pt>
                <c:pt idx="1928">
                  <c:v>15.595425926280697</c:v>
                </c:pt>
                <c:pt idx="1929">
                  <c:v>15.595425926280697</c:v>
                </c:pt>
                <c:pt idx="1930">
                  <c:v>15.595425926280697</c:v>
                </c:pt>
                <c:pt idx="1931">
                  <c:v>15.595425926280697</c:v>
                </c:pt>
                <c:pt idx="1932">
                  <c:v>15.595425926280697</c:v>
                </c:pt>
                <c:pt idx="1933">
                  <c:v>15.595425926280697</c:v>
                </c:pt>
                <c:pt idx="1934">
                  <c:v>15.595425926280697</c:v>
                </c:pt>
                <c:pt idx="1935">
                  <c:v>15.595425926280697</c:v>
                </c:pt>
                <c:pt idx="1936">
                  <c:v>15.595425926280697</c:v>
                </c:pt>
                <c:pt idx="1937">
                  <c:v>15.595425926280697</c:v>
                </c:pt>
                <c:pt idx="1938">
                  <c:v>15.595425926280697</c:v>
                </c:pt>
                <c:pt idx="1939">
                  <c:v>15.595425926280697</c:v>
                </c:pt>
                <c:pt idx="1940">
                  <c:v>15.595425926280697</c:v>
                </c:pt>
                <c:pt idx="1941">
                  <c:v>15.595425926280697</c:v>
                </c:pt>
                <c:pt idx="1942">
                  <c:v>15.595425926280697</c:v>
                </c:pt>
                <c:pt idx="1943">
                  <c:v>15.595425926280697</c:v>
                </c:pt>
                <c:pt idx="1944">
                  <c:v>15.595425926280697</c:v>
                </c:pt>
                <c:pt idx="1945">
                  <c:v>15.595425926280697</c:v>
                </c:pt>
                <c:pt idx="1946">
                  <c:v>15.595425926280697</c:v>
                </c:pt>
                <c:pt idx="1947">
                  <c:v>15.595425926280697</c:v>
                </c:pt>
                <c:pt idx="1948">
                  <c:v>15.595425926280697</c:v>
                </c:pt>
                <c:pt idx="1949">
                  <c:v>15.595425926280697</c:v>
                </c:pt>
                <c:pt idx="1950">
                  <c:v>15.595425926280697</c:v>
                </c:pt>
                <c:pt idx="1951">
                  <c:v>15.595425926280697</c:v>
                </c:pt>
                <c:pt idx="1952">
                  <c:v>15.595425926280697</c:v>
                </c:pt>
                <c:pt idx="1953">
                  <c:v>15.595425926280697</c:v>
                </c:pt>
                <c:pt idx="1954">
                  <c:v>15.595425926280697</c:v>
                </c:pt>
                <c:pt idx="1955">
                  <c:v>15.595425926280697</c:v>
                </c:pt>
                <c:pt idx="1956">
                  <c:v>15.595425926280697</c:v>
                </c:pt>
                <c:pt idx="1957">
                  <c:v>15.595425926280697</c:v>
                </c:pt>
                <c:pt idx="1958">
                  <c:v>15.595425926280697</c:v>
                </c:pt>
                <c:pt idx="1959">
                  <c:v>15.595425926280697</c:v>
                </c:pt>
                <c:pt idx="1960">
                  <c:v>15.595425926280697</c:v>
                </c:pt>
                <c:pt idx="1961">
                  <c:v>15.595425926280697</c:v>
                </c:pt>
                <c:pt idx="1962">
                  <c:v>15.595425926280697</c:v>
                </c:pt>
                <c:pt idx="1963">
                  <c:v>15.595425926280697</c:v>
                </c:pt>
                <c:pt idx="1964">
                  <c:v>15.595425926280697</c:v>
                </c:pt>
                <c:pt idx="1965">
                  <c:v>15.595425926280697</c:v>
                </c:pt>
                <c:pt idx="1966">
                  <c:v>15.595425926280697</c:v>
                </c:pt>
                <c:pt idx="1967">
                  <c:v>15.595425926280697</c:v>
                </c:pt>
                <c:pt idx="1968">
                  <c:v>15.595425926280697</c:v>
                </c:pt>
                <c:pt idx="1969">
                  <c:v>15.595425926280697</c:v>
                </c:pt>
                <c:pt idx="1970">
                  <c:v>15.595425926280697</c:v>
                </c:pt>
                <c:pt idx="1971">
                  <c:v>15.595425926280697</c:v>
                </c:pt>
                <c:pt idx="1972">
                  <c:v>15.595425926280697</c:v>
                </c:pt>
                <c:pt idx="1973">
                  <c:v>15.595425926280697</c:v>
                </c:pt>
                <c:pt idx="1974">
                  <c:v>15.595425926280697</c:v>
                </c:pt>
                <c:pt idx="1975">
                  <c:v>15.595425926280697</c:v>
                </c:pt>
                <c:pt idx="1976">
                  <c:v>15.595425926280697</c:v>
                </c:pt>
                <c:pt idx="1977">
                  <c:v>15.595425926280697</c:v>
                </c:pt>
                <c:pt idx="1978">
                  <c:v>15.595425926280697</c:v>
                </c:pt>
                <c:pt idx="1979">
                  <c:v>15.595425926280697</c:v>
                </c:pt>
                <c:pt idx="1980">
                  <c:v>15.595425926280697</c:v>
                </c:pt>
                <c:pt idx="1981">
                  <c:v>15.595425926280697</c:v>
                </c:pt>
                <c:pt idx="1982">
                  <c:v>15.595425926280697</c:v>
                </c:pt>
                <c:pt idx="1983">
                  <c:v>15.595425926280697</c:v>
                </c:pt>
                <c:pt idx="1984">
                  <c:v>15.595425926280697</c:v>
                </c:pt>
                <c:pt idx="1985">
                  <c:v>15.595425926280697</c:v>
                </c:pt>
                <c:pt idx="1986">
                  <c:v>15.595425926280697</c:v>
                </c:pt>
                <c:pt idx="1987">
                  <c:v>15.595425926280697</c:v>
                </c:pt>
                <c:pt idx="1988">
                  <c:v>15.595425926280697</c:v>
                </c:pt>
                <c:pt idx="1989">
                  <c:v>15.595425926280697</c:v>
                </c:pt>
                <c:pt idx="1990">
                  <c:v>15.595425926280697</c:v>
                </c:pt>
                <c:pt idx="1991">
                  <c:v>15.595425926280697</c:v>
                </c:pt>
                <c:pt idx="1992">
                  <c:v>15.595425926280697</c:v>
                </c:pt>
                <c:pt idx="1993">
                  <c:v>15.595425926280697</c:v>
                </c:pt>
                <c:pt idx="1994">
                  <c:v>15.595425926280697</c:v>
                </c:pt>
                <c:pt idx="1995">
                  <c:v>15.595425926280697</c:v>
                </c:pt>
                <c:pt idx="1996">
                  <c:v>15.595425926280697</c:v>
                </c:pt>
                <c:pt idx="1997">
                  <c:v>15.595425926280697</c:v>
                </c:pt>
                <c:pt idx="1998">
                  <c:v>15.595425926280697</c:v>
                </c:pt>
                <c:pt idx="1999">
                  <c:v>15.595425926280697</c:v>
                </c:pt>
                <c:pt idx="2000">
                  <c:v>15.595425926280697</c:v>
                </c:pt>
                <c:pt idx="2001">
                  <c:v>15.595425926280697</c:v>
                </c:pt>
                <c:pt idx="2002">
                  <c:v>15.595425926280697</c:v>
                </c:pt>
                <c:pt idx="2003">
                  <c:v>15.595425926280697</c:v>
                </c:pt>
                <c:pt idx="2004">
                  <c:v>15.595425926280697</c:v>
                </c:pt>
                <c:pt idx="2005">
                  <c:v>15.595425926280697</c:v>
                </c:pt>
                <c:pt idx="2006">
                  <c:v>15.595425926280697</c:v>
                </c:pt>
                <c:pt idx="2007">
                  <c:v>15.595425926280697</c:v>
                </c:pt>
                <c:pt idx="2008">
                  <c:v>15.595425926280697</c:v>
                </c:pt>
                <c:pt idx="2009">
                  <c:v>15.595425926280697</c:v>
                </c:pt>
                <c:pt idx="2010">
                  <c:v>15.595425926280697</c:v>
                </c:pt>
                <c:pt idx="2011">
                  <c:v>15.595425926280697</c:v>
                </c:pt>
                <c:pt idx="2012">
                  <c:v>15.595425926280697</c:v>
                </c:pt>
                <c:pt idx="2013">
                  <c:v>15.595425926280697</c:v>
                </c:pt>
                <c:pt idx="2014">
                  <c:v>15.595425926280697</c:v>
                </c:pt>
                <c:pt idx="2015">
                  <c:v>15.595425926280697</c:v>
                </c:pt>
                <c:pt idx="2016">
                  <c:v>15.595425926280697</c:v>
                </c:pt>
                <c:pt idx="2017">
                  <c:v>15.595425926280697</c:v>
                </c:pt>
                <c:pt idx="2018">
                  <c:v>15.595425926280697</c:v>
                </c:pt>
                <c:pt idx="2019">
                  <c:v>15.595425926280697</c:v>
                </c:pt>
                <c:pt idx="2020">
                  <c:v>15.595425926280697</c:v>
                </c:pt>
                <c:pt idx="2021">
                  <c:v>15.595425926280697</c:v>
                </c:pt>
                <c:pt idx="2022">
                  <c:v>15.595425926280697</c:v>
                </c:pt>
                <c:pt idx="2023">
                  <c:v>15.595425926280697</c:v>
                </c:pt>
                <c:pt idx="2024">
                  <c:v>15.595425926280697</c:v>
                </c:pt>
                <c:pt idx="2025">
                  <c:v>15.595425926280697</c:v>
                </c:pt>
                <c:pt idx="2026">
                  <c:v>15.595425926280697</c:v>
                </c:pt>
                <c:pt idx="2027">
                  <c:v>15.595425926280697</c:v>
                </c:pt>
                <c:pt idx="2028">
                  <c:v>15.595425926280697</c:v>
                </c:pt>
                <c:pt idx="2029">
                  <c:v>15.595425926280697</c:v>
                </c:pt>
                <c:pt idx="2030">
                  <c:v>15.595425926280697</c:v>
                </c:pt>
                <c:pt idx="2031">
                  <c:v>15.595425926280697</c:v>
                </c:pt>
                <c:pt idx="2032">
                  <c:v>15.595425926280697</c:v>
                </c:pt>
                <c:pt idx="2033">
                  <c:v>15.595425926280697</c:v>
                </c:pt>
                <c:pt idx="2034">
                  <c:v>15.595425926280697</c:v>
                </c:pt>
                <c:pt idx="2035">
                  <c:v>15.595425926280697</c:v>
                </c:pt>
                <c:pt idx="2036">
                  <c:v>15.595425926280697</c:v>
                </c:pt>
                <c:pt idx="2037">
                  <c:v>15.595425926280697</c:v>
                </c:pt>
                <c:pt idx="2038">
                  <c:v>15.595425926280697</c:v>
                </c:pt>
                <c:pt idx="2039">
                  <c:v>15.595425926280697</c:v>
                </c:pt>
                <c:pt idx="2040">
                  <c:v>15.595425926280697</c:v>
                </c:pt>
                <c:pt idx="2041">
                  <c:v>15.595425926280697</c:v>
                </c:pt>
                <c:pt idx="2042">
                  <c:v>15.595425926280697</c:v>
                </c:pt>
                <c:pt idx="2043">
                  <c:v>15.595425926280697</c:v>
                </c:pt>
                <c:pt idx="2044">
                  <c:v>15.595425926280697</c:v>
                </c:pt>
                <c:pt idx="2045">
                  <c:v>15.595425926280697</c:v>
                </c:pt>
                <c:pt idx="2046">
                  <c:v>15.595425926280697</c:v>
                </c:pt>
                <c:pt idx="2047">
                  <c:v>15.595425926280697</c:v>
                </c:pt>
                <c:pt idx="2048">
                  <c:v>15.595425926280697</c:v>
                </c:pt>
                <c:pt idx="2049">
                  <c:v>15.595425926280697</c:v>
                </c:pt>
                <c:pt idx="2050">
                  <c:v>15.595425926280697</c:v>
                </c:pt>
                <c:pt idx="2051">
                  <c:v>15.595425926280697</c:v>
                </c:pt>
                <c:pt idx="2052">
                  <c:v>15.595425926280697</c:v>
                </c:pt>
                <c:pt idx="2053">
                  <c:v>15.595425926280697</c:v>
                </c:pt>
                <c:pt idx="2054">
                  <c:v>15.595425926280697</c:v>
                </c:pt>
                <c:pt idx="2055">
                  <c:v>15.595425926280697</c:v>
                </c:pt>
                <c:pt idx="2056">
                  <c:v>15.595425926280697</c:v>
                </c:pt>
                <c:pt idx="2057">
                  <c:v>15.595425926280697</c:v>
                </c:pt>
                <c:pt idx="2058">
                  <c:v>15.595425926280697</c:v>
                </c:pt>
                <c:pt idx="2059">
                  <c:v>15.595425926280697</c:v>
                </c:pt>
                <c:pt idx="2060">
                  <c:v>15.595425926280697</c:v>
                </c:pt>
                <c:pt idx="2061">
                  <c:v>15.595425926280697</c:v>
                </c:pt>
                <c:pt idx="2062">
                  <c:v>15.595425926280697</c:v>
                </c:pt>
                <c:pt idx="2063">
                  <c:v>15.595425926280697</c:v>
                </c:pt>
                <c:pt idx="2064">
                  <c:v>15.595425926280697</c:v>
                </c:pt>
                <c:pt idx="2065">
                  <c:v>15.595425926280697</c:v>
                </c:pt>
                <c:pt idx="2066">
                  <c:v>15.595425926280697</c:v>
                </c:pt>
                <c:pt idx="2067">
                  <c:v>15.595425926280697</c:v>
                </c:pt>
                <c:pt idx="2068">
                  <c:v>15.595425926280697</c:v>
                </c:pt>
                <c:pt idx="2069">
                  <c:v>15.595425926280697</c:v>
                </c:pt>
                <c:pt idx="2070">
                  <c:v>15.595425926280697</c:v>
                </c:pt>
                <c:pt idx="2071">
                  <c:v>15.595425926280697</c:v>
                </c:pt>
                <c:pt idx="2072">
                  <c:v>15.595425926280697</c:v>
                </c:pt>
                <c:pt idx="2073">
                  <c:v>15.595425926280697</c:v>
                </c:pt>
                <c:pt idx="2074">
                  <c:v>15.595425926280697</c:v>
                </c:pt>
                <c:pt idx="2075">
                  <c:v>15.595425926280697</c:v>
                </c:pt>
                <c:pt idx="2076">
                  <c:v>15.595425926280697</c:v>
                </c:pt>
                <c:pt idx="2077">
                  <c:v>15.595425926280697</c:v>
                </c:pt>
                <c:pt idx="2078">
                  <c:v>15.595425926280697</c:v>
                </c:pt>
                <c:pt idx="2079">
                  <c:v>15.595425926280697</c:v>
                </c:pt>
                <c:pt idx="2080">
                  <c:v>15.595425926280697</c:v>
                </c:pt>
                <c:pt idx="2081">
                  <c:v>15.595425926280697</c:v>
                </c:pt>
                <c:pt idx="2082">
                  <c:v>15.595425926280697</c:v>
                </c:pt>
                <c:pt idx="2083">
                  <c:v>15.595425926280697</c:v>
                </c:pt>
                <c:pt idx="2084">
                  <c:v>15.595425926280697</c:v>
                </c:pt>
                <c:pt idx="2085">
                  <c:v>15.595425926280697</c:v>
                </c:pt>
                <c:pt idx="2086">
                  <c:v>15.595425926280697</c:v>
                </c:pt>
                <c:pt idx="2087">
                  <c:v>15.595425926280697</c:v>
                </c:pt>
                <c:pt idx="2088">
                  <c:v>15.595425926280697</c:v>
                </c:pt>
                <c:pt idx="2089">
                  <c:v>15.595425926280697</c:v>
                </c:pt>
                <c:pt idx="2090">
                  <c:v>15.595425926280697</c:v>
                </c:pt>
                <c:pt idx="2091">
                  <c:v>15.595425926280697</c:v>
                </c:pt>
                <c:pt idx="2092">
                  <c:v>15.595425926280697</c:v>
                </c:pt>
                <c:pt idx="2093">
                  <c:v>15.595425926280697</c:v>
                </c:pt>
                <c:pt idx="2094">
                  <c:v>15.595425926280697</c:v>
                </c:pt>
                <c:pt idx="2095">
                  <c:v>15.595425926280697</c:v>
                </c:pt>
                <c:pt idx="2096">
                  <c:v>15.595425926280697</c:v>
                </c:pt>
                <c:pt idx="2097">
                  <c:v>15.595425926280697</c:v>
                </c:pt>
                <c:pt idx="2098">
                  <c:v>15.595425926280697</c:v>
                </c:pt>
                <c:pt idx="2099">
                  <c:v>15.595425926280697</c:v>
                </c:pt>
                <c:pt idx="2100">
                  <c:v>15.595425926280697</c:v>
                </c:pt>
                <c:pt idx="2101">
                  <c:v>15.595425926280697</c:v>
                </c:pt>
                <c:pt idx="2102">
                  <c:v>15.595425926280697</c:v>
                </c:pt>
                <c:pt idx="2103">
                  <c:v>15.595425926280697</c:v>
                </c:pt>
                <c:pt idx="2104">
                  <c:v>15.595425926280697</c:v>
                </c:pt>
                <c:pt idx="2105">
                  <c:v>15.595425926280697</c:v>
                </c:pt>
                <c:pt idx="2106">
                  <c:v>15.595425926280697</c:v>
                </c:pt>
                <c:pt idx="2107">
                  <c:v>15.595425926280697</c:v>
                </c:pt>
                <c:pt idx="2108">
                  <c:v>15.595425926280697</c:v>
                </c:pt>
                <c:pt idx="2109">
                  <c:v>15.595425926280697</c:v>
                </c:pt>
                <c:pt idx="2110">
                  <c:v>15.595425926280697</c:v>
                </c:pt>
                <c:pt idx="2111">
                  <c:v>15.595425926280697</c:v>
                </c:pt>
                <c:pt idx="2112">
                  <c:v>15.595425926280697</c:v>
                </c:pt>
                <c:pt idx="2113">
                  <c:v>15.595425926280697</c:v>
                </c:pt>
                <c:pt idx="2114">
                  <c:v>15.595425926280697</c:v>
                </c:pt>
                <c:pt idx="2115">
                  <c:v>15.595425926280697</c:v>
                </c:pt>
                <c:pt idx="2116">
                  <c:v>15.595425926280697</c:v>
                </c:pt>
                <c:pt idx="2117">
                  <c:v>15.595425926280697</c:v>
                </c:pt>
                <c:pt idx="2118">
                  <c:v>15.595425926280697</c:v>
                </c:pt>
                <c:pt idx="2119">
                  <c:v>15.595425926280697</c:v>
                </c:pt>
                <c:pt idx="2120">
                  <c:v>15.595425926280697</c:v>
                </c:pt>
                <c:pt idx="2121">
                  <c:v>15.595425926280697</c:v>
                </c:pt>
                <c:pt idx="2122">
                  <c:v>15.595425926280697</c:v>
                </c:pt>
                <c:pt idx="2123">
                  <c:v>15.595425926280697</c:v>
                </c:pt>
                <c:pt idx="2124">
                  <c:v>15.595425926280697</c:v>
                </c:pt>
                <c:pt idx="2125">
                  <c:v>15.595425926280697</c:v>
                </c:pt>
                <c:pt idx="2126">
                  <c:v>15.595425926280697</c:v>
                </c:pt>
                <c:pt idx="2127">
                  <c:v>15.595425926280697</c:v>
                </c:pt>
                <c:pt idx="2128">
                  <c:v>15.595425926280697</c:v>
                </c:pt>
                <c:pt idx="2129">
                  <c:v>15.595425926280697</c:v>
                </c:pt>
                <c:pt idx="2130">
                  <c:v>15.595425926280697</c:v>
                </c:pt>
                <c:pt idx="2131">
                  <c:v>15.595425926280697</c:v>
                </c:pt>
                <c:pt idx="2132">
                  <c:v>15.595425926280697</c:v>
                </c:pt>
                <c:pt idx="2133">
                  <c:v>15.595425926280697</c:v>
                </c:pt>
                <c:pt idx="2134">
                  <c:v>15.595425926280697</c:v>
                </c:pt>
                <c:pt idx="2135">
                  <c:v>15.595425926280697</c:v>
                </c:pt>
                <c:pt idx="2136">
                  <c:v>15.595425926280697</c:v>
                </c:pt>
                <c:pt idx="2137">
                  <c:v>15.595425926280697</c:v>
                </c:pt>
                <c:pt idx="2138">
                  <c:v>15.595425926280697</c:v>
                </c:pt>
                <c:pt idx="2139">
                  <c:v>15.595425926280697</c:v>
                </c:pt>
                <c:pt idx="2140">
                  <c:v>15.595425926280697</c:v>
                </c:pt>
                <c:pt idx="2141">
                  <c:v>15.595425926280697</c:v>
                </c:pt>
                <c:pt idx="2142">
                  <c:v>15.595425926280697</c:v>
                </c:pt>
                <c:pt idx="2143">
                  <c:v>15.595425926280697</c:v>
                </c:pt>
                <c:pt idx="2144">
                  <c:v>15.595425926280697</c:v>
                </c:pt>
                <c:pt idx="2145">
                  <c:v>15.595425926280697</c:v>
                </c:pt>
                <c:pt idx="2146">
                  <c:v>15.595425926280697</c:v>
                </c:pt>
                <c:pt idx="2147">
                  <c:v>15.595425926280697</c:v>
                </c:pt>
                <c:pt idx="2148">
                  <c:v>15.595425926280697</c:v>
                </c:pt>
                <c:pt idx="2149">
                  <c:v>15.595425926280697</c:v>
                </c:pt>
                <c:pt idx="2150">
                  <c:v>15.595425926280697</c:v>
                </c:pt>
                <c:pt idx="2151">
                  <c:v>15.595425926280697</c:v>
                </c:pt>
                <c:pt idx="2152">
                  <c:v>15.595425926280697</c:v>
                </c:pt>
                <c:pt idx="2153">
                  <c:v>15.595425926280697</c:v>
                </c:pt>
                <c:pt idx="2154">
                  <c:v>15.595425926280697</c:v>
                </c:pt>
                <c:pt idx="2155">
                  <c:v>15.595425926280697</c:v>
                </c:pt>
                <c:pt idx="2156">
                  <c:v>15.595425926280697</c:v>
                </c:pt>
                <c:pt idx="2157">
                  <c:v>15.595425926280697</c:v>
                </c:pt>
                <c:pt idx="2158">
                  <c:v>15.595425926280697</c:v>
                </c:pt>
                <c:pt idx="2159">
                  <c:v>15.595425926280697</c:v>
                </c:pt>
                <c:pt idx="2160">
                  <c:v>15.595425926280697</c:v>
                </c:pt>
                <c:pt idx="2161">
                  <c:v>15.595425926280697</c:v>
                </c:pt>
                <c:pt idx="2162">
                  <c:v>15.595425926280697</c:v>
                </c:pt>
                <c:pt idx="2163">
                  <c:v>15.595425926280697</c:v>
                </c:pt>
                <c:pt idx="2164">
                  <c:v>15.595425926280697</c:v>
                </c:pt>
                <c:pt idx="2165">
                  <c:v>15.595425926280697</c:v>
                </c:pt>
                <c:pt idx="2166">
                  <c:v>15.595425926280697</c:v>
                </c:pt>
                <c:pt idx="2167">
                  <c:v>15.595425926280697</c:v>
                </c:pt>
                <c:pt idx="2168">
                  <c:v>15.595425926280697</c:v>
                </c:pt>
                <c:pt idx="2169">
                  <c:v>15.595425926280697</c:v>
                </c:pt>
                <c:pt idx="2170">
                  <c:v>15.595425926280697</c:v>
                </c:pt>
                <c:pt idx="2171">
                  <c:v>15.595425926280697</c:v>
                </c:pt>
                <c:pt idx="2172">
                  <c:v>15.595425926280697</c:v>
                </c:pt>
                <c:pt idx="2173">
                  <c:v>15.595425926280697</c:v>
                </c:pt>
                <c:pt idx="2174">
                  <c:v>15.595425926280697</c:v>
                </c:pt>
                <c:pt idx="2175">
                  <c:v>15.595425926280697</c:v>
                </c:pt>
                <c:pt idx="2176">
                  <c:v>15.595425926280697</c:v>
                </c:pt>
                <c:pt idx="2177">
                  <c:v>15.595425926280697</c:v>
                </c:pt>
                <c:pt idx="2178">
                  <c:v>15.595425926280697</c:v>
                </c:pt>
                <c:pt idx="2179">
                  <c:v>15.595425926280697</c:v>
                </c:pt>
                <c:pt idx="2180">
                  <c:v>15.595425926280697</c:v>
                </c:pt>
                <c:pt idx="2181">
                  <c:v>15.595425926280697</c:v>
                </c:pt>
                <c:pt idx="2182">
                  <c:v>15.595425926280697</c:v>
                </c:pt>
                <c:pt idx="2183">
                  <c:v>15.595425926280697</c:v>
                </c:pt>
                <c:pt idx="2184">
                  <c:v>15.595425926280697</c:v>
                </c:pt>
                <c:pt idx="2185">
                  <c:v>15.595425926280697</c:v>
                </c:pt>
                <c:pt idx="2186">
                  <c:v>15.595425926280697</c:v>
                </c:pt>
                <c:pt idx="2187">
                  <c:v>15.595425926280697</c:v>
                </c:pt>
                <c:pt idx="2188">
                  <c:v>15.595425926280697</c:v>
                </c:pt>
                <c:pt idx="2189">
                  <c:v>15.595425926280697</c:v>
                </c:pt>
                <c:pt idx="2190">
                  <c:v>15.595425926280697</c:v>
                </c:pt>
                <c:pt idx="2191">
                  <c:v>15.595425926280697</c:v>
                </c:pt>
                <c:pt idx="2192">
                  <c:v>15.595425926280697</c:v>
                </c:pt>
                <c:pt idx="2193">
                  <c:v>15.595425926280697</c:v>
                </c:pt>
                <c:pt idx="2194">
                  <c:v>15.595425926280697</c:v>
                </c:pt>
                <c:pt idx="2195">
                  <c:v>15.595425926280697</c:v>
                </c:pt>
                <c:pt idx="2196">
                  <c:v>15.595425926280697</c:v>
                </c:pt>
                <c:pt idx="2197">
                  <c:v>15.595425926280697</c:v>
                </c:pt>
                <c:pt idx="2198">
                  <c:v>15.595425926280697</c:v>
                </c:pt>
                <c:pt idx="2199">
                  <c:v>15.595425926280697</c:v>
                </c:pt>
                <c:pt idx="2200">
                  <c:v>15.595425926280697</c:v>
                </c:pt>
                <c:pt idx="2201">
                  <c:v>15.595425926280697</c:v>
                </c:pt>
                <c:pt idx="2202">
                  <c:v>15.595425926280697</c:v>
                </c:pt>
                <c:pt idx="2203">
                  <c:v>15.595425926280697</c:v>
                </c:pt>
                <c:pt idx="2204">
                  <c:v>15.595425926280697</c:v>
                </c:pt>
                <c:pt idx="2205">
                  <c:v>15.595425926280697</c:v>
                </c:pt>
                <c:pt idx="2206">
                  <c:v>15.595425926280697</c:v>
                </c:pt>
                <c:pt idx="2207">
                  <c:v>15.595425926280697</c:v>
                </c:pt>
                <c:pt idx="2208">
                  <c:v>15.595425926280697</c:v>
                </c:pt>
                <c:pt idx="2209">
                  <c:v>15.595425926280697</c:v>
                </c:pt>
                <c:pt idx="2210">
                  <c:v>15.595425926280697</c:v>
                </c:pt>
                <c:pt idx="2211">
                  <c:v>15.595425926280697</c:v>
                </c:pt>
                <c:pt idx="2212">
                  <c:v>15.595425926280697</c:v>
                </c:pt>
                <c:pt idx="2213">
                  <c:v>15.595425926280697</c:v>
                </c:pt>
                <c:pt idx="2214">
                  <c:v>15.595425926280697</c:v>
                </c:pt>
                <c:pt idx="2215">
                  <c:v>15.595425926280697</c:v>
                </c:pt>
                <c:pt idx="2216">
                  <c:v>15.595425926280697</c:v>
                </c:pt>
                <c:pt idx="2217">
                  <c:v>15.595425926280697</c:v>
                </c:pt>
                <c:pt idx="2218">
                  <c:v>15.595425926280697</c:v>
                </c:pt>
                <c:pt idx="2219">
                  <c:v>15.595425926280697</c:v>
                </c:pt>
                <c:pt idx="2220">
                  <c:v>15.595425926280697</c:v>
                </c:pt>
                <c:pt idx="2221">
                  <c:v>15.595425926280697</c:v>
                </c:pt>
                <c:pt idx="2222">
                  <c:v>15.595425926280697</c:v>
                </c:pt>
                <c:pt idx="2223">
                  <c:v>15.595425926280697</c:v>
                </c:pt>
                <c:pt idx="2224">
                  <c:v>15.595425926280697</c:v>
                </c:pt>
                <c:pt idx="2225">
                  <c:v>15.595425926280697</c:v>
                </c:pt>
                <c:pt idx="2226">
                  <c:v>15.595425926280697</c:v>
                </c:pt>
                <c:pt idx="2227">
                  <c:v>15.595425926280697</c:v>
                </c:pt>
                <c:pt idx="2228">
                  <c:v>15.595425926280697</c:v>
                </c:pt>
                <c:pt idx="2229">
                  <c:v>15.595425926280697</c:v>
                </c:pt>
                <c:pt idx="2230">
                  <c:v>15.595425926280697</c:v>
                </c:pt>
                <c:pt idx="2231">
                  <c:v>15.595425926280697</c:v>
                </c:pt>
                <c:pt idx="2232">
                  <c:v>15.595425926280697</c:v>
                </c:pt>
                <c:pt idx="2233">
                  <c:v>15.595425926280697</c:v>
                </c:pt>
                <c:pt idx="2234">
                  <c:v>15.595425926280697</c:v>
                </c:pt>
                <c:pt idx="2235">
                  <c:v>15.595425926280697</c:v>
                </c:pt>
                <c:pt idx="2236">
                  <c:v>15.595425926280697</c:v>
                </c:pt>
                <c:pt idx="2237">
                  <c:v>15.595425926280697</c:v>
                </c:pt>
                <c:pt idx="2238">
                  <c:v>15.595425926280697</c:v>
                </c:pt>
                <c:pt idx="2239">
                  <c:v>15.595425926280697</c:v>
                </c:pt>
                <c:pt idx="2240">
                  <c:v>15.595425926280697</c:v>
                </c:pt>
                <c:pt idx="2241">
                  <c:v>15.595425926280697</c:v>
                </c:pt>
                <c:pt idx="2242">
                  <c:v>15.595425926280697</c:v>
                </c:pt>
                <c:pt idx="2243">
                  <c:v>15.595425926280697</c:v>
                </c:pt>
                <c:pt idx="2244">
                  <c:v>15.595425926280697</c:v>
                </c:pt>
                <c:pt idx="2245">
                  <c:v>15.595425926280697</c:v>
                </c:pt>
                <c:pt idx="2246">
                  <c:v>15.595425926280697</c:v>
                </c:pt>
                <c:pt idx="2247">
                  <c:v>15.595425926280697</c:v>
                </c:pt>
                <c:pt idx="2248">
                  <c:v>15.595425926280697</c:v>
                </c:pt>
                <c:pt idx="2249">
                  <c:v>15.595425926280697</c:v>
                </c:pt>
                <c:pt idx="2250">
                  <c:v>15.595425926280697</c:v>
                </c:pt>
                <c:pt idx="2251">
                  <c:v>15.595425926280697</c:v>
                </c:pt>
                <c:pt idx="2252">
                  <c:v>15.595425926280697</c:v>
                </c:pt>
                <c:pt idx="2253">
                  <c:v>15.595425926280697</c:v>
                </c:pt>
                <c:pt idx="2254">
                  <c:v>15.595425926280697</c:v>
                </c:pt>
                <c:pt idx="2255">
                  <c:v>15.595425926280697</c:v>
                </c:pt>
                <c:pt idx="2256">
                  <c:v>15.595425926280697</c:v>
                </c:pt>
                <c:pt idx="2257">
                  <c:v>15.595425926280697</c:v>
                </c:pt>
                <c:pt idx="2258">
                  <c:v>15.595425926280697</c:v>
                </c:pt>
                <c:pt idx="2259">
                  <c:v>15.595425926280697</c:v>
                </c:pt>
                <c:pt idx="2260">
                  <c:v>15.595425926280697</c:v>
                </c:pt>
                <c:pt idx="2261">
                  <c:v>15.595425926280697</c:v>
                </c:pt>
                <c:pt idx="2262">
                  <c:v>15.595425926280697</c:v>
                </c:pt>
                <c:pt idx="2263">
                  <c:v>15.595425926280697</c:v>
                </c:pt>
                <c:pt idx="2264">
                  <c:v>15.595425926280697</c:v>
                </c:pt>
                <c:pt idx="2265">
                  <c:v>15.595425926280697</c:v>
                </c:pt>
                <c:pt idx="2266">
                  <c:v>15.595425926280697</c:v>
                </c:pt>
                <c:pt idx="2267">
                  <c:v>15.595425926280697</c:v>
                </c:pt>
                <c:pt idx="2268">
                  <c:v>15.595425926280697</c:v>
                </c:pt>
                <c:pt idx="2269">
                  <c:v>15.595425926280697</c:v>
                </c:pt>
                <c:pt idx="2270">
                  <c:v>15.595425926280697</c:v>
                </c:pt>
                <c:pt idx="2271">
                  <c:v>15.595425926280697</c:v>
                </c:pt>
                <c:pt idx="2272">
                  <c:v>15.595425926280697</c:v>
                </c:pt>
                <c:pt idx="2273">
                  <c:v>15.595425926280697</c:v>
                </c:pt>
                <c:pt idx="2274">
                  <c:v>15.595425926280697</c:v>
                </c:pt>
                <c:pt idx="2275">
                  <c:v>15.595425926280697</c:v>
                </c:pt>
                <c:pt idx="2276">
                  <c:v>15.595425926280697</c:v>
                </c:pt>
                <c:pt idx="2277">
                  <c:v>15.595425926280697</c:v>
                </c:pt>
                <c:pt idx="2278">
                  <c:v>15.595425926280697</c:v>
                </c:pt>
                <c:pt idx="2279">
                  <c:v>15.595425926280697</c:v>
                </c:pt>
                <c:pt idx="2280">
                  <c:v>15.595425926280697</c:v>
                </c:pt>
                <c:pt idx="2281">
                  <c:v>15.595425926280697</c:v>
                </c:pt>
                <c:pt idx="2282">
                  <c:v>15.595425926280697</c:v>
                </c:pt>
                <c:pt idx="2283">
                  <c:v>15.595425926280697</c:v>
                </c:pt>
                <c:pt idx="2284">
                  <c:v>15.595425926280697</c:v>
                </c:pt>
                <c:pt idx="2285">
                  <c:v>15.595425926280697</c:v>
                </c:pt>
                <c:pt idx="2286">
                  <c:v>15.595425926280697</c:v>
                </c:pt>
                <c:pt idx="2287">
                  <c:v>15.595425926280697</c:v>
                </c:pt>
                <c:pt idx="2288">
                  <c:v>15.595425926280697</c:v>
                </c:pt>
                <c:pt idx="2289">
                  <c:v>15.595425926280697</c:v>
                </c:pt>
                <c:pt idx="2290">
                  <c:v>15.595425926280697</c:v>
                </c:pt>
                <c:pt idx="2291">
                  <c:v>15.595425926280697</c:v>
                </c:pt>
                <c:pt idx="2292">
                  <c:v>15.595425926280697</c:v>
                </c:pt>
                <c:pt idx="2293">
                  <c:v>15.595425926280697</c:v>
                </c:pt>
                <c:pt idx="2294">
                  <c:v>15.595425926280697</c:v>
                </c:pt>
                <c:pt idx="2295">
                  <c:v>15.595425926280697</c:v>
                </c:pt>
                <c:pt idx="2296">
                  <c:v>15.595425926280697</c:v>
                </c:pt>
                <c:pt idx="2297">
                  <c:v>15.595425926280697</c:v>
                </c:pt>
                <c:pt idx="2298">
                  <c:v>15.595425926280697</c:v>
                </c:pt>
                <c:pt idx="2299">
                  <c:v>15.595425926280697</c:v>
                </c:pt>
                <c:pt idx="2300">
                  <c:v>15.595425926280697</c:v>
                </c:pt>
                <c:pt idx="2301">
                  <c:v>15.595425926280697</c:v>
                </c:pt>
                <c:pt idx="2302">
                  <c:v>15.595425926280697</c:v>
                </c:pt>
                <c:pt idx="2303">
                  <c:v>15.595425926280697</c:v>
                </c:pt>
                <c:pt idx="2304">
                  <c:v>15.595425926280697</c:v>
                </c:pt>
                <c:pt idx="2305">
                  <c:v>15.595425926280697</c:v>
                </c:pt>
                <c:pt idx="2306">
                  <c:v>15.595425926280697</c:v>
                </c:pt>
                <c:pt idx="2307">
                  <c:v>15.595425926280697</c:v>
                </c:pt>
                <c:pt idx="2308">
                  <c:v>15.595425926280697</c:v>
                </c:pt>
                <c:pt idx="2309">
                  <c:v>15.595425926280697</c:v>
                </c:pt>
                <c:pt idx="2310">
                  <c:v>15.595425926280697</c:v>
                </c:pt>
                <c:pt idx="2311">
                  <c:v>15.595425926280697</c:v>
                </c:pt>
                <c:pt idx="2312">
                  <c:v>15.595425926280697</c:v>
                </c:pt>
                <c:pt idx="2313">
                  <c:v>15.595425926280697</c:v>
                </c:pt>
                <c:pt idx="2314">
                  <c:v>15.595425926280697</c:v>
                </c:pt>
                <c:pt idx="2315">
                  <c:v>15.595425926280697</c:v>
                </c:pt>
                <c:pt idx="2316">
                  <c:v>15.595425926280697</c:v>
                </c:pt>
                <c:pt idx="2317">
                  <c:v>15.595425926280697</c:v>
                </c:pt>
                <c:pt idx="2318">
                  <c:v>15.595425926280697</c:v>
                </c:pt>
                <c:pt idx="2319">
                  <c:v>15.595425926280697</c:v>
                </c:pt>
                <c:pt idx="2320">
                  <c:v>15.595425926280697</c:v>
                </c:pt>
                <c:pt idx="2321">
                  <c:v>15.595425926280697</c:v>
                </c:pt>
                <c:pt idx="2322">
                  <c:v>15.595425926280697</c:v>
                </c:pt>
                <c:pt idx="2323">
                  <c:v>15.595425926280697</c:v>
                </c:pt>
                <c:pt idx="2324">
                  <c:v>15.595425926280697</c:v>
                </c:pt>
                <c:pt idx="2325">
                  <c:v>15.595425926280697</c:v>
                </c:pt>
                <c:pt idx="2326">
                  <c:v>15.595425926280697</c:v>
                </c:pt>
                <c:pt idx="2327">
                  <c:v>15.595425926280697</c:v>
                </c:pt>
                <c:pt idx="2328">
                  <c:v>15.595425926280697</c:v>
                </c:pt>
                <c:pt idx="2329">
                  <c:v>15.595425926280697</c:v>
                </c:pt>
                <c:pt idx="2330">
                  <c:v>15.595425926280697</c:v>
                </c:pt>
                <c:pt idx="2331">
                  <c:v>15.595425926280697</c:v>
                </c:pt>
                <c:pt idx="2332">
                  <c:v>15.595425926280697</c:v>
                </c:pt>
                <c:pt idx="2333">
                  <c:v>15.595425926280697</c:v>
                </c:pt>
                <c:pt idx="2334">
                  <c:v>15.595425926280697</c:v>
                </c:pt>
                <c:pt idx="2335">
                  <c:v>15.595425926280697</c:v>
                </c:pt>
                <c:pt idx="2336">
                  <c:v>15.595425926280697</c:v>
                </c:pt>
                <c:pt idx="2337">
                  <c:v>15.595425926280697</c:v>
                </c:pt>
                <c:pt idx="2338">
                  <c:v>15.595425926280697</c:v>
                </c:pt>
                <c:pt idx="2339">
                  <c:v>15.595425926280697</c:v>
                </c:pt>
                <c:pt idx="2340">
                  <c:v>15.595425926280697</c:v>
                </c:pt>
                <c:pt idx="2341">
                  <c:v>15.595425926280697</c:v>
                </c:pt>
                <c:pt idx="2342">
                  <c:v>15.595425926280697</c:v>
                </c:pt>
                <c:pt idx="2343">
                  <c:v>15.595425926280697</c:v>
                </c:pt>
                <c:pt idx="2344">
                  <c:v>15.595425926280697</c:v>
                </c:pt>
                <c:pt idx="2345">
                  <c:v>15.595425926280697</c:v>
                </c:pt>
                <c:pt idx="2346">
                  <c:v>15.595425926280697</c:v>
                </c:pt>
                <c:pt idx="2347">
                  <c:v>15.595425926280697</c:v>
                </c:pt>
                <c:pt idx="2348">
                  <c:v>15.595425926280697</c:v>
                </c:pt>
                <c:pt idx="2349">
                  <c:v>15.595425926280697</c:v>
                </c:pt>
                <c:pt idx="2350">
                  <c:v>15.595425926280697</c:v>
                </c:pt>
                <c:pt idx="2351">
                  <c:v>15.595425926280697</c:v>
                </c:pt>
                <c:pt idx="2352">
                  <c:v>15.595425926280697</c:v>
                </c:pt>
                <c:pt idx="2353">
                  <c:v>15.595425926280697</c:v>
                </c:pt>
                <c:pt idx="2354">
                  <c:v>15.595425926280697</c:v>
                </c:pt>
                <c:pt idx="2355">
                  <c:v>15.595425926280697</c:v>
                </c:pt>
                <c:pt idx="2356">
                  <c:v>15.595425926280697</c:v>
                </c:pt>
                <c:pt idx="2357">
                  <c:v>15.595425926280697</c:v>
                </c:pt>
                <c:pt idx="2358">
                  <c:v>15.595425926280697</c:v>
                </c:pt>
                <c:pt idx="2359">
                  <c:v>15.595425926280697</c:v>
                </c:pt>
                <c:pt idx="2360">
                  <c:v>15.595425926280697</c:v>
                </c:pt>
                <c:pt idx="2361">
                  <c:v>15.595425926280697</c:v>
                </c:pt>
                <c:pt idx="2362">
                  <c:v>15.595425926280697</c:v>
                </c:pt>
                <c:pt idx="2363">
                  <c:v>15.595425926280697</c:v>
                </c:pt>
                <c:pt idx="2364">
                  <c:v>15.595425926280697</c:v>
                </c:pt>
                <c:pt idx="2365">
                  <c:v>15.595425926280697</c:v>
                </c:pt>
                <c:pt idx="2366">
                  <c:v>15.595425926280697</c:v>
                </c:pt>
                <c:pt idx="2367">
                  <c:v>15.595425926280697</c:v>
                </c:pt>
                <c:pt idx="2368">
                  <c:v>15.595425926280697</c:v>
                </c:pt>
                <c:pt idx="2369">
                  <c:v>15.595425926280697</c:v>
                </c:pt>
                <c:pt idx="2370">
                  <c:v>15.595425926280697</c:v>
                </c:pt>
                <c:pt idx="2371">
                  <c:v>15.595425926280697</c:v>
                </c:pt>
                <c:pt idx="2372">
                  <c:v>15.595425926280697</c:v>
                </c:pt>
                <c:pt idx="2373">
                  <c:v>15.595425926280697</c:v>
                </c:pt>
                <c:pt idx="2374">
                  <c:v>15.595425926280697</c:v>
                </c:pt>
                <c:pt idx="2375">
                  <c:v>15.595425926280697</c:v>
                </c:pt>
                <c:pt idx="2376">
                  <c:v>15.595425926280697</c:v>
                </c:pt>
                <c:pt idx="2377">
                  <c:v>15.595425926280697</c:v>
                </c:pt>
                <c:pt idx="2378">
                  <c:v>15.595425926280697</c:v>
                </c:pt>
                <c:pt idx="2379">
                  <c:v>15.595425926280697</c:v>
                </c:pt>
                <c:pt idx="2380">
                  <c:v>15.595425926280697</c:v>
                </c:pt>
                <c:pt idx="2381">
                  <c:v>15.595425926280697</c:v>
                </c:pt>
                <c:pt idx="2382">
                  <c:v>15.595425926280697</c:v>
                </c:pt>
                <c:pt idx="2383">
                  <c:v>15.595425926280697</c:v>
                </c:pt>
                <c:pt idx="2384">
                  <c:v>15.595425926280697</c:v>
                </c:pt>
              </c:numCache>
            </c:numRef>
          </c:yVal>
          <c:smooth val="0"/>
          <c:extLst>
            <c:ext xmlns:c16="http://schemas.microsoft.com/office/drawing/2014/chart" uri="{C3380CC4-5D6E-409C-BE32-E72D297353CC}">
              <c16:uniqueId val="{00000008-8881-4D41-950D-19F47468814E}"/>
            </c:ext>
          </c:extLst>
        </c:ser>
        <c:dLbls>
          <c:showLegendKey val="0"/>
          <c:showVal val="0"/>
          <c:showCatName val="0"/>
          <c:showSerName val="0"/>
          <c:showPercent val="0"/>
          <c:showBubbleSize val="0"/>
        </c:dLbls>
        <c:axId val="1303020432"/>
        <c:axId val="1528422176"/>
      </c:scatterChart>
      <c:valAx>
        <c:axId val="1303020432"/>
        <c:scaling>
          <c:orientation val="minMax"/>
          <c:max val="165"/>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nb-NO"/>
          </a:p>
        </c:txPr>
        <c:crossAx val="1528422176"/>
        <c:crosses val="autoZero"/>
        <c:crossBetween val="midCat"/>
      </c:valAx>
      <c:valAx>
        <c:axId val="152842217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nb-NO"/>
          </a:p>
        </c:txPr>
        <c:crossAx val="1303020432"/>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Arbeidskraftsfordeling på tvers av sektorer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clustered"/>
        <c:varyColors val="0"/>
        <c:ser>
          <c:idx val="0"/>
          <c:order val="0"/>
          <c:tx>
            <c:strRef>
              <c:f>Arbeidskraft!$I$36</c:f>
              <c:strCache>
                <c:ptCount val="1"/>
              </c:strCache>
            </c:strRef>
          </c:tx>
          <c:spPr>
            <a:solidFill>
              <a:schemeClr val="accent1"/>
            </a:solidFill>
            <a:ln>
              <a:noFill/>
            </a:ln>
            <a:effectLst/>
          </c:spPr>
          <c:invertIfNegative val="0"/>
          <c:cat>
            <c:numRef>
              <c:f>Arbeidskraft!$H$37:$H$40</c:f>
              <c:numCache>
                <c:formatCode>General</c:formatCode>
                <c:ptCount val="4"/>
                <c:pt idx="0">
                  <c:v>1990</c:v>
                </c:pt>
                <c:pt idx="1">
                  <c:v>2000</c:v>
                </c:pt>
                <c:pt idx="2">
                  <c:v>2010</c:v>
                </c:pt>
                <c:pt idx="3">
                  <c:v>2019</c:v>
                </c:pt>
              </c:numCache>
            </c:numRef>
          </c:cat>
          <c:val>
            <c:numRef>
              <c:f>Arbeidskraft!$I$37:$I$40</c:f>
            </c:numRef>
          </c:val>
          <c:extLst>
            <c:ext xmlns:c16="http://schemas.microsoft.com/office/drawing/2014/chart" uri="{C3380CC4-5D6E-409C-BE32-E72D297353CC}">
              <c16:uniqueId val="{00000000-B558-B54B-B143-262E72B7E760}"/>
            </c:ext>
          </c:extLst>
        </c:ser>
        <c:ser>
          <c:idx val="1"/>
          <c:order val="1"/>
          <c:tx>
            <c:strRef>
              <c:f>Arbeidskraft!$J$36</c:f>
              <c:strCache>
                <c:ptCount val="1"/>
              </c:strCache>
            </c:strRef>
          </c:tx>
          <c:spPr>
            <a:solidFill>
              <a:schemeClr val="accent2"/>
            </a:solidFill>
            <a:ln>
              <a:noFill/>
            </a:ln>
            <a:effectLst/>
          </c:spPr>
          <c:invertIfNegative val="0"/>
          <c:cat>
            <c:numRef>
              <c:f>Arbeidskraft!$H$37:$H$40</c:f>
              <c:numCache>
                <c:formatCode>General</c:formatCode>
                <c:ptCount val="4"/>
                <c:pt idx="0">
                  <c:v>1990</c:v>
                </c:pt>
                <c:pt idx="1">
                  <c:v>2000</c:v>
                </c:pt>
                <c:pt idx="2">
                  <c:v>2010</c:v>
                </c:pt>
                <c:pt idx="3">
                  <c:v>2019</c:v>
                </c:pt>
              </c:numCache>
            </c:numRef>
          </c:cat>
          <c:val>
            <c:numRef>
              <c:f>Arbeidskraft!$J$37:$J$40</c:f>
            </c:numRef>
          </c:val>
          <c:extLst>
            <c:ext xmlns:c16="http://schemas.microsoft.com/office/drawing/2014/chart" uri="{C3380CC4-5D6E-409C-BE32-E72D297353CC}">
              <c16:uniqueId val="{00000001-B558-B54B-B143-262E72B7E760}"/>
            </c:ext>
          </c:extLst>
        </c:ser>
        <c:ser>
          <c:idx val="2"/>
          <c:order val="2"/>
          <c:tx>
            <c:strRef>
              <c:f>Arbeidskraft!$K$36</c:f>
              <c:strCache>
                <c:ptCount val="1"/>
              </c:strCache>
            </c:strRef>
          </c:tx>
          <c:spPr>
            <a:solidFill>
              <a:schemeClr val="accent3"/>
            </a:solidFill>
            <a:ln>
              <a:noFill/>
            </a:ln>
            <a:effectLst/>
          </c:spPr>
          <c:invertIfNegative val="0"/>
          <c:cat>
            <c:numRef>
              <c:f>Arbeidskraft!$H$37:$H$40</c:f>
              <c:numCache>
                <c:formatCode>General</c:formatCode>
                <c:ptCount val="4"/>
                <c:pt idx="0">
                  <c:v>1990</c:v>
                </c:pt>
                <c:pt idx="1">
                  <c:v>2000</c:v>
                </c:pt>
                <c:pt idx="2">
                  <c:v>2010</c:v>
                </c:pt>
                <c:pt idx="3">
                  <c:v>2019</c:v>
                </c:pt>
              </c:numCache>
            </c:numRef>
          </c:cat>
          <c:val>
            <c:numRef>
              <c:f>Arbeidskraft!$K$37:$K$40</c:f>
            </c:numRef>
          </c:val>
          <c:extLst>
            <c:ext xmlns:c16="http://schemas.microsoft.com/office/drawing/2014/chart" uri="{C3380CC4-5D6E-409C-BE32-E72D297353CC}">
              <c16:uniqueId val="{00000002-B558-B54B-B143-262E72B7E760}"/>
            </c:ext>
          </c:extLst>
        </c:ser>
        <c:ser>
          <c:idx val="3"/>
          <c:order val="3"/>
          <c:tx>
            <c:strRef>
              <c:f>Arbeidskraft!$L$36</c:f>
              <c:strCache>
                <c:ptCount val="1"/>
                <c:pt idx="0">
                  <c:v>Jordbruk</c:v>
                </c:pt>
              </c:strCache>
            </c:strRef>
          </c:tx>
          <c:spPr>
            <a:pattFill prst="ltDnDiag">
              <a:fgClr>
                <a:schemeClr val="accent1">
                  <a:lumMod val="60000"/>
                  <a:lumOff val="40000"/>
                </a:schemeClr>
              </a:fgClr>
              <a:bgClr>
                <a:schemeClr val="bg2">
                  <a:lumMod val="50000"/>
                </a:schemeClr>
              </a:bgClr>
            </a:pattFill>
            <a:ln>
              <a:noFill/>
            </a:ln>
            <a:effectLst/>
          </c:spPr>
          <c:invertIfNegative val="0"/>
          <c:cat>
            <c:numRef>
              <c:f>Arbeidskraft!$H$37:$H$40</c:f>
              <c:numCache>
                <c:formatCode>General</c:formatCode>
                <c:ptCount val="4"/>
                <c:pt idx="0">
                  <c:v>1990</c:v>
                </c:pt>
                <c:pt idx="1">
                  <c:v>2000</c:v>
                </c:pt>
                <c:pt idx="2">
                  <c:v>2010</c:v>
                </c:pt>
                <c:pt idx="3">
                  <c:v>2019</c:v>
                </c:pt>
              </c:numCache>
            </c:numRef>
          </c:cat>
          <c:val>
            <c:numRef>
              <c:f>Arbeidskraft!$L$37:$L$40</c:f>
              <c:numCache>
                <c:formatCode>0.0%</c:formatCode>
                <c:ptCount val="4"/>
                <c:pt idx="0">
                  <c:v>0.59700000760000005</c:v>
                </c:pt>
                <c:pt idx="1">
                  <c:v>0.50009998320000004</c:v>
                </c:pt>
                <c:pt idx="2">
                  <c:v>0.36700000760000001</c:v>
                </c:pt>
                <c:pt idx="3">
                  <c:v>0.25329999920000001</c:v>
                </c:pt>
              </c:numCache>
            </c:numRef>
          </c:val>
          <c:extLst>
            <c:ext xmlns:c16="http://schemas.microsoft.com/office/drawing/2014/chart" uri="{C3380CC4-5D6E-409C-BE32-E72D297353CC}">
              <c16:uniqueId val="{00000003-B558-B54B-B143-262E72B7E760}"/>
            </c:ext>
          </c:extLst>
        </c:ser>
        <c:ser>
          <c:idx val="4"/>
          <c:order val="4"/>
          <c:tx>
            <c:strRef>
              <c:f>Arbeidskraft!$M$36</c:f>
              <c:strCache>
                <c:ptCount val="1"/>
                <c:pt idx="0">
                  <c:v>Industri</c:v>
                </c:pt>
              </c:strCache>
            </c:strRef>
          </c:tx>
          <c:spPr>
            <a:pattFill prst="pct10">
              <a:fgClr>
                <a:schemeClr val="tx1"/>
              </a:fgClr>
              <a:bgClr>
                <a:schemeClr val="bg1"/>
              </a:bgClr>
            </a:pattFill>
            <a:ln w="3175">
              <a:solidFill>
                <a:schemeClr val="tx1"/>
              </a:solidFill>
            </a:ln>
            <a:effectLst/>
          </c:spPr>
          <c:invertIfNegative val="0"/>
          <c:cat>
            <c:numRef>
              <c:f>Arbeidskraft!$H$37:$H$40</c:f>
              <c:numCache>
                <c:formatCode>General</c:formatCode>
                <c:ptCount val="4"/>
                <c:pt idx="0">
                  <c:v>1990</c:v>
                </c:pt>
                <c:pt idx="1">
                  <c:v>2000</c:v>
                </c:pt>
                <c:pt idx="2">
                  <c:v>2010</c:v>
                </c:pt>
                <c:pt idx="3">
                  <c:v>2019</c:v>
                </c:pt>
              </c:numCache>
            </c:numRef>
          </c:cat>
          <c:val>
            <c:numRef>
              <c:f>Arbeidskraft!$M$37:$M$40</c:f>
              <c:numCache>
                <c:formatCode>0.0%</c:formatCode>
                <c:ptCount val="4"/>
                <c:pt idx="0">
                  <c:v>0.21399999619999999</c:v>
                </c:pt>
                <c:pt idx="1">
                  <c:v>0.22500000000000001</c:v>
                </c:pt>
                <c:pt idx="2">
                  <c:v>0.2870000076</c:v>
                </c:pt>
                <c:pt idx="3">
                  <c:v>0.27420000080000001</c:v>
                </c:pt>
              </c:numCache>
            </c:numRef>
          </c:val>
          <c:extLst>
            <c:ext xmlns:c16="http://schemas.microsoft.com/office/drawing/2014/chart" uri="{C3380CC4-5D6E-409C-BE32-E72D297353CC}">
              <c16:uniqueId val="{00000004-B558-B54B-B143-262E72B7E760}"/>
            </c:ext>
          </c:extLst>
        </c:ser>
        <c:ser>
          <c:idx val="5"/>
          <c:order val="5"/>
          <c:tx>
            <c:strRef>
              <c:f>Arbeidskraft!$N$36</c:f>
              <c:strCache>
                <c:ptCount val="1"/>
                <c:pt idx="0">
                  <c:v>Tjenester</c:v>
                </c:pt>
              </c:strCache>
            </c:strRef>
          </c:tx>
          <c:spPr>
            <a:pattFill prst="dkUpDiag">
              <a:fgClr>
                <a:schemeClr val="bg2">
                  <a:lumMod val="50000"/>
                </a:schemeClr>
              </a:fgClr>
              <a:bgClr>
                <a:schemeClr val="bg1"/>
              </a:bgClr>
            </a:pattFill>
            <a:ln>
              <a:noFill/>
            </a:ln>
            <a:effectLst/>
          </c:spPr>
          <c:invertIfNegative val="0"/>
          <c:cat>
            <c:numRef>
              <c:f>Arbeidskraft!$H$37:$H$40</c:f>
              <c:numCache>
                <c:formatCode>General</c:formatCode>
                <c:ptCount val="4"/>
                <c:pt idx="0">
                  <c:v>1990</c:v>
                </c:pt>
                <c:pt idx="1">
                  <c:v>2000</c:v>
                </c:pt>
                <c:pt idx="2">
                  <c:v>2010</c:v>
                </c:pt>
                <c:pt idx="3">
                  <c:v>2019</c:v>
                </c:pt>
              </c:numCache>
            </c:numRef>
          </c:cat>
          <c:val>
            <c:numRef>
              <c:f>Arbeidskraft!$N$37:$N$40</c:f>
              <c:numCache>
                <c:formatCode>0.0%</c:formatCode>
                <c:ptCount val="4"/>
                <c:pt idx="0">
                  <c:v>0.18899999619999999</c:v>
                </c:pt>
                <c:pt idx="1">
                  <c:v>0.27489999770000001</c:v>
                </c:pt>
                <c:pt idx="2">
                  <c:v>0.34599998470000004</c:v>
                </c:pt>
                <c:pt idx="3">
                  <c:v>0.47249999999999998</c:v>
                </c:pt>
              </c:numCache>
            </c:numRef>
          </c:val>
          <c:extLst>
            <c:ext xmlns:c16="http://schemas.microsoft.com/office/drawing/2014/chart" uri="{C3380CC4-5D6E-409C-BE32-E72D297353CC}">
              <c16:uniqueId val="{00000005-B558-B54B-B143-262E72B7E760}"/>
            </c:ext>
          </c:extLst>
        </c:ser>
        <c:dLbls>
          <c:showLegendKey val="0"/>
          <c:showVal val="0"/>
          <c:showCatName val="0"/>
          <c:showSerName val="0"/>
          <c:showPercent val="0"/>
          <c:showBubbleSize val="0"/>
        </c:dLbls>
        <c:gapWidth val="219"/>
        <c:overlap val="-15"/>
        <c:axId val="858074703"/>
        <c:axId val="821525983"/>
      </c:barChart>
      <c:catAx>
        <c:axId val="858074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21525983"/>
        <c:crosses val="autoZero"/>
        <c:auto val="1"/>
        <c:lblAlgn val="ctr"/>
        <c:lblOffset val="100"/>
        <c:noMultiLvlLbl val="0"/>
      </c:catAx>
      <c:valAx>
        <c:axId val="8215259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580747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Ekstrem fattigdom</a:t>
            </a:r>
            <a:r>
              <a:rPr lang="en-US" baseline="0"/>
              <a:t> i Kina</a:t>
            </a:r>
          </a:p>
          <a:p>
            <a:pPr>
              <a:defRPr/>
            </a:pPr>
            <a:r>
              <a:rPr lang="en-US" sz="1050" baseline="0"/>
              <a:t>Andel av befolkningen som lever under 1,9 USD om dagen</a:t>
            </a:r>
            <a:endParaRPr lang="en-US" sz="105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spPr>
            <a:solidFill>
              <a:schemeClr val="accent1"/>
            </a:solidFill>
            <a:ln>
              <a:noFill/>
            </a:ln>
            <a:effectLst/>
          </c:spPr>
          <c:invertIfNegative val="0"/>
          <c:cat>
            <c:numRef>
              <c:f>Arbeidskraft!$H$44:$H$61</c:f>
              <c:numCache>
                <c:formatCode>General</c:formatCode>
                <c:ptCount val="18"/>
                <c:pt idx="0">
                  <c:v>1990</c:v>
                </c:pt>
                <c:pt idx="1">
                  <c:v>1993</c:v>
                </c:pt>
                <c:pt idx="2">
                  <c:v>1996</c:v>
                </c:pt>
                <c:pt idx="3">
                  <c:v>1999</c:v>
                </c:pt>
                <c:pt idx="4">
                  <c:v>2002</c:v>
                </c:pt>
                <c:pt idx="5">
                  <c:v>2005</c:v>
                </c:pt>
                <c:pt idx="6">
                  <c:v>2008</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Arbeidskraft!$I$44:$I$61</c:f>
            </c:numRef>
          </c:val>
          <c:extLst>
            <c:ext xmlns:c16="http://schemas.microsoft.com/office/drawing/2014/chart" uri="{C3380CC4-5D6E-409C-BE32-E72D297353CC}">
              <c16:uniqueId val="{00000000-0F58-7E41-BC41-6D378EC8F7F8}"/>
            </c:ext>
          </c:extLst>
        </c:ser>
        <c:ser>
          <c:idx val="1"/>
          <c:order val="1"/>
          <c:spPr>
            <a:solidFill>
              <a:schemeClr val="accent2"/>
            </a:solidFill>
            <a:ln>
              <a:noFill/>
            </a:ln>
            <a:effectLst/>
          </c:spPr>
          <c:invertIfNegative val="0"/>
          <c:cat>
            <c:numRef>
              <c:f>Arbeidskraft!$H$44:$H$61</c:f>
              <c:numCache>
                <c:formatCode>General</c:formatCode>
                <c:ptCount val="18"/>
                <c:pt idx="0">
                  <c:v>1990</c:v>
                </c:pt>
                <c:pt idx="1">
                  <c:v>1993</c:v>
                </c:pt>
                <c:pt idx="2">
                  <c:v>1996</c:v>
                </c:pt>
                <c:pt idx="3">
                  <c:v>1999</c:v>
                </c:pt>
                <c:pt idx="4">
                  <c:v>2002</c:v>
                </c:pt>
                <c:pt idx="5">
                  <c:v>2005</c:v>
                </c:pt>
                <c:pt idx="6">
                  <c:v>2008</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Arbeidskraft!$J$44:$J$61</c:f>
            </c:numRef>
          </c:val>
          <c:extLst>
            <c:ext xmlns:c16="http://schemas.microsoft.com/office/drawing/2014/chart" uri="{C3380CC4-5D6E-409C-BE32-E72D297353CC}">
              <c16:uniqueId val="{00000001-0F58-7E41-BC41-6D378EC8F7F8}"/>
            </c:ext>
          </c:extLst>
        </c:ser>
        <c:ser>
          <c:idx val="2"/>
          <c:order val="2"/>
          <c:spPr>
            <a:solidFill>
              <a:schemeClr val="accent3"/>
            </a:solidFill>
            <a:ln>
              <a:noFill/>
            </a:ln>
            <a:effectLst/>
          </c:spPr>
          <c:invertIfNegative val="0"/>
          <c:cat>
            <c:numRef>
              <c:f>Arbeidskraft!$H$44:$H$61</c:f>
              <c:numCache>
                <c:formatCode>General</c:formatCode>
                <c:ptCount val="18"/>
                <c:pt idx="0">
                  <c:v>1990</c:v>
                </c:pt>
                <c:pt idx="1">
                  <c:v>1993</c:v>
                </c:pt>
                <c:pt idx="2">
                  <c:v>1996</c:v>
                </c:pt>
                <c:pt idx="3">
                  <c:v>1999</c:v>
                </c:pt>
                <c:pt idx="4">
                  <c:v>2002</c:v>
                </c:pt>
                <c:pt idx="5">
                  <c:v>2005</c:v>
                </c:pt>
                <c:pt idx="6">
                  <c:v>2008</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Arbeidskraft!$K$44:$K$61</c:f>
            </c:numRef>
          </c:val>
          <c:extLst>
            <c:ext xmlns:c16="http://schemas.microsoft.com/office/drawing/2014/chart" uri="{C3380CC4-5D6E-409C-BE32-E72D297353CC}">
              <c16:uniqueId val="{00000002-0F58-7E41-BC41-6D378EC8F7F8}"/>
            </c:ext>
          </c:extLst>
        </c:ser>
        <c:ser>
          <c:idx val="3"/>
          <c:order val="3"/>
          <c:spPr>
            <a:pattFill prst="ltDnDiag">
              <a:fgClr>
                <a:schemeClr val="accent1">
                  <a:lumMod val="60000"/>
                  <a:lumOff val="40000"/>
                </a:schemeClr>
              </a:fgClr>
              <a:bgClr>
                <a:schemeClr val="bg2">
                  <a:lumMod val="50000"/>
                </a:schemeClr>
              </a:bgClr>
            </a:pattFill>
            <a:ln>
              <a:noFill/>
            </a:ln>
            <a:effectLst/>
          </c:spPr>
          <c:invertIfNegative val="0"/>
          <c:dLbls>
            <c:dLbl>
              <c:idx val="1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6="http://schemas.microsoft.com/office/drawing/2014/chart" uri="{C3380CC4-5D6E-409C-BE32-E72D297353CC}">
                  <c16:uniqueId val="{00000005-0F58-7E41-BC41-6D378EC8F7F8}"/>
                </c:ext>
              </c:extLst>
            </c:dLbl>
            <c:dLbl>
              <c:idx val="1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6="http://schemas.microsoft.com/office/drawing/2014/chart" uri="{C3380CC4-5D6E-409C-BE32-E72D297353CC}">
                  <c16:uniqueId val="{00000006-0F58-7E41-BC41-6D378EC8F7F8}"/>
                </c:ext>
              </c:extLst>
            </c:dLbl>
            <c:dLbl>
              <c:idx val="14"/>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6="http://schemas.microsoft.com/office/drawing/2014/chart" uri="{C3380CC4-5D6E-409C-BE32-E72D297353CC}">
                  <c16:uniqueId val="{00000007-0F58-7E41-BC41-6D378EC8F7F8}"/>
                </c:ext>
              </c:extLst>
            </c:dLbl>
            <c:dLbl>
              <c:idx val="15"/>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6="http://schemas.microsoft.com/office/drawing/2014/chart" uri="{C3380CC4-5D6E-409C-BE32-E72D297353CC}">
                  <c16:uniqueId val="{00000008-0F58-7E41-BC41-6D378EC8F7F8}"/>
                </c:ext>
              </c:extLst>
            </c:dLbl>
            <c:dLbl>
              <c:idx val="16"/>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extLst>
                <c:ext xmlns:c16="http://schemas.microsoft.com/office/drawing/2014/chart" uri="{C3380CC4-5D6E-409C-BE32-E72D297353CC}">
                  <c16:uniqueId val="{00000009-0F58-7E41-BC41-6D378EC8F7F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Arbeidskraft!$H$44:$H$61</c:f>
              <c:numCache>
                <c:formatCode>General</c:formatCode>
                <c:ptCount val="18"/>
                <c:pt idx="0">
                  <c:v>1990</c:v>
                </c:pt>
                <c:pt idx="1">
                  <c:v>1993</c:v>
                </c:pt>
                <c:pt idx="2">
                  <c:v>1996</c:v>
                </c:pt>
                <c:pt idx="3">
                  <c:v>1999</c:v>
                </c:pt>
                <c:pt idx="4">
                  <c:v>2002</c:v>
                </c:pt>
                <c:pt idx="5">
                  <c:v>2005</c:v>
                </c:pt>
                <c:pt idx="6">
                  <c:v>2008</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Arbeidskraft!$L$44:$L$61</c:f>
              <c:numCache>
                <c:formatCode>0.0%</c:formatCode>
                <c:ptCount val="18"/>
                <c:pt idx="0">
                  <c:v>0.72</c:v>
                </c:pt>
                <c:pt idx="1">
                  <c:v>0.627</c:v>
                </c:pt>
                <c:pt idx="2">
                  <c:v>0.48099999999999998</c:v>
                </c:pt>
                <c:pt idx="3">
                  <c:v>0.46</c:v>
                </c:pt>
                <c:pt idx="4">
                  <c:v>0.36499999999999999</c:v>
                </c:pt>
                <c:pt idx="5">
                  <c:v>0.221</c:v>
                </c:pt>
                <c:pt idx="6">
                  <c:v>0.18</c:v>
                </c:pt>
                <c:pt idx="7">
                  <c:v>0.13900000000000001</c:v>
                </c:pt>
                <c:pt idx="8">
                  <c:v>0.10199999999999999</c:v>
                </c:pt>
                <c:pt idx="9">
                  <c:v>8.5000000000000006E-2</c:v>
                </c:pt>
                <c:pt idx="10">
                  <c:v>2.9000000000000001E-2</c:v>
                </c:pt>
                <c:pt idx="11">
                  <c:v>2.1000000000000001E-2</c:v>
                </c:pt>
                <c:pt idx="12">
                  <c:v>1.2E-2</c:v>
                </c:pt>
                <c:pt idx="13">
                  <c:v>8.0000000000000002E-3</c:v>
                </c:pt>
                <c:pt idx="14">
                  <c:v>7.0000000000000001E-3</c:v>
                </c:pt>
                <c:pt idx="15">
                  <c:v>4.0000000000000001E-3</c:v>
                </c:pt>
                <c:pt idx="16">
                  <c:v>1E-3</c:v>
                </c:pt>
                <c:pt idx="17">
                  <c:v>0</c:v>
                </c:pt>
              </c:numCache>
            </c:numRef>
          </c:val>
          <c:extLst>
            <c:ext xmlns:c16="http://schemas.microsoft.com/office/drawing/2014/chart" uri="{C3380CC4-5D6E-409C-BE32-E72D297353CC}">
              <c16:uniqueId val="{00000003-0F58-7E41-BC41-6D378EC8F7F8}"/>
            </c:ext>
          </c:extLst>
        </c:ser>
        <c:dLbls>
          <c:showLegendKey val="0"/>
          <c:showVal val="0"/>
          <c:showCatName val="0"/>
          <c:showSerName val="0"/>
          <c:showPercent val="0"/>
          <c:showBubbleSize val="0"/>
        </c:dLbls>
        <c:gapWidth val="38"/>
        <c:overlap val="-20"/>
        <c:axId val="1024483840"/>
        <c:axId val="1024486112"/>
      </c:barChart>
      <c:catAx>
        <c:axId val="10244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4486112"/>
        <c:crosses val="autoZero"/>
        <c:auto val="1"/>
        <c:lblAlgn val="ctr"/>
        <c:lblOffset val="100"/>
        <c:noMultiLvlLbl val="0"/>
      </c:catAx>
      <c:valAx>
        <c:axId val="1024486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2448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95389751602725E-2"/>
          <c:y val="7.1855043123312923E-2"/>
          <c:w val="0.90196237942568502"/>
          <c:h val="0.81550819054908152"/>
        </c:manualLayout>
      </c:layout>
      <c:barChart>
        <c:barDir val="col"/>
        <c:grouping val="clustered"/>
        <c:varyColors val="0"/>
        <c:ser>
          <c:idx val="2"/>
          <c:order val="2"/>
          <c:tx>
            <c:strRef>
              <c:f>Arbeidskraft!$AB$3</c:f>
              <c:strCache>
                <c:ptCount val="1"/>
                <c:pt idx="0">
                  <c:v>Agrikultur % av BNP</c:v>
                </c:pt>
              </c:strCache>
            </c:strRef>
          </c:tx>
          <c:spPr>
            <a:pattFill prst="ltDnDiag">
              <a:fgClr>
                <a:schemeClr val="tx2">
                  <a:lumMod val="60000"/>
                  <a:lumOff val="40000"/>
                </a:schemeClr>
              </a:fgClr>
              <a:bgClr>
                <a:schemeClr val="bg1">
                  <a:lumMod val="65000"/>
                </a:schemeClr>
              </a:bgClr>
            </a:pattFill>
            <a:ln w="3175">
              <a:solidFill>
                <a:schemeClr val="tx1"/>
              </a:solidFill>
            </a:ln>
            <a:effectLst/>
          </c:spPr>
          <c:invertIfNegative val="0"/>
          <c:cat>
            <c:numRef>
              <c:f>Arbeidskraft!$Y$4:$Y$49</c:f>
              <c:numCache>
                <c:formatCode>General</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cat>
          <c:val>
            <c:numRef>
              <c:f>Arbeidskraft!$AB$4:$AB$49</c:f>
              <c:numCache>
                <c:formatCode>0.0%</c:formatCode>
                <c:ptCount val="46"/>
                <c:pt idx="0">
                  <c:v>0.31950000000000001</c:v>
                </c:pt>
                <c:pt idx="1">
                  <c:v>0.3236</c:v>
                </c:pt>
                <c:pt idx="2">
                  <c:v>0.28989999999999999</c:v>
                </c:pt>
                <c:pt idx="3">
                  <c:v>0.27690000000000003</c:v>
                </c:pt>
                <c:pt idx="4">
                  <c:v>0.307</c:v>
                </c:pt>
                <c:pt idx="5">
                  <c:v>0.29630000000000001</c:v>
                </c:pt>
                <c:pt idx="6">
                  <c:v>0.31319999999999998</c:v>
                </c:pt>
                <c:pt idx="7">
                  <c:v>0.32789999999999997</c:v>
                </c:pt>
                <c:pt idx="8">
                  <c:v>0.32569999999999999</c:v>
                </c:pt>
                <c:pt idx="9">
                  <c:v>0.21539999999999998</c:v>
                </c:pt>
                <c:pt idx="10">
                  <c:v>0.27929999999999999</c:v>
                </c:pt>
                <c:pt idx="11">
                  <c:v>0.26640000000000003</c:v>
                </c:pt>
                <c:pt idx="12">
                  <c:v>0.26319999999999999</c:v>
                </c:pt>
                <c:pt idx="13">
                  <c:v>0.25239999999999996</c:v>
                </c:pt>
                <c:pt idx="14">
                  <c:v>0.24609999999999999</c:v>
                </c:pt>
                <c:pt idx="15">
                  <c:v>0.26579999999999998</c:v>
                </c:pt>
                <c:pt idx="16">
                  <c:v>0.24030000000000001</c:v>
                </c:pt>
                <c:pt idx="17">
                  <c:v>0.21329999999999999</c:v>
                </c:pt>
                <c:pt idx="18">
                  <c:v>0.19309999999999999</c:v>
                </c:pt>
                <c:pt idx="19">
                  <c:v>0.19469999999999998</c:v>
                </c:pt>
                <c:pt idx="20">
                  <c:v>0.19600000000000001</c:v>
                </c:pt>
                <c:pt idx="21">
                  <c:v>0.19329999999999997</c:v>
                </c:pt>
                <c:pt idx="22">
                  <c:v>0.17899999999999999</c:v>
                </c:pt>
                <c:pt idx="23">
                  <c:v>0.1716</c:v>
                </c:pt>
                <c:pt idx="24">
                  <c:v>0.16059999999999999</c:v>
                </c:pt>
                <c:pt idx="25">
                  <c:v>0.14679999999999999</c:v>
                </c:pt>
                <c:pt idx="26">
                  <c:v>0.13980000000000001</c:v>
                </c:pt>
                <c:pt idx="27">
                  <c:v>0.13300000000000001</c:v>
                </c:pt>
                <c:pt idx="28">
                  <c:v>0.1235</c:v>
                </c:pt>
                <c:pt idx="29">
                  <c:v>0.12920000000000001</c:v>
                </c:pt>
                <c:pt idx="30">
                  <c:v>0.1164</c:v>
                </c:pt>
                <c:pt idx="31">
                  <c:v>0.10630000000000001</c:v>
                </c:pt>
                <c:pt idx="32">
                  <c:v>0.10249999999999999</c:v>
                </c:pt>
                <c:pt idx="33">
                  <c:v>0.1017</c:v>
                </c:pt>
                <c:pt idx="34">
                  <c:v>9.64E-2</c:v>
                </c:pt>
                <c:pt idx="35">
                  <c:v>9.3299999999999994E-2</c:v>
                </c:pt>
                <c:pt idx="36">
                  <c:v>9.1799999999999993E-2</c:v>
                </c:pt>
                <c:pt idx="37">
                  <c:v>9.11E-2</c:v>
                </c:pt>
                <c:pt idx="38">
                  <c:v>8.9399999999999993E-2</c:v>
                </c:pt>
                <c:pt idx="39">
                  <c:v>8.6400000000000005E-2</c:v>
                </c:pt>
                <c:pt idx="40">
                  <c:v>8.3900000000000002E-2</c:v>
                </c:pt>
                <c:pt idx="41">
                  <c:v>8.0600000000000005E-2</c:v>
                </c:pt>
                <c:pt idx="42">
                  <c:v>7.46E-2</c:v>
                </c:pt>
                <c:pt idx="43">
                  <c:v>7.0400000000000004E-2</c:v>
                </c:pt>
                <c:pt idx="44">
                  <c:v>7.1399999999999991E-2</c:v>
                </c:pt>
                <c:pt idx="45">
                  <c:v>7.6999999999999999E-2</c:v>
                </c:pt>
              </c:numCache>
            </c:numRef>
          </c:val>
          <c:extLst>
            <c:ext xmlns:c16="http://schemas.microsoft.com/office/drawing/2014/chart" uri="{C3380CC4-5D6E-409C-BE32-E72D297353CC}">
              <c16:uniqueId val="{00000002-FCA1-4547-886B-DBF99AE04832}"/>
            </c:ext>
          </c:extLst>
        </c:ser>
        <c:dLbls>
          <c:showLegendKey val="0"/>
          <c:showVal val="0"/>
          <c:showCatName val="0"/>
          <c:showSerName val="0"/>
          <c:showPercent val="0"/>
          <c:showBubbleSize val="0"/>
        </c:dLbls>
        <c:gapWidth val="50"/>
        <c:axId val="1040075136"/>
        <c:axId val="1040076864"/>
      </c:barChart>
      <c:lineChart>
        <c:grouping val="standard"/>
        <c:varyColors val="0"/>
        <c:ser>
          <c:idx val="0"/>
          <c:order val="0"/>
          <c:tx>
            <c:strRef>
              <c:f>Arbeidskraft!$Z$3</c:f>
              <c:strCache>
                <c:ptCount val="1"/>
                <c:pt idx="0">
                  <c:v>Agrigultur % av BNP</c:v>
                </c:pt>
              </c:strCache>
            </c:strRef>
          </c:tx>
          <c:spPr>
            <a:ln w="28575" cap="rnd">
              <a:solidFill>
                <a:schemeClr val="accent1"/>
              </a:solidFill>
              <a:round/>
            </a:ln>
            <a:effectLst/>
          </c:spPr>
          <c:marker>
            <c:symbol val="none"/>
          </c:marker>
          <c:cat>
            <c:numRef>
              <c:f>Arbeidskraft!$Y$4:$Y$49</c:f>
              <c:numCache>
                <c:formatCode>General</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cat>
          <c:val>
            <c:numRef>
              <c:f>Arbeidskraft!$Z$4:$Z$49</c:f>
            </c:numRef>
          </c:val>
          <c:smooth val="0"/>
          <c:extLst>
            <c:ext xmlns:c16="http://schemas.microsoft.com/office/drawing/2014/chart" uri="{C3380CC4-5D6E-409C-BE32-E72D297353CC}">
              <c16:uniqueId val="{00000000-FCA1-4547-886B-DBF99AE04832}"/>
            </c:ext>
          </c:extLst>
        </c:ser>
        <c:ser>
          <c:idx val="1"/>
          <c:order val="1"/>
          <c:tx>
            <c:strRef>
              <c:f>Arbeidskraft!$AA$3</c:f>
              <c:strCache>
                <c:ptCount val="1"/>
                <c:pt idx="0">
                  <c:v>Vekst i agrikultur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Arbeidskraft!$Y$4:$Y$49</c:f>
              <c:numCache>
                <c:formatCode>General</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cat>
          <c:val>
            <c:numRef>
              <c:f>Arbeidskraft!$AA$4:$AA$49</c:f>
            </c:numRef>
          </c:val>
          <c:smooth val="0"/>
          <c:extLst>
            <c:ext xmlns:c16="http://schemas.microsoft.com/office/drawing/2014/chart" uri="{C3380CC4-5D6E-409C-BE32-E72D297353CC}">
              <c16:uniqueId val="{00000001-FCA1-4547-886B-DBF99AE04832}"/>
            </c:ext>
          </c:extLst>
        </c:ser>
        <c:ser>
          <c:idx val="3"/>
          <c:order val="3"/>
          <c:tx>
            <c:strRef>
              <c:f>Arbeidskraft!$AC$3</c:f>
              <c:strCache>
                <c:ptCount val="1"/>
                <c:pt idx="0">
                  <c:v>Produksjonsvekst agrikultur</c:v>
                </c:pt>
              </c:strCache>
            </c:strRef>
          </c:tx>
          <c:spPr>
            <a:ln w="28575" cap="rnd">
              <a:solidFill>
                <a:schemeClr val="tx2"/>
              </a:solidFill>
              <a:round/>
            </a:ln>
            <a:effectLst/>
          </c:spPr>
          <c:marker>
            <c:symbol val="none"/>
          </c:marker>
          <c:cat>
            <c:numRef>
              <c:f>Arbeidskraft!$Y$4:$Y$49</c:f>
              <c:numCache>
                <c:formatCode>General</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cat>
          <c:val>
            <c:numRef>
              <c:f>Arbeidskraft!$AC$4:$AC$49</c:f>
              <c:numCache>
                <c:formatCode>0.0%</c:formatCode>
                <c:ptCount val="46"/>
                <c:pt idx="0">
                  <c:v>5.0099999999999999E-2</c:v>
                </c:pt>
                <c:pt idx="1">
                  <c:v>5.0080199999999998E-2</c:v>
                </c:pt>
                <c:pt idx="2">
                  <c:v>4.9684354999999999E-2</c:v>
                </c:pt>
                <c:pt idx="3">
                  <c:v>4.913286E-2</c:v>
                </c:pt>
                <c:pt idx="4">
                  <c:v>5.2144705E-2</c:v>
                </c:pt>
                <c:pt idx="5">
                  <c:v>5.1372965E-2</c:v>
                </c:pt>
                <c:pt idx="6">
                  <c:v>5.4958794999999998E-2</c:v>
                </c:pt>
                <c:pt idx="7">
                  <c:v>6.1295545E-2</c:v>
                </c:pt>
                <c:pt idx="8">
                  <c:v>6.6401465000000007E-2</c:v>
                </c:pt>
                <c:pt idx="9">
                  <c:v>7.4953969999999995E-2</c:v>
                </c:pt>
                <c:pt idx="10">
                  <c:v>7.6333125000000002E-2</c:v>
                </c:pt>
                <c:pt idx="11">
                  <c:v>7.8867384999999998E-2</c:v>
                </c:pt>
                <c:pt idx="12">
                  <c:v>8.2574149999999999E-2</c:v>
                </c:pt>
                <c:pt idx="13">
                  <c:v>8.4671535000000006E-2</c:v>
                </c:pt>
                <c:pt idx="14">
                  <c:v>8.727095E-2</c:v>
                </c:pt>
                <c:pt idx="15">
                  <c:v>9.3667909999999993E-2</c:v>
                </c:pt>
                <c:pt idx="16">
                  <c:v>9.5869104999999996E-2</c:v>
                </c:pt>
                <c:pt idx="17">
                  <c:v>0.10032702</c:v>
                </c:pt>
                <c:pt idx="18">
                  <c:v>0.10490192999999999</c:v>
                </c:pt>
                <c:pt idx="19">
                  <c:v>0.10904556</c:v>
                </c:pt>
                <c:pt idx="20">
                  <c:v>0.11443241</c:v>
                </c:pt>
                <c:pt idx="21">
                  <c:v>0.12019980000000001</c:v>
                </c:pt>
                <c:pt idx="22">
                  <c:v>0.12433467999999999</c:v>
                </c:pt>
                <c:pt idx="23">
                  <c:v>0.12859936</c:v>
                </c:pt>
                <c:pt idx="24">
                  <c:v>0.13211012</c:v>
                </c:pt>
                <c:pt idx="25">
                  <c:v>0.13518827999999999</c:v>
                </c:pt>
                <c:pt idx="26">
                  <c:v>0.13875725</c:v>
                </c:pt>
                <c:pt idx="27">
                  <c:v>0.14250370000000001</c:v>
                </c:pt>
                <c:pt idx="28">
                  <c:v>0.14588103999999999</c:v>
                </c:pt>
                <c:pt idx="29">
                  <c:v>0.15479437000000001</c:v>
                </c:pt>
                <c:pt idx="30">
                  <c:v>0.16264244000000003</c:v>
                </c:pt>
                <c:pt idx="31">
                  <c:v>0.17038422</c:v>
                </c:pt>
                <c:pt idx="32">
                  <c:v>0.17638175</c:v>
                </c:pt>
                <c:pt idx="33">
                  <c:v>0.18548304999999998</c:v>
                </c:pt>
                <c:pt idx="34">
                  <c:v>0.19290237000000002</c:v>
                </c:pt>
                <c:pt idx="35">
                  <c:v>0.20110071999999998</c:v>
                </c:pt>
                <c:pt idx="36">
                  <c:v>0.20948661999999998</c:v>
                </c:pt>
                <c:pt idx="37">
                  <c:v>0.21885067</c:v>
                </c:pt>
                <c:pt idx="38">
                  <c:v>0.22718888000000001</c:v>
                </c:pt>
                <c:pt idx="39">
                  <c:v>0.23639003</c:v>
                </c:pt>
                <c:pt idx="40">
                  <c:v>0.24560924000000001</c:v>
                </c:pt>
                <c:pt idx="41">
                  <c:v>0.25366522000000002</c:v>
                </c:pt>
                <c:pt idx="42">
                  <c:v>0.26371037000000003</c:v>
                </c:pt>
                <c:pt idx="43">
                  <c:v>0.27288749000000001</c:v>
                </c:pt>
                <c:pt idx="44">
                  <c:v>0.28129241999999999</c:v>
                </c:pt>
                <c:pt idx="45">
                  <c:v>0.29009688</c:v>
                </c:pt>
              </c:numCache>
            </c:numRef>
          </c:val>
          <c:smooth val="0"/>
          <c:extLst>
            <c:ext xmlns:c16="http://schemas.microsoft.com/office/drawing/2014/chart" uri="{C3380CC4-5D6E-409C-BE32-E72D297353CC}">
              <c16:uniqueId val="{00000003-FCA1-4547-886B-DBF99AE04832}"/>
            </c:ext>
          </c:extLst>
        </c:ser>
        <c:dLbls>
          <c:showLegendKey val="0"/>
          <c:showVal val="0"/>
          <c:showCatName val="0"/>
          <c:showSerName val="0"/>
          <c:showPercent val="0"/>
          <c:showBubbleSize val="0"/>
        </c:dLbls>
        <c:marker val="1"/>
        <c:smooth val="0"/>
        <c:axId val="1036706032"/>
        <c:axId val="1516501344"/>
      </c:lineChart>
      <c:catAx>
        <c:axId val="104007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1040076864"/>
        <c:crosses val="autoZero"/>
        <c:auto val="1"/>
        <c:lblAlgn val="ctr"/>
        <c:lblOffset val="100"/>
        <c:noMultiLvlLbl val="0"/>
      </c:catAx>
      <c:valAx>
        <c:axId val="1040076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1040075136"/>
        <c:crosses val="autoZero"/>
        <c:crossBetween val="between"/>
      </c:valAx>
      <c:valAx>
        <c:axId val="1516501344"/>
        <c:scaling>
          <c:orientation val="minMax"/>
        </c:scaling>
        <c:delete val="1"/>
        <c:axPos val="r"/>
        <c:numFmt formatCode="0.0%" sourceLinked="1"/>
        <c:majorTickMark val="out"/>
        <c:minorTickMark val="none"/>
        <c:tickLblPos val="nextTo"/>
        <c:crossAx val="1036706032"/>
        <c:crosses val="max"/>
        <c:crossBetween val="between"/>
      </c:valAx>
      <c:catAx>
        <c:axId val="1036706032"/>
        <c:scaling>
          <c:orientation val="minMax"/>
        </c:scaling>
        <c:delete val="1"/>
        <c:axPos val="b"/>
        <c:numFmt formatCode="General" sourceLinked="1"/>
        <c:majorTickMark val="out"/>
        <c:minorTickMark val="none"/>
        <c:tickLblPos val="nextTo"/>
        <c:crossAx val="1516501344"/>
        <c:crosses val="autoZero"/>
        <c:auto val="1"/>
        <c:lblAlgn val="ctr"/>
        <c:lblOffset val="100"/>
        <c:noMultiLvlLbl val="0"/>
      </c:catAx>
      <c:spPr>
        <a:noFill/>
        <a:ln>
          <a:noFill/>
        </a:ln>
        <a:effectLst/>
      </c:spPr>
    </c:plotArea>
    <c:legend>
      <c:legendPos val="b"/>
      <c:layout>
        <c:manualLayout>
          <c:xMode val="edge"/>
          <c:yMode val="edge"/>
          <c:x val="0.20660585335049839"/>
          <c:y val="3.3662827539666866E-2"/>
          <c:w val="0.60910245919857775"/>
          <c:h val="5.1818441799986834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Arbeidskraft!$AF$3</c:f>
              <c:strCache>
                <c:ptCount val="1"/>
                <c:pt idx="0">
                  <c:v>Agrikultur % av BNP</c:v>
                </c:pt>
              </c:strCache>
            </c:strRef>
          </c:tx>
          <c:spPr>
            <a:pattFill prst="ltDnDiag">
              <a:fgClr>
                <a:schemeClr val="accent1">
                  <a:lumMod val="60000"/>
                  <a:lumOff val="40000"/>
                </a:schemeClr>
              </a:fgClr>
              <a:bgClr>
                <a:schemeClr val="bg2">
                  <a:lumMod val="50000"/>
                </a:schemeClr>
              </a:bgClr>
            </a:pattFill>
            <a:ln>
              <a:noFill/>
            </a:ln>
            <a:effectLst/>
          </c:spPr>
          <c:invertIfNegative val="0"/>
          <c:cat>
            <c:numRef>
              <c:f>Arbeidskraft!$AE$4:$AE$49</c:f>
              <c:numCache>
                <c:formatCode>General</c:formatCode>
                <c:ptCount val="46"/>
                <c:pt idx="0">
                  <c:v>1975</c:v>
                </c:pt>
                <c:pt idx="5">
                  <c:v>1980</c:v>
                </c:pt>
                <c:pt idx="10">
                  <c:v>1985</c:v>
                </c:pt>
                <c:pt idx="15">
                  <c:v>1990</c:v>
                </c:pt>
                <c:pt idx="20">
                  <c:v>1995</c:v>
                </c:pt>
                <c:pt idx="25">
                  <c:v>2000</c:v>
                </c:pt>
                <c:pt idx="30">
                  <c:v>2005</c:v>
                </c:pt>
                <c:pt idx="35">
                  <c:v>2010</c:v>
                </c:pt>
                <c:pt idx="40">
                  <c:v>2015</c:v>
                </c:pt>
                <c:pt idx="45">
                  <c:v>2020</c:v>
                </c:pt>
              </c:numCache>
            </c:numRef>
          </c:cat>
          <c:val>
            <c:numRef>
              <c:f>Arbeidskraft!$AF$4:$AF$49</c:f>
              <c:numCache>
                <c:formatCode>General</c:formatCode>
                <c:ptCount val="46"/>
                <c:pt idx="0">
                  <c:v>0.31950000000000001</c:v>
                </c:pt>
                <c:pt idx="5">
                  <c:v>0.29630000000000001</c:v>
                </c:pt>
                <c:pt idx="10">
                  <c:v>0.27929999999999999</c:v>
                </c:pt>
                <c:pt idx="15">
                  <c:v>0.26579999999999998</c:v>
                </c:pt>
                <c:pt idx="20">
                  <c:v>0.19600000000000001</c:v>
                </c:pt>
                <c:pt idx="25">
                  <c:v>0.14679999999999999</c:v>
                </c:pt>
                <c:pt idx="30">
                  <c:v>0.1164</c:v>
                </c:pt>
                <c:pt idx="35">
                  <c:v>9.3299999999999994E-2</c:v>
                </c:pt>
                <c:pt idx="40">
                  <c:v>8.3900000000000002E-2</c:v>
                </c:pt>
                <c:pt idx="45">
                  <c:v>7.6999999999999999E-2</c:v>
                </c:pt>
              </c:numCache>
            </c:numRef>
          </c:val>
          <c:extLst>
            <c:ext xmlns:c16="http://schemas.microsoft.com/office/drawing/2014/chart" uri="{C3380CC4-5D6E-409C-BE32-E72D297353CC}">
              <c16:uniqueId val="{00000000-2EC8-DE42-B115-3563FB0EE57D}"/>
            </c:ext>
          </c:extLst>
        </c:ser>
        <c:dLbls>
          <c:showLegendKey val="0"/>
          <c:showVal val="0"/>
          <c:showCatName val="0"/>
          <c:showSerName val="0"/>
          <c:showPercent val="0"/>
          <c:showBubbleSize val="0"/>
        </c:dLbls>
        <c:gapWidth val="0"/>
        <c:overlap val="-27"/>
        <c:axId val="1067694640"/>
        <c:axId val="1067920848"/>
      </c:barChart>
      <c:lineChart>
        <c:grouping val="standard"/>
        <c:varyColors val="0"/>
        <c:ser>
          <c:idx val="1"/>
          <c:order val="1"/>
          <c:tx>
            <c:strRef>
              <c:f>Arbeidskraft!$AG$3</c:f>
              <c:strCache>
                <c:ptCount val="1"/>
                <c:pt idx="0">
                  <c:v>Produksjonsvekst agrikultur</c:v>
                </c:pt>
              </c:strCache>
            </c:strRef>
          </c:tx>
          <c:spPr>
            <a:ln w="28575" cap="rnd">
              <a:solidFill>
                <a:schemeClr val="accent2"/>
              </a:solidFill>
              <a:round/>
            </a:ln>
            <a:effectLst/>
          </c:spPr>
          <c:marker>
            <c:symbol val="none"/>
          </c:marker>
          <c:cat>
            <c:numRef>
              <c:f>Arbeidskraft!$AE$4:$AE$49</c:f>
              <c:numCache>
                <c:formatCode>General</c:formatCode>
                <c:ptCount val="46"/>
                <c:pt idx="0">
                  <c:v>1975</c:v>
                </c:pt>
                <c:pt idx="5">
                  <c:v>1980</c:v>
                </c:pt>
                <c:pt idx="10">
                  <c:v>1985</c:v>
                </c:pt>
                <c:pt idx="15">
                  <c:v>1990</c:v>
                </c:pt>
                <c:pt idx="20">
                  <c:v>1995</c:v>
                </c:pt>
                <c:pt idx="25">
                  <c:v>2000</c:v>
                </c:pt>
                <c:pt idx="30">
                  <c:v>2005</c:v>
                </c:pt>
                <c:pt idx="35">
                  <c:v>2010</c:v>
                </c:pt>
                <c:pt idx="40">
                  <c:v>2015</c:v>
                </c:pt>
                <c:pt idx="45">
                  <c:v>2020</c:v>
                </c:pt>
              </c:numCache>
            </c:numRef>
          </c:cat>
          <c:val>
            <c:numRef>
              <c:f>Arbeidskraft!$AG$4:$AG$49</c:f>
              <c:numCache>
                <c:formatCode>0.00%</c:formatCode>
                <c:ptCount val="46"/>
                <c:pt idx="0">
                  <c:v>5.0099999999999999E-2</c:v>
                </c:pt>
                <c:pt idx="1">
                  <c:v>5.0080199999999998E-2</c:v>
                </c:pt>
                <c:pt idx="2">
                  <c:v>4.9684354999999999E-2</c:v>
                </c:pt>
                <c:pt idx="3">
                  <c:v>4.913286E-2</c:v>
                </c:pt>
                <c:pt idx="4">
                  <c:v>5.2144705E-2</c:v>
                </c:pt>
                <c:pt idx="5">
                  <c:v>5.1372965E-2</c:v>
                </c:pt>
                <c:pt idx="6">
                  <c:v>5.4958794999999998E-2</c:v>
                </c:pt>
                <c:pt idx="7">
                  <c:v>6.1295545E-2</c:v>
                </c:pt>
                <c:pt idx="8">
                  <c:v>6.6401465000000007E-2</c:v>
                </c:pt>
                <c:pt idx="9">
                  <c:v>7.4953969999999995E-2</c:v>
                </c:pt>
                <c:pt idx="10">
                  <c:v>7.6333125000000002E-2</c:v>
                </c:pt>
                <c:pt idx="11">
                  <c:v>7.8867384999999998E-2</c:v>
                </c:pt>
                <c:pt idx="12">
                  <c:v>8.2574149999999999E-2</c:v>
                </c:pt>
                <c:pt idx="13">
                  <c:v>8.4671535000000006E-2</c:v>
                </c:pt>
                <c:pt idx="14">
                  <c:v>8.727095E-2</c:v>
                </c:pt>
                <c:pt idx="15">
                  <c:v>9.3667909999999993E-2</c:v>
                </c:pt>
                <c:pt idx="16">
                  <c:v>9.5869104999999996E-2</c:v>
                </c:pt>
                <c:pt idx="17">
                  <c:v>0.10032702</c:v>
                </c:pt>
                <c:pt idx="18">
                  <c:v>0.10490192999999999</c:v>
                </c:pt>
                <c:pt idx="19">
                  <c:v>0.10904556</c:v>
                </c:pt>
                <c:pt idx="20">
                  <c:v>0.11443241</c:v>
                </c:pt>
                <c:pt idx="21">
                  <c:v>0.12019980000000001</c:v>
                </c:pt>
                <c:pt idx="22">
                  <c:v>0.12433467999999999</c:v>
                </c:pt>
                <c:pt idx="23">
                  <c:v>0.12859936</c:v>
                </c:pt>
                <c:pt idx="24">
                  <c:v>0.13211012</c:v>
                </c:pt>
                <c:pt idx="25">
                  <c:v>0.13518827999999999</c:v>
                </c:pt>
                <c:pt idx="26">
                  <c:v>0.13875725</c:v>
                </c:pt>
                <c:pt idx="27">
                  <c:v>0.14250370000000001</c:v>
                </c:pt>
                <c:pt idx="28">
                  <c:v>0.14588103999999999</c:v>
                </c:pt>
                <c:pt idx="29">
                  <c:v>0.15479437000000001</c:v>
                </c:pt>
                <c:pt idx="30">
                  <c:v>0.16264244000000003</c:v>
                </c:pt>
                <c:pt idx="31">
                  <c:v>0.17038422</c:v>
                </c:pt>
                <c:pt idx="32">
                  <c:v>0.17638175</c:v>
                </c:pt>
                <c:pt idx="33">
                  <c:v>0.18548304999999998</c:v>
                </c:pt>
                <c:pt idx="34">
                  <c:v>0.19290237000000002</c:v>
                </c:pt>
                <c:pt idx="35">
                  <c:v>0.20110071999999998</c:v>
                </c:pt>
                <c:pt idx="36">
                  <c:v>0.20948661999999998</c:v>
                </c:pt>
                <c:pt idx="37">
                  <c:v>0.21885067</c:v>
                </c:pt>
                <c:pt idx="38">
                  <c:v>0.22718888000000001</c:v>
                </c:pt>
                <c:pt idx="39">
                  <c:v>0.23639003</c:v>
                </c:pt>
                <c:pt idx="40">
                  <c:v>0.24560924000000001</c:v>
                </c:pt>
                <c:pt idx="41">
                  <c:v>0.25366522000000002</c:v>
                </c:pt>
                <c:pt idx="42">
                  <c:v>0.26371037000000003</c:v>
                </c:pt>
                <c:pt idx="43">
                  <c:v>0.27288749000000001</c:v>
                </c:pt>
                <c:pt idx="44">
                  <c:v>0.28129241999999999</c:v>
                </c:pt>
                <c:pt idx="45">
                  <c:v>0.29009688</c:v>
                </c:pt>
              </c:numCache>
            </c:numRef>
          </c:val>
          <c:smooth val="0"/>
          <c:extLst>
            <c:ext xmlns:c16="http://schemas.microsoft.com/office/drawing/2014/chart" uri="{C3380CC4-5D6E-409C-BE32-E72D297353CC}">
              <c16:uniqueId val="{00000001-2EC8-DE42-B115-3563FB0EE57D}"/>
            </c:ext>
          </c:extLst>
        </c:ser>
        <c:dLbls>
          <c:showLegendKey val="0"/>
          <c:showVal val="0"/>
          <c:showCatName val="0"/>
          <c:showSerName val="0"/>
          <c:showPercent val="0"/>
          <c:showBubbleSize val="0"/>
        </c:dLbls>
        <c:marker val="1"/>
        <c:smooth val="0"/>
        <c:axId val="1066552192"/>
        <c:axId val="1066240016"/>
      </c:lineChart>
      <c:catAx>
        <c:axId val="106655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66240016"/>
        <c:crosses val="autoZero"/>
        <c:auto val="1"/>
        <c:lblAlgn val="ctr"/>
        <c:lblOffset val="100"/>
        <c:noMultiLvlLbl val="0"/>
      </c:catAx>
      <c:valAx>
        <c:axId val="106624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66552192"/>
        <c:crosses val="autoZero"/>
        <c:crossBetween val="between"/>
      </c:valAx>
      <c:valAx>
        <c:axId val="1067920848"/>
        <c:scaling>
          <c:orientation val="minMax"/>
        </c:scaling>
        <c:delete val="1"/>
        <c:axPos val="r"/>
        <c:numFmt formatCode="General" sourceLinked="1"/>
        <c:majorTickMark val="out"/>
        <c:minorTickMark val="none"/>
        <c:tickLblPos val="nextTo"/>
        <c:crossAx val="1067694640"/>
        <c:crosses val="max"/>
        <c:crossBetween val="between"/>
      </c:valAx>
      <c:catAx>
        <c:axId val="1067694640"/>
        <c:scaling>
          <c:orientation val="minMax"/>
        </c:scaling>
        <c:delete val="1"/>
        <c:axPos val="b"/>
        <c:numFmt formatCode="General" sourceLinked="1"/>
        <c:majorTickMark val="out"/>
        <c:minorTickMark val="none"/>
        <c:tickLblPos val="nextTo"/>
        <c:crossAx val="106792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BNP per Capita gjennom den første industrielle revolusjonen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5635714602675291E-2"/>
          <c:y val="0.10817941952506596"/>
          <c:w val="0.91434550017503291"/>
          <c:h val="0.75113414912845666"/>
        </c:manualLayout>
      </c:layout>
      <c:lineChart>
        <c:grouping val="standard"/>
        <c:varyColors val="0"/>
        <c:ser>
          <c:idx val="0"/>
          <c:order val="0"/>
          <c:tx>
            <c:strRef>
              <c:f>BNP!$C$3</c:f>
              <c:strCache>
                <c:ptCount val="1"/>
                <c:pt idx="0">
                  <c:v>Kina</c:v>
                </c:pt>
              </c:strCache>
            </c:strRef>
          </c:tx>
          <c:spPr>
            <a:ln w="12700" cap="rnd">
              <a:solidFill>
                <a:schemeClr val="tx2"/>
              </a:solidFill>
              <a:round/>
            </a:ln>
            <a:effectLst/>
          </c:spPr>
          <c:marker>
            <c:symbol val="triangle"/>
            <c:size val="6"/>
            <c:spPr>
              <a:solidFill>
                <a:schemeClr val="tx2"/>
              </a:solidFill>
              <a:ln w="9525">
                <a:solidFill>
                  <a:schemeClr val="accent1"/>
                </a:solidFill>
              </a:ln>
              <a:effectLst/>
            </c:spPr>
          </c:marker>
          <c:cat>
            <c:numRef>
              <c:f>BNP!$B$4:$B$174</c:f>
              <c:numCache>
                <c:formatCode>General</c:formatCode>
                <c:ptCount val="17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numCache>
            </c:numRef>
          </c:cat>
          <c:val>
            <c:numRef>
              <c:f>BNP!$C$4:$C$104</c:f>
              <c:numCache>
                <c:formatCode>_-* #\ ##0_-;\-* #\ ##0_-;_-* "-"??_-;_-@_-</c:formatCode>
                <c:ptCount val="101"/>
                <c:pt idx="0">
                  <c:v>926.25900000000001</c:v>
                </c:pt>
                <c:pt idx="10">
                  <c:v>901</c:v>
                </c:pt>
                <c:pt idx="20">
                  <c:v>882</c:v>
                </c:pt>
                <c:pt idx="30">
                  <c:v>846</c:v>
                </c:pt>
                <c:pt idx="40">
                  <c:v>849</c:v>
                </c:pt>
                <c:pt idx="50">
                  <c:v>858</c:v>
                </c:pt>
                <c:pt idx="70">
                  <c:v>945</c:v>
                </c:pt>
                <c:pt idx="87">
                  <c:v>912</c:v>
                </c:pt>
                <c:pt idx="90">
                  <c:v>964</c:v>
                </c:pt>
                <c:pt idx="100">
                  <c:v>972</c:v>
                </c:pt>
              </c:numCache>
            </c:numRef>
          </c:val>
          <c:smooth val="0"/>
          <c:extLst>
            <c:ext xmlns:c16="http://schemas.microsoft.com/office/drawing/2014/chart" uri="{C3380CC4-5D6E-409C-BE32-E72D297353CC}">
              <c16:uniqueId val="{00000000-6E37-6444-A747-DA21506AE09C}"/>
            </c:ext>
          </c:extLst>
        </c:ser>
        <c:ser>
          <c:idx val="1"/>
          <c:order val="1"/>
          <c:tx>
            <c:strRef>
              <c:f>BNP!$D$3</c:f>
              <c:strCache>
                <c:ptCount val="1"/>
                <c:pt idx="0">
                  <c:v>Storbritannia</c:v>
                </c:pt>
              </c:strCache>
            </c:strRef>
          </c:tx>
          <c:spPr>
            <a:ln w="9525" cap="rnd">
              <a:solidFill>
                <a:schemeClr val="tx1"/>
              </a:solidFill>
              <a:round/>
            </a:ln>
            <a:effectLst/>
          </c:spPr>
          <c:marker>
            <c:symbol val="square"/>
            <c:size val="5"/>
            <c:spPr>
              <a:solidFill>
                <a:schemeClr val="bg1"/>
              </a:solidFill>
              <a:ln w="9525">
                <a:solidFill>
                  <a:schemeClr val="tx1"/>
                </a:solidFill>
              </a:ln>
              <a:effectLst/>
            </c:spPr>
          </c:marker>
          <c:cat>
            <c:numRef>
              <c:f>BNP!$B$4:$B$174</c:f>
              <c:numCache>
                <c:formatCode>General</c:formatCode>
                <c:ptCount val="17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numCache>
            </c:numRef>
          </c:cat>
          <c:val>
            <c:numRef>
              <c:f>BNP!$D$4:$D$104</c:f>
              <c:numCache>
                <c:formatCode>_-* #\ ##0_-;\-* #\ ##0_-;_-* "-"??_-;_-@_-</c:formatCode>
                <c:ptCount val="101"/>
                <c:pt idx="0">
                  <c:v>3343</c:v>
                </c:pt>
                <c:pt idx="1">
                  <c:v>3351</c:v>
                </c:pt>
                <c:pt idx="2">
                  <c:v>3360</c:v>
                </c:pt>
                <c:pt idx="3">
                  <c:v>3252</c:v>
                </c:pt>
                <c:pt idx="4">
                  <c:v>3204</c:v>
                </c:pt>
                <c:pt idx="5">
                  <c:v>3347</c:v>
                </c:pt>
                <c:pt idx="6">
                  <c:v>3287</c:v>
                </c:pt>
                <c:pt idx="7">
                  <c:v>3454</c:v>
                </c:pt>
                <c:pt idx="8">
                  <c:v>3250</c:v>
                </c:pt>
                <c:pt idx="9">
                  <c:v>3309</c:v>
                </c:pt>
                <c:pt idx="10">
                  <c:v>3478</c:v>
                </c:pt>
                <c:pt idx="11">
                  <c:v>3397</c:v>
                </c:pt>
                <c:pt idx="12">
                  <c:v>3207</c:v>
                </c:pt>
                <c:pt idx="13">
                  <c:v>3328</c:v>
                </c:pt>
                <c:pt idx="14">
                  <c:v>3204</c:v>
                </c:pt>
                <c:pt idx="15">
                  <c:v>3489</c:v>
                </c:pt>
                <c:pt idx="16">
                  <c:v>3250</c:v>
                </c:pt>
                <c:pt idx="17">
                  <c:v>3253</c:v>
                </c:pt>
                <c:pt idx="18">
                  <c:v>3201</c:v>
                </c:pt>
                <c:pt idx="19">
                  <c:v>3103</c:v>
                </c:pt>
                <c:pt idx="20">
                  <c:v>3306</c:v>
                </c:pt>
                <c:pt idx="21">
                  <c:v>3308</c:v>
                </c:pt>
                <c:pt idx="22">
                  <c:v>3315</c:v>
                </c:pt>
                <c:pt idx="23">
                  <c:v>3359</c:v>
                </c:pt>
                <c:pt idx="24">
                  <c:v>3492</c:v>
                </c:pt>
                <c:pt idx="25">
                  <c:v>3521</c:v>
                </c:pt>
                <c:pt idx="26">
                  <c:v>3290</c:v>
                </c:pt>
                <c:pt idx="27">
                  <c:v>3499</c:v>
                </c:pt>
                <c:pt idx="28">
                  <c:v>3461</c:v>
                </c:pt>
                <c:pt idx="29">
                  <c:v>3443</c:v>
                </c:pt>
                <c:pt idx="30">
                  <c:v>3550</c:v>
                </c:pt>
                <c:pt idx="31">
                  <c:v>3545</c:v>
                </c:pt>
                <c:pt idx="32">
                  <c:v>3612</c:v>
                </c:pt>
                <c:pt idx="33">
                  <c:v>3599</c:v>
                </c:pt>
                <c:pt idx="34">
                  <c:v>3639</c:v>
                </c:pt>
                <c:pt idx="35">
                  <c:v>3861</c:v>
                </c:pt>
                <c:pt idx="36">
                  <c:v>3937</c:v>
                </c:pt>
                <c:pt idx="37">
                  <c:v>3857</c:v>
                </c:pt>
                <c:pt idx="38">
                  <c:v>3963</c:v>
                </c:pt>
                <c:pt idx="39">
                  <c:v>3881</c:v>
                </c:pt>
                <c:pt idx="40">
                  <c:v>4018</c:v>
                </c:pt>
                <c:pt idx="41">
                  <c:v>3894</c:v>
                </c:pt>
                <c:pt idx="42">
                  <c:v>3808</c:v>
                </c:pt>
                <c:pt idx="43">
                  <c:v>3950</c:v>
                </c:pt>
                <c:pt idx="44">
                  <c:v>4245</c:v>
                </c:pt>
                <c:pt idx="45">
                  <c:v>4387</c:v>
                </c:pt>
                <c:pt idx="46">
                  <c:v>4334</c:v>
                </c:pt>
                <c:pt idx="47">
                  <c:v>4234</c:v>
                </c:pt>
                <c:pt idx="48">
                  <c:v>4361</c:v>
                </c:pt>
                <c:pt idx="49">
                  <c:v>4422</c:v>
                </c:pt>
                <c:pt idx="50">
                  <c:v>4332</c:v>
                </c:pt>
                <c:pt idx="51">
                  <c:v>4477</c:v>
                </c:pt>
                <c:pt idx="52">
                  <c:v>4626</c:v>
                </c:pt>
                <c:pt idx="53">
                  <c:v>4734</c:v>
                </c:pt>
                <c:pt idx="54">
                  <c:v>4909</c:v>
                </c:pt>
                <c:pt idx="55">
                  <c:v>4748</c:v>
                </c:pt>
                <c:pt idx="56">
                  <c:v>5013</c:v>
                </c:pt>
                <c:pt idx="57">
                  <c:v>5019</c:v>
                </c:pt>
                <c:pt idx="58">
                  <c:v>4879</c:v>
                </c:pt>
                <c:pt idx="59">
                  <c:v>5031</c:v>
                </c:pt>
                <c:pt idx="60">
                  <c:v>5086</c:v>
                </c:pt>
                <c:pt idx="61">
                  <c:v>5024</c:v>
                </c:pt>
                <c:pt idx="62">
                  <c:v>4764</c:v>
                </c:pt>
                <c:pt idx="63">
                  <c:v>5165</c:v>
                </c:pt>
                <c:pt idx="64">
                  <c:v>5255</c:v>
                </c:pt>
                <c:pt idx="65">
                  <c:v>5333</c:v>
                </c:pt>
                <c:pt idx="66">
                  <c:v>5451</c:v>
                </c:pt>
                <c:pt idx="67">
                  <c:v>5424</c:v>
                </c:pt>
                <c:pt idx="68">
                  <c:v>5636</c:v>
                </c:pt>
                <c:pt idx="69">
                  <c:v>5635</c:v>
                </c:pt>
                <c:pt idx="70">
                  <c:v>5829</c:v>
                </c:pt>
                <c:pt idx="71">
                  <c:v>5797</c:v>
                </c:pt>
                <c:pt idx="72">
                  <c:v>5769</c:v>
                </c:pt>
                <c:pt idx="73">
                  <c:v>5842</c:v>
                </c:pt>
                <c:pt idx="74">
                  <c:v>5874</c:v>
                </c:pt>
                <c:pt idx="75">
                  <c:v>5950</c:v>
                </c:pt>
                <c:pt idx="76">
                  <c:v>5938</c:v>
                </c:pt>
                <c:pt idx="77">
                  <c:v>5923</c:v>
                </c:pt>
                <c:pt idx="78">
                  <c:v>5879</c:v>
                </c:pt>
                <c:pt idx="79">
                  <c:v>5786</c:v>
                </c:pt>
                <c:pt idx="80">
                  <c:v>5997</c:v>
                </c:pt>
                <c:pt idx="81">
                  <c:v>6146</c:v>
                </c:pt>
                <c:pt idx="82">
                  <c:v>6269</c:v>
                </c:pt>
                <c:pt idx="83">
                  <c:v>6264</c:v>
                </c:pt>
                <c:pt idx="84">
                  <c:v>6220</c:v>
                </c:pt>
                <c:pt idx="85">
                  <c:v>6132</c:v>
                </c:pt>
                <c:pt idx="86">
                  <c:v>6170</c:v>
                </c:pt>
                <c:pt idx="87">
                  <c:v>6358</c:v>
                </c:pt>
                <c:pt idx="88">
                  <c:v>6585</c:v>
                </c:pt>
                <c:pt idx="89">
                  <c:v>6876</c:v>
                </c:pt>
                <c:pt idx="90">
                  <c:v>6845</c:v>
                </c:pt>
                <c:pt idx="91">
                  <c:v>6781</c:v>
                </c:pt>
                <c:pt idx="92">
                  <c:v>6553</c:v>
                </c:pt>
                <c:pt idx="93">
                  <c:v>6486</c:v>
                </c:pt>
                <c:pt idx="94">
                  <c:v>6851</c:v>
                </c:pt>
                <c:pt idx="95">
                  <c:v>6996</c:v>
                </c:pt>
                <c:pt idx="96">
                  <c:v>7211</c:v>
                </c:pt>
                <c:pt idx="97">
                  <c:v>7229</c:v>
                </c:pt>
                <c:pt idx="98">
                  <c:v>7500</c:v>
                </c:pt>
                <c:pt idx="99">
                  <c:v>7729</c:v>
                </c:pt>
                <c:pt idx="100">
                  <c:v>7594</c:v>
                </c:pt>
              </c:numCache>
            </c:numRef>
          </c:val>
          <c:smooth val="0"/>
          <c:extLst>
            <c:ext xmlns:c16="http://schemas.microsoft.com/office/drawing/2014/chart" uri="{C3380CC4-5D6E-409C-BE32-E72D297353CC}">
              <c16:uniqueId val="{00000001-6E37-6444-A747-DA21506AE09C}"/>
            </c:ext>
          </c:extLst>
        </c:ser>
        <c:ser>
          <c:idx val="2"/>
          <c:order val="2"/>
          <c:tx>
            <c:strRef>
              <c:f>BNP!$E$3</c:f>
              <c:strCache>
                <c:ptCount val="1"/>
                <c:pt idx="0">
                  <c:v>USA</c:v>
                </c:pt>
              </c:strCache>
            </c:strRef>
          </c:tx>
          <c:spPr>
            <a:ln w="9525" cap="rnd">
              <a:solidFill>
                <a:schemeClr val="tx1"/>
              </a:solidFill>
              <a:round/>
            </a:ln>
            <a:effectLst/>
          </c:spPr>
          <c:marker>
            <c:symbol val="circle"/>
            <c:size val="5"/>
            <c:spPr>
              <a:solidFill>
                <a:schemeClr val="bg1"/>
              </a:solidFill>
              <a:ln w="9525">
                <a:solidFill>
                  <a:schemeClr val="tx1"/>
                </a:solidFill>
              </a:ln>
              <a:effectLst/>
            </c:spPr>
          </c:marker>
          <c:cat>
            <c:numRef>
              <c:f>BNP!$B$4:$B$174</c:f>
              <c:numCache>
                <c:formatCode>General</c:formatCode>
                <c:ptCount val="17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numCache>
            </c:numRef>
          </c:cat>
          <c:val>
            <c:numRef>
              <c:f>BNP!$E$4:$E$104</c:f>
              <c:numCache>
                <c:formatCode>_-* #\ ##0_-;\-* #\ ##0_-;_-* "-"??_-;_-@_-</c:formatCode>
                <c:ptCount val="101"/>
                <c:pt idx="0">
                  <c:v>2545.4879999999998</c:v>
                </c:pt>
                <c:pt idx="1">
                  <c:v>2591.7694999999999</c:v>
                </c:pt>
                <c:pt idx="2">
                  <c:v>2635.48</c:v>
                </c:pt>
                <c:pt idx="3">
                  <c:v>2590.4839999999999</c:v>
                </c:pt>
                <c:pt idx="4">
                  <c:v>2587.9128000000001</c:v>
                </c:pt>
                <c:pt idx="5">
                  <c:v>2643.1936000000001</c:v>
                </c:pt>
                <c:pt idx="6">
                  <c:v>2690.7606999999998</c:v>
                </c:pt>
                <c:pt idx="7">
                  <c:v>2717.7583</c:v>
                </c:pt>
                <c:pt idx="8">
                  <c:v>2526.2040000000002</c:v>
                </c:pt>
                <c:pt idx="9">
                  <c:v>2652.1929</c:v>
                </c:pt>
                <c:pt idx="10">
                  <c:v>2725.4720000000002</c:v>
                </c:pt>
                <c:pt idx="11">
                  <c:v>2780.7527</c:v>
                </c:pt>
                <c:pt idx="12">
                  <c:v>2731.9</c:v>
                </c:pt>
                <c:pt idx="13">
                  <c:v>2762.7543999999998</c:v>
                </c:pt>
                <c:pt idx="14">
                  <c:v>2815.4639999999999</c:v>
                </c:pt>
                <c:pt idx="15">
                  <c:v>2803.8935999999999</c:v>
                </c:pt>
                <c:pt idx="16">
                  <c:v>2690.7606999999998</c:v>
                </c:pt>
                <c:pt idx="17">
                  <c:v>2688.1896999999999</c:v>
                </c:pt>
                <c:pt idx="18">
                  <c:v>2694.6176999999998</c:v>
                </c:pt>
                <c:pt idx="19">
                  <c:v>2690.7606999999998</c:v>
                </c:pt>
                <c:pt idx="20">
                  <c:v>2674.0479999999998</c:v>
                </c:pt>
                <c:pt idx="21">
                  <c:v>2715.1873000000001</c:v>
                </c:pt>
                <c:pt idx="22">
                  <c:v>2791.0376000000001</c:v>
                </c:pt>
                <c:pt idx="23">
                  <c:v>2760.183</c:v>
                </c:pt>
                <c:pt idx="24">
                  <c:v>2836.0337</c:v>
                </c:pt>
                <c:pt idx="25">
                  <c:v>2897.7424000000001</c:v>
                </c:pt>
                <c:pt idx="26">
                  <c:v>2918.3119999999999</c:v>
                </c:pt>
                <c:pt idx="27">
                  <c:v>2929.8823000000002</c:v>
                </c:pt>
                <c:pt idx="28">
                  <c:v>2929.8823000000002</c:v>
                </c:pt>
                <c:pt idx="29">
                  <c:v>2833.4623999999999</c:v>
                </c:pt>
                <c:pt idx="30">
                  <c:v>3039.1583999999998</c:v>
                </c:pt>
                <c:pt idx="31">
                  <c:v>3225.5702999999999</c:v>
                </c:pt>
                <c:pt idx="32">
                  <c:v>3342.56</c:v>
                </c:pt>
                <c:pt idx="33">
                  <c:v>3459.5495999999998</c:v>
                </c:pt>
                <c:pt idx="34">
                  <c:v>3294.9929999999999</c:v>
                </c:pt>
                <c:pt idx="35">
                  <c:v>3419.6959999999999</c:v>
                </c:pt>
                <c:pt idx="36">
                  <c:v>3469.8344999999999</c:v>
                </c:pt>
                <c:pt idx="37">
                  <c:v>3360.5583000000001</c:v>
                </c:pt>
                <c:pt idx="38">
                  <c:v>3329.7040000000002</c:v>
                </c:pt>
                <c:pt idx="39">
                  <c:v>3491.6896999999999</c:v>
                </c:pt>
                <c:pt idx="40">
                  <c:v>3319.4191999999998</c:v>
                </c:pt>
                <c:pt idx="41">
                  <c:v>3252.5680000000002</c:v>
                </c:pt>
                <c:pt idx="42">
                  <c:v>3222.9992999999999</c:v>
                </c:pt>
                <c:pt idx="43">
                  <c:v>3274.4229999999998</c:v>
                </c:pt>
                <c:pt idx="44">
                  <c:v>3453.1215999999999</c:v>
                </c:pt>
                <c:pt idx="45">
                  <c:v>3505.8312999999998</c:v>
                </c:pt>
                <c:pt idx="46">
                  <c:v>3526.4009999999998</c:v>
                </c:pt>
                <c:pt idx="47">
                  <c:v>3618.9639999999999</c:v>
                </c:pt>
                <c:pt idx="48">
                  <c:v>3712.8126999999999</c:v>
                </c:pt>
                <c:pt idx="49">
                  <c:v>3616.3928000000001</c:v>
                </c:pt>
                <c:pt idx="50">
                  <c:v>3631.82</c:v>
                </c:pt>
                <c:pt idx="51">
                  <c:v>3778.3784000000001</c:v>
                </c:pt>
                <c:pt idx="52">
                  <c:v>3971.2184999999999</c:v>
                </c:pt>
                <c:pt idx="53">
                  <c:v>4242.4799999999996</c:v>
                </c:pt>
                <c:pt idx="54">
                  <c:v>4254.0502999999999</c:v>
                </c:pt>
                <c:pt idx="55">
                  <c:v>4161.4872999999998</c:v>
                </c:pt>
                <c:pt idx="56">
                  <c:v>4247.6225999999997</c:v>
                </c:pt>
                <c:pt idx="57">
                  <c:v>4156.3446999999996</c:v>
                </c:pt>
                <c:pt idx="58">
                  <c:v>4176.9146000000001</c:v>
                </c:pt>
                <c:pt idx="59">
                  <c:v>4288.7617</c:v>
                </c:pt>
                <c:pt idx="60">
                  <c:v>4401.8945000000003</c:v>
                </c:pt>
                <c:pt idx="61">
                  <c:v>4311.9022999999997</c:v>
                </c:pt>
                <c:pt idx="62">
                  <c:v>4446.8905999999997</c:v>
                </c:pt>
                <c:pt idx="63">
                  <c:v>4733.5789999999997</c:v>
                </c:pt>
                <c:pt idx="64">
                  <c:v>4889.1367</c:v>
                </c:pt>
                <c:pt idx="65">
                  <c:v>4637.1589999999997</c:v>
                </c:pt>
                <c:pt idx="66">
                  <c:v>4599.8770000000004</c:v>
                </c:pt>
                <c:pt idx="67">
                  <c:v>4751.5775999999996</c:v>
                </c:pt>
                <c:pt idx="68">
                  <c:v>4815.8573999999999</c:v>
                </c:pt>
                <c:pt idx="69">
                  <c:v>4943.1319999999996</c:v>
                </c:pt>
                <c:pt idx="70">
                  <c:v>4803.0015000000003</c:v>
                </c:pt>
                <c:pt idx="71">
                  <c:v>4918.7056000000002</c:v>
                </c:pt>
                <c:pt idx="72">
                  <c:v>4991.9849999999997</c:v>
                </c:pt>
                <c:pt idx="73">
                  <c:v>5116.6880000000001</c:v>
                </c:pt>
                <c:pt idx="74">
                  <c:v>4964.9872999999998</c:v>
                </c:pt>
                <c:pt idx="75">
                  <c:v>5105.1176999999998</c:v>
                </c:pt>
                <c:pt idx="76">
                  <c:v>5049.8370000000004</c:v>
                </c:pt>
                <c:pt idx="77">
                  <c:v>5098.6895000000004</c:v>
                </c:pt>
                <c:pt idx="78">
                  <c:v>5198.9663</c:v>
                </c:pt>
                <c:pt idx="79">
                  <c:v>5715.7780000000002</c:v>
                </c:pt>
                <c:pt idx="80">
                  <c:v>6255.7295000000004</c:v>
                </c:pt>
                <c:pt idx="81">
                  <c:v>6317.4385000000002</c:v>
                </c:pt>
                <c:pt idx="82">
                  <c:v>6557.8456999999999</c:v>
                </c:pt>
                <c:pt idx="83">
                  <c:v>6559.1313</c:v>
                </c:pt>
                <c:pt idx="84">
                  <c:v>6523.1342999999997</c:v>
                </c:pt>
                <c:pt idx="85">
                  <c:v>6424.143</c:v>
                </c:pt>
                <c:pt idx="86">
                  <c:v>6471.7103999999999</c:v>
                </c:pt>
                <c:pt idx="87">
                  <c:v>6616.9834000000001</c:v>
                </c:pt>
                <c:pt idx="88">
                  <c:v>6447.2839999999997</c:v>
                </c:pt>
                <c:pt idx="89">
                  <c:v>6705.6895000000004</c:v>
                </c:pt>
                <c:pt idx="90">
                  <c:v>6664.5502999999999</c:v>
                </c:pt>
                <c:pt idx="91">
                  <c:v>6811.1090000000004</c:v>
                </c:pt>
                <c:pt idx="92">
                  <c:v>7324.0630000000001</c:v>
                </c:pt>
                <c:pt idx="93">
                  <c:v>6834.2494999999999</c:v>
                </c:pt>
                <c:pt idx="94">
                  <c:v>6510.2782999999999</c:v>
                </c:pt>
                <c:pt idx="95">
                  <c:v>7159.5063</c:v>
                </c:pt>
                <c:pt idx="96">
                  <c:v>6885.674</c:v>
                </c:pt>
                <c:pt idx="97">
                  <c:v>7406.3419999999996</c:v>
                </c:pt>
                <c:pt idx="98">
                  <c:v>7426.9110000000001</c:v>
                </c:pt>
                <c:pt idx="99">
                  <c:v>7959.1494000000002</c:v>
                </c:pt>
                <c:pt idx="100">
                  <c:v>8037.5712999999996</c:v>
                </c:pt>
              </c:numCache>
            </c:numRef>
          </c:val>
          <c:smooth val="0"/>
          <c:extLst>
            <c:ext xmlns:c16="http://schemas.microsoft.com/office/drawing/2014/chart" uri="{C3380CC4-5D6E-409C-BE32-E72D297353CC}">
              <c16:uniqueId val="{00000002-6E37-6444-A747-DA21506AE09C}"/>
            </c:ext>
          </c:extLst>
        </c:ser>
        <c:dLbls>
          <c:showLegendKey val="0"/>
          <c:showVal val="0"/>
          <c:showCatName val="0"/>
          <c:showSerName val="0"/>
          <c:showPercent val="0"/>
          <c:showBubbleSize val="0"/>
        </c:dLbls>
        <c:marker val="1"/>
        <c:smooth val="0"/>
        <c:axId val="1071688656"/>
        <c:axId val="1066699072"/>
      </c:lineChart>
      <c:catAx>
        <c:axId val="107168865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66699072"/>
        <c:crosses val="autoZero"/>
        <c:auto val="1"/>
        <c:lblAlgn val="ctr"/>
        <c:lblOffset val="100"/>
        <c:tickMarkSkip val="10"/>
        <c:noMultiLvlLbl val="0"/>
      </c:catAx>
      <c:valAx>
        <c:axId val="1066699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71688656"/>
        <c:crosses val="autoZero"/>
        <c:crossBetween val="between"/>
      </c:valAx>
      <c:spPr>
        <a:noFill/>
        <a:ln>
          <a:noFill/>
        </a:ln>
        <a:effectLst/>
      </c:spPr>
    </c:plotArea>
    <c:legend>
      <c:legendPos val="b"/>
      <c:layout>
        <c:manualLayout>
          <c:xMode val="edge"/>
          <c:yMode val="edge"/>
          <c:x val="0.38140677155493319"/>
          <c:y val="0.12171441630482203"/>
          <c:w val="0.23824227513201426"/>
          <c:h val="6.2982153616022274E-2"/>
        </c:manualLayout>
      </c:layout>
      <c:overlay val="0"/>
      <c:spPr>
        <a:noFill/>
        <a:ln w="6350">
          <a:solidFill>
            <a:schemeClr val="tx1"/>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BNP per Capita gjennom den andre industrielle revolusjonen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BNP!$C$3</c:f>
              <c:strCache>
                <c:ptCount val="1"/>
                <c:pt idx="0">
                  <c:v>Kina</c:v>
                </c:pt>
              </c:strCache>
            </c:strRef>
          </c:tx>
          <c:spPr>
            <a:ln w="12700" cap="rnd">
              <a:solidFill>
                <a:schemeClr val="tx2"/>
              </a:solidFill>
              <a:round/>
            </a:ln>
            <a:effectLst/>
          </c:spPr>
          <c:marker>
            <c:symbol val="triangle"/>
            <c:size val="5"/>
            <c:spPr>
              <a:solidFill>
                <a:schemeClr val="tx2"/>
              </a:solidFill>
              <a:ln w="9525">
                <a:solidFill>
                  <a:schemeClr val="tx2"/>
                </a:solidFill>
              </a:ln>
              <a:effectLst/>
            </c:spPr>
          </c:marker>
          <c:cat>
            <c:numRef>
              <c:f>BNP!$B$104:$B$174</c:f>
              <c:numCache>
                <c:formatCode>General</c:formatCode>
                <c:ptCount val="7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numCache>
            </c:numRef>
          </c:cat>
          <c:val>
            <c:numRef>
              <c:f>BNP!$C$104:$C$174</c:f>
              <c:numCache>
                <c:formatCode>_-* #\ ##0_-;\-* #\ ##0_-;_-* "-"??_-;_-@_-</c:formatCode>
                <c:ptCount val="71"/>
                <c:pt idx="0">
                  <c:v>972</c:v>
                </c:pt>
                <c:pt idx="11">
                  <c:v>905</c:v>
                </c:pt>
                <c:pt idx="13">
                  <c:v>985</c:v>
                </c:pt>
                <c:pt idx="29">
                  <c:v>1003</c:v>
                </c:pt>
                <c:pt idx="30">
                  <c:v>1012</c:v>
                </c:pt>
                <c:pt idx="31">
                  <c:v>1015</c:v>
                </c:pt>
                <c:pt idx="32">
                  <c:v>1039</c:v>
                </c:pt>
                <c:pt idx="33">
                  <c:v>923</c:v>
                </c:pt>
                <c:pt idx="34">
                  <c:v>937</c:v>
                </c:pt>
                <c:pt idx="35">
                  <c:v>1007</c:v>
                </c:pt>
                <c:pt idx="36">
                  <c:v>1065</c:v>
                </c:pt>
                <c:pt idx="37">
                  <c:v>1034</c:v>
                </c:pt>
                <c:pt idx="38">
                  <c:v>1003</c:v>
                </c:pt>
                <c:pt idx="50">
                  <c:v>799</c:v>
                </c:pt>
                <c:pt idx="51">
                  <c:v>950</c:v>
                </c:pt>
                <c:pt idx="52">
                  <c:v>1047</c:v>
                </c:pt>
                <c:pt idx="53">
                  <c:v>1157</c:v>
                </c:pt>
                <c:pt idx="54">
                  <c:v>1049</c:v>
                </c:pt>
                <c:pt idx="55">
                  <c:v>1119</c:v>
                </c:pt>
                <c:pt idx="56">
                  <c:v>1189</c:v>
                </c:pt>
                <c:pt idx="57">
                  <c:v>1195</c:v>
                </c:pt>
                <c:pt idx="58">
                  <c:v>1173</c:v>
                </c:pt>
                <c:pt idx="59">
                  <c:v>1117</c:v>
                </c:pt>
                <c:pt idx="60">
                  <c:v>1057</c:v>
                </c:pt>
                <c:pt idx="61">
                  <c:v>874</c:v>
                </c:pt>
                <c:pt idx="62">
                  <c:v>926</c:v>
                </c:pt>
                <c:pt idx="63">
                  <c:v>1034</c:v>
                </c:pt>
                <c:pt idx="64">
                  <c:v>1152</c:v>
                </c:pt>
                <c:pt idx="65">
                  <c:v>1253</c:v>
                </c:pt>
                <c:pt idx="66">
                  <c:v>1261</c:v>
                </c:pt>
                <c:pt idx="67">
                  <c:v>1237</c:v>
                </c:pt>
                <c:pt idx="68">
                  <c:v>1178</c:v>
                </c:pt>
                <c:pt idx="69">
                  <c:v>1264</c:v>
                </c:pt>
                <c:pt idx="70">
                  <c:v>1398</c:v>
                </c:pt>
              </c:numCache>
            </c:numRef>
          </c:val>
          <c:smooth val="0"/>
          <c:extLst>
            <c:ext xmlns:c16="http://schemas.microsoft.com/office/drawing/2014/chart" uri="{C3380CC4-5D6E-409C-BE32-E72D297353CC}">
              <c16:uniqueId val="{00000000-48E1-F14E-A55E-B754EF51F9AC}"/>
            </c:ext>
          </c:extLst>
        </c:ser>
        <c:ser>
          <c:idx val="1"/>
          <c:order val="1"/>
          <c:tx>
            <c:strRef>
              <c:f>BNP!$D$3</c:f>
              <c:strCache>
                <c:ptCount val="1"/>
                <c:pt idx="0">
                  <c:v>Storbritannia</c:v>
                </c:pt>
              </c:strCache>
            </c:strRef>
          </c:tx>
          <c:spPr>
            <a:ln w="9525" cap="rnd">
              <a:solidFill>
                <a:schemeClr val="tx1"/>
              </a:solidFill>
              <a:round/>
            </a:ln>
            <a:effectLst/>
          </c:spPr>
          <c:marker>
            <c:symbol val="circle"/>
            <c:size val="4"/>
            <c:spPr>
              <a:solidFill>
                <a:schemeClr val="bg1"/>
              </a:solidFill>
              <a:ln w="9525">
                <a:solidFill>
                  <a:schemeClr val="tx1"/>
                </a:solidFill>
              </a:ln>
              <a:effectLst/>
            </c:spPr>
          </c:marker>
          <c:cat>
            <c:numRef>
              <c:f>BNP!$B$104:$B$174</c:f>
              <c:numCache>
                <c:formatCode>General</c:formatCode>
                <c:ptCount val="7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numCache>
            </c:numRef>
          </c:cat>
          <c:val>
            <c:numRef>
              <c:f>BNP!$D$104:$D$174</c:f>
              <c:numCache>
                <c:formatCode>_-* #\ ##0_-;\-* #\ ##0_-;_-* "-"??_-;_-@_-</c:formatCode>
                <c:ptCount val="71"/>
                <c:pt idx="0">
                  <c:v>7594</c:v>
                </c:pt>
                <c:pt idx="1">
                  <c:v>7516</c:v>
                </c:pt>
                <c:pt idx="2">
                  <c:v>7635</c:v>
                </c:pt>
                <c:pt idx="3">
                  <c:v>7482</c:v>
                </c:pt>
                <c:pt idx="4">
                  <c:v>7455</c:v>
                </c:pt>
                <c:pt idx="5">
                  <c:v>7603</c:v>
                </c:pt>
                <c:pt idx="6">
                  <c:v>7782</c:v>
                </c:pt>
                <c:pt idx="7">
                  <c:v>7855</c:v>
                </c:pt>
                <c:pt idx="8">
                  <c:v>7461</c:v>
                </c:pt>
                <c:pt idx="9">
                  <c:v>7557</c:v>
                </c:pt>
                <c:pt idx="10">
                  <c:v>7718</c:v>
                </c:pt>
                <c:pt idx="11">
                  <c:v>7874</c:v>
                </c:pt>
                <c:pt idx="12">
                  <c:v>7954</c:v>
                </c:pt>
                <c:pt idx="13">
                  <c:v>8212</c:v>
                </c:pt>
                <c:pt idx="14">
                  <c:v>8131</c:v>
                </c:pt>
                <c:pt idx="15">
                  <c:v>8639</c:v>
                </c:pt>
                <c:pt idx="16">
                  <c:v>8702</c:v>
                </c:pt>
                <c:pt idx="17">
                  <c:v>8665</c:v>
                </c:pt>
                <c:pt idx="18">
                  <c:v>8630</c:v>
                </c:pt>
                <c:pt idx="19">
                  <c:v>7605</c:v>
                </c:pt>
                <c:pt idx="20">
                  <c:v>7017</c:v>
                </c:pt>
                <c:pt idx="21">
                  <c:v>6792</c:v>
                </c:pt>
                <c:pt idx="22">
                  <c:v>7391</c:v>
                </c:pt>
                <c:pt idx="23">
                  <c:v>7587</c:v>
                </c:pt>
                <c:pt idx="24">
                  <c:v>7844</c:v>
                </c:pt>
                <c:pt idx="25">
                  <c:v>8199</c:v>
                </c:pt>
                <c:pt idx="26">
                  <c:v>7868</c:v>
                </c:pt>
                <c:pt idx="27">
                  <c:v>8472</c:v>
                </c:pt>
                <c:pt idx="28">
                  <c:v>8539</c:v>
                </c:pt>
                <c:pt idx="29">
                  <c:v>8772</c:v>
                </c:pt>
                <c:pt idx="30">
                  <c:v>8673</c:v>
                </c:pt>
                <c:pt idx="31">
                  <c:v>8190</c:v>
                </c:pt>
                <c:pt idx="32">
                  <c:v>8206</c:v>
                </c:pt>
                <c:pt idx="33">
                  <c:v>8411</c:v>
                </c:pt>
                <c:pt idx="34">
                  <c:v>8939</c:v>
                </c:pt>
                <c:pt idx="35">
                  <c:v>9244</c:v>
                </c:pt>
                <c:pt idx="36">
                  <c:v>9620</c:v>
                </c:pt>
                <c:pt idx="37">
                  <c:v>9911</c:v>
                </c:pt>
                <c:pt idx="38">
                  <c:v>9988</c:v>
                </c:pt>
                <c:pt idx="39">
                  <c:v>9982</c:v>
                </c:pt>
                <c:pt idx="40">
                  <c:v>10928</c:v>
                </c:pt>
                <c:pt idx="41">
                  <c:v>11926</c:v>
                </c:pt>
                <c:pt idx="42">
                  <c:v>12176</c:v>
                </c:pt>
                <c:pt idx="43">
                  <c:v>12344</c:v>
                </c:pt>
                <c:pt idx="44">
                  <c:v>11803</c:v>
                </c:pt>
                <c:pt idx="45">
                  <c:v>11247</c:v>
                </c:pt>
                <c:pt idx="46">
                  <c:v>10751</c:v>
                </c:pt>
                <c:pt idx="47">
                  <c:v>10527</c:v>
                </c:pt>
                <c:pt idx="48">
                  <c:v>10753</c:v>
                </c:pt>
                <c:pt idx="49">
                  <c:v>11088</c:v>
                </c:pt>
                <c:pt idx="50">
                  <c:v>11061</c:v>
                </c:pt>
                <c:pt idx="51">
                  <c:v>11354</c:v>
                </c:pt>
                <c:pt idx="52">
                  <c:v>11303</c:v>
                </c:pt>
                <c:pt idx="53">
                  <c:v>11709</c:v>
                </c:pt>
                <c:pt idx="54">
                  <c:v>12145</c:v>
                </c:pt>
                <c:pt idx="55">
                  <c:v>12541</c:v>
                </c:pt>
                <c:pt idx="56">
                  <c:v>12639</c:v>
                </c:pt>
                <c:pt idx="57">
                  <c:v>12779</c:v>
                </c:pt>
                <c:pt idx="58">
                  <c:v>12698</c:v>
                </c:pt>
                <c:pt idx="59">
                  <c:v>13134</c:v>
                </c:pt>
                <c:pt idx="60">
                  <c:v>13780</c:v>
                </c:pt>
                <c:pt idx="61">
                  <c:v>14118</c:v>
                </c:pt>
                <c:pt idx="62">
                  <c:v>14131</c:v>
                </c:pt>
                <c:pt idx="63">
                  <c:v>14583</c:v>
                </c:pt>
                <c:pt idx="64">
                  <c:v>15251</c:v>
                </c:pt>
                <c:pt idx="65">
                  <c:v>15545</c:v>
                </c:pt>
                <c:pt idx="66">
                  <c:v>15757</c:v>
                </c:pt>
                <c:pt idx="67">
                  <c:v>16018</c:v>
                </c:pt>
                <c:pt idx="68">
                  <c:v>16593</c:v>
                </c:pt>
                <c:pt idx="69">
                  <c:v>16820</c:v>
                </c:pt>
                <c:pt idx="70">
                  <c:v>17162</c:v>
                </c:pt>
              </c:numCache>
            </c:numRef>
          </c:val>
          <c:smooth val="0"/>
          <c:extLst>
            <c:ext xmlns:c16="http://schemas.microsoft.com/office/drawing/2014/chart" uri="{C3380CC4-5D6E-409C-BE32-E72D297353CC}">
              <c16:uniqueId val="{00000001-48E1-F14E-A55E-B754EF51F9AC}"/>
            </c:ext>
          </c:extLst>
        </c:ser>
        <c:ser>
          <c:idx val="2"/>
          <c:order val="2"/>
          <c:tx>
            <c:strRef>
              <c:f>BNP!$E$3</c:f>
              <c:strCache>
                <c:ptCount val="1"/>
                <c:pt idx="0">
                  <c:v>USA</c:v>
                </c:pt>
              </c:strCache>
            </c:strRef>
          </c:tx>
          <c:spPr>
            <a:ln w="9525" cap="rnd">
              <a:solidFill>
                <a:schemeClr val="tx1"/>
              </a:solidFill>
              <a:round/>
            </a:ln>
            <a:effectLst/>
          </c:spPr>
          <c:marker>
            <c:symbol val="square"/>
            <c:size val="4"/>
            <c:spPr>
              <a:solidFill>
                <a:schemeClr val="bg1"/>
              </a:solidFill>
              <a:ln w="9525">
                <a:solidFill>
                  <a:schemeClr val="tx1"/>
                </a:solidFill>
              </a:ln>
              <a:effectLst/>
            </c:spPr>
          </c:marker>
          <c:cat>
            <c:numRef>
              <c:f>BNP!$B$104:$B$174</c:f>
              <c:numCache>
                <c:formatCode>General</c:formatCode>
                <c:ptCount val="7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numCache>
            </c:numRef>
          </c:cat>
          <c:val>
            <c:numRef>
              <c:f>BNP!$E$104:$E$174</c:f>
              <c:numCache>
                <c:formatCode>_-* #\ ##0_-;\-* #\ ##0_-;_-* "-"??_-;_-@_-</c:formatCode>
                <c:ptCount val="71"/>
                <c:pt idx="0">
                  <c:v>8037.5712999999996</c:v>
                </c:pt>
                <c:pt idx="1">
                  <c:v>8770.3629999999994</c:v>
                </c:pt>
                <c:pt idx="2">
                  <c:v>8684.2279999999992</c:v>
                </c:pt>
                <c:pt idx="3">
                  <c:v>8941.348</c:v>
                </c:pt>
                <c:pt idx="4">
                  <c:v>8663.6579999999994</c:v>
                </c:pt>
                <c:pt idx="5">
                  <c:v>9121.3320000000003</c:v>
                </c:pt>
                <c:pt idx="6">
                  <c:v>9980.1129999999994</c:v>
                </c:pt>
                <c:pt idx="7">
                  <c:v>9950.5439999999999</c:v>
                </c:pt>
                <c:pt idx="8">
                  <c:v>8975.9770000000008</c:v>
                </c:pt>
                <c:pt idx="9">
                  <c:v>9798.1180000000004</c:v>
                </c:pt>
                <c:pt idx="10">
                  <c:v>9636.7819999999992</c:v>
                </c:pt>
                <c:pt idx="11">
                  <c:v>9735.89</c:v>
                </c:pt>
                <c:pt idx="12">
                  <c:v>9976.5669999999991</c:v>
                </c:pt>
                <c:pt idx="13">
                  <c:v>10107.969999999999</c:v>
                </c:pt>
                <c:pt idx="14">
                  <c:v>9096.3719999999994</c:v>
                </c:pt>
                <c:pt idx="15">
                  <c:v>9164.1769999999997</c:v>
                </c:pt>
                <c:pt idx="16">
                  <c:v>10222.32</c:v>
                </c:pt>
                <c:pt idx="17">
                  <c:v>9769.0779999999995</c:v>
                </c:pt>
                <c:pt idx="18">
                  <c:v>10471.306</c:v>
                </c:pt>
                <c:pt idx="19">
                  <c:v>10449.780000000001</c:v>
                </c:pt>
                <c:pt idx="20">
                  <c:v>10152.927</c:v>
                </c:pt>
                <c:pt idx="21">
                  <c:v>9674.8809999999994</c:v>
                </c:pt>
                <c:pt idx="22">
                  <c:v>10009.715</c:v>
                </c:pt>
                <c:pt idx="23">
                  <c:v>11071.243</c:v>
                </c:pt>
                <c:pt idx="24">
                  <c:v>11126.713</c:v>
                </c:pt>
                <c:pt idx="25">
                  <c:v>11149.772000000001</c:v>
                </c:pt>
                <c:pt idx="26">
                  <c:v>11647.768</c:v>
                </c:pt>
                <c:pt idx="27">
                  <c:v>11532.397000000001</c:v>
                </c:pt>
                <c:pt idx="28">
                  <c:v>11451.069</c:v>
                </c:pt>
                <c:pt idx="29">
                  <c:v>11954.235000000001</c:v>
                </c:pt>
                <c:pt idx="30">
                  <c:v>10694.982</c:v>
                </c:pt>
                <c:pt idx="31">
                  <c:v>9930.9639999999999</c:v>
                </c:pt>
                <c:pt idx="32">
                  <c:v>8380.5049999999992</c:v>
                </c:pt>
                <c:pt idx="33">
                  <c:v>8048.2245999999996</c:v>
                </c:pt>
                <c:pt idx="34">
                  <c:v>8667.0920000000006</c:v>
                </c:pt>
                <c:pt idx="35">
                  <c:v>9680.8389999999999</c:v>
                </c:pt>
                <c:pt idx="36">
                  <c:v>10568.013000000001</c:v>
                </c:pt>
                <c:pt idx="37">
                  <c:v>11295.099</c:v>
                </c:pt>
                <c:pt idx="38">
                  <c:v>10526.134</c:v>
                </c:pt>
                <c:pt idx="39">
                  <c:v>11171.448</c:v>
                </c:pt>
                <c:pt idx="40">
                  <c:v>12005.094999999999</c:v>
                </c:pt>
                <c:pt idx="41">
                  <c:v>13553.401</c:v>
                </c:pt>
                <c:pt idx="42">
                  <c:v>14869.861000000001</c:v>
                </c:pt>
                <c:pt idx="43">
                  <c:v>16050.218000000001</c:v>
                </c:pt>
                <c:pt idx="44">
                  <c:v>16999.328000000001</c:v>
                </c:pt>
                <c:pt idx="45">
                  <c:v>16477.553</c:v>
                </c:pt>
                <c:pt idx="46">
                  <c:v>14822.467000000001</c:v>
                </c:pt>
                <c:pt idx="47">
                  <c:v>14311.547</c:v>
                </c:pt>
                <c:pt idx="48">
                  <c:v>14734.232</c:v>
                </c:pt>
                <c:pt idx="49">
                  <c:v>14196.672</c:v>
                </c:pt>
                <c:pt idx="50">
                  <c:v>15240</c:v>
                </c:pt>
                <c:pt idx="51">
                  <c:v>16125</c:v>
                </c:pt>
                <c:pt idx="52">
                  <c:v>16444</c:v>
                </c:pt>
                <c:pt idx="53">
                  <c:v>16917</c:v>
                </c:pt>
                <c:pt idx="54">
                  <c:v>16512</c:v>
                </c:pt>
                <c:pt idx="55">
                  <c:v>17370</c:v>
                </c:pt>
                <c:pt idx="56">
                  <c:v>17397</c:v>
                </c:pt>
                <c:pt idx="57">
                  <c:v>17406</c:v>
                </c:pt>
                <c:pt idx="58">
                  <c:v>16946</c:v>
                </c:pt>
                <c:pt idx="59">
                  <c:v>17900</c:v>
                </c:pt>
                <c:pt idx="60">
                  <c:v>18057</c:v>
                </c:pt>
                <c:pt idx="61">
                  <c:v>18175</c:v>
                </c:pt>
                <c:pt idx="62">
                  <c:v>18976</c:v>
                </c:pt>
                <c:pt idx="63">
                  <c:v>19514</c:v>
                </c:pt>
                <c:pt idx="64">
                  <c:v>20360</c:v>
                </c:pt>
                <c:pt idx="65">
                  <c:v>21390</c:v>
                </c:pt>
                <c:pt idx="66">
                  <c:v>22529</c:v>
                </c:pt>
                <c:pt idx="67">
                  <c:v>22842</c:v>
                </c:pt>
                <c:pt idx="68">
                  <c:v>23691</c:v>
                </c:pt>
                <c:pt idx="69">
                  <c:v>24195</c:v>
                </c:pt>
                <c:pt idx="70">
                  <c:v>23958</c:v>
                </c:pt>
              </c:numCache>
            </c:numRef>
          </c:val>
          <c:smooth val="0"/>
          <c:extLst>
            <c:ext xmlns:c16="http://schemas.microsoft.com/office/drawing/2014/chart" uri="{C3380CC4-5D6E-409C-BE32-E72D297353CC}">
              <c16:uniqueId val="{00000002-48E1-F14E-A55E-B754EF51F9AC}"/>
            </c:ext>
          </c:extLst>
        </c:ser>
        <c:dLbls>
          <c:showLegendKey val="0"/>
          <c:showVal val="0"/>
          <c:showCatName val="0"/>
          <c:showSerName val="0"/>
          <c:showPercent val="0"/>
          <c:showBubbleSize val="0"/>
        </c:dLbls>
        <c:marker val="1"/>
        <c:smooth val="0"/>
        <c:axId val="1606639088"/>
        <c:axId val="1607305504"/>
      </c:lineChart>
      <c:catAx>
        <c:axId val="160663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07305504"/>
        <c:crosses val="autoZero"/>
        <c:auto val="1"/>
        <c:lblAlgn val="ctr"/>
        <c:lblOffset val="100"/>
        <c:tickLblSkip val="10"/>
        <c:noMultiLvlLbl val="0"/>
      </c:catAx>
      <c:valAx>
        <c:axId val="1607305504"/>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606639088"/>
        <c:crosses val="autoZero"/>
        <c:crossBetween val="between"/>
      </c:valAx>
      <c:spPr>
        <a:noFill/>
        <a:ln>
          <a:noFill/>
        </a:ln>
        <a:effectLst/>
      </c:spPr>
    </c:plotArea>
    <c:legend>
      <c:legendPos val="b"/>
      <c:layout>
        <c:manualLayout>
          <c:xMode val="edge"/>
          <c:yMode val="edge"/>
          <c:x val="0.3755805703326614"/>
          <c:y val="0.12159573532793207"/>
          <c:w val="0.24630996898969285"/>
          <c:h val="6.8187159319924792E-2"/>
        </c:manualLayout>
      </c:layout>
      <c:overlay val="0"/>
      <c:spPr>
        <a:solidFill>
          <a:schemeClr val="bg1"/>
        </a:solidFill>
        <a:ln>
          <a:solidFill>
            <a:schemeClr val="tx1"/>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45443273937395E-2"/>
          <c:y val="9.2126286517034625E-2"/>
          <c:w val="0.88407698840990245"/>
          <c:h val="0.82401662689905464"/>
        </c:manualLayout>
      </c:layout>
      <c:lineChart>
        <c:grouping val="standard"/>
        <c:varyColors val="0"/>
        <c:ser>
          <c:idx val="0"/>
          <c:order val="0"/>
          <c:tx>
            <c:strRef>
              <c:f>Handel!$W$3</c:f>
              <c:strCache>
                <c:ptCount val="1"/>
                <c:pt idx="0">
                  <c:v>Kina</c:v>
                </c:pt>
              </c:strCache>
            </c:strRef>
          </c:tx>
          <c:spPr>
            <a:ln w="28575" cap="rnd">
              <a:solidFill>
                <a:schemeClr val="tx1"/>
              </a:solidFill>
              <a:round/>
            </a:ln>
            <a:effectLst/>
          </c:spPr>
          <c:marker>
            <c:symbol val="triangle"/>
            <c:size val="8"/>
            <c:spPr>
              <a:solidFill>
                <a:schemeClr val="bg1"/>
              </a:solidFill>
              <a:ln w="1587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04-7B47-A394-061A925275F1}"/>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Handel!$W$22:$W$65</c:f>
              <c:numCache>
                <c:formatCode>_(* #,##0.00_);_(* \(#,##0.00\);_(* "-"??_);_(@_)</c:formatCode>
                <c:ptCount val="44"/>
                <c:pt idx="0">
                  <c:v>-0.80487804878048796</c:v>
                </c:pt>
                <c:pt idx="1">
                  <c:v>-1.3565217391304341</c:v>
                </c:pt>
                <c:pt idx="2">
                  <c:v>-1.1499999999999999</c:v>
                </c:pt>
                <c:pt idx="3">
                  <c:v>-3.9682539682521821E-3</c:v>
                </c:pt>
                <c:pt idx="4">
                  <c:v>3.4758435114503823</c:v>
                </c:pt>
                <c:pt idx="5">
                  <c:v>1.9461780459770126</c:v>
                </c:pt>
                <c:pt idx="6">
                  <c:v>4.4742857142856599E-2</c:v>
                </c:pt>
                <c:pt idx="7">
                  <c:v>-12.486968265306121</c:v>
                </c:pt>
                <c:pt idx="8">
                  <c:v>-7.3959976811594776</c:v>
                </c:pt>
                <c:pt idx="9">
                  <c:v>0.2428545067264595</c:v>
                </c:pt>
                <c:pt idx="10">
                  <c:v>-3.1101745061728363</c:v>
                </c:pt>
                <c:pt idx="11">
                  <c:v>-3.7559540080971603</c:v>
                </c:pt>
                <c:pt idx="12">
                  <c:v>9.7566305162523808</c:v>
                </c:pt>
                <c:pt idx="13">
                  <c:v>10.759018013937279</c:v>
                </c:pt>
                <c:pt idx="14">
                  <c:v>4.3268399999999998</c:v>
                </c:pt>
                <c:pt idx="15">
                  <c:v>-8.4706349344869309</c:v>
                </c:pt>
                <c:pt idx="16">
                  <c:v>7.3570000000000002</c:v>
                </c:pt>
                <c:pt idx="17">
                  <c:v>11.959002383033768</c:v>
                </c:pt>
                <c:pt idx="18">
                  <c:v>17.55</c:v>
                </c:pt>
                <c:pt idx="19">
                  <c:v>42.823219999999999</c:v>
                </c:pt>
                <c:pt idx="20">
                  <c:v>43.836159993830265</c:v>
                </c:pt>
                <c:pt idx="21">
                  <c:v>30.640585230739379</c:v>
                </c:pt>
                <c:pt idx="22">
                  <c:v>28.786199300924103</c:v>
                </c:pt>
                <c:pt idx="23">
                  <c:v>28.086220298129852</c:v>
                </c:pt>
                <c:pt idx="24">
                  <c:v>37.38267126402075</c:v>
                </c:pt>
                <c:pt idx="25">
                  <c:v>35.821129066300536</c:v>
                </c:pt>
                <c:pt idx="26">
                  <c:v>51.174382539959716</c:v>
                </c:pt>
                <c:pt idx="27">
                  <c:v>124.62679751721058</c:v>
                </c:pt>
                <c:pt idx="28">
                  <c:v>208.91892450059947</c:v>
                </c:pt>
                <c:pt idx="29">
                  <c:v>308.03602878334937</c:v>
                </c:pt>
                <c:pt idx="30">
                  <c:v>348.83253315392528</c:v>
                </c:pt>
                <c:pt idx="31">
                  <c:v>220.13040136678137</c:v>
                </c:pt>
                <c:pt idx="32">
                  <c:v>222.39987534713941</c:v>
                </c:pt>
                <c:pt idx="33">
                  <c:v>180.89422992204589</c:v>
                </c:pt>
                <c:pt idx="34">
                  <c:v>231.86523395042994</c:v>
                </c:pt>
                <c:pt idx="35">
                  <c:v>234.87052603357105</c:v>
                </c:pt>
                <c:pt idx="36">
                  <c:v>221.550832008334</c:v>
                </c:pt>
                <c:pt idx="37">
                  <c:v>358.83572336489721</c:v>
                </c:pt>
                <c:pt idx="38">
                  <c:v>255.48347338181958</c:v>
                </c:pt>
                <c:pt idx="39">
                  <c:v>215.69569735861376</c:v>
                </c:pt>
                <c:pt idx="40">
                  <c:v>91.486670478899896</c:v>
                </c:pt>
                <c:pt idx="41">
                  <c:v>132.78751044739698</c:v>
                </c:pt>
                <c:pt idx="42">
                  <c:v>355.14541405747167</c:v>
                </c:pt>
                <c:pt idx="43">
                  <c:v>462.24995662110399</c:v>
                </c:pt>
              </c:numCache>
            </c:numRef>
          </c:val>
          <c:smooth val="0"/>
          <c:extLst>
            <c:ext xmlns:c16="http://schemas.microsoft.com/office/drawing/2014/chart" uri="{C3380CC4-5D6E-409C-BE32-E72D297353CC}">
              <c16:uniqueId val="{00000000-A304-7B47-A394-061A925275F1}"/>
            </c:ext>
          </c:extLst>
        </c:ser>
        <c:ser>
          <c:idx val="1"/>
          <c:order val="1"/>
          <c:tx>
            <c:strRef>
              <c:f>Handel!$X$3</c:f>
              <c:strCache>
                <c:ptCount val="1"/>
                <c:pt idx="0">
                  <c:v>USA</c:v>
                </c:pt>
              </c:strCache>
            </c:strRef>
          </c:tx>
          <c:spPr>
            <a:ln w="28575" cap="rnd">
              <a:solidFill>
                <a:schemeClr val="tx1"/>
              </a:solidFill>
              <a:round/>
            </a:ln>
            <a:effectLst/>
          </c:spPr>
          <c:marker>
            <c:symbol val="diamond"/>
            <c:size val="8"/>
            <c:spPr>
              <a:solidFill>
                <a:schemeClr val="bg1"/>
              </a:solidFill>
              <a:ln w="1587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04-7B47-A394-061A925275F1}"/>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Handel!$X$22:$X$65</c:f>
              <c:numCache>
                <c:formatCode>_(* #,##0.00_);_(* \(#,##0.00\);_(* "-"??_);_(@_)</c:formatCode>
                <c:ptCount val="44"/>
                <c:pt idx="0">
                  <c:v>-25.367000000000001</c:v>
                </c:pt>
                <c:pt idx="1">
                  <c:v>-22.545000000000002</c:v>
                </c:pt>
                <c:pt idx="2">
                  <c:v>-13.055999999999999</c:v>
                </c:pt>
                <c:pt idx="3">
                  <c:v>-12.519</c:v>
                </c:pt>
                <c:pt idx="4">
                  <c:v>-19.974</c:v>
                </c:pt>
                <c:pt idx="5">
                  <c:v>-51.642000000000003</c:v>
                </c:pt>
                <c:pt idx="6">
                  <c:v>-102.727</c:v>
                </c:pt>
                <c:pt idx="7">
                  <c:v>-114.018</c:v>
                </c:pt>
                <c:pt idx="8">
                  <c:v>-131.869</c:v>
                </c:pt>
                <c:pt idx="9">
                  <c:v>-144.77000000000001</c:v>
                </c:pt>
                <c:pt idx="10">
                  <c:v>-109.392</c:v>
                </c:pt>
                <c:pt idx="11">
                  <c:v>-86.742000000000004</c:v>
                </c:pt>
                <c:pt idx="12">
                  <c:v>-77.853999999999999</c:v>
                </c:pt>
                <c:pt idx="13">
                  <c:v>-28.613</c:v>
                </c:pt>
                <c:pt idx="14">
                  <c:v>-34.738</c:v>
                </c:pt>
                <c:pt idx="15">
                  <c:v>-65.174000000000007</c:v>
                </c:pt>
                <c:pt idx="16">
                  <c:v>-92.486999999999995</c:v>
                </c:pt>
                <c:pt idx="17">
                  <c:v>-89.762</c:v>
                </c:pt>
                <c:pt idx="18">
                  <c:v>-96.376999999999995</c:v>
                </c:pt>
                <c:pt idx="19">
                  <c:v>-101.971</c:v>
                </c:pt>
                <c:pt idx="20">
                  <c:v>-162.71100000000001</c:v>
                </c:pt>
                <c:pt idx="21">
                  <c:v>-259.55</c:v>
                </c:pt>
                <c:pt idx="22">
                  <c:v>-381.07299999999998</c:v>
                </c:pt>
                <c:pt idx="23">
                  <c:v>-376.74700000000001</c:v>
                </c:pt>
                <c:pt idx="24">
                  <c:v>-439.745</c:v>
                </c:pt>
                <c:pt idx="25">
                  <c:v>-521.95500000000004</c:v>
                </c:pt>
                <c:pt idx="26">
                  <c:v>-634.14099999999996</c:v>
                </c:pt>
                <c:pt idx="27">
                  <c:v>-739.90200000000004</c:v>
                </c:pt>
                <c:pt idx="28">
                  <c:v>-786.45299999999997</c:v>
                </c:pt>
                <c:pt idx="29">
                  <c:v>-735.93299999999999</c:v>
                </c:pt>
                <c:pt idx="30">
                  <c:v>-740.87099999999998</c:v>
                </c:pt>
                <c:pt idx="31">
                  <c:v>-419.15300000000002</c:v>
                </c:pt>
                <c:pt idx="32">
                  <c:v>-532.30799999999999</c:v>
                </c:pt>
                <c:pt idx="33">
                  <c:v>-579.61599999999999</c:v>
                </c:pt>
                <c:pt idx="34">
                  <c:v>-551.61699999999996</c:v>
                </c:pt>
                <c:pt idx="35">
                  <c:v>-479.39400000000001</c:v>
                </c:pt>
                <c:pt idx="36">
                  <c:v>-510.03699999999998</c:v>
                </c:pt>
                <c:pt idx="37">
                  <c:v>-526.19899999999996</c:v>
                </c:pt>
                <c:pt idx="38">
                  <c:v>-506.24900000000002</c:v>
                </c:pt>
                <c:pt idx="39">
                  <c:v>-536.73400000000004</c:v>
                </c:pt>
                <c:pt idx="40">
                  <c:v>-593.077</c:v>
                </c:pt>
                <c:pt idx="41">
                  <c:v>-578.78499999999997</c:v>
                </c:pt>
                <c:pt idx="42">
                  <c:v>-627.49900000000002</c:v>
                </c:pt>
                <c:pt idx="43">
                  <c:v>-861.71299999999997</c:v>
                </c:pt>
              </c:numCache>
            </c:numRef>
          </c:val>
          <c:smooth val="0"/>
          <c:extLst>
            <c:ext xmlns:c16="http://schemas.microsoft.com/office/drawing/2014/chart" uri="{C3380CC4-5D6E-409C-BE32-E72D297353CC}">
              <c16:uniqueId val="{00000001-A304-7B47-A394-061A925275F1}"/>
            </c:ext>
          </c:extLst>
        </c:ser>
        <c:ser>
          <c:idx val="2"/>
          <c:order val="2"/>
          <c:tx>
            <c:strRef>
              <c:f>Handel!$Y$3</c:f>
              <c:strCache>
                <c:ptCount val="1"/>
                <c:pt idx="0">
                  <c:v>Tyskland</c:v>
                </c:pt>
              </c:strCache>
            </c:strRef>
          </c:tx>
          <c:spPr>
            <a:ln w="28575" cap="rnd">
              <a:solidFill>
                <a:schemeClr val="tx1"/>
              </a:solidFill>
              <a:round/>
            </a:ln>
            <a:effectLst/>
          </c:spPr>
          <c:marker>
            <c:symbol val="circle"/>
            <c:size val="8"/>
            <c:spPr>
              <a:solidFill>
                <a:schemeClr val="bg1"/>
              </a:solidFill>
              <a:ln w="1587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04-7B47-A394-061A925275F1}"/>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Handel!$Y$22:$Y$65</c:f>
              <c:numCache>
                <c:formatCode>_(* #,##0.00_);_(* \(#,##0.00\);_(* "-"??_);_(@_)</c:formatCode>
                <c:ptCount val="44"/>
                <c:pt idx="0">
                  <c:v>-14.121548198636795</c:v>
                </c:pt>
                <c:pt idx="1">
                  <c:v>-31.510971080994537</c:v>
                </c:pt>
                <c:pt idx="2">
                  <c:v>-43.823830428233279</c:v>
                </c:pt>
                <c:pt idx="3">
                  <c:v>-31.326091735179595</c:v>
                </c:pt>
                <c:pt idx="4">
                  <c:v>-20.562553397275725</c:v>
                </c:pt>
                <c:pt idx="5">
                  <c:v>-23.064731520490234</c:v>
                </c:pt>
                <c:pt idx="6">
                  <c:v>-20.241612947563752</c:v>
                </c:pt>
                <c:pt idx="7">
                  <c:v>-14.924245947382415</c:v>
                </c:pt>
                <c:pt idx="8">
                  <c:v>-3.8748302260650331</c:v>
                </c:pt>
                <c:pt idx="9">
                  <c:v>-4.1983601741022953</c:v>
                </c:pt>
                <c:pt idx="10">
                  <c:v>-4.8531228421873172</c:v>
                </c:pt>
                <c:pt idx="11">
                  <c:v>-8.6271278477062374</c:v>
                </c:pt>
                <c:pt idx="12">
                  <c:v>-3.4000932090546265</c:v>
                </c:pt>
                <c:pt idx="13">
                  <c:v>-9.1125515615792843</c:v>
                </c:pt>
                <c:pt idx="14">
                  <c:v>-10.688791484032592</c:v>
                </c:pt>
                <c:pt idx="15">
                  <c:v>1.0386844907133179</c:v>
                </c:pt>
                <c:pt idx="16">
                  <c:v>3.6061226949500123</c:v>
                </c:pt>
                <c:pt idx="17">
                  <c:v>10.519994540739747</c:v>
                </c:pt>
                <c:pt idx="18">
                  <c:v>17.841174941512818</c:v>
                </c:pt>
                <c:pt idx="19">
                  <c:v>23.842770133092714</c:v>
                </c:pt>
                <c:pt idx="20">
                  <c:v>27.513615649661009</c:v>
                </c:pt>
                <c:pt idx="21">
                  <c:v>12.129601753281861</c:v>
                </c:pt>
                <c:pt idx="22">
                  <c:v>3.2991440250980224</c:v>
                </c:pt>
                <c:pt idx="23">
                  <c:v>31.649756244881956</c:v>
                </c:pt>
                <c:pt idx="24">
                  <c:v>88.341170877647215</c:v>
                </c:pt>
                <c:pt idx="25">
                  <c:v>94.414564452156611</c:v>
                </c:pt>
                <c:pt idx="26">
                  <c:v>146.36127827837865</c:v>
                </c:pt>
                <c:pt idx="27">
                  <c:v>148.04923059299597</c:v>
                </c:pt>
                <c:pt idx="28">
                  <c:v>162.1957448258822</c:v>
                </c:pt>
                <c:pt idx="29">
                  <c:v>231.94929670313795</c:v>
                </c:pt>
                <c:pt idx="30">
                  <c:v>227.47145306328102</c:v>
                </c:pt>
                <c:pt idx="31">
                  <c:v>170.941744060156</c:v>
                </c:pt>
                <c:pt idx="32">
                  <c:v>178.90148701666701</c:v>
                </c:pt>
                <c:pt idx="33">
                  <c:v>184.02205225680981</c:v>
                </c:pt>
                <c:pt idx="34">
                  <c:v>215.16227409023438</c:v>
                </c:pt>
                <c:pt idx="35">
                  <c:v>215.01035748666723</c:v>
                </c:pt>
                <c:pt idx="36">
                  <c:v>257.39702696078342</c:v>
                </c:pt>
                <c:pt idx="37">
                  <c:v>255.01709985859375</c:v>
                </c:pt>
                <c:pt idx="38">
                  <c:v>255.96691723190722</c:v>
                </c:pt>
                <c:pt idx="39">
                  <c:v>261.63980887647097</c:v>
                </c:pt>
                <c:pt idx="40">
                  <c:v>242.35548450196046</c:v>
                </c:pt>
                <c:pt idx="41">
                  <c:v>219.79426683137231</c:v>
                </c:pt>
                <c:pt idx="42">
                  <c:v>218.90873745681006</c:v>
                </c:pt>
                <c:pt idx="43">
                  <c:v>226.55745461627538</c:v>
                </c:pt>
              </c:numCache>
            </c:numRef>
          </c:val>
          <c:smooth val="0"/>
          <c:extLst>
            <c:ext xmlns:c16="http://schemas.microsoft.com/office/drawing/2014/chart" uri="{C3380CC4-5D6E-409C-BE32-E72D297353CC}">
              <c16:uniqueId val="{00000002-A304-7B47-A394-061A925275F1}"/>
            </c:ext>
          </c:extLst>
        </c:ser>
        <c:ser>
          <c:idx val="3"/>
          <c:order val="3"/>
          <c:tx>
            <c:strRef>
              <c:f>Handel!$Z$3</c:f>
              <c:strCache>
                <c:ptCount val="1"/>
                <c:pt idx="0">
                  <c:v>Japan</c:v>
                </c:pt>
              </c:strCache>
            </c:strRef>
          </c:tx>
          <c:spPr>
            <a:ln w="28575" cap="rnd">
              <a:solidFill>
                <a:schemeClr val="tx1"/>
              </a:solidFill>
              <a:round/>
            </a:ln>
            <a:effectLst/>
          </c:spPr>
          <c:marker>
            <c:symbol val="square"/>
            <c:size val="8"/>
            <c:spPr>
              <a:solidFill>
                <a:schemeClr val="bg1"/>
              </a:solidFill>
              <a:ln w="1587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04-7B47-A394-061A925275F1}"/>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Handel!$Z$22:$Z$65</c:f>
              <c:numCache>
                <c:formatCode>_(* #,##0.00_);_(* \(#,##0.00\);_(* "-"??_);_(@_)</c:formatCode>
                <c:ptCount val="44"/>
                <c:pt idx="0">
                  <c:v>16.145734414804672</c:v>
                </c:pt>
                <c:pt idx="1">
                  <c:v>-10.178503568495026</c:v>
                </c:pt>
                <c:pt idx="2">
                  <c:v>-10.762068405862548</c:v>
                </c:pt>
                <c:pt idx="3">
                  <c:v>7.4758837340694884</c:v>
                </c:pt>
                <c:pt idx="4">
                  <c:v>6.2197708577317812</c:v>
                </c:pt>
                <c:pt idx="5">
                  <c:v>19.079902169029999</c:v>
                </c:pt>
                <c:pt idx="6">
                  <c:v>32.246208253954862</c:v>
                </c:pt>
                <c:pt idx="7">
                  <c:v>44.629778842421146</c:v>
                </c:pt>
                <c:pt idx="8">
                  <c:v>76.37500163185571</c:v>
                </c:pt>
                <c:pt idx="9">
                  <c:v>70.124276207760801</c:v>
                </c:pt>
                <c:pt idx="10">
                  <c:v>60.323819348475283</c:v>
                </c:pt>
                <c:pt idx="11">
                  <c:v>41.293261160125333</c:v>
                </c:pt>
                <c:pt idx="12">
                  <c:v>24.355543277448731</c:v>
                </c:pt>
                <c:pt idx="13">
                  <c:v>53.732293939351194</c:v>
                </c:pt>
                <c:pt idx="14">
                  <c:v>80.350537262546879</c:v>
                </c:pt>
                <c:pt idx="15">
                  <c:v>95.479406966684635</c:v>
                </c:pt>
                <c:pt idx="16">
                  <c:v>93.444922990221926</c:v>
                </c:pt>
                <c:pt idx="17">
                  <c:v>68.922257802499701</c:v>
                </c:pt>
                <c:pt idx="18">
                  <c:v>18.591806698161683</c:v>
                </c:pt>
                <c:pt idx="19">
                  <c:v>44.200018348487369</c:v>
                </c:pt>
                <c:pt idx="20">
                  <c:v>71.492903648668147</c:v>
                </c:pt>
                <c:pt idx="21">
                  <c:v>68.865072146702389</c:v>
                </c:pt>
                <c:pt idx="22">
                  <c:v>67.799063707772888</c:v>
                </c:pt>
                <c:pt idx="23">
                  <c:v>25.985588613078857</c:v>
                </c:pt>
                <c:pt idx="24">
                  <c:v>52.861517848597963</c:v>
                </c:pt>
                <c:pt idx="25">
                  <c:v>72.560562736396307</c:v>
                </c:pt>
                <c:pt idx="26">
                  <c:v>93.369256791104803</c:v>
                </c:pt>
                <c:pt idx="27">
                  <c:v>67.729286088867312</c:v>
                </c:pt>
                <c:pt idx="28">
                  <c:v>59.746705268217404</c:v>
                </c:pt>
                <c:pt idx="29">
                  <c:v>80.68040440411535</c:v>
                </c:pt>
                <c:pt idx="30">
                  <c:v>17.444937330385741</c:v>
                </c:pt>
                <c:pt idx="31">
                  <c:v>23.747970772714723</c:v>
                </c:pt>
                <c:pt idx="32">
                  <c:v>77.087145544465571</c:v>
                </c:pt>
                <c:pt idx="33">
                  <c:v>-40.268387502220584</c:v>
                </c:pt>
                <c:pt idx="34">
                  <c:v>-102.95216335172266</c:v>
                </c:pt>
                <c:pt idx="35">
                  <c:v>-125.64083501662817</c:v>
                </c:pt>
                <c:pt idx="36">
                  <c:v>-127.03410086503138</c:v>
                </c:pt>
                <c:pt idx="37">
                  <c:v>-24.619967678368774</c:v>
                </c:pt>
                <c:pt idx="38">
                  <c:v>40.314211663738405</c:v>
                </c:pt>
                <c:pt idx="39">
                  <c:v>37.457827821082766</c:v>
                </c:pt>
                <c:pt idx="40">
                  <c:v>1.0061293350090332</c:v>
                </c:pt>
                <c:pt idx="41">
                  <c:v>-14.809695880255127</c:v>
                </c:pt>
                <c:pt idx="42">
                  <c:v>-12.177055367018799</c:v>
                </c:pt>
                <c:pt idx="43">
                  <c:v>-25.921530017920411</c:v>
                </c:pt>
              </c:numCache>
            </c:numRef>
          </c:val>
          <c:smooth val="0"/>
          <c:extLst>
            <c:ext xmlns:c16="http://schemas.microsoft.com/office/drawing/2014/chart" uri="{C3380CC4-5D6E-409C-BE32-E72D297353CC}">
              <c16:uniqueId val="{00000003-A304-7B47-A394-061A925275F1}"/>
            </c:ext>
          </c:extLst>
        </c:ser>
        <c:dLbls>
          <c:showLegendKey val="0"/>
          <c:showVal val="0"/>
          <c:showCatName val="0"/>
          <c:showSerName val="0"/>
          <c:showPercent val="0"/>
          <c:showBubbleSize val="0"/>
        </c:dLbls>
        <c:marker val="1"/>
        <c:smooth val="0"/>
        <c:axId val="837886623"/>
        <c:axId val="553765792"/>
      </c:lineChart>
      <c:catAx>
        <c:axId val="837886623"/>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400"/>
                  <a:t>Handelsbalansen</a:t>
                </a:r>
              </a:p>
            </c:rich>
          </c:tx>
          <c:layout>
            <c:manualLayout>
              <c:xMode val="edge"/>
              <c:yMode val="edge"/>
              <c:x val="0.49418894478113423"/>
              <c:y val="2.069512462989425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ln>
                  <a:noFill/>
                </a:ln>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53765792"/>
        <c:crosses val="autoZero"/>
        <c:auto val="1"/>
        <c:lblAlgn val="ctr"/>
        <c:lblOffset val="100"/>
        <c:tickLblSkip val="2"/>
        <c:tickMarkSkip val="1"/>
        <c:noMultiLvlLbl val="0"/>
      </c:catAx>
      <c:valAx>
        <c:axId val="5537657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37886623"/>
        <c:crosses val="autoZero"/>
        <c:crossBetween val="between"/>
      </c:valAx>
      <c:spPr>
        <a:noFill/>
        <a:ln>
          <a:noFill/>
        </a:ln>
        <a:effectLst/>
      </c:spPr>
    </c:plotArea>
    <c:legend>
      <c:legendPos val="b"/>
      <c:layout>
        <c:manualLayout>
          <c:xMode val="edge"/>
          <c:yMode val="edge"/>
          <c:x val="7.1511044717004688E-2"/>
          <c:y val="8.1450252573335866E-2"/>
          <c:w val="0.21959562112401679"/>
          <c:h val="0.17896809565470984"/>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Eskport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manualLayout>
          <c:layoutTarget val="inner"/>
          <c:xMode val="edge"/>
          <c:yMode val="edge"/>
          <c:x val="5.4413749728952118E-2"/>
          <c:y val="0.10547538552850105"/>
          <c:w val="0.89104078971871481"/>
          <c:h val="0.80416674685719625"/>
        </c:manualLayout>
      </c:layout>
      <c:lineChart>
        <c:grouping val="standard"/>
        <c:varyColors val="0"/>
        <c:ser>
          <c:idx val="0"/>
          <c:order val="0"/>
          <c:tx>
            <c:strRef>
              <c:f>Handel!$C$3</c:f>
              <c:strCache>
                <c:ptCount val="1"/>
                <c:pt idx="0">
                  <c:v>Kina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Handel!$C$22:$C$65</c:f>
            </c:numRef>
          </c:val>
          <c:smooth val="0"/>
          <c:extLst>
            <c:ext xmlns:c16="http://schemas.microsoft.com/office/drawing/2014/chart" uri="{C3380CC4-5D6E-409C-BE32-E72D297353CC}">
              <c16:uniqueId val="{00000000-529D-BF41-B3B5-E0379BEBA98E}"/>
            </c:ext>
          </c:extLst>
        </c:ser>
        <c:ser>
          <c:idx val="1"/>
          <c:order val="1"/>
          <c:tx>
            <c:strRef>
              <c:f>Handel!$D$3</c:f>
              <c:strCache>
                <c:ptCount val="1"/>
                <c:pt idx="0">
                  <c:v>USA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Handel!$D$22:$D$65</c:f>
            </c:numRef>
          </c:val>
          <c:smooth val="0"/>
          <c:extLst>
            <c:ext xmlns:c16="http://schemas.microsoft.com/office/drawing/2014/chart" uri="{C3380CC4-5D6E-409C-BE32-E72D297353CC}">
              <c16:uniqueId val="{00000001-529D-BF41-B3B5-E0379BEBA98E}"/>
            </c:ext>
          </c:extLst>
        </c:ser>
        <c:ser>
          <c:idx val="2"/>
          <c:order val="2"/>
          <c:tx>
            <c:strRef>
              <c:f>Handel!$E$3</c:f>
              <c:strCache>
                <c:ptCount val="1"/>
                <c:pt idx="0">
                  <c:v>Tyskland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Handel!$E$22:$E$65</c:f>
            </c:numRef>
          </c:val>
          <c:smooth val="0"/>
          <c:extLst>
            <c:ext xmlns:c16="http://schemas.microsoft.com/office/drawing/2014/chart" uri="{C3380CC4-5D6E-409C-BE32-E72D297353CC}">
              <c16:uniqueId val="{00000002-529D-BF41-B3B5-E0379BEBA98E}"/>
            </c:ext>
          </c:extLst>
        </c:ser>
        <c:ser>
          <c:idx val="3"/>
          <c:order val="3"/>
          <c:tx>
            <c:strRef>
              <c:f>Handel!$F$3</c:f>
              <c:strCache>
                <c:ptCount val="1"/>
                <c:pt idx="0">
                  <c:v>Japan</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Handel!$F$22:$F$65</c:f>
            </c:numRef>
          </c:val>
          <c:smooth val="0"/>
          <c:extLst>
            <c:ext xmlns:c16="http://schemas.microsoft.com/office/drawing/2014/chart" uri="{C3380CC4-5D6E-409C-BE32-E72D297353CC}">
              <c16:uniqueId val="{00000003-529D-BF41-B3B5-E0379BEBA98E}"/>
            </c:ext>
          </c:extLst>
        </c:ser>
        <c:ser>
          <c:idx val="4"/>
          <c:order val="4"/>
          <c:tx>
            <c:strRef>
              <c:f>Handel!$G$3</c:f>
              <c:strCache>
                <c:ptCount val="1"/>
                <c:pt idx="0">
                  <c:v>World</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Handel!$G$22:$G$65</c:f>
            </c:numRef>
          </c:val>
          <c:smooth val="0"/>
          <c:extLst>
            <c:ext xmlns:c16="http://schemas.microsoft.com/office/drawing/2014/chart" uri="{C3380CC4-5D6E-409C-BE32-E72D297353CC}">
              <c16:uniqueId val="{00000004-529D-BF41-B3B5-E0379BEBA98E}"/>
            </c:ext>
          </c:extLst>
        </c:ser>
        <c:ser>
          <c:idx val="5"/>
          <c:order val="5"/>
          <c:tx>
            <c:strRef>
              <c:f>Handel!$H$3</c:f>
              <c:strCache>
                <c:ptCount val="1"/>
                <c:pt idx="0">
                  <c:v>Kina</c:v>
                </c:pt>
              </c:strCache>
            </c:strRef>
          </c:tx>
          <c:spPr>
            <a:ln w="28575" cap="rnd">
              <a:solidFill>
                <a:schemeClr val="tx1"/>
              </a:solidFill>
              <a:round/>
            </a:ln>
            <a:effectLst/>
          </c:spPr>
          <c:marker>
            <c:symbol val="triangle"/>
            <c:size val="5"/>
            <c:spPr>
              <a:solidFill>
                <a:schemeClr val="bg1"/>
              </a:solidFill>
              <a:ln w="952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9D-BF41-B3B5-E0379BEBA9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Handel!$H$22:$H$65</c:f>
              <c:numCache>
                <c:formatCode>_(* #,##0.00_);_(* \(#,##0.00\);_(* "-"??_);_(@_)</c:formatCode>
                <c:ptCount val="44"/>
                <c:pt idx="0">
                  <c:v>6.8130081300813004</c:v>
                </c:pt>
                <c:pt idx="1">
                  <c:v>9.2043478260869573</c:v>
                </c:pt>
                <c:pt idx="2">
                  <c:v>11.3</c:v>
                </c:pt>
                <c:pt idx="3">
                  <c:v>14.587301587301589</c:v>
                </c:pt>
                <c:pt idx="4">
                  <c:v>16.324708463701182</c:v>
                </c:pt>
                <c:pt idx="5">
                  <c:v>16.620333601770231</c:v>
                </c:pt>
                <c:pt idx="6">
                  <c:v>20.518995638451717</c:v>
                </c:pt>
                <c:pt idx="7">
                  <c:v>25.772442515173125</c:v>
                </c:pt>
                <c:pt idx="8">
                  <c:v>26.22384655305936</c:v>
                </c:pt>
                <c:pt idx="9">
                  <c:v>28.435553708163901</c:v>
                </c:pt>
                <c:pt idx="10">
                  <c:v>34.405454469216664</c:v>
                </c:pt>
                <c:pt idx="11">
                  <c:v>31.394221977570648</c:v>
                </c:pt>
                <c:pt idx="12">
                  <c:v>44.932593282245499</c:v>
                </c:pt>
                <c:pt idx="13">
                  <c:v>51.511461990518811</c:v>
                </c:pt>
                <c:pt idx="14">
                  <c:v>57.870749254534218</c:v>
                </c:pt>
                <c:pt idx="15">
                  <c:v>53.358340201401269</c:v>
                </c:pt>
                <c:pt idx="16">
                  <c:v>104.60744519800005</c:v>
                </c:pt>
                <c:pt idx="17">
                  <c:v>131.86987910670965</c:v>
                </c:pt>
                <c:pt idx="18">
                  <c:v>154.81187700000004</c:v>
                </c:pt>
                <c:pt idx="19">
                  <c:v>187.44703999999999</c:v>
                </c:pt>
                <c:pt idx="20">
                  <c:v>188.74811433405807</c:v>
                </c:pt>
                <c:pt idx="21">
                  <c:v>198.69699939099331</c:v>
                </c:pt>
                <c:pt idx="22">
                  <c:v>253.09514699552452</c:v>
                </c:pt>
                <c:pt idx="23">
                  <c:v>272.06001051588964</c:v>
                </c:pt>
                <c:pt idx="24">
                  <c:v>333.00231092345058</c:v>
                </c:pt>
                <c:pt idx="25">
                  <c:v>447.95825378162016</c:v>
                </c:pt>
                <c:pt idx="26">
                  <c:v>607.3569341247196</c:v>
                </c:pt>
                <c:pt idx="27">
                  <c:v>773.3390053969905</c:v>
                </c:pt>
                <c:pt idx="28">
                  <c:v>991.73138776049996</c:v>
                </c:pt>
                <c:pt idx="29">
                  <c:v>1258.0567959406796</c:v>
                </c:pt>
                <c:pt idx="30">
                  <c:v>1497.868782939586</c:v>
                </c:pt>
                <c:pt idx="31">
                  <c:v>1262.6641610197207</c:v>
                </c:pt>
                <c:pt idx="32">
                  <c:v>1654.8157525207744</c:v>
                </c:pt>
                <c:pt idx="33">
                  <c:v>2006.2968513914261</c:v>
                </c:pt>
                <c:pt idx="34">
                  <c:v>2175.0806256794986</c:v>
                </c:pt>
                <c:pt idx="35">
                  <c:v>2354.2485805523902</c:v>
                </c:pt>
                <c:pt idx="36">
                  <c:v>2462.8394350971289</c:v>
                </c:pt>
                <c:pt idx="37">
                  <c:v>2362.092880957639</c:v>
                </c:pt>
                <c:pt idx="38">
                  <c:v>2199.9675694282037</c:v>
                </c:pt>
                <c:pt idx="39">
                  <c:v>2424.1999117050805</c:v>
                </c:pt>
                <c:pt idx="40">
                  <c:v>2655.5919162284617</c:v>
                </c:pt>
                <c:pt idx="41">
                  <c:v>2628.935396524043</c:v>
                </c:pt>
                <c:pt idx="42">
                  <c:v>2729.8715207055416</c:v>
                </c:pt>
                <c:pt idx="43">
                  <c:v>3553.5092414600099</c:v>
                </c:pt>
              </c:numCache>
            </c:numRef>
          </c:val>
          <c:smooth val="0"/>
          <c:extLst>
            <c:ext xmlns:c16="http://schemas.microsoft.com/office/drawing/2014/chart" uri="{C3380CC4-5D6E-409C-BE32-E72D297353CC}">
              <c16:uniqueId val="{00000005-529D-BF41-B3B5-E0379BEBA98E}"/>
            </c:ext>
          </c:extLst>
        </c:ser>
        <c:ser>
          <c:idx val="6"/>
          <c:order val="6"/>
          <c:tx>
            <c:strRef>
              <c:f>Handel!$I$3</c:f>
              <c:strCache>
                <c:ptCount val="1"/>
                <c:pt idx="0">
                  <c:v>USA</c:v>
                </c:pt>
              </c:strCache>
            </c:strRef>
          </c:tx>
          <c:spPr>
            <a:ln w="28575" cap="rnd">
              <a:solidFill>
                <a:schemeClr val="tx1"/>
              </a:solidFill>
              <a:round/>
            </a:ln>
            <a:effectLst/>
          </c:spPr>
          <c:marker>
            <c:symbol val="diamond"/>
            <c:size val="5"/>
            <c:spPr>
              <a:solidFill>
                <a:schemeClr val="bg1"/>
              </a:solidFill>
              <a:ln w="952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9D-BF41-B3B5-E0379BEBA9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Handel!$I$22:$I$65</c:f>
              <c:numCache>
                <c:formatCode>_(* #,##0.00_);_(* \(#,##0.00\);_(* "-"??_);_(@_)</c:formatCode>
                <c:ptCount val="44"/>
                <c:pt idx="0">
                  <c:v>186.88300000000001</c:v>
                </c:pt>
                <c:pt idx="1">
                  <c:v>230.12899999999999</c:v>
                </c:pt>
                <c:pt idx="2">
                  <c:v>280.77199999999999</c:v>
                </c:pt>
                <c:pt idx="3">
                  <c:v>305.23899999999998</c:v>
                </c:pt>
                <c:pt idx="4">
                  <c:v>283.20999999999998</c:v>
                </c:pt>
                <c:pt idx="5">
                  <c:v>276.99599999999998</c:v>
                </c:pt>
                <c:pt idx="6">
                  <c:v>302.38</c:v>
                </c:pt>
                <c:pt idx="7">
                  <c:v>303.21100000000001</c:v>
                </c:pt>
                <c:pt idx="8">
                  <c:v>320.99799999999999</c:v>
                </c:pt>
                <c:pt idx="9">
                  <c:v>363.94299999999998</c:v>
                </c:pt>
                <c:pt idx="10">
                  <c:v>444.601</c:v>
                </c:pt>
                <c:pt idx="11">
                  <c:v>504.28899999999999</c:v>
                </c:pt>
                <c:pt idx="12">
                  <c:v>551.87300000000005</c:v>
                </c:pt>
                <c:pt idx="13">
                  <c:v>594.93100000000004</c:v>
                </c:pt>
                <c:pt idx="14">
                  <c:v>633.053</c:v>
                </c:pt>
                <c:pt idx="15">
                  <c:v>654.79899999999998</c:v>
                </c:pt>
                <c:pt idx="16">
                  <c:v>720.93700000000001</c:v>
                </c:pt>
                <c:pt idx="17">
                  <c:v>812.81</c:v>
                </c:pt>
                <c:pt idx="18">
                  <c:v>867.58900000000006</c:v>
                </c:pt>
                <c:pt idx="19">
                  <c:v>953.803</c:v>
                </c:pt>
                <c:pt idx="20">
                  <c:v>952.97900000000004</c:v>
                </c:pt>
                <c:pt idx="21">
                  <c:v>992.91</c:v>
                </c:pt>
                <c:pt idx="22">
                  <c:v>1096.1110000000001</c:v>
                </c:pt>
                <c:pt idx="23">
                  <c:v>1026.8119999999999</c:v>
                </c:pt>
                <c:pt idx="24">
                  <c:v>997.97900000000004</c:v>
                </c:pt>
                <c:pt idx="25">
                  <c:v>1035.165</c:v>
                </c:pt>
                <c:pt idx="26">
                  <c:v>1176.3630000000001</c:v>
                </c:pt>
                <c:pt idx="27">
                  <c:v>1301.58</c:v>
                </c:pt>
                <c:pt idx="28">
                  <c:v>1470.17</c:v>
                </c:pt>
                <c:pt idx="29">
                  <c:v>1659.2950000000001</c:v>
                </c:pt>
                <c:pt idx="30">
                  <c:v>1835.28</c:v>
                </c:pt>
                <c:pt idx="31">
                  <c:v>1582.7739999999999</c:v>
                </c:pt>
                <c:pt idx="32">
                  <c:v>1857.2470000000001</c:v>
                </c:pt>
                <c:pt idx="33">
                  <c:v>2115.864</c:v>
                </c:pt>
                <c:pt idx="34">
                  <c:v>2217.6999999999998</c:v>
                </c:pt>
                <c:pt idx="35">
                  <c:v>2286.9810000000002</c:v>
                </c:pt>
                <c:pt idx="36">
                  <c:v>2377.4079999999999</c:v>
                </c:pt>
                <c:pt idx="37">
                  <c:v>2268.6509999999998</c:v>
                </c:pt>
                <c:pt idx="38">
                  <c:v>2232.11</c:v>
                </c:pt>
                <c:pt idx="39">
                  <c:v>2388.2600000000002</c:v>
                </c:pt>
                <c:pt idx="40">
                  <c:v>2538.0889999999999</c:v>
                </c:pt>
                <c:pt idx="41">
                  <c:v>2538.4499999999998</c:v>
                </c:pt>
                <c:pt idx="42">
                  <c:v>2148.616</c:v>
                </c:pt>
                <c:pt idx="43">
                  <c:v>2539.6480000000001</c:v>
                </c:pt>
              </c:numCache>
            </c:numRef>
          </c:val>
          <c:smooth val="0"/>
          <c:extLst>
            <c:ext xmlns:c16="http://schemas.microsoft.com/office/drawing/2014/chart" uri="{C3380CC4-5D6E-409C-BE32-E72D297353CC}">
              <c16:uniqueId val="{00000006-529D-BF41-B3B5-E0379BEBA98E}"/>
            </c:ext>
          </c:extLst>
        </c:ser>
        <c:ser>
          <c:idx val="7"/>
          <c:order val="7"/>
          <c:tx>
            <c:strRef>
              <c:f>Handel!$J$3</c:f>
              <c:strCache>
                <c:ptCount val="1"/>
                <c:pt idx="0">
                  <c:v>Tyskland</c:v>
                </c:pt>
              </c:strCache>
            </c:strRef>
          </c:tx>
          <c:spPr>
            <a:ln w="28575" cap="rnd">
              <a:solidFill>
                <a:schemeClr val="tx1"/>
              </a:solidFill>
              <a:round/>
            </a:ln>
            <a:effectLst/>
          </c:spPr>
          <c:marker>
            <c:symbol val="circle"/>
            <c:size val="5"/>
            <c:spPr>
              <a:solidFill>
                <a:schemeClr val="bg1"/>
              </a:solidFill>
              <a:ln w="952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9D-BF41-B3B5-E0379BEBA9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Handel!$J$22:$J$65</c:f>
              <c:numCache>
                <c:formatCode>_(* #,##0.00_);_(* \(#,##0.00\);_(* "-"??_);_(@_)</c:formatCode>
                <c:ptCount val="44"/>
                <c:pt idx="0">
                  <c:v>130.5947906523856</c:v>
                </c:pt>
                <c:pt idx="1">
                  <c:v>157.09645715505283</c:v>
                </c:pt>
                <c:pt idx="2">
                  <c:v>176.95578868086938</c:v>
                </c:pt>
                <c:pt idx="3">
                  <c:v>161.17372912159237</c:v>
                </c:pt>
                <c:pt idx="4">
                  <c:v>162.07156927540905</c:v>
                </c:pt>
                <c:pt idx="5">
                  <c:v>156.38268785905782</c:v>
                </c:pt>
                <c:pt idx="6">
                  <c:v>157.53451446635967</c:v>
                </c:pt>
                <c:pt idx="7">
                  <c:v>168.03620515546106</c:v>
                </c:pt>
                <c:pt idx="8">
                  <c:v>222.71870125191387</c:v>
                </c:pt>
                <c:pt idx="9">
                  <c:v>268.50218933623501</c:v>
                </c:pt>
                <c:pt idx="10">
                  <c:v>295.52132976946211</c:v>
                </c:pt>
                <c:pt idx="11">
                  <c:v>311.96442109643186</c:v>
                </c:pt>
                <c:pt idx="12">
                  <c:v>404.57594116934996</c:v>
                </c:pt>
                <c:pt idx="13">
                  <c:v>442.28403064230992</c:v>
                </c:pt>
                <c:pt idx="14">
                  <c:v>473.09580463368815</c:v>
                </c:pt>
                <c:pt idx="15">
                  <c:v>420.7571276469892</c:v>
                </c:pt>
                <c:pt idx="16">
                  <c:v>465.5068096902495</c:v>
                </c:pt>
                <c:pt idx="17">
                  <c:v>568.7252627269005</c:v>
                </c:pt>
                <c:pt idx="18">
                  <c:v>570.87080842214709</c:v>
                </c:pt>
                <c:pt idx="19">
                  <c:v>560.96661403113012</c:v>
                </c:pt>
                <c:pt idx="20">
                  <c:v>591.24819384239186</c:v>
                </c:pt>
                <c:pt idx="21">
                  <c:v>591.74039938996259</c:v>
                </c:pt>
                <c:pt idx="22">
                  <c:v>600.90786606745223</c:v>
                </c:pt>
                <c:pt idx="23">
                  <c:v>619.6314367169299</c:v>
                </c:pt>
                <c:pt idx="24">
                  <c:v>677.43171071058953</c:v>
                </c:pt>
                <c:pt idx="25">
                  <c:v>820.83106321019432</c:v>
                </c:pt>
                <c:pt idx="26">
                  <c:v>1005.1004376656397</c:v>
                </c:pt>
                <c:pt idx="27">
                  <c:v>1083.504344105836</c:v>
                </c:pt>
                <c:pt idx="28">
                  <c:v>1240.7928022023514</c:v>
                </c:pt>
                <c:pt idx="29">
                  <c:v>1484.0550362376518</c:v>
                </c:pt>
                <c:pt idx="30">
                  <c:v>1640.395346026562</c:v>
                </c:pt>
                <c:pt idx="31">
                  <c:v>1300.3695997382804</c:v>
                </c:pt>
                <c:pt idx="32">
                  <c:v>1447.0847017833362</c:v>
                </c:pt>
                <c:pt idx="33">
                  <c:v>1689.3339651070073</c:v>
                </c:pt>
                <c:pt idx="34">
                  <c:v>1633.3184340492189</c:v>
                </c:pt>
                <c:pt idx="35">
                  <c:v>1695.8447056776517</c:v>
                </c:pt>
                <c:pt idx="36">
                  <c:v>1774.1755994290133</c:v>
                </c:pt>
                <c:pt idx="37">
                  <c:v>1575.4040104757805</c:v>
                </c:pt>
                <c:pt idx="38">
                  <c:v>1598.6747071038951</c:v>
                </c:pt>
                <c:pt idx="39">
                  <c:v>1740.7166873741205</c:v>
                </c:pt>
                <c:pt idx="40">
                  <c:v>1880.2638085113711</c:v>
                </c:pt>
                <c:pt idx="41">
                  <c:v>1814.6200429882324</c:v>
                </c:pt>
                <c:pt idx="42">
                  <c:v>1673.0683008591486</c:v>
                </c:pt>
                <c:pt idx="43">
                  <c:v>2003.4710142674096</c:v>
                </c:pt>
              </c:numCache>
            </c:numRef>
          </c:val>
          <c:smooth val="0"/>
          <c:extLst>
            <c:ext xmlns:c16="http://schemas.microsoft.com/office/drawing/2014/chart" uri="{C3380CC4-5D6E-409C-BE32-E72D297353CC}">
              <c16:uniqueId val="{00000007-529D-BF41-B3B5-E0379BEBA98E}"/>
            </c:ext>
          </c:extLst>
        </c:ser>
        <c:ser>
          <c:idx val="8"/>
          <c:order val="8"/>
          <c:tx>
            <c:strRef>
              <c:f>Handel!$K$3</c:f>
              <c:strCache>
                <c:ptCount val="1"/>
                <c:pt idx="0">
                  <c:v>Japan</c:v>
                </c:pt>
              </c:strCache>
            </c:strRef>
          </c:tx>
          <c:spPr>
            <a:ln w="28575" cap="rnd">
              <a:solidFill>
                <a:schemeClr val="tx1"/>
              </a:solidFill>
              <a:round/>
            </a:ln>
            <a:effectLst/>
          </c:spPr>
          <c:marker>
            <c:symbol val="square"/>
            <c:size val="5"/>
            <c:spPr>
              <a:solidFill>
                <a:schemeClr val="bg1"/>
              </a:solidFill>
              <a:ln w="9525">
                <a:solidFill>
                  <a:schemeClr val="tx1"/>
                </a:solidFill>
              </a:ln>
              <a:effectLst/>
            </c:spPr>
          </c:marker>
          <c:dLbls>
            <c:dLbl>
              <c:idx val="4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9D-BF41-B3B5-E0379BEBA9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Handel!$K$22:$K$65</c:f>
              <c:numCache>
                <c:formatCode>_(* #,##0.00_);_(* \(#,##0.00\);_(* "-"??_);_(@_)</c:formatCode>
                <c:ptCount val="44"/>
                <c:pt idx="0">
                  <c:v>108.05206124071417</c:v>
                </c:pt>
                <c:pt idx="1">
                  <c:v>116.99714883636032</c:v>
                </c:pt>
                <c:pt idx="2">
                  <c:v>145.10489510489512</c:v>
                </c:pt>
                <c:pt idx="3">
                  <c:v>172.13441083035048</c:v>
                </c:pt>
                <c:pt idx="4">
                  <c:v>157.93327918669229</c:v>
                </c:pt>
                <c:pt idx="5">
                  <c:v>165.32953955531454</c:v>
                </c:pt>
                <c:pt idx="6">
                  <c:v>189.758022924144</c:v>
                </c:pt>
                <c:pt idx="7">
                  <c:v>194.35112046074426</c:v>
                </c:pt>
                <c:pt idx="8">
                  <c:v>226.86532977133845</c:v>
                </c:pt>
                <c:pt idx="9">
                  <c:v>251.70028519574802</c:v>
                </c:pt>
                <c:pt idx="10">
                  <c:v>294.10612578686039</c:v>
                </c:pt>
                <c:pt idx="11">
                  <c:v>308.91664806283353</c:v>
                </c:pt>
                <c:pt idx="12">
                  <c:v>320.18647374691369</c:v>
                </c:pt>
                <c:pt idx="13">
                  <c:v>350.80437721360551</c:v>
                </c:pt>
                <c:pt idx="14">
                  <c:v>378.89465011413228</c:v>
                </c:pt>
                <c:pt idx="15">
                  <c:v>404.41897231779768</c:v>
                </c:pt>
                <c:pt idx="16">
                  <c:v>441.88506160977931</c:v>
                </c:pt>
                <c:pt idx="17">
                  <c:v>488.92298074837652</c:v>
                </c:pt>
                <c:pt idx="18">
                  <c:v>458.65060475771537</c:v>
                </c:pt>
                <c:pt idx="19">
                  <c:v>466.48218998288297</c:v>
                </c:pt>
                <c:pt idx="20">
                  <c:v>425.15620070386757</c:v>
                </c:pt>
                <c:pt idx="21">
                  <c:v>454.58304508598252</c:v>
                </c:pt>
                <c:pt idx="22">
                  <c:v>519.86396388454557</c:v>
                </c:pt>
                <c:pt idx="23">
                  <c:v>440.83094638394653</c:v>
                </c:pt>
                <c:pt idx="24">
                  <c:v>454.06657734392445</c:v>
                </c:pt>
                <c:pt idx="25">
                  <c:v>518.20397037957105</c:v>
                </c:pt>
                <c:pt idx="26">
                  <c:v>625.64676088101817</c:v>
                </c:pt>
                <c:pt idx="27">
                  <c:v>667.51044745786089</c:v>
                </c:pt>
                <c:pt idx="28">
                  <c:v>720.49960747829084</c:v>
                </c:pt>
                <c:pt idx="29">
                  <c:v>791.79896988199926</c:v>
                </c:pt>
                <c:pt idx="30">
                  <c:v>880.16389398168531</c:v>
                </c:pt>
                <c:pt idx="31">
                  <c:v>656.93207552412571</c:v>
                </c:pt>
                <c:pt idx="32">
                  <c:v>859.16732052762654</c:v>
                </c:pt>
                <c:pt idx="33">
                  <c:v>920.91397667196838</c:v>
                </c:pt>
                <c:pt idx="34">
                  <c:v>904.14698879665286</c:v>
                </c:pt>
                <c:pt idx="35">
                  <c:v>822.72204949507773</c:v>
                </c:pt>
                <c:pt idx="36">
                  <c:v>852.99057790281336</c:v>
                </c:pt>
                <c:pt idx="37">
                  <c:v>775.05188273321198</c:v>
                </c:pt>
                <c:pt idx="38">
                  <c:v>803.48901410266103</c:v>
                </c:pt>
                <c:pt idx="39">
                  <c:v>867.40525315018783</c:v>
                </c:pt>
                <c:pt idx="40">
                  <c:v>923.23460172362547</c:v>
                </c:pt>
                <c:pt idx="41">
                  <c:v>893.78220908049468</c:v>
                </c:pt>
                <c:pt idx="42">
                  <c:v>784.16790050468501</c:v>
                </c:pt>
                <c:pt idx="43">
                  <c:v>910.48895846881669</c:v>
                </c:pt>
              </c:numCache>
            </c:numRef>
          </c:val>
          <c:smooth val="0"/>
          <c:extLst>
            <c:ext xmlns:c16="http://schemas.microsoft.com/office/drawing/2014/chart" uri="{C3380CC4-5D6E-409C-BE32-E72D297353CC}">
              <c16:uniqueId val="{00000008-529D-BF41-B3B5-E0379BEBA98E}"/>
            </c:ext>
          </c:extLst>
        </c:ser>
        <c:dLbls>
          <c:showLegendKey val="0"/>
          <c:showVal val="0"/>
          <c:showCatName val="0"/>
          <c:showSerName val="0"/>
          <c:showPercent val="0"/>
          <c:showBubbleSize val="0"/>
        </c:dLbls>
        <c:marker val="1"/>
        <c:smooth val="0"/>
        <c:axId val="886691999"/>
        <c:axId val="902403823"/>
      </c:lineChart>
      <c:catAx>
        <c:axId val="886691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902403823"/>
        <c:crosses val="autoZero"/>
        <c:auto val="1"/>
        <c:lblAlgn val="ctr"/>
        <c:lblOffset val="100"/>
        <c:tickLblSkip val="2"/>
        <c:noMultiLvlLbl val="0"/>
      </c:catAx>
      <c:valAx>
        <c:axId val="9024038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6691999"/>
        <c:crosses val="autoZero"/>
        <c:crossBetween val="between"/>
      </c:valAx>
      <c:spPr>
        <a:noFill/>
        <a:ln>
          <a:noFill/>
        </a:ln>
        <a:effectLst/>
      </c:spPr>
    </c:plotArea>
    <c:legend>
      <c:legendPos val="b"/>
      <c:layout>
        <c:manualLayout>
          <c:xMode val="edge"/>
          <c:yMode val="edge"/>
          <c:x val="7.8569022490279375E-2"/>
          <c:y val="0.12406358975995885"/>
          <c:w val="0.23111184978120239"/>
          <c:h val="0.20526976172381634"/>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Import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lineChart>
        <c:grouping val="standard"/>
        <c:varyColors val="0"/>
        <c:ser>
          <c:idx val="0"/>
          <c:order val="0"/>
          <c:tx>
            <c:strRef>
              <c:f>Handel!$R$3</c:f>
              <c:strCache>
                <c:ptCount val="1"/>
                <c:pt idx="0">
                  <c:v>Kina</c:v>
                </c:pt>
              </c:strCache>
            </c:strRef>
          </c:tx>
          <c:spPr>
            <a:ln w="19050" cap="rnd">
              <a:solidFill>
                <a:schemeClr val="tx1"/>
              </a:solidFill>
              <a:round/>
            </a:ln>
            <a:effectLst/>
          </c:spPr>
          <c:marker>
            <c:symbol val="triangle"/>
            <c:size val="5"/>
            <c:spPr>
              <a:solidFill>
                <a:schemeClr val="bg1"/>
              </a:solidFill>
              <a:ln w="9525">
                <a:solidFill>
                  <a:schemeClr val="tx1"/>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Handel!$R$22:$R$65</c:f>
              <c:numCache>
                <c:formatCode>_(* #,##0.00_);_(* \(#,##0.00\);_(* "-"??_);_(@_)</c:formatCode>
                <c:ptCount val="44"/>
                <c:pt idx="0">
                  <c:v>7.6178861788617889</c:v>
                </c:pt>
                <c:pt idx="1">
                  <c:v>10.560869565217391</c:v>
                </c:pt>
                <c:pt idx="2">
                  <c:v>12.45</c:v>
                </c:pt>
                <c:pt idx="3">
                  <c:v>14.59126984126984</c:v>
                </c:pt>
                <c:pt idx="4">
                  <c:v>12.848864952250802</c:v>
                </c:pt>
                <c:pt idx="5">
                  <c:v>14.674155555793218</c:v>
                </c:pt>
                <c:pt idx="6">
                  <c:v>20.474252781308859</c:v>
                </c:pt>
                <c:pt idx="7">
                  <c:v>38.25941078047925</c:v>
                </c:pt>
                <c:pt idx="8">
                  <c:v>33.619844234218839</c:v>
                </c:pt>
                <c:pt idx="9">
                  <c:v>28.192699201437442</c:v>
                </c:pt>
                <c:pt idx="10">
                  <c:v>37.515628975389504</c:v>
                </c:pt>
                <c:pt idx="11">
                  <c:v>35.150175985667808</c:v>
                </c:pt>
                <c:pt idx="12">
                  <c:v>35.17596276599312</c:v>
                </c:pt>
                <c:pt idx="13">
                  <c:v>40.752443976581539</c:v>
                </c:pt>
                <c:pt idx="14">
                  <c:v>53.543909254534221</c:v>
                </c:pt>
                <c:pt idx="15">
                  <c:v>61.8289751358882</c:v>
                </c:pt>
                <c:pt idx="16">
                  <c:v>97.250445198000051</c:v>
                </c:pt>
                <c:pt idx="17">
                  <c:v>119.91087672367587</c:v>
                </c:pt>
                <c:pt idx="18">
                  <c:v>137.26187700000003</c:v>
                </c:pt>
                <c:pt idx="19">
                  <c:v>144.62381999999999</c:v>
                </c:pt>
                <c:pt idx="20">
                  <c:v>144.91195434022782</c:v>
                </c:pt>
                <c:pt idx="21">
                  <c:v>168.05641416025395</c:v>
                </c:pt>
                <c:pt idx="22">
                  <c:v>224.30894769460039</c:v>
                </c:pt>
                <c:pt idx="23">
                  <c:v>243.97379021775978</c:v>
                </c:pt>
                <c:pt idx="24">
                  <c:v>295.61963965942982</c:v>
                </c:pt>
                <c:pt idx="25">
                  <c:v>412.13712471531966</c:v>
                </c:pt>
                <c:pt idx="26">
                  <c:v>556.18255158475984</c:v>
                </c:pt>
                <c:pt idx="27">
                  <c:v>648.71220787977995</c:v>
                </c:pt>
                <c:pt idx="28">
                  <c:v>782.81246325990048</c:v>
                </c:pt>
                <c:pt idx="29">
                  <c:v>950.02076715733028</c:v>
                </c:pt>
                <c:pt idx="30">
                  <c:v>1149.0362497856606</c:v>
                </c:pt>
                <c:pt idx="31">
                  <c:v>1042.5337596529394</c:v>
                </c:pt>
                <c:pt idx="32">
                  <c:v>1432.415877173635</c:v>
                </c:pt>
                <c:pt idx="33">
                  <c:v>1825.4026214693802</c:v>
                </c:pt>
                <c:pt idx="34">
                  <c:v>1943.2153917290689</c:v>
                </c:pt>
                <c:pt idx="35">
                  <c:v>2119.3780545188192</c:v>
                </c:pt>
                <c:pt idx="36">
                  <c:v>2241.2886030887948</c:v>
                </c:pt>
                <c:pt idx="37">
                  <c:v>2003.257157592742</c:v>
                </c:pt>
                <c:pt idx="38">
                  <c:v>1944.4840960463841</c:v>
                </c:pt>
                <c:pt idx="39">
                  <c:v>2208.5042143464666</c:v>
                </c:pt>
                <c:pt idx="40">
                  <c:v>2564.1052457495621</c:v>
                </c:pt>
                <c:pt idx="41">
                  <c:v>2496.147886076646</c:v>
                </c:pt>
                <c:pt idx="42">
                  <c:v>2374.7261066480696</c:v>
                </c:pt>
                <c:pt idx="43">
                  <c:v>3091.2592848389058</c:v>
                </c:pt>
              </c:numCache>
            </c:numRef>
          </c:val>
          <c:smooth val="0"/>
          <c:extLst>
            <c:ext xmlns:c16="http://schemas.microsoft.com/office/drawing/2014/chart" uri="{C3380CC4-5D6E-409C-BE32-E72D297353CC}">
              <c16:uniqueId val="{00000000-B01C-7A41-9814-2E99DCFE185E}"/>
            </c:ext>
          </c:extLst>
        </c:ser>
        <c:ser>
          <c:idx val="1"/>
          <c:order val="1"/>
          <c:tx>
            <c:strRef>
              <c:f>Handel!$S$3</c:f>
              <c:strCache>
                <c:ptCount val="1"/>
                <c:pt idx="0">
                  <c:v>USA</c:v>
                </c:pt>
              </c:strCache>
            </c:strRef>
          </c:tx>
          <c:spPr>
            <a:ln w="9525" cap="rnd">
              <a:solidFill>
                <a:schemeClr val="tx1"/>
              </a:solidFill>
              <a:round/>
            </a:ln>
            <a:effectLst/>
          </c:spPr>
          <c:marker>
            <c:symbol val="diamond"/>
            <c:size val="5"/>
            <c:spPr>
              <a:solidFill>
                <a:schemeClr val="bg1"/>
              </a:solidFill>
              <a:ln w="9525">
                <a:solidFill>
                  <a:schemeClr val="tx1"/>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Handel!$S$22:$S$65</c:f>
              <c:numCache>
                <c:formatCode>_(* #,##0.00_);_(* \(#,##0.00\);_(* "-"??_);_(@_)</c:formatCode>
                <c:ptCount val="44"/>
                <c:pt idx="0">
                  <c:v>212.25</c:v>
                </c:pt>
                <c:pt idx="1">
                  <c:v>252.67400000000001</c:v>
                </c:pt>
                <c:pt idx="2">
                  <c:v>293.82799999999997</c:v>
                </c:pt>
                <c:pt idx="3">
                  <c:v>317.75799999999998</c:v>
                </c:pt>
                <c:pt idx="4">
                  <c:v>303.18400000000003</c:v>
                </c:pt>
                <c:pt idx="5">
                  <c:v>328.63799999999998</c:v>
                </c:pt>
                <c:pt idx="6">
                  <c:v>405.10700000000003</c:v>
                </c:pt>
                <c:pt idx="7">
                  <c:v>417.22899999999998</c:v>
                </c:pt>
                <c:pt idx="8">
                  <c:v>452.86700000000002</c:v>
                </c:pt>
                <c:pt idx="9">
                  <c:v>508.71300000000002</c:v>
                </c:pt>
                <c:pt idx="10">
                  <c:v>553.99300000000005</c:v>
                </c:pt>
                <c:pt idx="11">
                  <c:v>591.03099999999995</c:v>
                </c:pt>
                <c:pt idx="12">
                  <c:v>629.72699999999998</c:v>
                </c:pt>
                <c:pt idx="13">
                  <c:v>623.54399999999998</c:v>
                </c:pt>
                <c:pt idx="14">
                  <c:v>667.79100000000005</c:v>
                </c:pt>
                <c:pt idx="15">
                  <c:v>719.97299999999996</c:v>
                </c:pt>
                <c:pt idx="16">
                  <c:v>813.42399999999998</c:v>
                </c:pt>
                <c:pt idx="17">
                  <c:v>902.572</c:v>
                </c:pt>
                <c:pt idx="18">
                  <c:v>963.96600000000001</c:v>
                </c:pt>
                <c:pt idx="19">
                  <c:v>1055.7739999999999</c:v>
                </c:pt>
                <c:pt idx="20">
                  <c:v>1115.69</c:v>
                </c:pt>
                <c:pt idx="21">
                  <c:v>1252.46</c:v>
                </c:pt>
                <c:pt idx="22">
                  <c:v>1477.184</c:v>
                </c:pt>
                <c:pt idx="23">
                  <c:v>1403.559</c:v>
                </c:pt>
                <c:pt idx="24">
                  <c:v>1437.7239999999999</c:v>
                </c:pt>
                <c:pt idx="25">
                  <c:v>1557.12</c:v>
                </c:pt>
                <c:pt idx="26">
                  <c:v>1810.5039999999999</c:v>
                </c:pt>
                <c:pt idx="27">
                  <c:v>2041.482</c:v>
                </c:pt>
                <c:pt idx="28">
                  <c:v>2256.623</c:v>
                </c:pt>
                <c:pt idx="29">
                  <c:v>2395.2280000000001</c:v>
                </c:pt>
                <c:pt idx="30">
                  <c:v>2576.1509999999998</c:v>
                </c:pt>
                <c:pt idx="31">
                  <c:v>2001.9269999999999</c:v>
                </c:pt>
                <c:pt idx="32">
                  <c:v>2389.5549999999998</c:v>
                </c:pt>
                <c:pt idx="33">
                  <c:v>2695.48</c:v>
                </c:pt>
                <c:pt idx="34">
                  <c:v>2769.317</c:v>
                </c:pt>
                <c:pt idx="35">
                  <c:v>2766.375</c:v>
                </c:pt>
                <c:pt idx="36">
                  <c:v>2887.4450000000002</c:v>
                </c:pt>
                <c:pt idx="37">
                  <c:v>2794.85</c:v>
                </c:pt>
                <c:pt idx="38">
                  <c:v>2738.3589999999999</c:v>
                </c:pt>
                <c:pt idx="39">
                  <c:v>2924.9940000000001</c:v>
                </c:pt>
                <c:pt idx="40">
                  <c:v>3131.1660000000002</c:v>
                </c:pt>
                <c:pt idx="41">
                  <c:v>3117.2350000000001</c:v>
                </c:pt>
                <c:pt idx="42">
                  <c:v>2776.1149999999998</c:v>
                </c:pt>
                <c:pt idx="43">
                  <c:v>3401.3609999999999</c:v>
                </c:pt>
              </c:numCache>
            </c:numRef>
          </c:val>
          <c:smooth val="0"/>
          <c:extLst>
            <c:ext xmlns:c16="http://schemas.microsoft.com/office/drawing/2014/chart" uri="{C3380CC4-5D6E-409C-BE32-E72D297353CC}">
              <c16:uniqueId val="{00000001-B01C-7A41-9814-2E99DCFE185E}"/>
            </c:ext>
          </c:extLst>
        </c:ser>
        <c:ser>
          <c:idx val="2"/>
          <c:order val="2"/>
          <c:tx>
            <c:strRef>
              <c:f>Handel!$T$3</c:f>
              <c:strCache>
                <c:ptCount val="1"/>
                <c:pt idx="0">
                  <c:v>Tyskland</c:v>
                </c:pt>
              </c:strCache>
            </c:strRef>
          </c:tx>
          <c:spPr>
            <a:ln w="12700" cap="rnd">
              <a:solidFill>
                <a:schemeClr val="tx1"/>
              </a:solidFill>
              <a:round/>
            </a:ln>
            <a:effectLst/>
          </c:spPr>
          <c:marker>
            <c:symbol val="circle"/>
            <c:size val="5"/>
            <c:spPr>
              <a:solidFill>
                <a:schemeClr val="bg1"/>
              </a:solidFill>
              <a:ln w="9525">
                <a:solidFill>
                  <a:schemeClr val="tx1"/>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Handel!$T$22:$T$65</c:f>
              <c:numCache>
                <c:formatCode>_(* #,##0.00_);_(* \(#,##0.00\);_(* "-"??_);_(@_)</c:formatCode>
                <c:ptCount val="44"/>
                <c:pt idx="0">
                  <c:v>144.71633885102241</c:v>
                </c:pt>
                <c:pt idx="1">
                  <c:v>188.60742823604735</c:v>
                </c:pt>
                <c:pt idx="2">
                  <c:v>220.77961910910267</c:v>
                </c:pt>
                <c:pt idx="3">
                  <c:v>192.49982085677198</c:v>
                </c:pt>
                <c:pt idx="4">
                  <c:v>182.63412267268478</c:v>
                </c:pt>
                <c:pt idx="5">
                  <c:v>179.44741937954805</c:v>
                </c:pt>
                <c:pt idx="6">
                  <c:v>177.77612741392343</c:v>
                </c:pt>
                <c:pt idx="7">
                  <c:v>182.96045110284348</c:v>
                </c:pt>
                <c:pt idx="8">
                  <c:v>226.5935314779789</c:v>
                </c:pt>
                <c:pt idx="9">
                  <c:v>272.70054951033734</c:v>
                </c:pt>
                <c:pt idx="10">
                  <c:v>300.37445261164942</c:v>
                </c:pt>
                <c:pt idx="11">
                  <c:v>320.59154894413814</c:v>
                </c:pt>
                <c:pt idx="12">
                  <c:v>407.97603437840462</c:v>
                </c:pt>
                <c:pt idx="13">
                  <c:v>451.39658220388924</c:v>
                </c:pt>
                <c:pt idx="14">
                  <c:v>483.78459611772075</c:v>
                </c:pt>
                <c:pt idx="15">
                  <c:v>419.7184431562759</c:v>
                </c:pt>
                <c:pt idx="16">
                  <c:v>461.90068699529951</c:v>
                </c:pt>
                <c:pt idx="17">
                  <c:v>558.20526818616077</c:v>
                </c:pt>
                <c:pt idx="18">
                  <c:v>553.02963348063429</c:v>
                </c:pt>
                <c:pt idx="19">
                  <c:v>537.12384389803742</c:v>
                </c:pt>
                <c:pt idx="20">
                  <c:v>563.73457819273085</c:v>
                </c:pt>
                <c:pt idx="21">
                  <c:v>579.61079763668079</c:v>
                </c:pt>
                <c:pt idx="22">
                  <c:v>597.6087220423542</c:v>
                </c:pt>
                <c:pt idx="23">
                  <c:v>587.98168047204797</c:v>
                </c:pt>
                <c:pt idx="24">
                  <c:v>589.09053983294223</c:v>
                </c:pt>
                <c:pt idx="25">
                  <c:v>726.41649875803773</c:v>
                </c:pt>
                <c:pt idx="26">
                  <c:v>858.739159387261</c:v>
                </c:pt>
                <c:pt idx="27">
                  <c:v>935.45511351284006</c:v>
                </c:pt>
                <c:pt idx="28">
                  <c:v>1078.5970573764691</c:v>
                </c:pt>
                <c:pt idx="29">
                  <c:v>1252.105739534514</c:v>
                </c:pt>
                <c:pt idx="30">
                  <c:v>1412.9238929632811</c:v>
                </c:pt>
                <c:pt idx="31">
                  <c:v>1129.4278556781242</c:v>
                </c:pt>
                <c:pt idx="32">
                  <c:v>1268.1832147666692</c:v>
                </c:pt>
                <c:pt idx="33">
                  <c:v>1505.3119128501976</c:v>
                </c:pt>
                <c:pt idx="34">
                  <c:v>1418.1561599589845</c:v>
                </c:pt>
                <c:pt idx="35">
                  <c:v>1480.8343481909847</c:v>
                </c:pt>
                <c:pt idx="36">
                  <c:v>1516.7785724682299</c:v>
                </c:pt>
                <c:pt idx="37">
                  <c:v>1320.3869106171867</c:v>
                </c:pt>
                <c:pt idx="38">
                  <c:v>1342.7077898719879</c:v>
                </c:pt>
                <c:pt idx="39">
                  <c:v>1479.0768784976497</c:v>
                </c:pt>
                <c:pt idx="40">
                  <c:v>1637.9083240094105</c:v>
                </c:pt>
                <c:pt idx="41">
                  <c:v>1594.82577615686</c:v>
                </c:pt>
                <c:pt idx="42">
                  <c:v>1454.1595634023386</c:v>
                </c:pt>
                <c:pt idx="43">
                  <c:v>1776.9135596511342</c:v>
                </c:pt>
              </c:numCache>
            </c:numRef>
          </c:val>
          <c:smooth val="0"/>
          <c:extLst>
            <c:ext xmlns:c16="http://schemas.microsoft.com/office/drawing/2014/chart" uri="{C3380CC4-5D6E-409C-BE32-E72D297353CC}">
              <c16:uniqueId val="{00000002-B01C-7A41-9814-2E99DCFE185E}"/>
            </c:ext>
          </c:extLst>
        </c:ser>
        <c:ser>
          <c:idx val="3"/>
          <c:order val="3"/>
          <c:tx>
            <c:strRef>
              <c:f>Handel!$U$3</c:f>
              <c:strCache>
                <c:ptCount val="1"/>
                <c:pt idx="0">
                  <c:v>Japan</c:v>
                </c:pt>
              </c:strCache>
            </c:strRef>
          </c:tx>
          <c:spPr>
            <a:ln w="12700" cap="rnd">
              <a:solidFill>
                <a:schemeClr val="tx1"/>
              </a:solidFill>
              <a:round/>
            </a:ln>
            <a:effectLst/>
          </c:spPr>
          <c:marker>
            <c:symbol val="square"/>
            <c:size val="5"/>
            <c:spPr>
              <a:solidFill>
                <a:schemeClr val="bg1"/>
              </a:solidFill>
              <a:ln w="9525">
                <a:solidFill>
                  <a:schemeClr val="tx1"/>
                </a:solidFill>
              </a:ln>
              <a:effectLst/>
            </c:spPr>
          </c:marker>
          <c:cat>
            <c:strRef>
              <c:f>Handel!$B$22:$B$65</c:f>
              <c:strCache>
                <c:ptCount val="44"/>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pt idx="43">
                  <c:v>2021</c:v>
                </c:pt>
              </c:strCache>
            </c:strRef>
          </c:cat>
          <c:val>
            <c:numRef>
              <c:f>Handel!$U$22:$U$65</c:f>
              <c:numCache>
                <c:formatCode>_(* #,##0.00_);_(* \(#,##0.00\);_(* "-"??_);_(@_)</c:formatCode>
                <c:ptCount val="44"/>
                <c:pt idx="0">
                  <c:v>91.906326825909503</c:v>
                </c:pt>
                <c:pt idx="1">
                  <c:v>127.17565240485534</c:v>
                </c:pt>
                <c:pt idx="2">
                  <c:v>155.86696351075767</c:v>
                </c:pt>
                <c:pt idx="3">
                  <c:v>164.65852709628098</c:v>
                </c:pt>
                <c:pt idx="4">
                  <c:v>151.7135083289605</c:v>
                </c:pt>
                <c:pt idx="5">
                  <c:v>146.24963738628455</c:v>
                </c:pt>
                <c:pt idx="6">
                  <c:v>157.51181467018915</c:v>
                </c:pt>
                <c:pt idx="7">
                  <c:v>149.72134161832312</c:v>
                </c:pt>
                <c:pt idx="8">
                  <c:v>150.49032813948273</c:v>
                </c:pt>
                <c:pt idx="9">
                  <c:v>181.57600898798722</c:v>
                </c:pt>
                <c:pt idx="10">
                  <c:v>233.78230643838512</c:v>
                </c:pt>
                <c:pt idx="11">
                  <c:v>267.62338690270821</c:v>
                </c:pt>
                <c:pt idx="12">
                  <c:v>295.83093046946499</c:v>
                </c:pt>
                <c:pt idx="13">
                  <c:v>297.07208327425434</c:v>
                </c:pt>
                <c:pt idx="14">
                  <c:v>298.5441128515854</c:v>
                </c:pt>
                <c:pt idx="15">
                  <c:v>308.93956535111306</c:v>
                </c:pt>
                <c:pt idx="16">
                  <c:v>348.44013861955739</c:v>
                </c:pt>
                <c:pt idx="17">
                  <c:v>420.00072294587682</c:v>
                </c:pt>
                <c:pt idx="18">
                  <c:v>440.05879805955374</c:v>
                </c:pt>
                <c:pt idx="19">
                  <c:v>422.28217163439564</c:v>
                </c:pt>
                <c:pt idx="20">
                  <c:v>353.66329705519939</c:v>
                </c:pt>
                <c:pt idx="21">
                  <c:v>385.71797293928017</c:v>
                </c:pt>
                <c:pt idx="22">
                  <c:v>452.06490017677271</c:v>
                </c:pt>
                <c:pt idx="23">
                  <c:v>414.84535777086768</c:v>
                </c:pt>
                <c:pt idx="24">
                  <c:v>401.20505949532645</c:v>
                </c:pt>
                <c:pt idx="25">
                  <c:v>445.64340764317473</c:v>
                </c:pt>
                <c:pt idx="26">
                  <c:v>532.27750408991335</c:v>
                </c:pt>
                <c:pt idx="27">
                  <c:v>599.78116136899348</c:v>
                </c:pt>
                <c:pt idx="28">
                  <c:v>660.75290221007344</c:v>
                </c:pt>
                <c:pt idx="29">
                  <c:v>711.11856547788386</c:v>
                </c:pt>
                <c:pt idx="30">
                  <c:v>862.71895665129955</c:v>
                </c:pt>
                <c:pt idx="31">
                  <c:v>633.18410475141104</c:v>
                </c:pt>
                <c:pt idx="32">
                  <c:v>782.08017498316099</c:v>
                </c:pt>
                <c:pt idx="33">
                  <c:v>961.18236417418893</c:v>
                </c:pt>
                <c:pt idx="34">
                  <c:v>1007.0991521483755</c:v>
                </c:pt>
                <c:pt idx="35">
                  <c:v>948.36288451170594</c:v>
                </c:pt>
                <c:pt idx="36">
                  <c:v>980.02467876784476</c:v>
                </c:pt>
                <c:pt idx="37">
                  <c:v>799.67185041158086</c:v>
                </c:pt>
                <c:pt idx="38">
                  <c:v>763.1748024389226</c:v>
                </c:pt>
                <c:pt idx="39">
                  <c:v>829.94742532910516</c:v>
                </c:pt>
                <c:pt idx="40">
                  <c:v>922.22847238861641</c:v>
                </c:pt>
                <c:pt idx="41">
                  <c:v>908.59190496074973</c:v>
                </c:pt>
                <c:pt idx="42">
                  <c:v>796.34495587170386</c:v>
                </c:pt>
                <c:pt idx="43">
                  <c:v>936.41048848673711</c:v>
                </c:pt>
              </c:numCache>
            </c:numRef>
          </c:val>
          <c:smooth val="0"/>
          <c:extLst>
            <c:ext xmlns:c16="http://schemas.microsoft.com/office/drawing/2014/chart" uri="{C3380CC4-5D6E-409C-BE32-E72D297353CC}">
              <c16:uniqueId val="{00000003-B01C-7A41-9814-2E99DCFE185E}"/>
            </c:ext>
          </c:extLst>
        </c:ser>
        <c:dLbls>
          <c:showLegendKey val="0"/>
          <c:showVal val="0"/>
          <c:showCatName val="0"/>
          <c:showSerName val="0"/>
          <c:showPercent val="0"/>
          <c:showBubbleSize val="0"/>
        </c:dLbls>
        <c:marker val="1"/>
        <c:smooth val="0"/>
        <c:axId val="912655823"/>
        <c:axId val="859175631"/>
      </c:lineChart>
      <c:catAx>
        <c:axId val="912655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59175631"/>
        <c:crosses val="autoZero"/>
        <c:auto val="1"/>
        <c:lblAlgn val="ctr"/>
        <c:lblOffset val="100"/>
        <c:noMultiLvlLbl val="0"/>
      </c:catAx>
      <c:valAx>
        <c:axId val="85917563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912655823"/>
        <c:crosses val="autoZero"/>
        <c:crossBetween val="between"/>
      </c:valAx>
      <c:spPr>
        <a:noFill/>
        <a:ln>
          <a:noFill/>
        </a:ln>
        <a:effectLst/>
      </c:spPr>
    </c:plotArea>
    <c:legend>
      <c:legendPos val="b"/>
      <c:layout>
        <c:manualLayout>
          <c:xMode val="edge"/>
          <c:yMode val="edge"/>
          <c:x val="8.4031439803415819E-2"/>
          <c:y val="0.13002507108010306"/>
          <c:w val="0.24592921274709176"/>
          <c:h val="0.20825050238388845"/>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Gj.snittsvekst i BNP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Vekstregnskap!$BV$19</c:f>
              <c:strCache>
                <c:ptCount val="1"/>
                <c:pt idx="0">
                  <c:v>TFP</c:v>
                </c:pt>
              </c:strCache>
            </c:strRef>
          </c:tx>
          <c:spPr>
            <a:solidFill>
              <a:srgbClr val="4FC1E8"/>
            </a:solidFill>
            <a:ln>
              <a:noFill/>
            </a:ln>
            <a:effectLst/>
          </c:spPr>
          <c:invertIfNegative val="0"/>
          <c:cat>
            <c:strRef>
              <c:f>Vekstregnskap!$BX$9:$BZ$9</c:f>
              <c:strCache>
                <c:ptCount val="3"/>
                <c:pt idx="0">
                  <c:v>1953 - 1978</c:v>
                </c:pt>
                <c:pt idx="1">
                  <c:v>1979 - 1999</c:v>
                </c:pt>
                <c:pt idx="2">
                  <c:v>2000 - 2019</c:v>
                </c:pt>
              </c:strCache>
            </c:strRef>
          </c:cat>
          <c:val>
            <c:numRef>
              <c:f>Vekstregnskap!$BX$19:$BZ$19</c:f>
              <c:numCache>
                <c:formatCode>0.00%</c:formatCode>
                <c:ptCount val="3"/>
                <c:pt idx="0">
                  <c:v>-9.9789308969827437E-3</c:v>
                </c:pt>
                <c:pt idx="1">
                  <c:v>3.5031375248094341E-3</c:v>
                </c:pt>
                <c:pt idx="2">
                  <c:v>1.2632918446445013E-2</c:v>
                </c:pt>
              </c:numCache>
            </c:numRef>
          </c:val>
          <c:extLst>
            <c:ext xmlns:c16="http://schemas.microsoft.com/office/drawing/2014/chart" uri="{C3380CC4-5D6E-409C-BE32-E72D297353CC}">
              <c16:uniqueId val="{00000000-A64F-534D-88EE-5379978895E7}"/>
            </c:ext>
          </c:extLst>
        </c:ser>
        <c:ser>
          <c:idx val="1"/>
          <c:order val="1"/>
          <c:tx>
            <c:strRef>
              <c:f>Vekstregnskap!$BV$20</c:f>
              <c:strCache>
                <c:ptCount val="1"/>
                <c:pt idx="0">
                  <c:v>Realkapital</c:v>
                </c:pt>
              </c:strCache>
            </c:strRef>
          </c:tx>
          <c:spPr>
            <a:solidFill>
              <a:srgbClr val="A9D18E"/>
            </a:solidFill>
            <a:ln>
              <a:noFill/>
            </a:ln>
            <a:effectLst/>
          </c:spPr>
          <c:invertIfNegative val="0"/>
          <c:cat>
            <c:strRef>
              <c:f>Vekstregnskap!$BX$9:$BZ$9</c:f>
              <c:strCache>
                <c:ptCount val="3"/>
                <c:pt idx="0">
                  <c:v>1953 - 1978</c:v>
                </c:pt>
                <c:pt idx="1">
                  <c:v>1979 - 1999</c:v>
                </c:pt>
                <c:pt idx="2">
                  <c:v>2000 - 2019</c:v>
                </c:pt>
              </c:strCache>
            </c:strRef>
          </c:cat>
          <c:val>
            <c:numRef>
              <c:f>Vekstregnskap!$BX$20:$BZ$20</c:f>
              <c:numCache>
                <c:formatCode>0.00%</c:formatCode>
                <c:ptCount val="3"/>
                <c:pt idx="0">
                  <c:v>6.8599337462656507E-2</c:v>
                </c:pt>
                <c:pt idx="1">
                  <c:v>9.1696792786874412E-2</c:v>
                </c:pt>
                <c:pt idx="2">
                  <c:v>0.11623233561665954</c:v>
                </c:pt>
              </c:numCache>
            </c:numRef>
          </c:val>
          <c:extLst>
            <c:ext xmlns:c16="http://schemas.microsoft.com/office/drawing/2014/chart" uri="{C3380CC4-5D6E-409C-BE32-E72D297353CC}">
              <c16:uniqueId val="{00000001-A64F-534D-88EE-5379978895E7}"/>
            </c:ext>
          </c:extLst>
        </c:ser>
        <c:ser>
          <c:idx val="2"/>
          <c:order val="2"/>
          <c:tx>
            <c:strRef>
              <c:f>Vekstregnskap!$BV$21</c:f>
              <c:strCache>
                <c:ptCount val="1"/>
                <c:pt idx="0">
                  <c:v>Arbeidskraft</c:v>
                </c:pt>
              </c:strCache>
            </c:strRef>
          </c:tx>
          <c:spPr>
            <a:solidFill>
              <a:srgbClr val="AC92EB"/>
            </a:solidFill>
            <a:ln>
              <a:noFill/>
            </a:ln>
            <a:effectLst/>
          </c:spPr>
          <c:invertIfNegative val="0"/>
          <c:cat>
            <c:strRef>
              <c:f>Vekstregnskap!$BX$9:$BZ$9</c:f>
              <c:strCache>
                <c:ptCount val="3"/>
                <c:pt idx="0">
                  <c:v>1953 - 1978</c:v>
                </c:pt>
                <c:pt idx="1">
                  <c:v>1979 - 1999</c:v>
                </c:pt>
                <c:pt idx="2">
                  <c:v>2000 - 2019</c:v>
                </c:pt>
              </c:strCache>
            </c:strRef>
          </c:cat>
          <c:val>
            <c:numRef>
              <c:f>Vekstregnskap!$BX$21:$BZ$21</c:f>
              <c:numCache>
                <c:formatCode>0.00%</c:formatCode>
                <c:ptCount val="3"/>
                <c:pt idx="0">
                  <c:v>2.5038621374174765E-2</c:v>
                </c:pt>
                <c:pt idx="1">
                  <c:v>2.5458382156972114E-2</c:v>
                </c:pt>
                <c:pt idx="2">
                  <c:v>6.6946229426433981E-3</c:v>
                </c:pt>
              </c:numCache>
            </c:numRef>
          </c:val>
          <c:extLst>
            <c:ext xmlns:c16="http://schemas.microsoft.com/office/drawing/2014/chart" uri="{C3380CC4-5D6E-409C-BE32-E72D297353CC}">
              <c16:uniqueId val="{00000002-A64F-534D-88EE-5379978895E7}"/>
            </c:ext>
          </c:extLst>
        </c:ser>
        <c:ser>
          <c:idx val="3"/>
          <c:order val="3"/>
          <c:tx>
            <c:strRef>
              <c:f>Vekstregnskap!$BV$22</c:f>
              <c:strCache>
                <c:ptCount val="1"/>
                <c:pt idx="0">
                  <c:v>Humankapital</c:v>
                </c:pt>
              </c:strCache>
            </c:strRef>
          </c:tx>
          <c:spPr>
            <a:solidFill>
              <a:srgbClr val="FFCE54"/>
            </a:solidFill>
            <a:ln>
              <a:noFill/>
            </a:ln>
            <a:effectLst/>
          </c:spPr>
          <c:invertIfNegative val="0"/>
          <c:cat>
            <c:strRef>
              <c:f>Vekstregnskap!$BX$9:$BZ$9</c:f>
              <c:strCache>
                <c:ptCount val="3"/>
                <c:pt idx="0">
                  <c:v>1953 - 1978</c:v>
                </c:pt>
                <c:pt idx="1">
                  <c:v>1979 - 1999</c:v>
                </c:pt>
                <c:pt idx="2">
                  <c:v>2000 - 2019</c:v>
                </c:pt>
              </c:strCache>
            </c:strRef>
          </c:cat>
          <c:val>
            <c:numRef>
              <c:f>Vekstregnskap!$BX$22:$BZ$22</c:f>
              <c:numCache>
                <c:formatCode>0.00%</c:formatCode>
                <c:ptCount val="3"/>
                <c:pt idx="0">
                  <c:v>1.5816796636987568E-2</c:v>
                </c:pt>
                <c:pt idx="1">
                  <c:v>1.4658762203683484E-2</c:v>
                </c:pt>
                <c:pt idx="2">
                  <c:v>8.536801271108424E-3</c:v>
                </c:pt>
              </c:numCache>
            </c:numRef>
          </c:val>
          <c:extLst>
            <c:ext xmlns:c16="http://schemas.microsoft.com/office/drawing/2014/chart" uri="{C3380CC4-5D6E-409C-BE32-E72D297353CC}">
              <c16:uniqueId val="{00000003-A64F-534D-88EE-5379978895E7}"/>
            </c:ext>
          </c:extLst>
        </c:ser>
        <c:dLbls>
          <c:showLegendKey val="0"/>
          <c:showVal val="0"/>
          <c:showCatName val="0"/>
          <c:showSerName val="0"/>
          <c:showPercent val="0"/>
          <c:showBubbleSize val="0"/>
        </c:dLbls>
        <c:gapWidth val="150"/>
        <c:overlap val="100"/>
        <c:axId val="881817935"/>
        <c:axId val="881819663"/>
      </c:barChart>
      <c:catAx>
        <c:axId val="8818179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1819663"/>
        <c:crosses val="autoZero"/>
        <c:auto val="1"/>
        <c:lblAlgn val="ctr"/>
        <c:lblOffset val="100"/>
        <c:noMultiLvlLbl val="0"/>
      </c:catAx>
      <c:valAx>
        <c:axId val="8818196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1817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b="1"/>
              <a:t>1950</a:t>
            </a:r>
          </a:p>
        </c:rich>
      </c:tx>
      <c:layout>
        <c:manualLayout>
          <c:xMode val="edge"/>
          <c:yMode val="edge"/>
          <c:x val="0.49910271480985546"/>
          <c:y val="2.58371004383825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bar"/>
        <c:grouping val="clustered"/>
        <c:varyColors val="0"/>
        <c:ser>
          <c:idx val="0"/>
          <c:order val="0"/>
          <c:tx>
            <c:strRef>
              <c:f>Befolkningspyramide!$F$3</c:f>
              <c:strCache>
                <c:ptCount val="1"/>
                <c:pt idx="0">
                  <c:v>Male %</c:v>
                </c:pt>
              </c:strCache>
            </c:strRef>
          </c:tx>
          <c:spPr>
            <a:pattFill prst="ltDnDiag">
              <a:fgClr>
                <a:schemeClr val="accent1">
                  <a:lumMod val="60000"/>
                  <a:lumOff val="40000"/>
                </a:schemeClr>
              </a:fgClr>
              <a:bgClr>
                <a:schemeClr val="tx1">
                  <a:lumMod val="50000"/>
                  <a:lumOff val="50000"/>
                </a:schemeClr>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Befolkningspyramide!$B$4:$B$24</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Befolkningspyramide!$F$4:$F$24</c:f>
              <c:numCache>
                <c:formatCode>0.00%</c:formatCode>
                <c:ptCount val="21"/>
                <c:pt idx="0">
                  <c:v>-7.450065987998343E-2</c:v>
                </c:pt>
                <c:pt idx="1">
                  <c:v>-5.5451230083931408E-2</c:v>
                </c:pt>
                <c:pt idx="2">
                  <c:v>-5.3445385088623842E-2</c:v>
                </c:pt>
                <c:pt idx="3">
                  <c:v>-5.0683154585635992E-2</c:v>
                </c:pt>
                <c:pt idx="4">
                  <c:v>-4.4214069264579374E-2</c:v>
                </c:pt>
                <c:pt idx="5">
                  <c:v>-3.9346238117896351E-2</c:v>
                </c:pt>
                <c:pt idx="6">
                  <c:v>-3.4712287227764739E-2</c:v>
                </c:pt>
                <c:pt idx="7">
                  <c:v>-3.2190589808961487E-2</c:v>
                </c:pt>
                <c:pt idx="8">
                  <c:v>-2.8810245623683031E-2</c:v>
                </c:pt>
                <c:pt idx="9">
                  <c:v>-2.5928482981653296E-2</c:v>
                </c:pt>
                <c:pt idx="10">
                  <c:v>-2.1211539951060853E-2</c:v>
                </c:pt>
                <c:pt idx="11">
                  <c:v>-1.8270207019046768E-2</c:v>
                </c:pt>
                <c:pt idx="12">
                  <c:v>-1.4547728442466136E-2</c:v>
                </c:pt>
                <c:pt idx="13">
                  <c:v>-1.0273798656228822E-2</c:v>
                </c:pt>
                <c:pt idx="14">
                  <c:v>-5.7543227266867924E-3</c:v>
                </c:pt>
                <c:pt idx="15">
                  <c:v>-3.4029314450543481E-3</c:v>
                </c:pt>
                <c:pt idx="16">
                  <c:v>-1.5495205807695353E-3</c:v>
                </c:pt>
                <c:pt idx="17">
                  <c:v>-4.9532406588867841E-4</c:v>
                </c:pt>
                <c:pt idx="18">
                  <c:v>-9.0071454971859204E-5</c:v>
                </c:pt>
                <c:pt idx="19">
                  <c:v>-7.2704982838480544E-6</c:v>
                </c:pt>
                <c:pt idx="20">
                  <c:v>-1.7096241223713503E-7</c:v>
                </c:pt>
              </c:numCache>
            </c:numRef>
          </c:val>
          <c:extLst>
            <c:ext xmlns:c16="http://schemas.microsoft.com/office/drawing/2014/chart" uri="{C3380CC4-5D6E-409C-BE32-E72D297353CC}">
              <c16:uniqueId val="{00000000-2CF7-7640-A8BB-AD79053C295C}"/>
            </c:ext>
          </c:extLst>
        </c:ser>
        <c:ser>
          <c:idx val="1"/>
          <c:order val="1"/>
          <c:tx>
            <c:strRef>
              <c:f>Befolkningspyramide!$G$3</c:f>
              <c:strCache>
                <c:ptCount val="1"/>
                <c:pt idx="0">
                  <c:v>Female %</c:v>
                </c:pt>
              </c:strCache>
            </c:strRef>
          </c:tx>
          <c:spPr>
            <a:pattFill prst="ltUpDiag">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Befolkningspyramide!$B$4:$B$24</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Befolkningspyramide!$G$4:$G$24</c:f>
              <c:numCache>
                <c:formatCode>0.00%</c:formatCode>
                <c:ptCount val="21"/>
                <c:pt idx="0">
                  <c:v>6.884547513103359E-2</c:v>
                </c:pt>
                <c:pt idx="1">
                  <c:v>4.9315541688097785E-2</c:v>
                </c:pt>
                <c:pt idx="2">
                  <c:v>4.6368590894451479E-2</c:v>
                </c:pt>
                <c:pt idx="3">
                  <c:v>4.5182185285746079E-2</c:v>
                </c:pt>
                <c:pt idx="4">
                  <c:v>4.0076674105026751E-2</c:v>
                </c:pt>
                <c:pt idx="5">
                  <c:v>3.6647886893003426E-2</c:v>
                </c:pt>
                <c:pt idx="6">
                  <c:v>3.2982886614739117E-2</c:v>
                </c:pt>
                <c:pt idx="7">
                  <c:v>3.0191042848324086E-2</c:v>
                </c:pt>
                <c:pt idx="8">
                  <c:v>2.7938692114236673E-2</c:v>
                </c:pt>
                <c:pt idx="9">
                  <c:v>2.508699495878907E-2</c:v>
                </c:pt>
                <c:pt idx="10">
                  <c:v>2.0251446295130735E-2</c:v>
                </c:pt>
                <c:pt idx="11">
                  <c:v>1.8124725359454998E-2</c:v>
                </c:pt>
                <c:pt idx="12">
                  <c:v>1.5254496246181991E-2</c:v>
                </c:pt>
                <c:pt idx="13">
                  <c:v>1.2124078886233637E-2</c:v>
                </c:pt>
                <c:pt idx="14">
                  <c:v>7.7383323291712047E-3</c:v>
                </c:pt>
                <c:pt idx="15">
                  <c:v>5.0202009370129948E-3</c:v>
                </c:pt>
                <c:pt idx="16">
                  <c:v>2.6705082496698744E-3</c:v>
                </c:pt>
                <c:pt idx="17">
                  <c:v>1.049688989775422E-3</c:v>
                </c:pt>
                <c:pt idx="18">
                  <c:v>2.2348096229307817E-4</c:v>
                </c:pt>
                <c:pt idx="19">
                  <c:v>2.1079849259389544E-5</c:v>
                </c:pt>
                <c:pt idx="20">
                  <c:v>7.6289678578936601E-7</c:v>
                </c:pt>
              </c:numCache>
            </c:numRef>
          </c:val>
          <c:extLst>
            <c:ext xmlns:c16="http://schemas.microsoft.com/office/drawing/2014/chart" uri="{C3380CC4-5D6E-409C-BE32-E72D297353CC}">
              <c16:uniqueId val="{00000001-2CF7-7640-A8BB-AD79053C295C}"/>
            </c:ext>
          </c:extLst>
        </c:ser>
        <c:dLbls>
          <c:showLegendKey val="0"/>
          <c:showVal val="0"/>
          <c:showCatName val="0"/>
          <c:showSerName val="0"/>
          <c:showPercent val="0"/>
          <c:showBubbleSize val="0"/>
        </c:dLbls>
        <c:gapWidth val="20"/>
        <c:overlap val="100"/>
        <c:axId val="874468303"/>
        <c:axId val="516861776"/>
      </c:barChart>
      <c:catAx>
        <c:axId val="8744683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b="0"/>
                  <a:t>Age group</a:t>
                </a:r>
              </a:p>
            </c:rich>
          </c:tx>
          <c:layout>
            <c:manualLayout>
              <c:xMode val="edge"/>
              <c:yMode val="edge"/>
              <c:x val="1.2513407222023596E-2"/>
              <c:y val="0.428366564798869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16861776"/>
        <c:crosses val="autoZero"/>
        <c:auto val="1"/>
        <c:lblAlgn val="ctr"/>
        <c:lblOffset val="100"/>
        <c:noMultiLvlLbl val="0"/>
      </c:catAx>
      <c:valAx>
        <c:axId val="516861776"/>
        <c:scaling>
          <c:orientation val="minMax"/>
          <c:max val="0.1"/>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74468303"/>
        <c:crosses val="autoZero"/>
        <c:crossBetween val="between"/>
      </c:valAx>
      <c:spPr>
        <a:noFill/>
        <a:ln>
          <a:noFill/>
        </a:ln>
        <a:effectLst/>
      </c:spPr>
    </c:plotArea>
    <c:legend>
      <c:legendPos val="b"/>
      <c:layout>
        <c:manualLayout>
          <c:xMode val="edge"/>
          <c:yMode val="edge"/>
          <c:x val="0.47299703847179531"/>
          <c:y val="0.94217386543496218"/>
          <c:w val="0.1712105621337591"/>
          <c:h val="4.2274431113175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b="1"/>
              <a:t>2019</a:t>
            </a:r>
          </a:p>
        </c:rich>
      </c:tx>
      <c:layout>
        <c:manualLayout>
          <c:xMode val="edge"/>
          <c:yMode val="edge"/>
          <c:x val="0.49999993238664725"/>
          <c:y val="1.5745935812787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bar"/>
        <c:grouping val="clustered"/>
        <c:varyColors val="0"/>
        <c:ser>
          <c:idx val="0"/>
          <c:order val="0"/>
          <c:tx>
            <c:strRef>
              <c:f>Befolkningspyramide!$F$34</c:f>
              <c:strCache>
                <c:ptCount val="1"/>
                <c:pt idx="0">
                  <c:v>Male %</c:v>
                </c:pt>
              </c:strCache>
            </c:strRef>
          </c:tx>
          <c:spPr>
            <a:pattFill prst="ltDnDiag">
              <a:fgClr>
                <a:schemeClr val="accent1">
                  <a:lumMod val="60000"/>
                  <a:lumOff val="40000"/>
                </a:schemeClr>
              </a:fgClr>
              <a:bgClr>
                <a:schemeClr val="tx1">
                  <a:lumMod val="50000"/>
                  <a:lumOff val="50000"/>
                </a:schemeClr>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Befolkningspyramide!$B$35:$B$55</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Befolkningspyramide!$F$35:$F$55</c:f>
              <c:numCache>
                <c:formatCode>0.00%</c:formatCode>
                <c:ptCount val="21"/>
                <c:pt idx="0">
                  <c:v>-3.2073563523976389E-2</c:v>
                </c:pt>
                <c:pt idx="1">
                  <c:v>-3.4147785781830399E-2</c:v>
                </c:pt>
                <c:pt idx="2">
                  <c:v>-3.1822509981072236E-2</c:v>
                </c:pt>
                <c:pt idx="3">
                  <c:v>-3.0159832703158328E-2</c:v>
                </c:pt>
                <c:pt idx="4">
                  <c:v>-3.1666469039939228E-2</c:v>
                </c:pt>
                <c:pt idx="5">
                  <c:v>-3.9614805050334698E-2</c:v>
                </c:pt>
                <c:pt idx="6">
                  <c:v>-4.3351367001078368E-2</c:v>
                </c:pt>
                <c:pt idx="7">
                  <c:v>-3.6984422717873951E-2</c:v>
                </c:pt>
                <c:pt idx="8">
                  <c:v>-3.4094780713211391E-2</c:v>
                </c:pt>
                <c:pt idx="9">
                  <c:v>-4.3346294786089111E-2</c:v>
                </c:pt>
                <c:pt idx="10">
                  <c:v>-4.1495830915324917E-2</c:v>
                </c:pt>
                <c:pt idx="11">
                  <c:v>-3.0550635193265081E-2</c:v>
                </c:pt>
                <c:pt idx="12">
                  <c:v>-2.7158812256070159E-2</c:v>
                </c:pt>
                <c:pt idx="13">
                  <c:v>-2.2964449847345844E-2</c:v>
                </c:pt>
                <c:pt idx="14">
                  <c:v>-1.4208366413119894E-2</c:v>
                </c:pt>
                <c:pt idx="15">
                  <c:v>-8.9092408366102122E-3</c:v>
                </c:pt>
                <c:pt idx="16">
                  <c:v>-5.4820769671898185E-3</c:v>
                </c:pt>
                <c:pt idx="17">
                  <c:v>-2.4186623679958775E-3</c:v>
                </c:pt>
                <c:pt idx="18">
                  <c:v>-6.2943642062942391E-4</c:v>
                </c:pt>
                <c:pt idx="19">
                  <c:v>-6.6746185709976545E-5</c:v>
                </c:pt>
                <c:pt idx="20">
                  <c:v>-1.1801409805839654E-6</c:v>
                </c:pt>
              </c:numCache>
            </c:numRef>
          </c:val>
          <c:extLst>
            <c:ext xmlns:c16="http://schemas.microsoft.com/office/drawing/2014/chart" uri="{C3380CC4-5D6E-409C-BE32-E72D297353CC}">
              <c16:uniqueId val="{00000000-7F11-EC4F-8CE0-A6249B50D897}"/>
            </c:ext>
          </c:extLst>
        </c:ser>
        <c:ser>
          <c:idx val="1"/>
          <c:order val="1"/>
          <c:tx>
            <c:strRef>
              <c:f>Befolkningspyramide!$G$34</c:f>
              <c:strCache>
                <c:ptCount val="1"/>
                <c:pt idx="0">
                  <c:v>Female %</c:v>
                </c:pt>
              </c:strCache>
            </c:strRef>
          </c:tx>
          <c:spPr>
            <a:pattFill prst="ltUpDiag">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Befolkningspyramide!$B$35:$B$55</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Befolkningspyramide!$G$35:$G$55</c:f>
              <c:numCache>
                <c:formatCode>0.00%</c:formatCode>
                <c:ptCount val="21"/>
                <c:pt idx="0">
                  <c:v>2.8096318923594172E-2</c:v>
                </c:pt>
                <c:pt idx="1">
                  <c:v>2.9346942734125206E-2</c:v>
                </c:pt>
                <c:pt idx="2">
                  <c:v>2.7127988633450343E-2</c:v>
                </c:pt>
                <c:pt idx="3">
                  <c:v>2.5810721319320874E-2</c:v>
                </c:pt>
                <c:pt idx="4">
                  <c:v>2.7534573926742606E-2</c:v>
                </c:pt>
                <c:pt idx="5">
                  <c:v>3.5491222968360069E-2</c:v>
                </c:pt>
                <c:pt idx="6">
                  <c:v>4.0029641484261171E-2</c:v>
                </c:pt>
                <c:pt idx="7">
                  <c:v>3.4923222099027991E-2</c:v>
                </c:pt>
                <c:pt idx="8">
                  <c:v>3.2621468941438247E-2</c:v>
                </c:pt>
                <c:pt idx="9">
                  <c:v>4.2077046831751855E-2</c:v>
                </c:pt>
                <c:pt idx="10">
                  <c:v>4.1052991100335327E-2</c:v>
                </c:pt>
                <c:pt idx="11">
                  <c:v>3.0800787102833654E-2</c:v>
                </c:pt>
                <c:pt idx="12">
                  <c:v>2.8398807764754602E-2</c:v>
                </c:pt>
                <c:pt idx="13">
                  <c:v>2.546412488483665E-2</c:v>
                </c:pt>
                <c:pt idx="14">
                  <c:v>1.5949542055400247E-2</c:v>
                </c:pt>
                <c:pt idx="15">
                  <c:v>1.0724322280323035E-2</c:v>
                </c:pt>
                <c:pt idx="16">
                  <c:v>7.5298824935946529E-3</c:v>
                </c:pt>
                <c:pt idx="17">
                  <c:v>4.104752573945325E-3</c:v>
                </c:pt>
                <c:pt idx="18">
                  <c:v>1.4719297830801501E-3</c:v>
                </c:pt>
                <c:pt idx="19">
                  <c:v>2.7558472133250495E-4</c:v>
                </c:pt>
                <c:pt idx="20">
                  <c:v>2.0858534685434592E-5</c:v>
                </c:pt>
              </c:numCache>
            </c:numRef>
          </c:val>
          <c:extLst>
            <c:ext xmlns:c16="http://schemas.microsoft.com/office/drawing/2014/chart" uri="{C3380CC4-5D6E-409C-BE32-E72D297353CC}">
              <c16:uniqueId val="{00000001-7F11-EC4F-8CE0-A6249B50D897}"/>
            </c:ext>
          </c:extLst>
        </c:ser>
        <c:dLbls>
          <c:showLegendKey val="0"/>
          <c:showVal val="0"/>
          <c:showCatName val="0"/>
          <c:showSerName val="0"/>
          <c:showPercent val="0"/>
          <c:showBubbleSize val="0"/>
        </c:dLbls>
        <c:gapWidth val="20"/>
        <c:overlap val="100"/>
        <c:axId val="520883152"/>
        <c:axId val="531379184"/>
      </c:barChart>
      <c:catAx>
        <c:axId val="5208831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Age group</a:t>
                </a:r>
              </a:p>
            </c:rich>
          </c:tx>
          <c:layout>
            <c:manualLayout>
              <c:xMode val="edge"/>
              <c:yMode val="edge"/>
              <c:x val="1.2057611784504842E-2"/>
              <c:y val="0.429777810720279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31379184"/>
        <c:crosses val="autoZero"/>
        <c:auto val="1"/>
        <c:lblAlgn val="ctr"/>
        <c:lblOffset val="100"/>
        <c:noMultiLvlLbl val="0"/>
      </c:catAx>
      <c:valAx>
        <c:axId val="531379184"/>
        <c:scaling>
          <c:orientation val="minMax"/>
          <c:max val="0.1"/>
          <c:min val="-0.1"/>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2088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2023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bar"/>
        <c:grouping val="clustered"/>
        <c:varyColors val="0"/>
        <c:ser>
          <c:idx val="0"/>
          <c:order val="0"/>
          <c:tx>
            <c:strRef>
              <c:f>Befolkningspyramide!$F$65</c:f>
              <c:strCache>
                <c:ptCount val="1"/>
                <c:pt idx="0">
                  <c:v>Male %</c:v>
                </c:pt>
              </c:strCache>
            </c:strRef>
          </c:tx>
          <c:spPr>
            <a:pattFill prst="ltDnDiag">
              <a:fgClr>
                <a:schemeClr val="accent1">
                  <a:lumMod val="60000"/>
                  <a:lumOff val="40000"/>
                </a:schemeClr>
              </a:fgClr>
              <a:bgClr>
                <a:schemeClr val="tx1">
                  <a:lumMod val="50000"/>
                  <a:lumOff val="50000"/>
                </a:schemeClr>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Befolkningspyramide!$B$66:$B$86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Befolkningspyramide!$F$66:$F$86</c:f>
              <c:numCache>
                <c:formatCode>0.00%</c:formatCode>
                <c:ptCount val="21"/>
                <c:pt idx="0">
                  <c:v>-2.266901774803436E-2</c:v>
                </c:pt>
                <c:pt idx="1">
                  <c:v>-3.3235892830009772E-2</c:v>
                </c:pt>
                <c:pt idx="2">
                  <c:v>-3.379054170005117E-2</c:v>
                </c:pt>
                <c:pt idx="3">
                  <c:v>-3.0992534980769031E-2</c:v>
                </c:pt>
                <c:pt idx="4">
                  <c:v>-2.9987405007419438E-2</c:v>
                </c:pt>
                <c:pt idx="5">
                  <c:v>-3.2267349128958858E-2</c:v>
                </c:pt>
                <c:pt idx="6">
                  <c:v>-4.1474908820219647E-2</c:v>
                </c:pt>
                <c:pt idx="7">
                  <c:v>-4.1369594225357451E-2</c:v>
                </c:pt>
                <c:pt idx="8">
                  <c:v>-3.5862789986750271E-2</c:v>
                </c:pt>
                <c:pt idx="9">
                  <c:v>-3.5123066203678985E-2</c:v>
                </c:pt>
                <c:pt idx="10">
                  <c:v>-4.3284877864529767E-2</c:v>
                </c:pt>
                <c:pt idx="11">
                  <c:v>-3.9807807906672772E-2</c:v>
                </c:pt>
                <c:pt idx="12">
                  <c:v>-2.5711418802284631E-2</c:v>
                </c:pt>
                <c:pt idx="13">
                  <c:v>-2.5429213508832368E-2</c:v>
                </c:pt>
                <c:pt idx="14">
                  <c:v>-1.8833729886626661E-2</c:v>
                </c:pt>
                <c:pt idx="15">
                  <c:v>-1.060584619564325E-2</c:v>
                </c:pt>
                <c:pt idx="16">
                  <c:v>-5.9280689308713495E-3</c:v>
                </c:pt>
                <c:pt idx="17">
                  <c:v>-2.8051605419656942E-3</c:v>
                </c:pt>
                <c:pt idx="18">
                  <c:v>-7.8000305237249689E-4</c:v>
                </c:pt>
                <c:pt idx="19">
                  <c:v>-9.4258049420399933E-5</c:v>
                </c:pt>
                <c:pt idx="20">
                  <c:v>-2.9214306772234599E-6</c:v>
                </c:pt>
              </c:numCache>
            </c:numRef>
          </c:val>
          <c:extLst>
            <c:ext xmlns:c16="http://schemas.microsoft.com/office/drawing/2014/chart" uri="{C3380CC4-5D6E-409C-BE32-E72D297353CC}">
              <c16:uniqueId val="{00000000-BEF0-7243-A7D8-D1799EC700A9}"/>
            </c:ext>
          </c:extLst>
        </c:ser>
        <c:ser>
          <c:idx val="1"/>
          <c:order val="1"/>
          <c:tx>
            <c:strRef>
              <c:f>Befolkningspyramide!$G$65</c:f>
              <c:strCache>
                <c:ptCount val="1"/>
                <c:pt idx="0">
                  <c:v>Female %</c:v>
                </c:pt>
              </c:strCache>
            </c:strRef>
          </c:tx>
          <c:spPr>
            <a:pattFill prst="ltUpDiag">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Befolkningspyramide!$B$66:$B$86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Befolkningspyramide!$G$66:$G$86</c:f>
              <c:numCache>
                <c:formatCode>0.00%</c:formatCode>
                <c:ptCount val="21"/>
                <c:pt idx="0">
                  <c:v>2.0219282740945657E-2</c:v>
                </c:pt>
                <c:pt idx="1">
                  <c:v>2.899238676147509E-2</c:v>
                </c:pt>
                <c:pt idx="2">
                  <c:v>2.897234076691942E-2</c:v>
                </c:pt>
                <c:pt idx="3">
                  <c:v>2.6426521903915045E-2</c:v>
                </c:pt>
                <c:pt idx="4">
                  <c:v>2.5730649040807262E-2</c:v>
                </c:pt>
                <c:pt idx="5">
                  <c:v>2.8220169514748976E-2</c:v>
                </c:pt>
                <c:pt idx="6">
                  <c:v>3.7452631859871348E-2</c:v>
                </c:pt>
                <c:pt idx="7">
                  <c:v>3.8472287621430935E-2</c:v>
                </c:pt>
                <c:pt idx="8">
                  <c:v>3.4054201344738536E-2</c:v>
                </c:pt>
                <c:pt idx="9">
                  <c:v>3.3875884651294499E-2</c:v>
                </c:pt>
                <c:pt idx="10">
                  <c:v>4.255285291053728E-2</c:v>
                </c:pt>
                <c:pt idx="11">
                  <c:v>4.0120914431453984E-2</c:v>
                </c:pt>
                <c:pt idx="12">
                  <c:v>2.6666556889145134E-2</c:v>
                </c:pt>
                <c:pt idx="13">
                  <c:v>2.7925825378727679E-2</c:v>
                </c:pt>
                <c:pt idx="14">
                  <c:v>2.2222580353694756E-2</c:v>
                </c:pt>
                <c:pt idx="15">
                  <c:v>1.2942880613864678E-2</c:v>
                </c:pt>
                <c:pt idx="16">
                  <c:v>8.1435395674194031E-3</c:v>
                </c:pt>
                <c:pt idx="17">
                  <c:v>4.7324658859103788E-3</c:v>
                </c:pt>
                <c:pt idx="18">
                  <c:v>1.8125397630212872E-3</c:v>
                </c:pt>
                <c:pt idx="19">
                  <c:v>3.7319400592511313E-4</c:v>
                </c:pt>
                <c:pt idx="20">
                  <c:v>3.3887193007927921E-5</c:v>
                </c:pt>
              </c:numCache>
            </c:numRef>
          </c:val>
          <c:extLst>
            <c:ext xmlns:c16="http://schemas.microsoft.com/office/drawing/2014/chart" uri="{C3380CC4-5D6E-409C-BE32-E72D297353CC}">
              <c16:uniqueId val="{00000001-BEF0-7243-A7D8-D1799EC700A9}"/>
            </c:ext>
          </c:extLst>
        </c:ser>
        <c:dLbls>
          <c:showLegendKey val="0"/>
          <c:showVal val="0"/>
          <c:showCatName val="0"/>
          <c:showSerName val="0"/>
          <c:showPercent val="0"/>
          <c:showBubbleSize val="0"/>
        </c:dLbls>
        <c:gapWidth val="20"/>
        <c:overlap val="100"/>
        <c:axId val="1192947360"/>
        <c:axId val="1245666352"/>
      </c:barChart>
      <c:catAx>
        <c:axId val="1192947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 group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45666352"/>
        <c:crosses val="autoZero"/>
        <c:auto val="1"/>
        <c:lblAlgn val="ctr"/>
        <c:lblOffset val="100"/>
        <c:noMultiLvlLbl val="0"/>
      </c:catAx>
      <c:valAx>
        <c:axId val="1245666352"/>
        <c:scaling>
          <c:orientation val="minMax"/>
          <c:max val="0.1"/>
          <c:min val="-0.1"/>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92947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latin typeface="Times New Roman" panose="02020603050405020304" pitchFamily="18" charset="0"/>
                <a:cs typeface="Times New Roman" panose="02020603050405020304" pitchFamily="18" charset="0"/>
              </a:rPr>
              <a:t>Vekstbidrag alle sektorer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Sektorbidrag!$K$3</c:f>
              <c:strCache>
                <c:ptCount val="1"/>
                <c:pt idx="0">
                  <c:v>Jordbruk</c:v>
                </c:pt>
              </c:strCache>
            </c:strRef>
          </c:tx>
          <c:spPr>
            <a:pattFill prst="ltDnDiag">
              <a:fgClr>
                <a:schemeClr val="accent1">
                  <a:lumMod val="60000"/>
                  <a:lumOff val="40000"/>
                </a:schemeClr>
              </a:fgClr>
              <a:bgClr>
                <a:schemeClr val="bg2">
                  <a:lumMod val="50000"/>
                </a:schemeClr>
              </a:bgClr>
            </a:pattFill>
            <a:ln w="6350">
              <a:solidFill>
                <a:schemeClr val="tx1"/>
              </a:solidFill>
            </a:ln>
            <a:effectLst/>
          </c:spPr>
          <c:invertIfNegative val="0"/>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Sektorbidrag!$K$4:$K$63</c:f>
              <c:numCache>
                <c:formatCode>0.00%</c:formatCode>
                <c:ptCount val="60"/>
                <c:pt idx="0">
                  <c:v>-1.1092169586102534E-2</c:v>
                </c:pt>
                <c:pt idx="1">
                  <c:v>-6.8229208438638611E-2</c:v>
                </c:pt>
                <c:pt idx="2">
                  <c:v>2.3086373931203448E-2</c:v>
                </c:pt>
                <c:pt idx="3">
                  <c:v>5.8003253205973881E-2</c:v>
                </c:pt>
                <c:pt idx="4">
                  <c:v>5.2910199157664844E-2</c:v>
                </c:pt>
                <c:pt idx="5">
                  <c:v>4.1760918069957471E-2</c:v>
                </c:pt>
                <c:pt idx="6">
                  <c:v>1.2072129082836565E-2</c:v>
                </c:pt>
                <c:pt idx="7">
                  <c:v>1.7960418191668305E-3</c:v>
                </c:pt>
                <c:pt idx="8">
                  <c:v>-1.0937790213219065E-2</c:v>
                </c:pt>
                <c:pt idx="9">
                  <c:v>3.7898310390503447E-2</c:v>
                </c:pt>
                <c:pt idx="10">
                  <c:v>4.8132562460163647E-2</c:v>
                </c:pt>
                <c:pt idx="11">
                  <c:v>3.0093219344469808E-2</c:v>
                </c:pt>
                <c:pt idx="12">
                  <c:v>-2.4327371651162257E-3</c:v>
                </c:pt>
                <c:pt idx="13">
                  <c:v>2.4616852085076659E-2</c:v>
                </c:pt>
                <c:pt idx="14">
                  <c:v>1.0077533017186825E-2</c:v>
                </c:pt>
                <c:pt idx="15">
                  <c:v>2.2712629070987006E-2</c:v>
                </c:pt>
                <c:pt idx="16">
                  <c:v>-9.7262041627011828E-3</c:v>
                </c:pt>
                <c:pt idx="17">
                  <c:v>1.6941782069748768E-2</c:v>
                </c:pt>
                <c:pt idx="18">
                  <c:v>3.2165301109966134E-2</c:v>
                </c:pt>
                <c:pt idx="19">
                  <c:v>2.4069555174175427E-2</c:v>
                </c:pt>
                <c:pt idx="20">
                  <c:v>1.4637134614024097E-2</c:v>
                </c:pt>
                <c:pt idx="21">
                  <c:v>9.868494174228944E-3</c:v>
                </c:pt>
                <c:pt idx="22">
                  <c:v>2.9957926912488747E-2</c:v>
                </c:pt>
                <c:pt idx="23">
                  <c:v>2.3493470947293135E-2</c:v>
                </c:pt>
                <c:pt idx="24">
                  <c:v>3.4273350209149338E-2</c:v>
                </c:pt>
                <c:pt idx="25">
                  <c:v>2.1674111853698899E-2</c:v>
                </c:pt>
                <c:pt idx="26">
                  <c:v>1.824664983127294E-2</c:v>
                </c:pt>
                <c:pt idx="27">
                  <c:v>2.1571562609488591E-2</c:v>
                </c:pt>
                <c:pt idx="28">
                  <c:v>1.1202607871172998E-2</c:v>
                </c:pt>
                <c:pt idx="29">
                  <c:v>9.116644346616621E-4</c:v>
                </c:pt>
                <c:pt idx="30">
                  <c:v>9.7811278744655626E-4</c:v>
                </c:pt>
                <c:pt idx="31">
                  <c:v>1.0266695282222855E-2</c:v>
                </c:pt>
                <c:pt idx="32">
                  <c:v>1.6536750568181158E-2</c:v>
                </c:pt>
                <c:pt idx="33">
                  <c:v>1.9793210571599027E-2</c:v>
                </c:pt>
                <c:pt idx="34">
                  <c:v>1.6656766551957525E-2</c:v>
                </c:pt>
                <c:pt idx="35">
                  <c:v>1.8455737269082135E-2</c:v>
                </c:pt>
                <c:pt idx="36">
                  <c:v>1.3840863073336204E-2</c:v>
                </c:pt>
                <c:pt idx="37">
                  <c:v>1.0192785619901995E-2</c:v>
                </c:pt>
                <c:pt idx="38">
                  <c:v>1.0085455876667781E-3</c:v>
                </c:pt>
                <c:pt idx="39">
                  <c:v>8.0895118887454303E-3</c:v>
                </c:pt>
                <c:pt idx="40">
                  <c:v>1.024556028114345E-2</c:v>
                </c:pt>
                <c:pt idx="41">
                  <c:v>9.5844796978319883E-3</c:v>
                </c:pt>
                <c:pt idx="42">
                  <c:v>1.2504275136509001E-2</c:v>
                </c:pt>
                <c:pt idx="43">
                  <c:v>9.3388974349206868E-3</c:v>
                </c:pt>
                <c:pt idx="44">
                  <c:v>1.2558401328782642E-2</c:v>
                </c:pt>
                <c:pt idx="45">
                  <c:v>1.1236273585778594E-2</c:v>
                </c:pt>
                <c:pt idx="46">
                  <c:v>1.1339435907806009E-2</c:v>
                </c:pt>
                <c:pt idx="47">
                  <c:v>1.0207173676139688E-2</c:v>
                </c:pt>
                <c:pt idx="48">
                  <c:v>5.9244084079075506E-3</c:v>
                </c:pt>
                <c:pt idx="49">
                  <c:v>7.9774647437138579E-3</c:v>
                </c:pt>
                <c:pt idx="50">
                  <c:v>1.0152573515089244E-2</c:v>
                </c:pt>
                <c:pt idx="51">
                  <c:v>6.3901034003058937E-3</c:v>
                </c:pt>
                <c:pt idx="52">
                  <c:v>3.039764824981547E-3</c:v>
                </c:pt>
                <c:pt idx="53">
                  <c:v>6.650482640992693E-3</c:v>
                </c:pt>
                <c:pt idx="54">
                  <c:v>5.9976514681959539E-3</c:v>
                </c:pt>
                <c:pt idx="55">
                  <c:v>3.1616848386016097E-3</c:v>
                </c:pt>
                <c:pt idx="56">
                  <c:v>3.3012783890411408E-3</c:v>
                </c:pt>
                <c:pt idx="57">
                  <c:v>2.1640669106724091E-3</c:v>
                </c:pt>
                <c:pt idx="58">
                  <c:v>5.5140953465340704E-4</c:v>
                </c:pt>
                <c:pt idx="59">
                  <c:v>2.6330196056314568E-3</c:v>
                </c:pt>
              </c:numCache>
            </c:numRef>
          </c:val>
          <c:extLst>
            <c:ext xmlns:c16="http://schemas.microsoft.com/office/drawing/2014/chart" uri="{C3380CC4-5D6E-409C-BE32-E72D297353CC}">
              <c16:uniqueId val="{00000000-1F8C-184F-890D-2F13619B3EFA}"/>
            </c:ext>
          </c:extLst>
        </c:ser>
        <c:ser>
          <c:idx val="1"/>
          <c:order val="1"/>
          <c:tx>
            <c:strRef>
              <c:f>Sektorbidrag!$L$3</c:f>
              <c:strCache>
                <c:ptCount val="1"/>
                <c:pt idx="0">
                  <c:v>Industri</c:v>
                </c:pt>
              </c:strCache>
            </c:strRef>
          </c:tx>
          <c:spPr>
            <a:pattFill prst="pct50">
              <a:fgClr>
                <a:schemeClr val="accent1"/>
              </a:fgClr>
              <a:bgClr>
                <a:schemeClr val="bg1"/>
              </a:bgClr>
            </a:pattFill>
            <a:ln w="6350">
              <a:solidFill>
                <a:schemeClr val="tx1"/>
              </a:solidFill>
            </a:ln>
            <a:effectLst/>
          </c:spPr>
          <c:invertIfNegative val="0"/>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Sektorbidrag!$L$4:$L$63</c:f>
              <c:numCache>
                <c:formatCode>0.00%</c:formatCode>
                <c:ptCount val="60"/>
                <c:pt idx="0">
                  <c:v>-2.12466975987394E-2</c:v>
                </c:pt>
                <c:pt idx="1">
                  <c:v>-6.0866455498989558E-2</c:v>
                </c:pt>
                <c:pt idx="2">
                  <c:v>1.8541451056201575E-2</c:v>
                </c:pt>
                <c:pt idx="3">
                  <c:v>4.812812647924828E-2</c:v>
                </c:pt>
                <c:pt idx="4">
                  <c:v>4.9152533850760918E-2</c:v>
                </c:pt>
                <c:pt idx="5">
                  <c:v>3.9028595677421472E-2</c:v>
                </c:pt>
                <c:pt idx="6">
                  <c:v>1.2299061728654628E-2</c:v>
                </c:pt>
                <c:pt idx="7">
                  <c:v>1.5289742733876125E-3</c:v>
                </c:pt>
                <c:pt idx="8">
                  <c:v>-8.171341001917477E-3</c:v>
                </c:pt>
                <c:pt idx="9">
                  <c:v>3.5777405217875431E-2</c:v>
                </c:pt>
                <c:pt idx="10">
                  <c:v>5.5704658508352767E-2</c:v>
                </c:pt>
                <c:pt idx="11">
                  <c:v>3.7508176936789851E-2</c:v>
                </c:pt>
                <c:pt idx="12">
                  <c:v>-3.2095430135857771E-3</c:v>
                </c:pt>
                <c:pt idx="13">
                  <c:v>3.201682701489364E-2</c:v>
                </c:pt>
                <c:pt idx="14">
                  <c:v>1.2792027204846327E-2</c:v>
                </c:pt>
                <c:pt idx="15">
                  <c:v>3.2242485276122106E-2</c:v>
                </c:pt>
                <c:pt idx="16">
                  <c:v>-1.3536832595383921E-2</c:v>
                </c:pt>
                <c:pt idx="17">
                  <c:v>2.7291696906670215E-2</c:v>
                </c:pt>
                <c:pt idx="18">
                  <c:v>5.543027785994821E-2</c:v>
                </c:pt>
                <c:pt idx="19">
                  <c:v>3.680925708000797E-2</c:v>
                </c:pt>
                <c:pt idx="20">
                  <c:v>2.3737203291974332E-2</c:v>
                </c:pt>
                <c:pt idx="21">
                  <c:v>1.4486658936867043E-2</c:v>
                </c:pt>
                <c:pt idx="22">
                  <c:v>4.0772065958290894E-2</c:v>
                </c:pt>
                <c:pt idx="23">
                  <c:v>3.1904936734645985E-2</c:v>
                </c:pt>
                <c:pt idx="24">
                  <c:v>4.6651966363345107E-2</c:v>
                </c:pt>
                <c:pt idx="25">
                  <c:v>3.3140252122538807E-2</c:v>
                </c:pt>
                <c:pt idx="26">
                  <c:v>2.9806207339166578E-2</c:v>
                </c:pt>
                <c:pt idx="27">
                  <c:v>3.5501991191909617E-2</c:v>
                </c:pt>
                <c:pt idx="28">
                  <c:v>1.9319852448230822E-2</c:v>
                </c:pt>
                <c:pt idx="29">
                  <c:v>1.5741431989616996E-3</c:v>
                </c:pt>
                <c:pt idx="30">
                  <c:v>1.5097185293616502E-3</c:v>
                </c:pt>
                <c:pt idx="31">
                  <c:v>1.7722279097166765E-2</c:v>
                </c:pt>
                <c:pt idx="32">
                  <c:v>3.3428296683963486E-2</c:v>
                </c:pt>
                <c:pt idx="33">
                  <c:v>4.73382564124303E-2</c:v>
                </c:pt>
                <c:pt idx="34">
                  <c:v>3.9484244100523591E-2</c:v>
                </c:pt>
                <c:pt idx="35">
                  <c:v>4.402902885142012E-2</c:v>
                </c:pt>
                <c:pt idx="36">
                  <c:v>3.3735937886527213E-2</c:v>
                </c:pt>
                <c:pt idx="37">
                  <c:v>2.6826658553634541E-2</c:v>
                </c:pt>
                <c:pt idx="38">
                  <c:v>2.6918183089946562E-3</c:v>
                </c:pt>
                <c:pt idx="39">
                  <c:v>2.2841206739398445E-2</c:v>
                </c:pt>
                <c:pt idx="40">
                  <c:v>3.1788989377151328E-2</c:v>
                </c:pt>
                <c:pt idx="41">
                  <c:v>3.0702094448735482E-2</c:v>
                </c:pt>
                <c:pt idx="42">
                  <c:v>4.1786463169286636E-2</c:v>
                </c:pt>
                <c:pt idx="43">
                  <c:v>3.4502109004547137E-2</c:v>
                </c:pt>
                <c:pt idx="44">
                  <c:v>4.4627156498624622E-2</c:v>
                </c:pt>
                <c:pt idx="45">
                  <c:v>4.5385797026943175E-2</c:v>
                </c:pt>
                <c:pt idx="46">
                  <c:v>5.0751573049581965E-2</c:v>
                </c:pt>
                <c:pt idx="47">
                  <c:v>4.6705750171461106E-2</c:v>
                </c:pt>
                <c:pt idx="48">
                  <c:v>2.7365040722398964E-2</c:v>
                </c:pt>
                <c:pt idx="49">
                  <c:v>3.8046332923964074E-2</c:v>
                </c:pt>
                <c:pt idx="50">
                  <c:v>5.0623452180365104E-2</c:v>
                </c:pt>
                <c:pt idx="51">
                  <c:v>3.2396838831127157E-2</c:v>
                </c:pt>
                <c:pt idx="52">
                  <c:v>1.5150264872337494E-2</c:v>
                </c:pt>
                <c:pt idx="53">
                  <c:v>3.2852498072229092E-2</c:v>
                </c:pt>
                <c:pt idx="54">
                  <c:v>2.9896740678360994E-2</c:v>
                </c:pt>
                <c:pt idx="55">
                  <c:v>1.5396114968731629E-2</c:v>
                </c:pt>
                <c:pt idx="56">
                  <c:v>1.6217200866637121E-2</c:v>
                </c:pt>
                <c:pt idx="57">
                  <c:v>1.1555033252425843E-2</c:v>
                </c:pt>
                <c:pt idx="58">
                  <c:v>3.1071608393262347E-3</c:v>
                </c:pt>
                <c:pt idx="59">
                  <c:v>1.4222536412970707E-2</c:v>
                </c:pt>
              </c:numCache>
            </c:numRef>
          </c:val>
          <c:extLst>
            <c:ext xmlns:c16="http://schemas.microsoft.com/office/drawing/2014/chart" uri="{C3380CC4-5D6E-409C-BE32-E72D297353CC}">
              <c16:uniqueId val="{00000001-1F8C-184F-890D-2F13619B3EFA}"/>
            </c:ext>
          </c:extLst>
        </c:ser>
        <c:ser>
          <c:idx val="2"/>
          <c:order val="2"/>
          <c:tx>
            <c:strRef>
              <c:f>Sektorbidrag!$M$3</c:f>
              <c:strCache>
                <c:ptCount val="1"/>
                <c:pt idx="0">
                  <c:v>Service</c:v>
                </c:pt>
              </c:strCache>
            </c:strRef>
          </c:tx>
          <c:spPr>
            <a:pattFill prst="ltUpDiag">
              <a:fgClr>
                <a:schemeClr val="bg2">
                  <a:lumMod val="50000"/>
                </a:schemeClr>
              </a:fgClr>
              <a:bgClr>
                <a:schemeClr val="bg1"/>
              </a:bgClr>
            </a:pattFill>
            <a:ln w="6350">
              <a:solidFill>
                <a:schemeClr val="tx1"/>
              </a:solidFill>
            </a:ln>
            <a:effectLst/>
          </c:spPr>
          <c:invertIfNegative val="0"/>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Sektorbidrag!$M$4:$M$63</c:f>
              <c:numCache>
                <c:formatCode>0.00%</c:formatCode>
                <c:ptCount val="60"/>
                <c:pt idx="0">
                  <c:v>-1.5523177160709388E-2</c:v>
                </c:pt>
                <c:pt idx="1">
                  <c:v>-6.1516110170135051E-2</c:v>
                </c:pt>
                <c:pt idx="2">
                  <c:v>1.7583552513039748E-2</c:v>
                </c:pt>
                <c:pt idx="3">
                  <c:v>3.93955763985901E-2</c:v>
                </c:pt>
                <c:pt idx="4">
                  <c:v>3.7065534866085069E-2</c:v>
                </c:pt>
                <c:pt idx="5">
                  <c:v>3.0427552653029984E-2</c:v>
                </c:pt>
                <c:pt idx="6">
                  <c:v>8.0990885943097498E-3</c:v>
                </c:pt>
                <c:pt idx="7">
                  <c:v>1.1869668701298571E-3</c:v>
                </c:pt>
                <c:pt idx="8">
                  <c:v>-7.157829668653479E-3</c:v>
                </c:pt>
                <c:pt idx="9">
                  <c:v>2.7334967152074615E-2</c:v>
                </c:pt>
                <c:pt idx="10">
                  <c:v>3.448094698866886E-2</c:v>
                </c:pt>
                <c:pt idx="11">
                  <c:v>2.187339651251188E-2</c:v>
                </c:pt>
                <c:pt idx="12">
                  <c:v>-1.8620406655403745E-3</c:v>
                </c:pt>
                <c:pt idx="13">
                  <c:v>1.8131023618363901E-2</c:v>
                </c:pt>
                <c:pt idx="14">
                  <c:v>7.2788106123925552E-3</c:v>
                </c:pt>
                <c:pt idx="15">
                  <c:v>1.6127089175610215E-2</c:v>
                </c:pt>
                <c:pt idx="16">
                  <c:v>-6.7945647113234605E-3</c:v>
                </c:pt>
                <c:pt idx="17">
                  <c:v>1.4206858430597009E-2</c:v>
                </c:pt>
                <c:pt idx="18">
                  <c:v>2.8585803302011284E-2</c:v>
                </c:pt>
                <c:pt idx="19">
                  <c:v>1.7515275269002685E-2</c:v>
                </c:pt>
                <c:pt idx="20">
                  <c:v>1.1018808686250214E-2</c:v>
                </c:pt>
                <c:pt idx="21">
                  <c:v>7.1578950071494903E-3</c:v>
                </c:pt>
                <c:pt idx="22">
                  <c:v>2.0644978768217279E-2</c:v>
                </c:pt>
                <c:pt idx="23">
                  <c:v>1.6737992048639995E-2</c:v>
                </c:pt>
                <c:pt idx="24">
                  <c:v>2.7742029763620106E-2</c:v>
                </c:pt>
                <c:pt idx="25">
                  <c:v>2.2775077056387316E-2</c:v>
                </c:pt>
                <c:pt idx="26">
                  <c:v>2.0444438876427405E-2</c:v>
                </c:pt>
                <c:pt idx="27">
                  <c:v>2.4882469374213165E-2</c:v>
                </c:pt>
                <c:pt idx="28">
                  <c:v>1.3865950071756178E-2</c:v>
                </c:pt>
                <c:pt idx="29">
                  <c:v>1.2184058843887301E-3</c:v>
                </c:pt>
                <c:pt idx="30">
                  <c:v>1.1914549113348095E-3</c:v>
                </c:pt>
                <c:pt idx="31">
                  <c:v>1.4728286570064475E-2</c:v>
                </c:pt>
                <c:pt idx="32">
                  <c:v>2.7567223585710701E-2</c:v>
                </c:pt>
                <c:pt idx="33">
                  <c:v>3.5384358282569972E-2</c:v>
                </c:pt>
                <c:pt idx="34">
                  <c:v>2.939110770288977E-2</c:v>
                </c:pt>
                <c:pt idx="35">
                  <c:v>3.1693882109474811E-2</c:v>
                </c:pt>
                <c:pt idx="36">
                  <c:v>2.4042941990190986E-2</c:v>
                </c:pt>
                <c:pt idx="37">
                  <c:v>1.9938521720451578E-2</c:v>
                </c:pt>
                <c:pt idx="38">
                  <c:v>2.1772720063180616E-3</c:v>
                </c:pt>
                <c:pt idx="39">
                  <c:v>1.9424827014104872E-2</c:v>
                </c:pt>
                <c:pt idx="40">
                  <c:v>2.7775968059936762E-2</c:v>
                </c:pt>
                <c:pt idx="41">
                  <c:v>2.8254965435930725E-2</c:v>
                </c:pt>
                <c:pt idx="42">
                  <c:v>3.9715852584209954E-2</c:v>
                </c:pt>
                <c:pt idx="43">
                  <c:v>3.1783726068086521E-2</c:v>
                </c:pt>
                <c:pt idx="44">
                  <c:v>4.004091429171406E-2</c:v>
                </c:pt>
                <c:pt idx="45">
                  <c:v>3.9897087829073488E-2</c:v>
                </c:pt>
                <c:pt idx="46">
                  <c:v>4.4625455037611457E-2</c:v>
                </c:pt>
                <c:pt idx="47">
                  <c:v>4.2706523258735821E-2</c:v>
                </c:pt>
                <c:pt idx="48">
                  <c:v>2.4969775297759678E-2</c:v>
                </c:pt>
                <c:pt idx="49">
                  <c:v>3.6762744079708996E-2</c:v>
                </c:pt>
                <c:pt idx="50">
                  <c:v>4.8096691464310511E-2</c:v>
                </c:pt>
                <c:pt idx="51">
                  <c:v>3.083982232938667E-2</c:v>
                </c:pt>
                <c:pt idx="52">
                  <c:v>1.5163714651527549E-2</c:v>
                </c:pt>
                <c:pt idx="53">
                  <c:v>3.4863132415994737E-2</c:v>
                </c:pt>
                <c:pt idx="54">
                  <c:v>3.3494830254892881E-2</c:v>
                </c:pt>
                <c:pt idx="55">
                  <c:v>1.913957980912576E-2</c:v>
                </c:pt>
                <c:pt idx="56">
                  <c:v>2.1454098362069601E-2</c:v>
                </c:pt>
                <c:pt idx="57">
                  <c:v>1.5275983364251349E-2</c:v>
                </c:pt>
                <c:pt idx="58">
                  <c:v>4.1705926105082584E-3</c:v>
                </c:pt>
                <c:pt idx="59">
                  <c:v>2.000241938784306E-2</c:v>
                </c:pt>
              </c:numCache>
            </c:numRef>
          </c:val>
          <c:extLst>
            <c:ext xmlns:c16="http://schemas.microsoft.com/office/drawing/2014/chart" uri="{C3380CC4-5D6E-409C-BE32-E72D297353CC}">
              <c16:uniqueId val="{00000002-1F8C-184F-890D-2F13619B3EFA}"/>
            </c:ext>
          </c:extLst>
        </c:ser>
        <c:dLbls>
          <c:showLegendKey val="0"/>
          <c:showVal val="0"/>
          <c:showCatName val="0"/>
          <c:showSerName val="0"/>
          <c:showPercent val="0"/>
          <c:showBubbleSize val="0"/>
        </c:dLbls>
        <c:gapWidth val="21"/>
        <c:overlap val="100"/>
        <c:axId val="934458015"/>
        <c:axId val="547982624"/>
      </c:barChart>
      <c:catAx>
        <c:axId val="93445801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47982624"/>
        <c:crosses val="autoZero"/>
        <c:auto val="1"/>
        <c:lblAlgn val="ctr"/>
        <c:lblOffset val="100"/>
        <c:noMultiLvlLbl val="0"/>
      </c:catAx>
      <c:valAx>
        <c:axId val="547982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934458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Sektorbidrag!$C$3</c:f>
              <c:strCache>
                <c:ptCount val="1"/>
                <c:pt idx="0">
                  <c:v>Jordbruk</c:v>
                </c:pt>
              </c:strCache>
            </c:strRef>
          </c:tx>
          <c:spPr>
            <a:ln w="28575" cap="rnd">
              <a:solidFill>
                <a:schemeClr val="accent1"/>
              </a:solidFill>
              <a:round/>
            </a:ln>
            <a:effectLst/>
          </c:spPr>
          <c:marker>
            <c:symbol val="none"/>
          </c:marker>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Sektorbidrag!$C$4:$C$63</c:f>
            </c:numRef>
          </c:val>
          <c:smooth val="0"/>
          <c:extLst>
            <c:ext xmlns:c16="http://schemas.microsoft.com/office/drawing/2014/chart" uri="{C3380CC4-5D6E-409C-BE32-E72D297353CC}">
              <c16:uniqueId val="{00000000-7949-3C45-A732-983C5AFBCAA2}"/>
            </c:ext>
          </c:extLst>
        </c:ser>
        <c:ser>
          <c:idx val="1"/>
          <c:order val="1"/>
          <c:tx>
            <c:strRef>
              <c:f>Sektorbidrag!$D$3</c:f>
              <c:strCache>
                <c:ptCount val="1"/>
                <c:pt idx="0">
                  <c:v>Industri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Sektorbidrag!$D$4:$D$63</c:f>
            </c:numRef>
          </c:val>
          <c:smooth val="0"/>
          <c:extLst>
            <c:ext xmlns:c16="http://schemas.microsoft.com/office/drawing/2014/chart" uri="{C3380CC4-5D6E-409C-BE32-E72D297353CC}">
              <c16:uniqueId val="{00000001-7949-3C45-A732-983C5AFBCAA2}"/>
            </c:ext>
          </c:extLst>
        </c:ser>
        <c:ser>
          <c:idx val="2"/>
          <c:order val="2"/>
          <c:tx>
            <c:strRef>
              <c:f>Sektorbidrag!$E$3</c:f>
              <c:strCache>
                <c:ptCount val="1"/>
                <c:pt idx="0">
                  <c:v>Service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Sektorbidrag!$E$4:$E$63</c:f>
            </c:numRef>
          </c:val>
          <c:smooth val="0"/>
          <c:extLst>
            <c:ext xmlns:c16="http://schemas.microsoft.com/office/drawing/2014/chart" uri="{C3380CC4-5D6E-409C-BE32-E72D297353CC}">
              <c16:uniqueId val="{00000002-7949-3C45-A732-983C5AFBCAA2}"/>
            </c:ext>
          </c:extLst>
        </c:ser>
        <c:ser>
          <c:idx val="3"/>
          <c:order val="3"/>
          <c:tx>
            <c:strRef>
              <c:f>Sektorbidrag!$F$3</c:f>
              <c:strCache>
                <c:ptCount val="1"/>
                <c:pt idx="0">
                  <c:v>Jordbruk</c:v>
                </c:pt>
              </c:strCache>
            </c:strRef>
          </c:tx>
          <c:spPr>
            <a:ln w="12700" cap="rnd">
              <a:solidFill>
                <a:schemeClr val="tx1"/>
              </a:solidFill>
              <a:round/>
            </a:ln>
            <a:effectLst/>
          </c:spPr>
          <c:marker>
            <c:symbol val="triangle"/>
            <c:size val="5"/>
            <c:spPr>
              <a:solidFill>
                <a:schemeClr val="bg1"/>
              </a:solidFill>
              <a:ln w="9525">
                <a:solidFill>
                  <a:schemeClr val="tx1"/>
                </a:solidFill>
              </a:ln>
              <a:effectLst/>
            </c:spPr>
          </c:marker>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Sektorbidrag!$F$4:$F$63</c:f>
              <c:numCache>
                <c:formatCode>0.00%</c:formatCode>
                <c:ptCount val="60"/>
                <c:pt idx="0">
                  <c:v>0.23175294197673627</c:v>
                </c:pt>
                <c:pt idx="1">
                  <c:v>0.35794855148908544</c:v>
                </c:pt>
                <c:pt idx="2">
                  <c:v>0.38986405093787646</c:v>
                </c:pt>
                <c:pt idx="3">
                  <c:v>0.39854201714331489</c:v>
                </c:pt>
                <c:pt idx="4">
                  <c:v>0.38029797945438465</c:v>
                </c:pt>
                <c:pt idx="5">
                  <c:v>0.37549019607843137</c:v>
                </c:pt>
                <c:pt idx="6">
                  <c:v>0.37179012018848945</c:v>
                </c:pt>
                <c:pt idx="7">
                  <c:v>0.39806041689889649</c:v>
                </c:pt>
                <c:pt idx="8">
                  <c:v>0.41643254400550428</c:v>
                </c:pt>
                <c:pt idx="9">
                  <c:v>0.37519111201712363</c:v>
                </c:pt>
                <c:pt idx="10">
                  <c:v>0.34798438391016362</c:v>
                </c:pt>
                <c:pt idx="11">
                  <c:v>0.33631812446579024</c:v>
                </c:pt>
                <c:pt idx="12">
                  <c:v>0.32416549130230371</c:v>
                </c:pt>
                <c:pt idx="13">
                  <c:v>0.32925767360859154</c:v>
                </c:pt>
                <c:pt idx="14">
                  <c:v>0.3342645966686707</c:v>
                </c:pt>
                <c:pt idx="15">
                  <c:v>0.31952623786807038</c:v>
                </c:pt>
                <c:pt idx="16">
                  <c:v>0.32359633273104466</c:v>
                </c:pt>
                <c:pt idx="17">
                  <c:v>0.28990769230769231</c:v>
                </c:pt>
                <c:pt idx="18">
                  <c:v>0.27685417819833436</c:v>
                </c:pt>
                <c:pt idx="19">
                  <c:v>0.30703278696950886</c:v>
                </c:pt>
                <c:pt idx="20">
                  <c:v>0.29633938357596212</c:v>
                </c:pt>
                <c:pt idx="21">
                  <c:v>0.31315581206869247</c:v>
                </c:pt>
                <c:pt idx="22">
                  <c:v>0.32785703103521768</c:v>
                </c:pt>
                <c:pt idx="23">
                  <c:v>0.32568122382941567</c:v>
                </c:pt>
                <c:pt idx="24">
                  <c:v>0.31539695561479741</c:v>
                </c:pt>
                <c:pt idx="25">
                  <c:v>0.27934357517262315</c:v>
                </c:pt>
                <c:pt idx="26">
                  <c:v>0.26638496530999262</c:v>
                </c:pt>
                <c:pt idx="27">
                  <c:v>0.2632089964039484</c:v>
                </c:pt>
                <c:pt idx="28">
                  <c:v>0.25237686532423803</c:v>
                </c:pt>
                <c:pt idx="29">
                  <c:v>0.24611551959102973</c:v>
                </c:pt>
                <c:pt idx="30">
                  <c:v>0.26584308118377148</c:v>
                </c:pt>
                <c:pt idx="31">
                  <c:v>0.24034067386415742</c:v>
                </c:pt>
                <c:pt idx="32">
                  <c:v>0.21328861375446587</c:v>
                </c:pt>
                <c:pt idx="33">
                  <c:v>0.19307468403225489</c:v>
                </c:pt>
                <c:pt idx="34">
                  <c:v>0.19474282728216308</c:v>
                </c:pt>
                <c:pt idx="35">
                  <c:v>0.19596519610245994</c:v>
                </c:pt>
                <c:pt idx="36">
                  <c:v>0.19325485548039045</c:v>
                </c:pt>
                <c:pt idx="37">
                  <c:v>0.17895276735958437</c:v>
                </c:pt>
                <c:pt idx="38">
                  <c:v>0.17159034760161126</c:v>
                </c:pt>
                <c:pt idx="39">
                  <c:v>0.16064788466830271</c:v>
                </c:pt>
                <c:pt idx="40">
                  <c:v>0.14676241655299663</c:v>
                </c:pt>
                <c:pt idx="41">
                  <c:v>0.1398346135237381</c:v>
                </c:pt>
                <c:pt idx="42">
                  <c:v>0.13301487712856105</c:v>
                </c:pt>
                <c:pt idx="43">
                  <c:v>0.12348998965368638</c:v>
                </c:pt>
                <c:pt idx="44">
                  <c:v>0.12916648166976499</c:v>
                </c:pt>
                <c:pt idx="45">
                  <c:v>0.11641495602714456</c:v>
                </c:pt>
                <c:pt idx="46">
                  <c:v>0.10625760527763886</c:v>
                </c:pt>
                <c:pt idx="47">
                  <c:v>0.10246165756411479</c:v>
                </c:pt>
                <c:pt idx="48">
                  <c:v>0.10169047847903526</c:v>
                </c:pt>
                <c:pt idx="49">
                  <c:v>9.6361855143751771E-2</c:v>
                </c:pt>
                <c:pt idx="50">
                  <c:v>9.3251769405101617E-2</c:v>
                </c:pt>
                <c:pt idx="51">
                  <c:v>9.1776537953649567E-2</c:v>
                </c:pt>
                <c:pt idx="52">
                  <c:v>9.1137138702889461E-2</c:v>
                </c:pt>
                <c:pt idx="53">
                  <c:v>8.9428939622499787E-2</c:v>
                </c:pt>
                <c:pt idx="54">
                  <c:v>8.643491396252681E-2</c:v>
                </c:pt>
                <c:pt idx="55">
                  <c:v>8.3870148821197935E-2</c:v>
                </c:pt>
                <c:pt idx="56">
                  <c:v>8.0572875347025869E-2</c:v>
                </c:pt>
                <c:pt idx="57">
                  <c:v>7.4635650165696329E-2</c:v>
                </c:pt>
                <c:pt idx="58">
                  <c:v>7.0430202531993183E-2</c:v>
                </c:pt>
                <c:pt idx="59">
                  <c:v>7.1436902776027947E-2</c:v>
                </c:pt>
              </c:numCache>
            </c:numRef>
          </c:val>
          <c:smooth val="0"/>
          <c:extLst>
            <c:ext xmlns:c16="http://schemas.microsoft.com/office/drawing/2014/chart" uri="{C3380CC4-5D6E-409C-BE32-E72D297353CC}">
              <c16:uniqueId val="{00000003-7949-3C45-A732-983C5AFBCAA2}"/>
            </c:ext>
          </c:extLst>
        </c:ser>
        <c:dLbls>
          <c:showLegendKey val="0"/>
          <c:showVal val="0"/>
          <c:showCatName val="0"/>
          <c:showSerName val="0"/>
          <c:showPercent val="0"/>
          <c:showBubbleSize val="0"/>
        </c:dLbls>
        <c:marker val="1"/>
        <c:smooth val="0"/>
        <c:axId val="593123584"/>
        <c:axId val="594785200"/>
      </c:lineChart>
      <c:lineChart>
        <c:grouping val="standard"/>
        <c:varyColors val="0"/>
        <c:ser>
          <c:idx val="4"/>
          <c:order val="4"/>
          <c:tx>
            <c:strRef>
              <c:f>Sektorbidrag!$K$3</c:f>
              <c:strCache>
                <c:ptCount val="1"/>
                <c:pt idx="0">
                  <c:v>Jordbruk</c:v>
                </c:pt>
              </c:strCache>
            </c:strRef>
          </c:tx>
          <c:spPr>
            <a:ln w="12700" cap="rnd">
              <a:solidFill>
                <a:schemeClr val="tx1"/>
              </a:solidFill>
              <a:round/>
            </a:ln>
            <a:effectLst/>
          </c:spPr>
          <c:marker>
            <c:symbol val="square"/>
            <c:size val="5"/>
            <c:spPr>
              <a:solidFill>
                <a:schemeClr val="bg1"/>
              </a:solidFill>
              <a:ln w="9525">
                <a:solidFill>
                  <a:schemeClr val="tx1"/>
                </a:solidFill>
              </a:ln>
              <a:effectLst/>
            </c:spPr>
          </c:marker>
          <c:cat>
            <c:numRef>
              <c:f>Sektorbidrag!$B$4:$B$63</c:f>
              <c:numCache>
                <c:formatCode>General</c:formatCode>
                <c:ptCount val="60"/>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numCache>
            </c:numRef>
          </c:cat>
          <c:val>
            <c:numRef>
              <c:f>Sektorbidrag!$K$4:$K$63</c:f>
              <c:numCache>
                <c:formatCode>0.00%</c:formatCode>
                <c:ptCount val="60"/>
                <c:pt idx="0">
                  <c:v>-1.1092169586102534E-2</c:v>
                </c:pt>
                <c:pt idx="1">
                  <c:v>-6.8229208438638611E-2</c:v>
                </c:pt>
                <c:pt idx="2">
                  <c:v>2.3086373931203448E-2</c:v>
                </c:pt>
                <c:pt idx="3">
                  <c:v>5.8003253205973881E-2</c:v>
                </c:pt>
                <c:pt idx="4">
                  <c:v>5.2910199157664844E-2</c:v>
                </c:pt>
                <c:pt idx="5">
                  <c:v>4.1760918069957471E-2</c:v>
                </c:pt>
                <c:pt idx="6">
                  <c:v>1.2072129082836565E-2</c:v>
                </c:pt>
                <c:pt idx="7">
                  <c:v>1.7960418191668305E-3</c:v>
                </c:pt>
                <c:pt idx="8">
                  <c:v>-1.0937790213219065E-2</c:v>
                </c:pt>
                <c:pt idx="9">
                  <c:v>3.7898310390503447E-2</c:v>
                </c:pt>
                <c:pt idx="10">
                  <c:v>4.8132562460163647E-2</c:v>
                </c:pt>
                <c:pt idx="11">
                  <c:v>3.0093219344469808E-2</c:v>
                </c:pt>
                <c:pt idx="12">
                  <c:v>-2.4327371651162257E-3</c:v>
                </c:pt>
                <c:pt idx="13">
                  <c:v>2.4616852085076659E-2</c:v>
                </c:pt>
                <c:pt idx="14">
                  <c:v>1.0077533017186825E-2</c:v>
                </c:pt>
                <c:pt idx="15">
                  <c:v>2.2712629070987006E-2</c:v>
                </c:pt>
                <c:pt idx="16">
                  <c:v>-9.7262041627011828E-3</c:v>
                </c:pt>
                <c:pt idx="17">
                  <c:v>1.6941782069748768E-2</c:v>
                </c:pt>
                <c:pt idx="18">
                  <c:v>3.2165301109966134E-2</c:v>
                </c:pt>
                <c:pt idx="19">
                  <c:v>2.4069555174175427E-2</c:v>
                </c:pt>
                <c:pt idx="20">
                  <c:v>1.4637134614024097E-2</c:v>
                </c:pt>
                <c:pt idx="21">
                  <c:v>9.868494174228944E-3</c:v>
                </c:pt>
                <c:pt idx="22">
                  <c:v>2.9957926912488747E-2</c:v>
                </c:pt>
                <c:pt idx="23">
                  <c:v>2.3493470947293135E-2</c:v>
                </c:pt>
                <c:pt idx="24">
                  <c:v>3.4273350209149338E-2</c:v>
                </c:pt>
                <c:pt idx="25">
                  <c:v>2.1674111853698899E-2</c:v>
                </c:pt>
                <c:pt idx="26">
                  <c:v>1.824664983127294E-2</c:v>
                </c:pt>
                <c:pt idx="27">
                  <c:v>2.1571562609488591E-2</c:v>
                </c:pt>
                <c:pt idx="28">
                  <c:v>1.1202607871172998E-2</c:v>
                </c:pt>
                <c:pt idx="29">
                  <c:v>9.116644346616621E-4</c:v>
                </c:pt>
                <c:pt idx="30">
                  <c:v>9.7811278744655626E-4</c:v>
                </c:pt>
                <c:pt idx="31">
                  <c:v>1.0266695282222855E-2</c:v>
                </c:pt>
                <c:pt idx="32">
                  <c:v>1.6536750568181158E-2</c:v>
                </c:pt>
                <c:pt idx="33">
                  <c:v>1.9793210571599027E-2</c:v>
                </c:pt>
                <c:pt idx="34">
                  <c:v>1.6656766551957525E-2</c:v>
                </c:pt>
                <c:pt idx="35">
                  <c:v>1.8455737269082135E-2</c:v>
                </c:pt>
                <c:pt idx="36">
                  <c:v>1.3840863073336204E-2</c:v>
                </c:pt>
                <c:pt idx="37">
                  <c:v>1.0192785619901995E-2</c:v>
                </c:pt>
                <c:pt idx="38">
                  <c:v>1.0085455876667781E-3</c:v>
                </c:pt>
                <c:pt idx="39">
                  <c:v>8.0895118887454303E-3</c:v>
                </c:pt>
                <c:pt idx="40">
                  <c:v>1.024556028114345E-2</c:v>
                </c:pt>
                <c:pt idx="41">
                  <c:v>9.5844796978319883E-3</c:v>
                </c:pt>
                <c:pt idx="42">
                  <c:v>1.2504275136509001E-2</c:v>
                </c:pt>
                <c:pt idx="43">
                  <c:v>9.3388974349206868E-3</c:v>
                </c:pt>
                <c:pt idx="44">
                  <c:v>1.2558401328782642E-2</c:v>
                </c:pt>
                <c:pt idx="45">
                  <c:v>1.1236273585778594E-2</c:v>
                </c:pt>
                <c:pt idx="46">
                  <c:v>1.1339435907806009E-2</c:v>
                </c:pt>
                <c:pt idx="47">
                  <c:v>1.0207173676139688E-2</c:v>
                </c:pt>
                <c:pt idx="48">
                  <c:v>5.9244084079075506E-3</c:v>
                </c:pt>
                <c:pt idx="49">
                  <c:v>7.9774647437138579E-3</c:v>
                </c:pt>
                <c:pt idx="50">
                  <c:v>1.0152573515089244E-2</c:v>
                </c:pt>
                <c:pt idx="51">
                  <c:v>6.3901034003058937E-3</c:v>
                </c:pt>
                <c:pt idx="52">
                  <c:v>3.039764824981547E-3</c:v>
                </c:pt>
                <c:pt idx="53">
                  <c:v>6.650482640992693E-3</c:v>
                </c:pt>
                <c:pt idx="54">
                  <c:v>5.9976514681959539E-3</c:v>
                </c:pt>
                <c:pt idx="55">
                  <c:v>3.1616848386016097E-3</c:v>
                </c:pt>
                <c:pt idx="56">
                  <c:v>3.3012783890411408E-3</c:v>
                </c:pt>
                <c:pt idx="57">
                  <c:v>2.1640669106724091E-3</c:v>
                </c:pt>
                <c:pt idx="58">
                  <c:v>5.5140953465340704E-4</c:v>
                </c:pt>
                <c:pt idx="59">
                  <c:v>2.6330196056314568E-3</c:v>
                </c:pt>
              </c:numCache>
            </c:numRef>
          </c:val>
          <c:smooth val="0"/>
          <c:extLst>
            <c:ext xmlns:c16="http://schemas.microsoft.com/office/drawing/2014/chart" uri="{C3380CC4-5D6E-409C-BE32-E72D297353CC}">
              <c16:uniqueId val="{00000004-7949-3C45-A732-983C5AFBCAA2}"/>
            </c:ext>
          </c:extLst>
        </c:ser>
        <c:dLbls>
          <c:showLegendKey val="0"/>
          <c:showVal val="0"/>
          <c:showCatName val="0"/>
          <c:showSerName val="0"/>
          <c:showPercent val="0"/>
          <c:showBubbleSize val="0"/>
        </c:dLbls>
        <c:marker val="1"/>
        <c:smooth val="0"/>
        <c:axId val="593263888"/>
        <c:axId val="563235888"/>
      </c:lineChart>
      <c:catAx>
        <c:axId val="59312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94785200"/>
        <c:crosses val="autoZero"/>
        <c:auto val="1"/>
        <c:lblAlgn val="ctr"/>
        <c:lblOffset val="100"/>
        <c:noMultiLvlLbl val="0"/>
      </c:catAx>
      <c:valAx>
        <c:axId val="59478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Relativt bidrag BNP (gul)</a:t>
                </a:r>
              </a:p>
            </c:rich>
          </c:tx>
          <c:layout>
            <c:manualLayout>
              <c:xMode val="edge"/>
              <c:yMode val="edge"/>
              <c:x val="1.1413234258613139E-2"/>
              <c:y val="0.304662542557373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93123584"/>
        <c:crosses val="autoZero"/>
        <c:crossBetween val="between"/>
      </c:valAx>
      <c:valAx>
        <c:axId val="5632358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SeFaktisk bidrag BNP (Blå)</a:t>
                </a:r>
              </a:p>
            </c:rich>
          </c:tx>
          <c:layout>
            <c:manualLayout>
              <c:xMode val="edge"/>
              <c:yMode val="edge"/>
              <c:x val="0.96739558084735733"/>
              <c:y val="0.2357046961768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593263888"/>
        <c:crosses val="max"/>
        <c:crossBetween val="between"/>
      </c:valAx>
      <c:catAx>
        <c:axId val="593263888"/>
        <c:scaling>
          <c:orientation val="minMax"/>
        </c:scaling>
        <c:delete val="1"/>
        <c:axPos val="b"/>
        <c:numFmt formatCode="General" sourceLinked="1"/>
        <c:majorTickMark val="out"/>
        <c:minorTickMark val="none"/>
        <c:tickLblPos val="nextTo"/>
        <c:crossAx val="5632358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Sektorbidrag!$C$3</c:f>
              <c:strCache>
                <c:ptCount val="1"/>
                <c:pt idx="0">
                  <c:v>Jordbruk</c:v>
                </c:pt>
              </c:strCache>
            </c:strRef>
          </c:tx>
          <c:spPr>
            <a:ln w="28575" cap="rnd">
              <a:solidFill>
                <a:schemeClr val="accent1"/>
              </a:solidFill>
              <a:round/>
            </a:ln>
            <a:effectLst/>
          </c:spPr>
          <c:marker>
            <c:symbol val="none"/>
          </c:marker>
          <c:cat>
            <c:numRef>
              <c:f>Sektorbidrag!$B$4:$B$65</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Sektorbidrag!$C$4:$C$65</c:f>
            </c:numRef>
          </c:val>
          <c:smooth val="0"/>
          <c:extLst>
            <c:ext xmlns:c16="http://schemas.microsoft.com/office/drawing/2014/chart" uri="{C3380CC4-5D6E-409C-BE32-E72D297353CC}">
              <c16:uniqueId val="{00000000-E38B-1C4F-AABF-2210A101432F}"/>
            </c:ext>
          </c:extLst>
        </c:ser>
        <c:ser>
          <c:idx val="1"/>
          <c:order val="1"/>
          <c:tx>
            <c:strRef>
              <c:f>Sektorbidrag!$D$3</c:f>
              <c:strCache>
                <c:ptCount val="1"/>
                <c:pt idx="0">
                  <c:v>Industri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Sektorbidrag!$B$4:$B$65</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Sektorbidrag!$D$4:$D$65</c:f>
            </c:numRef>
          </c:val>
          <c:smooth val="0"/>
          <c:extLst>
            <c:ext xmlns:c16="http://schemas.microsoft.com/office/drawing/2014/chart" uri="{C3380CC4-5D6E-409C-BE32-E72D297353CC}">
              <c16:uniqueId val="{00000001-E38B-1C4F-AABF-2210A101432F}"/>
            </c:ext>
          </c:extLst>
        </c:ser>
        <c:ser>
          <c:idx val="2"/>
          <c:order val="2"/>
          <c:tx>
            <c:strRef>
              <c:f>Sektorbidrag!$E$3</c:f>
              <c:strCache>
                <c:ptCount val="1"/>
                <c:pt idx="0">
                  <c:v>Service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Sektorbidrag!$B$4:$B$65</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Sektorbidrag!$E$4:$E$65</c:f>
            </c:numRef>
          </c:val>
          <c:smooth val="0"/>
          <c:extLst>
            <c:ext xmlns:c16="http://schemas.microsoft.com/office/drawing/2014/chart" uri="{C3380CC4-5D6E-409C-BE32-E72D297353CC}">
              <c16:uniqueId val="{00000002-E38B-1C4F-AABF-2210A101432F}"/>
            </c:ext>
          </c:extLst>
        </c:ser>
        <c:ser>
          <c:idx val="3"/>
          <c:order val="3"/>
          <c:tx>
            <c:strRef>
              <c:f>Sektorbidrag!$F$3</c:f>
              <c:strCache>
                <c:ptCount val="1"/>
                <c:pt idx="0">
                  <c:v>Jordbruk</c:v>
                </c:pt>
              </c:strCache>
            </c:strRef>
          </c:tx>
          <c:spPr>
            <a:ln w="28575" cap="rnd">
              <a:solidFill>
                <a:schemeClr val="tx2"/>
              </a:solidFill>
              <a:round/>
            </a:ln>
            <a:effectLst/>
          </c:spPr>
          <c:marker>
            <c:symbol val="none"/>
          </c:marker>
          <c:cat>
            <c:numRef>
              <c:f>Sektorbidrag!$B$4:$B$65</c:f>
              <c:numCache>
                <c:formatCode>General</c:formatCode>
                <c:ptCount val="62"/>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numCache>
            </c:numRef>
          </c:cat>
          <c:val>
            <c:numRef>
              <c:f>Sektorbidrag!$F$4:$F$65</c:f>
              <c:numCache>
                <c:formatCode>0.00%</c:formatCode>
                <c:ptCount val="62"/>
                <c:pt idx="0">
                  <c:v>0.23175294197673627</c:v>
                </c:pt>
                <c:pt idx="1">
                  <c:v>0.35794855148908544</c:v>
                </c:pt>
                <c:pt idx="2">
                  <c:v>0.38986405093787646</c:v>
                </c:pt>
                <c:pt idx="3">
                  <c:v>0.39854201714331489</c:v>
                </c:pt>
                <c:pt idx="4">
                  <c:v>0.38029797945438465</c:v>
                </c:pt>
                <c:pt idx="5">
                  <c:v>0.37549019607843137</c:v>
                </c:pt>
                <c:pt idx="6">
                  <c:v>0.37179012018848945</c:v>
                </c:pt>
                <c:pt idx="7">
                  <c:v>0.39806041689889649</c:v>
                </c:pt>
                <c:pt idx="8">
                  <c:v>0.41643254400550428</c:v>
                </c:pt>
                <c:pt idx="9">
                  <c:v>0.37519111201712363</c:v>
                </c:pt>
                <c:pt idx="10">
                  <c:v>0.34798438391016362</c:v>
                </c:pt>
                <c:pt idx="11">
                  <c:v>0.33631812446579024</c:v>
                </c:pt>
                <c:pt idx="12">
                  <c:v>0.32416549130230371</c:v>
                </c:pt>
                <c:pt idx="13">
                  <c:v>0.32925767360859154</c:v>
                </c:pt>
                <c:pt idx="14">
                  <c:v>0.3342645966686707</c:v>
                </c:pt>
                <c:pt idx="15">
                  <c:v>0.31952623786807038</c:v>
                </c:pt>
                <c:pt idx="16">
                  <c:v>0.32359633273104466</c:v>
                </c:pt>
                <c:pt idx="17">
                  <c:v>0.28990769230769231</c:v>
                </c:pt>
                <c:pt idx="18">
                  <c:v>0.27685417819833436</c:v>
                </c:pt>
                <c:pt idx="19">
                  <c:v>0.30703278696950886</c:v>
                </c:pt>
                <c:pt idx="20">
                  <c:v>0.29633938357596212</c:v>
                </c:pt>
                <c:pt idx="21">
                  <c:v>0.31315581206869247</c:v>
                </c:pt>
                <c:pt idx="22">
                  <c:v>0.32785703103521768</c:v>
                </c:pt>
                <c:pt idx="23">
                  <c:v>0.32568122382941567</c:v>
                </c:pt>
                <c:pt idx="24">
                  <c:v>0.31539695561479741</c:v>
                </c:pt>
                <c:pt idx="25">
                  <c:v>0.27934357517262315</c:v>
                </c:pt>
                <c:pt idx="26">
                  <c:v>0.26638496530999262</c:v>
                </c:pt>
                <c:pt idx="27">
                  <c:v>0.2632089964039484</c:v>
                </c:pt>
                <c:pt idx="28">
                  <c:v>0.25237686532423803</c:v>
                </c:pt>
                <c:pt idx="29">
                  <c:v>0.24611551959102973</c:v>
                </c:pt>
                <c:pt idx="30">
                  <c:v>0.26584308118377148</c:v>
                </c:pt>
                <c:pt idx="31">
                  <c:v>0.24034067386415742</c:v>
                </c:pt>
                <c:pt idx="32">
                  <c:v>0.21328861375446587</c:v>
                </c:pt>
                <c:pt idx="33">
                  <c:v>0.19307468403225489</c:v>
                </c:pt>
                <c:pt idx="34">
                  <c:v>0.19474282728216308</c:v>
                </c:pt>
                <c:pt idx="35">
                  <c:v>0.19596519610245994</c:v>
                </c:pt>
                <c:pt idx="36">
                  <c:v>0.19325485548039045</c:v>
                </c:pt>
                <c:pt idx="37">
                  <c:v>0.17895276735958437</c:v>
                </c:pt>
                <c:pt idx="38">
                  <c:v>0.17159034760161126</c:v>
                </c:pt>
                <c:pt idx="39">
                  <c:v>0.16064788466830271</c:v>
                </c:pt>
                <c:pt idx="40">
                  <c:v>0.14676241655299663</c:v>
                </c:pt>
                <c:pt idx="41">
                  <c:v>0.1398346135237381</c:v>
                </c:pt>
                <c:pt idx="42">
                  <c:v>0.13301487712856105</c:v>
                </c:pt>
                <c:pt idx="43">
                  <c:v>0.12348998965368638</c:v>
                </c:pt>
                <c:pt idx="44">
                  <c:v>0.12916648166976499</c:v>
                </c:pt>
                <c:pt idx="45">
                  <c:v>0.11641495602714456</c:v>
                </c:pt>
                <c:pt idx="46">
                  <c:v>0.10625760527763886</c:v>
                </c:pt>
                <c:pt idx="47">
                  <c:v>0.10246165756411479</c:v>
                </c:pt>
                <c:pt idx="48">
                  <c:v>0.10169047847903526</c:v>
                </c:pt>
                <c:pt idx="49">
                  <c:v>9.6361855143751771E-2</c:v>
                </c:pt>
                <c:pt idx="50">
                  <c:v>9.3251769405101617E-2</c:v>
                </c:pt>
                <c:pt idx="51">
                  <c:v>9.1776537953649567E-2</c:v>
                </c:pt>
                <c:pt idx="52">
                  <c:v>9.1137138702889461E-2</c:v>
                </c:pt>
                <c:pt idx="53">
                  <c:v>8.9428939622499787E-2</c:v>
                </c:pt>
                <c:pt idx="54">
                  <c:v>8.643491396252681E-2</c:v>
                </c:pt>
                <c:pt idx="55">
                  <c:v>8.3870148821197935E-2</c:v>
                </c:pt>
                <c:pt idx="56">
                  <c:v>8.0572875347025869E-2</c:v>
                </c:pt>
                <c:pt idx="57">
                  <c:v>7.4635650165696329E-2</c:v>
                </c:pt>
                <c:pt idx="58">
                  <c:v>7.0430202531993183E-2</c:v>
                </c:pt>
                <c:pt idx="59">
                  <c:v>7.1436902776027947E-2</c:v>
                </c:pt>
                <c:pt idx="60">
                  <c:v>7.6986425169722372E-2</c:v>
                </c:pt>
                <c:pt idx="61">
                  <c:v>7.2648160565939618E-2</c:v>
                </c:pt>
              </c:numCache>
            </c:numRef>
          </c:val>
          <c:smooth val="0"/>
          <c:extLst>
            <c:ext xmlns:c16="http://schemas.microsoft.com/office/drawing/2014/chart" uri="{C3380CC4-5D6E-409C-BE32-E72D297353CC}">
              <c16:uniqueId val="{00000003-E38B-1C4F-AABF-2210A101432F}"/>
            </c:ext>
          </c:extLst>
        </c:ser>
        <c:dLbls>
          <c:showLegendKey val="0"/>
          <c:showVal val="0"/>
          <c:showCatName val="0"/>
          <c:showSerName val="0"/>
          <c:showPercent val="0"/>
          <c:showBubbleSize val="0"/>
        </c:dLbls>
        <c:smooth val="0"/>
        <c:axId val="591572960"/>
        <c:axId val="592382144"/>
      </c:lineChart>
      <c:catAx>
        <c:axId val="5915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92382144"/>
        <c:crosses val="autoZero"/>
        <c:auto val="1"/>
        <c:lblAlgn val="ctr"/>
        <c:lblOffset val="100"/>
        <c:noMultiLvlLbl val="0"/>
      </c:catAx>
      <c:valAx>
        <c:axId val="592382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9157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Vekstbidrag arbeidsproduktivitet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Vekstregnskap!$BV$28</c:f>
              <c:strCache>
                <c:ptCount val="1"/>
                <c:pt idx="0">
                  <c:v>TFP</c:v>
                </c:pt>
              </c:strCache>
            </c:strRef>
          </c:tx>
          <c:spPr>
            <a:solidFill>
              <a:srgbClr val="4FC1E8"/>
            </a:solidFill>
            <a:ln>
              <a:noFill/>
            </a:ln>
            <a:effectLst/>
          </c:spPr>
          <c:invertIfNegative val="0"/>
          <c:cat>
            <c:strRef>
              <c:f>Vekstregnskap!$BX$26:$BZ$26</c:f>
              <c:strCache>
                <c:ptCount val="3"/>
                <c:pt idx="0">
                  <c:v>1953 - 1978</c:v>
                </c:pt>
                <c:pt idx="1">
                  <c:v>1979 - 1999</c:v>
                </c:pt>
                <c:pt idx="2">
                  <c:v>2000 - 2019</c:v>
                </c:pt>
              </c:strCache>
            </c:strRef>
          </c:cat>
          <c:val>
            <c:numRef>
              <c:f>Vekstregnskap!$BX$28:$BZ$28</c:f>
              <c:numCache>
                <c:formatCode>0.00%</c:formatCode>
                <c:ptCount val="3"/>
                <c:pt idx="0">
                  <c:v>-1.0713036231486986E-2</c:v>
                </c:pt>
                <c:pt idx="1">
                  <c:v>3.3631479960486918E-3</c:v>
                </c:pt>
                <c:pt idx="2">
                  <c:v>1.2058627406852481E-2</c:v>
                </c:pt>
              </c:numCache>
            </c:numRef>
          </c:val>
          <c:extLst>
            <c:ext xmlns:c16="http://schemas.microsoft.com/office/drawing/2014/chart" uri="{C3380CC4-5D6E-409C-BE32-E72D297353CC}">
              <c16:uniqueId val="{00000000-03D3-7145-BA6B-9FF779555500}"/>
            </c:ext>
          </c:extLst>
        </c:ser>
        <c:ser>
          <c:idx val="1"/>
          <c:order val="1"/>
          <c:tx>
            <c:strRef>
              <c:f>Vekstregnskap!$BV$29</c:f>
              <c:strCache>
                <c:ptCount val="1"/>
                <c:pt idx="0">
                  <c:v>Kapitalintensitet</c:v>
                </c:pt>
              </c:strCache>
            </c:strRef>
          </c:tx>
          <c:spPr>
            <a:solidFill>
              <a:srgbClr val="ED5564"/>
            </a:solidFill>
            <a:ln>
              <a:noFill/>
            </a:ln>
            <a:effectLst/>
          </c:spPr>
          <c:invertIfNegative val="0"/>
          <c:cat>
            <c:strRef>
              <c:f>Vekstregnskap!$BX$26:$BZ$26</c:f>
              <c:strCache>
                <c:ptCount val="3"/>
                <c:pt idx="0">
                  <c:v>1953 - 1978</c:v>
                </c:pt>
                <c:pt idx="1">
                  <c:v>1979 - 1999</c:v>
                </c:pt>
                <c:pt idx="2">
                  <c:v>2000 - 2019</c:v>
                </c:pt>
              </c:strCache>
            </c:strRef>
          </c:cat>
          <c:val>
            <c:numRef>
              <c:f>Vekstregnskap!$BX$29:$BZ$29</c:f>
              <c:numCache>
                <c:formatCode>0.00%</c:formatCode>
                <c:ptCount val="3"/>
                <c:pt idx="0">
                  <c:v>1.7088556278646451E-2</c:v>
                </c:pt>
                <c:pt idx="1">
                  <c:v>2.5920360452235575E-2</c:v>
                </c:pt>
                <c:pt idx="2">
                  <c:v>4.3542516101415442E-2</c:v>
                </c:pt>
              </c:numCache>
            </c:numRef>
          </c:val>
          <c:extLst>
            <c:ext xmlns:c16="http://schemas.microsoft.com/office/drawing/2014/chart" uri="{C3380CC4-5D6E-409C-BE32-E72D297353CC}">
              <c16:uniqueId val="{00000001-03D3-7145-BA6B-9FF779555500}"/>
            </c:ext>
          </c:extLst>
        </c:ser>
        <c:ser>
          <c:idx val="2"/>
          <c:order val="2"/>
          <c:tx>
            <c:strRef>
              <c:f>Vekstregnskap!$BV$30</c:f>
              <c:strCache>
                <c:ptCount val="1"/>
                <c:pt idx="0">
                  <c:v>Humankapital</c:v>
                </c:pt>
              </c:strCache>
            </c:strRef>
          </c:tx>
          <c:spPr>
            <a:solidFill>
              <a:srgbClr val="FFCE54"/>
            </a:solidFill>
            <a:ln>
              <a:noFill/>
            </a:ln>
            <a:effectLst/>
          </c:spPr>
          <c:invertIfNegative val="0"/>
          <c:cat>
            <c:strRef>
              <c:f>Vekstregnskap!$BX$26:$BZ$26</c:f>
              <c:strCache>
                <c:ptCount val="3"/>
                <c:pt idx="0">
                  <c:v>1953 - 1978</c:v>
                </c:pt>
                <c:pt idx="1">
                  <c:v>1979 - 1999</c:v>
                </c:pt>
                <c:pt idx="2">
                  <c:v>2000 - 2019</c:v>
                </c:pt>
              </c:strCache>
            </c:strRef>
          </c:cat>
          <c:val>
            <c:numRef>
              <c:f>Vekstregnskap!$BX$30:$BZ$30</c:f>
              <c:numCache>
                <c:formatCode>0.00%</c:formatCode>
                <c:ptCount val="3"/>
                <c:pt idx="0">
                  <c:v>9.4900779821925404E-3</c:v>
                </c:pt>
                <c:pt idx="1">
                  <c:v>8.7952573222100892E-3</c:v>
                </c:pt>
                <c:pt idx="2">
                  <c:v>5.1220807626650546E-3</c:v>
                </c:pt>
              </c:numCache>
            </c:numRef>
          </c:val>
          <c:extLst>
            <c:ext xmlns:c16="http://schemas.microsoft.com/office/drawing/2014/chart" uri="{C3380CC4-5D6E-409C-BE32-E72D297353CC}">
              <c16:uniqueId val="{00000002-03D3-7145-BA6B-9FF779555500}"/>
            </c:ext>
          </c:extLst>
        </c:ser>
        <c:dLbls>
          <c:showLegendKey val="0"/>
          <c:showVal val="0"/>
          <c:showCatName val="0"/>
          <c:showSerName val="0"/>
          <c:showPercent val="0"/>
          <c:showBubbleSize val="0"/>
        </c:dLbls>
        <c:gapWidth val="150"/>
        <c:overlap val="100"/>
        <c:axId val="864774591"/>
        <c:axId val="910341295"/>
      </c:barChart>
      <c:catAx>
        <c:axId val="8647745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910341295"/>
        <c:crosses val="autoZero"/>
        <c:auto val="1"/>
        <c:lblAlgn val="ctr"/>
        <c:lblOffset val="100"/>
        <c:noMultiLvlLbl val="0"/>
      </c:catAx>
      <c:valAx>
        <c:axId val="9103412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64774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Vekstbidrag BNP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Vekstregnskap!$BV$36</c:f>
              <c:strCache>
                <c:ptCount val="1"/>
                <c:pt idx="0">
                  <c:v>TFP</c:v>
                </c:pt>
              </c:strCache>
            </c:strRef>
          </c:tx>
          <c:spPr>
            <a:solidFill>
              <a:srgbClr val="4FC1E8"/>
            </a:solidFill>
            <a:ln>
              <a:noFill/>
            </a:ln>
            <a:effectLst/>
          </c:spPr>
          <c:invertIfNegative val="0"/>
          <c:cat>
            <c:strRef>
              <c:f>Vekstregnskap!$BX$26:$BZ$26</c:f>
              <c:strCache>
                <c:ptCount val="3"/>
                <c:pt idx="0">
                  <c:v>1953 - 1978</c:v>
                </c:pt>
                <c:pt idx="1">
                  <c:v>1979 - 1999</c:v>
                </c:pt>
                <c:pt idx="2">
                  <c:v>2000 - 2019</c:v>
                </c:pt>
              </c:strCache>
            </c:strRef>
          </c:cat>
          <c:val>
            <c:numRef>
              <c:f>Vekstregnskap!$BX$36:$BZ$36</c:f>
              <c:numCache>
                <c:formatCode>0.00%</c:formatCode>
                <c:ptCount val="3"/>
                <c:pt idx="0">
                  <c:v>-1.058951763136321E-2</c:v>
                </c:pt>
                <c:pt idx="1">
                  <c:v>3.5583629338631143E-3</c:v>
                </c:pt>
                <c:pt idx="2">
                  <c:v>1.2221782689509939E-2</c:v>
                </c:pt>
              </c:numCache>
            </c:numRef>
          </c:val>
          <c:extLst>
            <c:ext xmlns:c16="http://schemas.microsoft.com/office/drawing/2014/chart" uri="{C3380CC4-5D6E-409C-BE32-E72D297353CC}">
              <c16:uniqueId val="{00000000-A6F5-5142-BE2E-D343E3A5B3D1}"/>
            </c:ext>
          </c:extLst>
        </c:ser>
        <c:ser>
          <c:idx val="1"/>
          <c:order val="1"/>
          <c:tx>
            <c:strRef>
              <c:f>Vekstregnskap!$BV$37</c:f>
              <c:strCache>
                <c:ptCount val="1"/>
                <c:pt idx="0">
                  <c:v>Realkapital</c:v>
                </c:pt>
              </c:strCache>
            </c:strRef>
          </c:tx>
          <c:spPr>
            <a:solidFill>
              <a:srgbClr val="A9D18E"/>
            </a:solidFill>
            <a:ln>
              <a:noFill/>
            </a:ln>
            <a:effectLst/>
          </c:spPr>
          <c:invertIfNegative val="0"/>
          <c:cat>
            <c:strRef>
              <c:f>Vekstregnskap!$BX$26:$BZ$26</c:f>
              <c:strCache>
                <c:ptCount val="3"/>
                <c:pt idx="0">
                  <c:v>1953 - 1978</c:v>
                </c:pt>
                <c:pt idx="1">
                  <c:v>1979 - 1999</c:v>
                </c:pt>
                <c:pt idx="2">
                  <c:v>2000 - 2019</c:v>
                </c:pt>
              </c:strCache>
            </c:strRef>
          </c:cat>
          <c:val>
            <c:numRef>
              <c:f>Vekstregnskap!$BX$37:$BZ$37</c:f>
              <c:numCache>
                <c:formatCode>0.00%</c:formatCode>
                <c:ptCount val="3"/>
                <c:pt idx="0">
                  <c:v>2.7439734985062605E-2</c:v>
                </c:pt>
                <c:pt idx="1">
                  <c:v>3.6678717114749765E-2</c:v>
                </c:pt>
                <c:pt idx="2">
                  <c:v>4.6492934246663814E-2</c:v>
                </c:pt>
              </c:numCache>
            </c:numRef>
          </c:val>
          <c:extLst>
            <c:ext xmlns:c16="http://schemas.microsoft.com/office/drawing/2014/chart" uri="{C3380CC4-5D6E-409C-BE32-E72D297353CC}">
              <c16:uniqueId val="{00000001-A6F5-5142-BE2E-D343E3A5B3D1}"/>
            </c:ext>
          </c:extLst>
        </c:ser>
        <c:ser>
          <c:idx val="2"/>
          <c:order val="2"/>
          <c:tx>
            <c:strRef>
              <c:f>Vekstregnskap!$BV$38</c:f>
              <c:strCache>
                <c:ptCount val="1"/>
                <c:pt idx="0">
                  <c:v>Arbeidskraft</c:v>
                </c:pt>
              </c:strCache>
            </c:strRef>
          </c:tx>
          <c:spPr>
            <a:solidFill>
              <a:srgbClr val="AC92EB"/>
            </a:solidFill>
            <a:ln>
              <a:noFill/>
            </a:ln>
            <a:effectLst/>
          </c:spPr>
          <c:invertIfNegative val="0"/>
          <c:cat>
            <c:strRef>
              <c:f>Vekstregnskap!$BX$26:$BZ$26</c:f>
              <c:strCache>
                <c:ptCount val="3"/>
                <c:pt idx="0">
                  <c:v>1953 - 1978</c:v>
                </c:pt>
                <c:pt idx="1">
                  <c:v>1979 - 1999</c:v>
                </c:pt>
                <c:pt idx="2">
                  <c:v>2000 - 2019</c:v>
                </c:pt>
              </c:strCache>
            </c:strRef>
          </c:cat>
          <c:val>
            <c:numRef>
              <c:f>Vekstregnskap!$BX$38:$BZ$38</c:f>
              <c:numCache>
                <c:formatCode>0.00%</c:formatCode>
                <c:ptCount val="3"/>
                <c:pt idx="0">
                  <c:v>1.5023172824504858E-2</c:v>
                </c:pt>
                <c:pt idx="1">
                  <c:v>1.5275029294183267E-2</c:v>
                </c:pt>
                <c:pt idx="2">
                  <c:v>4.0167737655860385E-3</c:v>
                </c:pt>
              </c:numCache>
            </c:numRef>
          </c:val>
          <c:extLst>
            <c:ext xmlns:c16="http://schemas.microsoft.com/office/drawing/2014/chart" uri="{C3380CC4-5D6E-409C-BE32-E72D297353CC}">
              <c16:uniqueId val="{00000002-A6F5-5142-BE2E-D343E3A5B3D1}"/>
            </c:ext>
          </c:extLst>
        </c:ser>
        <c:ser>
          <c:idx val="3"/>
          <c:order val="3"/>
          <c:tx>
            <c:strRef>
              <c:f>Vekstregnskap!$BV$39</c:f>
              <c:strCache>
                <c:ptCount val="1"/>
                <c:pt idx="0">
                  <c:v>Humankapital</c:v>
                </c:pt>
              </c:strCache>
            </c:strRef>
          </c:tx>
          <c:spPr>
            <a:solidFill>
              <a:schemeClr val="accent4"/>
            </a:solidFill>
            <a:ln>
              <a:noFill/>
            </a:ln>
            <a:effectLst/>
          </c:spPr>
          <c:invertIfNegative val="0"/>
          <c:cat>
            <c:strRef>
              <c:f>Vekstregnskap!$BX$26:$BZ$26</c:f>
              <c:strCache>
                <c:ptCount val="3"/>
                <c:pt idx="0">
                  <c:v>1953 - 1978</c:v>
                </c:pt>
                <c:pt idx="1">
                  <c:v>1979 - 1999</c:v>
                </c:pt>
                <c:pt idx="2">
                  <c:v>2000 - 2019</c:v>
                </c:pt>
              </c:strCache>
            </c:strRef>
          </c:cat>
          <c:val>
            <c:numRef>
              <c:f>Vekstregnskap!$BX$39:$BZ$39</c:f>
              <c:numCache>
                <c:formatCode>0.00%</c:formatCode>
                <c:ptCount val="3"/>
                <c:pt idx="0">
                  <c:v>9.4900779821925404E-3</c:v>
                </c:pt>
                <c:pt idx="1">
                  <c:v>8.7952573222100892E-3</c:v>
                </c:pt>
                <c:pt idx="2">
                  <c:v>5.1220807626650546E-3</c:v>
                </c:pt>
              </c:numCache>
            </c:numRef>
          </c:val>
          <c:extLst>
            <c:ext xmlns:c16="http://schemas.microsoft.com/office/drawing/2014/chart" uri="{C3380CC4-5D6E-409C-BE32-E72D297353CC}">
              <c16:uniqueId val="{00000003-A6F5-5142-BE2E-D343E3A5B3D1}"/>
            </c:ext>
          </c:extLst>
        </c:ser>
        <c:dLbls>
          <c:showLegendKey val="0"/>
          <c:showVal val="0"/>
          <c:showCatName val="0"/>
          <c:showSerName val="0"/>
          <c:showPercent val="0"/>
          <c:showBubbleSize val="0"/>
        </c:dLbls>
        <c:gapWidth val="150"/>
        <c:overlap val="100"/>
        <c:axId val="864774591"/>
        <c:axId val="910341295"/>
      </c:barChart>
      <c:catAx>
        <c:axId val="86477459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910341295"/>
        <c:crosses val="autoZero"/>
        <c:auto val="1"/>
        <c:lblAlgn val="ctr"/>
        <c:lblOffset val="100"/>
        <c:noMultiLvlLbl val="0"/>
      </c:catAx>
      <c:valAx>
        <c:axId val="9103412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64774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Relative bidrag - arbeidsproduktivitet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Vekstregnskap!$BV$44</c:f>
              <c:strCache>
                <c:ptCount val="1"/>
                <c:pt idx="0">
                  <c:v>TFP</c:v>
                </c:pt>
              </c:strCache>
            </c:strRef>
          </c:tx>
          <c:spPr>
            <a:solidFill>
              <a:srgbClr val="4FC1E8"/>
            </a:solidFill>
            <a:ln>
              <a:noFill/>
            </a:ln>
            <a:effectLst/>
          </c:spPr>
          <c:invertIfNegative val="0"/>
          <c:cat>
            <c:strRef>
              <c:f>Vekstregnskap!$BX$43:$BZ$43</c:f>
              <c:strCache>
                <c:ptCount val="3"/>
                <c:pt idx="0">
                  <c:v>1953 - 1978</c:v>
                </c:pt>
                <c:pt idx="1">
                  <c:v>1979 - 1999</c:v>
                </c:pt>
                <c:pt idx="2">
                  <c:v>2000 - 2019</c:v>
                </c:pt>
              </c:strCache>
            </c:strRef>
          </c:cat>
          <c:val>
            <c:numRef>
              <c:f>Vekstregnskap!$BX$44:$BZ$44</c:f>
              <c:numCache>
                <c:formatCode>0.00%</c:formatCode>
                <c:ptCount val="3"/>
                <c:pt idx="0">
                  <c:v>-0.67523683706516646</c:v>
                </c:pt>
                <c:pt idx="1">
                  <c:v>8.8320824690559019E-2</c:v>
                </c:pt>
                <c:pt idx="2">
                  <c:v>0.19858345059296711</c:v>
                </c:pt>
              </c:numCache>
            </c:numRef>
          </c:val>
          <c:extLst>
            <c:ext xmlns:c16="http://schemas.microsoft.com/office/drawing/2014/chart" uri="{C3380CC4-5D6E-409C-BE32-E72D297353CC}">
              <c16:uniqueId val="{00000000-A052-FC4A-999D-5CDAAE2E63F7}"/>
            </c:ext>
          </c:extLst>
        </c:ser>
        <c:ser>
          <c:idx val="1"/>
          <c:order val="1"/>
          <c:tx>
            <c:strRef>
              <c:f>Vekstregnskap!$BV$45</c:f>
              <c:strCache>
                <c:ptCount val="1"/>
                <c:pt idx="0">
                  <c:v>Kapitalintensitet</c:v>
                </c:pt>
              </c:strCache>
            </c:strRef>
          </c:tx>
          <c:spPr>
            <a:solidFill>
              <a:srgbClr val="ED5564"/>
            </a:solidFill>
            <a:ln>
              <a:noFill/>
            </a:ln>
            <a:effectLst/>
          </c:spPr>
          <c:invertIfNegative val="0"/>
          <c:cat>
            <c:strRef>
              <c:f>Vekstregnskap!$BX$43:$BZ$43</c:f>
              <c:strCache>
                <c:ptCount val="3"/>
                <c:pt idx="0">
                  <c:v>1953 - 1978</c:v>
                </c:pt>
                <c:pt idx="1">
                  <c:v>1979 - 1999</c:v>
                </c:pt>
                <c:pt idx="2">
                  <c:v>2000 - 2019</c:v>
                </c:pt>
              </c:strCache>
            </c:strRef>
          </c:cat>
          <c:val>
            <c:numRef>
              <c:f>Vekstregnskap!$BX$45:$BZ$45</c:f>
              <c:numCache>
                <c:formatCode>0.00%</c:formatCode>
                <c:ptCount val="3"/>
                <c:pt idx="0">
                  <c:v>1.077082392169014</c:v>
                </c:pt>
                <c:pt idx="1">
                  <c:v>0.68070379718872553</c:v>
                </c:pt>
                <c:pt idx="2">
                  <c:v>0.7170652847276161</c:v>
                </c:pt>
              </c:numCache>
            </c:numRef>
          </c:val>
          <c:extLst>
            <c:ext xmlns:c16="http://schemas.microsoft.com/office/drawing/2014/chart" uri="{C3380CC4-5D6E-409C-BE32-E72D297353CC}">
              <c16:uniqueId val="{00000001-A052-FC4A-999D-5CDAAE2E63F7}"/>
            </c:ext>
          </c:extLst>
        </c:ser>
        <c:ser>
          <c:idx val="2"/>
          <c:order val="2"/>
          <c:tx>
            <c:strRef>
              <c:f>Vekstregnskap!$BV$46</c:f>
              <c:strCache>
                <c:ptCount val="1"/>
                <c:pt idx="0">
                  <c:v>Humankapital</c:v>
                </c:pt>
              </c:strCache>
            </c:strRef>
          </c:tx>
          <c:spPr>
            <a:solidFill>
              <a:srgbClr val="FFCE54"/>
            </a:solidFill>
            <a:ln>
              <a:noFill/>
            </a:ln>
            <a:effectLst/>
          </c:spPr>
          <c:invertIfNegative val="0"/>
          <c:cat>
            <c:strRef>
              <c:f>Vekstregnskap!$BX$43:$BZ$43</c:f>
              <c:strCache>
                <c:ptCount val="3"/>
                <c:pt idx="0">
                  <c:v>1953 - 1978</c:v>
                </c:pt>
                <c:pt idx="1">
                  <c:v>1979 - 1999</c:v>
                </c:pt>
                <c:pt idx="2">
                  <c:v>2000 - 2019</c:v>
                </c:pt>
              </c:strCache>
            </c:strRef>
          </c:cat>
          <c:val>
            <c:numRef>
              <c:f>Vekstregnskap!$BX$46:$BZ$46</c:f>
              <c:numCache>
                <c:formatCode>0.00%</c:formatCode>
                <c:ptCount val="3"/>
                <c:pt idx="0">
                  <c:v>0.59815444489615255</c:v>
                </c:pt>
                <c:pt idx="1">
                  <c:v>0.23097537812071542</c:v>
                </c:pt>
                <c:pt idx="2">
                  <c:v>8.435126467941681E-2</c:v>
                </c:pt>
              </c:numCache>
            </c:numRef>
          </c:val>
          <c:extLst>
            <c:ext xmlns:c16="http://schemas.microsoft.com/office/drawing/2014/chart" uri="{C3380CC4-5D6E-409C-BE32-E72D297353CC}">
              <c16:uniqueId val="{00000002-A052-FC4A-999D-5CDAAE2E63F7}"/>
            </c:ext>
          </c:extLst>
        </c:ser>
        <c:dLbls>
          <c:showLegendKey val="0"/>
          <c:showVal val="0"/>
          <c:showCatName val="0"/>
          <c:showSerName val="0"/>
          <c:showPercent val="0"/>
          <c:showBubbleSize val="0"/>
        </c:dLbls>
        <c:gapWidth val="150"/>
        <c:overlap val="100"/>
        <c:axId val="889064543"/>
        <c:axId val="876189167"/>
      </c:barChart>
      <c:catAx>
        <c:axId val="8890645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76189167"/>
        <c:crosses val="autoZero"/>
        <c:auto val="1"/>
        <c:lblAlgn val="ctr"/>
        <c:lblOffset val="100"/>
        <c:noMultiLvlLbl val="0"/>
      </c:catAx>
      <c:valAx>
        <c:axId val="876189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9064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Relative bidrag - BNP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title>
    <c:autoTitleDeleted val="0"/>
    <c:plotArea>
      <c:layout/>
      <c:barChart>
        <c:barDir val="col"/>
        <c:grouping val="stacked"/>
        <c:varyColors val="0"/>
        <c:ser>
          <c:idx val="0"/>
          <c:order val="0"/>
          <c:tx>
            <c:strRef>
              <c:f>Vekstregnskap!$BV$51</c:f>
              <c:strCache>
                <c:ptCount val="1"/>
                <c:pt idx="0">
                  <c:v>TFP</c:v>
                </c:pt>
              </c:strCache>
            </c:strRef>
          </c:tx>
          <c:spPr>
            <a:solidFill>
              <a:srgbClr val="4FC1E8"/>
            </a:solidFill>
            <a:ln>
              <a:noFill/>
            </a:ln>
            <a:effectLst/>
          </c:spPr>
          <c:invertIfNegative val="0"/>
          <c:cat>
            <c:strRef>
              <c:f>Vekstregnskap!$BX$43:$BZ$43</c:f>
              <c:strCache>
                <c:ptCount val="3"/>
                <c:pt idx="0">
                  <c:v>1953 - 1978</c:v>
                </c:pt>
                <c:pt idx="1">
                  <c:v>1979 - 1999</c:v>
                </c:pt>
                <c:pt idx="2">
                  <c:v>2000 - 2019</c:v>
                </c:pt>
              </c:strCache>
            </c:strRef>
          </c:cat>
          <c:val>
            <c:numRef>
              <c:f>Vekstregnskap!$BX$51:$BZ$51</c:f>
              <c:numCache>
                <c:formatCode>0.00%</c:formatCode>
                <c:ptCount val="3"/>
                <c:pt idx="0">
                  <c:v>-0.25601135742050951</c:v>
                </c:pt>
                <c:pt idx="1">
                  <c:v>5.5333675104433218E-2</c:v>
                </c:pt>
                <c:pt idx="2">
                  <c:v>0.18011996164295838</c:v>
                </c:pt>
              </c:numCache>
            </c:numRef>
          </c:val>
          <c:extLst>
            <c:ext xmlns:c16="http://schemas.microsoft.com/office/drawing/2014/chart" uri="{C3380CC4-5D6E-409C-BE32-E72D297353CC}">
              <c16:uniqueId val="{00000000-ADF5-5B43-A2CC-F9266B0F54A2}"/>
            </c:ext>
          </c:extLst>
        </c:ser>
        <c:ser>
          <c:idx val="1"/>
          <c:order val="1"/>
          <c:tx>
            <c:strRef>
              <c:f>Vekstregnskap!$BV$52</c:f>
              <c:strCache>
                <c:ptCount val="1"/>
                <c:pt idx="0">
                  <c:v>Realkapital</c:v>
                </c:pt>
              </c:strCache>
            </c:strRef>
          </c:tx>
          <c:spPr>
            <a:solidFill>
              <a:srgbClr val="A9D18E"/>
            </a:solidFill>
            <a:ln>
              <a:noFill/>
            </a:ln>
            <a:effectLst/>
          </c:spPr>
          <c:invertIfNegative val="0"/>
          <c:cat>
            <c:strRef>
              <c:f>Vekstregnskap!$BX$43:$BZ$43</c:f>
              <c:strCache>
                <c:ptCount val="3"/>
                <c:pt idx="0">
                  <c:v>1953 - 1978</c:v>
                </c:pt>
                <c:pt idx="1">
                  <c:v>1979 - 1999</c:v>
                </c:pt>
                <c:pt idx="2">
                  <c:v>2000 - 2019</c:v>
                </c:pt>
              </c:strCache>
            </c:strRef>
          </c:cat>
          <c:val>
            <c:numRef>
              <c:f>Vekstregnskap!$BX$52:$BZ$52</c:f>
              <c:numCache>
                <c:formatCode>0.00%</c:formatCode>
                <c:ptCount val="3"/>
                <c:pt idx="0">
                  <c:v>0.663380906036661</c:v>
                </c:pt>
                <c:pt idx="1">
                  <c:v>0.57036571417733095</c:v>
                </c:pt>
                <c:pt idx="2">
                  <c:v>0.68519509354109287</c:v>
                </c:pt>
              </c:numCache>
            </c:numRef>
          </c:val>
          <c:extLst>
            <c:ext xmlns:c16="http://schemas.microsoft.com/office/drawing/2014/chart" uri="{C3380CC4-5D6E-409C-BE32-E72D297353CC}">
              <c16:uniqueId val="{00000001-ADF5-5B43-A2CC-F9266B0F54A2}"/>
            </c:ext>
          </c:extLst>
        </c:ser>
        <c:ser>
          <c:idx val="2"/>
          <c:order val="2"/>
          <c:tx>
            <c:strRef>
              <c:f>Vekstregnskap!$BV$53</c:f>
              <c:strCache>
                <c:ptCount val="1"/>
                <c:pt idx="0">
                  <c:v>Arbeidskraft</c:v>
                </c:pt>
              </c:strCache>
            </c:strRef>
          </c:tx>
          <c:spPr>
            <a:solidFill>
              <a:srgbClr val="AC92EB"/>
            </a:solidFill>
            <a:ln>
              <a:noFill/>
            </a:ln>
            <a:effectLst/>
          </c:spPr>
          <c:invertIfNegative val="0"/>
          <c:cat>
            <c:strRef>
              <c:f>Vekstregnskap!$BX$43:$BZ$43</c:f>
              <c:strCache>
                <c:ptCount val="3"/>
                <c:pt idx="0">
                  <c:v>1953 - 1978</c:v>
                </c:pt>
                <c:pt idx="1">
                  <c:v>1979 - 1999</c:v>
                </c:pt>
                <c:pt idx="2">
                  <c:v>2000 - 2019</c:v>
                </c:pt>
              </c:strCache>
            </c:strRef>
          </c:cat>
          <c:val>
            <c:numRef>
              <c:f>Vekstregnskap!$BX$53:$BZ$53</c:f>
              <c:numCache>
                <c:formatCode>0.00%</c:formatCode>
                <c:ptCount val="3"/>
                <c:pt idx="0">
                  <c:v>0.36319906169978045</c:v>
                </c:pt>
                <c:pt idx="1">
                  <c:v>0.23753156265525316</c:v>
                </c:pt>
                <c:pt idx="2">
                  <c:v>5.9197676391905249E-2</c:v>
                </c:pt>
              </c:numCache>
            </c:numRef>
          </c:val>
          <c:extLst>
            <c:ext xmlns:c16="http://schemas.microsoft.com/office/drawing/2014/chart" uri="{C3380CC4-5D6E-409C-BE32-E72D297353CC}">
              <c16:uniqueId val="{00000002-ADF5-5B43-A2CC-F9266B0F54A2}"/>
            </c:ext>
          </c:extLst>
        </c:ser>
        <c:ser>
          <c:idx val="3"/>
          <c:order val="3"/>
          <c:tx>
            <c:strRef>
              <c:f>Vekstregnskap!$BV$54</c:f>
              <c:strCache>
                <c:ptCount val="1"/>
                <c:pt idx="0">
                  <c:v>Humankapital</c:v>
                </c:pt>
              </c:strCache>
            </c:strRef>
          </c:tx>
          <c:spPr>
            <a:solidFill>
              <a:schemeClr val="accent4"/>
            </a:solidFill>
            <a:ln>
              <a:noFill/>
            </a:ln>
            <a:effectLst/>
          </c:spPr>
          <c:invertIfNegative val="0"/>
          <c:cat>
            <c:strRef>
              <c:f>Vekstregnskap!$BX$43:$BZ$43</c:f>
              <c:strCache>
                <c:ptCount val="3"/>
                <c:pt idx="0">
                  <c:v>1953 - 1978</c:v>
                </c:pt>
                <c:pt idx="1">
                  <c:v>1979 - 1999</c:v>
                </c:pt>
                <c:pt idx="2">
                  <c:v>2000 - 2019</c:v>
                </c:pt>
              </c:strCache>
            </c:strRef>
          </c:cat>
          <c:val>
            <c:numRef>
              <c:f>Vekstregnskap!$BX$54:$BZ$54</c:f>
              <c:numCache>
                <c:formatCode>0.00%</c:formatCode>
                <c:ptCount val="3"/>
                <c:pt idx="0">
                  <c:v>0.22943138968406809</c:v>
                </c:pt>
                <c:pt idx="1">
                  <c:v>0.13676904806298271</c:v>
                </c:pt>
                <c:pt idx="2">
                  <c:v>7.5487268424043463E-2</c:v>
                </c:pt>
              </c:numCache>
            </c:numRef>
          </c:val>
          <c:extLst>
            <c:ext xmlns:c16="http://schemas.microsoft.com/office/drawing/2014/chart" uri="{C3380CC4-5D6E-409C-BE32-E72D297353CC}">
              <c16:uniqueId val="{00000003-ADF5-5B43-A2CC-F9266B0F54A2}"/>
            </c:ext>
          </c:extLst>
        </c:ser>
        <c:dLbls>
          <c:showLegendKey val="0"/>
          <c:showVal val="0"/>
          <c:showCatName val="0"/>
          <c:showSerName val="0"/>
          <c:showPercent val="0"/>
          <c:showBubbleSize val="0"/>
        </c:dLbls>
        <c:gapWidth val="150"/>
        <c:overlap val="100"/>
        <c:axId val="889064543"/>
        <c:axId val="876189167"/>
      </c:barChart>
      <c:catAx>
        <c:axId val="88906454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76189167"/>
        <c:crosses val="autoZero"/>
        <c:auto val="1"/>
        <c:lblAlgn val="ctr"/>
        <c:lblOffset val="100"/>
        <c:noMultiLvlLbl val="0"/>
      </c:catAx>
      <c:valAx>
        <c:axId val="876189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889064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Utvikling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1"/>
          <c:order val="0"/>
          <c:tx>
            <c:v>Produktfunksjonen</c:v>
          </c:tx>
          <c:spPr>
            <a:ln w="19050" cap="rnd">
              <a:solidFill>
                <a:schemeClr val="tx1"/>
              </a:solidFill>
              <a:prstDash val="lgDashDotDot"/>
              <a:round/>
            </a:ln>
            <a:effectLst/>
          </c:spPr>
          <c:marker>
            <c:symbol val="none"/>
          </c:marker>
          <c:cat>
            <c:numRef>
              <c:f>'Solow 2'!$B$30:$B$279</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cat>
          <c:val>
            <c:numRef>
              <c:f>'Solow 2'!$D$30:$D$279</c:f>
              <c:numCache>
                <c:formatCode>_-* #\ ##0.000_-;\-* #\ ##0.000_-;_-* "-"??_-;_-@_-</c:formatCode>
                <c:ptCount val="250"/>
                <c:pt idx="0">
                  <c:v>11.874183112006444</c:v>
                </c:pt>
                <c:pt idx="1">
                  <c:v>12.022326082434692</c:v>
                </c:pt>
                <c:pt idx="2">
                  <c:v>12.164154474961286</c:v>
                </c:pt>
                <c:pt idx="3">
                  <c:v>12.299976415224322</c:v>
                </c:pt>
                <c:pt idx="4">
                  <c:v>12.430081113853415</c:v>
                </c:pt>
                <c:pt idx="5">
                  <c:v>12.554740431139361</c:v>
                </c:pt>
                <c:pt idx="6">
                  <c:v>12.674210269560838</c:v>
                </c:pt>
                <c:pt idx="7">
                  <c:v>12.78873181780668</c:v>
                </c:pt>
                <c:pt idx="8">
                  <c:v>12.898532666103883</c:v>
                </c:pt>
                <c:pt idx="9">
                  <c:v>13.003827809538524</c:v>
                </c:pt>
                <c:pt idx="10">
                  <c:v>13.104820553494436</c:v>
                </c:pt>
                <c:pt idx="11">
                  <c:v>13.201703333220998</c:v>
                </c:pt>
                <c:pt idx="12">
                  <c:v>13.294658457789089</c:v>
                </c:pt>
                <c:pt idx="13">
                  <c:v>13.383858787234466</c:v>
                </c:pt>
                <c:pt idx="14">
                  <c:v>13.469468350465506</c:v>
                </c:pt>
                <c:pt idx="15">
                  <c:v>13.551642910485306</c:v>
                </c:pt>
                <c:pt idx="16">
                  <c:v>13.630530482610245</c:v>
                </c:pt>
                <c:pt idx="17">
                  <c:v>13.706271810632128</c:v>
                </c:pt>
                <c:pt idx="18">
                  <c:v>13.779000805245044</c:v>
                </c:pt>
                <c:pt idx="19">
                  <c:v>13.848844948523599</c:v>
                </c:pt>
                <c:pt idx="20">
                  <c:v>13.915925667780943</c:v>
                </c:pt>
                <c:pt idx="21">
                  <c:v>13.980358681741027</c:v>
                </c:pt>
                <c:pt idx="22">
                  <c:v>14.042254321619138</c:v>
                </c:pt>
                <c:pt idx="23">
                  <c:v>14.101717829410688</c:v>
                </c:pt>
                <c:pt idx="24">
                  <c:v>14.158849635432274</c:v>
                </c:pt>
                <c:pt idx="25">
                  <c:v>14.21374561693659</c:v>
                </c:pt>
                <c:pt idx="26">
                  <c:v>14.266497339428241</c:v>
                </c:pt>
                <c:pt idx="27">
                  <c:v>14.31719228213732</c:v>
                </c:pt>
                <c:pt idx="28">
                  <c:v>14.365914048958162</c:v>
                </c:pt>
                <c:pt idx="29">
                  <c:v>14.412742566028989</c:v>
                </c:pt>
                <c:pt idx="30">
                  <c:v>14.457754267012319</c:v>
                </c:pt>
                <c:pt idx="31">
                  <c:v>14.501022267033095</c:v>
                </c:pt>
                <c:pt idx="32">
                  <c:v>14.542616526140678</c:v>
                </c:pt>
                <c:pt idx="33">
                  <c:v>14.582604003079956</c:v>
                </c:pt>
                <c:pt idx="34">
                  <c:v>14.621048800084729</c:v>
                </c:pt>
                <c:pt idx="35">
                  <c:v>14.658012299342499</c:v>
                </c:pt>
                <c:pt idx="36">
                  <c:v>14.693553291722294</c:v>
                </c:pt>
                <c:pt idx="37">
                  <c:v>14.727728098305697</c:v>
                </c:pt>
                <c:pt idx="38">
                  <c:v>14.760590685215202</c:v>
                </c:pt>
                <c:pt idx="39">
                  <c:v>14.792192772192465</c:v>
                </c:pt>
                <c:pt idx="40">
                  <c:v>14.822583935341688</c:v>
                </c:pt>
                <c:pt idx="41">
                  <c:v>14.85181170441972</c:v>
                </c:pt>
                <c:pt idx="42">
                  <c:v>14.87992165502377</c:v>
                </c:pt>
                <c:pt idx="43">
                  <c:v>14.906957496000397</c:v>
                </c:pt>
                <c:pt idx="44">
                  <c:v>14.932961152374125</c:v>
                </c:pt>
                <c:pt idx="45">
                  <c:v>14.957972844071447</c:v>
                </c:pt>
                <c:pt idx="46">
                  <c:v>14.982031160695373</c:v>
                </c:pt>
                <c:pt idx="47">
                  <c:v>15.005173132586799</c:v>
                </c:pt>
                <c:pt idx="48">
                  <c:v>15.027434298391737</c:v>
                </c:pt>
                <c:pt idx="49">
                  <c:v>15.04884876933804</c:v>
                </c:pt>
                <c:pt idx="50">
                  <c:v>15.069449290410487</c:v>
                </c:pt>
                <c:pt idx="51">
                  <c:v>15.089267298600468</c:v>
                </c:pt>
                <c:pt idx="52">
                  <c:v>15.108332978393996</c:v>
                </c:pt>
                <c:pt idx="53">
                  <c:v>15.126675314651013</c:v>
                </c:pt>
                <c:pt idx="54">
                  <c:v>15.144322143018698</c:v>
                </c:pt>
                <c:pt idx="55">
                  <c:v>15.161300198012022</c:v>
                </c:pt>
                <c:pt idx="56">
                  <c:v>15.177635158886391</c:v>
                </c:pt>
                <c:pt idx="57">
                  <c:v>15.19335169341897</c:v>
                </c:pt>
                <c:pt idx="58">
                  <c:v>15.208473499708225</c:v>
                </c:pt>
                <c:pt idx="59">
                  <c:v>15.223023346094124</c:v>
                </c:pt>
                <c:pt idx="60">
                  <c:v>15.237023109295368</c:v>
                </c:pt>
                <c:pt idx="61">
                  <c:v>15.250493810854106</c:v>
                </c:pt>
                <c:pt idx="62">
                  <c:v>15.263455651973096</c:v>
                </c:pt>
                <c:pt idx="63">
                  <c:v>15.275928046825349</c:v>
                </c:pt>
                <c:pt idx="64">
                  <c:v>15.287929654411625</c:v>
                </c:pt>
                <c:pt idx="65">
                  <c:v>15.299478409036672</c:v>
                </c:pt>
                <c:pt idx="66">
                  <c:v>15.310591549471226</c:v>
                </c:pt>
                <c:pt idx="67">
                  <c:v>15.32128564686279</c:v>
                </c:pt>
                <c:pt idx="68">
                  <c:v>15.331576631454991</c:v>
                </c:pt>
                <c:pt idx="69">
                  <c:v>15.341479818171649</c:v>
                </c:pt>
                <c:pt idx="70">
                  <c:v>15.351009931118988</c:v>
                </c:pt>
                <c:pt idx="71">
                  <c:v>15.360181127056237</c:v>
                </c:pt>
                <c:pt idx="72">
                  <c:v>15.369007017882373</c:v>
                </c:pt>
                <c:pt idx="73">
                  <c:v>15.377500692184134</c:v>
                </c:pt>
                <c:pt idx="74">
                  <c:v>15.385674735888109</c:v>
                </c:pt>
                <c:pt idx="75">
                  <c:v>15.393541252057462</c:v>
                </c:pt>
                <c:pt idx="76">
                  <c:v>15.401111879871765</c:v>
                </c:pt>
                <c:pt idx="77">
                  <c:v>15.40839781282649</c:v>
                </c:pt>
                <c:pt idx="78">
                  <c:v>15.415409816186806</c:v>
                </c:pt>
                <c:pt idx="79">
                  <c:v>15.422158243728642</c:v>
                </c:pt>
                <c:pt idx="80">
                  <c:v>15.42865305379833</c:v>
                </c:pt>
                <c:pt idx="81">
                  <c:v>15.434903824720545</c:v>
                </c:pt>
                <c:pt idx="82">
                  <c:v>15.440919769582946</c:v>
                </c:pt>
                <c:pt idx="83">
                  <c:v>15.446709750424414</c:v>
                </c:pt>
                <c:pt idx="84">
                  <c:v>15.452282291852462</c:v>
                </c:pt>
                <c:pt idx="85">
                  <c:v>15.457645594114464</c:v>
                </c:pt>
                <c:pt idx="86">
                  <c:v>15.462807545645685</c:v>
                </c:pt>
                <c:pt idx="87">
                  <c:v>15.467775735116565</c:v>
                </c:pt>
                <c:pt idx="88">
                  <c:v>15.4725574630002</c:v>
                </c:pt>
                <c:pt idx="89">
                  <c:v>15.477159752680368</c:v>
                </c:pt>
                <c:pt idx="90">
                  <c:v>15.48158936111915</c:v>
                </c:pt>
                <c:pt idx="91">
                  <c:v>15.485852789102662</c:v>
                </c:pt>
                <c:pt idx="92">
                  <c:v>15.48995629108239</c:v>
                </c:pt>
                <c:pt idx="93">
                  <c:v>15.493905884628793</c:v>
                </c:pt>
                <c:pt idx="94">
                  <c:v>15.49770735951325</c:v>
                </c:pt>
                <c:pt idx="95">
                  <c:v>15.501366286433615</c:v>
                </c:pt>
                <c:pt idx="96">
                  <c:v>15.504888025397916</c:v>
                </c:pt>
                <c:pt idx="97">
                  <c:v>15.508277733780229</c:v>
                </c:pt>
                <c:pt idx="98">
                  <c:v>15.511540374062012</c:v>
                </c:pt>
                <c:pt idx="99">
                  <c:v>15.514680721271729</c:v>
                </c:pt>
                <c:pt idx="100">
                  <c:v>15.517703370134864</c:v>
                </c:pt>
                <c:pt idx="101">
                  <c:v>15.520612741946167</c:v>
                </c:pt>
                <c:pt idx="102">
                  <c:v>15.523413091175099</c:v>
                </c:pt>
                <c:pt idx="103">
                  <c:v>15.5261085118154</c:v>
                </c:pt>
                <c:pt idx="104">
                  <c:v>15.528702943488881</c:v>
                </c:pt>
                <c:pt idx="105">
                  <c:v>15.531200177313274</c:v>
                </c:pt>
                <c:pt idx="106">
                  <c:v>15.53360386154359</c:v>
                </c:pt>
                <c:pt idx="107">
                  <c:v>15.535917506995947</c:v>
                </c:pt>
                <c:pt idx="108">
                  <c:v>15.538144492262466</c:v>
                </c:pt>
                <c:pt idx="109">
                  <c:v>15.540288068725598</c:v>
                </c:pt>
                <c:pt idx="110">
                  <c:v>15.542351365379711</c:v>
                </c:pt>
                <c:pt idx="111">
                  <c:v>15.544337393467517</c:v>
                </c:pt>
                <c:pt idx="112">
                  <c:v>15.546249050938792</c:v>
                </c:pt>
                <c:pt idx="113">
                  <c:v>15.548089126738102</c:v>
                </c:pt>
                <c:pt idx="114">
                  <c:v>15.549860304928476</c:v>
                </c:pt>
                <c:pt idx="115">
                  <c:v>15.551565168657339</c:v>
                </c:pt>
                <c:pt idx="116">
                  <c:v>15.553206203970806</c:v>
                </c:pt>
                <c:pt idx="117">
                  <c:v>15.554785803482408</c:v>
                </c:pt>
                <c:pt idx="118">
                  <c:v>15.556306269901796</c:v>
                </c:pt>
                <c:pt idx="119">
                  <c:v>15.557769819428877</c:v>
                </c:pt>
                <c:pt idx="120">
                  <c:v>15.559178585018666</c:v>
                </c:pt>
                <c:pt idx="121">
                  <c:v>15.560534619521828</c:v>
                </c:pt>
                <c:pt idx="122">
                  <c:v>15.561839898705713</c:v>
                </c:pt>
                <c:pt idx="123">
                  <c:v>15.563096324160538</c:v>
                </c:pt>
                <c:pt idx="124">
                  <c:v>15.564305726095133</c:v>
                </c:pt>
                <c:pt idx="125">
                  <c:v>15.56546986602649</c:v>
                </c:pt>
                <c:pt idx="126">
                  <c:v>15.566590439367259</c:v>
                </c:pt>
                <c:pt idx="127">
                  <c:v>15.567669077915086</c:v>
                </c:pt>
                <c:pt idx="128">
                  <c:v>15.568707352247559</c:v>
                </c:pt>
                <c:pt idx="129">
                  <c:v>15.569706774026415</c:v>
                </c:pt>
                <c:pt idx="130">
                  <c:v>15.570668798214456</c:v>
                </c:pt>
                <c:pt idx="131">
                  <c:v>15.571594825208562</c:v>
                </c:pt>
                <c:pt idx="132">
                  <c:v>15.57248620289198</c:v>
                </c:pt>
                <c:pt idx="133">
                  <c:v>15.573344228608994</c:v>
                </c:pt>
                <c:pt idx="134">
                  <c:v>15.57417015106493</c:v>
                </c:pt>
                <c:pt idx="135">
                  <c:v>15.574965172154382</c:v>
                </c:pt>
                <c:pt idx="136">
                  <c:v>15.575730448720341</c:v>
                </c:pt>
                <c:pt idx="137">
                  <c:v>15.57646709424694</c:v>
                </c:pt>
                <c:pt idx="138">
                  <c:v>15.577176180488246</c:v>
                </c:pt>
                <c:pt idx="139">
                  <c:v>15.577858739035666</c:v>
                </c:pt>
                <c:pt idx="140">
                  <c:v>15.578515762826147</c:v>
                </c:pt>
                <c:pt idx="141">
                  <c:v>15.579148207593553</c:v>
                </c:pt>
                <c:pt idx="142">
                  <c:v>15.579756993265333</c:v>
                </c:pt>
                <c:pt idx="143">
                  <c:v>15.58034300530651</c:v>
                </c:pt>
                <c:pt idx="144">
                  <c:v>15.580907096013116</c:v>
                </c:pt>
                <c:pt idx="145">
                  <c:v>15.581450085756803</c:v>
                </c:pt>
                <c:pt idx="146">
                  <c:v>15.581972764182677</c:v>
                </c:pt>
                <c:pt idx="147">
                  <c:v>15.582475891362023</c:v>
                </c:pt>
                <c:pt idx="148">
                  <c:v>15.582960198901612</c:v>
                </c:pt>
                <c:pt idx="149">
                  <c:v>15.58342639101131</c:v>
                </c:pt>
                <c:pt idx="150">
                  <c:v>15.583875145531504</c:v>
                </c:pt>
                <c:pt idx="151">
                  <c:v>15.5843071149219</c:v>
                </c:pt>
                <c:pt idx="152">
                  <c:v>15.584722927213145</c:v>
                </c:pt>
                <c:pt idx="153">
                  <c:v>15.585123186922646</c:v>
                </c:pt>
                <c:pt idx="154">
                  <c:v>15.585508475936017</c:v>
                </c:pt>
                <c:pt idx="155">
                  <c:v>15.58587935435537</c:v>
                </c:pt>
                <c:pt idx="156">
                  <c:v>15.586236361315734</c:v>
                </c:pt>
                <c:pt idx="157">
                  <c:v>15.586580015770826</c:v>
                </c:pt>
                <c:pt idx="158">
                  <c:v>15.586910817249288</c:v>
                </c:pt>
                <c:pt idx="159">
                  <c:v>15.587229246582554</c:v>
                </c:pt>
                <c:pt idx="160">
                  <c:v>15.587535766605358</c:v>
                </c:pt>
                <c:pt idx="161">
                  <c:v>15.587830822829964</c:v>
                </c:pt>
                <c:pt idx="162">
                  <c:v>15.588114844095108</c:v>
                </c:pt>
                <c:pt idx="163">
                  <c:v>15.588388243190529</c:v>
                </c:pt>
                <c:pt idx="164">
                  <c:v>15.588651417458122</c:v>
                </c:pt>
                <c:pt idx="165">
                  <c:v>15.588904749370512</c:v>
                </c:pt>
                <c:pt idx="166">
                  <c:v>15.589148607087941</c:v>
                </c:pt>
                <c:pt idx="167">
                  <c:v>15.589383344994216</c:v>
                </c:pt>
                <c:pt idx="168">
                  <c:v>15.589609304212644</c:v>
                </c:pt>
                <c:pt idx="169">
                  <c:v>15.589826813102516</c:v>
                </c:pt>
                <c:pt idx="170">
                  <c:v>15.590036187737075</c:v>
                </c:pt>
                <c:pt idx="171">
                  <c:v>15.590237732363487</c:v>
                </c:pt>
                <c:pt idx="172">
                  <c:v>15.590431739845602</c:v>
                </c:pt>
                <c:pt idx="173">
                  <c:v>15.590618492090131</c:v>
                </c:pt>
                <c:pt idx="174">
                  <c:v>15.590798260456801</c:v>
                </c:pt>
                <c:pt idx="175">
                  <c:v>15.590971306153202</c:v>
                </c:pt>
                <c:pt idx="176">
                  <c:v>15.591137880614781</c:v>
                </c:pt>
                <c:pt idx="177">
                  <c:v>15.591298225870633</c:v>
                </c:pt>
                <c:pt idx="178">
                  <c:v>15.591452574895568</c:v>
                </c:pt>
                <c:pt idx="179">
                  <c:v>15.591601151948998</c:v>
                </c:pt>
                <c:pt idx="180">
                  <c:v>15.591744172901114</c:v>
                </c:pt>
                <c:pt idx="181">
                  <c:v>15.591881845546862</c:v>
                </c:pt>
                <c:pt idx="182">
                  <c:v>15.592014369908151</c:v>
                </c:pt>
                <c:pt idx="183">
                  <c:v>15.592141938524742</c:v>
                </c:pt>
                <c:pt idx="184">
                  <c:v>15.592264736734235</c:v>
                </c:pt>
                <c:pt idx="185">
                  <c:v>15.592382942941564</c:v>
                </c:pt>
                <c:pt idx="186">
                  <c:v>15.592496728878443</c:v>
                </c:pt>
                <c:pt idx="187">
                  <c:v>15.592606259853047</c:v>
                </c:pt>
                <c:pt idx="188">
                  <c:v>15.592711694990356</c:v>
                </c:pt>
                <c:pt idx="189">
                  <c:v>15.592813187463532</c:v>
                </c:pt>
                <c:pt idx="190">
                  <c:v>15.592910884716574</c:v>
                </c:pt>
                <c:pt idx="191">
                  <c:v>15.593004928678711</c:v>
                </c:pt>
                <c:pt idx="192">
                  <c:v>15.59309545597069</c:v>
                </c:pt>
                <c:pt idx="193">
                  <c:v>15.593182598103397</c:v>
                </c:pt>
                <c:pt idx="194">
                  <c:v>15.593266481669048</c:v>
                </c:pt>
                <c:pt idx="195">
                  <c:v>15.59334722852517</c:v>
                </c:pt>
                <c:pt idx="196">
                  <c:v>15.593424955971727</c:v>
                </c:pt>
                <c:pt idx="197">
                  <c:v>15.593499776921657</c:v>
                </c:pt>
                <c:pt idx="198">
                  <c:v>15.593571800064936</c:v>
                </c:pt>
                <c:pt idx="199">
                  <c:v>15.593641130026581</c:v>
                </c:pt>
                <c:pt idx="200">
                  <c:v>15.59370786751871</c:v>
                </c:pt>
                <c:pt idx="201">
                  <c:v>15.593772109486899</c:v>
                </c:pt>
                <c:pt idx="202">
                  <c:v>15.59383394925109</c:v>
                </c:pt>
                <c:pt idx="203">
                  <c:v>15.593893476641192</c:v>
                </c:pt>
                <c:pt idx="204">
                  <c:v>15.593950778127665</c:v>
                </c:pt>
                <c:pt idx="205">
                  <c:v>15.594005936947113</c:v>
                </c:pt>
                <c:pt idx="206">
                  <c:v>15.594059033223315</c:v>
                </c:pt>
                <c:pt idx="207">
                  <c:v>15.594110144083627</c:v>
                </c:pt>
                <c:pt idx="208">
                  <c:v>15.594159343771038</c:v>
                </c:pt>
                <c:pt idx="209">
                  <c:v>15.594206703752084</c:v>
                </c:pt>
                <c:pt idx="210">
                  <c:v>15.594252292820689</c:v>
                </c:pt>
                <c:pt idx="211">
                  <c:v>15.594296177198107</c:v>
                </c:pt>
                <c:pt idx="212">
                  <c:v>15.594338420629171</c:v>
                </c:pt>
                <c:pt idx="213">
                  <c:v>15.594379084474895</c:v>
                </c:pt>
                <c:pt idx="214">
                  <c:v>15.594418227801631</c:v>
                </c:pt>
                <c:pt idx="215">
                  <c:v>15.59445590746691</c:v>
                </c:pt>
                <c:pt idx="216">
                  <c:v>15.594492178202032</c:v>
                </c:pt>
                <c:pt idx="217">
                  <c:v>15.594527092691592</c:v>
                </c:pt>
                <c:pt idx="218">
                  <c:v>15.594560701650032</c:v>
                </c:pt>
                <c:pt idx="219">
                  <c:v>15.594593053895309</c:v>
                </c:pt>
                <c:pt idx="220">
                  <c:v>15.594624196419852</c:v>
                </c:pt>
                <c:pt idx="221">
                  <c:v>15.594654174458787</c:v>
                </c:pt>
                <c:pt idx="222">
                  <c:v>15.594683031555704</c:v>
                </c:pt>
                <c:pt idx="223">
                  <c:v>15.594710809625884</c:v>
                </c:pt>
                <c:pt idx="224">
                  <c:v>15.594737549017223</c:v>
                </c:pt>
                <c:pt idx="225">
                  <c:v>15.59476328856881</c:v>
                </c:pt>
                <c:pt idx="226">
                  <c:v>15.594788065667396</c:v>
                </c:pt>
                <c:pt idx="227">
                  <c:v>15.59481191630168</c:v>
                </c:pt>
                <c:pt idx="228">
                  <c:v>15.594834875114586</c:v>
                </c:pt>
                <c:pt idx="229">
                  <c:v>15.594856975453625</c:v>
                </c:pt>
                <c:pt idx="230">
                  <c:v>15.594878249419292</c:v>
                </c:pt>
                <c:pt idx="231">
                  <c:v>15.594898727911753</c:v>
                </c:pt>
                <c:pt idx="232">
                  <c:v>15.594918440675677</c:v>
                </c:pt>
                <c:pt idx="233">
                  <c:v>15.594937416343489</c:v>
                </c:pt>
                <c:pt idx="234">
                  <c:v>15.594955682476943</c:v>
                </c:pt>
                <c:pt idx="235">
                  <c:v>15.59497326560717</c:v>
                </c:pt>
                <c:pt idx="236">
                  <c:v>15.594990191273203</c:v>
                </c:pt>
                <c:pt idx="237">
                  <c:v>15.595006484059111</c:v>
                </c:pt>
                <c:pt idx="238">
                  <c:v>15.595022167629665</c:v>
                </c:pt>
                <c:pt idx="239">
                  <c:v>15.595037264764736</c:v>
                </c:pt>
                <c:pt idx="240">
                  <c:v>15.595051797392404</c:v>
                </c:pt>
                <c:pt idx="241">
                  <c:v>15.595065786620786</c:v>
                </c:pt>
                <c:pt idx="242">
                  <c:v>15.595079252768702</c:v>
                </c:pt>
                <c:pt idx="243">
                  <c:v>15.595092215395184</c:v>
                </c:pt>
                <c:pt idx="244">
                  <c:v>15.595104693327931</c:v>
                </c:pt>
                <c:pt idx="245">
                  <c:v>15.595116704690582</c:v>
                </c:pt>
                <c:pt idx="246">
                  <c:v>15.595128266929111</c:v>
                </c:pt>
                <c:pt idx="247">
                  <c:v>15.595139396837137</c:v>
                </c:pt>
                <c:pt idx="248">
                  <c:v>15.595150110580319</c:v>
                </c:pt>
                <c:pt idx="249">
                  <c:v>15.59516042371984</c:v>
                </c:pt>
              </c:numCache>
            </c:numRef>
          </c:val>
          <c:smooth val="0"/>
          <c:extLst>
            <c:ext xmlns:c16="http://schemas.microsoft.com/office/drawing/2014/chart" uri="{C3380CC4-5D6E-409C-BE32-E72D297353CC}">
              <c16:uniqueId val="{00000000-FC6D-334C-A76A-D295A78CEF94}"/>
            </c:ext>
          </c:extLst>
        </c:ser>
        <c:ser>
          <c:idx val="2"/>
          <c:order val="1"/>
          <c:tx>
            <c:v>Investeringskurven</c:v>
          </c:tx>
          <c:spPr>
            <a:ln w="19050" cap="rnd">
              <a:solidFill>
                <a:schemeClr val="tx1"/>
              </a:solidFill>
              <a:prstDash val="solid"/>
              <a:round/>
            </a:ln>
            <a:effectLst/>
          </c:spPr>
          <c:marker>
            <c:symbol val="none"/>
          </c:marker>
          <c:cat>
            <c:numRef>
              <c:f>'Solow 2'!$B$30:$B$279</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cat>
          <c:val>
            <c:numRef>
              <c:f>'Solow 2'!$E$30:$E$279</c:f>
              <c:numCache>
                <c:formatCode>0.000</c:formatCode>
                <c:ptCount val="250"/>
                <c:pt idx="0">
                  <c:v>5.3928799150849933</c:v>
                </c:pt>
                <c:pt idx="1">
                  <c:v>5.4601617855301035</c:v>
                </c:pt>
                <c:pt idx="2">
                  <c:v>5.5245757736108567</c:v>
                </c:pt>
                <c:pt idx="3">
                  <c:v>5.5862618202856602</c:v>
                </c:pt>
                <c:pt idx="4">
                  <c:v>5.6453512759119233</c:v>
                </c:pt>
                <c:pt idx="5">
                  <c:v>5.7019676108697217</c:v>
                </c:pt>
                <c:pt idx="6">
                  <c:v>5.756227048003562</c:v>
                </c:pt>
                <c:pt idx="7">
                  <c:v>5.8082391276181138</c:v>
                </c:pt>
                <c:pt idx="8">
                  <c:v>5.8581072140250461</c:v>
                </c:pt>
                <c:pt idx="9">
                  <c:v>5.905928951219793</c:v>
                </c:pt>
                <c:pt idx="10">
                  <c:v>5.9517966741032691</c:v>
                </c:pt>
                <c:pt idx="11">
                  <c:v>5.9957977807037457</c:v>
                </c:pt>
                <c:pt idx="12">
                  <c:v>6.0380150700582105</c:v>
                </c:pt>
                <c:pt idx="13">
                  <c:v>6.0785270497495576</c:v>
                </c:pt>
                <c:pt idx="14">
                  <c:v>6.1174082165408175</c:v>
                </c:pt>
                <c:pt idx="15">
                  <c:v>6.1547293130812291</c:v>
                </c:pt>
                <c:pt idx="16">
                  <c:v>6.1905575632647922</c:v>
                </c:pt>
                <c:pt idx="17">
                  <c:v>6.2249568884881041</c:v>
                </c:pt>
                <c:pt idx="18">
                  <c:v>6.2579881067700374</c:v>
                </c:pt>
                <c:pt idx="19">
                  <c:v>6.2897091164530003</c:v>
                </c:pt>
                <c:pt idx="20">
                  <c:v>6.3201750659974874</c:v>
                </c:pt>
                <c:pt idx="21">
                  <c:v>6.3494385112026048</c:v>
                </c:pt>
                <c:pt idx="22">
                  <c:v>6.3775495610307384</c:v>
                </c:pt>
                <c:pt idx="23">
                  <c:v>6.404556013080926</c:v>
                </c:pt>
                <c:pt idx="24">
                  <c:v>6.4305034796392615</c:v>
                </c:pt>
                <c:pt idx="25">
                  <c:v>6.4554355051336438</c:v>
                </c:pt>
                <c:pt idx="26">
                  <c:v>6.4793936757318136</c:v>
                </c:pt>
                <c:pt idx="27">
                  <c:v>6.5024177217443553</c:v>
                </c:pt>
                <c:pt idx="28">
                  <c:v>6.5245456134264277</c:v>
                </c:pt>
                <c:pt idx="29">
                  <c:v>6.54581365071222</c:v>
                </c:pt>
                <c:pt idx="30">
                  <c:v>6.5662565473634738</c:v>
                </c:pt>
                <c:pt idx="31">
                  <c:v>6.5859075099667033</c:v>
                </c:pt>
                <c:pt idx="32">
                  <c:v>6.6047983121724831</c:v>
                </c:pt>
                <c:pt idx="33">
                  <c:v>6.6229593645334415</c:v>
                </c:pt>
                <c:pt idx="34">
                  <c:v>6.640419780264855</c:v>
                </c:pt>
                <c:pt idx="35">
                  <c:v>6.6572074372226568</c:v>
                </c:pt>
                <c:pt idx="36">
                  <c:v>6.6733490363675596</c:v>
                </c:pt>
                <c:pt idx="37">
                  <c:v>6.688870156960621</c:v>
                </c:pt>
                <c:pt idx="38">
                  <c:v>6.7037953087146658</c:v>
                </c:pt>
                <c:pt idx="39">
                  <c:v>6.7181479811071032</c:v>
                </c:pt>
                <c:pt idx="40">
                  <c:v>6.7319506900427442</c:v>
                </c:pt>
                <c:pt idx="41">
                  <c:v>6.7452250220398886</c:v>
                </c:pt>
                <c:pt idx="42">
                  <c:v>6.757991676099091</c:v>
                </c:pt>
                <c:pt idx="43">
                  <c:v>6.7702705034015649</c:v>
                </c:pt>
                <c:pt idx="44">
                  <c:v>6.7820805449727493</c:v>
                </c:pt>
                <c:pt idx="45">
                  <c:v>6.7934400674362694</c:v>
                </c:pt>
                <c:pt idx="46">
                  <c:v>6.804366596974182</c:v>
                </c:pt>
                <c:pt idx="47">
                  <c:v>6.8148769516008132</c:v>
                </c:pt>
                <c:pt idx="48">
                  <c:v>6.8249872718496594</c:v>
                </c:pt>
                <c:pt idx="49">
                  <c:v>6.8347130499658579</c:v>
                </c:pt>
                <c:pt idx="50">
                  <c:v>6.8440691576899795</c:v>
                </c:pt>
                <c:pt idx="51">
                  <c:v>6.8530698727132027</c:v>
                </c:pt>
                <c:pt idx="52">
                  <c:v>6.8617289038782179</c:v>
                </c:pt>
                <c:pt idx="53">
                  <c:v>6.8700594151953442</c:v>
                </c:pt>
                <c:pt idx="54">
                  <c:v>6.8780740487386671</c:v>
                </c:pt>
                <c:pt idx="55">
                  <c:v>6.8857849464827083</c:v>
                </c:pt>
                <c:pt idx="56">
                  <c:v>6.8932037711363394</c:v>
                </c:pt>
                <c:pt idx="57">
                  <c:v>6.9003417260268769</c:v>
                </c:pt>
                <c:pt idx="58">
                  <c:v>6.9072095740841188</c:v>
                </c:pt>
                <c:pt idx="59">
                  <c:v>6.913817655970842</c:v>
                </c:pt>
                <c:pt idx="60">
                  <c:v>6.9201759074035323</c:v>
                </c:pt>
                <c:pt idx="61">
                  <c:v>6.9262938757044221</c:v>
                </c:pt>
                <c:pt idx="62">
                  <c:v>6.9321807356234384</c:v>
                </c:pt>
                <c:pt idx="63">
                  <c:v>6.9378453044663857</c:v>
                </c:pt>
                <c:pt idx="64">
                  <c:v>6.9432960565636241</c:v>
                </c:pt>
                <c:pt idx="65">
                  <c:v>6.9485411371114116</c:v>
                </c:pt>
                <c:pt idx="66">
                  <c:v>6.9535883754163716</c:v>
                </c:pt>
                <c:pt idx="67">
                  <c:v>6.9584452975716831</c:v>
                </c:pt>
                <c:pt idx="68">
                  <c:v>6.9631191385921758</c:v>
                </c:pt>
                <c:pt idx="69">
                  <c:v>6.9676168540338042</c:v>
                </c:pt>
                <c:pt idx="70">
                  <c:v>6.9719451311217853</c:v>
                </c:pt>
                <c:pt idx="71">
                  <c:v>6.9761103994102029</c:v>
                </c:pt>
                <c:pt idx="72">
                  <c:v>6.9801188409947761</c:v>
                </c:pt>
                <c:pt idx="73">
                  <c:v>6.9839764002992917</c:v>
                </c:pt>
                <c:pt idx="74">
                  <c:v>6.9876887934551313</c:v>
                </c:pt>
                <c:pt idx="75">
                  <c:v>6.991261517292318</c:v>
                </c:pt>
                <c:pt idx="76">
                  <c:v>6.9946998579595645</c:v>
                </c:pt>
                <c:pt idx="77">
                  <c:v>6.9980088991899008</c:v>
                </c:pt>
                <c:pt idx="78">
                  <c:v>7.0011935302276447</c:v>
                </c:pt>
                <c:pt idx="79">
                  <c:v>7.0042584534316656</c:v>
                </c:pt>
                <c:pt idx="80">
                  <c:v>7.0072081915691626</c:v>
                </c:pt>
                <c:pt idx="81">
                  <c:v>7.0100470948134728</c:v>
                </c:pt>
                <c:pt idx="82">
                  <c:v>7.0127793474587854</c:v>
                </c:pt>
                <c:pt idx="83">
                  <c:v>7.015408974363992</c:v>
                </c:pt>
                <c:pt idx="84">
                  <c:v>7.0179398471372867</c:v>
                </c:pt>
                <c:pt idx="85">
                  <c:v>7.0203756900727079</c:v>
                </c:pt>
                <c:pt idx="86">
                  <c:v>7.0227200858490555</c:v>
                </c:pt>
                <c:pt idx="87">
                  <c:v>7.0249764810013886</c:v>
                </c:pt>
                <c:pt idx="88">
                  <c:v>7.0271481911746116</c:v>
                </c:pt>
                <c:pt idx="89">
                  <c:v>7.0292384061683899</c:v>
                </c:pt>
                <c:pt idx="90">
                  <c:v>7.0312501947820456</c:v>
                </c:pt>
                <c:pt idx="91">
                  <c:v>7.0331865094678481</c:v>
                </c:pt>
                <c:pt idx="92">
                  <c:v>7.0350501908006393</c:v>
                </c:pt>
                <c:pt idx="93">
                  <c:v>7.0368439717713578</c:v>
                </c:pt>
                <c:pt idx="94">
                  <c:v>7.038570481911778</c:v>
                </c:pt>
                <c:pt idx="95">
                  <c:v>7.0402322512573807</c:v>
                </c:pt>
                <c:pt idx="96">
                  <c:v>7.0418317141549629</c:v>
                </c:pt>
                <c:pt idx="97">
                  <c:v>7.0433712129213655</c:v>
                </c:pt>
                <c:pt idx="98">
                  <c:v>7.0448530013593409</c:v>
                </c:pt>
                <c:pt idx="99">
                  <c:v>7.0462792481363969</c:v>
                </c:pt>
                <c:pt idx="100">
                  <c:v>7.0476520400321085</c:v>
                </c:pt>
                <c:pt idx="101">
                  <c:v>7.0489733850592726</c:v>
                </c:pt>
                <c:pt idx="102">
                  <c:v>7.0502452154638977</c:v>
                </c:pt>
                <c:pt idx="103">
                  <c:v>7.0514693906089727</c:v>
                </c:pt>
                <c:pt idx="104">
                  <c:v>7.0526476997466201</c:v>
                </c:pt>
                <c:pt idx="105">
                  <c:v>7.0537818646830877</c:v>
                </c:pt>
                <c:pt idx="106">
                  <c:v>7.0548735423408777</c:v>
                </c:pt>
                <c:pt idx="107">
                  <c:v>7.0559243272220726</c:v>
                </c:pt>
                <c:pt idx="108">
                  <c:v>7.0569357537767852</c:v>
                </c:pt>
                <c:pt idx="109">
                  <c:v>7.0579092986805003</c:v>
                </c:pt>
                <c:pt idx="110">
                  <c:v>7.0588463830238917</c:v>
                </c:pt>
                <c:pt idx="111">
                  <c:v>7.0597483744185414</c:v>
                </c:pt>
                <c:pt idx="112">
                  <c:v>7.0606165890219481</c:v>
                </c:pt>
                <c:pt idx="113">
                  <c:v>7.0614522934848765</c:v>
                </c:pt>
                <c:pt idx="114">
                  <c:v>7.0622567068242033</c:v>
                </c:pt>
                <c:pt idx="115">
                  <c:v>7.0630310022241147</c:v>
                </c:pt>
                <c:pt idx="116">
                  <c:v>7.0637763087684444</c:v>
                </c:pt>
                <c:pt idx="117">
                  <c:v>7.0644937131068852</c:v>
                </c:pt>
                <c:pt idx="118">
                  <c:v>7.065184261057623</c:v>
                </c:pt>
                <c:pt idx="119">
                  <c:v>7.0658489591488411</c:v>
                </c:pt>
                <c:pt idx="120">
                  <c:v>7.0664887761015169</c:v>
                </c:pt>
                <c:pt idx="121">
                  <c:v>7.0671046442557541</c:v>
                </c:pt>
                <c:pt idx="122">
                  <c:v>7.0676974609428429</c:v>
                </c:pt>
                <c:pt idx="123">
                  <c:v>7.0682680898051586</c:v>
                </c:pt>
                <c:pt idx="124">
                  <c:v>7.0688173620658956</c:v>
                </c:pt>
                <c:pt idx="125">
                  <c:v>7.0693460777505832</c:v>
                </c:pt>
                <c:pt idx="126">
                  <c:v>7.0698550068622366</c:v>
                </c:pt>
                <c:pt idx="127">
                  <c:v>7.0703448905119455</c:v>
                </c:pt>
                <c:pt idx="128">
                  <c:v>7.0708164420065724</c:v>
                </c:pt>
                <c:pt idx="129">
                  <c:v>7.0712703478952594</c:v>
                </c:pt>
                <c:pt idx="130">
                  <c:v>7.0717072689762785</c:v>
                </c:pt>
                <c:pt idx="131">
                  <c:v>7.0721278412657771</c:v>
                </c:pt>
                <c:pt idx="132">
                  <c:v>7.0725326769298658</c:v>
                </c:pt>
                <c:pt idx="133">
                  <c:v>7.0729223651814497</c:v>
                </c:pt>
                <c:pt idx="134">
                  <c:v>7.0732974731431533</c:v>
                </c:pt>
                <c:pt idx="135">
                  <c:v>7.0736585466776383</c:v>
                </c:pt>
                <c:pt idx="136">
                  <c:v>7.0740061111865495</c:v>
                </c:pt>
                <c:pt idx="137">
                  <c:v>7.0743406723793036</c:v>
                </c:pt>
                <c:pt idx="138">
                  <c:v>7.0746627170128358</c:v>
                </c:pt>
                <c:pt idx="139">
                  <c:v>7.0749727136034668</c:v>
                </c:pt>
                <c:pt idx="140">
                  <c:v>7.0752711131118788</c:v>
                </c:pt>
                <c:pt idx="141">
                  <c:v>7.0755583496022858</c:v>
                </c:pt>
                <c:pt idx="142">
                  <c:v>7.0758348408767562</c:v>
                </c:pt>
                <c:pt idx="143">
                  <c:v>7.0761009890856101</c:v>
                </c:pt>
                <c:pt idx="144">
                  <c:v>7.0763571813148562</c:v>
                </c:pt>
                <c:pt idx="145">
                  <c:v>7.0766037901514558</c:v>
                </c:pt>
                <c:pt idx="146">
                  <c:v>7.0768411742273418</c:v>
                </c:pt>
                <c:pt idx="147">
                  <c:v>7.0770696787429488</c:v>
                </c:pt>
                <c:pt idx="148">
                  <c:v>7.0772896359710229</c:v>
                </c:pt>
                <c:pt idx="149">
                  <c:v>7.0775013657415053</c:v>
                </c:pt>
                <c:pt idx="150">
                  <c:v>7.077705175908144</c:v>
                </c:pt>
                <c:pt idx="151">
                  <c:v>7.0779013627975855</c:v>
                </c:pt>
                <c:pt idx="152">
                  <c:v>7.0780902116415643</c:v>
                </c:pt>
                <c:pt idx="153">
                  <c:v>7.0782719969928447</c:v>
                </c:pt>
                <c:pt idx="154">
                  <c:v>7.0784469831255423</c:v>
                </c:pt>
                <c:pt idx="155">
                  <c:v>7.0786154244203923</c:v>
                </c:pt>
                <c:pt idx="156">
                  <c:v>7.0787775657355398</c:v>
                </c:pt>
                <c:pt idx="157">
                  <c:v>7.0789336427634177</c:v>
                </c:pt>
                <c:pt idx="158">
                  <c:v>7.0790838823741975</c:v>
                </c:pt>
                <c:pt idx="159">
                  <c:v>7.0792285029463704</c:v>
                </c:pt>
                <c:pt idx="160">
                  <c:v>7.0793677146848921</c:v>
                </c:pt>
                <c:pt idx="161">
                  <c:v>7.0795017199274</c:v>
                </c:pt>
                <c:pt idx="162">
                  <c:v>7.0796307134389362</c:v>
                </c:pt>
                <c:pt idx="163">
                  <c:v>7.0797548826955996</c:v>
                </c:pt>
                <c:pt idx="164">
                  <c:v>7.0798744081575604</c:v>
                </c:pt>
                <c:pt idx="165">
                  <c:v>7.0799894635318372</c:v>
                </c:pt>
                <c:pt idx="166">
                  <c:v>7.0801002160252127</c:v>
                </c:pt>
                <c:pt idx="167">
                  <c:v>7.0802068265876512</c:v>
                </c:pt>
                <c:pt idx="168">
                  <c:v>7.0803094501466104</c:v>
                </c:pt>
                <c:pt idx="169">
                  <c:v>7.0804082358325369</c:v>
                </c:pt>
                <c:pt idx="170">
                  <c:v>7.0805033271959426</c:v>
                </c:pt>
                <c:pt idx="171">
                  <c:v>7.0805948624163042</c:v>
                </c:pt>
                <c:pt idx="172">
                  <c:v>7.0806829745031568</c:v>
                </c:pt>
                <c:pt idx="173">
                  <c:v>7.0807677914896496</c:v>
                </c:pt>
                <c:pt idx="174">
                  <c:v>7.0808494366188199</c:v>
                </c:pt>
                <c:pt idx="175">
                  <c:v>7.0809280285229299</c:v>
                </c:pt>
                <c:pt idx="176">
                  <c:v>7.0810036813960355</c:v>
                </c:pt>
                <c:pt idx="177">
                  <c:v>7.0810765051601301</c:v>
                </c:pt>
                <c:pt idx="178">
                  <c:v>7.0811466056250323</c:v>
                </c:pt>
                <c:pt idx="179">
                  <c:v>7.0812140846423031</c:v>
                </c:pt>
                <c:pt idx="180">
                  <c:v>7.0812790402533814</c:v>
                </c:pt>
                <c:pt idx="181">
                  <c:v>7.0813415668321875</c:v>
                </c:pt>
                <c:pt idx="182">
                  <c:v>7.0814017552223714</c:v>
                </c:pt>
                <c:pt idx="183">
                  <c:v>7.0814596928694264</c:v>
                </c:pt>
                <c:pt idx="184">
                  <c:v>7.0815154639478521</c:v>
                </c:pt>
                <c:pt idx="185">
                  <c:v>7.08156914948355</c:v>
                </c:pt>
                <c:pt idx="186">
                  <c:v>7.0816208274716539</c:v>
                </c:pt>
                <c:pt idx="187">
                  <c:v>7.0816705729899319</c:v>
                </c:pt>
                <c:pt idx="188">
                  <c:v>7.0817184583079342</c:v>
                </c:pt>
                <c:pt idx="189">
                  <c:v>7.0817645529920874</c:v>
                </c:pt>
                <c:pt idx="190">
                  <c:v>7.0818089240068103</c:v>
                </c:pt>
                <c:pt idx="191">
                  <c:v>7.0818516358118888</c:v>
                </c:pt>
                <c:pt idx="192">
                  <c:v>7.0818927504561611</c:v>
                </c:pt>
                <c:pt idx="193">
                  <c:v>7.0819323276677304</c:v>
                </c:pt>
                <c:pt idx="194">
                  <c:v>7.081970424940792</c:v>
                </c:pt>
                <c:pt idx="195">
                  <c:v>7.0820070976191971</c:v>
                </c:pt>
                <c:pt idx="196">
                  <c:v>7.0820423989768937</c:v>
                </c:pt>
                <c:pt idx="197">
                  <c:v>7.0820763802953808</c:v>
                </c:pt>
                <c:pt idx="198">
                  <c:v>7.0821090909382223</c:v>
                </c:pt>
                <c:pt idx="199">
                  <c:v>7.0821405784228046</c:v>
                </c:pt>
                <c:pt idx="200">
                  <c:v>7.082170888489399</c:v>
                </c:pt>
                <c:pt idx="201">
                  <c:v>7.0822000651676333</c:v>
                </c:pt>
                <c:pt idx="202">
                  <c:v>7.0822281508404847</c:v>
                </c:pt>
                <c:pt idx="203">
                  <c:v>7.0822551863058676</c:v>
                </c:pt>
                <c:pt idx="204">
                  <c:v>7.0822812108359416</c:v>
                </c:pt>
                <c:pt idx="205">
                  <c:v>7.0823062622341508</c:v>
                </c:pt>
                <c:pt idx="206">
                  <c:v>7.08233037689019</c:v>
                </c:pt>
                <c:pt idx="207">
                  <c:v>7.0823535898328762</c:v>
                </c:pt>
                <c:pt idx="208">
                  <c:v>7.0823759347810347</c:v>
                </c:pt>
                <c:pt idx="209">
                  <c:v>7.0823974441925159</c:v>
                </c:pt>
                <c:pt idx="210">
                  <c:v>7.0824181493113532</c:v>
                </c:pt>
                <c:pt idx="211">
                  <c:v>7.0824380802131532</c:v>
                </c:pt>
                <c:pt idx="212">
                  <c:v>7.0824572658488121</c:v>
                </c:pt>
                <c:pt idx="213">
                  <c:v>7.0824757340865681</c:v>
                </c:pt>
                <c:pt idx="214">
                  <c:v>7.0824935117524994</c:v>
                </c:pt>
                <c:pt idx="215">
                  <c:v>7.0825106246695038</c:v>
                </c:pt>
                <c:pt idx="216">
                  <c:v>7.0825270976948138</c:v>
                </c:pt>
                <c:pt idx="217">
                  <c:v>7.0825429547561143</c:v>
                </c:pt>
                <c:pt idx="218">
                  <c:v>7.0825582188863052</c:v>
                </c:pt>
                <c:pt idx="219">
                  <c:v>7.0825729122569667</c:v>
                </c:pt>
                <c:pt idx="220">
                  <c:v>7.0825870562105777</c:v>
                </c:pt>
                <c:pt idx="221">
                  <c:v>7.0826006712915097</c:v>
                </c:pt>
                <c:pt idx="222">
                  <c:v>7.0826137772758875</c:v>
                </c:pt>
                <c:pt idx="223">
                  <c:v>7.0826263932003126</c:v>
                </c:pt>
                <c:pt idx="224">
                  <c:v>7.0826385373895286</c:v>
                </c:pt>
                <c:pt idx="225">
                  <c:v>7.0826502274830254</c:v>
                </c:pt>
                <c:pt idx="226">
                  <c:v>7.082661480460688</c:v>
                </c:pt>
                <c:pt idx="227">
                  <c:v>7.0826723126674489</c:v>
                </c:pt>
                <c:pt idx="228">
                  <c:v>7.0826827398370344</c:v>
                </c:pt>
                <c:pt idx="229">
                  <c:v>7.0826927771148327</c:v>
                </c:pt>
                <c:pt idx="230">
                  <c:v>7.0827024390798767</c:v>
                </c:pt>
                <c:pt idx="231">
                  <c:v>7.08271173976605</c:v>
                </c:pt>
                <c:pt idx="232">
                  <c:v>7.0827206926824431</c:v>
                </c:pt>
                <c:pt idx="233">
                  <c:v>7.0827293108330016</c:v>
                </c:pt>
                <c:pt idx="234">
                  <c:v>7.0827376067354058</c:v>
                </c:pt>
                <c:pt idx="235">
                  <c:v>7.0827455924392604</c:v>
                </c:pt>
                <c:pt idx="236">
                  <c:v>7.0827532795435886</c:v>
                </c:pt>
                <c:pt idx="237">
                  <c:v>7.0827606792137017</c:v>
                </c:pt>
                <c:pt idx="238">
                  <c:v>7.0827678021973917</c:v>
                </c:pt>
                <c:pt idx="239">
                  <c:v>7.0827746588405587</c:v>
                </c:pt>
                <c:pt idx="240">
                  <c:v>7.0827812591022461</c:v>
                </c:pt>
                <c:pt idx="241">
                  <c:v>7.0827876125690956</c:v>
                </c:pt>
                <c:pt idx="242">
                  <c:v>7.0827937284692757</c:v>
                </c:pt>
                <c:pt idx="243">
                  <c:v>7.0827996156858815</c:v>
                </c:pt>
                <c:pt idx="244">
                  <c:v>7.0828052827698622</c:v>
                </c:pt>
                <c:pt idx="245">
                  <c:v>7.0828107379524026</c:v>
                </c:pt>
                <c:pt idx="246">
                  <c:v>7.0828159891569138</c:v>
                </c:pt>
                <c:pt idx="247">
                  <c:v>7.0828210440105313</c:v>
                </c:pt>
                <c:pt idx="248">
                  <c:v>7.0828259098551856</c:v>
                </c:pt>
                <c:pt idx="249">
                  <c:v>7.0828305937582767</c:v>
                </c:pt>
              </c:numCache>
            </c:numRef>
          </c:val>
          <c:smooth val="0"/>
          <c:extLst>
            <c:ext xmlns:c16="http://schemas.microsoft.com/office/drawing/2014/chart" uri="{C3380CC4-5D6E-409C-BE32-E72D297353CC}">
              <c16:uniqueId val="{00000001-FC6D-334C-A76A-D295A78CEF94}"/>
            </c:ext>
          </c:extLst>
        </c:ser>
        <c:ser>
          <c:idx val="3"/>
          <c:order val="2"/>
          <c:tx>
            <c:v>Bærekraftslinjen</c:v>
          </c:tx>
          <c:spPr>
            <a:ln w="19050" cap="rnd">
              <a:solidFill>
                <a:schemeClr val="tx1"/>
              </a:solidFill>
              <a:prstDash val="dash"/>
              <a:round/>
            </a:ln>
            <a:effectLst/>
          </c:spPr>
          <c:marker>
            <c:symbol val="none"/>
          </c:marker>
          <c:cat>
            <c:numRef>
              <c:f>'Solow 2'!$B$30:$B$279</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cat>
          <c:val>
            <c:numRef>
              <c:f>'Solow 2'!$F$30:$F$279</c:f>
              <c:numCache>
                <c:formatCode>0.000</c:formatCode>
                <c:ptCount val="250"/>
                <c:pt idx="0">
                  <c:v>3.5828654764321115</c:v>
                </c:pt>
                <c:pt idx="1">
                  <c:v>3.6956633709532563</c:v>
                </c:pt>
                <c:pt idx="2">
                  <c:v>3.8056247623100554</c:v>
                </c:pt>
                <c:pt idx="3">
                  <c:v>3.912747694988997</c:v>
                </c:pt>
                <c:pt idx="4">
                  <c:v>4.0170390562918126</c:v>
                </c:pt>
                <c:pt idx="5">
                  <c:v>4.1185134899062206</c:v>
                </c:pt>
                <c:pt idx="6">
                  <c:v>4.2171924214668133</c:v>
                </c:pt>
                <c:pt idx="7">
                  <c:v>4.3131031842548087</c:v>
                </c:pt>
                <c:pt idx="8">
                  <c:v>4.4062782345929614</c:v>
                </c:pt>
                <c:pt idx="9">
                  <c:v>4.4967544477035064</c:v>
                </c:pt>
                <c:pt idx="10">
                  <c:v>4.584572485844582</c:v>
                </c:pt>
                <c:pt idx="11">
                  <c:v>4.6697762314504692</c:v>
                </c:pt>
                <c:pt idx="12">
                  <c:v>4.7524122787942442</c:v>
                </c:pt>
                <c:pt idx="13">
                  <c:v>4.8325294783857622</c:v>
                </c:pt>
                <c:pt idx="14">
                  <c:v>4.9101785289275348</c:v>
                </c:pt>
                <c:pt idx="15">
                  <c:v>4.9854116121882113</c:v>
                </c:pt>
                <c:pt idx="16">
                  <c:v>5.0582820666279034</c:v>
                </c:pt>
                <c:pt idx="17">
                  <c:v>5.1288440960300443</c:v>
                </c:pt>
                <c:pt idx="18">
                  <c:v>5.197152509767883</c:v>
                </c:pt>
                <c:pt idx="19">
                  <c:v>5.2632624916661399</c:v>
                </c:pt>
                <c:pt idx="20">
                  <c:v>5.3272293947149709</c:v>
                </c:pt>
                <c:pt idx="21">
                  <c:v>5.389108559158494</c:v>
                </c:pt>
                <c:pt idx="22">
                  <c:v>5.4489551517176054</c:v>
                </c:pt>
                <c:pt idx="23">
                  <c:v>5.5068240239198536</c:v>
                </c:pt>
                <c:pt idx="24">
                  <c:v>5.562769587700557</c:v>
                </c:pt>
                <c:pt idx="25">
                  <c:v>5.6168457066116142</c:v>
                </c:pt>
                <c:pt idx="26">
                  <c:v>5.6691056011296919</c:v>
                </c:pt>
                <c:pt idx="27">
                  <c:v>5.7196017666954964</c:v>
                </c:pt>
                <c:pt idx="28">
                  <c:v>5.768385903242379</c:v>
                </c:pt>
                <c:pt idx="29">
                  <c:v>5.8155088550868737</c:v>
                </c:pt>
                <c:pt idx="30">
                  <c:v>5.8610205601573284</c:v>
                </c:pt>
                <c:pt idx="31">
                  <c:v>5.9049700076305758</c:v>
                </c:pt>
                <c:pt idx="32">
                  <c:v>5.94740520313165</c:v>
                </c:pt>
                <c:pt idx="33">
                  <c:v>5.9883731407287133</c:v>
                </c:pt>
                <c:pt idx="34">
                  <c:v>6.0279197810254459</c:v>
                </c:pt>
                <c:pt idx="35">
                  <c:v>6.0660900347168072</c:v>
                </c:pt>
                <c:pt idx="36">
                  <c:v>6.1029277510319835</c:v>
                </c:pt>
                <c:pt idx="37">
                  <c:v>6.1384757105409617</c:v>
                </c:pt>
                <c:pt idx="38">
                  <c:v>6.1727756218491132</c:v>
                </c:pt>
                <c:pt idx="39">
                  <c:v>6.205868121747784</c:v>
                </c:pt>
                <c:pt idx="40">
                  <c:v>6.2377927784286031</c:v>
                </c:pt>
                <c:pt idx="41">
                  <c:v>6.2685880974054662</c:v>
                </c:pt>
                <c:pt idx="42">
                  <c:v>6.2982915298210722</c:v>
                </c:pt>
                <c:pt idx="43">
                  <c:v>6.3269394828450354</c:v>
                </c:pt>
                <c:pt idx="44">
                  <c:v>6.3545673318979441</c:v>
                </c:pt>
                <c:pt idx="45">
                  <c:v>6.3812094344607821</c:v>
                </c:pt>
                <c:pt idx="46">
                  <c:v>6.4068991452519066</c:v>
                </c:pt>
                <c:pt idx="47">
                  <c:v>6.431668832574581</c:v>
                </c:pt>
                <c:pt idx="48">
                  <c:v>6.4555498956570041</c:v>
                </c:pt>
                <c:pt idx="49">
                  <c:v>6.4785727828241155</c:v>
                </c:pt>
                <c:pt idx="50">
                  <c:v>6.5007670103561814</c:v>
                </c:pt>
                <c:pt idx="51">
                  <c:v>6.5221611819035985</c:v>
                </c:pt>
                <c:pt idx="52">
                  <c:v>6.5427830083404368</c:v>
                </c:pt>
                <c:pt idx="53">
                  <c:v>6.5626593279512342</c:v>
                </c:pt>
                <c:pt idx="54">
                  <c:v>6.5818161268564177</c:v>
                </c:pt>
                <c:pt idx="55">
                  <c:v>6.6002785595917048</c:v>
                </c:pt>
                <c:pt idx="56">
                  <c:v>6.6180709697658537</c:v>
                </c:pt>
                <c:pt idx="57">
                  <c:v>6.635216910729393</c:v>
                </c:pt>
                <c:pt idx="58">
                  <c:v>6.6517391661944494</c:v>
                </c:pt>
                <c:pt idx="59">
                  <c:v>6.6676597707526435</c:v>
                </c:pt>
                <c:pt idx="60">
                  <c:v>6.6830000302441945</c:v>
                </c:pt>
                <c:pt idx="61">
                  <c:v>6.6977805419370684</c:v>
                </c:pt>
                <c:pt idx="62">
                  <c:v>6.7120212144800719</c:v>
                </c:pt>
                <c:pt idx="63">
                  <c:v>6.725741287598515</c:v>
                </c:pt>
                <c:pt idx="64">
                  <c:v>6.73895935150522</c:v>
                </c:pt>
                <c:pt idx="65">
                  <c:v>6.7516933660035416</c:v>
                </c:pt>
                <c:pt idx="66">
                  <c:v>6.7639606792624747</c:v>
                </c:pt>
                <c:pt idx="67">
                  <c:v>6.7757780462471127</c:v>
                </c:pt>
                <c:pt idx="68">
                  <c:v>6.7871616467904943</c:v>
                </c:pt>
                <c:pt idx="69">
                  <c:v>6.7981271032954842</c:v>
                </c:pt>
                <c:pt idx="70">
                  <c:v>6.8086894980576078</c:v>
                </c:pt>
                <c:pt idx="71">
                  <c:v>6.8188633902018401</c:v>
                </c:pt>
                <c:pt idx="72">
                  <c:v>6.8286628322281979</c:v>
                </c:pt>
                <c:pt idx="73">
                  <c:v>6.8381013861626965</c:v>
                </c:pt>
                <c:pt idx="74">
                  <c:v>6.8471921393116588</c:v>
                </c:pt>
                <c:pt idx="75">
                  <c:v>6.8559477196187668</c:v>
                </c:pt>
                <c:pt idx="76">
                  <c:v>6.8643803106253864</c:v>
                </c:pt>
                <c:pt idx="77">
                  <c:v>6.8725016660357792</c:v>
                </c:pt>
                <c:pt idx="78">
                  <c:v>6.8803231238897267</c:v>
                </c:pt>
                <c:pt idx="79">
                  <c:v>6.8878556203459311</c:v>
                </c:pt>
                <c:pt idx="80">
                  <c:v>6.895109703080287</c:v>
                </c:pt>
                <c:pt idx="81">
                  <c:v>6.9020955443037186</c:v>
                </c:pt>
                <c:pt idx="82">
                  <c:v>6.9088229534048606</c:v>
                </c:pt>
                <c:pt idx="83">
                  <c:v>6.9153013892233179</c:v>
                </c:pt>
                <c:pt idx="84">
                  <c:v>6.9215399719596347</c:v>
                </c:pt>
                <c:pt idx="85">
                  <c:v>6.9275474947284774</c:v>
                </c:pt>
                <c:pt idx="86">
                  <c:v>6.9333324347617848</c:v>
                </c:pt>
                <c:pt idx="87">
                  <c:v>6.9389029642689088</c:v>
                </c:pt>
                <c:pt idx="88">
                  <c:v>6.9442669609609355</c:v>
                </c:pt>
                <c:pt idx="89">
                  <c:v>6.9494320182465472</c:v>
                </c:pt>
                <c:pt idx="90">
                  <c:v>6.9544054551068752</c:v>
                </c:pt>
                <c:pt idx="91">
                  <c:v>6.9591943256568998</c:v>
                </c:pt>
                <c:pt idx="92">
                  <c:v>6.9638054284009803</c:v>
                </c:pt>
                <c:pt idx="93">
                  <c:v>6.9682453151901287</c:v>
                </c:pt>
                <c:pt idx="94">
                  <c:v>6.9725202998886484</c:v>
                </c:pt>
                <c:pt idx="95">
                  <c:v>6.976636466757733</c:v>
                </c:pt>
                <c:pt idx="96">
                  <c:v>6.9805996785635562</c:v>
                </c:pt>
                <c:pt idx="97">
                  <c:v>6.984415584417377</c:v>
                </c:pt>
                <c:pt idx="98">
                  <c:v>6.9880896273550519</c:v>
                </c:pt>
                <c:pt idx="99">
                  <c:v>6.9916270516633165</c:v>
                </c:pt>
                <c:pt idx="100">
                  <c:v>6.9950329099600648</c:v>
                </c:pt>
                <c:pt idx="101">
                  <c:v>6.9983120700357588</c:v>
                </c:pt>
                <c:pt idx="102">
                  <c:v>7.0014692214630028</c:v>
                </c:pt>
                <c:pt idx="103">
                  <c:v>7.0045088819811658</c:v>
                </c:pt>
                <c:pt idx="104">
                  <c:v>7.0074354036628392</c:v>
                </c:pt>
                <c:pt idx="105">
                  <c:v>7.0102529788687651</c:v>
                </c:pt>
                <c:pt idx="106">
                  <c:v>7.0129656459977419</c:v>
                </c:pt>
                <c:pt idx="107">
                  <c:v>7.0155772950378648</c:v>
                </c:pt>
                <c:pt idx="108">
                  <c:v>7.0180916729253378</c:v>
                </c:pt>
                <c:pt idx="109">
                  <c:v>7.0205123887169272</c:v>
                </c:pt>
                <c:pt idx="110">
                  <c:v>7.0228429185819969</c:v>
                </c:pt>
                <c:pt idx="111">
                  <c:v>7.0250866106199101</c:v>
                </c:pt>
                <c:pt idx="112">
                  <c:v>7.027246689508444</c:v>
                </c:pt>
                <c:pt idx="113">
                  <c:v>7.029326260988717</c:v>
                </c:pt>
                <c:pt idx="114">
                  <c:v>7.0313283161919795</c:v>
                </c:pt>
                <c:pt idx="115">
                  <c:v>7.0332557358134711</c:v>
                </c:pt>
                <c:pt idx="116">
                  <c:v>7.0351112941384235</c:v>
                </c:pt>
                <c:pt idx="117">
                  <c:v>7.0368976629251225</c:v>
                </c:pt>
                <c:pt idx="118">
                  <c:v>7.0386174151498171</c:v>
                </c:pt>
                <c:pt idx="119">
                  <c:v>7.0402730286181265</c:v>
                </c:pt>
                <c:pt idx="120">
                  <c:v>7.0418668894474523</c:v>
                </c:pt>
                <c:pt idx="121">
                  <c:v>7.0434012954247791</c:v>
                </c:pt>
                <c:pt idx="122">
                  <c:v>7.0448784592441038</c:v>
                </c:pt>
                <c:pt idx="123">
                  <c:v>7.0463005116276243</c:v>
                </c:pt>
                <c:pt idx="124">
                  <c:v>7.0476695043346647</c:v>
                </c:pt>
                <c:pt idx="125">
                  <c:v>7.0489874130622283</c:v>
                </c:pt>
                <c:pt idx="126">
                  <c:v>7.0502561402408999</c:v>
                </c:pt>
                <c:pt idx="127">
                  <c:v>7.0514775177297633</c:v>
                </c:pt>
                <c:pt idx="128">
                  <c:v>7.0526533094138113</c:v>
                </c:pt>
                <c:pt idx="129">
                  <c:v>7.0537852137072914</c:v>
                </c:pt>
                <c:pt idx="130">
                  <c:v>7.0548748659662488</c:v>
                </c:pt>
                <c:pt idx="131">
                  <c:v>7.0559238408134748</c:v>
                </c:pt>
                <c:pt idx="132">
                  <c:v>7.0569336543789403</c:v>
                </c:pt>
                <c:pt idx="133">
                  <c:v>7.0579057664586884</c:v>
                </c:pt>
                <c:pt idx="134">
                  <c:v>7.0588415825950817</c:v>
                </c:pt>
                <c:pt idx="135">
                  <c:v>7.0597424560811879</c:v>
                </c:pt>
                <c:pt idx="136">
                  <c:v>7.0606096898919928</c:v>
                </c:pt>
                <c:pt idx="137">
                  <c:v>7.0614445385450617</c:v>
                </c:pt>
                <c:pt idx="138">
                  <c:v>7.0622482098931467</c:v>
                </c:pt>
                <c:pt idx="139">
                  <c:v>7.063021866851189</c:v>
                </c:pt>
                <c:pt idx="140">
                  <c:v>7.0637666290600505</c:v>
                </c:pt>
                <c:pt idx="141">
                  <c:v>7.0644835744892616</c:v>
                </c:pt>
                <c:pt idx="142">
                  <c:v>7.0651737409809581</c:v>
                </c:pt>
                <c:pt idx="143">
                  <c:v>7.0658381277371323</c:v>
                </c:pt>
                <c:pt idx="144">
                  <c:v>7.0664776967522451</c:v>
                </c:pt>
                <c:pt idx="145">
                  <c:v>7.0670933741931652</c:v>
                </c:pt>
                <c:pt idx="146">
                  <c:v>7.0676860517283311</c:v>
                </c:pt>
                <c:pt idx="147">
                  <c:v>7.0682565878079986</c:v>
                </c:pt>
                <c:pt idx="148">
                  <c:v>7.0688058088973209</c:v>
                </c:pt>
                <c:pt idx="149">
                  <c:v>7.0693345106639809</c:v>
                </c:pt>
                <c:pt idx="150">
                  <c:v>7.0698434591220334</c:v>
                </c:pt>
                <c:pt idx="151">
                  <c:v>7.0703333917335405</c:v>
                </c:pt>
                <c:pt idx="152">
                  <c:v>7.0708050184695441</c:v>
                </c:pt>
                <c:pt idx="153">
                  <c:v>7.0712590228318497</c:v>
                </c:pt>
                <c:pt idx="154">
                  <c:v>7.0716960628370549</c:v>
                </c:pt>
                <c:pt idx="155">
                  <c:v>7.0721167719642093</c:v>
                </c:pt>
                <c:pt idx="156">
                  <c:v>7.0725217600674135</c:v>
                </c:pt>
                <c:pt idx="157">
                  <c:v>7.0729116142546662</c:v>
                </c:pt>
                <c:pt idx="158">
                  <c:v>7.0732868997341782</c:v>
                </c:pt>
                <c:pt idx="159">
                  <c:v>7.073648160629344</c:v>
                </c:pt>
                <c:pt idx="160">
                  <c:v>7.0739959207635312</c:v>
                </c:pt>
                <c:pt idx="161">
                  <c:v>7.0743306844157932</c:v>
                </c:pt>
                <c:pt idx="162">
                  <c:v>7.07465293704856</c:v>
                </c:pt>
                <c:pt idx="163">
                  <c:v>7.0749631460083569</c:v>
                </c:pt>
                <c:pt idx="164">
                  <c:v>7.0752617612005215</c:v>
                </c:pt>
                <c:pt idx="165">
                  <c:v>7.0755492157389019</c:v>
                </c:pt>
                <c:pt idx="166">
                  <c:v>7.0758259265714223</c:v>
                </c:pt>
                <c:pt idx="167">
                  <c:v>7.0760922950824492</c:v>
                </c:pt>
                <c:pt idx="168">
                  <c:v>7.0763487076727678</c:v>
                </c:pt>
                <c:pt idx="169">
                  <c:v>7.0765955363180266</c:v>
                </c:pt>
                <c:pt idx="170">
                  <c:v>7.0768331391064319</c:v>
                </c:pt>
                <c:pt idx="171">
                  <c:v>7.0770618607564657</c:v>
                </c:pt>
                <c:pt idx="172">
                  <c:v>7.077282033115349</c:v>
                </c:pt>
                <c:pt idx="173">
                  <c:v>7.077493975638979</c:v>
                </c:pt>
                <c:pt idx="174">
                  <c:v>7.0776979958540229</c:v>
                </c:pt>
                <c:pt idx="175">
                  <c:v>7.0778943898028146</c:v>
                </c:pt>
                <c:pt idx="176">
                  <c:v>7.0780834424717103</c:v>
                </c:pt>
                <c:pt idx="177">
                  <c:v>7.0782654282034976</c:v>
                </c:pt>
                <c:pt idx="178">
                  <c:v>7.0784406110944591</c:v>
                </c:pt>
                <c:pt idx="179">
                  <c:v>7.0786092453766596</c:v>
                </c:pt>
                <c:pt idx="180">
                  <c:v>7.0787715757859955</c:v>
                </c:pt>
                <c:pt idx="181">
                  <c:v>7.0789278379165435</c:v>
                </c:pt>
                <c:pt idx="182">
                  <c:v>7.0790782585617151</c:v>
                </c:pt>
                <c:pt idx="183">
                  <c:v>7.0792230560426912</c:v>
                </c:pt>
                <c:pt idx="184">
                  <c:v>7.0793624405246476</c:v>
                </c:pt>
                <c:pt idx="185">
                  <c:v>7.0794966143211688</c:v>
                </c:pt>
                <c:pt idx="186">
                  <c:v>7.0796257721873408</c:v>
                </c:pt>
                <c:pt idx="187">
                  <c:v>7.0797501016019124</c:v>
                </c:pt>
                <c:pt idx="188">
                  <c:v>7.079869783038939</c:v>
                </c:pt>
                <c:pt idx="189">
                  <c:v>7.0799849902293026</c:v>
                </c:pt>
                <c:pt idx="190">
                  <c:v>7.0800958904124851</c:v>
                </c:pt>
                <c:pt idx="191">
                  <c:v>7.0802026445789483</c:v>
                </c:pt>
                <c:pt idx="192">
                  <c:v>7.0803054077034773</c:v>
                </c:pt>
                <c:pt idx="193">
                  <c:v>7.0804043289698297</c:v>
                </c:pt>
                <c:pt idx="194">
                  <c:v>7.08049955198699</c:v>
                </c:pt>
                <c:pt idx="195">
                  <c:v>7.0805912149973809</c:v>
                </c:pt>
                <c:pt idx="196">
                  <c:v>7.0806794510772813</c:v>
                </c:pt>
                <c:pt idx="197">
                  <c:v>7.0807643883297882</c:v>
                </c:pt>
                <c:pt idx="198">
                  <c:v>7.0808461500705722</c:v>
                </c:pt>
                <c:pt idx="199">
                  <c:v>7.0809248550066943</c:v>
                </c:pt>
                <c:pt idx="200">
                  <c:v>7.0810006174087663</c:v>
                </c:pt>
                <c:pt idx="201">
                  <c:v>7.0810735472766702</c:v>
                </c:pt>
                <c:pt idx="202">
                  <c:v>7.0811437504991019</c:v>
                </c:pt>
                <c:pt idx="203">
                  <c:v>7.0812113290071581</c:v>
                </c:pt>
                <c:pt idx="204">
                  <c:v>7.0812763809221932</c:v>
                </c:pt>
                <c:pt idx="205">
                  <c:v>7.081339000698148</c:v>
                </c:pt>
                <c:pt idx="206">
                  <c:v>7.0813992792585747</c:v>
                </c:pt>
                <c:pt idx="207">
                  <c:v>7.0814573041285405</c:v>
                </c:pt>
                <c:pt idx="208">
                  <c:v>7.081513159561613</c:v>
                </c:pt>
                <c:pt idx="209">
                  <c:v>7.0815669266620951</c:v>
                </c:pt>
                <c:pt idx="210">
                  <c:v>7.0816186835027004</c:v>
                </c:pt>
                <c:pt idx="211">
                  <c:v>7.0816685052378388</c:v>
                </c:pt>
                <c:pt idx="212">
                  <c:v>7.0817164642126604</c:v>
                </c:pt>
                <c:pt idx="213">
                  <c:v>7.0817626300680434</c:v>
                </c:pt>
                <c:pt idx="214">
                  <c:v>7.0818070698416431</c:v>
                </c:pt>
                <c:pt idx="215">
                  <c:v>7.0818498480651764</c:v>
                </c:pt>
                <c:pt idx="216">
                  <c:v>7.0818910268580781</c:v>
                </c:pt>
                <c:pt idx="217">
                  <c:v>7.0819306660176435</c:v>
                </c:pt>
                <c:pt idx="218">
                  <c:v>7.0819688231058207</c:v>
                </c:pt>
                <c:pt idx="219">
                  <c:v>7.0820055535327491</c:v>
                </c:pt>
                <c:pt idx="220">
                  <c:v>7.08204091063718</c:v>
                </c:pt>
                <c:pt idx="221">
                  <c:v>7.0820749457638978</c:v>
                </c:pt>
                <c:pt idx="222">
                  <c:v>7.0821077083382429</c:v>
                </c:pt>
                <c:pt idx="223">
                  <c:v>7.0821392459378494</c:v>
                </c:pt>
                <c:pt idx="224">
                  <c:v>7.0821696043617131</c:v>
                </c:pt>
                <c:pt idx="225">
                  <c:v>7.082198827696665</c:v>
                </c:pt>
                <c:pt idx="226">
                  <c:v>7.082226958381372</c:v>
                </c:pt>
                <c:pt idx="227">
                  <c:v>7.0822540372679397</c:v>
                </c:pt>
                <c:pt idx="228">
                  <c:v>7.0822801036812164</c:v>
                </c:pt>
                <c:pt idx="229">
                  <c:v>7.0823051954758816</c:v>
                </c:pt>
                <c:pt idx="230">
                  <c:v>7.0823293490913963</c:v>
                </c:pt>
                <c:pt idx="231">
                  <c:v>7.0823525996049117</c:v>
                </c:pt>
                <c:pt idx="232">
                  <c:v>7.0823749807821823</c:v>
                </c:pt>
                <c:pt idx="233">
                  <c:v>7.0823965251265966</c:v>
                </c:pt>
                <c:pt idx="234">
                  <c:v>7.0824172639263585</c:v>
                </c:pt>
                <c:pt idx="235">
                  <c:v>7.0824372272999172</c:v>
                </c:pt>
                <c:pt idx="236">
                  <c:v>7.0824564442396936</c:v>
                </c:pt>
                <c:pt idx="237">
                  <c:v>7.0824749426541729</c:v>
                </c:pt>
                <c:pt idx="238">
                  <c:v>7.0824927494084253</c:v>
                </c:pt>
                <c:pt idx="239">
                  <c:v>7.082509890363113</c:v>
                </c:pt>
                <c:pt idx="240">
                  <c:v>7.0825263904120375</c:v>
                </c:pt>
                <c:pt idx="241">
                  <c:v>7.0825422735182828</c:v>
                </c:pt>
                <c:pt idx="242">
                  <c:v>7.0825575627490114</c:v>
                </c:pt>
                <c:pt idx="243">
                  <c:v>7.0825722803089572</c:v>
                </c:pt>
                <c:pt idx="244">
                  <c:v>7.0825864475726652</c:v>
                </c:pt>
                <c:pt idx="245">
                  <c:v>7.0826000851155291</c:v>
                </c:pt>
                <c:pt idx="246">
                  <c:v>7.0826132127436665</c:v>
                </c:pt>
                <c:pt idx="247">
                  <c:v>7.0826258495226799</c:v>
                </c:pt>
                <c:pt idx="248">
                  <c:v>7.0826380138053402</c:v>
                </c:pt>
                <c:pt idx="249">
                  <c:v>7.0826497232582373</c:v>
                </c:pt>
              </c:numCache>
            </c:numRef>
          </c:val>
          <c:smooth val="0"/>
          <c:extLst>
            <c:ext xmlns:c16="http://schemas.microsoft.com/office/drawing/2014/chart" uri="{C3380CC4-5D6E-409C-BE32-E72D297353CC}">
              <c16:uniqueId val="{00000002-FC6D-334C-A76A-D295A78CEF94}"/>
            </c:ext>
          </c:extLst>
        </c:ser>
        <c:dLbls>
          <c:showLegendKey val="0"/>
          <c:showVal val="0"/>
          <c:showCatName val="0"/>
          <c:showSerName val="0"/>
          <c:showPercent val="0"/>
          <c:showBubbleSize val="0"/>
        </c:dLbls>
        <c:smooth val="0"/>
        <c:axId val="1297892032"/>
        <c:axId val="1297893760"/>
      </c:lineChart>
      <c:catAx>
        <c:axId val="1297892032"/>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97893760"/>
        <c:crosses val="autoZero"/>
        <c:auto val="1"/>
        <c:lblAlgn val="ctr"/>
        <c:lblOffset val="100"/>
        <c:noMultiLvlLbl val="0"/>
      </c:catAx>
      <c:valAx>
        <c:axId val="129789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9789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Utvikling kapitalintensitet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7.6581786249495035E-2"/>
          <c:y val="0.15571424596720382"/>
          <c:w val="0.89388619582158946"/>
          <c:h val="0.69599693664523987"/>
        </c:manualLayout>
      </c:layout>
      <c:lineChart>
        <c:grouping val="standard"/>
        <c:varyColors val="0"/>
        <c:ser>
          <c:idx val="0"/>
          <c:order val="0"/>
          <c:tx>
            <c:strRef>
              <c:f>'Solow 2'!$C$28</c:f>
              <c:strCache>
                <c:ptCount val="1"/>
                <c:pt idx="0">
                  <c:v>k</c:v>
                </c:pt>
              </c:strCache>
            </c:strRef>
          </c:tx>
          <c:spPr>
            <a:ln w="19050" cap="rnd">
              <a:solidFill>
                <a:schemeClr val="tx1"/>
              </a:solidFill>
              <a:prstDash val="dash"/>
              <a:round/>
            </a:ln>
            <a:effectLst/>
          </c:spPr>
          <c:marker>
            <c:symbol val="none"/>
          </c:marker>
          <c:cat>
            <c:numRef>
              <c:f>'Solow 2'!$B$29:$B$250</c:f>
              <c:numCache>
                <c:formatCode>General</c:formatCode>
                <c:ptCount val="222"/>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numCache>
            </c:numRef>
          </c:cat>
          <c:val>
            <c:numRef>
              <c:f>'Solow 2'!$C$29:$C$250</c:f>
              <c:numCache>
                <c:formatCode>_-* #\ ##0.000_-;\-* #\ ##0.000_-;_-* "-"??_-;_-@_-</c:formatCode>
                <c:ptCount val="222"/>
                <c:pt idx="1">
                  <c:v>57.492546927614541</c:v>
                </c:pt>
                <c:pt idx="2">
                  <c:v>59.302561366267419</c:v>
                </c:pt>
                <c:pt idx="3">
                  <c:v>61.067059780844261</c:v>
                </c:pt>
                <c:pt idx="4">
                  <c:v>62.786010792145071</c:v>
                </c:pt>
                <c:pt idx="5">
                  <c:v>64.45952491744174</c:v>
                </c:pt>
                <c:pt idx="6">
                  <c:v>66.087837137061854</c:v>
                </c:pt>
                <c:pt idx="7">
                  <c:v>67.671291258025349</c:v>
                </c:pt>
                <c:pt idx="8">
                  <c:v>69.210325884562096</c:v>
                </c:pt>
                <c:pt idx="9">
                  <c:v>70.70546182792539</c:v>
                </c:pt>
                <c:pt idx="10">
                  <c:v>72.157290807357469</c:v>
                </c:pt>
                <c:pt idx="11">
                  <c:v>73.566465310873753</c:v>
                </c:pt>
                <c:pt idx="12">
                  <c:v>74.933689499132441</c:v>
                </c:pt>
                <c:pt idx="13">
                  <c:v>76.259711048385711</c:v>
                </c:pt>
                <c:pt idx="14">
                  <c:v>77.54531383964968</c:v>
                </c:pt>
                <c:pt idx="15">
                  <c:v>78.791311411013467</c:v>
                </c:pt>
                <c:pt idx="16">
                  <c:v>79.99854109862676</c:v>
                </c:pt>
                <c:pt idx="17">
                  <c:v>81.167858799519777</c:v>
                </c:pt>
                <c:pt idx="18">
                  <c:v>82.300134296156671</c:v>
                </c:pt>
                <c:pt idx="19">
                  <c:v>83.396247088614729</c:v>
                </c:pt>
                <c:pt idx="20">
                  <c:v>84.457082685616882</c:v>
                </c:pt>
                <c:pt idx="21">
                  <c:v>85.483529310403739</c:v>
                </c:pt>
                <c:pt idx="22">
                  <c:v>86.476474981686252</c:v>
                </c:pt>
                <c:pt idx="23">
                  <c:v>87.436804933730372</c:v>
                </c:pt>
                <c:pt idx="24">
                  <c:v>88.365399343043492</c:v>
                </c:pt>
                <c:pt idx="25">
                  <c:v>89.263131332204566</c:v>
                </c:pt>
                <c:pt idx="26">
                  <c:v>90.130865224143264</c:v>
                </c:pt>
                <c:pt idx="27">
                  <c:v>90.969455022665301</c:v>
                </c:pt>
                <c:pt idx="28">
                  <c:v>91.779743097267428</c:v>
                </c:pt>
                <c:pt idx="29">
                  <c:v>92.562559052316288</c:v>
                </c:pt>
                <c:pt idx="30">
                  <c:v>93.318718762500339</c:v>
                </c:pt>
                <c:pt idx="31">
                  <c:v>94.049023558125683</c:v>
                </c:pt>
                <c:pt idx="32">
                  <c:v>94.754259545331834</c:v>
                </c:pt>
                <c:pt idx="33">
                  <c:v>95.435197047667955</c:v>
                </c:pt>
                <c:pt idx="34">
                  <c:v>96.092590156708781</c:v>
                </c:pt>
                <c:pt idx="35">
                  <c:v>96.727176380513512</c:v>
                </c:pt>
                <c:pt idx="36">
                  <c:v>97.339676379752916</c:v>
                </c:pt>
                <c:pt idx="37">
                  <c:v>97.93079378225876</c:v>
                </c:pt>
                <c:pt idx="38">
                  <c:v>98.50121506759433</c:v>
                </c:pt>
                <c:pt idx="39">
                  <c:v>99.05160951401399</c:v>
                </c:pt>
                <c:pt idx="40">
                  <c:v>99.582629200879538</c:v>
                </c:pt>
                <c:pt idx="41">
                  <c:v>100.09490906023886</c:v>
                </c:pt>
                <c:pt idx="42">
                  <c:v>100.58906697185301</c:v>
                </c:pt>
                <c:pt idx="43">
                  <c:v>101.06570389648743</c:v>
                </c:pt>
                <c:pt idx="44">
                  <c:v>101.52540404276546</c:v>
                </c:pt>
                <c:pt idx="45">
                  <c:v>101.96873506332199</c:v>
                </c:pt>
                <c:pt idx="46">
                  <c:v>102.39624827639679</c:v>
                </c:pt>
                <c:pt idx="47">
                  <c:v>102.80847890937227</c:v>
                </c:pt>
                <c:pt idx="48">
                  <c:v>103.20594636109453</c:v>
                </c:pt>
                <c:pt idx="49">
                  <c:v>103.58915448012075</c:v>
                </c:pt>
                <c:pt idx="50">
                  <c:v>103.95859185631342</c:v>
                </c:pt>
                <c:pt idx="51">
                  <c:v>104.31473212345516</c:v>
                </c:pt>
                <c:pt idx="52">
                  <c:v>104.65803427078896</c:v>
                </c:pt>
                <c:pt idx="53">
                  <c:v>104.98894296159857</c:v>
                </c:pt>
                <c:pt idx="54">
                  <c:v>105.30788885713635</c:v>
                </c:pt>
                <c:pt idx="55">
                  <c:v>105.61528894438045</c:v>
                </c:pt>
                <c:pt idx="56">
                  <c:v>105.9115468662627</c:v>
                </c:pt>
                <c:pt idx="57">
                  <c:v>106.1970532531537</c:v>
                </c:pt>
                <c:pt idx="58">
                  <c:v>106.47218605452419</c:v>
                </c:pt>
                <c:pt idx="59">
                  <c:v>106.73731086982167</c:v>
                </c:pt>
                <c:pt idx="60">
                  <c:v>106.99278127771134</c:v>
                </c:pt>
                <c:pt idx="61">
                  <c:v>107.23893916292954</c:v>
                </c:pt>
                <c:pt idx="62">
                  <c:v>107.47611504008887</c:v>
                </c:pt>
                <c:pt idx="63">
                  <c:v>107.70462837385622</c:v>
                </c:pt>
                <c:pt idx="64">
                  <c:v>107.92478789499958</c:v>
                </c:pt>
                <c:pt idx="65">
                  <c:v>108.13689191186745</c:v>
                </c:pt>
                <c:pt idx="66">
                  <c:v>108.34122861692586</c:v>
                </c:pt>
                <c:pt idx="67">
                  <c:v>108.53807638803373</c:v>
                </c:pt>
                <c:pt idx="68">
                  <c:v>108.72770408418762</c:v>
                </c:pt>
                <c:pt idx="69">
                  <c:v>108.9103713355122</c:v>
                </c:pt>
                <c:pt idx="70">
                  <c:v>109.08632882731388</c:v>
                </c:pt>
                <c:pt idx="71">
                  <c:v>109.2558185780522</c:v>
                </c:pt>
                <c:pt idx="72">
                  <c:v>109.41907421111638</c:v>
                </c:pt>
                <c:pt idx="73">
                  <c:v>109.57632122032474</c:v>
                </c:pt>
                <c:pt idx="74">
                  <c:v>109.72777722909132</c:v>
                </c:pt>
                <c:pt idx="75">
                  <c:v>109.87365224322792</c:v>
                </c:pt>
                <c:pt idx="76">
                  <c:v>110.0141488973714</c:v>
                </c:pt>
                <c:pt idx="77">
                  <c:v>110.14946269504495</c:v>
                </c:pt>
                <c:pt idx="78">
                  <c:v>110.27978224237911</c:v>
                </c:pt>
                <c:pt idx="79">
                  <c:v>110.40528947553324</c:v>
                </c:pt>
                <c:pt idx="80">
                  <c:v>110.52615988187115</c:v>
                </c:pt>
                <c:pt idx="81">
                  <c:v>110.64256271495688</c:v>
                </c:pt>
                <c:pt idx="82">
                  <c:v>110.75466120344575</c:v>
                </c:pt>
                <c:pt idx="83">
                  <c:v>110.8626127539555</c:v>
                </c:pt>
                <c:pt idx="84">
                  <c:v>110.96656914800943</c:v>
                </c:pt>
                <c:pt idx="85">
                  <c:v>111.0666767331501</c:v>
                </c:pt>
                <c:pt idx="86">
                  <c:v>111.16307660832776</c:v>
                </c:pt>
                <c:pt idx="87">
                  <c:v>111.255904803672</c:v>
                </c:pt>
                <c:pt idx="88">
                  <c:v>111.34529245475927</c:v>
                </c:pt>
                <c:pt idx="89">
                  <c:v>111.43136597149176</c:v>
                </c:pt>
                <c:pt idx="90">
                  <c:v>111.51424720170544</c:v>
                </c:pt>
                <c:pt idx="91">
                  <c:v>111.59405358962729</c:v>
                </c:pt>
                <c:pt idx="92">
                  <c:v>111.67089832930246</c:v>
                </c:pt>
                <c:pt idx="93">
                  <c:v>111.74489051311342</c:v>
                </c:pt>
                <c:pt idx="94">
                  <c:v>111.81613527551309</c:v>
                </c:pt>
                <c:pt idx="95">
                  <c:v>111.88473393209432</c:v>
                </c:pt>
                <c:pt idx="96">
                  <c:v>111.95078411411745</c:v>
                </c:pt>
                <c:pt idx="97">
                  <c:v>112.01437989861709</c:v>
                </c:pt>
                <c:pt idx="98">
                  <c:v>112.07561193420851</c:v>
                </c:pt>
                <c:pt idx="99">
                  <c:v>112.1345675627125</c:v>
                </c:pt>
                <c:pt idx="100">
                  <c:v>112.1913309367168</c:v>
                </c:pt>
                <c:pt idx="101">
                  <c:v>112.24598313318988</c:v>
                </c:pt>
                <c:pt idx="102">
                  <c:v>112.29860226326193</c:v>
                </c:pt>
                <c:pt idx="103">
                  <c:v>112.34926357828544</c:v>
                </c:pt>
                <c:pt idx="104">
                  <c:v>112.39803957228635</c:v>
                </c:pt>
                <c:pt idx="105">
                  <c:v>112.44500008091416</c:v>
                </c:pt>
                <c:pt idx="106">
                  <c:v>112.49021237699793</c:v>
                </c:pt>
                <c:pt idx="107">
                  <c:v>112.53374126281226</c:v>
                </c:pt>
                <c:pt idx="108">
                  <c:v>112.57564915915539</c:v>
                </c:pt>
                <c:pt idx="109">
                  <c:v>112.6159961913396</c:v>
                </c:pt>
                <c:pt idx="110">
                  <c:v>112.65484027219105</c:v>
                </c:pt>
                <c:pt idx="111">
                  <c:v>112.69223718215463</c:v>
                </c:pt>
                <c:pt idx="112">
                  <c:v>112.72824064659652</c:v>
                </c:pt>
                <c:pt idx="113">
                  <c:v>112.76290241039516</c:v>
                </c:pt>
                <c:pt idx="114">
                  <c:v>112.79627230990866</c:v>
                </c:pt>
                <c:pt idx="115">
                  <c:v>112.82839834240482</c:v>
                </c:pt>
                <c:pt idx="116">
                  <c:v>112.85932673303705</c:v>
                </c:pt>
                <c:pt idx="117">
                  <c:v>112.88910199944769</c:v>
                </c:pt>
                <c:pt idx="118">
                  <c:v>112.91776701407771</c:v>
                </c:pt>
                <c:pt idx="119">
                  <c:v>112.94536306425947</c:v>
                </c:pt>
                <c:pt idx="120">
                  <c:v>112.97192991016728</c:v>
                </c:pt>
                <c:pt idx="121">
                  <c:v>112.99750584069798</c:v>
                </c:pt>
                <c:pt idx="122">
                  <c:v>113.02212772735206</c:v>
                </c:pt>
                <c:pt idx="123">
                  <c:v>113.04583107618302</c:v>
                </c:pt>
                <c:pt idx="124">
                  <c:v>113.06865007788176</c:v>
                </c:pt>
                <c:pt idx="125">
                  <c:v>113.09061765605929</c:v>
                </c:pt>
                <c:pt idx="126">
                  <c:v>113.11176551379053</c:v>
                </c:pt>
                <c:pt idx="127">
                  <c:v>113.13212417847888</c:v>
                </c:pt>
                <c:pt idx="128">
                  <c:v>113.15172304510021</c:v>
                </c:pt>
                <c:pt idx="129">
                  <c:v>113.17059041788239</c:v>
                </c:pt>
                <c:pt idx="130">
                  <c:v>113.18875355047516</c:v>
                </c:pt>
                <c:pt idx="131">
                  <c:v>113.20623868466313</c:v>
                </c:pt>
                <c:pt idx="132">
                  <c:v>113.22307108767316</c:v>
                </c:pt>
                <c:pt idx="133">
                  <c:v>113.23927508812547</c:v>
                </c:pt>
                <c:pt idx="134">
                  <c:v>113.2548741106764</c:v>
                </c:pt>
                <c:pt idx="135">
                  <c:v>113.26989070939916</c:v>
                </c:pt>
                <c:pt idx="136">
                  <c:v>113.28434659994724</c:v>
                </c:pt>
                <c:pt idx="137">
                  <c:v>113.29826269054369</c:v>
                </c:pt>
                <c:pt idx="138">
                  <c:v>113.31165911183825</c:v>
                </c:pt>
                <c:pt idx="139">
                  <c:v>113.3245552456725</c:v>
                </c:pt>
                <c:pt idx="140">
                  <c:v>113.3369697527922</c:v>
                </c:pt>
                <c:pt idx="141">
                  <c:v>113.34892059954448</c:v>
                </c:pt>
                <c:pt idx="142">
                  <c:v>113.36042508359631</c:v>
                </c:pt>
                <c:pt idx="143">
                  <c:v>113.37149985870934</c:v>
                </c:pt>
                <c:pt idx="144">
                  <c:v>113.38216095860514</c:v>
                </c:pt>
                <c:pt idx="145">
                  <c:v>113.39242381995361</c:v>
                </c:pt>
                <c:pt idx="146">
                  <c:v>113.40230330451622</c:v>
                </c:pt>
                <c:pt idx="147">
                  <c:v>113.41181372047451</c:v>
                </c:pt>
                <c:pt idx="148">
                  <c:v>113.42096884297352</c:v>
                </c:pt>
                <c:pt idx="149">
                  <c:v>113.42978193390847</c:v>
                </c:pt>
                <c:pt idx="150">
                  <c:v>113.43826576098218</c:v>
                </c:pt>
                <c:pt idx="151">
                  <c:v>113.44643261605971</c:v>
                </c:pt>
                <c:pt idx="152">
                  <c:v>113.45429433284582</c:v>
                </c:pt>
                <c:pt idx="153">
                  <c:v>113.46186230390987</c:v>
                </c:pt>
                <c:pt idx="154">
                  <c:v>113.46914749708189</c:v>
                </c:pt>
                <c:pt idx="155">
                  <c:v>113.47616047124288</c:v>
                </c:pt>
                <c:pt idx="156">
                  <c:v>113.48291139153137</c:v>
                </c:pt>
                <c:pt idx="157">
                  <c:v>113.48941004398756</c:v>
                </c:pt>
                <c:pt idx="158">
                  <c:v>113.49566584965568</c:v>
                </c:pt>
                <c:pt idx="159">
                  <c:v>113.50168787816443</c:v>
                </c:pt>
                <c:pt idx="160">
                  <c:v>113.50748486080445</c:v>
                </c:pt>
                <c:pt idx="161">
                  <c:v>113.51306520312147</c:v>
                </c:pt>
                <c:pt idx="162">
                  <c:v>113.51843699704283</c:v>
                </c:pt>
                <c:pt idx="163">
                  <c:v>113.52360803255442</c:v>
                </c:pt>
                <c:pt idx="164">
                  <c:v>113.5285858089448</c:v>
                </c:pt>
                <c:pt idx="165">
                  <c:v>113.53337754563204</c:v>
                </c:pt>
                <c:pt idx="166">
                  <c:v>113.53799019258908</c:v>
                </c:pt>
                <c:pt idx="167">
                  <c:v>113.54243044038201</c:v>
                </c:pt>
                <c:pt idx="168">
                  <c:v>113.5467047298358</c:v>
                </c:pt>
                <c:pt idx="169">
                  <c:v>113.550819261341</c:v>
                </c:pt>
                <c:pt idx="170">
                  <c:v>113.55478000381486</c:v>
                </c:pt>
                <c:pt idx="171">
                  <c:v>113.55859270332937</c:v>
                </c:pt>
                <c:pt idx="172">
                  <c:v>113.56226289141888</c:v>
                </c:pt>
                <c:pt idx="173">
                  <c:v>113.56579589307873</c:v>
                </c:pt>
                <c:pt idx="174">
                  <c:v>113.56919683446654</c:v>
                </c:pt>
                <c:pt idx="175">
                  <c:v>113.57247065031721</c:v>
                </c:pt>
                <c:pt idx="176">
                  <c:v>113.57562209108201</c:v>
                </c:pt>
                <c:pt idx="177">
                  <c:v>113.57865572980214</c:v>
                </c:pt>
                <c:pt idx="178">
                  <c:v>113.58157596872647</c:v>
                </c:pt>
                <c:pt idx="179">
                  <c:v>113.5843870456831</c:v>
                </c:pt>
                <c:pt idx="180">
                  <c:v>113.58709304021367</c:v>
                </c:pt>
                <c:pt idx="181">
                  <c:v>113.58969787947932</c:v>
                </c:pt>
                <c:pt idx="182">
                  <c:v>113.5922053439467</c:v>
                </c:pt>
                <c:pt idx="183">
                  <c:v>113.59461907286236</c:v>
                </c:pt>
                <c:pt idx="184">
                  <c:v>113.59694256952301</c:v>
                </c:pt>
                <c:pt idx="185">
                  <c:v>113.59917920634975</c:v>
                </c:pt>
                <c:pt idx="186">
                  <c:v>113.60133222977295</c:v>
                </c:pt>
                <c:pt idx="187">
                  <c:v>113.60340476493533</c:v>
                </c:pt>
                <c:pt idx="188">
                  <c:v>113.60539982021965</c:v>
                </c:pt>
                <c:pt idx="189">
                  <c:v>113.60732029160766</c:v>
                </c:pt>
                <c:pt idx="190">
                  <c:v>113.60916896687665</c:v>
                </c:pt>
                <c:pt idx="191">
                  <c:v>113.61094852963943</c:v>
                </c:pt>
                <c:pt idx="192">
                  <c:v>113.61266156323376</c:v>
                </c:pt>
                <c:pt idx="193">
                  <c:v>113.6143105544667</c:v>
                </c:pt>
                <c:pt idx="194">
                  <c:v>113.61589789721938</c:v>
                </c:pt>
                <c:pt idx="195">
                  <c:v>113.61742589591728</c:v>
                </c:pt>
                <c:pt idx="196">
                  <c:v>113.61889676887108</c:v>
                </c:pt>
                <c:pt idx="197">
                  <c:v>113.6203126514929</c:v>
                </c:pt>
                <c:pt idx="198">
                  <c:v>113.6216755993925</c:v>
                </c:pt>
                <c:pt idx="199">
                  <c:v>113.6229875913581</c:v>
                </c:pt>
                <c:pt idx="200">
                  <c:v>113.62425053222574</c:v>
                </c:pt>
                <c:pt idx="201">
                  <c:v>113.62546625564185</c:v>
                </c:pt>
                <c:pt idx="202">
                  <c:v>113.62663652672249</c:v>
                </c:pt>
                <c:pt idx="203">
                  <c:v>113.62776304461346</c:v>
                </c:pt>
                <c:pt idx="204">
                  <c:v>113.62884744495483</c:v>
                </c:pt>
                <c:pt idx="205">
                  <c:v>113.62989130225354</c:v>
                </c:pt>
                <c:pt idx="206">
                  <c:v>113.63089613216729</c:v>
                </c:pt>
                <c:pt idx="207">
                  <c:v>113.6318633937033</c:v>
                </c:pt>
                <c:pt idx="208">
                  <c:v>113.63279449133491</c:v>
                </c:pt>
                <c:pt idx="209">
                  <c:v>113.63369077703925</c:v>
                </c:pt>
                <c:pt idx="210">
                  <c:v>113.63455355225868</c:v>
                </c:pt>
                <c:pt idx="211">
                  <c:v>113.63538406978911</c:v>
                </c:pt>
                <c:pt idx="212">
                  <c:v>113.63618353559777</c:v>
                </c:pt>
                <c:pt idx="213">
                  <c:v>113.63695311057307</c:v>
                </c:pt>
                <c:pt idx="214">
                  <c:v>113.63769391220923</c:v>
                </c:pt>
                <c:pt idx="215">
                  <c:v>113.63840701622776</c:v>
                </c:pt>
                <c:pt idx="216">
                  <c:v>113.63909345813862</c:v>
                </c:pt>
                <c:pt idx="217">
                  <c:v>113.63975423474295</c:v>
                </c:pt>
                <c:pt idx="218">
                  <c:v>113.64039030557969</c:v>
                </c:pt>
                <c:pt idx="219">
                  <c:v>113.64100259431815</c:v>
                </c:pt>
                <c:pt idx="220">
                  <c:v>113.64159199009863</c:v>
                </c:pt>
                <c:pt idx="221">
                  <c:v>113.64215934882284</c:v>
                </c:pt>
              </c:numCache>
            </c:numRef>
          </c:val>
          <c:smooth val="0"/>
          <c:extLst>
            <c:ext xmlns:c16="http://schemas.microsoft.com/office/drawing/2014/chart" uri="{C3380CC4-5D6E-409C-BE32-E72D297353CC}">
              <c16:uniqueId val="{00000000-8894-4048-A569-BA8127715A6D}"/>
            </c:ext>
          </c:extLst>
        </c:ser>
        <c:ser>
          <c:idx val="1"/>
          <c:order val="1"/>
          <c:tx>
            <c:strRef>
              <c:f>'Solow 2'!$I$28</c:f>
              <c:strCache>
                <c:ptCount val="1"/>
                <c:pt idx="0">
                  <c:v>k*</c:v>
                </c:pt>
              </c:strCache>
            </c:strRef>
          </c:tx>
          <c:spPr>
            <a:ln w="19050" cap="rnd" cmpd="sng">
              <a:solidFill>
                <a:schemeClr val="tx1"/>
              </a:solidFill>
              <a:prstDash val="solid"/>
              <a:round/>
            </a:ln>
            <a:effectLst/>
          </c:spPr>
          <c:marker>
            <c:symbol val="none"/>
          </c:marker>
          <c:cat>
            <c:numRef>
              <c:f>'Solow 2'!$B$29:$B$250</c:f>
              <c:numCache>
                <c:formatCode>General</c:formatCode>
                <c:ptCount val="222"/>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numCache>
            </c:numRef>
          </c:cat>
          <c:val>
            <c:numRef>
              <c:f>'Solow 2'!$I$29:$I$250</c:f>
              <c:numCache>
                <c:formatCode>_(* #,##0.00_);_(* \(#,##0.00\);_(* "-"??_);_(@_)</c:formatCode>
                <c:ptCount val="222"/>
                <c:pt idx="1">
                  <c:v>113.65676595692612</c:v>
                </c:pt>
                <c:pt idx="2">
                  <c:v>113.65676595692612</c:v>
                </c:pt>
                <c:pt idx="3">
                  <c:v>113.65676595692612</c:v>
                </c:pt>
                <c:pt idx="4">
                  <c:v>113.65676595692612</c:v>
                </c:pt>
                <c:pt idx="5">
                  <c:v>113.65676595692612</c:v>
                </c:pt>
                <c:pt idx="6">
                  <c:v>113.65676595692612</c:v>
                </c:pt>
                <c:pt idx="7">
                  <c:v>113.65676595692612</c:v>
                </c:pt>
                <c:pt idx="8">
                  <c:v>113.65676595692612</c:v>
                </c:pt>
                <c:pt idx="9">
                  <c:v>113.65676595692612</c:v>
                </c:pt>
                <c:pt idx="10">
                  <c:v>113.65676595692612</c:v>
                </c:pt>
                <c:pt idx="11">
                  <c:v>113.65676595692612</c:v>
                </c:pt>
                <c:pt idx="12">
                  <c:v>113.65676595692612</c:v>
                </c:pt>
                <c:pt idx="13">
                  <c:v>113.65676595692612</c:v>
                </c:pt>
                <c:pt idx="14">
                  <c:v>113.65676595692612</c:v>
                </c:pt>
                <c:pt idx="15">
                  <c:v>113.65676595692612</c:v>
                </c:pt>
                <c:pt idx="16">
                  <c:v>113.65676595692612</c:v>
                </c:pt>
                <c:pt idx="17">
                  <c:v>113.65676595692612</c:v>
                </c:pt>
                <c:pt idx="18">
                  <c:v>113.65676595692612</c:v>
                </c:pt>
                <c:pt idx="19">
                  <c:v>113.65676595692612</c:v>
                </c:pt>
                <c:pt idx="20">
                  <c:v>113.65676595692612</c:v>
                </c:pt>
                <c:pt idx="21">
                  <c:v>113.65676595692612</c:v>
                </c:pt>
                <c:pt idx="22">
                  <c:v>113.65676595692612</c:v>
                </c:pt>
                <c:pt idx="23">
                  <c:v>113.65676595692612</c:v>
                </c:pt>
                <c:pt idx="24">
                  <c:v>113.65676595692612</c:v>
                </c:pt>
                <c:pt idx="25">
                  <c:v>113.65676595692612</c:v>
                </c:pt>
                <c:pt idx="26">
                  <c:v>113.65676595692612</c:v>
                </c:pt>
                <c:pt idx="27">
                  <c:v>113.65676595692612</c:v>
                </c:pt>
                <c:pt idx="28">
                  <c:v>113.65676595692612</c:v>
                </c:pt>
                <c:pt idx="29">
                  <c:v>113.65676595692612</c:v>
                </c:pt>
                <c:pt idx="30">
                  <c:v>113.65676595692612</c:v>
                </c:pt>
                <c:pt idx="31">
                  <c:v>113.65676595692612</c:v>
                </c:pt>
                <c:pt idx="32">
                  <c:v>113.65676595692612</c:v>
                </c:pt>
                <c:pt idx="33">
                  <c:v>113.65676595692612</c:v>
                </c:pt>
                <c:pt idx="34">
                  <c:v>113.65676595692612</c:v>
                </c:pt>
                <c:pt idx="35">
                  <c:v>113.65676595692612</c:v>
                </c:pt>
                <c:pt idx="36">
                  <c:v>113.65676595692612</c:v>
                </c:pt>
                <c:pt idx="37">
                  <c:v>113.65676595692612</c:v>
                </c:pt>
                <c:pt idx="38">
                  <c:v>113.65676595692612</c:v>
                </c:pt>
                <c:pt idx="39">
                  <c:v>113.65676595692612</c:v>
                </c:pt>
                <c:pt idx="40">
                  <c:v>113.65676595692612</c:v>
                </c:pt>
                <c:pt idx="41">
                  <c:v>113.65676595692612</c:v>
                </c:pt>
                <c:pt idx="42">
                  <c:v>113.65676595692612</c:v>
                </c:pt>
                <c:pt idx="43">
                  <c:v>113.65676595692612</c:v>
                </c:pt>
                <c:pt idx="44">
                  <c:v>113.65676595692612</c:v>
                </c:pt>
                <c:pt idx="45">
                  <c:v>113.65676595692612</c:v>
                </c:pt>
                <c:pt idx="46">
                  <c:v>113.65676595692612</c:v>
                </c:pt>
                <c:pt idx="47">
                  <c:v>113.65676595692612</c:v>
                </c:pt>
                <c:pt idx="48">
                  <c:v>113.65676595692612</c:v>
                </c:pt>
                <c:pt idx="49">
                  <c:v>113.65676595692612</c:v>
                </c:pt>
                <c:pt idx="50">
                  <c:v>113.65676595692612</c:v>
                </c:pt>
                <c:pt idx="51">
                  <c:v>113.65676595692612</c:v>
                </c:pt>
                <c:pt idx="52">
                  <c:v>113.65676595692612</c:v>
                </c:pt>
                <c:pt idx="53">
                  <c:v>113.65676595692612</c:v>
                </c:pt>
                <c:pt idx="54">
                  <c:v>113.65676595692612</c:v>
                </c:pt>
                <c:pt idx="55">
                  <c:v>113.65676595692612</c:v>
                </c:pt>
                <c:pt idx="56">
                  <c:v>113.65676595692612</c:v>
                </c:pt>
                <c:pt idx="57">
                  <c:v>113.65676595692612</c:v>
                </c:pt>
                <c:pt idx="58">
                  <c:v>113.65676595692612</c:v>
                </c:pt>
                <c:pt idx="59">
                  <c:v>113.65676595692612</c:v>
                </c:pt>
                <c:pt idx="60">
                  <c:v>113.65676595692612</c:v>
                </c:pt>
                <c:pt idx="61">
                  <c:v>113.65676595692612</c:v>
                </c:pt>
                <c:pt idx="62">
                  <c:v>113.65676595692612</c:v>
                </c:pt>
                <c:pt idx="63">
                  <c:v>113.65676595692612</c:v>
                </c:pt>
                <c:pt idx="64">
                  <c:v>113.65676595692612</c:v>
                </c:pt>
                <c:pt idx="65">
                  <c:v>113.65676595692612</c:v>
                </c:pt>
                <c:pt idx="66">
                  <c:v>113.65676595692612</c:v>
                </c:pt>
                <c:pt idx="67">
                  <c:v>113.65676595692612</c:v>
                </c:pt>
                <c:pt idx="68">
                  <c:v>113.65676595692612</c:v>
                </c:pt>
                <c:pt idx="69">
                  <c:v>113.65676595692612</c:v>
                </c:pt>
                <c:pt idx="70">
                  <c:v>113.65676595692612</c:v>
                </c:pt>
                <c:pt idx="71">
                  <c:v>113.65676595692612</c:v>
                </c:pt>
                <c:pt idx="72">
                  <c:v>113.65676595692612</c:v>
                </c:pt>
                <c:pt idx="73">
                  <c:v>113.65676595692612</c:v>
                </c:pt>
                <c:pt idx="74">
                  <c:v>113.65676595692612</c:v>
                </c:pt>
                <c:pt idx="75">
                  <c:v>113.65676595692612</c:v>
                </c:pt>
                <c:pt idx="76">
                  <c:v>113.65676595692612</c:v>
                </c:pt>
                <c:pt idx="77">
                  <c:v>113.65676595692612</c:v>
                </c:pt>
                <c:pt idx="78">
                  <c:v>113.65676595692612</c:v>
                </c:pt>
                <c:pt idx="79">
                  <c:v>113.65676595692612</c:v>
                </c:pt>
                <c:pt idx="80">
                  <c:v>113.65676595692612</c:v>
                </c:pt>
                <c:pt idx="81">
                  <c:v>113.65676595692612</c:v>
                </c:pt>
                <c:pt idx="82">
                  <c:v>113.65676595692612</c:v>
                </c:pt>
                <c:pt idx="83">
                  <c:v>113.65676595692612</c:v>
                </c:pt>
                <c:pt idx="84">
                  <c:v>113.65676595692612</c:v>
                </c:pt>
                <c:pt idx="85">
                  <c:v>113.65676595692612</c:v>
                </c:pt>
                <c:pt idx="86">
                  <c:v>113.65676595692612</c:v>
                </c:pt>
                <c:pt idx="87">
                  <c:v>113.65676595692612</c:v>
                </c:pt>
                <c:pt idx="88">
                  <c:v>113.65676595692612</c:v>
                </c:pt>
                <c:pt idx="89">
                  <c:v>113.65676595692612</c:v>
                </c:pt>
                <c:pt idx="90">
                  <c:v>113.65676595692612</c:v>
                </c:pt>
                <c:pt idx="91">
                  <c:v>113.65676595692612</c:v>
                </c:pt>
                <c:pt idx="92">
                  <c:v>113.65676595692612</c:v>
                </c:pt>
                <c:pt idx="93">
                  <c:v>113.65676595692612</c:v>
                </c:pt>
                <c:pt idx="94">
                  <c:v>113.65676595692612</c:v>
                </c:pt>
                <c:pt idx="95">
                  <c:v>113.65676595692612</c:v>
                </c:pt>
                <c:pt idx="96">
                  <c:v>113.65676595692612</c:v>
                </c:pt>
                <c:pt idx="97">
                  <c:v>113.65676595692612</c:v>
                </c:pt>
                <c:pt idx="98">
                  <c:v>113.65676595692612</c:v>
                </c:pt>
                <c:pt idx="99">
                  <c:v>113.65676595692612</c:v>
                </c:pt>
                <c:pt idx="100">
                  <c:v>113.65676595692612</c:v>
                </c:pt>
                <c:pt idx="101">
                  <c:v>113.65676595692612</c:v>
                </c:pt>
                <c:pt idx="102">
                  <c:v>113.65676595692612</c:v>
                </c:pt>
                <c:pt idx="103">
                  <c:v>113.65676595692612</c:v>
                </c:pt>
                <c:pt idx="104">
                  <c:v>113.65676595692612</c:v>
                </c:pt>
                <c:pt idx="105">
                  <c:v>113.65676595692612</c:v>
                </c:pt>
                <c:pt idx="106">
                  <c:v>113.65676595692612</c:v>
                </c:pt>
                <c:pt idx="107">
                  <c:v>113.65676595692612</c:v>
                </c:pt>
                <c:pt idx="108">
                  <c:v>113.65676595692612</c:v>
                </c:pt>
                <c:pt idx="109">
                  <c:v>113.65676595692612</c:v>
                </c:pt>
                <c:pt idx="110">
                  <c:v>113.65676595692612</c:v>
                </c:pt>
                <c:pt idx="111">
                  <c:v>113.65676595692612</c:v>
                </c:pt>
                <c:pt idx="112">
                  <c:v>113.65676595692612</c:v>
                </c:pt>
                <c:pt idx="113">
                  <c:v>113.65676595692612</c:v>
                </c:pt>
                <c:pt idx="114">
                  <c:v>113.65676595692612</c:v>
                </c:pt>
                <c:pt idx="115">
                  <c:v>113.65676595692612</c:v>
                </c:pt>
                <c:pt idx="116">
                  <c:v>113.65676595692612</c:v>
                </c:pt>
                <c:pt idx="117">
                  <c:v>113.65676595692612</c:v>
                </c:pt>
                <c:pt idx="118">
                  <c:v>113.65676595692612</c:v>
                </c:pt>
                <c:pt idx="119">
                  <c:v>113.65676595692612</c:v>
                </c:pt>
                <c:pt idx="120">
                  <c:v>113.65676595692612</c:v>
                </c:pt>
                <c:pt idx="121">
                  <c:v>113.65676595692612</c:v>
                </c:pt>
                <c:pt idx="122">
                  <c:v>113.65676595692612</c:v>
                </c:pt>
                <c:pt idx="123">
                  <c:v>113.65676595692612</c:v>
                </c:pt>
                <c:pt idx="124">
                  <c:v>113.65676595692612</c:v>
                </c:pt>
                <c:pt idx="125">
                  <c:v>113.65676595692612</c:v>
                </c:pt>
                <c:pt idx="126">
                  <c:v>113.65676595692612</c:v>
                </c:pt>
                <c:pt idx="127">
                  <c:v>113.65676595692612</c:v>
                </c:pt>
                <c:pt idx="128">
                  <c:v>113.65676595692612</c:v>
                </c:pt>
                <c:pt idx="129">
                  <c:v>113.65676595692612</c:v>
                </c:pt>
                <c:pt idx="130">
                  <c:v>113.65676595692612</c:v>
                </c:pt>
                <c:pt idx="131">
                  <c:v>113.65676595692612</c:v>
                </c:pt>
                <c:pt idx="132">
                  <c:v>113.65676595692612</c:v>
                </c:pt>
                <c:pt idx="133">
                  <c:v>113.65676595692612</c:v>
                </c:pt>
                <c:pt idx="134">
                  <c:v>113.65676595692612</c:v>
                </c:pt>
                <c:pt idx="135">
                  <c:v>113.65676595692612</c:v>
                </c:pt>
                <c:pt idx="136">
                  <c:v>113.65676595692612</c:v>
                </c:pt>
                <c:pt idx="137">
                  <c:v>113.65676595692612</c:v>
                </c:pt>
                <c:pt idx="138">
                  <c:v>113.65676595692612</c:v>
                </c:pt>
                <c:pt idx="139">
                  <c:v>113.65676595692612</c:v>
                </c:pt>
                <c:pt idx="140">
                  <c:v>113.65676595692612</c:v>
                </c:pt>
                <c:pt idx="141">
                  <c:v>113.65676595692612</c:v>
                </c:pt>
                <c:pt idx="142">
                  <c:v>113.65676595692612</c:v>
                </c:pt>
                <c:pt idx="143">
                  <c:v>113.65676595692612</c:v>
                </c:pt>
                <c:pt idx="144">
                  <c:v>113.65676595692612</c:v>
                </c:pt>
                <c:pt idx="145">
                  <c:v>113.65676595692612</c:v>
                </c:pt>
                <c:pt idx="146">
                  <c:v>113.65676595692612</c:v>
                </c:pt>
                <c:pt idx="147">
                  <c:v>113.65676595692612</c:v>
                </c:pt>
                <c:pt idx="148">
                  <c:v>113.65676595692612</c:v>
                </c:pt>
                <c:pt idx="149">
                  <c:v>113.65676595692612</c:v>
                </c:pt>
                <c:pt idx="150">
                  <c:v>113.65676595692612</c:v>
                </c:pt>
                <c:pt idx="151">
                  <c:v>113.65676595692612</c:v>
                </c:pt>
                <c:pt idx="152">
                  <c:v>113.65676595692612</c:v>
                </c:pt>
                <c:pt idx="153">
                  <c:v>113.65676595692612</c:v>
                </c:pt>
                <c:pt idx="154">
                  <c:v>113.65676595692612</c:v>
                </c:pt>
                <c:pt idx="155">
                  <c:v>113.65676595692612</c:v>
                </c:pt>
                <c:pt idx="156">
                  <c:v>113.65676595692612</c:v>
                </c:pt>
                <c:pt idx="157">
                  <c:v>113.65676595692612</c:v>
                </c:pt>
                <c:pt idx="158">
                  <c:v>113.65676595692612</c:v>
                </c:pt>
                <c:pt idx="159">
                  <c:v>113.65676595692612</c:v>
                </c:pt>
                <c:pt idx="160">
                  <c:v>113.65676595692612</c:v>
                </c:pt>
                <c:pt idx="161">
                  <c:v>113.65676595692612</c:v>
                </c:pt>
                <c:pt idx="162">
                  <c:v>113.65676595692612</c:v>
                </c:pt>
                <c:pt idx="163">
                  <c:v>113.65676595692612</c:v>
                </c:pt>
                <c:pt idx="164">
                  <c:v>113.65676595692612</c:v>
                </c:pt>
                <c:pt idx="165">
                  <c:v>113.65676595692612</c:v>
                </c:pt>
                <c:pt idx="166">
                  <c:v>113.65676595692612</c:v>
                </c:pt>
                <c:pt idx="167">
                  <c:v>113.65676595692612</c:v>
                </c:pt>
                <c:pt idx="168">
                  <c:v>113.65676595692612</c:v>
                </c:pt>
                <c:pt idx="169">
                  <c:v>113.65676595692612</c:v>
                </c:pt>
                <c:pt idx="170">
                  <c:v>113.65676595692612</c:v>
                </c:pt>
                <c:pt idx="171">
                  <c:v>113.65676595692612</c:v>
                </c:pt>
                <c:pt idx="172">
                  <c:v>113.65676595692612</c:v>
                </c:pt>
                <c:pt idx="173">
                  <c:v>113.65676595692612</c:v>
                </c:pt>
                <c:pt idx="174">
                  <c:v>113.65676595692612</c:v>
                </c:pt>
                <c:pt idx="175">
                  <c:v>113.65676595692612</c:v>
                </c:pt>
                <c:pt idx="176">
                  <c:v>113.65676595692612</c:v>
                </c:pt>
                <c:pt idx="177">
                  <c:v>113.65676595692612</c:v>
                </c:pt>
                <c:pt idx="178">
                  <c:v>113.65676595692612</c:v>
                </c:pt>
                <c:pt idx="179">
                  <c:v>113.65676595692612</c:v>
                </c:pt>
                <c:pt idx="180">
                  <c:v>113.65676595692612</c:v>
                </c:pt>
                <c:pt idx="181">
                  <c:v>113.65676595692612</c:v>
                </c:pt>
                <c:pt idx="182">
                  <c:v>113.65676595692612</c:v>
                </c:pt>
                <c:pt idx="183">
                  <c:v>113.65676595692612</c:v>
                </c:pt>
                <c:pt idx="184">
                  <c:v>113.65676595692612</c:v>
                </c:pt>
                <c:pt idx="185">
                  <c:v>113.65676595692612</c:v>
                </c:pt>
                <c:pt idx="186">
                  <c:v>113.65676595692612</c:v>
                </c:pt>
                <c:pt idx="187">
                  <c:v>113.65676595692612</c:v>
                </c:pt>
                <c:pt idx="188">
                  <c:v>113.65676595692612</c:v>
                </c:pt>
                <c:pt idx="189">
                  <c:v>113.65676595692612</c:v>
                </c:pt>
                <c:pt idx="190">
                  <c:v>113.65676595692612</c:v>
                </c:pt>
                <c:pt idx="191">
                  <c:v>113.65676595692612</c:v>
                </c:pt>
                <c:pt idx="192">
                  <c:v>113.65676595692612</c:v>
                </c:pt>
                <c:pt idx="193">
                  <c:v>113.65676595692612</c:v>
                </c:pt>
                <c:pt idx="194">
                  <c:v>113.65676595692612</c:v>
                </c:pt>
                <c:pt idx="195">
                  <c:v>113.65676595692612</c:v>
                </c:pt>
                <c:pt idx="196">
                  <c:v>113.65676595692612</c:v>
                </c:pt>
                <c:pt idx="197">
                  <c:v>113.65676595692612</c:v>
                </c:pt>
                <c:pt idx="198">
                  <c:v>113.65676595692612</c:v>
                </c:pt>
                <c:pt idx="199">
                  <c:v>113.65676595692612</c:v>
                </c:pt>
                <c:pt idx="200">
                  <c:v>113.65676595692612</c:v>
                </c:pt>
                <c:pt idx="201">
                  <c:v>113.65676595692612</c:v>
                </c:pt>
                <c:pt idx="202">
                  <c:v>113.65676595692612</c:v>
                </c:pt>
                <c:pt idx="203">
                  <c:v>113.65676595692612</c:v>
                </c:pt>
                <c:pt idx="204">
                  <c:v>113.65676595692612</c:v>
                </c:pt>
                <c:pt idx="205">
                  <c:v>113.65676595692612</c:v>
                </c:pt>
                <c:pt idx="206">
                  <c:v>113.65676595692612</c:v>
                </c:pt>
                <c:pt idx="207">
                  <c:v>113.65676595692612</c:v>
                </c:pt>
                <c:pt idx="208">
                  <c:v>113.65676595692612</c:v>
                </c:pt>
                <c:pt idx="209">
                  <c:v>113.65676595692612</c:v>
                </c:pt>
                <c:pt idx="210">
                  <c:v>113.65676595692612</c:v>
                </c:pt>
                <c:pt idx="211">
                  <c:v>113.65676595692612</c:v>
                </c:pt>
                <c:pt idx="212">
                  <c:v>113.65676595692612</c:v>
                </c:pt>
                <c:pt idx="213">
                  <c:v>113.65676595692612</c:v>
                </c:pt>
                <c:pt idx="214">
                  <c:v>113.65676595692612</c:v>
                </c:pt>
                <c:pt idx="215">
                  <c:v>113.65676595692612</c:v>
                </c:pt>
                <c:pt idx="216">
                  <c:v>113.65676595692612</c:v>
                </c:pt>
                <c:pt idx="217">
                  <c:v>113.65676595692612</c:v>
                </c:pt>
                <c:pt idx="218">
                  <c:v>113.65676595692612</c:v>
                </c:pt>
                <c:pt idx="219">
                  <c:v>113.65676595692612</c:v>
                </c:pt>
                <c:pt idx="220">
                  <c:v>113.65676595692612</c:v>
                </c:pt>
                <c:pt idx="221">
                  <c:v>113.65676595692612</c:v>
                </c:pt>
              </c:numCache>
            </c:numRef>
          </c:val>
          <c:smooth val="0"/>
          <c:extLst>
            <c:ext xmlns:c16="http://schemas.microsoft.com/office/drawing/2014/chart" uri="{C3380CC4-5D6E-409C-BE32-E72D297353CC}">
              <c16:uniqueId val="{00000001-8894-4048-A569-BA8127715A6D}"/>
            </c:ext>
          </c:extLst>
        </c:ser>
        <c:dLbls>
          <c:showLegendKey val="0"/>
          <c:showVal val="0"/>
          <c:showCatName val="0"/>
          <c:showSerName val="0"/>
          <c:showPercent val="0"/>
          <c:showBubbleSize val="0"/>
        </c:dLbls>
        <c:smooth val="0"/>
        <c:axId val="1260375168"/>
        <c:axId val="1263849184"/>
      </c:lineChart>
      <c:catAx>
        <c:axId val="126037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63849184"/>
        <c:crosses val="autoZero"/>
        <c:auto val="1"/>
        <c:lblAlgn val="ctr"/>
        <c:lblOffset val="100"/>
        <c:noMultiLvlLbl val="0"/>
      </c:catAx>
      <c:valAx>
        <c:axId val="1263849184"/>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60375168"/>
        <c:crosses val="autoZero"/>
        <c:crossBetween val="between"/>
        <c:minorUnit val="20"/>
      </c:valAx>
      <c:spPr>
        <a:noFill/>
        <a:ln>
          <a:noFill/>
        </a:ln>
        <a:effectLst/>
      </c:spPr>
    </c:plotArea>
    <c:legend>
      <c:legendPos val="r"/>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Utvikling arbeidsproduktivitet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6.6569335083114606E-2"/>
          <c:y val="0.17168999708369787"/>
          <c:w val="0.90287510936132986"/>
          <c:h val="0.70442038495188097"/>
        </c:manualLayout>
      </c:layout>
      <c:lineChart>
        <c:grouping val="standard"/>
        <c:varyColors val="0"/>
        <c:ser>
          <c:idx val="1"/>
          <c:order val="0"/>
          <c:tx>
            <c:v>y</c:v>
          </c:tx>
          <c:spPr>
            <a:ln w="19050" cap="rnd">
              <a:solidFill>
                <a:schemeClr val="tx1"/>
              </a:solidFill>
              <a:prstDash val="dash"/>
              <a:round/>
            </a:ln>
            <a:effectLst/>
          </c:spPr>
          <c:marker>
            <c:symbol val="none"/>
          </c:marker>
          <c:val>
            <c:numRef>
              <c:f>'Solow 2'!$D$29:$D$279</c:f>
              <c:numCache>
                <c:formatCode>_-* #\ ##0.000_-;\-* #\ ##0.000_-;_-* "-"??_-;_-@_-</c:formatCode>
                <c:ptCount val="251"/>
                <c:pt idx="1">
                  <c:v>11.874183112006444</c:v>
                </c:pt>
                <c:pt idx="2">
                  <c:v>12.022326082434692</c:v>
                </c:pt>
                <c:pt idx="3">
                  <c:v>12.164154474961286</c:v>
                </c:pt>
                <c:pt idx="4">
                  <c:v>12.299976415224322</c:v>
                </c:pt>
                <c:pt idx="5">
                  <c:v>12.430081113853415</c:v>
                </c:pt>
                <c:pt idx="6">
                  <c:v>12.554740431139361</c:v>
                </c:pt>
                <c:pt idx="7">
                  <c:v>12.674210269560838</c:v>
                </c:pt>
                <c:pt idx="8">
                  <c:v>12.78873181780668</c:v>
                </c:pt>
                <c:pt idx="9">
                  <c:v>12.898532666103883</c:v>
                </c:pt>
                <c:pt idx="10">
                  <c:v>13.003827809538524</c:v>
                </c:pt>
                <c:pt idx="11">
                  <c:v>13.104820553494436</c:v>
                </c:pt>
                <c:pt idx="12">
                  <c:v>13.201703333220998</c:v>
                </c:pt>
                <c:pt idx="13">
                  <c:v>13.294658457789089</c:v>
                </c:pt>
                <c:pt idx="14">
                  <c:v>13.383858787234466</c:v>
                </c:pt>
                <c:pt idx="15">
                  <c:v>13.469468350465506</c:v>
                </c:pt>
                <c:pt idx="16">
                  <c:v>13.551642910485306</c:v>
                </c:pt>
                <c:pt idx="17">
                  <c:v>13.630530482610245</c:v>
                </c:pt>
                <c:pt idx="18">
                  <c:v>13.706271810632128</c:v>
                </c:pt>
                <c:pt idx="19">
                  <c:v>13.779000805245044</c:v>
                </c:pt>
                <c:pt idx="20">
                  <c:v>13.848844948523599</c:v>
                </c:pt>
                <c:pt idx="21">
                  <c:v>13.915925667780943</c:v>
                </c:pt>
                <c:pt idx="22">
                  <c:v>13.980358681741027</c:v>
                </c:pt>
                <c:pt idx="23">
                  <c:v>14.042254321619138</c:v>
                </c:pt>
                <c:pt idx="24">
                  <c:v>14.101717829410688</c:v>
                </c:pt>
                <c:pt idx="25">
                  <c:v>14.158849635432274</c:v>
                </c:pt>
                <c:pt idx="26">
                  <c:v>14.21374561693659</c:v>
                </c:pt>
                <c:pt idx="27">
                  <c:v>14.266497339428241</c:v>
                </c:pt>
                <c:pt idx="28">
                  <c:v>14.31719228213732</c:v>
                </c:pt>
                <c:pt idx="29">
                  <c:v>14.365914048958162</c:v>
                </c:pt>
                <c:pt idx="30">
                  <c:v>14.412742566028989</c:v>
                </c:pt>
                <c:pt idx="31">
                  <c:v>14.457754267012319</c:v>
                </c:pt>
                <c:pt idx="32">
                  <c:v>14.501022267033095</c:v>
                </c:pt>
                <c:pt idx="33">
                  <c:v>14.542616526140678</c:v>
                </c:pt>
                <c:pt idx="34">
                  <c:v>14.582604003079956</c:v>
                </c:pt>
                <c:pt idx="35">
                  <c:v>14.621048800084729</c:v>
                </c:pt>
                <c:pt idx="36">
                  <c:v>14.658012299342499</c:v>
                </c:pt>
                <c:pt idx="37">
                  <c:v>14.693553291722294</c:v>
                </c:pt>
                <c:pt idx="38">
                  <c:v>14.727728098305697</c:v>
                </c:pt>
                <c:pt idx="39">
                  <c:v>14.760590685215202</c:v>
                </c:pt>
                <c:pt idx="40">
                  <c:v>14.792192772192465</c:v>
                </c:pt>
                <c:pt idx="41">
                  <c:v>14.822583935341688</c:v>
                </c:pt>
                <c:pt idx="42">
                  <c:v>14.85181170441972</c:v>
                </c:pt>
                <c:pt idx="43">
                  <c:v>14.87992165502377</c:v>
                </c:pt>
                <c:pt idx="44">
                  <c:v>14.906957496000397</c:v>
                </c:pt>
                <c:pt idx="45">
                  <c:v>14.932961152374125</c:v>
                </c:pt>
                <c:pt idx="46">
                  <c:v>14.957972844071447</c:v>
                </c:pt>
                <c:pt idx="47">
                  <c:v>14.982031160695373</c:v>
                </c:pt>
                <c:pt idx="48">
                  <c:v>15.005173132586799</c:v>
                </c:pt>
                <c:pt idx="49">
                  <c:v>15.027434298391737</c:v>
                </c:pt>
                <c:pt idx="50">
                  <c:v>15.04884876933804</c:v>
                </c:pt>
                <c:pt idx="51">
                  <c:v>15.069449290410487</c:v>
                </c:pt>
                <c:pt idx="52">
                  <c:v>15.089267298600468</c:v>
                </c:pt>
                <c:pt idx="53">
                  <c:v>15.108332978393996</c:v>
                </c:pt>
                <c:pt idx="54">
                  <c:v>15.126675314651013</c:v>
                </c:pt>
                <c:pt idx="55">
                  <c:v>15.144322143018698</c:v>
                </c:pt>
                <c:pt idx="56">
                  <c:v>15.161300198012022</c:v>
                </c:pt>
                <c:pt idx="57">
                  <c:v>15.177635158886391</c:v>
                </c:pt>
                <c:pt idx="58">
                  <c:v>15.19335169341897</c:v>
                </c:pt>
                <c:pt idx="59">
                  <c:v>15.208473499708225</c:v>
                </c:pt>
                <c:pt idx="60">
                  <c:v>15.223023346094124</c:v>
                </c:pt>
                <c:pt idx="61">
                  <c:v>15.237023109295368</c:v>
                </c:pt>
                <c:pt idx="62">
                  <c:v>15.250493810854106</c:v>
                </c:pt>
                <c:pt idx="63">
                  <c:v>15.263455651973096</c:v>
                </c:pt>
                <c:pt idx="64">
                  <c:v>15.275928046825349</c:v>
                </c:pt>
                <c:pt idx="65">
                  <c:v>15.287929654411625</c:v>
                </c:pt>
                <c:pt idx="66">
                  <c:v>15.299478409036672</c:v>
                </c:pt>
                <c:pt idx="67">
                  <c:v>15.310591549471226</c:v>
                </c:pt>
                <c:pt idx="68">
                  <c:v>15.32128564686279</c:v>
                </c:pt>
                <c:pt idx="69">
                  <c:v>15.331576631454991</c:v>
                </c:pt>
                <c:pt idx="70">
                  <c:v>15.341479818171649</c:v>
                </c:pt>
                <c:pt idx="71">
                  <c:v>15.351009931118988</c:v>
                </c:pt>
                <c:pt idx="72">
                  <c:v>15.360181127056237</c:v>
                </c:pt>
                <c:pt idx="73">
                  <c:v>15.369007017882373</c:v>
                </c:pt>
                <c:pt idx="74">
                  <c:v>15.377500692184134</c:v>
                </c:pt>
                <c:pt idx="75">
                  <c:v>15.385674735888109</c:v>
                </c:pt>
                <c:pt idx="76">
                  <c:v>15.393541252057462</c:v>
                </c:pt>
                <c:pt idx="77">
                  <c:v>15.401111879871765</c:v>
                </c:pt>
                <c:pt idx="78">
                  <c:v>15.40839781282649</c:v>
                </c:pt>
                <c:pt idx="79">
                  <c:v>15.415409816186806</c:v>
                </c:pt>
                <c:pt idx="80">
                  <c:v>15.422158243728642</c:v>
                </c:pt>
                <c:pt idx="81">
                  <c:v>15.42865305379833</c:v>
                </c:pt>
                <c:pt idx="82">
                  <c:v>15.434903824720545</c:v>
                </c:pt>
                <c:pt idx="83">
                  <c:v>15.440919769582946</c:v>
                </c:pt>
                <c:pt idx="84">
                  <c:v>15.446709750424414</c:v>
                </c:pt>
                <c:pt idx="85">
                  <c:v>15.452282291852462</c:v>
                </c:pt>
                <c:pt idx="86">
                  <c:v>15.457645594114464</c:v>
                </c:pt>
                <c:pt idx="87">
                  <c:v>15.462807545645685</c:v>
                </c:pt>
                <c:pt idx="88">
                  <c:v>15.467775735116565</c:v>
                </c:pt>
                <c:pt idx="89">
                  <c:v>15.4725574630002</c:v>
                </c:pt>
                <c:pt idx="90">
                  <c:v>15.477159752680368</c:v>
                </c:pt>
                <c:pt idx="91">
                  <c:v>15.48158936111915</c:v>
                </c:pt>
                <c:pt idx="92">
                  <c:v>15.485852789102662</c:v>
                </c:pt>
                <c:pt idx="93">
                  <c:v>15.48995629108239</c:v>
                </c:pt>
                <c:pt idx="94">
                  <c:v>15.493905884628793</c:v>
                </c:pt>
                <c:pt idx="95">
                  <c:v>15.49770735951325</c:v>
                </c:pt>
                <c:pt idx="96">
                  <c:v>15.501366286433615</c:v>
                </c:pt>
                <c:pt idx="97">
                  <c:v>15.504888025397916</c:v>
                </c:pt>
                <c:pt idx="98">
                  <c:v>15.508277733780229</c:v>
                </c:pt>
                <c:pt idx="99">
                  <c:v>15.511540374062012</c:v>
                </c:pt>
                <c:pt idx="100">
                  <c:v>15.514680721271729</c:v>
                </c:pt>
                <c:pt idx="101">
                  <c:v>15.517703370134864</c:v>
                </c:pt>
                <c:pt idx="102">
                  <c:v>15.520612741946167</c:v>
                </c:pt>
                <c:pt idx="103">
                  <c:v>15.523413091175099</c:v>
                </c:pt>
                <c:pt idx="104">
                  <c:v>15.5261085118154</c:v>
                </c:pt>
                <c:pt idx="105">
                  <c:v>15.528702943488881</c:v>
                </c:pt>
                <c:pt idx="106">
                  <c:v>15.531200177313274</c:v>
                </c:pt>
                <c:pt idx="107">
                  <c:v>15.53360386154359</c:v>
                </c:pt>
                <c:pt idx="108">
                  <c:v>15.535917506995947</c:v>
                </c:pt>
                <c:pt idx="109">
                  <c:v>15.538144492262466</c:v>
                </c:pt>
                <c:pt idx="110">
                  <c:v>15.540288068725598</c:v>
                </c:pt>
                <c:pt idx="111">
                  <c:v>15.542351365379711</c:v>
                </c:pt>
                <c:pt idx="112">
                  <c:v>15.544337393467517</c:v>
                </c:pt>
                <c:pt idx="113">
                  <c:v>15.546249050938792</c:v>
                </c:pt>
                <c:pt idx="114">
                  <c:v>15.548089126738102</c:v>
                </c:pt>
                <c:pt idx="115">
                  <c:v>15.549860304928476</c:v>
                </c:pt>
                <c:pt idx="116">
                  <c:v>15.551565168657339</c:v>
                </c:pt>
                <c:pt idx="117">
                  <c:v>15.553206203970806</c:v>
                </c:pt>
                <c:pt idx="118">
                  <c:v>15.554785803482408</c:v>
                </c:pt>
                <c:pt idx="119">
                  <c:v>15.556306269901796</c:v>
                </c:pt>
                <c:pt idx="120">
                  <c:v>15.557769819428877</c:v>
                </c:pt>
                <c:pt idx="121">
                  <c:v>15.559178585018666</c:v>
                </c:pt>
                <c:pt idx="122">
                  <c:v>15.560534619521828</c:v>
                </c:pt>
                <c:pt idx="123">
                  <c:v>15.561839898705713</c:v>
                </c:pt>
                <c:pt idx="124">
                  <c:v>15.563096324160538</c:v>
                </c:pt>
                <c:pt idx="125">
                  <c:v>15.564305726095133</c:v>
                </c:pt>
                <c:pt idx="126">
                  <c:v>15.56546986602649</c:v>
                </c:pt>
                <c:pt idx="127">
                  <c:v>15.566590439367259</c:v>
                </c:pt>
                <c:pt idx="128">
                  <c:v>15.567669077915086</c:v>
                </c:pt>
                <c:pt idx="129">
                  <c:v>15.568707352247559</c:v>
                </c:pt>
                <c:pt idx="130">
                  <c:v>15.569706774026415</c:v>
                </c:pt>
                <c:pt idx="131">
                  <c:v>15.570668798214456</c:v>
                </c:pt>
                <c:pt idx="132">
                  <c:v>15.571594825208562</c:v>
                </c:pt>
                <c:pt idx="133">
                  <c:v>15.57248620289198</c:v>
                </c:pt>
                <c:pt idx="134">
                  <c:v>15.573344228608994</c:v>
                </c:pt>
                <c:pt idx="135">
                  <c:v>15.57417015106493</c:v>
                </c:pt>
                <c:pt idx="136">
                  <c:v>15.574965172154382</c:v>
                </c:pt>
                <c:pt idx="137">
                  <c:v>15.575730448720341</c:v>
                </c:pt>
                <c:pt idx="138">
                  <c:v>15.57646709424694</c:v>
                </c:pt>
                <c:pt idx="139">
                  <c:v>15.577176180488246</c:v>
                </c:pt>
                <c:pt idx="140">
                  <c:v>15.577858739035666</c:v>
                </c:pt>
                <c:pt idx="141">
                  <c:v>15.578515762826147</c:v>
                </c:pt>
                <c:pt idx="142">
                  <c:v>15.579148207593553</c:v>
                </c:pt>
                <c:pt idx="143">
                  <c:v>15.579756993265333</c:v>
                </c:pt>
                <c:pt idx="144">
                  <c:v>15.58034300530651</c:v>
                </c:pt>
                <c:pt idx="145">
                  <c:v>15.580907096013116</c:v>
                </c:pt>
                <c:pt idx="146">
                  <c:v>15.581450085756803</c:v>
                </c:pt>
                <c:pt idx="147">
                  <c:v>15.581972764182677</c:v>
                </c:pt>
                <c:pt idx="148">
                  <c:v>15.582475891362023</c:v>
                </c:pt>
                <c:pt idx="149">
                  <c:v>15.582960198901612</c:v>
                </c:pt>
                <c:pt idx="150">
                  <c:v>15.58342639101131</c:v>
                </c:pt>
                <c:pt idx="151">
                  <c:v>15.583875145531504</c:v>
                </c:pt>
                <c:pt idx="152">
                  <c:v>15.5843071149219</c:v>
                </c:pt>
                <c:pt idx="153">
                  <c:v>15.584722927213145</c:v>
                </c:pt>
                <c:pt idx="154">
                  <c:v>15.585123186922646</c:v>
                </c:pt>
                <c:pt idx="155">
                  <c:v>15.585508475936017</c:v>
                </c:pt>
                <c:pt idx="156">
                  <c:v>15.58587935435537</c:v>
                </c:pt>
                <c:pt idx="157">
                  <c:v>15.586236361315734</c:v>
                </c:pt>
                <c:pt idx="158">
                  <c:v>15.586580015770826</c:v>
                </c:pt>
                <c:pt idx="159">
                  <c:v>15.586910817249288</c:v>
                </c:pt>
                <c:pt idx="160">
                  <c:v>15.587229246582554</c:v>
                </c:pt>
                <c:pt idx="161">
                  <c:v>15.587535766605358</c:v>
                </c:pt>
                <c:pt idx="162">
                  <c:v>15.587830822829964</c:v>
                </c:pt>
                <c:pt idx="163">
                  <c:v>15.588114844095108</c:v>
                </c:pt>
                <c:pt idx="164">
                  <c:v>15.588388243190529</c:v>
                </c:pt>
                <c:pt idx="165">
                  <c:v>15.588651417458122</c:v>
                </c:pt>
                <c:pt idx="166">
                  <c:v>15.588904749370512</c:v>
                </c:pt>
                <c:pt idx="167">
                  <c:v>15.589148607087941</c:v>
                </c:pt>
                <c:pt idx="168">
                  <c:v>15.589383344994216</c:v>
                </c:pt>
                <c:pt idx="169">
                  <c:v>15.589609304212644</c:v>
                </c:pt>
                <c:pt idx="170">
                  <c:v>15.589826813102516</c:v>
                </c:pt>
                <c:pt idx="171">
                  <c:v>15.590036187737075</c:v>
                </c:pt>
                <c:pt idx="172">
                  <c:v>15.590237732363487</c:v>
                </c:pt>
                <c:pt idx="173">
                  <c:v>15.590431739845602</c:v>
                </c:pt>
                <c:pt idx="174">
                  <c:v>15.590618492090131</c:v>
                </c:pt>
                <c:pt idx="175">
                  <c:v>15.590798260456801</c:v>
                </c:pt>
                <c:pt idx="176">
                  <c:v>15.590971306153202</c:v>
                </c:pt>
                <c:pt idx="177">
                  <c:v>15.591137880614781</c:v>
                </c:pt>
                <c:pt idx="178">
                  <c:v>15.591298225870633</c:v>
                </c:pt>
                <c:pt idx="179">
                  <c:v>15.591452574895568</c:v>
                </c:pt>
                <c:pt idx="180">
                  <c:v>15.591601151948998</c:v>
                </c:pt>
                <c:pt idx="181">
                  <c:v>15.591744172901114</c:v>
                </c:pt>
                <c:pt idx="182">
                  <c:v>15.591881845546862</c:v>
                </c:pt>
                <c:pt idx="183">
                  <c:v>15.592014369908151</c:v>
                </c:pt>
                <c:pt idx="184">
                  <c:v>15.592141938524742</c:v>
                </c:pt>
                <c:pt idx="185">
                  <c:v>15.592264736734235</c:v>
                </c:pt>
                <c:pt idx="186">
                  <c:v>15.592382942941564</c:v>
                </c:pt>
                <c:pt idx="187">
                  <c:v>15.592496728878443</c:v>
                </c:pt>
                <c:pt idx="188">
                  <c:v>15.592606259853047</c:v>
                </c:pt>
                <c:pt idx="189">
                  <c:v>15.592711694990356</c:v>
                </c:pt>
                <c:pt idx="190">
                  <c:v>15.592813187463532</c:v>
                </c:pt>
                <c:pt idx="191">
                  <c:v>15.592910884716574</c:v>
                </c:pt>
                <c:pt idx="192">
                  <c:v>15.593004928678711</c:v>
                </c:pt>
                <c:pt idx="193">
                  <c:v>15.59309545597069</c:v>
                </c:pt>
                <c:pt idx="194">
                  <c:v>15.593182598103397</c:v>
                </c:pt>
                <c:pt idx="195">
                  <c:v>15.593266481669048</c:v>
                </c:pt>
                <c:pt idx="196">
                  <c:v>15.59334722852517</c:v>
                </c:pt>
                <c:pt idx="197">
                  <c:v>15.593424955971727</c:v>
                </c:pt>
                <c:pt idx="198">
                  <c:v>15.593499776921657</c:v>
                </c:pt>
                <c:pt idx="199">
                  <c:v>15.593571800064936</c:v>
                </c:pt>
                <c:pt idx="200">
                  <c:v>15.593641130026581</c:v>
                </c:pt>
                <c:pt idx="201">
                  <c:v>15.59370786751871</c:v>
                </c:pt>
                <c:pt idx="202">
                  <c:v>15.593772109486899</c:v>
                </c:pt>
                <c:pt idx="203">
                  <c:v>15.59383394925109</c:v>
                </c:pt>
                <c:pt idx="204">
                  <c:v>15.593893476641192</c:v>
                </c:pt>
                <c:pt idx="205">
                  <c:v>15.593950778127665</c:v>
                </c:pt>
                <c:pt idx="206">
                  <c:v>15.594005936947113</c:v>
                </c:pt>
                <c:pt idx="207">
                  <c:v>15.594059033223315</c:v>
                </c:pt>
                <c:pt idx="208">
                  <c:v>15.594110144083627</c:v>
                </c:pt>
                <c:pt idx="209">
                  <c:v>15.594159343771038</c:v>
                </c:pt>
                <c:pt idx="210">
                  <c:v>15.594206703752084</c:v>
                </c:pt>
                <c:pt idx="211">
                  <c:v>15.594252292820689</c:v>
                </c:pt>
                <c:pt idx="212">
                  <c:v>15.594296177198107</c:v>
                </c:pt>
                <c:pt idx="213">
                  <c:v>15.594338420629171</c:v>
                </c:pt>
                <c:pt idx="214">
                  <c:v>15.594379084474895</c:v>
                </c:pt>
                <c:pt idx="215">
                  <c:v>15.594418227801631</c:v>
                </c:pt>
                <c:pt idx="216">
                  <c:v>15.59445590746691</c:v>
                </c:pt>
                <c:pt idx="217">
                  <c:v>15.594492178202032</c:v>
                </c:pt>
                <c:pt idx="218">
                  <c:v>15.594527092691592</c:v>
                </c:pt>
                <c:pt idx="219">
                  <c:v>15.594560701650032</c:v>
                </c:pt>
                <c:pt idx="220">
                  <c:v>15.594593053895309</c:v>
                </c:pt>
                <c:pt idx="221">
                  <c:v>15.594624196419852</c:v>
                </c:pt>
                <c:pt idx="222">
                  <c:v>15.594654174458787</c:v>
                </c:pt>
                <c:pt idx="223">
                  <c:v>15.594683031555704</c:v>
                </c:pt>
                <c:pt idx="224">
                  <c:v>15.594710809625884</c:v>
                </c:pt>
                <c:pt idx="225">
                  <c:v>15.594737549017223</c:v>
                </c:pt>
                <c:pt idx="226">
                  <c:v>15.59476328856881</c:v>
                </c:pt>
                <c:pt idx="227">
                  <c:v>15.594788065667396</c:v>
                </c:pt>
                <c:pt idx="228">
                  <c:v>15.59481191630168</c:v>
                </c:pt>
                <c:pt idx="229">
                  <c:v>15.594834875114586</c:v>
                </c:pt>
                <c:pt idx="230">
                  <c:v>15.594856975453625</c:v>
                </c:pt>
                <c:pt idx="231">
                  <c:v>15.594878249419292</c:v>
                </c:pt>
                <c:pt idx="232">
                  <c:v>15.594898727911753</c:v>
                </c:pt>
                <c:pt idx="233">
                  <c:v>15.594918440675677</c:v>
                </c:pt>
                <c:pt idx="234">
                  <c:v>15.594937416343489</c:v>
                </c:pt>
                <c:pt idx="235">
                  <c:v>15.594955682476943</c:v>
                </c:pt>
                <c:pt idx="236">
                  <c:v>15.59497326560717</c:v>
                </c:pt>
                <c:pt idx="237">
                  <c:v>15.594990191273203</c:v>
                </c:pt>
                <c:pt idx="238">
                  <c:v>15.595006484059111</c:v>
                </c:pt>
                <c:pt idx="239">
                  <c:v>15.595022167629665</c:v>
                </c:pt>
                <c:pt idx="240">
                  <c:v>15.595037264764736</c:v>
                </c:pt>
                <c:pt idx="241">
                  <c:v>15.595051797392404</c:v>
                </c:pt>
                <c:pt idx="242">
                  <c:v>15.595065786620786</c:v>
                </c:pt>
                <c:pt idx="243">
                  <c:v>15.595079252768702</c:v>
                </c:pt>
                <c:pt idx="244">
                  <c:v>15.595092215395184</c:v>
                </c:pt>
                <c:pt idx="245">
                  <c:v>15.595104693327931</c:v>
                </c:pt>
                <c:pt idx="246">
                  <c:v>15.595116704690582</c:v>
                </c:pt>
                <c:pt idx="247">
                  <c:v>15.595128266929111</c:v>
                </c:pt>
                <c:pt idx="248">
                  <c:v>15.595139396837137</c:v>
                </c:pt>
                <c:pt idx="249">
                  <c:v>15.595150110580319</c:v>
                </c:pt>
                <c:pt idx="250">
                  <c:v>15.59516042371984</c:v>
                </c:pt>
              </c:numCache>
            </c:numRef>
          </c:val>
          <c:smooth val="0"/>
          <c:extLst>
            <c:ext xmlns:c16="http://schemas.microsoft.com/office/drawing/2014/chart" uri="{C3380CC4-5D6E-409C-BE32-E72D297353CC}">
              <c16:uniqueId val="{00000000-EF22-AF42-A450-70D655320FF7}"/>
            </c:ext>
          </c:extLst>
        </c:ser>
        <c:ser>
          <c:idx val="2"/>
          <c:order val="1"/>
          <c:tx>
            <c:strRef>
              <c:f>'Solow 2'!$J$28</c:f>
              <c:strCache>
                <c:ptCount val="1"/>
                <c:pt idx="0">
                  <c:v>y*</c:v>
                </c:pt>
              </c:strCache>
            </c:strRef>
          </c:tx>
          <c:spPr>
            <a:ln w="19050" cap="rnd">
              <a:solidFill>
                <a:schemeClr val="tx1"/>
              </a:solidFill>
              <a:round/>
            </a:ln>
            <a:effectLst/>
          </c:spPr>
          <c:marker>
            <c:symbol val="none"/>
          </c:marker>
          <c:val>
            <c:numRef>
              <c:f>'Solow 2'!$J$29:$J$279</c:f>
              <c:numCache>
                <c:formatCode>General</c:formatCode>
                <c:ptCount val="251"/>
                <c:pt idx="1">
                  <c:v>15.595425926280697</c:v>
                </c:pt>
                <c:pt idx="2">
                  <c:v>15.595425926280697</c:v>
                </c:pt>
                <c:pt idx="3">
                  <c:v>15.595425926280697</c:v>
                </c:pt>
                <c:pt idx="4">
                  <c:v>15.595425926280697</c:v>
                </c:pt>
                <c:pt idx="5">
                  <c:v>15.595425926280697</c:v>
                </c:pt>
                <c:pt idx="6">
                  <c:v>15.595425926280697</c:v>
                </c:pt>
                <c:pt idx="7">
                  <c:v>15.595425926280697</c:v>
                </c:pt>
                <c:pt idx="8">
                  <c:v>15.595425926280697</c:v>
                </c:pt>
                <c:pt idx="9">
                  <c:v>15.595425926280697</c:v>
                </c:pt>
                <c:pt idx="10">
                  <c:v>15.595425926280697</c:v>
                </c:pt>
                <c:pt idx="11">
                  <c:v>15.595425926280697</c:v>
                </c:pt>
                <c:pt idx="12">
                  <c:v>15.595425926280697</c:v>
                </c:pt>
                <c:pt idx="13">
                  <c:v>15.595425926280697</c:v>
                </c:pt>
                <c:pt idx="14">
                  <c:v>15.595425926280697</c:v>
                </c:pt>
                <c:pt idx="15">
                  <c:v>15.595425926280697</c:v>
                </c:pt>
                <c:pt idx="16">
                  <c:v>15.595425926280697</c:v>
                </c:pt>
                <c:pt idx="17">
                  <c:v>15.595425926280697</c:v>
                </c:pt>
                <c:pt idx="18">
                  <c:v>15.595425926280697</c:v>
                </c:pt>
                <c:pt idx="19">
                  <c:v>15.595425926280697</c:v>
                </c:pt>
                <c:pt idx="20">
                  <c:v>15.595425926280697</c:v>
                </c:pt>
                <c:pt idx="21">
                  <c:v>15.595425926280697</c:v>
                </c:pt>
                <c:pt idx="22">
                  <c:v>15.595425926280697</c:v>
                </c:pt>
                <c:pt idx="23">
                  <c:v>15.595425926280697</c:v>
                </c:pt>
                <c:pt idx="24">
                  <c:v>15.595425926280697</c:v>
                </c:pt>
                <c:pt idx="25">
                  <c:v>15.595425926280697</c:v>
                </c:pt>
                <c:pt idx="26">
                  <c:v>15.595425926280697</c:v>
                </c:pt>
                <c:pt idx="27">
                  <c:v>15.595425926280697</c:v>
                </c:pt>
                <c:pt idx="28">
                  <c:v>15.595425926280697</c:v>
                </c:pt>
                <c:pt idx="29">
                  <c:v>15.595425926280697</c:v>
                </c:pt>
                <c:pt idx="30">
                  <c:v>15.595425926280697</c:v>
                </c:pt>
                <c:pt idx="31">
                  <c:v>15.595425926280697</c:v>
                </c:pt>
                <c:pt idx="32">
                  <c:v>15.595425926280697</c:v>
                </c:pt>
                <c:pt idx="33">
                  <c:v>15.595425926280697</c:v>
                </c:pt>
                <c:pt idx="34">
                  <c:v>15.595425926280697</c:v>
                </c:pt>
                <c:pt idx="35">
                  <c:v>15.595425926280697</c:v>
                </c:pt>
                <c:pt idx="36">
                  <c:v>15.595425926280697</c:v>
                </c:pt>
                <c:pt idx="37">
                  <c:v>15.595425926280697</c:v>
                </c:pt>
                <c:pt idx="38">
                  <c:v>15.595425926280697</c:v>
                </c:pt>
                <c:pt idx="39">
                  <c:v>15.595425926280697</c:v>
                </c:pt>
                <c:pt idx="40">
                  <c:v>15.595425926280697</c:v>
                </c:pt>
                <c:pt idx="41">
                  <c:v>15.595425926280697</c:v>
                </c:pt>
                <c:pt idx="42">
                  <c:v>15.595425926280697</c:v>
                </c:pt>
                <c:pt idx="43">
                  <c:v>15.595425926280697</c:v>
                </c:pt>
                <c:pt idx="44">
                  <c:v>15.595425926280697</c:v>
                </c:pt>
                <c:pt idx="45">
                  <c:v>15.595425926280697</c:v>
                </c:pt>
                <c:pt idx="46">
                  <c:v>15.595425926280697</c:v>
                </c:pt>
                <c:pt idx="47">
                  <c:v>15.595425926280697</c:v>
                </c:pt>
                <c:pt idx="48">
                  <c:v>15.595425926280697</c:v>
                </c:pt>
                <c:pt idx="49">
                  <c:v>15.595425926280697</c:v>
                </c:pt>
                <c:pt idx="50">
                  <c:v>15.595425926280697</c:v>
                </c:pt>
                <c:pt idx="51">
                  <c:v>15.595425926280697</c:v>
                </c:pt>
                <c:pt idx="52">
                  <c:v>15.595425926280697</c:v>
                </c:pt>
                <c:pt idx="53">
                  <c:v>15.595425926280697</c:v>
                </c:pt>
                <c:pt idx="54">
                  <c:v>15.595425926280697</c:v>
                </c:pt>
                <c:pt idx="55">
                  <c:v>15.595425926280697</c:v>
                </c:pt>
                <c:pt idx="56">
                  <c:v>15.595425926280697</c:v>
                </c:pt>
                <c:pt idx="57">
                  <c:v>15.595425926280697</c:v>
                </c:pt>
                <c:pt idx="58">
                  <c:v>15.595425926280697</c:v>
                </c:pt>
                <c:pt idx="59">
                  <c:v>15.595425926280697</c:v>
                </c:pt>
                <c:pt idx="60">
                  <c:v>15.595425926280697</c:v>
                </c:pt>
                <c:pt idx="61">
                  <c:v>15.595425926280697</c:v>
                </c:pt>
                <c:pt idx="62">
                  <c:v>15.595425926280697</c:v>
                </c:pt>
                <c:pt idx="63">
                  <c:v>15.595425926280697</c:v>
                </c:pt>
                <c:pt idx="64">
                  <c:v>15.595425926280697</c:v>
                </c:pt>
                <c:pt idx="65">
                  <c:v>15.595425926280697</c:v>
                </c:pt>
                <c:pt idx="66">
                  <c:v>15.595425926280697</c:v>
                </c:pt>
                <c:pt idx="67">
                  <c:v>15.595425926280697</c:v>
                </c:pt>
                <c:pt idx="68">
                  <c:v>15.595425926280697</c:v>
                </c:pt>
                <c:pt idx="69">
                  <c:v>15.595425926280697</c:v>
                </c:pt>
                <c:pt idx="70">
                  <c:v>15.595425926280697</c:v>
                </c:pt>
                <c:pt idx="71">
                  <c:v>15.595425926280697</c:v>
                </c:pt>
                <c:pt idx="72">
                  <c:v>15.595425926280697</c:v>
                </c:pt>
                <c:pt idx="73">
                  <c:v>15.595425926280697</c:v>
                </c:pt>
                <c:pt idx="74">
                  <c:v>15.595425926280697</c:v>
                </c:pt>
                <c:pt idx="75">
                  <c:v>15.595425926280697</c:v>
                </c:pt>
                <c:pt idx="76">
                  <c:v>15.595425926280697</c:v>
                </c:pt>
                <c:pt idx="77">
                  <c:v>15.595425926280697</c:v>
                </c:pt>
                <c:pt idx="78">
                  <c:v>15.595425926280697</c:v>
                </c:pt>
                <c:pt idx="79">
                  <c:v>15.595425926280697</c:v>
                </c:pt>
                <c:pt idx="80">
                  <c:v>15.595425926280697</c:v>
                </c:pt>
                <c:pt idx="81">
                  <c:v>15.595425926280697</c:v>
                </c:pt>
                <c:pt idx="82">
                  <c:v>15.595425926280697</c:v>
                </c:pt>
                <c:pt idx="83">
                  <c:v>15.595425926280697</c:v>
                </c:pt>
                <c:pt idx="84">
                  <c:v>15.595425926280697</c:v>
                </c:pt>
                <c:pt idx="85">
                  <c:v>15.595425926280697</c:v>
                </c:pt>
                <c:pt idx="86">
                  <c:v>15.595425926280697</c:v>
                </c:pt>
                <c:pt idx="87">
                  <c:v>15.595425926280697</c:v>
                </c:pt>
                <c:pt idx="88">
                  <c:v>15.595425926280697</c:v>
                </c:pt>
                <c:pt idx="89">
                  <c:v>15.595425926280697</c:v>
                </c:pt>
                <c:pt idx="90">
                  <c:v>15.595425926280697</c:v>
                </c:pt>
                <c:pt idx="91">
                  <c:v>15.595425926280697</c:v>
                </c:pt>
                <c:pt idx="92">
                  <c:v>15.595425926280697</c:v>
                </c:pt>
                <c:pt idx="93">
                  <c:v>15.595425926280697</c:v>
                </c:pt>
                <c:pt idx="94">
                  <c:v>15.595425926280697</c:v>
                </c:pt>
                <c:pt idx="95">
                  <c:v>15.595425926280697</c:v>
                </c:pt>
                <c:pt idx="96">
                  <c:v>15.595425926280697</c:v>
                </c:pt>
                <c:pt idx="97">
                  <c:v>15.595425926280697</c:v>
                </c:pt>
                <c:pt idx="98">
                  <c:v>15.595425926280697</c:v>
                </c:pt>
                <c:pt idx="99">
                  <c:v>15.595425926280697</c:v>
                </c:pt>
                <c:pt idx="100">
                  <c:v>15.595425926280697</c:v>
                </c:pt>
                <c:pt idx="101">
                  <c:v>15.595425926280697</c:v>
                </c:pt>
                <c:pt idx="102">
                  <c:v>15.595425926280697</c:v>
                </c:pt>
                <c:pt idx="103">
                  <c:v>15.595425926280697</c:v>
                </c:pt>
                <c:pt idx="104">
                  <c:v>15.595425926280697</c:v>
                </c:pt>
                <c:pt idx="105">
                  <c:v>15.595425926280697</c:v>
                </c:pt>
                <c:pt idx="106">
                  <c:v>15.595425926280697</c:v>
                </c:pt>
                <c:pt idx="107">
                  <c:v>15.595425926280697</c:v>
                </c:pt>
                <c:pt idx="108">
                  <c:v>15.595425926280697</c:v>
                </c:pt>
                <c:pt idx="109">
                  <c:v>15.595425926280697</c:v>
                </c:pt>
                <c:pt idx="110">
                  <c:v>15.595425926280697</c:v>
                </c:pt>
                <c:pt idx="111">
                  <c:v>15.595425926280697</c:v>
                </c:pt>
                <c:pt idx="112">
                  <c:v>15.595425926280697</c:v>
                </c:pt>
                <c:pt idx="113">
                  <c:v>15.595425926280697</c:v>
                </c:pt>
                <c:pt idx="114">
                  <c:v>15.595425926280697</c:v>
                </c:pt>
                <c:pt idx="115">
                  <c:v>15.595425926280697</c:v>
                </c:pt>
                <c:pt idx="116">
                  <c:v>15.595425926280697</c:v>
                </c:pt>
                <c:pt idx="117">
                  <c:v>15.595425926280697</c:v>
                </c:pt>
                <c:pt idx="118">
                  <c:v>15.595425926280697</c:v>
                </c:pt>
                <c:pt idx="119">
                  <c:v>15.595425926280697</c:v>
                </c:pt>
                <c:pt idx="120">
                  <c:v>15.595425926280697</c:v>
                </c:pt>
                <c:pt idx="121">
                  <c:v>15.595425926280697</c:v>
                </c:pt>
                <c:pt idx="122">
                  <c:v>15.595425926280697</c:v>
                </c:pt>
                <c:pt idx="123">
                  <c:v>15.595425926280697</c:v>
                </c:pt>
                <c:pt idx="124">
                  <c:v>15.595425926280697</c:v>
                </c:pt>
                <c:pt idx="125">
                  <c:v>15.595425926280697</c:v>
                </c:pt>
                <c:pt idx="126">
                  <c:v>15.595425926280697</c:v>
                </c:pt>
                <c:pt idx="127">
                  <c:v>15.595425926280697</c:v>
                </c:pt>
                <c:pt idx="128">
                  <c:v>15.595425926280697</c:v>
                </c:pt>
                <c:pt idx="129">
                  <c:v>15.595425926280697</c:v>
                </c:pt>
                <c:pt idx="130">
                  <c:v>15.595425926280697</c:v>
                </c:pt>
                <c:pt idx="131">
                  <c:v>15.595425926280697</c:v>
                </c:pt>
                <c:pt idx="132">
                  <c:v>15.595425926280697</c:v>
                </c:pt>
                <c:pt idx="133">
                  <c:v>15.595425926280697</c:v>
                </c:pt>
                <c:pt idx="134">
                  <c:v>15.595425926280697</c:v>
                </c:pt>
                <c:pt idx="135">
                  <c:v>15.595425926280697</c:v>
                </c:pt>
                <c:pt idx="136">
                  <c:v>15.595425926280697</c:v>
                </c:pt>
                <c:pt idx="137">
                  <c:v>15.595425926280697</c:v>
                </c:pt>
                <c:pt idx="138">
                  <c:v>15.595425926280697</c:v>
                </c:pt>
                <c:pt idx="139">
                  <c:v>15.595425926280697</c:v>
                </c:pt>
                <c:pt idx="140">
                  <c:v>15.595425926280697</c:v>
                </c:pt>
                <c:pt idx="141">
                  <c:v>15.595425926280697</c:v>
                </c:pt>
                <c:pt idx="142">
                  <c:v>15.595425926280697</c:v>
                </c:pt>
                <c:pt idx="143">
                  <c:v>15.595425926280697</c:v>
                </c:pt>
                <c:pt idx="144">
                  <c:v>15.595425926280697</c:v>
                </c:pt>
                <c:pt idx="145">
                  <c:v>15.595425926280697</c:v>
                </c:pt>
                <c:pt idx="146">
                  <c:v>15.595425926280697</c:v>
                </c:pt>
                <c:pt idx="147">
                  <c:v>15.595425926280697</c:v>
                </c:pt>
                <c:pt idx="148">
                  <c:v>15.595425926280697</c:v>
                </c:pt>
                <c:pt idx="149">
                  <c:v>15.595425926280697</c:v>
                </c:pt>
                <c:pt idx="150">
                  <c:v>15.595425926280697</c:v>
                </c:pt>
                <c:pt idx="151">
                  <c:v>15.595425926280697</c:v>
                </c:pt>
                <c:pt idx="152">
                  <c:v>15.595425926280697</c:v>
                </c:pt>
                <c:pt idx="153">
                  <c:v>15.595425926280697</c:v>
                </c:pt>
                <c:pt idx="154">
                  <c:v>15.595425926280697</c:v>
                </c:pt>
                <c:pt idx="155">
                  <c:v>15.595425926280697</c:v>
                </c:pt>
                <c:pt idx="156">
                  <c:v>15.595425926280697</c:v>
                </c:pt>
                <c:pt idx="157">
                  <c:v>15.595425926280697</c:v>
                </c:pt>
                <c:pt idx="158">
                  <c:v>15.595425926280697</c:v>
                </c:pt>
                <c:pt idx="159">
                  <c:v>15.595425926280697</c:v>
                </c:pt>
                <c:pt idx="160">
                  <c:v>15.595425926280697</c:v>
                </c:pt>
                <c:pt idx="161">
                  <c:v>15.595425926280697</c:v>
                </c:pt>
                <c:pt idx="162">
                  <c:v>15.595425926280697</c:v>
                </c:pt>
                <c:pt idx="163">
                  <c:v>15.595425926280697</c:v>
                </c:pt>
                <c:pt idx="164">
                  <c:v>15.595425926280697</c:v>
                </c:pt>
                <c:pt idx="165">
                  <c:v>15.595425926280697</c:v>
                </c:pt>
                <c:pt idx="166">
                  <c:v>15.595425926280697</c:v>
                </c:pt>
                <c:pt idx="167">
                  <c:v>15.595425926280697</c:v>
                </c:pt>
                <c:pt idx="168">
                  <c:v>15.595425926280697</c:v>
                </c:pt>
                <c:pt idx="169">
                  <c:v>15.595425926280697</c:v>
                </c:pt>
                <c:pt idx="170">
                  <c:v>15.595425926280697</c:v>
                </c:pt>
                <c:pt idx="171">
                  <c:v>15.595425926280697</c:v>
                </c:pt>
                <c:pt idx="172">
                  <c:v>15.595425926280697</c:v>
                </c:pt>
                <c:pt idx="173">
                  <c:v>15.595425926280697</c:v>
                </c:pt>
                <c:pt idx="174">
                  <c:v>15.595425926280697</c:v>
                </c:pt>
                <c:pt idx="175">
                  <c:v>15.595425926280697</c:v>
                </c:pt>
                <c:pt idx="176">
                  <c:v>15.595425926280697</c:v>
                </c:pt>
                <c:pt idx="177">
                  <c:v>15.595425926280697</c:v>
                </c:pt>
                <c:pt idx="178">
                  <c:v>15.595425926280697</c:v>
                </c:pt>
                <c:pt idx="179">
                  <c:v>15.595425926280697</c:v>
                </c:pt>
                <c:pt idx="180">
                  <c:v>15.595425926280697</c:v>
                </c:pt>
                <c:pt idx="181">
                  <c:v>15.595425926280697</c:v>
                </c:pt>
                <c:pt idx="182">
                  <c:v>15.595425926280697</c:v>
                </c:pt>
                <c:pt idx="183">
                  <c:v>15.595425926280697</c:v>
                </c:pt>
                <c:pt idx="184">
                  <c:v>15.595425926280697</c:v>
                </c:pt>
                <c:pt idx="185">
                  <c:v>15.595425926280697</c:v>
                </c:pt>
                <c:pt idx="186">
                  <c:v>15.595425926280697</c:v>
                </c:pt>
                <c:pt idx="187">
                  <c:v>15.595425926280697</c:v>
                </c:pt>
                <c:pt idx="188">
                  <c:v>15.595425926280697</c:v>
                </c:pt>
                <c:pt idx="189">
                  <c:v>15.595425926280697</c:v>
                </c:pt>
                <c:pt idx="190">
                  <c:v>15.595425926280697</c:v>
                </c:pt>
                <c:pt idx="191">
                  <c:v>15.595425926280697</c:v>
                </c:pt>
                <c:pt idx="192">
                  <c:v>15.595425926280697</c:v>
                </c:pt>
                <c:pt idx="193">
                  <c:v>15.595425926280697</c:v>
                </c:pt>
                <c:pt idx="194">
                  <c:v>15.595425926280697</c:v>
                </c:pt>
                <c:pt idx="195">
                  <c:v>15.595425926280697</c:v>
                </c:pt>
                <c:pt idx="196">
                  <c:v>15.595425926280697</c:v>
                </c:pt>
                <c:pt idx="197">
                  <c:v>15.595425926280697</c:v>
                </c:pt>
                <c:pt idx="198">
                  <c:v>15.595425926280697</c:v>
                </c:pt>
                <c:pt idx="199">
                  <c:v>15.595425926280697</c:v>
                </c:pt>
                <c:pt idx="200">
                  <c:v>15.595425926280697</c:v>
                </c:pt>
                <c:pt idx="201">
                  <c:v>15.595425926280697</c:v>
                </c:pt>
                <c:pt idx="202">
                  <c:v>15.595425926280697</c:v>
                </c:pt>
                <c:pt idx="203">
                  <c:v>15.595425926280697</c:v>
                </c:pt>
                <c:pt idx="204">
                  <c:v>15.595425926280697</c:v>
                </c:pt>
                <c:pt idx="205">
                  <c:v>15.595425926280697</c:v>
                </c:pt>
                <c:pt idx="206">
                  <c:v>15.595425926280697</c:v>
                </c:pt>
                <c:pt idx="207">
                  <c:v>15.595425926280697</c:v>
                </c:pt>
                <c:pt idx="208">
                  <c:v>15.595425926280697</c:v>
                </c:pt>
                <c:pt idx="209">
                  <c:v>15.595425926280697</c:v>
                </c:pt>
                <c:pt idx="210">
                  <c:v>15.595425926280697</c:v>
                </c:pt>
                <c:pt idx="211">
                  <c:v>15.595425926280697</c:v>
                </c:pt>
                <c:pt idx="212">
                  <c:v>15.595425926280697</c:v>
                </c:pt>
                <c:pt idx="213">
                  <c:v>15.595425926280697</c:v>
                </c:pt>
                <c:pt idx="214">
                  <c:v>15.595425926280697</c:v>
                </c:pt>
                <c:pt idx="215">
                  <c:v>15.595425926280697</c:v>
                </c:pt>
                <c:pt idx="216">
                  <c:v>15.595425926280697</c:v>
                </c:pt>
                <c:pt idx="217">
                  <c:v>15.595425926280697</c:v>
                </c:pt>
                <c:pt idx="218">
                  <c:v>15.595425926280697</c:v>
                </c:pt>
                <c:pt idx="219">
                  <c:v>15.595425926280697</c:v>
                </c:pt>
                <c:pt idx="220">
                  <c:v>15.595425926280697</c:v>
                </c:pt>
                <c:pt idx="221">
                  <c:v>15.595425926280697</c:v>
                </c:pt>
                <c:pt idx="222">
                  <c:v>15.595425926280697</c:v>
                </c:pt>
                <c:pt idx="223">
                  <c:v>15.595425926280697</c:v>
                </c:pt>
                <c:pt idx="224">
                  <c:v>15.595425926280697</c:v>
                </c:pt>
                <c:pt idx="225">
                  <c:v>15.595425926280697</c:v>
                </c:pt>
                <c:pt idx="226">
                  <c:v>15.595425926280697</c:v>
                </c:pt>
                <c:pt idx="227">
                  <c:v>15.595425926280697</c:v>
                </c:pt>
                <c:pt idx="228">
                  <c:v>15.595425926280697</c:v>
                </c:pt>
                <c:pt idx="229">
                  <c:v>15.595425926280697</c:v>
                </c:pt>
                <c:pt idx="230">
                  <c:v>15.595425926280697</c:v>
                </c:pt>
                <c:pt idx="231">
                  <c:v>15.595425926280697</c:v>
                </c:pt>
                <c:pt idx="232">
                  <c:v>15.595425926280697</c:v>
                </c:pt>
                <c:pt idx="233">
                  <c:v>15.595425926280697</c:v>
                </c:pt>
                <c:pt idx="234">
                  <c:v>15.595425926280697</c:v>
                </c:pt>
                <c:pt idx="235">
                  <c:v>15.595425926280697</c:v>
                </c:pt>
                <c:pt idx="236">
                  <c:v>15.595425926280697</c:v>
                </c:pt>
                <c:pt idx="237">
                  <c:v>15.595425926280697</c:v>
                </c:pt>
                <c:pt idx="238">
                  <c:v>15.595425926280697</c:v>
                </c:pt>
                <c:pt idx="239">
                  <c:v>15.595425926280697</c:v>
                </c:pt>
                <c:pt idx="240">
                  <c:v>15.595425926280697</c:v>
                </c:pt>
                <c:pt idx="241">
                  <c:v>15.595425926280697</c:v>
                </c:pt>
                <c:pt idx="242">
                  <c:v>15.595425926280697</c:v>
                </c:pt>
                <c:pt idx="243">
                  <c:v>15.595425926280697</c:v>
                </c:pt>
                <c:pt idx="244">
                  <c:v>15.595425926280697</c:v>
                </c:pt>
                <c:pt idx="245">
                  <c:v>15.595425926280697</c:v>
                </c:pt>
                <c:pt idx="246">
                  <c:v>15.595425926280697</c:v>
                </c:pt>
                <c:pt idx="247">
                  <c:v>15.595425926280697</c:v>
                </c:pt>
                <c:pt idx="248">
                  <c:v>15.595425926280697</c:v>
                </c:pt>
                <c:pt idx="249">
                  <c:v>15.595425926280697</c:v>
                </c:pt>
                <c:pt idx="250">
                  <c:v>15.595425926280697</c:v>
                </c:pt>
              </c:numCache>
            </c:numRef>
          </c:val>
          <c:smooth val="0"/>
          <c:extLst>
            <c:ext xmlns:c16="http://schemas.microsoft.com/office/drawing/2014/chart" uri="{C3380CC4-5D6E-409C-BE32-E72D297353CC}">
              <c16:uniqueId val="{00000001-EF22-AF42-A450-70D655320FF7}"/>
            </c:ext>
          </c:extLst>
        </c:ser>
        <c:dLbls>
          <c:showLegendKey val="0"/>
          <c:showVal val="0"/>
          <c:showCatName val="0"/>
          <c:showSerName val="0"/>
          <c:showPercent val="0"/>
          <c:showBubbleSize val="0"/>
        </c:dLbls>
        <c:smooth val="0"/>
        <c:axId val="1378906320"/>
        <c:axId val="1311010480"/>
      </c:lineChart>
      <c:catAx>
        <c:axId val="13789063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11010480"/>
        <c:crosses val="autoZero"/>
        <c:auto val="1"/>
        <c:lblAlgn val="ctr"/>
        <c:lblOffset val="100"/>
        <c:noMultiLvlLbl val="0"/>
      </c:catAx>
      <c:valAx>
        <c:axId val="131101048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378906320"/>
        <c:crosses val="autoZero"/>
        <c:crossBetween val="between"/>
      </c:valAx>
      <c:spPr>
        <a:noFill/>
        <a:ln>
          <a:noFill/>
        </a:ln>
        <a:effectLst/>
      </c:spPr>
    </c:plotArea>
    <c:legend>
      <c:legendPos val="r"/>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27</xdr:col>
      <xdr:colOff>48260</xdr:colOff>
      <xdr:row>3</xdr:row>
      <xdr:rowOff>60960</xdr:rowOff>
    </xdr:from>
    <xdr:ext cx="1044581" cy="16619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5328900" y="670560"/>
              <a:ext cx="1044581"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1" i="1">
                        <a:latin typeface="Cambria Math" panose="02040503050406030204" pitchFamily="18" charset="0"/>
                      </a:rPr>
                      <m:t>𝒀</m:t>
                    </m:r>
                    <m:r>
                      <a:rPr lang="nb-NO" sz="1000" b="1" i="1">
                        <a:latin typeface="Cambria Math" panose="02040503050406030204" pitchFamily="18" charset="0"/>
                      </a:rPr>
                      <m:t>=</m:t>
                    </m:r>
                    <m:sSup>
                      <m:sSupPr>
                        <m:ctrlPr>
                          <a:rPr lang="nb-NO" sz="1000" b="1" i="1">
                            <a:latin typeface="Cambria Math" panose="02040503050406030204" pitchFamily="18" charset="0"/>
                          </a:rPr>
                        </m:ctrlPr>
                      </m:sSupPr>
                      <m:e>
                        <m:r>
                          <a:rPr lang="nb-NO" sz="1000" b="1" i="1">
                            <a:solidFill>
                              <a:schemeClr val="tx1"/>
                            </a:solidFill>
                            <a:latin typeface="Cambria Math" panose="02040503050406030204" pitchFamily="18" charset="0"/>
                          </a:rPr>
                          <m:t>Â</m:t>
                        </m:r>
                        <m:r>
                          <a:rPr lang="nb-NO" sz="1000" b="1" i="1">
                            <a:latin typeface="Cambria Math" panose="02040503050406030204" pitchFamily="18" charset="0"/>
                          </a:rPr>
                          <m:t>𝑲</m:t>
                        </m:r>
                      </m:e>
                      <m:sup>
                        <m:r>
                          <a:rPr lang="nb-NO" sz="1000" b="1" i="1">
                            <a:latin typeface="Cambria Math" panose="02040503050406030204" pitchFamily="18" charset="0"/>
                          </a:rPr>
                          <m:t>𝒂</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m:t>
                        </m:r>
                        <m:r>
                          <a:rPr lang="nb-NO" sz="1000" b="1" i="1">
                            <a:latin typeface="Cambria Math" panose="02040503050406030204" pitchFamily="18" charset="0"/>
                          </a:rPr>
                          <m:t>𝒉𝑳</m:t>
                        </m:r>
                        <m:r>
                          <a:rPr lang="nb-NO" sz="1000" b="1" i="1">
                            <a:latin typeface="Cambria Math" panose="02040503050406030204" pitchFamily="18" charset="0"/>
                          </a:rPr>
                          <m:t>)</m:t>
                        </m:r>
                      </m:e>
                      <m:sup>
                        <m:r>
                          <a:rPr lang="nb-NO" sz="1000" b="1" i="1">
                            <a:latin typeface="Cambria Math" panose="02040503050406030204" pitchFamily="18" charset="0"/>
                          </a:rPr>
                          <m:t>(</m:t>
                        </m:r>
                        <m:r>
                          <a:rPr lang="nb-NO" sz="1000" b="1" i="1">
                            <a:latin typeface="Cambria Math" panose="02040503050406030204" pitchFamily="18" charset="0"/>
                          </a:rPr>
                          <m:t>𝟏</m:t>
                        </m:r>
                        <m:r>
                          <a:rPr lang="nb-NO" sz="1000" b="1" i="1">
                            <a:latin typeface="Cambria Math" panose="02040503050406030204" pitchFamily="18" charset="0"/>
                          </a:rPr>
                          <m:t>−</m:t>
                        </m:r>
                        <m:r>
                          <a:rPr lang="nb-NO" sz="1000" b="1" i="1">
                            <a:latin typeface="Cambria Math" panose="02040503050406030204" pitchFamily="18" charset="0"/>
                          </a:rPr>
                          <m:t>𝒂</m:t>
                        </m:r>
                        <m:r>
                          <a:rPr lang="nb-NO" sz="1000" b="1" i="1">
                            <a:latin typeface="Cambria Math" panose="02040503050406030204" pitchFamily="18" charset="0"/>
                          </a:rPr>
                          <m:t>)</m:t>
                        </m:r>
                      </m:sup>
                    </m:sSup>
                  </m:oMath>
                </m:oMathPara>
              </a14:m>
              <a:endParaRPr lang="en-US" sz="1000" b="1"/>
            </a:p>
          </xdr:txBody>
        </xdr:sp>
      </mc:Choice>
      <mc:Fallback xmlns="">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5328900" y="670560"/>
              <a:ext cx="1044581"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𝒀=〖</a:t>
              </a:r>
              <a:r>
                <a:rPr lang="nb-NO" sz="1000" b="1" i="0">
                  <a:solidFill>
                    <a:schemeClr val="tx1"/>
                  </a:solidFill>
                  <a:latin typeface="Cambria Math" panose="02040503050406030204" pitchFamily="18" charset="0"/>
                </a:rPr>
                <a:t>Â</a:t>
              </a:r>
              <a:r>
                <a:rPr lang="nb-NO" sz="1000" b="1" i="0">
                  <a:latin typeface="Cambria Math" panose="02040503050406030204" pitchFamily="18" charset="0"/>
                </a:rPr>
                <a:t>𝑲〗^𝒂 〖(𝒉𝑳)〗^((𝟏−𝒂))</a:t>
              </a:r>
              <a:endParaRPr lang="en-US" sz="1000" b="1"/>
            </a:p>
          </xdr:txBody>
        </xdr:sp>
      </mc:Fallback>
    </mc:AlternateContent>
    <xdr:clientData/>
  </xdr:oneCellAnchor>
  <xdr:oneCellAnchor>
    <xdr:from>
      <xdr:col>28</xdr:col>
      <xdr:colOff>60960</xdr:colOff>
      <xdr:row>3</xdr:row>
      <xdr:rowOff>48260</xdr:rowOff>
    </xdr:from>
    <xdr:ext cx="833562" cy="16619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6438880" y="657860"/>
              <a:ext cx="83356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1" i="0">
                        <a:latin typeface="Cambria Math" panose="02040503050406030204" pitchFamily="18" charset="0"/>
                      </a:rPr>
                      <m:t>𝐲</m:t>
                    </m:r>
                    <m:r>
                      <a:rPr lang="nb-NO" sz="1000" b="1" i="1">
                        <a:latin typeface="Cambria Math" panose="02040503050406030204" pitchFamily="18" charset="0"/>
                      </a:rPr>
                      <m:t>=</m:t>
                    </m:r>
                    <m:sSup>
                      <m:sSupPr>
                        <m:ctrlPr>
                          <a:rPr lang="nb-NO" sz="1000" b="1" i="1">
                            <a:latin typeface="Cambria Math" panose="02040503050406030204" pitchFamily="18" charset="0"/>
                          </a:rPr>
                        </m:ctrlPr>
                      </m:sSupPr>
                      <m:e>
                        <m:r>
                          <a:rPr lang="nb-NO" sz="1000" b="1" i="1">
                            <a:solidFill>
                              <a:schemeClr val="tx1"/>
                            </a:solidFill>
                            <a:latin typeface="Cambria Math" panose="02040503050406030204" pitchFamily="18" charset="0"/>
                          </a:rPr>
                          <m:t>Â</m:t>
                        </m:r>
                        <m:r>
                          <a:rPr lang="nb-NO" sz="1000" b="1" i="1">
                            <a:solidFill>
                              <a:schemeClr val="tx1"/>
                            </a:solidFill>
                            <a:latin typeface="Cambria Math" panose="02040503050406030204" pitchFamily="18" charset="0"/>
                          </a:rPr>
                          <m:t>𝒌</m:t>
                        </m:r>
                      </m:e>
                      <m:sup>
                        <m:r>
                          <a:rPr lang="nb-NO" sz="1000" b="1" i="1">
                            <a:latin typeface="Cambria Math" panose="02040503050406030204" pitchFamily="18" charset="0"/>
                          </a:rPr>
                          <m:t>𝒂</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𝒉</m:t>
                        </m:r>
                      </m:e>
                      <m:sup>
                        <m:r>
                          <a:rPr lang="nb-NO" sz="1000" b="1" i="1">
                            <a:latin typeface="Cambria Math" panose="02040503050406030204" pitchFamily="18" charset="0"/>
                          </a:rPr>
                          <m:t>(</m:t>
                        </m:r>
                        <m:r>
                          <a:rPr lang="nb-NO" sz="1000" b="1" i="1">
                            <a:latin typeface="Cambria Math" panose="02040503050406030204" pitchFamily="18" charset="0"/>
                          </a:rPr>
                          <m:t>𝟏</m:t>
                        </m:r>
                        <m:r>
                          <a:rPr lang="nb-NO" sz="1000" b="1" i="1">
                            <a:latin typeface="Cambria Math" panose="02040503050406030204" pitchFamily="18" charset="0"/>
                          </a:rPr>
                          <m:t>−</m:t>
                        </m:r>
                        <m:r>
                          <a:rPr lang="nb-NO" sz="1000" b="1" i="1">
                            <a:latin typeface="Cambria Math" panose="02040503050406030204" pitchFamily="18" charset="0"/>
                          </a:rPr>
                          <m:t>𝒂</m:t>
                        </m:r>
                        <m:r>
                          <a:rPr lang="nb-NO" sz="1000" b="1" i="1">
                            <a:latin typeface="Cambria Math" panose="02040503050406030204" pitchFamily="18" charset="0"/>
                          </a:rPr>
                          <m:t>)</m:t>
                        </m:r>
                      </m:sup>
                    </m:sSup>
                  </m:oMath>
                </m:oMathPara>
              </a14:m>
              <a:endParaRPr lang="en-US" sz="1000" b="1"/>
            </a:p>
          </xdr:txBody>
        </xdr:sp>
      </mc:Choice>
      <mc:Fallback xmlns="">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6438880" y="657860"/>
              <a:ext cx="83356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𝐲=〖</a:t>
              </a:r>
              <a:r>
                <a:rPr lang="nb-NO" sz="1000" b="1" i="0">
                  <a:solidFill>
                    <a:schemeClr val="tx1"/>
                  </a:solidFill>
                  <a:latin typeface="Cambria Math" panose="02040503050406030204" pitchFamily="18" charset="0"/>
                </a:rPr>
                <a:t>Â𝒌〗^</a:t>
              </a:r>
              <a:r>
                <a:rPr lang="nb-NO" sz="1000" b="1" i="0">
                  <a:latin typeface="Cambria Math" panose="02040503050406030204" pitchFamily="18" charset="0"/>
                </a:rPr>
                <a:t>𝒂 𝒉^((𝟏−𝒂))</a:t>
              </a:r>
              <a:endParaRPr lang="en-US" sz="1000" b="1"/>
            </a:p>
          </xdr:txBody>
        </xdr:sp>
      </mc:Fallback>
    </mc:AlternateContent>
    <xdr:clientData/>
  </xdr:oneCellAnchor>
  <xdr:oneCellAnchor>
    <xdr:from>
      <xdr:col>21</xdr:col>
      <xdr:colOff>202812</xdr:colOff>
      <xdr:row>3</xdr:row>
      <xdr:rowOff>54397</xdr:rowOff>
    </xdr:from>
    <xdr:ext cx="123559" cy="18787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0743812" y="727497"/>
              <a:ext cx="123559"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i="1">
                        <a:latin typeface="Cambria Math" panose="02040503050406030204" pitchFamily="18" charset="0"/>
                        <a:ea typeface="Cambria Math" panose="02040503050406030204" pitchFamily="18" charset="0"/>
                      </a:rPr>
                      <m:t>𝛿</m:t>
                    </m:r>
                  </m:oMath>
                </m:oMathPara>
              </a14:m>
              <a:endParaRPr lang="en-US" sz="1200"/>
            </a:p>
          </xdr:txBody>
        </xdr:sp>
      </mc:Choice>
      <mc:Fallback xmlns="">
        <xdr:sp macro="" textlink="">
          <xdr:nvSpPr>
            <xdr:cNvPr id="4" name="TextBox 3">
              <a:extLst>
                <a:ext uri="{FF2B5EF4-FFF2-40B4-BE49-F238E27FC236}">
                  <a16:creationId xmlns:a16="http://schemas.microsoft.com/office/drawing/2014/main" id="{87CB5FF5-7056-0E1D-921F-B45E5CF3460F}"/>
                </a:ext>
              </a:extLst>
            </xdr:cNvPr>
            <xdr:cNvSpPr txBox="1"/>
          </xdr:nvSpPr>
          <xdr:spPr>
            <a:xfrm>
              <a:off x="10743812" y="727497"/>
              <a:ext cx="123559"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200" i="0">
                  <a:latin typeface="Cambria Math" panose="02040503050406030204" pitchFamily="18" charset="0"/>
                  <a:ea typeface="Cambria Math" panose="02040503050406030204" pitchFamily="18" charset="0"/>
                </a:rPr>
                <a:t>𝛿</a:t>
              </a:r>
              <a:endParaRPr lang="en-US" sz="1200"/>
            </a:p>
          </xdr:txBody>
        </xdr:sp>
      </mc:Fallback>
    </mc:AlternateContent>
    <xdr:clientData/>
  </xdr:oneCellAnchor>
  <xdr:oneCellAnchor>
    <xdr:from>
      <xdr:col>29</xdr:col>
      <xdr:colOff>108037</xdr:colOff>
      <xdr:row>3</xdr:row>
      <xdr:rowOff>49404</xdr:rowOff>
    </xdr:from>
    <xdr:ext cx="661528" cy="16619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7440997" y="659004"/>
              <a:ext cx="661528"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nb-NO" sz="1000" b="1" i="1">
                            <a:latin typeface="Cambria Math" panose="02040503050406030204" pitchFamily="18" charset="0"/>
                          </a:rPr>
                        </m:ctrlPr>
                      </m:sSupPr>
                      <m:e>
                        <m:r>
                          <a:rPr lang="nb-NO" sz="1000" b="1" i="1">
                            <a:latin typeface="Cambria Math" panose="02040503050406030204" pitchFamily="18" charset="0"/>
                          </a:rPr>
                          <m:t>𝒔</m:t>
                        </m:r>
                        <m:r>
                          <a:rPr lang="nb-NO" sz="1000" b="1" i="1">
                            <a:solidFill>
                              <a:schemeClr val="tx1"/>
                            </a:solidFill>
                            <a:latin typeface="Cambria Math" panose="02040503050406030204" pitchFamily="18" charset="0"/>
                          </a:rPr>
                          <m:t>Â</m:t>
                        </m:r>
                        <m:r>
                          <a:rPr lang="nb-NO" sz="1000" b="1" i="1">
                            <a:solidFill>
                              <a:schemeClr val="tx1"/>
                            </a:solidFill>
                            <a:latin typeface="Cambria Math" panose="02040503050406030204" pitchFamily="18" charset="0"/>
                          </a:rPr>
                          <m:t>𝒌</m:t>
                        </m:r>
                      </m:e>
                      <m:sup>
                        <m:r>
                          <a:rPr lang="nb-NO" sz="1000" b="1" i="1">
                            <a:latin typeface="Cambria Math" panose="02040503050406030204" pitchFamily="18" charset="0"/>
                          </a:rPr>
                          <m:t>𝒂</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𝒉</m:t>
                        </m:r>
                      </m:e>
                      <m:sup>
                        <m:r>
                          <a:rPr lang="nb-NO" sz="1000" b="1" i="1">
                            <a:latin typeface="Cambria Math" panose="02040503050406030204" pitchFamily="18" charset="0"/>
                          </a:rPr>
                          <m:t>(</m:t>
                        </m:r>
                        <m:r>
                          <a:rPr lang="nb-NO" sz="1000" b="1" i="1">
                            <a:latin typeface="Cambria Math" panose="02040503050406030204" pitchFamily="18" charset="0"/>
                          </a:rPr>
                          <m:t>𝟏</m:t>
                        </m:r>
                        <m:r>
                          <a:rPr lang="nb-NO" sz="1000" b="1" i="1">
                            <a:latin typeface="Cambria Math" panose="02040503050406030204" pitchFamily="18" charset="0"/>
                          </a:rPr>
                          <m:t>−</m:t>
                        </m:r>
                        <m:r>
                          <a:rPr lang="nb-NO" sz="1000" b="1" i="1">
                            <a:latin typeface="Cambria Math" panose="02040503050406030204" pitchFamily="18" charset="0"/>
                          </a:rPr>
                          <m:t>𝒂</m:t>
                        </m:r>
                        <m:r>
                          <a:rPr lang="nb-NO" sz="1000" b="1" i="1">
                            <a:latin typeface="Cambria Math" panose="02040503050406030204" pitchFamily="18" charset="0"/>
                          </a:rPr>
                          <m:t>)</m:t>
                        </m:r>
                      </m:sup>
                    </m:sSup>
                  </m:oMath>
                </m:oMathPara>
              </a14:m>
              <a:endParaRPr lang="en-US" sz="1000" b="1"/>
            </a:p>
          </xdr:txBody>
        </xdr:sp>
      </mc:Choice>
      <mc:Fallback xmlns="">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7440997" y="659004"/>
              <a:ext cx="661528"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〖𝒔</a:t>
              </a:r>
              <a:r>
                <a:rPr lang="nb-NO" sz="1000" b="1" i="0">
                  <a:solidFill>
                    <a:schemeClr val="tx1"/>
                  </a:solidFill>
                  <a:latin typeface="Cambria Math" panose="02040503050406030204" pitchFamily="18" charset="0"/>
                </a:rPr>
                <a:t>Â𝒌〗^</a:t>
              </a:r>
              <a:r>
                <a:rPr lang="nb-NO" sz="1000" b="1" i="0">
                  <a:latin typeface="Cambria Math" panose="02040503050406030204" pitchFamily="18" charset="0"/>
                </a:rPr>
                <a:t>𝒂 𝒉^((𝟏−𝒂))</a:t>
              </a:r>
              <a:endParaRPr lang="en-US" sz="1000" b="1"/>
            </a:p>
          </xdr:txBody>
        </xdr:sp>
      </mc:Fallback>
    </mc:AlternateContent>
    <xdr:clientData/>
  </xdr:oneCellAnchor>
  <xdr:oneCellAnchor>
    <xdr:from>
      <xdr:col>30</xdr:col>
      <xdr:colOff>67184</xdr:colOff>
      <xdr:row>3</xdr:row>
      <xdr:rowOff>31411</xdr:rowOff>
    </xdr:from>
    <xdr:ext cx="65" cy="156518"/>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9805505" y="642174"/>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000" b="1"/>
        </a:p>
      </xdr:txBody>
    </xdr:sp>
    <xdr:clientData/>
  </xdr:oneCellAnchor>
  <xdr:oneCellAnchor>
    <xdr:from>
      <xdr:col>30</xdr:col>
      <xdr:colOff>93999</xdr:colOff>
      <xdr:row>3</xdr:row>
      <xdr:rowOff>48319</xdr:rowOff>
    </xdr:from>
    <xdr:ext cx="546111" cy="16440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8249919" y="657919"/>
              <a:ext cx="54611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050" b="1" i="1">
                            <a:latin typeface="Cambria Math" panose="02040503050406030204" pitchFamily="18" charset="0"/>
                            <a:ea typeface="Cambria Math" panose="02040503050406030204" pitchFamily="18" charset="0"/>
                          </a:rPr>
                        </m:ctrlPr>
                      </m:dPr>
                      <m:e>
                        <m:r>
                          <a:rPr lang="nb-NO" sz="1050" b="1" i="1">
                            <a:latin typeface="Cambria Math" panose="02040503050406030204" pitchFamily="18" charset="0"/>
                            <a:ea typeface="Cambria Math" panose="02040503050406030204" pitchFamily="18" charset="0"/>
                          </a:rPr>
                          <m:t>𝜹</m:t>
                        </m:r>
                        <m:r>
                          <a:rPr lang="nb-NO" sz="1050" b="1" i="0">
                            <a:latin typeface="Cambria Math" panose="02040503050406030204" pitchFamily="18" charset="0"/>
                            <a:ea typeface="Cambria Math" panose="02040503050406030204" pitchFamily="18" charset="0"/>
                          </a:rPr>
                          <m:t>+</m:t>
                        </m:r>
                        <m:r>
                          <a:rPr lang="nb-NO" sz="1050" b="1" i="0">
                            <a:latin typeface="Cambria Math" panose="02040503050406030204" pitchFamily="18" charset="0"/>
                            <a:ea typeface="Cambria Math" panose="02040503050406030204" pitchFamily="18" charset="0"/>
                          </a:rPr>
                          <m:t>𝐧</m:t>
                        </m:r>
                      </m:e>
                    </m:d>
                    <m:r>
                      <a:rPr lang="nb-NO" sz="1050" b="1" i="0">
                        <a:latin typeface="Cambria Math" panose="02040503050406030204" pitchFamily="18" charset="0"/>
                        <a:ea typeface="Cambria Math" panose="02040503050406030204" pitchFamily="18" charset="0"/>
                      </a:rPr>
                      <m:t>𝐤</m:t>
                    </m:r>
                  </m:oMath>
                </m:oMathPara>
              </a14:m>
              <a:endParaRPr lang="en-US" sz="1050" b="1"/>
            </a:p>
          </xdr:txBody>
        </xdr:sp>
      </mc:Choice>
      <mc:Fallback xmlns="">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8249919" y="657919"/>
              <a:ext cx="54611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50" b="1" i="0">
                  <a:latin typeface="Cambria Math" panose="02040503050406030204" pitchFamily="18" charset="0"/>
                  <a:ea typeface="Cambria Math" panose="02040503050406030204" pitchFamily="18" charset="0"/>
                </a:rPr>
                <a:t>(𝜹+𝐧)𝐤</a:t>
              </a:r>
              <a:endParaRPr lang="en-US" sz="1050" b="1"/>
            </a:p>
          </xdr:txBody>
        </xdr:sp>
      </mc:Fallback>
    </mc:AlternateContent>
    <xdr:clientData/>
  </xdr:oneCellAnchor>
  <xdr:oneCellAnchor>
    <xdr:from>
      <xdr:col>40</xdr:col>
      <xdr:colOff>140611</xdr:colOff>
      <xdr:row>3</xdr:row>
      <xdr:rowOff>50334</xdr:rowOff>
    </xdr:from>
    <xdr:ext cx="112851" cy="17729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25997811" y="659934"/>
              <a:ext cx="112851" cy="177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050" b="1" i="1">
                            <a:latin typeface="Cambria Math" panose="02040503050406030204" pitchFamily="18" charset="0"/>
                          </a:rPr>
                        </m:ctrlPr>
                      </m:accPr>
                      <m:e>
                        <m:r>
                          <a:rPr lang="nb-NO" sz="1050" b="1" i="1">
                            <a:latin typeface="Cambria Math" panose="02040503050406030204" pitchFamily="18" charset="0"/>
                          </a:rPr>
                          <m:t>𝒌</m:t>
                        </m:r>
                      </m:e>
                    </m:acc>
                  </m:oMath>
                </m:oMathPara>
              </a14:m>
              <a:endParaRPr lang="en-US" sz="1050" b="1"/>
            </a:p>
          </xdr:txBody>
        </xdr:sp>
      </mc:Choice>
      <mc:Fallback xmlns="">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25997811" y="659934"/>
              <a:ext cx="112851" cy="177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50" b="1" i="0">
                  <a:latin typeface="Cambria Math" panose="02040503050406030204" pitchFamily="18" charset="0"/>
                </a:rPr>
                <a:t>𝒌</a:t>
              </a:r>
              <a:r>
                <a:rPr lang="en-US" sz="1050" b="1" i="0">
                  <a:latin typeface="Cambria Math" panose="02040503050406030204" pitchFamily="18" charset="0"/>
                </a:rPr>
                <a:t> ̇</a:t>
              </a:r>
              <a:endParaRPr lang="en-US" sz="1050" b="1"/>
            </a:p>
          </xdr:txBody>
        </xdr:sp>
      </mc:Fallback>
    </mc:AlternateContent>
    <xdr:clientData/>
  </xdr:oneCellAnchor>
  <xdr:oneCellAnchor>
    <xdr:from>
      <xdr:col>38</xdr:col>
      <xdr:colOff>100799</xdr:colOff>
      <xdr:row>3</xdr:row>
      <xdr:rowOff>53578</xdr:rowOff>
    </xdr:from>
    <xdr:ext cx="712054" cy="181973"/>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4129199" y="730911"/>
              <a:ext cx="712054" cy="1819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nb-NO" sz="1000" b="1" i="1">
                            <a:latin typeface="Cambria Math" panose="02040503050406030204" pitchFamily="18" charset="0"/>
                          </a:rPr>
                        </m:ctrlPr>
                      </m:sSupPr>
                      <m:e>
                        <m:r>
                          <a:rPr lang="nb-NO" sz="1000" b="1" i="1">
                            <a:latin typeface="Cambria Math" panose="02040503050406030204" pitchFamily="18" charset="0"/>
                          </a:rPr>
                          <m:t>𝒔</m:t>
                        </m:r>
                        <m:r>
                          <a:rPr lang="nb-NO" sz="1000" b="1" i="1">
                            <a:solidFill>
                              <a:schemeClr val="tx1"/>
                            </a:solidFill>
                            <a:latin typeface="Cambria Math" panose="02040503050406030204" pitchFamily="18" charset="0"/>
                          </a:rPr>
                          <m:t>Â</m:t>
                        </m:r>
                        <m:sSup>
                          <m:sSupPr>
                            <m:ctrlPr>
                              <a:rPr lang="nb-NO" sz="1000" b="1" i="1">
                                <a:solidFill>
                                  <a:schemeClr val="tx1"/>
                                </a:solidFill>
                                <a:latin typeface="Cambria Math" panose="02040503050406030204" pitchFamily="18" charset="0"/>
                              </a:rPr>
                            </m:ctrlPr>
                          </m:sSupPr>
                          <m:e>
                            <m:r>
                              <a:rPr lang="nb-NO" sz="1000" b="1" i="1">
                                <a:solidFill>
                                  <a:schemeClr val="tx1"/>
                                </a:solidFill>
                                <a:latin typeface="Cambria Math" panose="02040503050406030204" pitchFamily="18" charset="0"/>
                              </a:rPr>
                              <m:t>𝒌</m:t>
                            </m:r>
                          </m:e>
                          <m:sup>
                            <m:r>
                              <a:rPr lang="nb-NO" sz="1000" b="1" i="1">
                                <a:solidFill>
                                  <a:schemeClr val="tx1"/>
                                </a:solidFill>
                                <a:latin typeface="Cambria Math" panose="02040503050406030204" pitchFamily="18" charset="0"/>
                              </a:rPr>
                              <m:t>∗</m:t>
                            </m:r>
                          </m:sup>
                        </m:sSup>
                      </m:e>
                      <m:sup>
                        <m:r>
                          <a:rPr lang="nb-NO" sz="1000" b="1" i="1">
                            <a:latin typeface="Cambria Math" panose="02040503050406030204" pitchFamily="18" charset="0"/>
                          </a:rPr>
                          <m:t>𝒂</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𝒉</m:t>
                        </m:r>
                      </m:e>
                      <m:sup>
                        <m:r>
                          <a:rPr lang="nb-NO" sz="1000" b="1" i="1">
                            <a:latin typeface="Cambria Math" panose="02040503050406030204" pitchFamily="18" charset="0"/>
                          </a:rPr>
                          <m:t>(</m:t>
                        </m:r>
                        <m:r>
                          <a:rPr lang="nb-NO" sz="1000" b="1" i="1">
                            <a:latin typeface="Cambria Math" panose="02040503050406030204" pitchFamily="18" charset="0"/>
                          </a:rPr>
                          <m:t>𝟏</m:t>
                        </m:r>
                        <m:r>
                          <a:rPr lang="nb-NO" sz="1000" b="1" i="1">
                            <a:latin typeface="Cambria Math" panose="02040503050406030204" pitchFamily="18" charset="0"/>
                          </a:rPr>
                          <m:t>−</m:t>
                        </m:r>
                        <m:r>
                          <a:rPr lang="nb-NO" sz="1000" b="1" i="1">
                            <a:latin typeface="Cambria Math" panose="02040503050406030204" pitchFamily="18" charset="0"/>
                          </a:rPr>
                          <m:t>𝒂</m:t>
                        </m:r>
                        <m:r>
                          <a:rPr lang="nb-NO" sz="1000" b="1" i="1">
                            <a:latin typeface="Cambria Math" panose="02040503050406030204" pitchFamily="18" charset="0"/>
                          </a:rPr>
                          <m:t>)</m:t>
                        </m:r>
                      </m:sup>
                    </m:sSup>
                  </m:oMath>
                </m:oMathPara>
              </a14:m>
              <a:endParaRPr lang="en-US" sz="1000" b="1"/>
            </a:p>
          </xdr:txBody>
        </xdr:sp>
      </mc:Choice>
      <mc:Fallback xmlns="">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4129199" y="730911"/>
              <a:ext cx="712054" cy="1819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〖𝒔</a:t>
              </a:r>
              <a:r>
                <a:rPr lang="nb-NO" sz="1000" b="1" i="0">
                  <a:solidFill>
                    <a:schemeClr val="tx1"/>
                  </a:solidFill>
                  <a:latin typeface="Cambria Math" panose="02040503050406030204" pitchFamily="18" charset="0"/>
                </a:rPr>
                <a:t>Â𝒌^∗〗^</a:t>
              </a:r>
              <a:r>
                <a:rPr lang="nb-NO" sz="1000" b="1" i="0">
                  <a:latin typeface="Cambria Math" panose="02040503050406030204" pitchFamily="18" charset="0"/>
                </a:rPr>
                <a:t>𝒂 𝒉^((𝟏−𝒂))</a:t>
              </a:r>
              <a:endParaRPr lang="en-US" sz="1000" b="1"/>
            </a:p>
          </xdr:txBody>
        </xdr:sp>
      </mc:Fallback>
    </mc:AlternateContent>
    <xdr:clientData/>
  </xdr:oneCellAnchor>
  <xdr:oneCellAnchor>
    <xdr:from>
      <xdr:col>39</xdr:col>
      <xdr:colOff>124945</xdr:colOff>
      <xdr:row>3</xdr:row>
      <xdr:rowOff>59564</xdr:rowOff>
    </xdr:from>
    <xdr:ext cx="599523" cy="164404"/>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5138865" y="669164"/>
              <a:ext cx="599523"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050" b="1" i="1">
                            <a:latin typeface="Cambria Math" panose="02040503050406030204" pitchFamily="18" charset="0"/>
                            <a:ea typeface="Cambria Math" panose="02040503050406030204" pitchFamily="18" charset="0"/>
                          </a:rPr>
                        </m:ctrlPr>
                      </m:dPr>
                      <m:e>
                        <m:r>
                          <a:rPr lang="nb-NO" sz="1050" b="1" i="1">
                            <a:latin typeface="Cambria Math" panose="02040503050406030204" pitchFamily="18" charset="0"/>
                            <a:ea typeface="Cambria Math" panose="02040503050406030204" pitchFamily="18" charset="0"/>
                          </a:rPr>
                          <m:t>𝜹</m:t>
                        </m:r>
                        <m:r>
                          <a:rPr lang="nb-NO" sz="1050" b="1" i="0">
                            <a:latin typeface="Cambria Math" panose="02040503050406030204" pitchFamily="18" charset="0"/>
                            <a:ea typeface="Cambria Math" panose="02040503050406030204" pitchFamily="18" charset="0"/>
                          </a:rPr>
                          <m:t>+</m:t>
                        </m:r>
                        <m:r>
                          <a:rPr lang="nb-NO" sz="1050" b="1" i="0">
                            <a:latin typeface="Cambria Math" panose="02040503050406030204" pitchFamily="18" charset="0"/>
                            <a:ea typeface="Cambria Math" panose="02040503050406030204" pitchFamily="18" charset="0"/>
                          </a:rPr>
                          <m:t>𝐧</m:t>
                        </m:r>
                      </m:e>
                    </m:d>
                    <m:sSup>
                      <m:sSupPr>
                        <m:ctrlPr>
                          <a:rPr lang="nb-NO" sz="1050" b="1" i="1">
                            <a:latin typeface="Cambria Math" panose="02040503050406030204" pitchFamily="18" charset="0"/>
                            <a:ea typeface="Cambria Math" panose="02040503050406030204" pitchFamily="18" charset="0"/>
                          </a:rPr>
                        </m:ctrlPr>
                      </m:sSupPr>
                      <m:e>
                        <m:r>
                          <a:rPr lang="nb-NO" sz="1050" b="1" i="1">
                            <a:latin typeface="Cambria Math" panose="02040503050406030204" pitchFamily="18" charset="0"/>
                            <a:ea typeface="Cambria Math" panose="02040503050406030204" pitchFamily="18" charset="0"/>
                          </a:rPr>
                          <m:t>𝒌</m:t>
                        </m:r>
                      </m:e>
                      <m:sup>
                        <m:r>
                          <a:rPr lang="nb-NO" sz="1050" b="1" i="1">
                            <a:latin typeface="Cambria Math" panose="02040503050406030204" pitchFamily="18" charset="0"/>
                            <a:ea typeface="Cambria Math" panose="02040503050406030204" pitchFamily="18" charset="0"/>
                          </a:rPr>
                          <m:t>∗</m:t>
                        </m:r>
                      </m:sup>
                    </m:sSup>
                  </m:oMath>
                </m:oMathPara>
              </a14:m>
              <a:endParaRPr lang="en-US" sz="1050" b="1"/>
            </a:p>
          </xdr:txBody>
        </xdr:sp>
      </mc:Choice>
      <mc:Fallback xmlns="">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5138865" y="669164"/>
              <a:ext cx="599523"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50" b="1" i="0">
                  <a:latin typeface="Cambria Math" panose="02040503050406030204" pitchFamily="18" charset="0"/>
                  <a:ea typeface="Cambria Math" panose="02040503050406030204" pitchFamily="18" charset="0"/>
                </a:rPr>
                <a:t>(𝜹+𝐧) 𝒌^∗</a:t>
              </a:r>
              <a:endParaRPr lang="en-US" sz="1050" b="1"/>
            </a:p>
          </xdr:txBody>
        </xdr:sp>
      </mc:Fallback>
    </mc:AlternateContent>
    <xdr:clientData/>
  </xdr:oneCellAnchor>
  <xdr:oneCellAnchor>
    <xdr:from>
      <xdr:col>31</xdr:col>
      <xdr:colOff>264160</xdr:colOff>
      <xdr:row>3</xdr:row>
      <xdr:rowOff>60960</xdr:rowOff>
    </xdr:from>
    <xdr:ext cx="187872" cy="187872"/>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1071840" y="670560"/>
              <a:ext cx="18787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𝑘</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1071840" y="670560"/>
              <a:ext cx="18787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𝑘</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32</xdr:col>
      <xdr:colOff>233680</xdr:colOff>
      <xdr:row>3</xdr:row>
      <xdr:rowOff>40640</xdr:rowOff>
    </xdr:from>
    <xdr:ext cx="189091" cy="187872"/>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1732240" y="650240"/>
              <a:ext cx="18909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𝑦</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1732240" y="650240"/>
              <a:ext cx="18909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𝑦</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18</xdr:col>
      <xdr:colOff>162560</xdr:colOff>
      <xdr:row>3</xdr:row>
      <xdr:rowOff>40640</xdr:rowOff>
    </xdr:from>
    <xdr:ext cx="131766" cy="187872"/>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0932160" y="650240"/>
              <a:ext cx="131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i="1">
                        <a:latin typeface="Cambria Math" panose="02040503050406030204" pitchFamily="18" charset="0"/>
                        <a:ea typeface="Cambria Math" panose="02040503050406030204" pitchFamily="18" charset="0"/>
                      </a:rPr>
                      <m:t>𝛼</m:t>
                    </m:r>
                  </m:oMath>
                </m:oMathPara>
              </a14:m>
              <a:endParaRPr lang="en-US" sz="1200"/>
            </a:p>
          </xdr:txBody>
        </xdr:sp>
      </mc:Choice>
      <mc:Fallback xmlns="">
        <xdr:sp macro="" textlink="">
          <xdr:nvSpPr>
            <xdr:cNvPr id="15" name="TextBox 14">
              <a:extLst>
                <a:ext uri="{FF2B5EF4-FFF2-40B4-BE49-F238E27FC236}">
                  <a16:creationId xmlns:a16="http://schemas.microsoft.com/office/drawing/2014/main" id="{867AD1A5-BC3D-2041-ACE8-6F731F773D65}"/>
                </a:ext>
              </a:extLst>
            </xdr:cNvPr>
            <xdr:cNvSpPr txBox="1"/>
          </xdr:nvSpPr>
          <xdr:spPr>
            <a:xfrm>
              <a:off x="10932160" y="650240"/>
              <a:ext cx="131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200" i="0">
                  <a:latin typeface="Cambria Math" panose="02040503050406030204" pitchFamily="18" charset="0"/>
                  <a:ea typeface="Cambria Math" panose="02040503050406030204" pitchFamily="18" charset="0"/>
                </a:rPr>
                <a:t>𝛼</a:t>
              </a:r>
              <a:endParaRPr lang="en-US" sz="1200"/>
            </a:p>
          </xdr:txBody>
        </xdr:sp>
      </mc:Fallback>
    </mc:AlternateContent>
    <xdr:clientData/>
  </xdr:oneCellAnchor>
  <xdr:oneCellAnchor>
    <xdr:from>
      <xdr:col>33</xdr:col>
      <xdr:colOff>203200</xdr:colOff>
      <xdr:row>3</xdr:row>
      <xdr:rowOff>40640</xdr:rowOff>
    </xdr:from>
    <xdr:ext cx="173766" cy="187872"/>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22301200" y="650240"/>
              <a:ext cx="173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𝑐</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22301200" y="650240"/>
              <a:ext cx="173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𝑐</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34</xdr:col>
      <xdr:colOff>203200</xdr:colOff>
      <xdr:row>3</xdr:row>
      <xdr:rowOff>60960</xdr:rowOff>
    </xdr:from>
    <xdr:ext cx="152158" cy="187872"/>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2819360" y="670560"/>
              <a:ext cx="152158"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𝑖</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22819360" y="670560"/>
              <a:ext cx="152158"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𝑖</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35</xdr:col>
      <xdr:colOff>182880</xdr:colOff>
      <xdr:row>3</xdr:row>
      <xdr:rowOff>60960</xdr:rowOff>
    </xdr:from>
    <xdr:ext cx="187231" cy="187872"/>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3317200" y="670560"/>
              <a:ext cx="18723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en-US" sz="1200" i="1">
                            <a:latin typeface="Cambria Math" panose="02040503050406030204" pitchFamily="18" charset="0"/>
                            <a:ea typeface="Cambria Math" panose="02040503050406030204" pitchFamily="18" charset="0"/>
                          </a:rPr>
                          <m:t>𝛿</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3317200" y="670560"/>
              <a:ext cx="18723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i="0">
                  <a:latin typeface="Cambria Math" panose="02040503050406030204" pitchFamily="18" charset="0"/>
                  <a:ea typeface="Cambria Math" panose="02040503050406030204" pitchFamily="18" charset="0"/>
                </a:rPr>
                <a:t>𝛿^</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36</xdr:col>
      <xdr:colOff>152400</xdr:colOff>
      <xdr:row>3</xdr:row>
      <xdr:rowOff>50800</xdr:rowOff>
    </xdr:from>
    <xdr:ext cx="193386" cy="187872"/>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23804880" y="660400"/>
              <a:ext cx="19338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en-US" sz="1200" i="1">
                            <a:latin typeface="Cambria Math" panose="02040503050406030204" pitchFamily="18" charset="0"/>
                            <a:ea typeface="Cambria Math" panose="02040503050406030204" pitchFamily="18" charset="0"/>
                          </a:rPr>
                          <m:t>𝛽</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23804880" y="660400"/>
              <a:ext cx="19338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i="0">
                  <a:latin typeface="Cambria Math" panose="02040503050406030204" pitchFamily="18" charset="0"/>
                  <a:ea typeface="Cambria Math" panose="02040503050406030204" pitchFamily="18" charset="0"/>
                </a:rPr>
                <a:t>𝛽^</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48</xdr:col>
      <xdr:colOff>0</xdr:colOff>
      <xdr:row>3</xdr:row>
      <xdr:rowOff>10160</xdr:rowOff>
    </xdr:from>
    <xdr:ext cx="65" cy="187872"/>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9669760" y="619760"/>
          <a:ext cx="65"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200"/>
        </a:p>
      </xdr:txBody>
    </xdr:sp>
    <xdr:clientData/>
  </xdr:oneCellAnchor>
  <xdr:oneCellAnchor>
    <xdr:from>
      <xdr:col>46</xdr:col>
      <xdr:colOff>223520</xdr:colOff>
      <xdr:row>3</xdr:row>
      <xdr:rowOff>40640</xdr:rowOff>
    </xdr:from>
    <xdr:ext cx="120226" cy="187872"/>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19608800" y="650240"/>
              <a:ext cx="12022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200" i="0">
                        <a:latin typeface="Cambria Math" panose="02040503050406030204" pitchFamily="18" charset="0"/>
                        <a:ea typeface="+mn-ea"/>
                      </a:rPr>
                      <m:t>β</m:t>
                    </m:r>
                  </m:oMath>
                </m:oMathPara>
              </a14:m>
              <a:endParaRPr lang="en-US" sz="1200"/>
            </a:p>
          </xdr:txBody>
        </xdr:sp>
      </mc:Choice>
      <mc:Fallback xmlns="">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19608800" y="650240"/>
              <a:ext cx="12022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i="0">
                  <a:latin typeface="Cambria Math" panose="02040503050406030204" pitchFamily="18" charset="0"/>
                  <a:ea typeface="+mn-ea"/>
                </a:rPr>
                <a:t>β</a:t>
              </a:r>
              <a:endParaRPr lang="en-US" sz="1200"/>
            </a:p>
          </xdr:txBody>
        </xdr:sp>
      </mc:Fallback>
    </mc:AlternateContent>
    <xdr:clientData/>
  </xdr:oneCellAnchor>
  <xdr:oneCellAnchor>
    <xdr:from>
      <xdr:col>65</xdr:col>
      <xdr:colOff>195580</xdr:colOff>
      <xdr:row>3</xdr:row>
      <xdr:rowOff>33746</xdr:rowOff>
    </xdr:from>
    <xdr:ext cx="185820" cy="172098"/>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30802580" y="643346"/>
              <a:ext cx="18582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h</m:t>
                        </m:r>
                      </m:sub>
                    </m:sSub>
                  </m:oMath>
                </m:oMathPara>
              </a14:m>
              <a:endParaRPr lang="en-US" sz="1100"/>
            </a:p>
          </xdr:txBody>
        </xdr:sp>
      </mc:Choice>
      <mc:Fallback xmlns="">
        <xdr:sp macro="" textlink="">
          <xdr:nvSpPr>
            <xdr:cNvPr id="32" name="TextBox 31">
              <a:extLst>
                <a:ext uri="{FF2B5EF4-FFF2-40B4-BE49-F238E27FC236}">
                  <a16:creationId xmlns:a16="http://schemas.microsoft.com/office/drawing/2014/main" id="{1DAA7B82-2AFB-7A49-A81E-9D375B0634DA}"/>
                </a:ext>
              </a:extLst>
            </xdr:cNvPr>
            <xdr:cNvSpPr txBox="1"/>
          </xdr:nvSpPr>
          <xdr:spPr>
            <a:xfrm>
              <a:off x="30802580" y="643346"/>
              <a:ext cx="18582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ℎ</a:t>
              </a:r>
              <a:endParaRPr lang="en-US" sz="1100"/>
            </a:p>
          </xdr:txBody>
        </xdr:sp>
      </mc:Fallback>
    </mc:AlternateContent>
    <xdr:clientData/>
  </xdr:oneCellAnchor>
  <xdr:oneCellAnchor>
    <xdr:from>
      <xdr:col>67</xdr:col>
      <xdr:colOff>210456</xdr:colOff>
      <xdr:row>3</xdr:row>
      <xdr:rowOff>30480</xdr:rowOff>
    </xdr:from>
    <xdr:ext cx="188193" cy="172098"/>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1960456" y="640080"/>
              <a:ext cx="18819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i="1">
                            <a:latin typeface="Cambria Math" panose="02040503050406030204" pitchFamily="18" charset="0"/>
                          </a:rPr>
                          <m:t>Â</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3E9013FF-294A-4847-B0ED-0F9B51D95411}"/>
                </a:ext>
              </a:extLst>
            </xdr:cNvPr>
            <xdr:cNvSpPr txBox="1"/>
          </xdr:nvSpPr>
          <xdr:spPr>
            <a:xfrm>
              <a:off x="31960456" y="640080"/>
              <a:ext cx="18819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i="0">
                  <a:latin typeface="Cambria Math" panose="02040503050406030204" pitchFamily="18" charset="0"/>
                </a:rPr>
                <a:t>Â</a:t>
              </a:r>
              <a:endParaRPr lang="en-US" sz="1100"/>
            </a:p>
          </xdr:txBody>
        </xdr:sp>
      </mc:Fallback>
    </mc:AlternateContent>
    <xdr:clientData/>
  </xdr:oneCellAnchor>
  <xdr:oneCellAnchor>
    <xdr:from>
      <xdr:col>70</xdr:col>
      <xdr:colOff>227148</xdr:colOff>
      <xdr:row>3</xdr:row>
      <xdr:rowOff>30482</xdr:rowOff>
    </xdr:from>
    <xdr:ext cx="185755" cy="172098"/>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704348" y="640082"/>
              <a:ext cx="18575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𝑌</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5C00CD9-6FC3-8443-954E-486B65D6FCB9}"/>
                </a:ext>
              </a:extLst>
            </xdr:cNvPr>
            <xdr:cNvSpPr txBox="1"/>
          </xdr:nvSpPr>
          <xdr:spPr>
            <a:xfrm>
              <a:off x="33704348" y="640082"/>
              <a:ext cx="18575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𝑌</a:t>
              </a:r>
              <a:endParaRPr lang="en-US" sz="1100"/>
            </a:p>
          </xdr:txBody>
        </xdr:sp>
      </mc:Fallback>
    </mc:AlternateContent>
    <xdr:clientData/>
  </xdr:oneCellAnchor>
  <xdr:oneCellAnchor>
    <xdr:from>
      <xdr:col>71</xdr:col>
      <xdr:colOff>207555</xdr:colOff>
      <xdr:row>3</xdr:row>
      <xdr:rowOff>32295</xdr:rowOff>
    </xdr:from>
    <xdr:ext cx="186911" cy="182871"/>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34256255" y="641895"/>
              <a:ext cx="186911"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𝑦</m:t>
                        </m:r>
                      </m:sub>
                    </m:sSub>
                  </m:oMath>
                </m:oMathPara>
              </a14:m>
              <a:endParaRPr lang="en-US" sz="1100"/>
            </a:p>
          </xdr:txBody>
        </xdr:sp>
      </mc:Choice>
      <mc:Fallback xmlns="">
        <xdr:sp macro="" textlink="">
          <xdr:nvSpPr>
            <xdr:cNvPr id="35" name="TextBox 34">
              <a:extLst>
                <a:ext uri="{FF2B5EF4-FFF2-40B4-BE49-F238E27FC236}">
                  <a16:creationId xmlns:a16="http://schemas.microsoft.com/office/drawing/2014/main" id="{009CEE38-3813-484B-BB9F-6F995B778B3E}"/>
                </a:ext>
              </a:extLst>
            </xdr:cNvPr>
            <xdr:cNvSpPr txBox="1"/>
          </xdr:nvSpPr>
          <xdr:spPr>
            <a:xfrm>
              <a:off x="34256255" y="641895"/>
              <a:ext cx="186911"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𝑦</a:t>
              </a:r>
              <a:endParaRPr lang="en-US" sz="1100"/>
            </a:p>
          </xdr:txBody>
        </xdr:sp>
      </mc:Fallback>
    </mc:AlternateContent>
    <xdr:clientData/>
  </xdr:oneCellAnchor>
  <xdr:oneCellAnchor>
    <xdr:from>
      <xdr:col>69</xdr:col>
      <xdr:colOff>199571</xdr:colOff>
      <xdr:row>3</xdr:row>
      <xdr:rowOff>32538</xdr:rowOff>
    </xdr:from>
    <xdr:ext cx="184538" cy="172098"/>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3105271" y="642138"/>
              <a:ext cx="184538"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𝑘</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C60A351B-CCCE-3840-AE12-9D3B4C662D2F}"/>
                </a:ext>
              </a:extLst>
            </xdr:cNvPr>
            <xdr:cNvSpPr txBox="1"/>
          </xdr:nvSpPr>
          <xdr:spPr>
            <a:xfrm>
              <a:off x="33105271" y="642138"/>
              <a:ext cx="184538"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𝑘</a:t>
              </a:r>
              <a:endParaRPr lang="en-US" sz="1100"/>
            </a:p>
          </xdr:txBody>
        </xdr:sp>
      </mc:Fallback>
    </mc:AlternateContent>
    <xdr:clientData/>
  </xdr:oneCellAnchor>
  <xdr:oneCellAnchor>
    <xdr:from>
      <xdr:col>66</xdr:col>
      <xdr:colOff>193403</xdr:colOff>
      <xdr:row>3</xdr:row>
      <xdr:rowOff>42818</xdr:rowOff>
    </xdr:from>
    <xdr:ext cx="242310" cy="172227"/>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1371903" y="652418"/>
              <a:ext cx="2423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h𝐿</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BD4C37C0-F1BD-9241-8F58-5B211E13141C}"/>
                </a:ext>
              </a:extLst>
            </xdr:cNvPr>
            <xdr:cNvSpPr txBox="1"/>
          </xdr:nvSpPr>
          <xdr:spPr>
            <a:xfrm>
              <a:off x="31371903" y="652418"/>
              <a:ext cx="2423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ℎ𝐿</a:t>
              </a:r>
              <a:endParaRPr lang="en-US" sz="1100"/>
            </a:p>
          </xdr:txBody>
        </xdr:sp>
      </mc:Fallback>
    </mc:AlternateContent>
    <xdr:clientData/>
  </xdr:oneCellAnchor>
  <xdr:oneCellAnchor>
    <xdr:from>
      <xdr:col>64</xdr:col>
      <xdr:colOff>215900</xdr:colOff>
      <xdr:row>3</xdr:row>
      <xdr:rowOff>45803</xdr:rowOff>
    </xdr:from>
    <xdr:ext cx="178254" cy="172227"/>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30251400" y="655403"/>
              <a:ext cx="17825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𝐿</m:t>
                        </m:r>
                      </m:sub>
                    </m:sSub>
                  </m:oMath>
                </m:oMathPara>
              </a14:m>
              <a:endParaRPr lang="en-US" sz="1100" b="0"/>
            </a:p>
          </xdr:txBody>
        </xdr:sp>
      </mc:Choice>
      <mc:Fallback xmlns="">
        <xdr:sp macro="" textlink="">
          <xdr:nvSpPr>
            <xdr:cNvPr id="38" name="TextBox 37">
              <a:extLst>
                <a:ext uri="{FF2B5EF4-FFF2-40B4-BE49-F238E27FC236}">
                  <a16:creationId xmlns:a16="http://schemas.microsoft.com/office/drawing/2014/main" id="{75BAAAB3-2A2B-D34A-BFD6-447C7B8F3109}"/>
                </a:ext>
              </a:extLst>
            </xdr:cNvPr>
            <xdr:cNvSpPr txBox="1"/>
          </xdr:nvSpPr>
          <xdr:spPr>
            <a:xfrm>
              <a:off x="30251400" y="655403"/>
              <a:ext cx="17825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𝐿</a:t>
              </a:r>
              <a:endParaRPr lang="en-US" sz="1100" b="0"/>
            </a:p>
          </xdr:txBody>
        </xdr:sp>
      </mc:Fallback>
    </mc:AlternateContent>
    <xdr:clientData/>
  </xdr:oneCellAnchor>
  <xdr:oneCellAnchor>
    <xdr:from>
      <xdr:col>68</xdr:col>
      <xdr:colOff>214050</xdr:colOff>
      <xdr:row>3</xdr:row>
      <xdr:rowOff>30480</xdr:rowOff>
    </xdr:from>
    <xdr:ext cx="196464" cy="172227"/>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32548250" y="640080"/>
              <a:ext cx="1964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𝐾</m:t>
                        </m:r>
                      </m:sub>
                    </m:sSub>
                  </m:oMath>
                </m:oMathPara>
              </a14:m>
              <a:endParaRPr lang="en-US" sz="1100" b="0"/>
            </a:p>
          </xdr:txBody>
        </xdr:sp>
      </mc:Choice>
      <mc:Fallback xmlns="">
        <xdr:sp macro="" textlink="">
          <xdr:nvSpPr>
            <xdr:cNvPr id="39" name="TextBox 38">
              <a:extLst>
                <a:ext uri="{FF2B5EF4-FFF2-40B4-BE49-F238E27FC236}">
                  <a16:creationId xmlns:a16="http://schemas.microsoft.com/office/drawing/2014/main" id="{91B812F0-511B-EA48-87DD-C8AB1C90BAB7}"/>
                </a:ext>
              </a:extLst>
            </xdr:cNvPr>
            <xdr:cNvSpPr txBox="1"/>
          </xdr:nvSpPr>
          <xdr:spPr>
            <a:xfrm>
              <a:off x="32548250" y="640080"/>
              <a:ext cx="1964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𝐾</a:t>
              </a:r>
              <a:endParaRPr lang="en-US" sz="1100" b="0"/>
            </a:p>
          </xdr:txBody>
        </xdr:sp>
      </mc:Fallback>
    </mc:AlternateContent>
    <xdr:clientData/>
  </xdr:oneCellAnchor>
  <xdr:twoCellAnchor>
    <xdr:from>
      <xdr:col>79</xdr:col>
      <xdr:colOff>69850</xdr:colOff>
      <xdr:row>6</xdr:row>
      <xdr:rowOff>69850</xdr:rowOff>
    </xdr:from>
    <xdr:to>
      <xdr:col>84</xdr:col>
      <xdr:colOff>736600</xdr:colOff>
      <xdr:row>21</xdr:row>
      <xdr:rowOff>152400</xdr:rowOff>
    </xdr:to>
    <xdr:graphicFrame macro="">
      <xdr:nvGraphicFramePr>
        <xdr:cNvPr id="47" name="Chart 46">
          <a:extLst>
            <a:ext uri="{FF2B5EF4-FFF2-40B4-BE49-F238E27FC236}">
              <a16:creationId xmlns:a16="http://schemas.microsoft.com/office/drawing/2014/main" id="{00000000-0008-0000-00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86</xdr:col>
      <xdr:colOff>88900</xdr:colOff>
      <xdr:row>6</xdr:row>
      <xdr:rowOff>76200</xdr:rowOff>
    </xdr:from>
    <xdr:to>
      <xdr:col>91</xdr:col>
      <xdr:colOff>755650</xdr:colOff>
      <xdr:row>21</xdr:row>
      <xdr:rowOff>158750</xdr:rowOff>
    </xdr:to>
    <xdr:graphicFrame macro="">
      <xdr:nvGraphicFramePr>
        <xdr:cNvPr id="52" name="Chart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79</xdr:col>
      <xdr:colOff>63500</xdr:colOff>
      <xdr:row>23</xdr:row>
      <xdr:rowOff>69850</xdr:rowOff>
    </xdr:from>
    <xdr:to>
      <xdr:col>84</xdr:col>
      <xdr:colOff>787400</xdr:colOff>
      <xdr:row>38</xdr:row>
      <xdr:rowOff>165100</xdr:rowOff>
    </xdr:to>
    <xdr:graphicFrame macro="">
      <xdr:nvGraphicFramePr>
        <xdr:cNvPr id="55" name="Chart 54">
          <a:extLst>
            <a:ext uri="{FF2B5EF4-FFF2-40B4-BE49-F238E27FC236}">
              <a16:creationId xmlns:a16="http://schemas.microsoft.com/office/drawing/2014/main" id="{00000000-0008-0000-00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86</xdr:col>
      <xdr:colOff>0</xdr:colOff>
      <xdr:row>23</xdr:row>
      <xdr:rowOff>0</xdr:rowOff>
    </xdr:from>
    <xdr:to>
      <xdr:col>91</xdr:col>
      <xdr:colOff>723900</xdr:colOff>
      <xdr:row>38</xdr:row>
      <xdr:rowOff>95250</xdr:rowOff>
    </xdr:to>
    <xdr:graphicFrame macro="">
      <xdr:nvGraphicFramePr>
        <xdr:cNvPr id="56" name="Chart 55">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79</xdr:col>
      <xdr:colOff>76200</xdr:colOff>
      <xdr:row>40</xdr:row>
      <xdr:rowOff>82550</xdr:rowOff>
    </xdr:from>
    <xdr:to>
      <xdr:col>84</xdr:col>
      <xdr:colOff>762000</xdr:colOff>
      <xdr:row>53</xdr:row>
      <xdr:rowOff>152400</xdr:rowOff>
    </xdr:to>
    <xdr:graphicFrame macro="">
      <xdr:nvGraphicFramePr>
        <xdr:cNvPr id="57" name="Chart 56">
          <a:extLst>
            <a:ext uri="{FF2B5EF4-FFF2-40B4-BE49-F238E27FC236}">
              <a16:creationId xmlns:a16="http://schemas.microsoft.com/office/drawing/2014/main" id="{00000000-0008-0000-00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86</xdr:col>
      <xdr:colOff>63500</xdr:colOff>
      <xdr:row>40</xdr:row>
      <xdr:rowOff>38100</xdr:rowOff>
    </xdr:from>
    <xdr:to>
      <xdr:col>91</xdr:col>
      <xdr:colOff>749300</xdr:colOff>
      <xdr:row>53</xdr:row>
      <xdr:rowOff>190500</xdr:rowOff>
    </xdr:to>
    <xdr:graphicFrame macro="">
      <xdr:nvGraphicFramePr>
        <xdr:cNvPr id="59" name="Chart 58">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17</xdr:col>
      <xdr:colOff>190500</xdr:colOff>
      <xdr:row>3</xdr:row>
      <xdr:rowOff>25400</xdr:rowOff>
    </xdr:from>
    <xdr:ext cx="188385" cy="172098"/>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11137900" y="635000"/>
              <a:ext cx="18838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𝐴</m:t>
                        </m:r>
                      </m:sub>
                    </m:sSub>
                  </m:oMath>
                </m:oMathPara>
              </a14:m>
              <a:endParaRPr lang="en-US" sz="1100"/>
            </a:p>
          </xdr:txBody>
        </xdr:sp>
      </mc:Choice>
      <mc:Fallback xmlns="">
        <xdr:sp macro="" textlink="">
          <xdr:nvSpPr>
            <xdr:cNvPr id="60" name="TextBox 59">
              <a:extLst>
                <a:ext uri="{FF2B5EF4-FFF2-40B4-BE49-F238E27FC236}">
                  <a16:creationId xmlns:a16="http://schemas.microsoft.com/office/drawing/2014/main" id="{B8D7C0BA-3A87-0042-B3DB-EDC0F07188F5}"/>
                </a:ext>
              </a:extLst>
            </xdr:cNvPr>
            <xdr:cNvSpPr txBox="1"/>
          </xdr:nvSpPr>
          <xdr:spPr>
            <a:xfrm>
              <a:off x="11137900" y="635000"/>
              <a:ext cx="18838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𝐴</a:t>
              </a:r>
              <a:endParaRPr lang="en-US" sz="1100"/>
            </a:p>
          </xdr:txBody>
        </xdr:sp>
      </mc:Fallback>
    </mc:AlternateContent>
    <xdr:clientData/>
  </xdr:oneCellAnchor>
  <xdr:oneCellAnchor>
    <xdr:from>
      <xdr:col>74</xdr:col>
      <xdr:colOff>135887</xdr:colOff>
      <xdr:row>56</xdr:row>
      <xdr:rowOff>63500</xdr:rowOff>
    </xdr:from>
    <xdr:ext cx="185755" cy="172098"/>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33389567" y="11808460"/>
              <a:ext cx="18575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𝑌</m:t>
                        </m:r>
                      </m:sub>
                    </m:sSub>
                  </m:oMath>
                </m:oMathPara>
              </a14:m>
              <a:endParaRPr lang="en-US" sz="1100"/>
            </a:p>
          </xdr:txBody>
        </xdr:sp>
      </mc:Choice>
      <mc:Fallback xmlns="">
        <xdr:sp macro="" textlink="">
          <xdr:nvSpPr>
            <xdr:cNvPr id="61" name="TextBox 60">
              <a:extLst>
                <a:ext uri="{FF2B5EF4-FFF2-40B4-BE49-F238E27FC236}">
                  <a16:creationId xmlns:a16="http://schemas.microsoft.com/office/drawing/2014/main" id="{5BEF0CDB-F95E-A948-92A0-7478EED77395}"/>
                </a:ext>
              </a:extLst>
            </xdr:cNvPr>
            <xdr:cNvSpPr txBox="1"/>
          </xdr:nvSpPr>
          <xdr:spPr>
            <a:xfrm>
              <a:off x="33389567" y="11808460"/>
              <a:ext cx="18575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𝑌</a:t>
              </a:r>
              <a:endParaRPr lang="en-US" sz="1100"/>
            </a:p>
          </xdr:txBody>
        </xdr:sp>
      </mc:Fallback>
    </mc:AlternateContent>
    <xdr:clientData/>
  </xdr:oneCellAnchor>
  <xdr:oneCellAnchor>
    <xdr:from>
      <xdr:col>74</xdr:col>
      <xdr:colOff>132578</xdr:colOff>
      <xdr:row>60</xdr:row>
      <xdr:rowOff>266601</xdr:rowOff>
    </xdr:from>
    <xdr:ext cx="178254" cy="172098"/>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33355778" y="12788801"/>
              <a:ext cx="17825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𝐿</m:t>
                        </m:r>
                      </m:sub>
                    </m:sSub>
                  </m:oMath>
                </m:oMathPara>
              </a14:m>
              <a:endParaRPr lang="en-US" sz="1100" b="0"/>
            </a:p>
          </xdr:txBody>
        </xdr:sp>
      </mc:Choice>
      <mc:Fallback xmlns="">
        <xdr:sp macro="" textlink="">
          <xdr:nvSpPr>
            <xdr:cNvPr id="62" name="TextBox 61">
              <a:extLst>
                <a:ext uri="{FF2B5EF4-FFF2-40B4-BE49-F238E27FC236}">
                  <a16:creationId xmlns:a16="http://schemas.microsoft.com/office/drawing/2014/main" id="{416D74E0-0792-E14C-9884-C22A81B83BDD}"/>
                </a:ext>
              </a:extLst>
            </xdr:cNvPr>
            <xdr:cNvSpPr txBox="1"/>
          </xdr:nvSpPr>
          <xdr:spPr>
            <a:xfrm>
              <a:off x="33355778" y="12788801"/>
              <a:ext cx="17825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𝐿</a:t>
              </a:r>
              <a:endParaRPr lang="en-US" sz="1100" b="0"/>
            </a:p>
          </xdr:txBody>
        </xdr:sp>
      </mc:Fallback>
    </mc:AlternateContent>
    <xdr:clientData/>
  </xdr:oneCellAnchor>
  <xdr:oneCellAnchor>
    <xdr:from>
      <xdr:col>74</xdr:col>
      <xdr:colOff>127000</xdr:colOff>
      <xdr:row>60</xdr:row>
      <xdr:rowOff>51771</xdr:rowOff>
    </xdr:from>
    <xdr:ext cx="196464" cy="172098"/>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33350200" y="12573971"/>
              <a:ext cx="19646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𝐾</m:t>
                        </m:r>
                      </m:sub>
                    </m:sSub>
                  </m:oMath>
                </m:oMathPara>
              </a14:m>
              <a:endParaRPr lang="en-US" sz="1100" b="0"/>
            </a:p>
          </xdr:txBody>
        </xdr:sp>
      </mc:Choice>
      <mc:Fallback xmlns="">
        <xdr:sp macro="" textlink="">
          <xdr:nvSpPr>
            <xdr:cNvPr id="63" name="TextBox 62">
              <a:extLst>
                <a:ext uri="{FF2B5EF4-FFF2-40B4-BE49-F238E27FC236}">
                  <a16:creationId xmlns:a16="http://schemas.microsoft.com/office/drawing/2014/main" id="{3D2C3BAA-5DF4-494D-B43F-EF9ECD8641C2}"/>
                </a:ext>
              </a:extLst>
            </xdr:cNvPr>
            <xdr:cNvSpPr txBox="1"/>
          </xdr:nvSpPr>
          <xdr:spPr>
            <a:xfrm>
              <a:off x="33350200" y="12573971"/>
              <a:ext cx="19646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𝐾</a:t>
              </a:r>
              <a:endParaRPr lang="en-US" sz="1100" b="0"/>
            </a:p>
          </xdr:txBody>
        </xdr:sp>
      </mc:Fallback>
    </mc:AlternateContent>
    <xdr:clientData/>
  </xdr:oneCellAnchor>
  <xdr:oneCellAnchor>
    <xdr:from>
      <xdr:col>74</xdr:col>
      <xdr:colOff>127908</xdr:colOff>
      <xdr:row>63</xdr:row>
      <xdr:rowOff>1406</xdr:rowOff>
    </xdr:from>
    <xdr:ext cx="185820" cy="172098"/>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33351108" y="13196706"/>
              <a:ext cx="18582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h</m:t>
                        </m:r>
                      </m:sub>
                    </m:sSub>
                  </m:oMath>
                </m:oMathPara>
              </a14:m>
              <a:endParaRPr lang="en-US" sz="1100"/>
            </a:p>
          </xdr:txBody>
        </xdr:sp>
      </mc:Choice>
      <mc:Fallback xmlns="">
        <xdr:sp macro="" textlink="">
          <xdr:nvSpPr>
            <xdr:cNvPr id="64" name="TextBox 63">
              <a:extLst>
                <a:ext uri="{FF2B5EF4-FFF2-40B4-BE49-F238E27FC236}">
                  <a16:creationId xmlns:a16="http://schemas.microsoft.com/office/drawing/2014/main" id="{A0CD6CF3-4D28-6B4C-8B3E-E57FB97092D0}"/>
                </a:ext>
              </a:extLst>
            </xdr:cNvPr>
            <xdr:cNvSpPr txBox="1"/>
          </xdr:nvSpPr>
          <xdr:spPr>
            <a:xfrm>
              <a:off x="33351108" y="13196706"/>
              <a:ext cx="18582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ℎ</a:t>
              </a:r>
              <a:endParaRPr lang="en-US" sz="1100"/>
            </a:p>
          </xdr:txBody>
        </xdr:sp>
      </mc:Fallback>
    </mc:AlternateContent>
    <xdr:clientData/>
  </xdr:oneCellAnchor>
  <xdr:oneCellAnchor>
    <xdr:from>
      <xdr:col>74</xdr:col>
      <xdr:colOff>127226</xdr:colOff>
      <xdr:row>63</xdr:row>
      <xdr:rowOff>191497</xdr:rowOff>
    </xdr:from>
    <xdr:ext cx="188193" cy="172098"/>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33350426" y="13386797"/>
              <a:ext cx="18819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i="1">
                            <a:latin typeface="Cambria Math" panose="02040503050406030204" pitchFamily="18" charset="0"/>
                          </a:rPr>
                          <m:t>Â</m:t>
                        </m:r>
                      </m:sub>
                    </m:sSub>
                  </m:oMath>
                </m:oMathPara>
              </a14:m>
              <a:endParaRPr lang="en-US" sz="1100"/>
            </a:p>
          </xdr:txBody>
        </xdr:sp>
      </mc:Choice>
      <mc:Fallback xmlns="">
        <xdr:sp macro="" textlink="">
          <xdr:nvSpPr>
            <xdr:cNvPr id="65" name="TextBox 64">
              <a:extLst>
                <a:ext uri="{FF2B5EF4-FFF2-40B4-BE49-F238E27FC236}">
                  <a16:creationId xmlns:a16="http://schemas.microsoft.com/office/drawing/2014/main" id="{178B5371-6303-DA46-8F7D-16E96696903B}"/>
                </a:ext>
              </a:extLst>
            </xdr:cNvPr>
            <xdr:cNvSpPr txBox="1"/>
          </xdr:nvSpPr>
          <xdr:spPr>
            <a:xfrm>
              <a:off x="33350426" y="13386797"/>
              <a:ext cx="18819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i="0">
                  <a:latin typeface="Cambria Math" panose="02040503050406030204" pitchFamily="18" charset="0"/>
                </a:rPr>
                <a:t>Â</a:t>
              </a:r>
              <a:endParaRPr lang="en-US" sz="1100"/>
            </a:p>
          </xdr:txBody>
        </xdr:sp>
      </mc:Fallback>
    </mc:AlternateContent>
    <xdr:clientData/>
  </xdr:oneCellAnchor>
  <xdr:oneCellAnchor>
    <xdr:from>
      <xdr:col>74</xdr:col>
      <xdr:colOff>136978</xdr:colOff>
      <xdr:row>64</xdr:row>
      <xdr:rowOff>199587</xdr:rowOff>
    </xdr:from>
    <xdr:ext cx="184538" cy="172098"/>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33360178" y="13598087"/>
              <a:ext cx="184538"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𝑘</m:t>
                        </m:r>
                      </m:sub>
                    </m:sSub>
                  </m:oMath>
                </m:oMathPara>
              </a14:m>
              <a:endParaRPr lang="en-US" sz="1100"/>
            </a:p>
          </xdr:txBody>
        </xdr:sp>
      </mc:Choice>
      <mc:Fallback xmlns="">
        <xdr:sp macro="" textlink="">
          <xdr:nvSpPr>
            <xdr:cNvPr id="66" name="TextBox 65">
              <a:extLst>
                <a:ext uri="{FF2B5EF4-FFF2-40B4-BE49-F238E27FC236}">
                  <a16:creationId xmlns:a16="http://schemas.microsoft.com/office/drawing/2014/main" id="{B335A1BC-34BB-EA4C-9A4F-7E04AC80B2B3}"/>
                </a:ext>
              </a:extLst>
            </xdr:cNvPr>
            <xdr:cNvSpPr txBox="1"/>
          </xdr:nvSpPr>
          <xdr:spPr>
            <a:xfrm>
              <a:off x="33360178" y="13598087"/>
              <a:ext cx="184538"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𝑘</a:t>
              </a:r>
              <a:endParaRPr lang="en-US" sz="1100"/>
            </a:p>
          </xdr:txBody>
        </xdr:sp>
      </mc:Fallback>
    </mc:AlternateContent>
    <xdr:clientData/>
  </xdr:oneCellAnchor>
  <xdr:oneCellAnchor>
    <xdr:from>
      <xdr:col>74</xdr:col>
      <xdr:colOff>101600</xdr:colOff>
      <xdr:row>62</xdr:row>
      <xdr:rowOff>12700</xdr:rowOff>
    </xdr:from>
    <xdr:ext cx="242310" cy="172227"/>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33324800" y="13004800"/>
              <a:ext cx="2423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h𝐿</m:t>
                        </m:r>
                      </m:sub>
                    </m:sSub>
                  </m:oMath>
                </m:oMathPara>
              </a14:m>
              <a:endParaRPr lang="en-US" sz="1100"/>
            </a:p>
          </xdr:txBody>
        </xdr:sp>
      </mc:Choice>
      <mc:Fallback xmlns="">
        <xdr:sp macro="" textlink="">
          <xdr:nvSpPr>
            <xdr:cNvPr id="67" name="TextBox 66">
              <a:extLst>
                <a:ext uri="{FF2B5EF4-FFF2-40B4-BE49-F238E27FC236}">
                  <a16:creationId xmlns:a16="http://schemas.microsoft.com/office/drawing/2014/main" id="{9612D7E8-5FAA-8D49-ACCF-CB02AF4B38DF}"/>
                </a:ext>
              </a:extLst>
            </xdr:cNvPr>
            <xdr:cNvSpPr txBox="1"/>
          </xdr:nvSpPr>
          <xdr:spPr>
            <a:xfrm>
              <a:off x="33324800" y="13004800"/>
              <a:ext cx="2423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ℎ𝐿</a:t>
              </a:r>
              <a:endParaRPr lang="en-US" sz="1100"/>
            </a:p>
          </xdr:txBody>
        </xdr:sp>
      </mc:Fallback>
    </mc:AlternateContent>
    <xdr:clientData/>
  </xdr:oneCellAnchor>
  <xdr:oneCellAnchor>
    <xdr:from>
      <xdr:col>74</xdr:col>
      <xdr:colOff>126818</xdr:colOff>
      <xdr:row>65</xdr:row>
      <xdr:rowOff>186887</xdr:rowOff>
    </xdr:from>
    <xdr:ext cx="186911" cy="182871"/>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33380498" y="13943527"/>
              <a:ext cx="186911"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nb-NO" sz="1100" b="0" i="1">
                            <a:latin typeface="Cambria Math" panose="02040503050406030204" pitchFamily="18" charset="0"/>
                          </a:rPr>
                          <m:t>𝑔</m:t>
                        </m:r>
                      </m:e>
                      <m:sub>
                        <m:r>
                          <a:rPr lang="nb-NO" sz="1100" b="0" i="1">
                            <a:latin typeface="Cambria Math" panose="02040503050406030204" pitchFamily="18" charset="0"/>
                          </a:rPr>
                          <m:t>𝑦</m:t>
                        </m:r>
                      </m:sub>
                    </m:sSub>
                  </m:oMath>
                </m:oMathPara>
              </a14:m>
              <a:endParaRPr lang="en-US" sz="1100"/>
            </a:p>
          </xdr:txBody>
        </xdr:sp>
      </mc:Choice>
      <mc:Fallback xmlns="">
        <xdr:sp macro="" textlink="">
          <xdr:nvSpPr>
            <xdr:cNvPr id="68" name="TextBox 67">
              <a:extLst>
                <a:ext uri="{FF2B5EF4-FFF2-40B4-BE49-F238E27FC236}">
                  <a16:creationId xmlns:a16="http://schemas.microsoft.com/office/drawing/2014/main" id="{D80D0507-AF20-8845-923F-07B94BF9C2D3}"/>
                </a:ext>
              </a:extLst>
            </xdr:cNvPr>
            <xdr:cNvSpPr txBox="1"/>
          </xdr:nvSpPr>
          <xdr:spPr>
            <a:xfrm>
              <a:off x="33380498" y="13943527"/>
              <a:ext cx="186911" cy="1828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100" b="0" i="0">
                  <a:latin typeface="Cambria Math" panose="02040503050406030204" pitchFamily="18" charset="0"/>
                </a:rPr>
                <a:t>𝑔</a:t>
              </a:r>
              <a:r>
                <a:rPr lang="en-US" sz="1100" b="0" i="0">
                  <a:latin typeface="Cambria Math" panose="02040503050406030204" pitchFamily="18" charset="0"/>
                </a:rPr>
                <a:t>_</a:t>
              </a:r>
              <a:r>
                <a:rPr lang="nb-NO" sz="1100" b="0" i="0">
                  <a:latin typeface="Cambria Math" panose="02040503050406030204" pitchFamily="18" charset="0"/>
                </a:rPr>
                <a:t>𝑦</a:t>
              </a:r>
              <a:endParaRPr lang="en-US" sz="1100"/>
            </a:p>
          </xdr:txBody>
        </xdr:sp>
      </mc:Fallback>
    </mc:AlternateContent>
    <xdr:clientData/>
  </xdr:oneCellAnchor>
  <xdr:oneCellAnchor>
    <xdr:from>
      <xdr:col>74</xdr:col>
      <xdr:colOff>157480</xdr:colOff>
      <xdr:row>69</xdr:row>
      <xdr:rowOff>86360</xdr:rowOff>
    </xdr:from>
    <xdr:ext cx="134652" cy="172098"/>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33411160" y="14777720"/>
              <a:ext cx="13465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𝐾</m:t>
                    </m:r>
                  </m:oMath>
                </m:oMathPara>
              </a14:m>
              <a:endParaRPr lang="en-US" sz="1100"/>
            </a:p>
          </xdr:txBody>
        </xdr:sp>
      </mc:Choice>
      <mc:Fallback xmlns="">
        <xdr:sp macro="" textlink="">
          <xdr:nvSpPr>
            <xdr:cNvPr id="69" name="TextBox 68">
              <a:extLst>
                <a:ext uri="{FF2B5EF4-FFF2-40B4-BE49-F238E27FC236}">
                  <a16:creationId xmlns:a16="http://schemas.microsoft.com/office/drawing/2014/main" id="{C631A95A-3823-87FA-6901-FB2D02AA1EAA}"/>
                </a:ext>
              </a:extLst>
            </xdr:cNvPr>
            <xdr:cNvSpPr txBox="1"/>
          </xdr:nvSpPr>
          <xdr:spPr>
            <a:xfrm>
              <a:off x="33411160" y="14777720"/>
              <a:ext cx="13465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𝐾</a:t>
              </a:r>
              <a:endParaRPr lang="en-US" sz="1100"/>
            </a:p>
          </xdr:txBody>
        </xdr:sp>
      </mc:Fallback>
    </mc:AlternateContent>
    <xdr:clientData/>
  </xdr:oneCellAnchor>
  <xdr:oneCellAnchor>
    <xdr:from>
      <xdr:col>74</xdr:col>
      <xdr:colOff>167640</xdr:colOff>
      <xdr:row>70</xdr:row>
      <xdr:rowOff>35560</xdr:rowOff>
    </xdr:from>
    <xdr:ext cx="109774" cy="172098"/>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33421320" y="14991080"/>
              <a:ext cx="10977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𝐿</m:t>
                    </m:r>
                  </m:oMath>
                </m:oMathPara>
              </a14:m>
              <a:endParaRPr lang="en-US" sz="1100"/>
            </a:p>
          </xdr:txBody>
        </xdr:sp>
      </mc:Choice>
      <mc:Fallback xmlns="">
        <xdr:sp macro="" textlink="">
          <xdr:nvSpPr>
            <xdr:cNvPr id="70" name="TextBox 69">
              <a:extLst>
                <a:ext uri="{FF2B5EF4-FFF2-40B4-BE49-F238E27FC236}">
                  <a16:creationId xmlns:a16="http://schemas.microsoft.com/office/drawing/2014/main" id="{BB4EC5BB-0EA8-9C40-9427-CB73B52D234F}"/>
                </a:ext>
              </a:extLst>
            </xdr:cNvPr>
            <xdr:cNvSpPr txBox="1"/>
          </xdr:nvSpPr>
          <xdr:spPr>
            <a:xfrm>
              <a:off x="33421320" y="14991080"/>
              <a:ext cx="10977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𝐿</a:t>
              </a:r>
              <a:endParaRPr lang="en-US" sz="1100"/>
            </a:p>
          </xdr:txBody>
        </xdr:sp>
      </mc:Fallback>
    </mc:AlternateContent>
    <xdr:clientData/>
  </xdr:oneCellAnchor>
  <xdr:oneCellAnchor>
    <xdr:from>
      <xdr:col>74</xdr:col>
      <xdr:colOff>177800</xdr:colOff>
      <xdr:row>71</xdr:row>
      <xdr:rowOff>25400</xdr:rowOff>
    </xdr:from>
    <xdr:ext cx="112530" cy="172098"/>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000-000047000000}"/>
                </a:ext>
              </a:extLst>
            </xdr:cNvPr>
            <xdr:cNvSpPr txBox="1"/>
          </xdr:nvSpPr>
          <xdr:spPr>
            <a:xfrm>
              <a:off x="33431480" y="15184120"/>
              <a:ext cx="11253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h</m:t>
                    </m:r>
                  </m:oMath>
                </m:oMathPara>
              </a14:m>
              <a:endParaRPr lang="en-US" sz="1100"/>
            </a:p>
          </xdr:txBody>
        </xdr:sp>
      </mc:Choice>
      <mc:Fallback xmlns="">
        <xdr:sp macro="" textlink="">
          <xdr:nvSpPr>
            <xdr:cNvPr id="71" name="TextBox 70">
              <a:extLst>
                <a:ext uri="{FF2B5EF4-FFF2-40B4-BE49-F238E27FC236}">
                  <a16:creationId xmlns:a16="http://schemas.microsoft.com/office/drawing/2014/main" id="{AC42AE9F-4CE8-374B-96AC-204C7387C525}"/>
                </a:ext>
              </a:extLst>
            </xdr:cNvPr>
            <xdr:cNvSpPr txBox="1"/>
          </xdr:nvSpPr>
          <xdr:spPr>
            <a:xfrm>
              <a:off x="33431480" y="15184120"/>
              <a:ext cx="11253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ℎ</a:t>
              </a:r>
              <a:endParaRPr lang="en-US" sz="1100"/>
            </a:p>
          </xdr:txBody>
        </xdr:sp>
      </mc:Fallback>
    </mc:AlternateContent>
    <xdr:clientData/>
  </xdr:oneCellAnchor>
  <xdr:oneCellAnchor>
    <xdr:from>
      <xdr:col>74</xdr:col>
      <xdr:colOff>172720</xdr:colOff>
      <xdr:row>72</xdr:row>
      <xdr:rowOff>30480</xdr:rowOff>
    </xdr:from>
    <xdr:ext cx="119776" cy="181075"/>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33426400" y="15382240"/>
              <a:ext cx="119776" cy="181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Â</m:t>
                    </m:r>
                  </m:oMath>
                </m:oMathPara>
              </a14:m>
              <a:endParaRPr lang="en-US" sz="1100"/>
            </a:p>
          </xdr:txBody>
        </xdr:sp>
      </mc:Choice>
      <mc:Fallback xmlns="">
        <xdr:sp macro="" textlink="">
          <xdr:nvSpPr>
            <xdr:cNvPr id="72" name="TextBox 71">
              <a:extLst>
                <a:ext uri="{FF2B5EF4-FFF2-40B4-BE49-F238E27FC236}">
                  <a16:creationId xmlns:a16="http://schemas.microsoft.com/office/drawing/2014/main" id="{8535623D-623B-254A-B163-31A0EE9D5570}"/>
                </a:ext>
              </a:extLst>
            </xdr:cNvPr>
            <xdr:cNvSpPr txBox="1"/>
          </xdr:nvSpPr>
          <xdr:spPr>
            <a:xfrm>
              <a:off x="33426400" y="15382240"/>
              <a:ext cx="119776" cy="181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Â</a:t>
              </a:r>
              <a:endParaRPr lang="en-US" sz="1100"/>
            </a:p>
          </xdr:txBody>
        </xdr:sp>
      </mc:Fallback>
    </mc:AlternateContent>
    <xdr:clientData/>
  </xdr:oneCellAnchor>
  <xdr:oneCellAnchor>
    <xdr:from>
      <xdr:col>13</xdr:col>
      <xdr:colOff>152400</xdr:colOff>
      <xdr:row>3</xdr:row>
      <xdr:rowOff>38100</xdr:rowOff>
    </xdr:from>
    <xdr:ext cx="469616" cy="187808"/>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5384800" y="711200"/>
              <a:ext cx="469616" cy="187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200" i="1">
                      <a:latin typeface="Cambria Math" panose="02040503050406030204" pitchFamily="18" charset="0"/>
                      <a:ea typeface="Cambria Math" panose="02040503050406030204" pitchFamily="18" charset="0"/>
                    </a:rPr>
                    <m:t>𝛿</m:t>
                  </m:r>
                </m:oMath>
              </a14:m>
              <a:r>
                <a:rPr lang="en-US" sz="1200" i="1"/>
                <a:t>-Verdi</a:t>
              </a:r>
            </a:p>
          </xdr:txBody>
        </xdr:sp>
      </mc:Choice>
      <mc:Fallback xmlns="">
        <xdr:sp macro="" textlink="">
          <xdr:nvSpPr>
            <xdr:cNvPr id="73" name="TextBox 72">
              <a:extLst>
                <a:ext uri="{FF2B5EF4-FFF2-40B4-BE49-F238E27FC236}">
                  <a16:creationId xmlns:a16="http://schemas.microsoft.com/office/drawing/2014/main" id="{D916E7D4-29A5-7F4C-9554-C498C6AB6260}"/>
                </a:ext>
              </a:extLst>
            </xdr:cNvPr>
            <xdr:cNvSpPr txBox="1"/>
          </xdr:nvSpPr>
          <xdr:spPr>
            <a:xfrm>
              <a:off x="5384800" y="711200"/>
              <a:ext cx="469616" cy="187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200" i="0">
                  <a:latin typeface="Cambria Math" panose="02040503050406030204" pitchFamily="18" charset="0"/>
                  <a:ea typeface="Cambria Math" panose="02040503050406030204" pitchFamily="18" charset="0"/>
                </a:rPr>
                <a:t>𝛿</a:t>
              </a:r>
              <a:r>
                <a:rPr lang="en-US" sz="1200" i="1"/>
                <a:t>-Verdi</a:t>
              </a:r>
            </a:p>
          </xdr:txBody>
        </xdr:sp>
      </mc:Fallback>
    </mc:AlternateContent>
    <xdr:clientData/>
  </xdr:oneCellAnchor>
  <xdr:oneCellAnchor>
    <xdr:from>
      <xdr:col>42</xdr:col>
      <xdr:colOff>152623</xdr:colOff>
      <xdr:row>3</xdr:row>
      <xdr:rowOff>52793</xdr:rowOff>
    </xdr:from>
    <xdr:ext cx="492186" cy="156518"/>
    <mc:AlternateContent xmlns:mc="http://schemas.openxmlformats.org/markup-compatibility/2006" xmlns:a14="http://schemas.microsoft.com/office/drawing/2010/main">
      <mc:Choice Requires="a14">
        <xdr:sp macro="" textlink="">
          <xdr:nvSpPr>
            <xdr:cNvPr id="128" name="TextBox 127">
              <a:extLst>
                <a:ext uri="{FF2B5EF4-FFF2-40B4-BE49-F238E27FC236}">
                  <a16:creationId xmlns:a16="http://schemas.microsoft.com/office/drawing/2014/main" id="{8C9E960E-A625-5C4B-ADCB-35D0C6E986B4}"/>
                </a:ext>
              </a:extLst>
            </xdr:cNvPr>
            <xdr:cNvSpPr txBox="1"/>
          </xdr:nvSpPr>
          <xdr:spPr>
            <a:xfrm>
              <a:off x="26733812" y="727758"/>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1" i="0">
                        <a:latin typeface="Cambria Math" panose="02040503050406030204" pitchFamily="18" charset="0"/>
                      </a:rPr>
                      <m:t>𝐲</m:t>
                    </m:r>
                    <m:r>
                      <a:rPr lang="nb-NO" sz="1000" b="1" i="1">
                        <a:latin typeface="Cambria Math" panose="02040503050406030204" pitchFamily="18" charset="0"/>
                      </a:rPr>
                      <m:t>=</m:t>
                    </m:r>
                    <m:sSup>
                      <m:sSupPr>
                        <m:ctrlPr>
                          <a:rPr lang="nb-NO" sz="1000" b="1" i="1">
                            <a:latin typeface="Cambria Math" panose="02040503050406030204" pitchFamily="18" charset="0"/>
                          </a:rPr>
                        </m:ctrlPr>
                      </m:sSupPr>
                      <m:e>
                        <m:r>
                          <a:rPr lang="nb-NO" sz="1000" b="1" i="1">
                            <a:latin typeface="Cambria Math" panose="02040503050406030204" pitchFamily="18" charset="0"/>
                          </a:rPr>
                          <m:t>𝑨</m:t>
                        </m:r>
                        <m:r>
                          <a:rPr lang="nb-NO" sz="1000" b="1" i="1">
                            <a:solidFill>
                              <a:schemeClr val="tx1"/>
                            </a:solidFill>
                            <a:latin typeface="Cambria Math" panose="02040503050406030204" pitchFamily="18" charset="0"/>
                          </a:rPr>
                          <m:t>𝒌</m:t>
                        </m:r>
                      </m:e>
                      <m:sup>
                        <m:r>
                          <a:rPr lang="nb-NO" sz="1000" b="1" i="1">
                            <a:latin typeface="Cambria Math" panose="02040503050406030204" pitchFamily="18" charset="0"/>
                          </a:rPr>
                          <m:t>𝒂</m:t>
                        </m:r>
                      </m:sup>
                    </m:sSup>
                  </m:oMath>
                </m:oMathPara>
              </a14:m>
              <a:endParaRPr lang="en-US" sz="1000" b="1"/>
            </a:p>
          </xdr:txBody>
        </xdr:sp>
      </mc:Choice>
      <mc:Fallback xmlns="">
        <xdr:sp macro="" textlink="">
          <xdr:nvSpPr>
            <xdr:cNvPr id="128" name="TextBox 127">
              <a:extLst>
                <a:ext uri="{FF2B5EF4-FFF2-40B4-BE49-F238E27FC236}">
                  <a16:creationId xmlns:a16="http://schemas.microsoft.com/office/drawing/2014/main" id="{8C9E960E-A625-5C4B-ADCB-35D0C6E986B4}"/>
                </a:ext>
              </a:extLst>
            </xdr:cNvPr>
            <xdr:cNvSpPr txBox="1"/>
          </xdr:nvSpPr>
          <xdr:spPr>
            <a:xfrm>
              <a:off x="26733812" y="727758"/>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𝐲=〖𝑨</a:t>
              </a:r>
              <a:r>
                <a:rPr lang="nb-NO" sz="1000" b="1" i="0">
                  <a:solidFill>
                    <a:schemeClr val="tx1"/>
                  </a:solidFill>
                  <a:latin typeface="Cambria Math" panose="02040503050406030204" pitchFamily="18" charset="0"/>
                </a:rPr>
                <a:t>𝒌〗^</a:t>
              </a:r>
              <a:r>
                <a:rPr lang="nb-NO" sz="1000" b="1" i="0">
                  <a:latin typeface="Cambria Math" panose="02040503050406030204" pitchFamily="18" charset="0"/>
                </a:rPr>
                <a:t>𝒂</a:t>
              </a:r>
              <a:endParaRPr lang="en-US" sz="1000" b="1"/>
            </a:p>
          </xdr:txBody>
        </xdr:sp>
      </mc:Fallback>
    </mc:AlternateContent>
    <xdr:clientData/>
  </xdr:oneCellAnchor>
  <xdr:oneCellAnchor>
    <xdr:from>
      <xdr:col>43</xdr:col>
      <xdr:colOff>105833</xdr:colOff>
      <xdr:row>3</xdr:row>
      <xdr:rowOff>61676</xdr:rowOff>
    </xdr:from>
    <xdr:ext cx="482130" cy="176389"/>
    <mc:AlternateContent xmlns:mc="http://schemas.openxmlformats.org/markup-compatibility/2006" xmlns:a14="http://schemas.microsoft.com/office/drawing/2010/main">
      <mc:Choice Requires="a14">
        <xdr:sp macro="" textlink="">
          <xdr:nvSpPr>
            <xdr:cNvPr id="129" name="TextBox 128">
              <a:extLst>
                <a:ext uri="{FF2B5EF4-FFF2-40B4-BE49-F238E27FC236}">
                  <a16:creationId xmlns:a16="http://schemas.microsoft.com/office/drawing/2014/main" id="{483D008B-BE63-4A42-99C8-4A82943798A1}"/>
                </a:ext>
              </a:extLst>
            </xdr:cNvPr>
            <xdr:cNvSpPr txBox="1"/>
          </xdr:nvSpPr>
          <xdr:spPr>
            <a:xfrm>
              <a:off x="27459679" y="736641"/>
              <a:ext cx="482130" cy="176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1000" b="1" i="1">
                        <a:latin typeface="Cambria Math" panose="02040503050406030204" pitchFamily="18" charset="0"/>
                      </a:rPr>
                      <m:t>𝒔</m:t>
                    </m:r>
                    <m:sSup>
                      <m:sSupPr>
                        <m:ctrlPr>
                          <a:rPr lang="nb-NO" sz="1000" b="1" i="1">
                            <a:latin typeface="Cambria Math" panose="02040503050406030204" pitchFamily="18" charset="0"/>
                          </a:rPr>
                        </m:ctrlPr>
                      </m:sSupPr>
                      <m:e>
                        <m:r>
                          <a:rPr lang="nb-NO" sz="1000" b="1" i="1">
                            <a:latin typeface="Cambria Math" panose="02040503050406030204" pitchFamily="18" charset="0"/>
                          </a:rPr>
                          <m:t>𝑨</m:t>
                        </m:r>
                        <m:r>
                          <a:rPr lang="nb-NO" sz="1000" b="1" i="1">
                            <a:solidFill>
                              <a:schemeClr val="tx1"/>
                            </a:solidFill>
                            <a:latin typeface="Cambria Math" panose="02040503050406030204" pitchFamily="18" charset="0"/>
                          </a:rPr>
                          <m:t>𝒌</m:t>
                        </m:r>
                      </m:e>
                      <m:sup>
                        <m:r>
                          <a:rPr lang="nb-NO" sz="1000" b="1" i="1">
                            <a:latin typeface="Cambria Math" panose="02040503050406030204" pitchFamily="18" charset="0"/>
                          </a:rPr>
                          <m:t>𝒂</m:t>
                        </m:r>
                      </m:sup>
                    </m:sSup>
                  </m:oMath>
                </m:oMathPara>
              </a14:m>
              <a:endParaRPr lang="en-US" sz="1000" b="1"/>
            </a:p>
            <a:p>
              <a:endParaRPr lang="en-US" sz="1000" b="1"/>
            </a:p>
          </xdr:txBody>
        </xdr:sp>
      </mc:Choice>
      <mc:Fallback xmlns="">
        <xdr:sp macro="" textlink="">
          <xdr:nvSpPr>
            <xdr:cNvPr id="129" name="TextBox 128">
              <a:extLst>
                <a:ext uri="{FF2B5EF4-FFF2-40B4-BE49-F238E27FC236}">
                  <a16:creationId xmlns:a16="http://schemas.microsoft.com/office/drawing/2014/main" id="{483D008B-BE63-4A42-99C8-4A82943798A1}"/>
                </a:ext>
              </a:extLst>
            </xdr:cNvPr>
            <xdr:cNvSpPr txBox="1"/>
          </xdr:nvSpPr>
          <xdr:spPr>
            <a:xfrm>
              <a:off x="27459679" y="736641"/>
              <a:ext cx="482130" cy="176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1000" b="1" i="0">
                  <a:latin typeface="Cambria Math" panose="02040503050406030204" pitchFamily="18" charset="0"/>
                </a:rPr>
                <a:t>𝒔〖𝑨</a:t>
              </a:r>
              <a:r>
                <a:rPr lang="nb-NO" sz="1000" b="1" i="0">
                  <a:solidFill>
                    <a:schemeClr val="tx1"/>
                  </a:solidFill>
                  <a:latin typeface="Cambria Math" panose="02040503050406030204" pitchFamily="18" charset="0"/>
                </a:rPr>
                <a:t>𝒌〗^</a:t>
              </a:r>
              <a:r>
                <a:rPr lang="nb-NO" sz="1000" b="1" i="0">
                  <a:latin typeface="Cambria Math" panose="02040503050406030204" pitchFamily="18" charset="0"/>
                </a:rPr>
                <a:t>𝒂</a:t>
              </a:r>
              <a:endParaRPr lang="en-US" sz="1000" b="1"/>
            </a:p>
            <a:p>
              <a:pPr/>
              <a:endParaRPr lang="en-US" sz="1000" b="1"/>
            </a:p>
          </xdr:txBody>
        </xdr:sp>
      </mc:Fallback>
    </mc:AlternateContent>
    <xdr:clientData/>
  </xdr:oneCellAnchor>
  <xdr:oneCellAnchor>
    <xdr:from>
      <xdr:col>44</xdr:col>
      <xdr:colOff>97199</xdr:colOff>
      <xdr:row>3</xdr:row>
      <xdr:rowOff>64799</xdr:rowOff>
    </xdr:from>
    <xdr:ext cx="546111" cy="164404"/>
    <mc:AlternateContent xmlns:mc="http://schemas.openxmlformats.org/markup-compatibility/2006" xmlns:a14="http://schemas.microsoft.com/office/drawing/2010/main">
      <mc:Choice Requires="a14">
        <xdr:sp macro="" textlink="">
          <xdr:nvSpPr>
            <xdr:cNvPr id="130" name="TextBox 129">
              <a:extLst>
                <a:ext uri="{FF2B5EF4-FFF2-40B4-BE49-F238E27FC236}">
                  <a16:creationId xmlns:a16="http://schemas.microsoft.com/office/drawing/2014/main" id="{5E705EB9-8F86-8D4C-B364-9193CA82FFA2}"/>
                </a:ext>
              </a:extLst>
            </xdr:cNvPr>
            <xdr:cNvSpPr txBox="1"/>
          </xdr:nvSpPr>
          <xdr:spPr>
            <a:xfrm>
              <a:off x="28152654" y="739764"/>
              <a:ext cx="54611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050" b="1" i="1">
                            <a:latin typeface="Cambria Math" panose="02040503050406030204" pitchFamily="18" charset="0"/>
                            <a:ea typeface="Cambria Math" panose="02040503050406030204" pitchFamily="18" charset="0"/>
                          </a:rPr>
                        </m:ctrlPr>
                      </m:dPr>
                      <m:e>
                        <m:r>
                          <a:rPr lang="nb-NO" sz="1050" b="1" i="1">
                            <a:latin typeface="Cambria Math" panose="02040503050406030204" pitchFamily="18" charset="0"/>
                            <a:ea typeface="Cambria Math" panose="02040503050406030204" pitchFamily="18" charset="0"/>
                          </a:rPr>
                          <m:t>𝜹</m:t>
                        </m:r>
                        <m:r>
                          <a:rPr lang="nb-NO" sz="1050" b="1" i="0">
                            <a:latin typeface="Cambria Math" panose="02040503050406030204" pitchFamily="18" charset="0"/>
                            <a:ea typeface="Cambria Math" panose="02040503050406030204" pitchFamily="18" charset="0"/>
                          </a:rPr>
                          <m:t>+</m:t>
                        </m:r>
                        <m:r>
                          <a:rPr lang="nb-NO" sz="1050" b="1" i="0">
                            <a:latin typeface="Cambria Math" panose="02040503050406030204" pitchFamily="18" charset="0"/>
                            <a:ea typeface="Cambria Math" panose="02040503050406030204" pitchFamily="18" charset="0"/>
                          </a:rPr>
                          <m:t>𝐧</m:t>
                        </m:r>
                      </m:e>
                    </m:d>
                    <m:r>
                      <a:rPr lang="nb-NO" sz="1050" b="1" i="0">
                        <a:latin typeface="Cambria Math" panose="02040503050406030204" pitchFamily="18" charset="0"/>
                        <a:ea typeface="Cambria Math" panose="02040503050406030204" pitchFamily="18" charset="0"/>
                      </a:rPr>
                      <m:t>𝐤</m:t>
                    </m:r>
                  </m:oMath>
                </m:oMathPara>
              </a14:m>
              <a:endParaRPr lang="en-US" sz="1050" b="1"/>
            </a:p>
          </xdr:txBody>
        </xdr:sp>
      </mc:Choice>
      <mc:Fallback xmlns="">
        <xdr:sp macro="" textlink="">
          <xdr:nvSpPr>
            <xdr:cNvPr id="130" name="TextBox 129">
              <a:extLst>
                <a:ext uri="{FF2B5EF4-FFF2-40B4-BE49-F238E27FC236}">
                  <a16:creationId xmlns:a16="http://schemas.microsoft.com/office/drawing/2014/main" id="{5E705EB9-8F86-8D4C-B364-9193CA82FFA2}"/>
                </a:ext>
              </a:extLst>
            </xdr:cNvPr>
            <xdr:cNvSpPr txBox="1"/>
          </xdr:nvSpPr>
          <xdr:spPr>
            <a:xfrm>
              <a:off x="28152654" y="739764"/>
              <a:ext cx="54611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50" b="1" i="0">
                  <a:latin typeface="Cambria Math" panose="02040503050406030204" pitchFamily="18" charset="0"/>
                  <a:ea typeface="Cambria Math" panose="02040503050406030204" pitchFamily="18" charset="0"/>
                </a:rPr>
                <a:t>(𝜹+𝐧)𝐤</a:t>
              </a:r>
              <a:endParaRPr lang="en-US" sz="1050" b="1"/>
            </a:p>
          </xdr:txBody>
        </xdr:sp>
      </mc:Fallback>
    </mc:AlternateContent>
    <xdr:clientData/>
  </xdr:oneCellAnchor>
  <xdr:oneCellAnchor>
    <xdr:from>
      <xdr:col>52</xdr:col>
      <xdr:colOff>264160</xdr:colOff>
      <xdr:row>3</xdr:row>
      <xdr:rowOff>60960</xdr:rowOff>
    </xdr:from>
    <xdr:ext cx="187872" cy="187872"/>
    <mc:AlternateContent xmlns:mc="http://schemas.openxmlformats.org/markup-compatibility/2006" xmlns:a14="http://schemas.microsoft.com/office/drawing/2010/main">
      <mc:Choice Requires="a14">
        <xdr:sp macro="" textlink="">
          <xdr:nvSpPr>
            <xdr:cNvPr id="135" name="TextBox 134">
              <a:extLst>
                <a:ext uri="{FF2B5EF4-FFF2-40B4-BE49-F238E27FC236}">
                  <a16:creationId xmlns:a16="http://schemas.microsoft.com/office/drawing/2014/main" id="{849E9104-1440-294C-A78E-59CF4BED85C2}"/>
                </a:ext>
              </a:extLst>
            </xdr:cNvPr>
            <xdr:cNvSpPr txBox="1"/>
          </xdr:nvSpPr>
          <xdr:spPr>
            <a:xfrm>
              <a:off x="19095665" y="743756"/>
              <a:ext cx="18787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𝑘</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5" name="TextBox 134">
              <a:extLst>
                <a:ext uri="{FF2B5EF4-FFF2-40B4-BE49-F238E27FC236}">
                  <a16:creationId xmlns:a16="http://schemas.microsoft.com/office/drawing/2014/main" id="{849E9104-1440-294C-A78E-59CF4BED85C2}"/>
                </a:ext>
              </a:extLst>
            </xdr:cNvPr>
            <xdr:cNvSpPr txBox="1"/>
          </xdr:nvSpPr>
          <xdr:spPr>
            <a:xfrm>
              <a:off x="19095665" y="743756"/>
              <a:ext cx="18787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𝑘</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53</xdr:col>
      <xdr:colOff>233680</xdr:colOff>
      <xdr:row>3</xdr:row>
      <xdr:rowOff>40640</xdr:rowOff>
    </xdr:from>
    <xdr:ext cx="189091" cy="187872"/>
    <mc:AlternateContent xmlns:mc="http://schemas.openxmlformats.org/markup-compatibility/2006" xmlns:a14="http://schemas.microsoft.com/office/drawing/2010/main">
      <mc:Choice Requires="a14">
        <xdr:sp macro="" textlink="">
          <xdr:nvSpPr>
            <xdr:cNvPr id="136" name="TextBox 135">
              <a:extLst>
                <a:ext uri="{FF2B5EF4-FFF2-40B4-BE49-F238E27FC236}">
                  <a16:creationId xmlns:a16="http://schemas.microsoft.com/office/drawing/2014/main" id="{823B4E08-621A-5D4A-B19D-CAA107A40E2B}"/>
                </a:ext>
              </a:extLst>
            </xdr:cNvPr>
            <xdr:cNvSpPr txBox="1"/>
          </xdr:nvSpPr>
          <xdr:spPr>
            <a:xfrm>
              <a:off x="19802605" y="723436"/>
              <a:ext cx="18909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𝑦</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6" name="TextBox 135">
              <a:extLst>
                <a:ext uri="{FF2B5EF4-FFF2-40B4-BE49-F238E27FC236}">
                  <a16:creationId xmlns:a16="http://schemas.microsoft.com/office/drawing/2014/main" id="{823B4E08-621A-5D4A-B19D-CAA107A40E2B}"/>
                </a:ext>
              </a:extLst>
            </xdr:cNvPr>
            <xdr:cNvSpPr txBox="1"/>
          </xdr:nvSpPr>
          <xdr:spPr>
            <a:xfrm>
              <a:off x="19802605" y="723436"/>
              <a:ext cx="18909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𝑦</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54</xdr:col>
      <xdr:colOff>203200</xdr:colOff>
      <xdr:row>3</xdr:row>
      <xdr:rowOff>40640</xdr:rowOff>
    </xdr:from>
    <xdr:ext cx="173766" cy="187872"/>
    <mc:AlternateContent xmlns:mc="http://schemas.openxmlformats.org/markup-compatibility/2006" xmlns:a14="http://schemas.microsoft.com/office/drawing/2010/main">
      <mc:Choice Requires="a14">
        <xdr:sp macro="" textlink="">
          <xdr:nvSpPr>
            <xdr:cNvPr id="137" name="TextBox 136">
              <a:extLst>
                <a:ext uri="{FF2B5EF4-FFF2-40B4-BE49-F238E27FC236}">
                  <a16:creationId xmlns:a16="http://schemas.microsoft.com/office/drawing/2014/main" id="{D1C67F1C-8C91-0745-B35C-0B20485FA1BD}"/>
                </a:ext>
              </a:extLst>
            </xdr:cNvPr>
            <xdr:cNvSpPr txBox="1"/>
          </xdr:nvSpPr>
          <xdr:spPr>
            <a:xfrm>
              <a:off x="20509544" y="723436"/>
              <a:ext cx="173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𝑐</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7" name="TextBox 136">
              <a:extLst>
                <a:ext uri="{FF2B5EF4-FFF2-40B4-BE49-F238E27FC236}">
                  <a16:creationId xmlns:a16="http://schemas.microsoft.com/office/drawing/2014/main" id="{D1C67F1C-8C91-0745-B35C-0B20485FA1BD}"/>
                </a:ext>
              </a:extLst>
            </xdr:cNvPr>
            <xdr:cNvSpPr txBox="1"/>
          </xdr:nvSpPr>
          <xdr:spPr>
            <a:xfrm>
              <a:off x="20509544" y="723436"/>
              <a:ext cx="17376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𝑐</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55</xdr:col>
      <xdr:colOff>203200</xdr:colOff>
      <xdr:row>3</xdr:row>
      <xdr:rowOff>60960</xdr:rowOff>
    </xdr:from>
    <xdr:ext cx="152158" cy="187872"/>
    <mc:AlternateContent xmlns:mc="http://schemas.openxmlformats.org/markup-compatibility/2006" xmlns:a14="http://schemas.microsoft.com/office/drawing/2010/main">
      <mc:Choice Requires="a14">
        <xdr:sp macro="" textlink="">
          <xdr:nvSpPr>
            <xdr:cNvPr id="138" name="TextBox 137">
              <a:extLst>
                <a:ext uri="{FF2B5EF4-FFF2-40B4-BE49-F238E27FC236}">
                  <a16:creationId xmlns:a16="http://schemas.microsoft.com/office/drawing/2014/main" id="{B265332B-57C4-6E48-9E39-D0BC7FBCB353}"/>
                </a:ext>
              </a:extLst>
            </xdr:cNvPr>
            <xdr:cNvSpPr txBox="1"/>
          </xdr:nvSpPr>
          <xdr:spPr>
            <a:xfrm>
              <a:off x="21246963" y="743756"/>
              <a:ext cx="152158"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nb-NO" sz="1200" b="0" i="1">
                            <a:latin typeface="Cambria Math" panose="02040503050406030204" pitchFamily="18" charset="0"/>
                            <a:ea typeface="Cambria Math" panose="02040503050406030204" pitchFamily="18" charset="0"/>
                          </a:rPr>
                          <m:t>𝑖</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8" name="TextBox 137">
              <a:extLst>
                <a:ext uri="{FF2B5EF4-FFF2-40B4-BE49-F238E27FC236}">
                  <a16:creationId xmlns:a16="http://schemas.microsoft.com/office/drawing/2014/main" id="{B265332B-57C4-6E48-9E39-D0BC7FBCB353}"/>
                </a:ext>
              </a:extLst>
            </xdr:cNvPr>
            <xdr:cNvSpPr txBox="1"/>
          </xdr:nvSpPr>
          <xdr:spPr>
            <a:xfrm>
              <a:off x="21246963" y="743756"/>
              <a:ext cx="152158"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200" b="0" i="0">
                  <a:latin typeface="Cambria Math" panose="02040503050406030204" pitchFamily="18" charset="0"/>
                  <a:ea typeface="Cambria Math" panose="02040503050406030204" pitchFamily="18" charset="0"/>
                </a:rPr>
                <a:t>𝑖</a:t>
              </a:r>
              <a:r>
                <a:rPr lang="en-US" sz="1200" b="0" i="0">
                  <a:latin typeface="Cambria Math" panose="02040503050406030204" pitchFamily="18" charset="0"/>
                  <a:ea typeface="Cambria Math" panose="02040503050406030204" pitchFamily="18" charset="0"/>
                </a:rPr>
                <a:t>^</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56</xdr:col>
      <xdr:colOff>182880</xdr:colOff>
      <xdr:row>3</xdr:row>
      <xdr:rowOff>60960</xdr:rowOff>
    </xdr:from>
    <xdr:ext cx="187231" cy="187872"/>
    <mc:AlternateContent xmlns:mc="http://schemas.openxmlformats.org/markup-compatibility/2006" xmlns:a14="http://schemas.microsoft.com/office/drawing/2010/main">
      <mc:Choice Requires="a14">
        <xdr:sp macro="" textlink="">
          <xdr:nvSpPr>
            <xdr:cNvPr id="139" name="TextBox 138">
              <a:extLst>
                <a:ext uri="{FF2B5EF4-FFF2-40B4-BE49-F238E27FC236}">
                  <a16:creationId xmlns:a16="http://schemas.microsoft.com/office/drawing/2014/main" id="{72C37D41-54A3-C34A-8378-3AD37766A58B}"/>
                </a:ext>
              </a:extLst>
            </xdr:cNvPr>
            <xdr:cNvSpPr txBox="1"/>
          </xdr:nvSpPr>
          <xdr:spPr>
            <a:xfrm>
              <a:off x="21964063" y="743756"/>
              <a:ext cx="18723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en-US" sz="1200" i="1">
                            <a:latin typeface="Cambria Math" panose="02040503050406030204" pitchFamily="18" charset="0"/>
                            <a:ea typeface="Cambria Math" panose="02040503050406030204" pitchFamily="18" charset="0"/>
                          </a:rPr>
                          <m:t>𝛿</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39" name="TextBox 138">
              <a:extLst>
                <a:ext uri="{FF2B5EF4-FFF2-40B4-BE49-F238E27FC236}">
                  <a16:creationId xmlns:a16="http://schemas.microsoft.com/office/drawing/2014/main" id="{72C37D41-54A3-C34A-8378-3AD37766A58B}"/>
                </a:ext>
              </a:extLst>
            </xdr:cNvPr>
            <xdr:cNvSpPr txBox="1"/>
          </xdr:nvSpPr>
          <xdr:spPr>
            <a:xfrm>
              <a:off x="21964063" y="743756"/>
              <a:ext cx="187231"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i="0">
                  <a:latin typeface="Cambria Math" panose="02040503050406030204" pitchFamily="18" charset="0"/>
                  <a:ea typeface="Cambria Math" panose="02040503050406030204" pitchFamily="18" charset="0"/>
                </a:rPr>
                <a:t>𝛿^</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57</xdr:col>
      <xdr:colOff>152400</xdr:colOff>
      <xdr:row>3</xdr:row>
      <xdr:rowOff>50800</xdr:rowOff>
    </xdr:from>
    <xdr:ext cx="193386" cy="187872"/>
    <mc:AlternateContent xmlns:mc="http://schemas.openxmlformats.org/markup-compatibility/2006" xmlns:a14="http://schemas.microsoft.com/office/drawing/2010/main">
      <mc:Choice Requires="a14">
        <xdr:sp macro="" textlink="">
          <xdr:nvSpPr>
            <xdr:cNvPr id="140" name="TextBox 139">
              <a:extLst>
                <a:ext uri="{FF2B5EF4-FFF2-40B4-BE49-F238E27FC236}">
                  <a16:creationId xmlns:a16="http://schemas.microsoft.com/office/drawing/2014/main" id="{50079D8C-7AC7-7947-8FEA-D5D7688081E1}"/>
                </a:ext>
              </a:extLst>
            </xdr:cNvPr>
            <xdr:cNvSpPr txBox="1"/>
          </xdr:nvSpPr>
          <xdr:spPr>
            <a:xfrm>
              <a:off x="22671002" y="733596"/>
              <a:ext cx="19338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US" sz="1200" i="1">
                            <a:latin typeface="Cambria Math" panose="02040503050406030204" pitchFamily="18" charset="0"/>
                            <a:ea typeface="Cambria Math" panose="02040503050406030204" pitchFamily="18" charset="0"/>
                          </a:rPr>
                        </m:ctrlPr>
                      </m:sSupPr>
                      <m:e>
                        <m:r>
                          <a:rPr lang="en-US" sz="1200" i="1">
                            <a:latin typeface="Cambria Math" panose="02040503050406030204" pitchFamily="18" charset="0"/>
                            <a:ea typeface="Cambria Math" panose="02040503050406030204" pitchFamily="18" charset="0"/>
                          </a:rPr>
                          <m:t>𝛽</m:t>
                        </m:r>
                      </m:e>
                      <m:sup>
                        <m:r>
                          <a:rPr lang="nb-NO" sz="1200" b="0" i="1">
                            <a:latin typeface="Cambria Math" panose="02040503050406030204" pitchFamily="18" charset="0"/>
                            <a:ea typeface="Cambria Math" panose="02040503050406030204" pitchFamily="18" charset="0"/>
                          </a:rPr>
                          <m:t>∗</m:t>
                        </m:r>
                      </m:sup>
                    </m:sSup>
                  </m:oMath>
                </m:oMathPara>
              </a14:m>
              <a:endParaRPr lang="en-US" sz="1200"/>
            </a:p>
          </xdr:txBody>
        </xdr:sp>
      </mc:Choice>
      <mc:Fallback xmlns="">
        <xdr:sp macro="" textlink="">
          <xdr:nvSpPr>
            <xdr:cNvPr id="140" name="TextBox 139">
              <a:extLst>
                <a:ext uri="{FF2B5EF4-FFF2-40B4-BE49-F238E27FC236}">
                  <a16:creationId xmlns:a16="http://schemas.microsoft.com/office/drawing/2014/main" id="{50079D8C-7AC7-7947-8FEA-D5D7688081E1}"/>
                </a:ext>
              </a:extLst>
            </xdr:cNvPr>
            <xdr:cNvSpPr txBox="1"/>
          </xdr:nvSpPr>
          <xdr:spPr>
            <a:xfrm>
              <a:off x="22671002" y="733596"/>
              <a:ext cx="193386"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i="0">
                  <a:latin typeface="Cambria Math" panose="02040503050406030204" pitchFamily="18" charset="0"/>
                  <a:ea typeface="Cambria Math" panose="02040503050406030204" pitchFamily="18" charset="0"/>
                </a:rPr>
                <a:t>𝛽^</a:t>
              </a:r>
              <a:r>
                <a:rPr lang="nb-NO" sz="1200" b="0" i="0">
                  <a:latin typeface="Cambria Math" panose="02040503050406030204" pitchFamily="18" charset="0"/>
                  <a:ea typeface="Cambria Math" panose="02040503050406030204" pitchFamily="18" charset="0"/>
                </a:rPr>
                <a:t>∗</a:t>
              </a:r>
              <a:endParaRPr lang="en-US" sz="1200"/>
            </a:p>
          </xdr:txBody>
        </xdr:sp>
      </mc:Fallback>
    </mc:AlternateContent>
    <xdr:clientData/>
  </xdr:oneCellAnchor>
  <xdr:oneCellAnchor>
    <xdr:from>
      <xdr:col>49</xdr:col>
      <xdr:colOff>255118</xdr:colOff>
      <xdr:row>3</xdr:row>
      <xdr:rowOff>41435</xdr:rowOff>
    </xdr:from>
    <xdr:ext cx="197875" cy="172098"/>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72DA6F63-2857-72C7-AEDD-F3B830A94934}"/>
                </a:ext>
              </a:extLst>
            </xdr:cNvPr>
            <xdr:cNvSpPr txBox="1"/>
          </xdr:nvSpPr>
          <xdr:spPr>
            <a:xfrm>
              <a:off x="32646897" y="714851"/>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141" name="TextBox 140">
              <a:extLst>
                <a:ext uri="{FF2B5EF4-FFF2-40B4-BE49-F238E27FC236}">
                  <a16:creationId xmlns:a16="http://schemas.microsoft.com/office/drawing/2014/main" id="{72DA6F63-2857-72C7-AEDD-F3B830A94934}"/>
                </a:ext>
              </a:extLst>
            </xdr:cNvPr>
            <xdr:cNvSpPr txBox="1"/>
          </xdr:nvSpPr>
          <xdr:spPr>
            <a:xfrm>
              <a:off x="32646897" y="714851"/>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nb-NO" sz="1100" b="0" i="0">
                  <a:latin typeface="Cambria Math" panose="02040503050406030204" pitchFamily="18" charset="0"/>
                  <a:ea typeface="Cambria Math" panose="02040503050406030204" pitchFamily="18" charset="0"/>
                </a:rPr>
                <a:t>𝑘</a:t>
              </a:r>
              <a:endParaRPr lang="en-US" sz="1100"/>
            </a:p>
          </xdr:txBody>
        </xdr:sp>
      </mc:Fallback>
    </mc:AlternateContent>
    <xdr:clientData/>
  </xdr:oneCellAnchor>
  <xdr:oneCellAnchor>
    <xdr:from>
      <xdr:col>61</xdr:col>
      <xdr:colOff>100867</xdr:colOff>
      <xdr:row>3</xdr:row>
      <xdr:rowOff>55018</xdr:rowOff>
    </xdr:from>
    <xdr:ext cx="197875" cy="172098"/>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B94997C3-0469-054A-A70A-FFD0CBE95CC4}"/>
                </a:ext>
              </a:extLst>
            </xdr:cNvPr>
            <xdr:cNvSpPr txBox="1"/>
          </xdr:nvSpPr>
          <xdr:spPr>
            <a:xfrm>
              <a:off x="41144333" y="724404"/>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142" name="TextBox 141">
              <a:extLst>
                <a:ext uri="{FF2B5EF4-FFF2-40B4-BE49-F238E27FC236}">
                  <a16:creationId xmlns:a16="http://schemas.microsoft.com/office/drawing/2014/main" id="{B94997C3-0469-054A-A70A-FFD0CBE95CC4}"/>
                </a:ext>
              </a:extLst>
            </xdr:cNvPr>
            <xdr:cNvSpPr txBox="1"/>
          </xdr:nvSpPr>
          <xdr:spPr>
            <a:xfrm>
              <a:off x="41144333" y="724404"/>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nb-NO" sz="1100" b="0" i="0">
                  <a:latin typeface="Cambria Math" panose="02040503050406030204" pitchFamily="18" charset="0"/>
                  <a:ea typeface="Cambria Math" panose="02040503050406030204" pitchFamily="18" charset="0"/>
                </a:rPr>
                <a:t>𝑘</a:t>
              </a:r>
              <a:endParaRPr lang="en-US" sz="1100"/>
            </a:p>
          </xdr:txBody>
        </xdr:sp>
      </mc:Fallback>
    </mc:AlternateContent>
    <xdr:clientData/>
  </xdr:oneCellAnchor>
  <xdr:oneCellAnchor>
    <xdr:from>
      <xdr:col>59</xdr:col>
      <xdr:colOff>164809</xdr:colOff>
      <xdr:row>3</xdr:row>
      <xdr:rowOff>67863</xdr:rowOff>
    </xdr:from>
    <xdr:ext cx="482130" cy="176389"/>
    <mc:AlternateContent xmlns:mc="http://schemas.openxmlformats.org/markup-compatibility/2006" xmlns:a14="http://schemas.microsoft.com/office/drawing/2010/main">
      <mc:Choice Requires="a14">
        <xdr:sp macro="" textlink="">
          <xdr:nvSpPr>
            <xdr:cNvPr id="143" name="TextBox 142">
              <a:extLst>
                <a:ext uri="{FF2B5EF4-FFF2-40B4-BE49-F238E27FC236}">
                  <a16:creationId xmlns:a16="http://schemas.microsoft.com/office/drawing/2014/main" id="{D502D2A6-AB0C-F749-BBA2-1E9406302831}"/>
                </a:ext>
              </a:extLst>
            </xdr:cNvPr>
            <xdr:cNvSpPr txBox="1"/>
          </xdr:nvSpPr>
          <xdr:spPr>
            <a:xfrm>
              <a:off x="39544504" y="746489"/>
              <a:ext cx="482130" cy="176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1000" b="1" i="1">
                        <a:latin typeface="Cambria Math" panose="02040503050406030204" pitchFamily="18" charset="0"/>
                      </a:rPr>
                      <m:t>𝒔</m:t>
                    </m:r>
                    <m:sSup>
                      <m:sSupPr>
                        <m:ctrlPr>
                          <a:rPr lang="nb-NO" sz="1000" b="1" i="1">
                            <a:latin typeface="Cambria Math" panose="02040503050406030204" pitchFamily="18" charset="0"/>
                          </a:rPr>
                        </m:ctrlPr>
                      </m:sSupPr>
                      <m:e>
                        <m:r>
                          <a:rPr lang="nb-NO" sz="1000" b="1" i="1">
                            <a:latin typeface="Cambria Math" panose="02040503050406030204" pitchFamily="18" charset="0"/>
                          </a:rPr>
                          <m:t>𝑨</m:t>
                        </m:r>
                        <m:r>
                          <a:rPr lang="nb-NO" sz="1000" b="1" i="1">
                            <a:latin typeface="Cambria Math" panose="02040503050406030204" pitchFamily="18" charset="0"/>
                          </a:rPr>
                          <m:t>(</m:t>
                        </m:r>
                        <m:r>
                          <a:rPr lang="nb-NO" sz="1000" b="1" i="1">
                            <a:solidFill>
                              <a:schemeClr val="tx1"/>
                            </a:solidFill>
                            <a:latin typeface="Cambria Math" panose="02040503050406030204" pitchFamily="18" charset="0"/>
                          </a:rPr>
                          <m:t>𝒌</m:t>
                        </m:r>
                      </m:e>
                      <m:sup>
                        <m:r>
                          <a:rPr lang="nb-NO" sz="1000" b="1" i="1">
                            <a:solidFill>
                              <a:schemeClr val="tx1"/>
                            </a:solidFill>
                            <a:latin typeface="Cambria Math" panose="02040503050406030204" pitchFamily="18" charset="0"/>
                          </a:rPr>
                          <m:t>∗</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m:t>
                        </m:r>
                      </m:e>
                      <m:sup>
                        <m:r>
                          <a:rPr lang="nb-NO" sz="1000" b="1" i="1">
                            <a:latin typeface="Cambria Math" panose="02040503050406030204" pitchFamily="18" charset="0"/>
                            <a:ea typeface="Cambria Math" panose="02040503050406030204" pitchFamily="18" charset="0"/>
                          </a:rPr>
                          <m:t>𝜶</m:t>
                        </m:r>
                      </m:sup>
                    </m:sSup>
                  </m:oMath>
                </m:oMathPara>
              </a14:m>
              <a:endParaRPr lang="en-US" sz="1000" b="1"/>
            </a:p>
            <a:p>
              <a:endParaRPr lang="en-US" sz="1000" b="1"/>
            </a:p>
          </xdr:txBody>
        </xdr:sp>
      </mc:Choice>
      <mc:Fallback xmlns="">
        <xdr:sp macro="" textlink="">
          <xdr:nvSpPr>
            <xdr:cNvPr id="143" name="TextBox 142">
              <a:extLst>
                <a:ext uri="{FF2B5EF4-FFF2-40B4-BE49-F238E27FC236}">
                  <a16:creationId xmlns:a16="http://schemas.microsoft.com/office/drawing/2014/main" id="{D502D2A6-AB0C-F749-BBA2-1E9406302831}"/>
                </a:ext>
              </a:extLst>
            </xdr:cNvPr>
            <xdr:cNvSpPr txBox="1"/>
          </xdr:nvSpPr>
          <xdr:spPr>
            <a:xfrm>
              <a:off x="39544504" y="746489"/>
              <a:ext cx="482130" cy="176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1000" b="1" i="0">
                  <a:latin typeface="Cambria Math" panose="02040503050406030204" pitchFamily="18" charset="0"/>
                </a:rPr>
                <a:t>𝒔〖𝑨(</a:t>
              </a:r>
              <a:r>
                <a:rPr lang="nb-NO" sz="1000" b="1" i="0">
                  <a:solidFill>
                    <a:schemeClr val="tx1"/>
                  </a:solidFill>
                  <a:latin typeface="Cambria Math" panose="02040503050406030204" pitchFamily="18" charset="0"/>
                </a:rPr>
                <a:t>𝒌〗^∗ </a:t>
              </a:r>
              <a:r>
                <a:rPr lang="nb-NO" sz="1000" b="1" i="0">
                  <a:latin typeface="Cambria Math" panose="02040503050406030204" pitchFamily="18" charset="0"/>
                </a:rPr>
                <a:t>)^</a:t>
              </a:r>
              <a:r>
                <a:rPr lang="nb-NO" sz="1000" b="1" i="0">
                  <a:latin typeface="Cambria Math" panose="02040503050406030204" pitchFamily="18" charset="0"/>
                  <a:ea typeface="Cambria Math" panose="02040503050406030204" pitchFamily="18" charset="0"/>
                </a:rPr>
                <a:t>𝜶</a:t>
              </a:r>
              <a:endParaRPr lang="en-US" sz="1000" b="1"/>
            </a:p>
            <a:p>
              <a:pPr/>
              <a:endParaRPr lang="en-US" sz="1000" b="1"/>
            </a:p>
          </xdr:txBody>
        </xdr:sp>
      </mc:Fallback>
    </mc:AlternateContent>
    <xdr:clientData/>
  </xdr:oneCellAnchor>
  <xdr:oneCellAnchor>
    <xdr:from>
      <xdr:col>60</xdr:col>
      <xdr:colOff>161925</xdr:colOff>
      <xdr:row>3</xdr:row>
      <xdr:rowOff>53975</xdr:rowOff>
    </xdr:from>
    <xdr:ext cx="599523" cy="164404"/>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462B5816-7F48-894C-BCC7-69F5A6ADEEB1}"/>
                </a:ext>
              </a:extLst>
            </xdr:cNvPr>
            <xdr:cNvSpPr txBox="1"/>
          </xdr:nvSpPr>
          <xdr:spPr>
            <a:xfrm>
              <a:off x="40370125" y="727075"/>
              <a:ext cx="599523"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050" b="1" i="1">
                            <a:latin typeface="Cambria Math" panose="02040503050406030204" pitchFamily="18" charset="0"/>
                            <a:ea typeface="Cambria Math" panose="02040503050406030204" pitchFamily="18" charset="0"/>
                          </a:rPr>
                        </m:ctrlPr>
                      </m:dPr>
                      <m:e>
                        <m:r>
                          <a:rPr lang="nb-NO" sz="1050" b="1" i="1">
                            <a:latin typeface="Cambria Math" panose="02040503050406030204" pitchFamily="18" charset="0"/>
                            <a:ea typeface="Cambria Math" panose="02040503050406030204" pitchFamily="18" charset="0"/>
                          </a:rPr>
                          <m:t>𝜹</m:t>
                        </m:r>
                        <m:r>
                          <a:rPr lang="nb-NO" sz="1050" b="1" i="0">
                            <a:latin typeface="Cambria Math" panose="02040503050406030204" pitchFamily="18" charset="0"/>
                            <a:ea typeface="Cambria Math" panose="02040503050406030204" pitchFamily="18" charset="0"/>
                          </a:rPr>
                          <m:t>+</m:t>
                        </m:r>
                        <m:r>
                          <a:rPr lang="nb-NO" sz="1050" b="1" i="0">
                            <a:latin typeface="Cambria Math" panose="02040503050406030204" pitchFamily="18" charset="0"/>
                            <a:ea typeface="Cambria Math" panose="02040503050406030204" pitchFamily="18" charset="0"/>
                          </a:rPr>
                          <m:t>𝐧</m:t>
                        </m:r>
                      </m:e>
                    </m:d>
                    <m:sSup>
                      <m:sSupPr>
                        <m:ctrlPr>
                          <a:rPr lang="nb-NO" sz="1050" b="1" i="1">
                            <a:latin typeface="Cambria Math" panose="02040503050406030204" pitchFamily="18" charset="0"/>
                            <a:ea typeface="Cambria Math" panose="02040503050406030204" pitchFamily="18" charset="0"/>
                          </a:rPr>
                        </m:ctrlPr>
                      </m:sSupPr>
                      <m:e>
                        <m:r>
                          <a:rPr lang="nb-NO" sz="1050" b="1" i="1">
                            <a:latin typeface="Cambria Math" panose="02040503050406030204" pitchFamily="18" charset="0"/>
                            <a:ea typeface="Cambria Math" panose="02040503050406030204" pitchFamily="18" charset="0"/>
                          </a:rPr>
                          <m:t>𝒌</m:t>
                        </m:r>
                      </m:e>
                      <m:sup>
                        <m:r>
                          <a:rPr lang="nb-NO" sz="1050" b="1" i="1">
                            <a:latin typeface="Cambria Math" panose="02040503050406030204" pitchFamily="18" charset="0"/>
                            <a:ea typeface="Cambria Math" panose="02040503050406030204" pitchFamily="18" charset="0"/>
                          </a:rPr>
                          <m:t>∗</m:t>
                        </m:r>
                      </m:sup>
                    </m:sSup>
                  </m:oMath>
                </m:oMathPara>
              </a14:m>
              <a:endParaRPr lang="en-US" sz="1050" b="1"/>
            </a:p>
          </xdr:txBody>
        </xdr:sp>
      </mc:Choice>
      <mc:Fallback xmlns="">
        <xdr:sp macro="" textlink="">
          <xdr:nvSpPr>
            <xdr:cNvPr id="144" name="TextBox 143">
              <a:extLst>
                <a:ext uri="{FF2B5EF4-FFF2-40B4-BE49-F238E27FC236}">
                  <a16:creationId xmlns:a16="http://schemas.microsoft.com/office/drawing/2014/main" id="{462B5816-7F48-894C-BCC7-69F5A6ADEEB1}"/>
                </a:ext>
              </a:extLst>
            </xdr:cNvPr>
            <xdr:cNvSpPr txBox="1"/>
          </xdr:nvSpPr>
          <xdr:spPr>
            <a:xfrm>
              <a:off x="40370125" y="727075"/>
              <a:ext cx="599523"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50" b="1" i="0">
                  <a:latin typeface="Cambria Math" panose="02040503050406030204" pitchFamily="18" charset="0"/>
                  <a:ea typeface="Cambria Math" panose="02040503050406030204" pitchFamily="18" charset="0"/>
                </a:rPr>
                <a:t>(𝜹+𝐧) 𝒌^∗</a:t>
              </a:r>
              <a:endParaRPr lang="en-US" sz="1050" b="1"/>
            </a:p>
          </xdr:txBody>
        </xdr:sp>
      </mc:Fallback>
    </mc:AlternateContent>
    <xdr:clientData/>
  </xdr:oneCellAnchor>
  <xdr:oneCellAnchor>
    <xdr:from>
      <xdr:col>41</xdr:col>
      <xdr:colOff>35525</xdr:colOff>
      <xdr:row>3</xdr:row>
      <xdr:rowOff>53287</xdr:rowOff>
    </xdr:from>
    <xdr:ext cx="866712" cy="166199"/>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F36B937B-B59C-3149-8B8B-5BBCDA7DABF6}"/>
                </a:ext>
              </a:extLst>
            </xdr:cNvPr>
            <xdr:cNvSpPr txBox="1"/>
          </xdr:nvSpPr>
          <xdr:spPr>
            <a:xfrm>
              <a:off x="25701959" y="728252"/>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1" i="1">
                        <a:latin typeface="Cambria Math" panose="02040503050406030204" pitchFamily="18" charset="0"/>
                      </a:rPr>
                      <m:t>𝒀</m:t>
                    </m:r>
                    <m:r>
                      <a:rPr lang="nb-NO" sz="1000" b="1" i="1">
                        <a:latin typeface="Cambria Math" panose="02040503050406030204" pitchFamily="18" charset="0"/>
                      </a:rPr>
                      <m:t>=</m:t>
                    </m:r>
                    <m:sSup>
                      <m:sSupPr>
                        <m:ctrlPr>
                          <a:rPr lang="nb-NO" sz="1000" b="1" i="1">
                            <a:latin typeface="Cambria Math" panose="02040503050406030204" pitchFamily="18" charset="0"/>
                          </a:rPr>
                        </m:ctrlPr>
                      </m:sSupPr>
                      <m:e>
                        <m:r>
                          <a:rPr lang="nb-NO" sz="1000" b="1" i="1">
                            <a:latin typeface="Cambria Math" panose="02040503050406030204" pitchFamily="18" charset="0"/>
                          </a:rPr>
                          <m:t>𝑨𝑲</m:t>
                        </m:r>
                      </m:e>
                      <m:sup>
                        <m:r>
                          <a:rPr lang="nb-NO" sz="1000" b="1" i="1">
                            <a:latin typeface="Cambria Math" panose="02040503050406030204" pitchFamily="18" charset="0"/>
                          </a:rPr>
                          <m:t>𝒂</m:t>
                        </m:r>
                      </m:sup>
                    </m:sSup>
                    <m:sSup>
                      <m:sSupPr>
                        <m:ctrlPr>
                          <a:rPr lang="nb-NO" sz="1000" b="1" i="1">
                            <a:latin typeface="Cambria Math" panose="02040503050406030204" pitchFamily="18" charset="0"/>
                          </a:rPr>
                        </m:ctrlPr>
                      </m:sSupPr>
                      <m:e>
                        <m:r>
                          <a:rPr lang="nb-NO" sz="1000" b="1" i="1">
                            <a:latin typeface="Cambria Math" panose="02040503050406030204" pitchFamily="18" charset="0"/>
                          </a:rPr>
                          <m:t>𝑳</m:t>
                        </m:r>
                      </m:e>
                      <m:sup>
                        <m:r>
                          <a:rPr lang="nb-NO" sz="1000" b="1" i="1">
                            <a:latin typeface="Cambria Math" panose="02040503050406030204" pitchFamily="18" charset="0"/>
                          </a:rPr>
                          <m:t>(</m:t>
                        </m:r>
                        <m:r>
                          <a:rPr lang="nb-NO" sz="1000" b="1" i="1">
                            <a:latin typeface="Cambria Math" panose="02040503050406030204" pitchFamily="18" charset="0"/>
                          </a:rPr>
                          <m:t>𝟏</m:t>
                        </m:r>
                        <m:r>
                          <a:rPr lang="nb-NO" sz="1000" b="1" i="1">
                            <a:latin typeface="Cambria Math" panose="02040503050406030204" pitchFamily="18" charset="0"/>
                          </a:rPr>
                          <m:t>−</m:t>
                        </m:r>
                        <m:r>
                          <a:rPr lang="nb-NO" sz="1000" b="1" i="1">
                            <a:latin typeface="Cambria Math" panose="02040503050406030204" pitchFamily="18" charset="0"/>
                            <a:ea typeface="Cambria Math" panose="02040503050406030204" pitchFamily="18" charset="0"/>
                          </a:rPr>
                          <m:t>𝜶</m:t>
                        </m:r>
                        <m:r>
                          <a:rPr lang="nb-NO" sz="1000" b="1" i="1">
                            <a:latin typeface="Cambria Math" panose="02040503050406030204" pitchFamily="18" charset="0"/>
                            <a:ea typeface="Cambria Math" panose="02040503050406030204" pitchFamily="18" charset="0"/>
                          </a:rPr>
                          <m:t>)</m:t>
                        </m:r>
                      </m:sup>
                    </m:sSup>
                  </m:oMath>
                </m:oMathPara>
              </a14:m>
              <a:endParaRPr lang="en-US" sz="1000" b="1"/>
            </a:p>
          </xdr:txBody>
        </xdr:sp>
      </mc:Choice>
      <mc:Fallback xmlns="">
        <xdr:sp macro="" textlink="">
          <xdr:nvSpPr>
            <xdr:cNvPr id="145" name="TextBox 144">
              <a:extLst>
                <a:ext uri="{FF2B5EF4-FFF2-40B4-BE49-F238E27FC236}">
                  <a16:creationId xmlns:a16="http://schemas.microsoft.com/office/drawing/2014/main" id="{F36B937B-B59C-3149-8B8B-5BBCDA7DABF6}"/>
                </a:ext>
              </a:extLst>
            </xdr:cNvPr>
            <xdr:cNvSpPr txBox="1"/>
          </xdr:nvSpPr>
          <xdr:spPr>
            <a:xfrm>
              <a:off x="25701959" y="728252"/>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1" i="0">
                  <a:latin typeface="Cambria Math" panose="02040503050406030204" pitchFamily="18" charset="0"/>
                </a:rPr>
                <a:t>𝒀=〖𝑨𝑲〗^𝒂 𝑳^((𝟏−</a:t>
              </a:r>
              <a:r>
                <a:rPr lang="nb-NO" sz="1000" b="1" i="0">
                  <a:latin typeface="Cambria Math" panose="02040503050406030204" pitchFamily="18" charset="0"/>
                  <a:ea typeface="Cambria Math" panose="02040503050406030204" pitchFamily="18" charset="0"/>
                </a:rPr>
                <a:t>𝜶))</a:t>
              </a:r>
              <a:endParaRPr lang="en-US" sz="1000" b="1"/>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1</xdr:col>
      <xdr:colOff>164461</xdr:colOff>
      <xdr:row>8</xdr:row>
      <xdr:rowOff>27410</xdr:rowOff>
    </xdr:from>
    <xdr:ext cx="113236" cy="17209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351FBC-2F05-2D43-9B4B-0BC3E7DDBFCC}"/>
                </a:ext>
              </a:extLst>
            </xdr:cNvPr>
            <xdr:cNvSpPr txBox="1"/>
          </xdr:nvSpPr>
          <xdr:spPr>
            <a:xfrm>
              <a:off x="2005504" y="831439"/>
              <a:ext cx="113236"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𝛿</m:t>
                    </m:r>
                  </m:oMath>
                </m:oMathPara>
              </a14:m>
              <a:endParaRPr lang="en-US" sz="1100"/>
            </a:p>
          </xdr:txBody>
        </xdr:sp>
      </mc:Choice>
      <mc:Fallback xmlns="">
        <xdr:sp macro="" textlink="">
          <xdr:nvSpPr>
            <xdr:cNvPr id="4" name="TextBox 3">
              <a:extLst>
                <a:ext uri="{FF2B5EF4-FFF2-40B4-BE49-F238E27FC236}">
                  <a16:creationId xmlns:a16="http://schemas.microsoft.com/office/drawing/2014/main" id="{2A351FBC-2F05-2D43-9B4B-0BC3E7DDBFCC}"/>
                </a:ext>
              </a:extLst>
            </xdr:cNvPr>
            <xdr:cNvSpPr txBox="1"/>
          </xdr:nvSpPr>
          <xdr:spPr>
            <a:xfrm>
              <a:off x="2005504" y="831439"/>
              <a:ext cx="113236"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𝛿</a:t>
              </a:r>
              <a:endParaRPr lang="en-US" sz="1100"/>
            </a:p>
          </xdr:txBody>
        </xdr:sp>
      </mc:Fallback>
    </mc:AlternateContent>
    <xdr:clientData/>
  </xdr:oneCellAnchor>
  <xdr:oneCellAnchor>
    <xdr:from>
      <xdr:col>1</xdr:col>
      <xdr:colOff>159892</xdr:colOff>
      <xdr:row>6</xdr:row>
      <xdr:rowOff>13706</xdr:rowOff>
    </xdr:from>
    <xdr:ext cx="120739" cy="17209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E88359F6-311B-6D46-821C-54FDFE23828A}"/>
                </a:ext>
              </a:extLst>
            </xdr:cNvPr>
            <xdr:cNvSpPr txBox="1"/>
          </xdr:nvSpPr>
          <xdr:spPr>
            <a:xfrm>
              <a:off x="2000935" y="415720"/>
              <a:ext cx="120739"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𝛼</m:t>
                    </m:r>
                  </m:oMath>
                </m:oMathPara>
              </a14:m>
              <a:endParaRPr lang="en-US" sz="1100"/>
            </a:p>
          </xdr:txBody>
        </xdr:sp>
      </mc:Choice>
      <mc:Fallback xmlns="">
        <xdr:sp macro="" textlink="">
          <xdr:nvSpPr>
            <xdr:cNvPr id="5" name="TextBox 4">
              <a:extLst>
                <a:ext uri="{FF2B5EF4-FFF2-40B4-BE49-F238E27FC236}">
                  <a16:creationId xmlns:a16="http://schemas.microsoft.com/office/drawing/2014/main" id="{E88359F6-311B-6D46-821C-54FDFE23828A}"/>
                </a:ext>
              </a:extLst>
            </xdr:cNvPr>
            <xdr:cNvSpPr txBox="1"/>
          </xdr:nvSpPr>
          <xdr:spPr>
            <a:xfrm>
              <a:off x="2000935" y="415720"/>
              <a:ext cx="120739"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𝛼</a:t>
              </a:r>
              <a:endParaRPr lang="en-US" sz="1100"/>
            </a:p>
          </xdr:txBody>
        </xdr:sp>
      </mc:Fallback>
    </mc:AlternateContent>
    <xdr:clientData/>
  </xdr:oneCellAnchor>
  <xdr:oneCellAnchor>
    <xdr:from>
      <xdr:col>5</xdr:col>
      <xdr:colOff>110067</xdr:colOff>
      <xdr:row>27</xdr:row>
      <xdr:rowOff>33867</xdr:rowOff>
    </xdr:from>
    <xdr:ext cx="563744" cy="17209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A24E52E4-7D35-E148-BA9D-93CD440D6C22}"/>
                </a:ext>
              </a:extLst>
            </xdr:cNvPr>
            <xdr:cNvSpPr txBox="1"/>
          </xdr:nvSpPr>
          <xdr:spPr>
            <a:xfrm>
              <a:off x="4191000" y="1862667"/>
              <a:ext cx="56374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100" b="0" i="1">
                            <a:latin typeface="Cambria Math" panose="02040503050406030204" pitchFamily="18" charset="0"/>
                            <a:ea typeface="Cambria Math" panose="02040503050406030204" pitchFamily="18" charset="0"/>
                          </a:rPr>
                        </m:ctrlPr>
                      </m:dPr>
                      <m:e>
                        <m:r>
                          <a:rPr lang="en-US" sz="1100" i="1">
                            <a:latin typeface="Cambria Math" panose="02040503050406030204" pitchFamily="18" charset="0"/>
                            <a:ea typeface="Cambria Math" panose="02040503050406030204" pitchFamily="18" charset="0"/>
                          </a:rPr>
                          <m:t>𝛿</m:t>
                        </m:r>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𝑛</m:t>
                        </m:r>
                      </m:e>
                    </m:d>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6" name="TextBox 5">
              <a:extLst>
                <a:ext uri="{FF2B5EF4-FFF2-40B4-BE49-F238E27FC236}">
                  <a16:creationId xmlns:a16="http://schemas.microsoft.com/office/drawing/2014/main" id="{A24E52E4-7D35-E148-BA9D-93CD440D6C22}"/>
                </a:ext>
              </a:extLst>
            </xdr:cNvPr>
            <xdr:cNvSpPr txBox="1"/>
          </xdr:nvSpPr>
          <xdr:spPr>
            <a:xfrm>
              <a:off x="4191000" y="1862667"/>
              <a:ext cx="56374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a:t>
              </a:r>
              <a:r>
                <a:rPr lang="en-US" sz="1100" i="0">
                  <a:latin typeface="Cambria Math" panose="02040503050406030204" pitchFamily="18" charset="0"/>
                  <a:ea typeface="Cambria Math" panose="02040503050406030204" pitchFamily="18" charset="0"/>
                </a:rPr>
                <a:t>𝛿</a:t>
              </a:r>
              <a:r>
                <a:rPr lang="nb-NO" sz="1100" b="0" i="0">
                  <a:latin typeface="Cambria Math" panose="02040503050406030204" pitchFamily="18" charset="0"/>
                  <a:ea typeface="Cambria Math" panose="02040503050406030204" pitchFamily="18" charset="0"/>
                </a:rPr>
                <a:t>+𝑛)𝑘</a:t>
              </a:r>
              <a:endParaRPr lang="en-US" sz="1100"/>
            </a:p>
          </xdr:txBody>
        </xdr:sp>
      </mc:Fallback>
    </mc:AlternateContent>
    <xdr:clientData/>
  </xdr:oneCellAnchor>
  <xdr:oneCellAnchor>
    <xdr:from>
      <xdr:col>6</xdr:col>
      <xdr:colOff>304800</xdr:colOff>
      <xdr:row>27</xdr:row>
      <xdr:rowOff>25400</xdr:rowOff>
    </xdr:from>
    <xdr:ext cx="197875" cy="17209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B433887-C651-6D41-943C-17A0C723D640}"/>
                </a:ext>
              </a:extLst>
            </xdr:cNvPr>
            <xdr:cNvSpPr txBox="1"/>
          </xdr:nvSpPr>
          <xdr:spPr>
            <a:xfrm>
              <a:off x="5215467" y="1854200"/>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7" name="TextBox 6">
              <a:extLst>
                <a:ext uri="{FF2B5EF4-FFF2-40B4-BE49-F238E27FC236}">
                  <a16:creationId xmlns:a16="http://schemas.microsoft.com/office/drawing/2014/main" id="{1B433887-C651-6D41-943C-17A0C723D640}"/>
                </a:ext>
              </a:extLst>
            </xdr:cNvPr>
            <xdr:cNvSpPr txBox="1"/>
          </xdr:nvSpPr>
          <xdr:spPr>
            <a:xfrm>
              <a:off x="5215467" y="1854200"/>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∆𝑘</a:t>
              </a:r>
              <a:endParaRPr lang="en-US" sz="1100"/>
            </a:p>
          </xdr:txBody>
        </xdr:sp>
      </mc:Fallback>
    </mc:AlternateContent>
    <xdr:clientData/>
  </xdr:oneCellAnchor>
  <xdr:oneCellAnchor>
    <xdr:from>
      <xdr:col>13</xdr:col>
      <xdr:colOff>279401</xdr:colOff>
      <xdr:row>27</xdr:row>
      <xdr:rowOff>33867</xdr:rowOff>
    </xdr:from>
    <xdr:ext cx="204415" cy="17209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8D131B65-EC34-AC4A-9FB8-2366BDDBCA89}"/>
                </a:ext>
              </a:extLst>
            </xdr:cNvPr>
            <xdr:cNvSpPr txBox="1"/>
          </xdr:nvSpPr>
          <xdr:spPr>
            <a:xfrm>
              <a:off x="8509001" y="1862667"/>
              <a:ext cx="20441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𝑌</m:t>
                    </m:r>
                  </m:oMath>
                </m:oMathPara>
              </a14:m>
              <a:endParaRPr lang="en-US" sz="1100"/>
            </a:p>
          </xdr:txBody>
        </xdr:sp>
      </mc:Choice>
      <mc:Fallback xmlns="">
        <xdr:sp macro="" textlink="">
          <xdr:nvSpPr>
            <xdr:cNvPr id="8" name="TextBox 7">
              <a:extLst>
                <a:ext uri="{FF2B5EF4-FFF2-40B4-BE49-F238E27FC236}">
                  <a16:creationId xmlns:a16="http://schemas.microsoft.com/office/drawing/2014/main" id="{8D131B65-EC34-AC4A-9FB8-2366BDDBCA89}"/>
                </a:ext>
              </a:extLst>
            </xdr:cNvPr>
            <xdr:cNvSpPr txBox="1"/>
          </xdr:nvSpPr>
          <xdr:spPr>
            <a:xfrm>
              <a:off x="8509001" y="1862667"/>
              <a:ext cx="20441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∆𝑌</a:t>
              </a:r>
              <a:endParaRPr lang="en-US" sz="1100"/>
            </a:p>
          </xdr:txBody>
        </xdr:sp>
      </mc:Fallback>
    </mc:AlternateContent>
    <xdr:clientData/>
  </xdr:oneCellAnchor>
  <xdr:oneCellAnchor>
    <xdr:from>
      <xdr:col>14</xdr:col>
      <xdr:colOff>254001</xdr:colOff>
      <xdr:row>27</xdr:row>
      <xdr:rowOff>33866</xdr:rowOff>
    </xdr:from>
    <xdr:ext cx="218713" cy="17209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CE7C51C1-F882-3146-A7B6-4302127A6710}"/>
                </a:ext>
              </a:extLst>
            </xdr:cNvPr>
            <xdr:cNvSpPr txBox="1"/>
          </xdr:nvSpPr>
          <xdr:spPr>
            <a:xfrm>
              <a:off x="9313334" y="1862666"/>
              <a:ext cx="21871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𝐾</m:t>
                    </m:r>
                  </m:oMath>
                </m:oMathPara>
              </a14:m>
              <a:endParaRPr lang="en-US" sz="1100"/>
            </a:p>
          </xdr:txBody>
        </xdr:sp>
      </mc:Choice>
      <mc:Fallback xmlns="">
        <xdr:sp macro="" textlink="">
          <xdr:nvSpPr>
            <xdr:cNvPr id="9" name="TextBox 8">
              <a:extLst>
                <a:ext uri="{FF2B5EF4-FFF2-40B4-BE49-F238E27FC236}">
                  <a16:creationId xmlns:a16="http://schemas.microsoft.com/office/drawing/2014/main" id="{CE7C51C1-F882-3146-A7B6-4302127A6710}"/>
                </a:ext>
              </a:extLst>
            </xdr:cNvPr>
            <xdr:cNvSpPr txBox="1"/>
          </xdr:nvSpPr>
          <xdr:spPr>
            <a:xfrm>
              <a:off x="9313334" y="1862666"/>
              <a:ext cx="21871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∆𝐾</a:t>
              </a:r>
              <a:endParaRPr lang="en-US" sz="1100"/>
            </a:p>
          </xdr:txBody>
        </xdr:sp>
      </mc:Fallback>
    </mc:AlternateContent>
    <xdr:clientData/>
  </xdr:oneCellAnchor>
  <xdr:oneCellAnchor>
    <xdr:from>
      <xdr:col>4</xdr:col>
      <xdr:colOff>321733</xdr:colOff>
      <xdr:row>27</xdr:row>
      <xdr:rowOff>8466</xdr:rowOff>
    </xdr:from>
    <xdr:ext cx="178382" cy="172098"/>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2FFA963-DA41-1B49-91E6-516F77DD52E7}"/>
                </a:ext>
              </a:extLst>
            </xdr:cNvPr>
            <xdr:cNvSpPr txBox="1"/>
          </xdr:nvSpPr>
          <xdr:spPr>
            <a:xfrm>
              <a:off x="3572933" y="1837266"/>
              <a:ext cx="17838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𝑠𝑦</m:t>
                    </m:r>
                  </m:oMath>
                </m:oMathPara>
              </a14:m>
              <a:endParaRPr lang="en-US" sz="1100"/>
            </a:p>
          </xdr:txBody>
        </xdr:sp>
      </mc:Choice>
      <mc:Fallback xmlns="">
        <xdr:sp macro="" textlink="">
          <xdr:nvSpPr>
            <xdr:cNvPr id="10" name="TextBox 9">
              <a:extLst>
                <a:ext uri="{FF2B5EF4-FFF2-40B4-BE49-F238E27FC236}">
                  <a16:creationId xmlns:a16="http://schemas.microsoft.com/office/drawing/2014/main" id="{32FFA963-DA41-1B49-91E6-516F77DD52E7}"/>
                </a:ext>
              </a:extLst>
            </xdr:cNvPr>
            <xdr:cNvSpPr txBox="1"/>
          </xdr:nvSpPr>
          <xdr:spPr>
            <a:xfrm>
              <a:off x="3572933" y="1837266"/>
              <a:ext cx="17838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𝑠𝑦</a:t>
              </a:r>
              <a:endParaRPr lang="en-US" sz="1100"/>
            </a:p>
          </xdr:txBody>
        </xdr:sp>
      </mc:Fallback>
    </mc:AlternateContent>
    <xdr:clientData/>
  </xdr:oneCellAnchor>
  <xdr:oneCellAnchor>
    <xdr:from>
      <xdr:col>3</xdr:col>
      <xdr:colOff>277380</xdr:colOff>
      <xdr:row>27</xdr:row>
      <xdr:rowOff>33867</xdr:rowOff>
    </xdr:from>
    <xdr:ext cx="492186" cy="15651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8C8159F-F7E5-7E48-8A2B-51C3EE4F5EF2}"/>
                </a:ext>
              </a:extLst>
            </xdr:cNvPr>
            <xdr:cNvSpPr txBox="1"/>
          </xdr:nvSpPr>
          <xdr:spPr>
            <a:xfrm>
              <a:off x="1920224" y="5381849"/>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1000" b="0" i="0">
                        <a:latin typeface="Cambria Math" panose="02040503050406030204" pitchFamily="18" charset="0"/>
                      </a:rPr>
                      <m:t>y</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m:t>
                        </m:r>
                        <m:r>
                          <a:rPr lang="nb-NO" sz="1000" b="0" i="1">
                            <a:solidFill>
                              <a:schemeClr val="tx1"/>
                            </a:solidFill>
                            <a:latin typeface="Cambria Math" panose="02040503050406030204" pitchFamily="18" charset="0"/>
                          </a:rPr>
                          <m:t>𝑘</m:t>
                        </m:r>
                      </m:e>
                      <m:sup>
                        <m:r>
                          <a:rPr lang="nb-NO" sz="1000" b="0" i="1">
                            <a:latin typeface="Cambria Math" panose="02040503050406030204" pitchFamily="18" charset="0"/>
                          </a:rPr>
                          <m:t>𝑎</m:t>
                        </m:r>
                      </m:sup>
                    </m:sSup>
                  </m:oMath>
                </m:oMathPara>
              </a14:m>
              <a:endParaRPr lang="en-US" sz="1000" b="0"/>
            </a:p>
          </xdr:txBody>
        </xdr:sp>
      </mc:Choice>
      <mc:Fallback xmlns="">
        <xdr:sp macro="" textlink="">
          <xdr:nvSpPr>
            <xdr:cNvPr id="11" name="TextBox 10">
              <a:extLst>
                <a:ext uri="{FF2B5EF4-FFF2-40B4-BE49-F238E27FC236}">
                  <a16:creationId xmlns:a16="http://schemas.microsoft.com/office/drawing/2014/main" id="{58C8159F-F7E5-7E48-8A2B-51C3EE4F5EF2}"/>
                </a:ext>
              </a:extLst>
            </xdr:cNvPr>
            <xdr:cNvSpPr txBox="1"/>
          </xdr:nvSpPr>
          <xdr:spPr>
            <a:xfrm>
              <a:off x="1920224" y="5381849"/>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y=〖𝐴</a:t>
              </a:r>
              <a:r>
                <a:rPr lang="nb-NO" sz="1000" b="0" i="0">
                  <a:solidFill>
                    <a:schemeClr val="tx1"/>
                  </a:solidFill>
                  <a:latin typeface="Cambria Math" panose="02040503050406030204" pitchFamily="18" charset="0"/>
                </a:rPr>
                <a:t>𝑘〗^</a:t>
              </a:r>
              <a:r>
                <a:rPr lang="nb-NO" sz="1000" b="0" i="0">
                  <a:latin typeface="Cambria Math" panose="02040503050406030204" pitchFamily="18" charset="0"/>
                </a:rPr>
                <a:t>𝑎</a:t>
              </a:r>
              <a:endParaRPr lang="en-US" sz="1000" b="0"/>
            </a:p>
          </xdr:txBody>
        </xdr:sp>
      </mc:Fallback>
    </mc:AlternateContent>
    <xdr:clientData/>
  </xdr:oneCellAnchor>
  <xdr:oneCellAnchor>
    <xdr:from>
      <xdr:col>12</xdr:col>
      <xdr:colOff>165100</xdr:colOff>
      <xdr:row>27</xdr:row>
      <xdr:rowOff>29634</xdr:rowOff>
    </xdr:from>
    <xdr:ext cx="866712" cy="166199"/>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E7119B09-AE1B-CC42-AC41-BBDE9A2BD59A}"/>
                </a:ext>
              </a:extLst>
            </xdr:cNvPr>
            <xdr:cNvSpPr txBox="1"/>
          </xdr:nvSpPr>
          <xdr:spPr>
            <a:xfrm>
              <a:off x="10071100" y="5554134"/>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0" i="1">
                        <a:latin typeface="Cambria Math" panose="02040503050406030204" pitchFamily="18" charset="0"/>
                      </a:rPr>
                      <m:t>𝑌</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𝐴𝐾</m:t>
                        </m:r>
                      </m:e>
                      <m:sup>
                        <m:r>
                          <a:rPr lang="nb-NO" sz="1000" b="0" i="1">
                            <a:latin typeface="Cambria Math" panose="02040503050406030204" pitchFamily="18" charset="0"/>
                          </a:rPr>
                          <m:t>𝑎</m:t>
                        </m:r>
                      </m:sup>
                    </m:sSup>
                    <m:sSup>
                      <m:sSupPr>
                        <m:ctrlPr>
                          <a:rPr lang="nb-NO" sz="1000" b="0" i="1">
                            <a:latin typeface="Cambria Math" panose="02040503050406030204" pitchFamily="18" charset="0"/>
                          </a:rPr>
                        </m:ctrlPr>
                      </m:sSupPr>
                      <m:e>
                        <m:r>
                          <a:rPr lang="nb-NO" sz="1000" b="0" i="1">
                            <a:latin typeface="Cambria Math" panose="02040503050406030204" pitchFamily="18" charset="0"/>
                          </a:rPr>
                          <m:t>𝐿</m:t>
                        </m:r>
                      </m:e>
                      <m:sup>
                        <m:r>
                          <a:rPr lang="nb-NO" sz="1000" b="0" i="1">
                            <a:latin typeface="Cambria Math" panose="02040503050406030204" pitchFamily="18" charset="0"/>
                          </a:rPr>
                          <m:t>(1−</m:t>
                        </m:r>
                        <m:r>
                          <a:rPr lang="nb-NO" sz="1000" b="0" i="1">
                            <a:latin typeface="Cambria Math" panose="02040503050406030204" pitchFamily="18" charset="0"/>
                            <a:ea typeface="Cambria Math" panose="02040503050406030204" pitchFamily="18" charset="0"/>
                          </a:rPr>
                          <m:t>𝛼</m:t>
                        </m:r>
                        <m:r>
                          <a:rPr lang="nb-NO" sz="1000" b="0" i="1">
                            <a:latin typeface="Cambria Math" panose="02040503050406030204" pitchFamily="18" charset="0"/>
                            <a:ea typeface="Cambria Math" panose="02040503050406030204" pitchFamily="18" charset="0"/>
                          </a:rPr>
                          <m:t>)</m:t>
                        </m:r>
                      </m:sup>
                    </m:sSup>
                  </m:oMath>
                </m:oMathPara>
              </a14:m>
              <a:endParaRPr lang="en-US" sz="1000" b="0"/>
            </a:p>
          </xdr:txBody>
        </xdr:sp>
      </mc:Choice>
      <mc:Fallback xmlns="">
        <xdr:sp macro="" textlink="">
          <xdr:nvSpPr>
            <xdr:cNvPr id="12" name="TextBox 11">
              <a:extLst>
                <a:ext uri="{FF2B5EF4-FFF2-40B4-BE49-F238E27FC236}">
                  <a16:creationId xmlns:a16="http://schemas.microsoft.com/office/drawing/2014/main" id="{E7119B09-AE1B-CC42-AC41-BBDE9A2BD59A}"/>
                </a:ext>
              </a:extLst>
            </xdr:cNvPr>
            <xdr:cNvSpPr txBox="1"/>
          </xdr:nvSpPr>
          <xdr:spPr>
            <a:xfrm>
              <a:off x="10071100" y="5554134"/>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𝑌=〖𝐴𝐾〗^𝑎 𝐿^((1−</a:t>
              </a:r>
              <a:r>
                <a:rPr lang="nb-NO" sz="1000" b="0" i="0">
                  <a:latin typeface="Cambria Math" panose="02040503050406030204" pitchFamily="18" charset="0"/>
                  <a:ea typeface="Cambria Math" panose="02040503050406030204" pitchFamily="18" charset="0"/>
                </a:rPr>
                <a:t>𝛼))</a:t>
              </a:r>
              <a:endParaRPr lang="en-US" sz="1000" b="0"/>
            </a:p>
          </xdr:txBody>
        </xdr:sp>
      </mc:Fallback>
    </mc:AlternateContent>
    <xdr:clientData/>
  </xdr:oneCellAnchor>
  <xdr:twoCellAnchor>
    <xdr:from>
      <xdr:col>5</xdr:col>
      <xdr:colOff>80395</xdr:colOff>
      <xdr:row>1</xdr:row>
      <xdr:rowOff>70210</xdr:rowOff>
    </xdr:from>
    <xdr:to>
      <xdr:col>10</xdr:col>
      <xdr:colOff>1083578</xdr:colOff>
      <xdr:row>23</xdr:row>
      <xdr:rowOff>163118</xdr:rowOff>
    </xdr:to>
    <xdr:graphicFrame macro="">
      <xdr:nvGraphicFramePr>
        <xdr:cNvPr id="18" name="Chart 17">
          <a:extLst>
            <a:ext uri="{FF2B5EF4-FFF2-40B4-BE49-F238E27FC236}">
              <a16:creationId xmlns:a16="http://schemas.microsoft.com/office/drawing/2014/main" id="{E9F60AE8-2CDF-304F-B959-4C89C7F71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281484</xdr:colOff>
      <xdr:row>13</xdr:row>
      <xdr:rowOff>40105</xdr:rowOff>
    </xdr:from>
    <xdr:ext cx="492186" cy="15651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E7CA744B-E562-7C4F-B73B-062056F6A8B9}"/>
                </a:ext>
              </a:extLst>
            </xdr:cNvPr>
            <xdr:cNvSpPr txBox="1"/>
          </xdr:nvSpPr>
          <xdr:spPr>
            <a:xfrm>
              <a:off x="922310" y="1822766"/>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1000" b="0" i="0">
                        <a:latin typeface="Cambria Math" panose="02040503050406030204" pitchFamily="18" charset="0"/>
                      </a:rPr>
                      <m:t>y</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m:t>
                        </m:r>
                        <m:r>
                          <a:rPr lang="nb-NO" sz="1000" b="0" i="1">
                            <a:solidFill>
                              <a:schemeClr val="tx1"/>
                            </a:solidFill>
                            <a:latin typeface="Cambria Math" panose="02040503050406030204" pitchFamily="18" charset="0"/>
                          </a:rPr>
                          <m:t>𝑘</m:t>
                        </m:r>
                      </m:e>
                      <m:sup>
                        <m:r>
                          <a:rPr lang="nb-NO" sz="1000" b="0" i="1">
                            <a:latin typeface="Cambria Math" panose="02040503050406030204" pitchFamily="18" charset="0"/>
                          </a:rPr>
                          <m:t>𝑎</m:t>
                        </m:r>
                      </m:sup>
                    </m:sSup>
                  </m:oMath>
                </m:oMathPara>
              </a14:m>
              <a:endParaRPr lang="en-US" sz="1000" b="0"/>
            </a:p>
          </xdr:txBody>
        </xdr:sp>
      </mc:Choice>
      <mc:Fallback xmlns="">
        <xdr:sp macro="" textlink="">
          <xdr:nvSpPr>
            <xdr:cNvPr id="19" name="TextBox 18">
              <a:extLst>
                <a:ext uri="{FF2B5EF4-FFF2-40B4-BE49-F238E27FC236}">
                  <a16:creationId xmlns:a16="http://schemas.microsoft.com/office/drawing/2014/main" id="{E7CA744B-E562-7C4F-B73B-062056F6A8B9}"/>
                </a:ext>
              </a:extLst>
            </xdr:cNvPr>
            <xdr:cNvSpPr txBox="1"/>
          </xdr:nvSpPr>
          <xdr:spPr>
            <a:xfrm>
              <a:off x="922310" y="1822766"/>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y=〖𝐴</a:t>
              </a:r>
              <a:r>
                <a:rPr lang="nb-NO" sz="1000" b="0" i="0">
                  <a:solidFill>
                    <a:schemeClr val="tx1"/>
                  </a:solidFill>
                  <a:latin typeface="Cambria Math" panose="02040503050406030204" pitchFamily="18" charset="0"/>
                </a:rPr>
                <a:t>𝑘〗^</a:t>
              </a:r>
              <a:r>
                <a:rPr lang="nb-NO" sz="1000" b="0" i="0">
                  <a:latin typeface="Cambria Math" panose="02040503050406030204" pitchFamily="18" charset="0"/>
                </a:rPr>
                <a:t>𝑎</a:t>
              </a:r>
              <a:endParaRPr lang="en-US" sz="1000" b="0"/>
            </a:p>
          </xdr:txBody>
        </xdr:sp>
      </mc:Fallback>
    </mc:AlternateContent>
    <xdr:clientData/>
  </xdr:oneCellAnchor>
  <xdr:oneCellAnchor>
    <xdr:from>
      <xdr:col>2</xdr:col>
      <xdr:colOff>101183</xdr:colOff>
      <xdr:row>14</xdr:row>
      <xdr:rowOff>27231</xdr:rowOff>
    </xdr:from>
    <xdr:ext cx="866712" cy="166199"/>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1A4AFE79-8DB1-5B4E-83B7-2EF008ABA072}"/>
                </a:ext>
              </a:extLst>
            </xdr:cNvPr>
            <xdr:cNvSpPr txBox="1"/>
          </xdr:nvSpPr>
          <xdr:spPr>
            <a:xfrm>
              <a:off x="742009" y="2800259"/>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0" i="1">
                        <a:latin typeface="Cambria Math" panose="02040503050406030204" pitchFamily="18" charset="0"/>
                      </a:rPr>
                      <m:t>𝑌</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𝐴𝐾</m:t>
                        </m:r>
                      </m:e>
                      <m:sup>
                        <m:r>
                          <a:rPr lang="nb-NO" sz="1000" b="0" i="1">
                            <a:latin typeface="Cambria Math" panose="02040503050406030204" pitchFamily="18" charset="0"/>
                          </a:rPr>
                          <m:t>𝑎</m:t>
                        </m:r>
                      </m:sup>
                    </m:sSup>
                    <m:sSup>
                      <m:sSupPr>
                        <m:ctrlPr>
                          <a:rPr lang="nb-NO" sz="1000" b="0" i="1">
                            <a:latin typeface="Cambria Math" panose="02040503050406030204" pitchFamily="18" charset="0"/>
                          </a:rPr>
                        </m:ctrlPr>
                      </m:sSupPr>
                      <m:e>
                        <m:r>
                          <a:rPr lang="nb-NO" sz="1000" b="0" i="1">
                            <a:latin typeface="Cambria Math" panose="02040503050406030204" pitchFamily="18" charset="0"/>
                          </a:rPr>
                          <m:t>𝐿</m:t>
                        </m:r>
                      </m:e>
                      <m:sup>
                        <m:r>
                          <a:rPr lang="nb-NO" sz="1000" b="0" i="1">
                            <a:latin typeface="Cambria Math" panose="02040503050406030204" pitchFamily="18" charset="0"/>
                          </a:rPr>
                          <m:t>(1−</m:t>
                        </m:r>
                        <m:r>
                          <a:rPr lang="nb-NO" sz="1000" b="0" i="1">
                            <a:latin typeface="Cambria Math" panose="02040503050406030204" pitchFamily="18" charset="0"/>
                            <a:ea typeface="Cambria Math" panose="02040503050406030204" pitchFamily="18" charset="0"/>
                          </a:rPr>
                          <m:t>𝛼</m:t>
                        </m:r>
                        <m:r>
                          <a:rPr lang="nb-NO" sz="1000" b="0" i="1">
                            <a:latin typeface="Cambria Math" panose="02040503050406030204" pitchFamily="18" charset="0"/>
                            <a:ea typeface="Cambria Math" panose="02040503050406030204" pitchFamily="18" charset="0"/>
                          </a:rPr>
                          <m:t>)</m:t>
                        </m:r>
                      </m:sup>
                    </m:sSup>
                  </m:oMath>
                </m:oMathPara>
              </a14:m>
              <a:endParaRPr lang="en-US" sz="1000" b="0"/>
            </a:p>
          </xdr:txBody>
        </xdr:sp>
      </mc:Choice>
      <mc:Fallback xmlns="">
        <xdr:sp macro="" textlink="">
          <xdr:nvSpPr>
            <xdr:cNvPr id="20" name="TextBox 19">
              <a:extLst>
                <a:ext uri="{FF2B5EF4-FFF2-40B4-BE49-F238E27FC236}">
                  <a16:creationId xmlns:a16="http://schemas.microsoft.com/office/drawing/2014/main" id="{1A4AFE79-8DB1-5B4E-83B7-2EF008ABA072}"/>
                </a:ext>
              </a:extLst>
            </xdr:cNvPr>
            <xdr:cNvSpPr txBox="1"/>
          </xdr:nvSpPr>
          <xdr:spPr>
            <a:xfrm>
              <a:off x="742009" y="2800259"/>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𝑌=〖𝐴𝐾〗^𝑎 𝐿^((1−</a:t>
              </a:r>
              <a:r>
                <a:rPr lang="nb-NO" sz="1000" b="0" i="0">
                  <a:latin typeface="Cambria Math" panose="02040503050406030204" pitchFamily="18" charset="0"/>
                  <a:ea typeface="Cambria Math" panose="02040503050406030204" pitchFamily="18" charset="0"/>
                </a:rPr>
                <a:t>𝛼))</a:t>
              </a:r>
              <a:endParaRPr lang="en-US" sz="1000" b="0"/>
            </a:p>
          </xdr:txBody>
        </xdr:sp>
      </mc:Fallback>
    </mc:AlternateContent>
    <xdr:clientData/>
  </xdr:oneCellAnchor>
  <xdr:twoCellAnchor>
    <xdr:from>
      <xdr:col>11</xdr:col>
      <xdr:colOff>58256</xdr:colOff>
      <xdr:row>1</xdr:row>
      <xdr:rowOff>46604</xdr:rowOff>
    </xdr:from>
    <xdr:to>
      <xdr:col>17</xdr:col>
      <xdr:colOff>4894</xdr:colOff>
      <xdr:row>11</xdr:row>
      <xdr:rowOff>101600</xdr:rowOff>
    </xdr:to>
    <xdr:graphicFrame macro="">
      <xdr:nvGraphicFramePr>
        <xdr:cNvPr id="29" name="Chart 28">
          <a:extLst>
            <a:ext uri="{FF2B5EF4-FFF2-40B4-BE49-F238E27FC236}">
              <a16:creationId xmlns:a16="http://schemas.microsoft.com/office/drawing/2014/main" id="{CA4F4C0C-312F-8442-817E-A350FABBA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58257</xdr:colOff>
      <xdr:row>13</xdr:row>
      <xdr:rowOff>88900</xdr:rowOff>
    </xdr:from>
    <xdr:to>
      <xdr:col>17</xdr:col>
      <xdr:colOff>5941</xdr:colOff>
      <xdr:row>23</xdr:row>
      <xdr:rowOff>198073</xdr:rowOff>
    </xdr:to>
    <xdr:graphicFrame macro="">
      <xdr:nvGraphicFramePr>
        <xdr:cNvPr id="31" name="Chart 30">
          <a:extLst>
            <a:ext uri="{FF2B5EF4-FFF2-40B4-BE49-F238E27FC236}">
              <a16:creationId xmlns:a16="http://schemas.microsoft.com/office/drawing/2014/main" id="{6C426496-DD24-C449-9E63-6E1EDE252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211667</xdr:colOff>
      <xdr:row>27</xdr:row>
      <xdr:rowOff>33867</xdr:rowOff>
    </xdr:from>
    <xdr:ext cx="563744" cy="172098"/>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3E292996-9FF7-9947-9A04-C696BB7B336F}"/>
                </a:ext>
              </a:extLst>
            </xdr:cNvPr>
            <xdr:cNvSpPr txBox="1"/>
          </xdr:nvSpPr>
          <xdr:spPr>
            <a:xfrm>
              <a:off x="16175567" y="5558367"/>
              <a:ext cx="56374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100" b="0" i="1">
                            <a:latin typeface="Cambria Math" panose="02040503050406030204" pitchFamily="18" charset="0"/>
                            <a:ea typeface="Cambria Math" panose="02040503050406030204" pitchFamily="18" charset="0"/>
                          </a:rPr>
                        </m:ctrlPr>
                      </m:dPr>
                      <m:e>
                        <m:r>
                          <a:rPr lang="en-US" sz="1100" i="1">
                            <a:latin typeface="Cambria Math" panose="02040503050406030204" pitchFamily="18" charset="0"/>
                            <a:ea typeface="Cambria Math" panose="02040503050406030204" pitchFamily="18" charset="0"/>
                          </a:rPr>
                          <m:t>𝛿</m:t>
                        </m:r>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𝑛</m:t>
                        </m:r>
                      </m:e>
                    </m:d>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33" name="TextBox 32">
              <a:extLst>
                <a:ext uri="{FF2B5EF4-FFF2-40B4-BE49-F238E27FC236}">
                  <a16:creationId xmlns:a16="http://schemas.microsoft.com/office/drawing/2014/main" id="{3E292996-9FF7-9947-9A04-C696BB7B336F}"/>
                </a:ext>
              </a:extLst>
            </xdr:cNvPr>
            <xdr:cNvSpPr txBox="1"/>
          </xdr:nvSpPr>
          <xdr:spPr>
            <a:xfrm>
              <a:off x="16175567" y="5558367"/>
              <a:ext cx="563744"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a:t>
              </a:r>
              <a:r>
                <a:rPr lang="en-US" sz="1100" i="0">
                  <a:latin typeface="Cambria Math" panose="02040503050406030204" pitchFamily="18" charset="0"/>
                  <a:ea typeface="Cambria Math" panose="02040503050406030204" pitchFamily="18" charset="0"/>
                </a:rPr>
                <a:t>𝛿</a:t>
              </a:r>
              <a:r>
                <a:rPr lang="nb-NO" sz="1100" b="0" i="0">
                  <a:latin typeface="Cambria Math" panose="02040503050406030204" pitchFamily="18" charset="0"/>
                  <a:ea typeface="Cambria Math" panose="02040503050406030204" pitchFamily="18" charset="0"/>
                </a:rPr>
                <a:t>+𝑛)𝑘</a:t>
              </a:r>
              <a:endParaRPr lang="en-US" sz="1100"/>
            </a:p>
          </xdr:txBody>
        </xdr:sp>
      </mc:Fallback>
    </mc:AlternateContent>
    <xdr:clientData/>
  </xdr:oneCellAnchor>
  <xdr:oneCellAnchor>
    <xdr:from>
      <xdr:col>21</xdr:col>
      <xdr:colOff>304800</xdr:colOff>
      <xdr:row>27</xdr:row>
      <xdr:rowOff>25400</xdr:rowOff>
    </xdr:from>
    <xdr:ext cx="197875" cy="172098"/>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FB1EC59F-77DA-9342-9C33-5CD111B059A0}"/>
                </a:ext>
              </a:extLst>
            </xdr:cNvPr>
            <xdr:cNvSpPr txBox="1"/>
          </xdr:nvSpPr>
          <xdr:spPr>
            <a:xfrm>
              <a:off x="4510947" y="5373382"/>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𝑘</m:t>
                    </m:r>
                  </m:oMath>
                </m:oMathPara>
              </a14:m>
              <a:endParaRPr lang="en-US" sz="1100"/>
            </a:p>
          </xdr:txBody>
        </xdr:sp>
      </mc:Choice>
      <mc:Fallback xmlns="">
        <xdr:sp macro="" textlink="">
          <xdr:nvSpPr>
            <xdr:cNvPr id="34" name="TextBox 33">
              <a:extLst>
                <a:ext uri="{FF2B5EF4-FFF2-40B4-BE49-F238E27FC236}">
                  <a16:creationId xmlns:a16="http://schemas.microsoft.com/office/drawing/2014/main" id="{FB1EC59F-77DA-9342-9C33-5CD111B059A0}"/>
                </a:ext>
              </a:extLst>
            </xdr:cNvPr>
            <xdr:cNvSpPr txBox="1"/>
          </xdr:nvSpPr>
          <xdr:spPr>
            <a:xfrm>
              <a:off x="4510947" y="5373382"/>
              <a:ext cx="19787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∆𝑘</a:t>
              </a:r>
              <a:endParaRPr lang="en-US" sz="1100"/>
            </a:p>
          </xdr:txBody>
        </xdr:sp>
      </mc:Fallback>
    </mc:AlternateContent>
    <xdr:clientData/>
  </xdr:oneCellAnchor>
  <xdr:oneCellAnchor>
    <xdr:from>
      <xdr:col>29</xdr:col>
      <xdr:colOff>279401</xdr:colOff>
      <xdr:row>27</xdr:row>
      <xdr:rowOff>33867</xdr:rowOff>
    </xdr:from>
    <xdr:ext cx="204415" cy="172098"/>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98E6C71A-0C7D-8F4D-BDC7-313A8A94114A}"/>
                </a:ext>
              </a:extLst>
            </xdr:cNvPr>
            <xdr:cNvSpPr txBox="1"/>
          </xdr:nvSpPr>
          <xdr:spPr>
            <a:xfrm>
              <a:off x="11324906" y="5381849"/>
              <a:ext cx="20441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𝑌</m:t>
                    </m:r>
                  </m:oMath>
                </m:oMathPara>
              </a14:m>
              <a:endParaRPr lang="en-US" sz="1100"/>
            </a:p>
          </xdr:txBody>
        </xdr:sp>
      </mc:Choice>
      <mc:Fallback xmlns="">
        <xdr:sp macro="" textlink="">
          <xdr:nvSpPr>
            <xdr:cNvPr id="35" name="TextBox 34">
              <a:extLst>
                <a:ext uri="{FF2B5EF4-FFF2-40B4-BE49-F238E27FC236}">
                  <a16:creationId xmlns:a16="http://schemas.microsoft.com/office/drawing/2014/main" id="{98E6C71A-0C7D-8F4D-BDC7-313A8A94114A}"/>
                </a:ext>
              </a:extLst>
            </xdr:cNvPr>
            <xdr:cNvSpPr txBox="1"/>
          </xdr:nvSpPr>
          <xdr:spPr>
            <a:xfrm>
              <a:off x="11324906" y="5381849"/>
              <a:ext cx="204415"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∆𝑌</a:t>
              </a:r>
              <a:endParaRPr lang="en-US" sz="1100"/>
            </a:p>
          </xdr:txBody>
        </xdr:sp>
      </mc:Fallback>
    </mc:AlternateContent>
    <xdr:clientData/>
  </xdr:oneCellAnchor>
  <xdr:oneCellAnchor>
    <xdr:from>
      <xdr:col>30</xdr:col>
      <xdr:colOff>254001</xdr:colOff>
      <xdr:row>27</xdr:row>
      <xdr:rowOff>33866</xdr:rowOff>
    </xdr:from>
    <xdr:ext cx="218713" cy="172098"/>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E3A402EE-4247-894D-BE6A-846EA3873DB8}"/>
                </a:ext>
              </a:extLst>
            </xdr:cNvPr>
            <xdr:cNvSpPr txBox="1"/>
          </xdr:nvSpPr>
          <xdr:spPr>
            <a:xfrm>
              <a:off x="12068496" y="5381848"/>
              <a:ext cx="21871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ea typeface="Cambria Math" panose="02040503050406030204" pitchFamily="18" charset="0"/>
                      </a:rPr>
                      <m:t>∆</m:t>
                    </m:r>
                    <m:r>
                      <a:rPr lang="nb-NO" sz="1100" b="0" i="1">
                        <a:latin typeface="Cambria Math" panose="02040503050406030204" pitchFamily="18" charset="0"/>
                        <a:ea typeface="Cambria Math" panose="02040503050406030204" pitchFamily="18" charset="0"/>
                      </a:rPr>
                      <m:t>𝐾</m:t>
                    </m:r>
                  </m:oMath>
                </m:oMathPara>
              </a14:m>
              <a:endParaRPr lang="en-US" sz="1100"/>
            </a:p>
          </xdr:txBody>
        </xdr:sp>
      </mc:Choice>
      <mc:Fallback xmlns="">
        <xdr:sp macro="" textlink="">
          <xdr:nvSpPr>
            <xdr:cNvPr id="36" name="TextBox 35">
              <a:extLst>
                <a:ext uri="{FF2B5EF4-FFF2-40B4-BE49-F238E27FC236}">
                  <a16:creationId xmlns:a16="http://schemas.microsoft.com/office/drawing/2014/main" id="{E3A402EE-4247-894D-BE6A-846EA3873DB8}"/>
                </a:ext>
              </a:extLst>
            </xdr:cNvPr>
            <xdr:cNvSpPr txBox="1"/>
          </xdr:nvSpPr>
          <xdr:spPr>
            <a:xfrm>
              <a:off x="12068496" y="5381848"/>
              <a:ext cx="218713"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ea typeface="Cambria Math" panose="02040503050406030204" pitchFamily="18" charset="0"/>
                </a:rPr>
                <a:t>∆𝐾</a:t>
              </a:r>
              <a:endParaRPr lang="en-US" sz="1100"/>
            </a:p>
          </xdr:txBody>
        </xdr:sp>
      </mc:Fallback>
    </mc:AlternateContent>
    <xdr:clientData/>
  </xdr:oneCellAnchor>
  <xdr:oneCellAnchor>
    <xdr:from>
      <xdr:col>19</xdr:col>
      <xdr:colOff>321733</xdr:colOff>
      <xdr:row>27</xdr:row>
      <xdr:rowOff>8466</xdr:rowOff>
    </xdr:from>
    <xdr:ext cx="178382" cy="172098"/>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11482DAD-640E-8643-BA49-FAF79E138D2E}"/>
                </a:ext>
              </a:extLst>
            </xdr:cNvPr>
            <xdr:cNvSpPr txBox="1"/>
          </xdr:nvSpPr>
          <xdr:spPr>
            <a:xfrm>
              <a:off x="2919990" y="5356448"/>
              <a:ext cx="17838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0" i="1">
                        <a:latin typeface="Cambria Math" panose="02040503050406030204" pitchFamily="18" charset="0"/>
                      </a:rPr>
                      <m:t>𝑠𝑦</m:t>
                    </m:r>
                  </m:oMath>
                </m:oMathPara>
              </a14:m>
              <a:endParaRPr lang="en-US" sz="1100"/>
            </a:p>
          </xdr:txBody>
        </xdr:sp>
      </mc:Choice>
      <mc:Fallback xmlns="">
        <xdr:sp macro="" textlink="">
          <xdr:nvSpPr>
            <xdr:cNvPr id="37" name="TextBox 36">
              <a:extLst>
                <a:ext uri="{FF2B5EF4-FFF2-40B4-BE49-F238E27FC236}">
                  <a16:creationId xmlns:a16="http://schemas.microsoft.com/office/drawing/2014/main" id="{11482DAD-640E-8643-BA49-FAF79E138D2E}"/>
                </a:ext>
              </a:extLst>
            </xdr:cNvPr>
            <xdr:cNvSpPr txBox="1"/>
          </xdr:nvSpPr>
          <xdr:spPr>
            <a:xfrm>
              <a:off x="2919990" y="5356448"/>
              <a:ext cx="178382"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0" i="0">
                  <a:latin typeface="Cambria Math" panose="02040503050406030204" pitchFamily="18" charset="0"/>
                </a:rPr>
                <a:t>𝑠𝑦</a:t>
              </a:r>
              <a:endParaRPr lang="en-US" sz="1100"/>
            </a:p>
          </xdr:txBody>
        </xdr:sp>
      </mc:Fallback>
    </mc:AlternateContent>
    <xdr:clientData/>
  </xdr:oneCellAnchor>
  <xdr:oneCellAnchor>
    <xdr:from>
      <xdr:col>18</xdr:col>
      <xdr:colOff>226580</xdr:colOff>
      <xdr:row>27</xdr:row>
      <xdr:rowOff>33867</xdr:rowOff>
    </xdr:from>
    <xdr:ext cx="492186" cy="156518"/>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A0F7ECED-7C48-7A49-ACF7-114B2530AB36}"/>
                </a:ext>
              </a:extLst>
            </xdr:cNvPr>
            <xdr:cNvSpPr txBox="1"/>
          </xdr:nvSpPr>
          <xdr:spPr>
            <a:xfrm>
              <a:off x="14514080" y="5558367"/>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1000" b="0" i="0">
                        <a:latin typeface="Cambria Math" panose="02040503050406030204" pitchFamily="18" charset="0"/>
                      </a:rPr>
                      <m:t>y</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m:t>
                        </m:r>
                        <m:r>
                          <a:rPr lang="nb-NO" sz="1000" b="0" i="1">
                            <a:solidFill>
                              <a:schemeClr val="tx1"/>
                            </a:solidFill>
                            <a:latin typeface="Cambria Math" panose="02040503050406030204" pitchFamily="18" charset="0"/>
                          </a:rPr>
                          <m:t>𝑘</m:t>
                        </m:r>
                      </m:e>
                      <m:sup>
                        <m:r>
                          <a:rPr lang="nb-NO" sz="1000" b="0" i="1">
                            <a:latin typeface="Cambria Math" panose="02040503050406030204" pitchFamily="18" charset="0"/>
                          </a:rPr>
                          <m:t>𝑎</m:t>
                        </m:r>
                      </m:sup>
                    </m:sSup>
                  </m:oMath>
                </m:oMathPara>
              </a14:m>
              <a:endParaRPr lang="en-US" sz="1000" b="0"/>
            </a:p>
          </xdr:txBody>
        </xdr:sp>
      </mc:Choice>
      <mc:Fallback xmlns="">
        <xdr:sp macro="" textlink="">
          <xdr:nvSpPr>
            <xdr:cNvPr id="38" name="TextBox 37">
              <a:extLst>
                <a:ext uri="{FF2B5EF4-FFF2-40B4-BE49-F238E27FC236}">
                  <a16:creationId xmlns:a16="http://schemas.microsoft.com/office/drawing/2014/main" id="{A0F7ECED-7C48-7A49-ACF7-114B2530AB36}"/>
                </a:ext>
              </a:extLst>
            </xdr:cNvPr>
            <xdr:cNvSpPr txBox="1"/>
          </xdr:nvSpPr>
          <xdr:spPr>
            <a:xfrm>
              <a:off x="14514080" y="5558367"/>
              <a:ext cx="49218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y=〖𝐴</a:t>
              </a:r>
              <a:r>
                <a:rPr lang="nb-NO" sz="1000" b="0" i="0">
                  <a:solidFill>
                    <a:schemeClr val="tx1"/>
                  </a:solidFill>
                  <a:latin typeface="Cambria Math" panose="02040503050406030204" pitchFamily="18" charset="0"/>
                </a:rPr>
                <a:t>𝑘〗^</a:t>
              </a:r>
              <a:r>
                <a:rPr lang="nb-NO" sz="1000" b="0" i="0">
                  <a:latin typeface="Cambria Math" panose="02040503050406030204" pitchFamily="18" charset="0"/>
                </a:rPr>
                <a:t>𝑎</a:t>
              </a:r>
              <a:endParaRPr lang="en-US" sz="1000" b="0"/>
            </a:p>
          </xdr:txBody>
        </xdr:sp>
      </mc:Fallback>
    </mc:AlternateContent>
    <xdr:clientData/>
  </xdr:oneCellAnchor>
  <xdr:oneCellAnchor>
    <xdr:from>
      <xdr:col>28</xdr:col>
      <xdr:colOff>76200</xdr:colOff>
      <xdr:row>27</xdr:row>
      <xdr:rowOff>42334</xdr:rowOff>
    </xdr:from>
    <xdr:ext cx="866712" cy="166199"/>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6C7D1AF3-B2AD-7945-ACD0-1FE8BA1BC5E5}"/>
                </a:ext>
              </a:extLst>
            </xdr:cNvPr>
            <xdr:cNvSpPr txBox="1"/>
          </xdr:nvSpPr>
          <xdr:spPr>
            <a:xfrm>
              <a:off x="9956567" y="5390316"/>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000" b="0" i="1">
                        <a:latin typeface="Cambria Math" panose="02040503050406030204" pitchFamily="18" charset="0"/>
                      </a:rPr>
                      <m:t>𝑌</m:t>
                    </m:r>
                    <m:r>
                      <a:rPr lang="nb-NO" sz="1000" b="0" i="1">
                        <a:latin typeface="Cambria Math" panose="02040503050406030204" pitchFamily="18" charset="0"/>
                      </a:rPr>
                      <m:t>=</m:t>
                    </m:r>
                    <m:sSup>
                      <m:sSupPr>
                        <m:ctrlPr>
                          <a:rPr lang="nb-NO" sz="1000" b="0" i="1">
                            <a:latin typeface="Cambria Math" panose="02040503050406030204" pitchFamily="18" charset="0"/>
                          </a:rPr>
                        </m:ctrlPr>
                      </m:sSupPr>
                      <m:e>
                        <m:r>
                          <a:rPr lang="nb-NO" sz="1000" b="0" i="1">
                            <a:latin typeface="Cambria Math" panose="02040503050406030204" pitchFamily="18" charset="0"/>
                          </a:rPr>
                          <m:t>𝐴𝐾</m:t>
                        </m:r>
                      </m:e>
                      <m:sup>
                        <m:r>
                          <a:rPr lang="nb-NO" sz="1000" b="0" i="1">
                            <a:latin typeface="Cambria Math" panose="02040503050406030204" pitchFamily="18" charset="0"/>
                          </a:rPr>
                          <m:t>𝑎</m:t>
                        </m:r>
                      </m:sup>
                    </m:sSup>
                    <m:sSup>
                      <m:sSupPr>
                        <m:ctrlPr>
                          <a:rPr lang="nb-NO" sz="1000" b="0" i="1">
                            <a:latin typeface="Cambria Math" panose="02040503050406030204" pitchFamily="18" charset="0"/>
                          </a:rPr>
                        </m:ctrlPr>
                      </m:sSupPr>
                      <m:e>
                        <m:r>
                          <a:rPr lang="nb-NO" sz="1000" b="0" i="1">
                            <a:latin typeface="Cambria Math" panose="02040503050406030204" pitchFamily="18" charset="0"/>
                          </a:rPr>
                          <m:t>𝐿</m:t>
                        </m:r>
                      </m:e>
                      <m:sup>
                        <m:r>
                          <a:rPr lang="nb-NO" sz="1000" b="0" i="1">
                            <a:latin typeface="Cambria Math" panose="02040503050406030204" pitchFamily="18" charset="0"/>
                          </a:rPr>
                          <m:t>(1−</m:t>
                        </m:r>
                        <m:r>
                          <a:rPr lang="nb-NO" sz="1000" b="0" i="1">
                            <a:latin typeface="Cambria Math" panose="02040503050406030204" pitchFamily="18" charset="0"/>
                            <a:ea typeface="Cambria Math" panose="02040503050406030204" pitchFamily="18" charset="0"/>
                          </a:rPr>
                          <m:t>𝛼</m:t>
                        </m:r>
                        <m:r>
                          <a:rPr lang="nb-NO" sz="1000" b="0" i="1">
                            <a:latin typeface="Cambria Math" panose="02040503050406030204" pitchFamily="18" charset="0"/>
                            <a:ea typeface="Cambria Math" panose="02040503050406030204" pitchFamily="18" charset="0"/>
                          </a:rPr>
                          <m:t>)</m:t>
                        </m:r>
                      </m:sup>
                    </m:sSup>
                  </m:oMath>
                </m:oMathPara>
              </a14:m>
              <a:endParaRPr lang="en-US" sz="1000" b="0"/>
            </a:p>
          </xdr:txBody>
        </xdr:sp>
      </mc:Choice>
      <mc:Fallback xmlns="">
        <xdr:sp macro="" textlink="">
          <xdr:nvSpPr>
            <xdr:cNvPr id="39" name="TextBox 38">
              <a:extLst>
                <a:ext uri="{FF2B5EF4-FFF2-40B4-BE49-F238E27FC236}">
                  <a16:creationId xmlns:a16="http://schemas.microsoft.com/office/drawing/2014/main" id="{6C7D1AF3-B2AD-7945-ACD0-1FE8BA1BC5E5}"/>
                </a:ext>
              </a:extLst>
            </xdr:cNvPr>
            <xdr:cNvSpPr txBox="1"/>
          </xdr:nvSpPr>
          <xdr:spPr>
            <a:xfrm>
              <a:off x="9956567" y="5390316"/>
              <a:ext cx="866712" cy="166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1000" b="0" i="0">
                  <a:latin typeface="Cambria Math" panose="02040503050406030204" pitchFamily="18" charset="0"/>
                </a:rPr>
                <a:t>𝑌=〖𝐴𝐾〗^𝑎 𝐿^((1−</a:t>
              </a:r>
              <a:r>
                <a:rPr lang="nb-NO" sz="1000" b="0" i="0">
                  <a:latin typeface="Cambria Math" panose="02040503050406030204" pitchFamily="18" charset="0"/>
                  <a:ea typeface="Cambria Math" panose="02040503050406030204" pitchFamily="18" charset="0"/>
                </a:rPr>
                <a:t>𝛼))</a:t>
              </a:r>
              <a:endParaRPr lang="en-US" sz="1000" b="0"/>
            </a:p>
          </xdr:txBody>
        </xdr:sp>
      </mc:Fallback>
    </mc:AlternateContent>
    <xdr:clientData/>
  </xdr:oneCellAnchor>
  <xdr:twoCellAnchor>
    <xdr:from>
      <xdr:col>18</xdr:col>
      <xdr:colOff>69908</xdr:colOff>
      <xdr:row>1</xdr:row>
      <xdr:rowOff>81560</xdr:rowOff>
    </xdr:from>
    <xdr:to>
      <xdr:col>24</xdr:col>
      <xdr:colOff>787400</xdr:colOff>
      <xdr:row>23</xdr:row>
      <xdr:rowOff>186423</xdr:rowOff>
    </xdr:to>
    <xdr:graphicFrame macro="">
      <xdr:nvGraphicFramePr>
        <xdr:cNvPr id="42" name="Chart 41">
          <a:extLst>
            <a:ext uri="{FF2B5EF4-FFF2-40B4-BE49-F238E27FC236}">
              <a16:creationId xmlns:a16="http://schemas.microsoft.com/office/drawing/2014/main" id="{4877230A-3795-7E44-96DE-0B3FF68D1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24</xdr:col>
      <xdr:colOff>83096</xdr:colOff>
      <xdr:row>5</xdr:row>
      <xdr:rowOff>167865</xdr:rowOff>
    </xdr:from>
    <xdr:ext cx="549830" cy="172098"/>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A0374DF-C1E5-1A4C-99CD-5A45FE48304F}"/>
                </a:ext>
              </a:extLst>
            </xdr:cNvPr>
            <xdr:cNvSpPr txBox="1"/>
          </xdr:nvSpPr>
          <xdr:spPr>
            <a:xfrm>
              <a:off x="19382691" y="1195611"/>
              <a:ext cx="54983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1" i="1">
                        <a:latin typeface="Cambria Math" panose="02040503050406030204" pitchFamily="18" charset="0"/>
                      </a:rPr>
                      <m:t>𝒚</m:t>
                    </m:r>
                    <m:r>
                      <a:rPr lang="nb-NO" sz="1100" b="1" i="1">
                        <a:latin typeface="Cambria Math" panose="02040503050406030204" pitchFamily="18" charset="0"/>
                      </a:rPr>
                      <m:t>=</m:t>
                    </m:r>
                    <m:r>
                      <a:rPr lang="nb-NO" sz="1100" b="1" i="1">
                        <a:latin typeface="Cambria Math" panose="02040503050406030204" pitchFamily="18" charset="0"/>
                      </a:rPr>
                      <m:t>𝑨</m:t>
                    </m:r>
                    <m:sSup>
                      <m:sSupPr>
                        <m:ctrlPr>
                          <a:rPr lang="nb-NO" sz="1100" b="1" i="1">
                            <a:latin typeface="Cambria Math" panose="02040503050406030204" pitchFamily="18" charset="0"/>
                          </a:rPr>
                        </m:ctrlPr>
                      </m:sSupPr>
                      <m:e>
                        <m:r>
                          <a:rPr lang="nb-NO" sz="1100" b="1" i="1">
                            <a:latin typeface="Cambria Math" panose="02040503050406030204" pitchFamily="18" charset="0"/>
                          </a:rPr>
                          <m:t>𝒌</m:t>
                        </m:r>
                      </m:e>
                      <m:sup>
                        <m:r>
                          <a:rPr lang="nb-NO" sz="1100" b="1" i="1">
                            <a:latin typeface="Cambria Math" panose="02040503050406030204" pitchFamily="18" charset="0"/>
                            <a:ea typeface="Cambria Math" panose="02040503050406030204" pitchFamily="18" charset="0"/>
                          </a:rPr>
                          <m:t>𝜶</m:t>
                        </m:r>
                      </m:sup>
                    </m:sSup>
                  </m:oMath>
                </m:oMathPara>
              </a14:m>
              <a:endParaRPr lang="en-US" sz="1100" b="1"/>
            </a:p>
          </xdr:txBody>
        </xdr:sp>
      </mc:Choice>
      <mc:Fallback xmlns="">
        <xdr:sp macro="" textlink="">
          <xdr:nvSpPr>
            <xdr:cNvPr id="51" name="TextBox 50">
              <a:extLst>
                <a:ext uri="{FF2B5EF4-FFF2-40B4-BE49-F238E27FC236}">
                  <a16:creationId xmlns:a16="http://schemas.microsoft.com/office/drawing/2014/main" id="{BA0374DF-C1E5-1A4C-99CD-5A45FE48304F}"/>
                </a:ext>
              </a:extLst>
            </xdr:cNvPr>
            <xdr:cNvSpPr txBox="1"/>
          </xdr:nvSpPr>
          <xdr:spPr>
            <a:xfrm>
              <a:off x="19382691" y="1195611"/>
              <a:ext cx="549830" cy="1720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1" i="0">
                  <a:latin typeface="Cambria Math" panose="02040503050406030204" pitchFamily="18" charset="0"/>
                </a:rPr>
                <a:t>𝒚=𝑨𝒌^</a:t>
              </a:r>
              <a:r>
                <a:rPr lang="nb-NO" sz="1100" b="1" i="0">
                  <a:latin typeface="Cambria Math" panose="02040503050406030204" pitchFamily="18" charset="0"/>
                  <a:ea typeface="Cambria Math" panose="02040503050406030204" pitchFamily="18" charset="0"/>
                </a:rPr>
                <a:t>𝜶</a:t>
              </a:r>
              <a:endParaRPr lang="en-US" sz="1100" b="1"/>
            </a:p>
          </xdr:txBody>
        </xdr:sp>
      </mc:Fallback>
    </mc:AlternateContent>
    <xdr:clientData/>
  </xdr:oneCellAnchor>
  <xdr:oneCellAnchor>
    <xdr:from>
      <xdr:col>24</xdr:col>
      <xdr:colOff>62313</xdr:colOff>
      <xdr:row>12</xdr:row>
      <xdr:rowOff>173051</xdr:rowOff>
    </xdr:from>
    <xdr:ext cx="576440" cy="172227"/>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97978353-CC1E-D94F-8C8F-C2CA7CD9A7F6}"/>
                </a:ext>
              </a:extLst>
            </xdr:cNvPr>
            <xdr:cNvSpPr txBox="1"/>
          </xdr:nvSpPr>
          <xdr:spPr>
            <a:xfrm>
              <a:off x="19361908" y="2639641"/>
              <a:ext cx="576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nb-NO" sz="1100" b="1" i="1">
                            <a:latin typeface="Cambria Math" panose="02040503050406030204" pitchFamily="18" charset="0"/>
                            <a:ea typeface="Cambria Math" panose="02040503050406030204" pitchFamily="18" charset="0"/>
                          </a:rPr>
                        </m:ctrlPr>
                      </m:dPr>
                      <m:e>
                        <m:r>
                          <a:rPr lang="nb-NO" sz="1100" b="1" i="1">
                            <a:latin typeface="Cambria Math" panose="02040503050406030204" pitchFamily="18" charset="0"/>
                            <a:ea typeface="Cambria Math" panose="02040503050406030204" pitchFamily="18" charset="0"/>
                          </a:rPr>
                          <m:t>𝜹</m:t>
                        </m:r>
                        <m:r>
                          <a:rPr lang="nb-NO" sz="1100" b="1" i="1">
                            <a:latin typeface="Cambria Math" panose="02040503050406030204" pitchFamily="18" charset="0"/>
                            <a:ea typeface="Cambria Math" panose="02040503050406030204" pitchFamily="18" charset="0"/>
                          </a:rPr>
                          <m:t>+</m:t>
                        </m:r>
                        <m:r>
                          <a:rPr lang="nb-NO" sz="1100" b="1" i="1">
                            <a:latin typeface="Cambria Math" panose="02040503050406030204" pitchFamily="18" charset="0"/>
                            <a:ea typeface="Cambria Math" panose="02040503050406030204" pitchFamily="18" charset="0"/>
                          </a:rPr>
                          <m:t>𝒏</m:t>
                        </m:r>
                      </m:e>
                    </m:d>
                    <m:r>
                      <a:rPr lang="nb-NO" sz="1100" b="1" i="1">
                        <a:latin typeface="Cambria Math" panose="02040503050406030204" pitchFamily="18" charset="0"/>
                        <a:ea typeface="Cambria Math" panose="02040503050406030204" pitchFamily="18" charset="0"/>
                      </a:rPr>
                      <m:t>𝒌</m:t>
                    </m:r>
                  </m:oMath>
                </m:oMathPara>
              </a14:m>
              <a:endParaRPr lang="en-US" sz="1100" b="1"/>
            </a:p>
          </xdr:txBody>
        </xdr:sp>
      </mc:Choice>
      <mc:Fallback xmlns="">
        <xdr:sp macro="" textlink="">
          <xdr:nvSpPr>
            <xdr:cNvPr id="52" name="TextBox 51">
              <a:extLst>
                <a:ext uri="{FF2B5EF4-FFF2-40B4-BE49-F238E27FC236}">
                  <a16:creationId xmlns:a16="http://schemas.microsoft.com/office/drawing/2014/main" id="{97978353-CC1E-D94F-8C8F-C2CA7CD9A7F6}"/>
                </a:ext>
              </a:extLst>
            </xdr:cNvPr>
            <xdr:cNvSpPr txBox="1"/>
          </xdr:nvSpPr>
          <xdr:spPr>
            <a:xfrm>
              <a:off x="19361908" y="2639641"/>
              <a:ext cx="5764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1" i="0">
                  <a:latin typeface="Cambria Math" panose="02040503050406030204" pitchFamily="18" charset="0"/>
                  <a:ea typeface="Cambria Math" panose="02040503050406030204" pitchFamily="18" charset="0"/>
                </a:rPr>
                <a:t>(𝜹+𝒏)𝒌</a:t>
              </a:r>
              <a:endParaRPr lang="en-US" sz="1100" b="1"/>
            </a:p>
          </xdr:txBody>
        </xdr:sp>
      </mc:Fallback>
    </mc:AlternateContent>
    <xdr:clientData/>
  </xdr:oneCellAnchor>
  <xdr:oneCellAnchor>
    <xdr:from>
      <xdr:col>24</xdr:col>
      <xdr:colOff>94818</xdr:colOff>
      <xdr:row>14</xdr:row>
      <xdr:rowOff>107864</xdr:rowOff>
    </xdr:from>
    <xdr:ext cx="357277" cy="172227"/>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92FAE5DF-EA08-684E-9D27-9BD6DCC8FCC7}"/>
                </a:ext>
              </a:extLst>
            </xdr:cNvPr>
            <xdr:cNvSpPr txBox="1"/>
          </xdr:nvSpPr>
          <xdr:spPr>
            <a:xfrm>
              <a:off x="19394413" y="2985552"/>
              <a:ext cx="3572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1100" b="1" i="1">
                        <a:latin typeface="Cambria Math" panose="02040503050406030204" pitchFamily="18" charset="0"/>
                        <a:ea typeface="Cambria Math" panose="02040503050406030204" pitchFamily="18" charset="0"/>
                      </a:rPr>
                      <m:t>𝒔𝑨</m:t>
                    </m:r>
                    <m:sSup>
                      <m:sSupPr>
                        <m:ctrlPr>
                          <a:rPr lang="nb-NO" sz="1100" b="1" i="1">
                            <a:latin typeface="Cambria Math" panose="02040503050406030204" pitchFamily="18" charset="0"/>
                            <a:ea typeface="Cambria Math" panose="02040503050406030204" pitchFamily="18" charset="0"/>
                          </a:rPr>
                        </m:ctrlPr>
                      </m:sSupPr>
                      <m:e>
                        <m:r>
                          <a:rPr lang="nb-NO" sz="1100" b="1" i="1">
                            <a:latin typeface="Cambria Math" panose="02040503050406030204" pitchFamily="18" charset="0"/>
                            <a:ea typeface="Cambria Math" panose="02040503050406030204" pitchFamily="18" charset="0"/>
                          </a:rPr>
                          <m:t>𝒌</m:t>
                        </m:r>
                      </m:e>
                      <m:sup>
                        <m:r>
                          <a:rPr lang="nb-NO" sz="1100" b="1" i="1">
                            <a:latin typeface="Cambria Math" panose="02040503050406030204" pitchFamily="18" charset="0"/>
                            <a:ea typeface="Cambria Math" panose="02040503050406030204" pitchFamily="18" charset="0"/>
                          </a:rPr>
                          <m:t>𝜶</m:t>
                        </m:r>
                      </m:sup>
                    </m:sSup>
                  </m:oMath>
                </m:oMathPara>
              </a14:m>
              <a:endParaRPr lang="en-US" sz="1100" b="1"/>
            </a:p>
          </xdr:txBody>
        </xdr:sp>
      </mc:Choice>
      <mc:Fallback xmlns="">
        <xdr:sp macro="" textlink="">
          <xdr:nvSpPr>
            <xdr:cNvPr id="54" name="TextBox 53">
              <a:extLst>
                <a:ext uri="{FF2B5EF4-FFF2-40B4-BE49-F238E27FC236}">
                  <a16:creationId xmlns:a16="http://schemas.microsoft.com/office/drawing/2014/main" id="{92FAE5DF-EA08-684E-9D27-9BD6DCC8FCC7}"/>
                </a:ext>
              </a:extLst>
            </xdr:cNvPr>
            <xdr:cNvSpPr txBox="1"/>
          </xdr:nvSpPr>
          <xdr:spPr>
            <a:xfrm>
              <a:off x="19394413" y="2985552"/>
              <a:ext cx="3572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1" i="0">
                  <a:latin typeface="Cambria Math" panose="02040503050406030204" pitchFamily="18" charset="0"/>
                  <a:ea typeface="Cambria Math" panose="02040503050406030204" pitchFamily="18" charset="0"/>
                </a:rPr>
                <a:t>𝒔𝑨𝒌^𝜶</a:t>
              </a:r>
              <a:endParaRPr lang="en-US" sz="1100" b="1"/>
            </a:p>
          </xdr:txBody>
        </xdr:sp>
      </mc:Fallback>
    </mc:AlternateContent>
    <xdr:clientData/>
  </xdr:oneCellAnchor>
  <xdr:oneCellAnchor>
    <xdr:from>
      <xdr:col>22</xdr:col>
      <xdr:colOff>305511</xdr:colOff>
      <xdr:row>3</xdr:row>
      <xdr:rowOff>77978</xdr:rowOff>
    </xdr:from>
    <xdr:ext cx="173766"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8FD85CEB-6B88-584A-8597-173A33016029}"/>
                </a:ext>
              </a:extLst>
            </xdr:cNvPr>
            <xdr:cNvSpPr txBox="1"/>
          </xdr:nvSpPr>
          <xdr:spPr>
            <a:xfrm>
              <a:off x="18027303" y="681228"/>
              <a:ext cx="1737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nb-NO" sz="1100" b="1" i="1">
                            <a:latin typeface="Cambria Math" panose="02040503050406030204" pitchFamily="18" charset="0"/>
                            <a:ea typeface="Cambria Math" panose="02040503050406030204" pitchFamily="18" charset="0"/>
                          </a:rPr>
                        </m:ctrlPr>
                      </m:sSupPr>
                      <m:e>
                        <m:r>
                          <a:rPr lang="nb-NO" sz="1100" b="1" i="1">
                            <a:latin typeface="Cambria Math" panose="02040503050406030204" pitchFamily="18" charset="0"/>
                            <a:ea typeface="Cambria Math" panose="02040503050406030204" pitchFamily="18" charset="0"/>
                          </a:rPr>
                          <m:t>𝒌</m:t>
                        </m:r>
                      </m:e>
                      <m:sup>
                        <m:r>
                          <a:rPr lang="nb-NO" sz="1100" b="1" i="1">
                            <a:latin typeface="Cambria Math" panose="02040503050406030204" pitchFamily="18" charset="0"/>
                            <a:ea typeface="Cambria Math" panose="02040503050406030204" pitchFamily="18" charset="0"/>
                          </a:rPr>
                          <m:t>∗</m:t>
                        </m:r>
                      </m:sup>
                    </m:sSup>
                  </m:oMath>
                </m:oMathPara>
              </a14:m>
              <a:endParaRPr lang="en-US" sz="1100" b="1"/>
            </a:p>
          </xdr:txBody>
        </xdr:sp>
      </mc:Choice>
      <mc:Fallback xmlns="">
        <xdr:sp macro="" textlink="">
          <xdr:nvSpPr>
            <xdr:cNvPr id="56" name="TextBox 55">
              <a:extLst>
                <a:ext uri="{FF2B5EF4-FFF2-40B4-BE49-F238E27FC236}">
                  <a16:creationId xmlns:a16="http://schemas.microsoft.com/office/drawing/2014/main" id="{8FD85CEB-6B88-584A-8597-173A33016029}"/>
                </a:ext>
              </a:extLst>
            </xdr:cNvPr>
            <xdr:cNvSpPr txBox="1"/>
          </xdr:nvSpPr>
          <xdr:spPr>
            <a:xfrm>
              <a:off x="18027303" y="681228"/>
              <a:ext cx="1737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1" i="0">
                  <a:latin typeface="Cambria Math" panose="02040503050406030204" pitchFamily="18" charset="0"/>
                  <a:ea typeface="Cambria Math" panose="02040503050406030204" pitchFamily="18" charset="0"/>
                </a:rPr>
                <a:t>𝒌^∗</a:t>
              </a:r>
              <a:endParaRPr lang="en-US" sz="1100" b="1"/>
            </a:p>
          </xdr:txBody>
        </xdr:sp>
      </mc:Fallback>
    </mc:AlternateContent>
    <xdr:clientData/>
  </xdr:oneCellAnchor>
  <xdr:oneCellAnchor>
    <xdr:from>
      <xdr:col>24</xdr:col>
      <xdr:colOff>80324</xdr:colOff>
      <xdr:row>7</xdr:row>
      <xdr:rowOff>172244</xdr:rowOff>
    </xdr:from>
    <xdr:ext cx="171778"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91C86F2A-BF83-CC40-8761-17AEA979D773}"/>
                </a:ext>
              </a:extLst>
            </xdr:cNvPr>
            <xdr:cNvSpPr txBox="1"/>
          </xdr:nvSpPr>
          <xdr:spPr>
            <a:xfrm>
              <a:off x="19379919" y="1611088"/>
              <a:ext cx="171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nb-NO" sz="1100" b="1" i="1">
                            <a:latin typeface="Cambria Math" panose="02040503050406030204" pitchFamily="18" charset="0"/>
                            <a:ea typeface="Cambria Math" panose="02040503050406030204" pitchFamily="18" charset="0"/>
                          </a:rPr>
                        </m:ctrlPr>
                      </m:sSupPr>
                      <m:e>
                        <m:r>
                          <a:rPr lang="nb-NO" sz="1100" b="1" i="1">
                            <a:latin typeface="Cambria Math" panose="02040503050406030204" pitchFamily="18" charset="0"/>
                            <a:ea typeface="Cambria Math" panose="02040503050406030204" pitchFamily="18" charset="0"/>
                          </a:rPr>
                          <m:t>𝒚</m:t>
                        </m:r>
                      </m:e>
                      <m:sup>
                        <m:r>
                          <a:rPr lang="nb-NO" sz="1100" b="1" i="1">
                            <a:latin typeface="Cambria Math" panose="02040503050406030204" pitchFamily="18" charset="0"/>
                            <a:ea typeface="Cambria Math" panose="02040503050406030204" pitchFamily="18" charset="0"/>
                          </a:rPr>
                          <m:t>∗</m:t>
                        </m:r>
                      </m:sup>
                    </m:sSup>
                  </m:oMath>
                </m:oMathPara>
              </a14:m>
              <a:endParaRPr lang="en-US" sz="1100" b="1"/>
            </a:p>
          </xdr:txBody>
        </xdr:sp>
      </mc:Choice>
      <mc:Fallback xmlns="">
        <xdr:sp macro="" textlink="">
          <xdr:nvSpPr>
            <xdr:cNvPr id="57" name="TextBox 56">
              <a:extLst>
                <a:ext uri="{FF2B5EF4-FFF2-40B4-BE49-F238E27FC236}">
                  <a16:creationId xmlns:a16="http://schemas.microsoft.com/office/drawing/2014/main" id="{91C86F2A-BF83-CC40-8761-17AEA979D773}"/>
                </a:ext>
              </a:extLst>
            </xdr:cNvPr>
            <xdr:cNvSpPr txBox="1"/>
          </xdr:nvSpPr>
          <xdr:spPr>
            <a:xfrm>
              <a:off x="19379919" y="1611088"/>
              <a:ext cx="171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nb-NO" sz="1100" b="1" i="0">
                  <a:latin typeface="Cambria Math" panose="02040503050406030204" pitchFamily="18" charset="0"/>
                  <a:ea typeface="Cambria Math" panose="02040503050406030204" pitchFamily="18" charset="0"/>
                </a:rPr>
                <a:t>𝒚^∗</a:t>
              </a:r>
              <a:endParaRPr lang="en-US" sz="11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812800</xdr:colOff>
      <xdr:row>1</xdr:row>
      <xdr:rowOff>127000</xdr:rowOff>
    </xdr:from>
    <xdr:to>
      <xdr:col>9</xdr:col>
      <xdr:colOff>571500</xdr:colOff>
      <xdr:row>43</xdr:row>
      <xdr:rowOff>177800</xdr:rowOff>
    </xdr:to>
    <xdr:pic>
      <xdr:nvPicPr>
        <xdr:cNvPr id="2" name="Picture 1">
          <a:extLst>
            <a:ext uri="{FF2B5EF4-FFF2-40B4-BE49-F238E27FC236}">
              <a16:creationId xmlns:a16="http://schemas.microsoft.com/office/drawing/2014/main" id="{3400C33B-3184-6B99-1D5F-ADC96935246E}"/>
            </a:ext>
          </a:extLst>
        </xdr:cNvPr>
        <xdr:cNvPicPr>
          <a:picLocks noChangeAspect="1"/>
        </xdr:cNvPicPr>
      </xdr:nvPicPr>
      <xdr:blipFill>
        <a:blip xmlns:r="http://schemas.openxmlformats.org/officeDocument/2006/relationships" r:embed="rId1"/>
        <a:stretch>
          <a:fillRect/>
        </a:stretch>
      </xdr:blipFill>
      <xdr:spPr>
        <a:xfrm>
          <a:off x="1016000" y="330200"/>
          <a:ext cx="6362700" cy="8585200"/>
        </a:xfrm>
        <a:prstGeom prst="rect">
          <a:avLst/>
        </a:prstGeom>
      </xdr:spPr>
    </xdr:pic>
    <xdr:clientData/>
  </xdr:twoCellAnchor>
  <xdr:twoCellAnchor editAs="oneCell">
    <xdr:from>
      <xdr:col>1</xdr:col>
      <xdr:colOff>190500</xdr:colOff>
      <xdr:row>41</xdr:row>
      <xdr:rowOff>165100</xdr:rowOff>
    </xdr:from>
    <xdr:to>
      <xdr:col>10</xdr:col>
      <xdr:colOff>419100</xdr:colOff>
      <xdr:row>81</xdr:row>
      <xdr:rowOff>50800</xdr:rowOff>
    </xdr:to>
    <xdr:pic>
      <xdr:nvPicPr>
        <xdr:cNvPr id="3" name="Picture 2">
          <a:extLst>
            <a:ext uri="{FF2B5EF4-FFF2-40B4-BE49-F238E27FC236}">
              <a16:creationId xmlns:a16="http://schemas.microsoft.com/office/drawing/2014/main" id="{FFC4654B-AD98-1834-A926-978018F03B23}"/>
            </a:ext>
          </a:extLst>
        </xdr:cNvPr>
        <xdr:cNvPicPr>
          <a:picLocks noChangeAspect="1"/>
        </xdr:cNvPicPr>
      </xdr:nvPicPr>
      <xdr:blipFill>
        <a:blip xmlns:r="http://schemas.openxmlformats.org/officeDocument/2006/relationships" r:embed="rId2"/>
        <a:stretch>
          <a:fillRect/>
        </a:stretch>
      </xdr:blipFill>
      <xdr:spPr>
        <a:xfrm>
          <a:off x="393700" y="8496300"/>
          <a:ext cx="7658100" cy="8013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228600</xdr:colOff>
      <xdr:row>22</xdr:row>
      <xdr:rowOff>44561</xdr:rowOff>
    </xdr:from>
    <xdr:to>
      <xdr:col>22</xdr:col>
      <xdr:colOff>772160</xdr:colOff>
      <xdr:row>41</xdr:row>
      <xdr:rowOff>165100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407290</xdr:colOff>
      <xdr:row>43</xdr:row>
      <xdr:rowOff>100768</xdr:rowOff>
    </xdr:from>
    <xdr:to>
      <xdr:col>22</xdr:col>
      <xdr:colOff>762000</xdr:colOff>
      <xdr:row>60</xdr:row>
      <xdr:rowOff>152399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55033</xdr:colOff>
      <xdr:row>3</xdr:row>
      <xdr:rowOff>38100</xdr:rowOff>
    </xdr:from>
    <xdr:to>
      <xdr:col>40</xdr:col>
      <xdr:colOff>795867</xdr:colOff>
      <xdr:row>18</xdr:row>
      <xdr:rowOff>254000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52916</xdr:colOff>
      <xdr:row>20</xdr:row>
      <xdr:rowOff>60636</xdr:rowOff>
    </xdr:from>
    <xdr:to>
      <xdr:col>40</xdr:col>
      <xdr:colOff>762000</xdr:colOff>
      <xdr:row>36</xdr:row>
      <xdr:rowOff>203200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260350</xdr:colOff>
      <xdr:row>3</xdr:row>
      <xdr:rowOff>12700</xdr:rowOff>
    </xdr:from>
    <xdr:to>
      <xdr:col>17</xdr:col>
      <xdr:colOff>495300</xdr:colOff>
      <xdr:row>26</xdr:row>
      <xdr:rowOff>152400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287867</xdr:colOff>
      <xdr:row>27</xdr:row>
      <xdr:rowOff>118532</xdr:rowOff>
    </xdr:from>
    <xdr:to>
      <xdr:col>17</xdr:col>
      <xdr:colOff>440267</xdr:colOff>
      <xdr:row>50</xdr:row>
      <xdr:rowOff>203199</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28</xdr:col>
      <xdr:colOff>79948</xdr:colOff>
      <xdr:row>1</xdr:row>
      <xdr:rowOff>47052</xdr:rowOff>
    </xdr:from>
    <xdr:to>
      <xdr:col>38</xdr:col>
      <xdr:colOff>749759</xdr:colOff>
      <xdr:row>20</xdr:row>
      <xdr:rowOff>153011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84485</xdr:colOff>
      <xdr:row>21</xdr:row>
      <xdr:rowOff>61204</xdr:rowOff>
    </xdr:from>
    <xdr:to>
      <xdr:col>38</xdr:col>
      <xdr:colOff>780362</xdr:colOff>
      <xdr:row>42</xdr:row>
      <xdr:rowOff>137710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88419</xdr:colOff>
      <xdr:row>43</xdr:row>
      <xdr:rowOff>46382</xdr:rowOff>
    </xdr:from>
    <xdr:to>
      <xdr:col>38</xdr:col>
      <xdr:colOff>780362</xdr:colOff>
      <xdr:row>64</xdr:row>
      <xdr:rowOff>168312</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34529</xdr:colOff>
      <xdr:row>2</xdr:row>
      <xdr:rowOff>47062</xdr:rowOff>
    </xdr:from>
    <xdr:to>
      <xdr:col>16</xdr:col>
      <xdr:colOff>795865</xdr:colOff>
      <xdr:row>29</xdr:row>
      <xdr:rowOff>152400</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63960</xdr:colOff>
      <xdr:row>33</xdr:row>
      <xdr:rowOff>84022</xdr:rowOff>
    </xdr:from>
    <xdr:to>
      <xdr:col>16</xdr:col>
      <xdr:colOff>778933</xdr:colOff>
      <xdr:row>60</xdr:row>
      <xdr:rowOff>135465</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33867</xdr:colOff>
      <xdr:row>64</xdr:row>
      <xdr:rowOff>33865</xdr:rowOff>
    </xdr:from>
    <xdr:to>
      <xdr:col>16</xdr:col>
      <xdr:colOff>761999</xdr:colOff>
      <xdr:row>91</xdr:row>
      <xdr:rowOff>118532</xdr:rowOff>
    </xdr:to>
    <xdr:graphicFrame macro="">
      <xdr:nvGraphicFramePr>
        <xdr:cNvPr id="3" name="Chart 2">
          <a:extLst>
            <a:ext uri="{FF2B5EF4-FFF2-40B4-BE49-F238E27FC236}">
              <a16:creationId xmlns:a16="http://schemas.microsoft.com/office/drawing/2014/main" id="{E2BD5CF9-3D65-49C4-9DA6-7029D6ED91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44450</xdr:colOff>
      <xdr:row>2</xdr:row>
      <xdr:rowOff>19050</xdr:rowOff>
    </xdr:from>
    <xdr:to>
      <xdr:col>24</xdr:col>
      <xdr:colOff>0</xdr:colOff>
      <xdr:row>19</xdr:row>
      <xdr:rowOff>25400</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47861</xdr:colOff>
      <xdr:row>20</xdr:row>
      <xdr:rowOff>26252</xdr:rowOff>
    </xdr:from>
    <xdr:to>
      <xdr:col>24</xdr:col>
      <xdr:colOff>0</xdr:colOff>
      <xdr:row>34</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69850</xdr:colOff>
      <xdr:row>35</xdr:row>
      <xdr:rowOff>44450</xdr:rowOff>
    </xdr:from>
    <xdr:to>
      <xdr:col>23</xdr:col>
      <xdr:colOff>749300</xdr:colOff>
      <xdr:row>48</xdr:row>
      <xdr:rowOff>146050</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215900</xdr:colOff>
      <xdr:row>3</xdr:row>
      <xdr:rowOff>127000</xdr:rowOff>
    </xdr:from>
    <xdr:to>
      <xdr:col>5</xdr:col>
      <xdr:colOff>812800</xdr:colOff>
      <xdr:row>20</xdr:row>
      <xdr:rowOff>38100</xdr:rowOff>
    </xdr:to>
    <xdr:pic>
      <xdr:nvPicPr>
        <xdr:cNvPr id="2" name="Picture 1">
          <a:extLst>
            <a:ext uri="{FF2B5EF4-FFF2-40B4-BE49-F238E27FC236}">
              <a16:creationId xmlns:a16="http://schemas.microsoft.com/office/drawing/2014/main" id="{19B22DA4-84F4-D83B-D64C-1A3F728CF4F4}"/>
            </a:ext>
          </a:extLst>
        </xdr:cNvPr>
        <xdr:cNvPicPr>
          <a:picLocks noChangeAspect="1"/>
        </xdr:cNvPicPr>
      </xdr:nvPicPr>
      <xdr:blipFill rotWithShape="1">
        <a:blip xmlns:r="http://schemas.openxmlformats.org/officeDocument/2006/relationships" r:embed="rId1"/>
        <a:srcRect l="23367" t="61996" r="21871" b="4545"/>
        <a:stretch/>
      </xdr:blipFill>
      <xdr:spPr>
        <a:xfrm>
          <a:off x="457200" y="1143000"/>
          <a:ext cx="3898900" cy="3365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tudent) Teien, Andreas" id="{A33C9580-54C7-7044-B656-6C624377459B}" userId="S::s2019108@bi.no::69fd4dc4-1e78-4a62-95ae-a564325980fa"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PI_BX.KLT.DINV.WD.GD.ZS_DS2_en_csv_v2_5454977" connectionId="1" xr16:uid="{0CBC1E04-3C5D-2C43-8308-6DE5B55F2DDD}"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hina-2019 (1)" connectionId="3" xr16:uid="{8EADB805-CBC3-544C-A97B-3F85CD6F3E7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hina-2023" connectionId="4" xr16:uid="{B7791A0B-A3F0-6D4F-9047-12576E443E6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hina-1950" connectionId="2" xr16:uid="{72CBC0AD-02CE-004F-9315-1F17289DBF8D}"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4" dT="2023-03-20T09:53:27.82" personId="{A33C9580-54C7-7044-B656-6C624377459B}" id="{A9F52B13-218F-7348-9E02-58247EE5DDD0}">
    <text>Humankapital</text>
  </threadedComment>
  <threadedComment ref="AF4" dT="2023-04-27T17:00:08.49" personId="{A33C9580-54C7-7044-B656-6C624377459B}" id="{A88AE0E1-D45A-E64C-8D8E-29713DF327F4}">
    <text>Kapitalintensiteten er lik denne verdien i steady state.</text>
  </threadedComment>
  <threadedComment ref="AG4" dT="2023-04-27T17:24:04.56" personId="{A33C9580-54C7-7044-B656-6C624377459B}" id="{E9A8BC63-9AC8-1745-A43D-D807C750E789}">
    <text>Arbeidsproduktiviteten er lik denne verdien i steady state.</text>
  </threadedComment>
  <threadedComment ref="AH4" dT="2023-04-27T17:53:32.36" personId="{A33C9580-54C7-7044-B656-6C624377459B}" id="{B0E1CE91-D0F3-394E-A390-E35F763A3844}">
    <text>Konsum per enhet arbeidskraft i steady state</text>
  </threadedComment>
  <threadedComment ref="AI4" dT="2023-04-27T17:52:07.61" personId="{A33C9580-54C7-7044-B656-6C624377459B}" id="{9C0C5EA8-6284-FF47-8F2D-795053E6F65D}">
    <text>Steady state nivå av investering per enhet av arbeidskraft</text>
  </threadedComment>
  <threadedComment ref="AJ4" dT="2023-04-27T18:09:24.08" personId="{A33C9580-54C7-7044-B656-6C624377459B}" id="{CB427D82-B206-1940-B628-B821408268D8}">
    <text>Steady state verdi på avskrivningene per enhet arbeidskraft</text>
  </threadedComment>
  <threadedComment ref="AK4" dT="2023-04-27T18:05:22.92" personId="{A33C9580-54C7-7044-B656-6C624377459B}" id="{C8461C8A-B6F2-3543-8979-7CB90BA15B73}">
    <text>Nasjonalformuen (mål på den samlede verdien av økonomiske ressurser et land har tilgang til) i forhold til BNP. 
Forteller oss hvor stor realkapitalen er i forhold til BNP i steady state.
Dersom gA faller, vil dette ha effekt på Beta*.</text>
  </threadedComment>
  <threadedComment ref="AO4" dT="2023-04-27T17:08:47.18" personId="{A33C9580-54C7-7044-B656-6C624377459B}" id="{E1B2E254-7E98-144D-BF31-1EF71D7C6DBF}">
    <text>Dersom alt er riktig vil denne verdien bli 0</text>
  </threadedComment>
  <threadedComment ref="AT4" dT="2023-04-27T18:15:23.88" personId="{A33C9580-54C7-7044-B656-6C624377459B}" id="{27C88144-9796-7E4C-A6D6-8202532EB0A3}">
    <text>Konsum per enhet arbeidskraft gir en indikasjon på hvor mye velstand hver enhet (av arbeidstimer og kapital) kombinerer. 
Høyere konsum per enhet indikerer at hver enhet av arbeidstimer og kapital produserer mer, og dermed øker økonomisk vekst og velstand. Dersom denne faktoren øker over tid, betyr det at økonomien har økt sin produktivitet og kan produsere flere varer og tjenester per enhet av innsatsfaktorene.
Ulempe: Tar ikke hensyn til faktorer som inntektsfordeling, offentlige tjenester og miljøkvalitet.
Trekk tråder mellom konsumet og konjunktursituasjonen til Kina</text>
  </threadedComment>
  <threadedComment ref="AU4" dT="2023-04-27T18:47:43.48" personId="{A33C9580-54C7-7044-B656-6C624377459B}" id="{CBB2EDD7-65C2-DD41-9AC3-97A63B99B88F}">
    <text>Nasjonalformue i forhold til BNP</text>
  </threadedComment>
  <threadedComment ref="AV4" dT="2023-04-27T18:49:20.02" personId="{A33C9580-54C7-7044-B656-6C624377459B}" id="{FBBD9BBE-FAC4-1447-9E14-D0E7DAF24A97}">
    <text>Kapitalavkastningsrate (Avkastningen på investert kapital)</text>
  </threadedComment>
  <threadedComment ref="AW4" dT="2023-04-27T17:48:09.94" personId="{A33C9580-54C7-7044-B656-6C624377459B}" id="{61E45E20-9D70-9A4D-84F0-A3A98B1A3196}">
    <text>Bruttoinvesteringen som akkurat opprettholder  kapitalintensiteten over tid.</text>
  </threadedComment>
  <threadedComment ref="AX4" dT="2023-04-27T16:53:11.39" personId="{A33C9580-54C7-7044-B656-6C624377459B}" id="{D172F6D8-591A-1249-B5A4-7A3225BC364C}">
    <text>Modifisert fundamental ligning (capital accumulation equation)
Den loddrette avstanden mellom investeringskurven og bærekraftslinjen. Det er denne avstanden som gir grunnlaget for kapitalakkumulasjon.
I steady state er denne verdien = 0
Nettoinvestering per abeider</text>
  </threadedComment>
  <threadedComment ref="BA4" dT="2023-04-27T17:00:08.49" personId="{A33C9580-54C7-7044-B656-6C624377459B}" id="{1B1F1161-8AFD-8041-A14F-A7485E2BB69E}">
    <text>Kapitalintensiteten er lik denne verdien i steady state.</text>
  </threadedComment>
  <threadedComment ref="BB4" dT="2023-04-27T17:24:04.56" personId="{A33C9580-54C7-7044-B656-6C624377459B}" id="{74887414-39B2-1F48-9D23-1C507A02D9A0}">
    <text>Arbeidsproduktiviteten er lik denne verdien i steady state.</text>
  </threadedComment>
  <threadedComment ref="BC4" dT="2023-04-27T17:53:32.36" personId="{A33C9580-54C7-7044-B656-6C624377459B}" id="{772B5DA3-B038-E845-A04E-D8957132D2E4}">
    <text>Konsum per enhet arbeidskraft i steady state</text>
  </threadedComment>
  <threadedComment ref="BD4" dT="2023-04-27T17:52:07.61" personId="{A33C9580-54C7-7044-B656-6C624377459B}" id="{511371D8-ADCE-B742-94EC-84CEC75A208A}">
    <text>Steady state nivå av investering per enhet av arbeidskraft</text>
  </threadedComment>
  <threadedComment ref="BE4" dT="2023-04-27T18:09:24.08" personId="{A33C9580-54C7-7044-B656-6C624377459B}" id="{55D33342-494D-764E-80BA-68BD670588CF}">
    <text>Steady state verdi på avskrivningene per enhet arbeidskraft</text>
  </threadedComment>
  <threadedComment ref="BF4" dT="2023-04-27T18:05:22.92" personId="{A33C9580-54C7-7044-B656-6C624377459B}" id="{6145C222-60D3-7F49-8210-14E45698CFAA}">
    <text>Nasjonalformuen (mål på den samlede verdien av økonomiske ressurser et land har tilgang til) i forhold til BNP. 
Forteller oss hvor stor realkapitalen er i forhold til BNP i steady state.
Dersom gA faller, vil dette ha effekt på Beta*.</text>
  </threadedComment>
  <threadedComment ref="BJ4" dT="2023-04-27T17:08:47.18" personId="{A33C9580-54C7-7044-B656-6C624377459B}" id="{189FC667-1438-8E4F-B7FE-3024309884EA}">
    <text>Dersom alt er riktig vil denne verdien bli 0</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3-05-20T14:11:26.61" personId="{A33C9580-54C7-7044-B656-6C624377459B}" id="{75E7598F-6FD9-924E-9433-BA87CEDA530A}">
    <text>Per 1.000 innbygger (World Bank)</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queryTable" Target="../queryTables/queryTable2.xml"/><Relationship Id="rId1" Type="http://schemas.openxmlformats.org/officeDocument/2006/relationships/drawing" Target="../drawings/drawing7.xml"/><Relationship Id="rId4" Type="http://schemas.openxmlformats.org/officeDocument/2006/relationships/queryTable" Target="../queryTables/queryTable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6520-3E64-F844-9F94-E701581CA1E9}">
  <dimension ref="A2:CY860"/>
  <sheetViews>
    <sheetView tabSelected="1" zoomScale="75" zoomScaleNormal="84" workbookViewId="0">
      <pane xSplit="1" topLeftCell="B1" activePane="topRight" state="frozen"/>
      <selection pane="topRight" activeCell="I20" sqref="I20"/>
    </sheetView>
  </sheetViews>
  <sheetFormatPr defaultColWidth="11.19921875" defaultRowHeight="15.6" x14ac:dyDescent="0.3"/>
  <cols>
    <col min="1" max="1" width="7.796875" customWidth="1"/>
    <col min="2" max="2" width="15" bestFit="1" customWidth="1"/>
    <col min="3" max="3" width="5.69921875" hidden="1" customWidth="1"/>
    <col min="4" max="4" width="5.19921875" hidden="1" customWidth="1"/>
    <col min="5" max="5" width="5.796875" hidden="1" customWidth="1"/>
    <col min="6" max="6" width="13" bestFit="1" customWidth="1"/>
    <col min="7" max="8" width="10.5" bestFit="1" customWidth="1"/>
    <col min="9" max="9" width="10.5" customWidth="1"/>
    <col min="10" max="10" width="9.19921875" bestFit="1" customWidth="1"/>
    <col min="11" max="11" width="10.5" hidden="1" customWidth="1"/>
    <col min="12" max="12" width="13" hidden="1" customWidth="1"/>
    <col min="13" max="13" width="9.296875" hidden="1" customWidth="1"/>
    <col min="14" max="14" width="10.5" bestFit="1" customWidth="1"/>
    <col min="15" max="15" width="11.5" bestFit="1" customWidth="1"/>
    <col min="16" max="16" width="12.69921875" bestFit="1" customWidth="1"/>
    <col min="17" max="17" width="7.5" bestFit="1" customWidth="1"/>
    <col min="18" max="18" width="8.296875" bestFit="1" customWidth="1"/>
    <col min="19" max="20" width="6.69921875" bestFit="1" customWidth="1"/>
    <col min="21" max="21" width="6.796875" bestFit="1" customWidth="1"/>
    <col min="22" max="22" width="6.69921875" bestFit="1" customWidth="1"/>
    <col min="23" max="23" width="7.5" bestFit="1" customWidth="1"/>
    <col min="24" max="24" width="11.5" bestFit="1" customWidth="1"/>
    <col min="25" max="25" width="4.296875" hidden="1" customWidth="1"/>
    <col min="26" max="26" width="8.796875" bestFit="1" customWidth="1"/>
    <col min="27" max="27" width="9.69921875" bestFit="1" customWidth="1"/>
    <col min="28" max="28" width="14.796875" customWidth="1"/>
    <col min="29" max="29" width="12.19921875" customWidth="1"/>
    <col min="30" max="30" width="10.296875" customWidth="1"/>
    <col min="31" max="38" width="9.69921875" customWidth="1"/>
    <col min="39" max="39" width="10.69921875" customWidth="1"/>
    <col min="40" max="40" width="9.69921875" customWidth="1"/>
    <col min="41" max="41" width="5.69921875" customWidth="1"/>
    <col min="42" max="42" width="12" customWidth="1"/>
    <col min="43" max="43" width="10.19921875" customWidth="1"/>
    <col min="44" max="44" width="9.19921875" bestFit="1" customWidth="1"/>
    <col min="45" max="45" width="10.5" bestFit="1" customWidth="1"/>
    <col min="46" max="47" width="10.5" customWidth="1"/>
    <col min="48" max="48" width="12.296875" customWidth="1"/>
    <col min="49" max="49" width="10.5" bestFit="1" customWidth="1"/>
    <col min="50" max="50" width="8.69921875" bestFit="1" customWidth="1"/>
    <col min="51" max="51" width="8.796875" bestFit="1" customWidth="1"/>
    <col min="52" max="52" width="12.296875" customWidth="1"/>
    <col min="53" max="53" width="10" bestFit="1" customWidth="1"/>
    <col min="54" max="54" width="7.5" customWidth="1"/>
    <col min="55" max="55" width="8.796875" bestFit="1" customWidth="1"/>
    <col min="56" max="59" width="8.796875" customWidth="1"/>
    <col min="60" max="61" width="11" customWidth="1"/>
    <col min="62" max="62" width="5.19921875" bestFit="1" customWidth="1"/>
    <col min="63" max="63" width="1.69921875" customWidth="1"/>
    <col min="64" max="64" width="6.796875" bestFit="1" customWidth="1"/>
    <col min="65" max="67" width="7.5" bestFit="1" customWidth="1"/>
    <col min="68" max="68" width="8.296875" bestFit="1" customWidth="1"/>
    <col min="69" max="70" width="7.796875" bestFit="1" customWidth="1"/>
    <col min="71" max="72" width="8.296875" bestFit="1" customWidth="1"/>
    <col min="73" max="73" width="1.796875" customWidth="1"/>
    <col min="74" max="74" width="21.5" customWidth="1"/>
    <col min="75" max="75" width="5.5" customWidth="1"/>
    <col min="76" max="78" width="12.796875" customWidth="1"/>
    <col min="79" max="79" width="2.296875" customWidth="1"/>
    <col min="86" max="86" width="2.796875" customWidth="1"/>
    <col min="93" max="93" width="1.796875" customWidth="1"/>
    <col min="94" max="101" width="7.5" bestFit="1" customWidth="1"/>
  </cols>
  <sheetData>
    <row r="2" spans="1:103" ht="21" x14ac:dyDescent="0.4">
      <c r="A2" s="10"/>
      <c r="B2" s="504" t="s">
        <v>0</v>
      </c>
      <c r="C2" s="505"/>
      <c r="D2" s="505"/>
      <c r="E2" s="505"/>
      <c r="F2" s="505"/>
      <c r="G2" s="505"/>
      <c r="H2" s="505"/>
      <c r="I2" s="505"/>
      <c r="J2" s="506"/>
      <c r="O2" s="329"/>
      <c r="P2" s="330"/>
      <c r="Q2" s="330"/>
      <c r="R2" s="330"/>
      <c r="S2" s="330"/>
      <c r="T2" s="330"/>
      <c r="U2" s="330"/>
      <c r="V2" s="330"/>
      <c r="W2" s="330"/>
      <c r="X2" s="330"/>
      <c r="Y2" s="330"/>
      <c r="Z2" s="330"/>
      <c r="AA2" s="330"/>
      <c r="AB2" s="519" t="s">
        <v>250</v>
      </c>
      <c r="AC2" s="520"/>
      <c r="AD2" s="520"/>
      <c r="AE2" s="520"/>
      <c r="AF2" s="520"/>
      <c r="AG2" s="520"/>
      <c r="AH2" s="520"/>
      <c r="AI2" s="520"/>
      <c r="AJ2" s="520"/>
      <c r="AK2" s="520"/>
      <c r="AL2" s="521"/>
      <c r="AM2" s="507" t="s">
        <v>28</v>
      </c>
      <c r="AN2" s="508"/>
      <c r="AO2" s="509"/>
      <c r="AP2" s="519" t="s">
        <v>246</v>
      </c>
      <c r="AQ2" s="520"/>
      <c r="AR2" s="520"/>
      <c r="AS2" s="520"/>
      <c r="AT2" s="520"/>
      <c r="AU2" s="520"/>
      <c r="AV2" s="520"/>
      <c r="AW2" s="520"/>
      <c r="AX2" s="520"/>
      <c r="AY2" s="520"/>
      <c r="AZ2" s="520"/>
      <c r="BA2" s="520"/>
      <c r="BB2" s="520"/>
      <c r="BC2" s="520"/>
      <c r="BD2" s="520"/>
      <c r="BE2" s="520"/>
      <c r="BF2" s="520"/>
      <c r="BG2" s="521"/>
      <c r="BH2" s="507" t="s">
        <v>28</v>
      </c>
      <c r="BI2" s="508"/>
      <c r="BJ2" s="509"/>
      <c r="BK2" s="12"/>
      <c r="BL2" s="64"/>
      <c r="BM2" s="528" t="s">
        <v>34</v>
      </c>
      <c r="BN2" s="528"/>
      <c r="BO2" s="528"/>
      <c r="BP2" s="528"/>
      <c r="BQ2" s="528"/>
      <c r="BR2" s="528"/>
      <c r="BS2" s="528"/>
      <c r="BT2" s="529"/>
    </row>
    <row r="3" spans="1:103" ht="16.05" customHeight="1" x14ac:dyDescent="0.3">
      <c r="B3" s="54"/>
      <c r="J3" s="55"/>
      <c r="K3" s="7"/>
      <c r="N3" s="215"/>
      <c r="O3" s="54"/>
      <c r="Q3" s="215" t="s">
        <v>19</v>
      </c>
      <c r="R3" s="12"/>
      <c r="Z3" s="215"/>
      <c r="AA3" s="215"/>
      <c r="AB3" s="331" t="s">
        <v>22</v>
      </c>
      <c r="AC3" s="215" t="s">
        <v>23</v>
      </c>
      <c r="AD3" s="215" t="s">
        <v>26</v>
      </c>
      <c r="AE3" s="332" t="s">
        <v>25</v>
      </c>
      <c r="AF3" s="510" t="s">
        <v>33</v>
      </c>
      <c r="AG3" s="510"/>
      <c r="AH3" s="510"/>
      <c r="AI3" s="510"/>
      <c r="AJ3" s="510"/>
      <c r="AK3" s="511"/>
      <c r="AL3" s="512"/>
      <c r="AM3" s="216" t="s">
        <v>26</v>
      </c>
      <c r="AN3" s="217" t="s">
        <v>25</v>
      </c>
      <c r="AO3" s="26"/>
      <c r="AP3" s="331" t="s">
        <v>22</v>
      </c>
      <c r="AQ3" s="215" t="s">
        <v>23</v>
      </c>
      <c r="AR3" s="215" t="s">
        <v>244</v>
      </c>
      <c r="AS3" s="332" t="s">
        <v>25</v>
      </c>
      <c r="AT3" s="215"/>
      <c r="AU3" s="215"/>
      <c r="AV3" s="215" t="s">
        <v>36</v>
      </c>
      <c r="AW3" s="215" t="s">
        <v>31</v>
      </c>
      <c r="AX3" s="215"/>
      <c r="AY3" s="215"/>
      <c r="AZ3" s="514" t="s">
        <v>234</v>
      </c>
      <c r="BA3" s="516" t="s">
        <v>33</v>
      </c>
      <c r="BB3" s="516"/>
      <c r="BC3" s="516"/>
      <c r="BD3" s="516"/>
      <c r="BE3" s="516"/>
      <c r="BF3" s="517"/>
      <c r="BG3" s="518"/>
      <c r="BH3" s="216" t="s">
        <v>26</v>
      </c>
      <c r="BI3" s="217" t="s">
        <v>25</v>
      </c>
      <c r="BJ3" s="26"/>
      <c r="BL3" s="65"/>
      <c r="BP3" s="215"/>
      <c r="BT3" s="55"/>
    </row>
    <row r="4" spans="1:103" s="41" customFormat="1" ht="19.95" customHeight="1" x14ac:dyDescent="0.3">
      <c r="A4" s="125" t="s">
        <v>29</v>
      </c>
      <c r="B4" s="34" t="s">
        <v>1</v>
      </c>
      <c r="C4" s="32" t="s">
        <v>2</v>
      </c>
      <c r="D4" s="32" t="s">
        <v>3</v>
      </c>
      <c r="E4" s="32" t="s">
        <v>4</v>
      </c>
      <c r="F4" s="31" t="s">
        <v>5</v>
      </c>
      <c r="G4" s="31" t="s">
        <v>6</v>
      </c>
      <c r="H4" s="31" t="s">
        <v>7</v>
      </c>
      <c r="I4" s="33" t="s">
        <v>245</v>
      </c>
      <c r="J4" s="67" t="s">
        <v>8</v>
      </c>
      <c r="K4" s="31" t="s">
        <v>10</v>
      </c>
      <c r="L4" s="31" t="s">
        <v>11</v>
      </c>
      <c r="M4" s="31" t="s">
        <v>12</v>
      </c>
      <c r="N4" s="33"/>
      <c r="O4" s="126" t="s">
        <v>13</v>
      </c>
      <c r="P4" s="31" t="s">
        <v>14</v>
      </c>
      <c r="Q4" s="33" t="s">
        <v>15</v>
      </c>
      <c r="R4" s="33"/>
      <c r="S4" s="33"/>
      <c r="T4" s="33" t="s">
        <v>20</v>
      </c>
      <c r="U4" s="33" t="s">
        <v>27</v>
      </c>
      <c r="V4" s="35"/>
      <c r="W4" s="31" t="s">
        <v>16</v>
      </c>
      <c r="X4" s="37" t="s">
        <v>17</v>
      </c>
      <c r="Y4" s="37" t="s">
        <v>68</v>
      </c>
      <c r="Z4" s="37" t="s">
        <v>18</v>
      </c>
      <c r="AA4" s="37" t="s">
        <v>24</v>
      </c>
      <c r="AB4" s="338"/>
      <c r="AC4" s="36"/>
      <c r="AD4" s="36"/>
      <c r="AE4" s="53"/>
      <c r="AF4" s="42"/>
      <c r="AG4" s="42"/>
      <c r="AH4" s="42"/>
      <c r="AI4" s="43"/>
      <c r="AJ4" s="43"/>
      <c r="AK4" s="322"/>
      <c r="AL4" s="325" t="s">
        <v>233</v>
      </c>
      <c r="AM4" s="38"/>
      <c r="AN4" s="39"/>
      <c r="AO4" s="40"/>
      <c r="AP4" s="333"/>
      <c r="AQ4" s="37"/>
      <c r="AR4" s="37"/>
      <c r="AS4" s="334"/>
      <c r="AT4" s="37" t="s">
        <v>30</v>
      </c>
      <c r="AU4" s="37"/>
      <c r="AV4" s="37" t="s">
        <v>35</v>
      </c>
      <c r="AW4" s="37" t="s">
        <v>32</v>
      </c>
      <c r="AX4" s="36"/>
      <c r="AY4" s="37" t="s">
        <v>232</v>
      </c>
      <c r="AZ4" s="515"/>
      <c r="BA4" s="42"/>
      <c r="BB4" s="42"/>
      <c r="BC4" s="42"/>
      <c r="BD4" s="43"/>
      <c r="BE4" s="43"/>
      <c r="BF4" s="322"/>
      <c r="BG4" s="325" t="s">
        <v>233</v>
      </c>
      <c r="BH4" s="38"/>
      <c r="BI4" s="39"/>
      <c r="BJ4" s="40"/>
      <c r="BK4" s="36"/>
      <c r="BL4" s="62" t="s">
        <v>29</v>
      </c>
      <c r="BM4" s="36"/>
      <c r="BN4" s="36"/>
      <c r="BO4" s="36"/>
      <c r="BP4" s="36"/>
      <c r="BQ4" s="36"/>
      <c r="BR4" s="36"/>
      <c r="BS4" s="36"/>
      <c r="BT4" s="53"/>
    </row>
    <row r="5" spans="1:103" x14ac:dyDescent="0.3">
      <c r="A5" s="63">
        <v>1950</v>
      </c>
      <c r="B5" s="8" t="s">
        <v>9</v>
      </c>
      <c r="C5" s="68"/>
      <c r="D5" s="68"/>
      <c r="E5" s="68"/>
      <c r="F5" s="69" t="s">
        <v>9</v>
      </c>
      <c r="G5" s="69" t="s">
        <v>9</v>
      </c>
      <c r="H5" s="69" t="s">
        <v>9</v>
      </c>
      <c r="I5" s="2" t="s">
        <v>9</v>
      </c>
      <c r="J5" s="70" t="s">
        <v>9</v>
      </c>
      <c r="K5" s="27"/>
      <c r="L5" s="1" t="s">
        <v>9</v>
      </c>
      <c r="M5" s="1" t="s">
        <v>9</v>
      </c>
      <c r="N5" s="29" t="s">
        <v>9</v>
      </c>
      <c r="O5" s="127" t="s">
        <v>9</v>
      </c>
      <c r="P5" s="1" t="s">
        <v>9</v>
      </c>
      <c r="Q5" s="29" t="s">
        <v>251</v>
      </c>
      <c r="V5" s="73"/>
      <c r="W5" s="128"/>
      <c r="X5" s="12" t="s">
        <v>9</v>
      </c>
      <c r="Y5" s="12"/>
      <c r="Z5" s="12" t="s">
        <v>251</v>
      </c>
      <c r="AA5" s="12"/>
      <c r="AB5" s="127" t="s">
        <v>9</v>
      </c>
      <c r="AC5" s="12"/>
      <c r="AD5" s="12"/>
      <c r="AE5" s="313"/>
      <c r="AF5" s="47"/>
      <c r="AG5" s="47"/>
      <c r="AH5" s="47"/>
      <c r="AI5" s="47"/>
      <c r="AJ5" s="47"/>
      <c r="AK5" s="47"/>
      <c r="AL5" s="47"/>
      <c r="AM5" s="22"/>
      <c r="AN5" s="23"/>
      <c r="AO5" s="24"/>
      <c r="AP5" s="127" t="s">
        <v>9</v>
      </c>
      <c r="AQ5" s="12"/>
      <c r="AR5" s="12"/>
      <c r="AS5" s="313"/>
      <c r="AT5" s="12"/>
      <c r="AU5" s="12"/>
      <c r="AV5" s="12"/>
      <c r="AW5" s="12" t="s">
        <v>9</v>
      </c>
      <c r="AZ5" s="313"/>
      <c r="BA5" s="396"/>
      <c r="BB5" s="397"/>
      <c r="BC5" s="397"/>
      <c r="BD5" s="397"/>
      <c r="BE5" s="397"/>
      <c r="BF5" s="397"/>
      <c r="BG5" s="397"/>
      <c r="BH5" s="401"/>
      <c r="BI5" s="402"/>
      <c r="BJ5" s="403"/>
      <c r="BL5" s="63">
        <v>1950</v>
      </c>
      <c r="BT5" s="55"/>
      <c r="CB5" s="12"/>
      <c r="CC5" s="12"/>
      <c r="CD5" s="12"/>
      <c r="CE5" s="12"/>
      <c r="CF5" s="12"/>
      <c r="CG5" s="12"/>
    </row>
    <row r="6" spans="1:103" x14ac:dyDescent="0.3">
      <c r="A6" s="63">
        <v>1951</v>
      </c>
      <c r="B6" s="71"/>
      <c r="C6" s="72"/>
      <c r="D6" s="72"/>
      <c r="E6" s="72"/>
      <c r="F6" s="73"/>
      <c r="G6" s="73"/>
      <c r="H6" s="73"/>
      <c r="J6" s="55"/>
      <c r="K6" s="28"/>
      <c r="L6" s="3"/>
      <c r="M6" s="3"/>
      <c r="N6" s="30"/>
      <c r="O6" s="54"/>
      <c r="P6" s="3"/>
      <c r="U6">
        <f>0.1+0.04</f>
        <v>0.14000000000000001</v>
      </c>
      <c r="V6" s="73"/>
      <c r="W6" s="3"/>
      <c r="AB6" s="54"/>
      <c r="AE6" s="55"/>
      <c r="AF6" s="47"/>
      <c r="AG6" s="47"/>
      <c r="AH6" s="47"/>
      <c r="AI6" s="47"/>
      <c r="AJ6" s="47"/>
      <c r="AK6" s="47"/>
      <c r="AL6" s="47"/>
      <c r="AM6" s="22"/>
      <c r="AN6" s="23"/>
      <c r="AO6" s="24"/>
      <c r="AP6" s="54"/>
      <c r="AS6" s="55"/>
      <c r="AU6" s="129"/>
      <c r="AV6" s="129"/>
      <c r="AZ6" s="313"/>
      <c r="BA6" s="46"/>
      <c r="BB6" s="47"/>
      <c r="BC6" s="47"/>
      <c r="BD6" s="47"/>
      <c r="BE6" s="47"/>
      <c r="BF6" s="47"/>
      <c r="BG6" s="47"/>
      <c r="BH6" s="22"/>
      <c r="BI6" s="23"/>
      <c r="BJ6" s="24"/>
      <c r="BL6" s="63">
        <v>1951</v>
      </c>
      <c r="BT6" s="55"/>
      <c r="CB6" s="12"/>
      <c r="CC6" s="12"/>
      <c r="CD6" s="12"/>
      <c r="CE6" s="12"/>
      <c r="CF6" s="12"/>
      <c r="CG6" s="12"/>
    </row>
    <row r="7" spans="1:103" ht="17.399999999999999" x14ac:dyDescent="0.3">
      <c r="A7" s="63">
        <v>1952</v>
      </c>
      <c r="B7" s="9">
        <v>557468.3125</v>
      </c>
      <c r="C7" s="74">
        <v>0.65291363000869751</v>
      </c>
      <c r="D7" s="74">
        <v>0.16090211272239685</v>
      </c>
      <c r="E7" s="74">
        <v>0.13074228167533875</v>
      </c>
      <c r="F7" s="4">
        <f t="shared" ref="F7:H69" si="0">$B7*C7</f>
        <v>363978.65952919796</v>
      </c>
      <c r="G7" s="4">
        <f t="shared" si="0"/>
        <v>89697.829257039353</v>
      </c>
      <c r="H7" s="4">
        <f t="shared" si="0"/>
        <v>72884.679137950763</v>
      </c>
      <c r="I7" s="6">
        <f>B7*T7</f>
        <v>89697.829257039353</v>
      </c>
      <c r="J7" s="75">
        <f t="shared" ref="J7:J70" si="1">B7-F7-G7-H7</f>
        <v>30907.144575811923</v>
      </c>
      <c r="K7" s="66">
        <v>1976.3119856575424</v>
      </c>
      <c r="L7" s="4">
        <v>239.7740478515625</v>
      </c>
      <c r="M7" s="4">
        <v>579.5771775253429</v>
      </c>
      <c r="N7" s="6">
        <f>P7*V7</f>
        <v>12990.966855499777</v>
      </c>
      <c r="O7" s="130">
        <f>K7*L7</f>
        <v>473868.32461866806</v>
      </c>
      <c r="P7" s="5">
        <v>310990.59375</v>
      </c>
      <c r="Q7" s="13">
        <f>B7/((P7^S7)*(O7^(1-S7)))</f>
        <v>1.3922802969212074</v>
      </c>
      <c r="R7" s="13"/>
      <c r="S7" s="50">
        <v>0.4</v>
      </c>
      <c r="T7" s="16">
        <f>G7/B7</f>
        <v>0.16090211272239685</v>
      </c>
      <c r="U7" s="16"/>
      <c r="V7" s="17">
        <v>4.1772861033678055E-2</v>
      </c>
      <c r="W7" s="11">
        <v>1.1170672178268433</v>
      </c>
      <c r="X7" s="14">
        <f t="shared" ref="X7:X38" si="2">W7*O7</f>
        <v>529342.77099804301</v>
      </c>
      <c r="Y7" s="234" t="str">
        <f>IF(X7&gt;=O7*2,"2",IF(X7&gt;=O7*3,"3","1"))</f>
        <v>1</v>
      </c>
      <c r="Z7" s="18">
        <f t="shared" ref="Z7:Z38" si="3">B7/((P7^S7)*(X7^(1-S7)))</f>
        <v>1.30280402920587</v>
      </c>
      <c r="AA7" s="18">
        <f t="shared" ref="AA7:AA38" si="4">P7/O7</f>
        <v>0.65628061128639636</v>
      </c>
      <c r="AB7" s="339">
        <f t="shared" ref="AB7:AB38" si="5">Z7*(P7^S7)*(X7^(1-S7))</f>
        <v>557468.3125</v>
      </c>
      <c r="AC7" s="19">
        <f t="shared" ref="AC7:AC38" si="6">Z7*(AA7^S7)*(W7^(1-S7))</f>
        <v>1.1764202913301001</v>
      </c>
      <c r="AD7" s="19"/>
      <c r="AE7" s="335"/>
      <c r="AF7" s="45"/>
      <c r="AG7" s="347"/>
      <c r="AH7" s="45"/>
      <c r="AI7" s="44"/>
      <c r="AJ7" s="44"/>
      <c r="AK7" s="44"/>
      <c r="AL7" s="49"/>
      <c r="AM7" s="25"/>
      <c r="AN7" s="20"/>
      <c r="AO7" s="21"/>
      <c r="AP7" s="247">
        <f t="shared" ref="AP7:AP38" si="7">Q7*(P7^S7)*(O7^(1-S7))</f>
        <v>557468.3125</v>
      </c>
      <c r="AQ7" s="18">
        <f t="shared" ref="AQ7:AQ38" si="8">Q7*AA7^S7</f>
        <v>1.176420291330101</v>
      </c>
      <c r="AR7" s="19"/>
      <c r="AS7" s="335"/>
      <c r="AT7" s="13">
        <f t="shared" ref="AT7:AT38" si="9">(1-T7)*AQ7</f>
        <v>0.98713178100559007</v>
      </c>
      <c r="AU7" s="13">
        <f t="shared" ref="AU7:AU38" si="10">AA7/AQ7</f>
        <v>0.55786236953154145</v>
      </c>
      <c r="AV7" s="13"/>
      <c r="AW7" s="51"/>
      <c r="AX7" s="19"/>
      <c r="AY7" s="328">
        <f>S8*Q8*(P8^(S8-1))*(O8^(1-S8))</f>
        <v>0.75425413513652018</v>
      </c>
      <c r="AZ7" s="317"/>
      <c r="BA7" s="46"/>
      <c r="BB7" s="47"/>
      <c r="BC7" s="47"/>
      <c r="BD7" s="47"/>
      <c r="BE7" s="47"/>
      <c r="BF7" s="47"/>
      <c r="BG7" s="47"/>
      <c r="BH7" s="25"/>
      <c r="BI7" s="23"/>
      <c r="BJ7" s="24"/>
      <c r="BL7" s="63">
        <v>1952</v>
      </c>
      <c r="BT7" s="55"/>
      <c r="BV7" s="530" t="s">
        <v>48</v>
      </c>
      <c r="BW7" s="531"/>
      <c r="BX7" s="531"/>
      <c r="BY7" s="531"/>
      <c r="BZ7" s="532"/>
      <c r="CB7" s="513"/>
      <c r="CC7" s="513"/>
      <c r="CD7" s="513"/>
      <c r="CE7" s="513"/>
      <c r="CF7" s="513"/>
      <c r="CG7" s="513"/>
      <c r="CI7" s="513"/>
      <c r="CJ7" s="513"/>
      <c r="CK7" s="513"/>
      <c r="CL7" s="513"/>
      <c r="CM7" s="513"/>
      <c r="CN7" s="513"/>
    </row>
    <row r="8" spans="1:103" x14ac:dyDescent="0.3">
      <c r="A8" s="177">
        <v>1953</v>
      </c>
      <c r="B8" s="178">
        <v>630467.125</v>
      </c>
      <c r="C8" s="179">
        <v>0.65510475635528564</v>
      </c>
      <c r="D8" s="179">
        <v>0.16322940587997437</v>
      </c>
      <c r="E8" s="179">
        <v>0.13275597989559174</v>
      </c>
      <c r="F8" s="180">
        <f t="shared" si="0"/>
        <v>413022.01231314242</v>
      </c>
      <c r="G8" s="180">
        <f t="shared" si="0"/>
        <v>102910.77424060553</v>
      </c>
      <c r="H8" s="180">
        <f t="shared" si="0"/>
        <v>83698.280971331522</v>
      </c>
      <c r="I8" s="346">
        <f t="shared" ref="I8:I71" si="11">B8*T8</f>
        <v>102910.77424060553</v>
      </c>
      <c r="J8" s="181">
        <f t="shared" si="1"/>
        <v>30836.057474920526</v>
      </c>
      <c r="K8" s="182">
        <v>1976.3119856575424</v>
      </c>
      <c r="L8" s="180">
        <v>245.70185852050781</v>
      </c>
      <c r="M8" s="180">
        <v>589.31698063756301</v>
      </c>
      <c r="N8" s="159">
        <f t="shared" ref="N8:N71" si="12">P8*V8</f>
        <v>14755.772679174319</v>
      </c>
      <c r="O8" s="160">
        <f t="shared" ref="O8:O71" si="13">K8*L8</f>
        <v>485583.52789241337</v>
      </c>
      <c r="P8" s="156">
        <v>334352.625</v>
      </c>
      <c r="Q8" s="161">
        <f t="shared" ref="Q8:Q71" si="14">B8/((P8^S8)*(O8^(1-S8)))</f>
        <v>1.5073780370942682</v>
      </c>
      <c r="R8" s="152">
        <f>(Q8-Q7)/Q7</f>
        <v>8.2668511813016432E-2</v>
      </c>
      <c r="S8" s="162">
        <v>0.4</v>
      </c>
      <c r="T8" s="163">
        <f t="shared" ref="T8:T71" si="15">G8/B8</f>
        <v>0.16322940587997437</v>
      </c>
      <c r="U8" s="164">
        <f>(O8-O7)/O7</f>
        <v>2.4722486532883971E-2</v>
      </c>
      <c r="V8" s="183">
        <v>4.413236677646637E-2</v>
      </c>
      <c r="W8" s="166">
        <v>1.130345344543457</v>
      </c>
      <c r="X8" s="167">
        <f t="shared" si="2"/>
        <v>548877.08014017739</v>
      </c>
      <c r="Y8" s="235" t="str">
        <f t="shared" ref="Y8:Y71" si="16">IF(X8&gt;=O8*2,"2",IF(X8&gt;=O8*3,"3","1"))</f>
        <v>1</v>
      </c>
      <c r="Z8" s="168">
        <f t="shared" si="3"/>
        <v>1.4005399234188838</v>
      </c>
      <c r="AA8" s="168">
        <f t="shared" si="4"/>
        <v>0.68855841640921489</v>
      </c>
      <c r="AB8" s="340">
        <f t="shared" si="5"/>
        <v>630467.125</v>
      </c>
      <c r="AC8" s="41">
        <f t="shared" si="6"/>
        <v>1.2983700821492608</v>
      </c>
      <c r="AD8" s="41">
        <f t="shared" ref="AD8:AD39" si="17">T8*Z8*(AA8^S8)*(W8^(1-S8))</f>
        <v>0.21193217712155732</v>
      </c>
      <c r="AE8" s="344">
        <f t="shared" ref="AE8:AE39" si="18">(U8+V8)*AA8</f>
        <v>4.7410588756775063E-2</v>
      </c>
      <c r="AF8" s="172">
        <f t="shared" ref="AF8:AF39" si="19">(((T8*Z8)/(V8+U8))^(1/(1-S8)))*W8</f>
        <v>8.3523761159746641</v>
      </c>
      <c r="AG8" s="172">
        <f t="shared" ref="AG8:AG39" si="20">Z8*(((T8*Z8)/(V8+U8))^(S8/(1-S8)))*W8</f>
        <v>3.5232722262852554</v>
      </c>
      <c r="AH8" s="172">
        <f t="shared" ref="AH8:AH39" si="21">(1-T8)*AG8</f>
        <v>2.9481705940352985</v>
      </c>
      <c r="AI8" s="172">
        <f t="shared" ref="AI8:AI39" si="22">AG8*T8</f>
        <v>0.57510163224995681</v>
      </c>
      <c r="AJ8" s="172">
        <f t="shared" ref="AJ8:AJ39" si="23">AF8*V8</f>
        <v>0.36861012620519146</v>
      </c>
      <c r="AK8" s="172">
        <f>AF8/AG8</f>
        <v>2.3706303627809513</v>
      </c>
      <c r="AL8" s="323">
        <f t="shared" ref="AL8:AL39" si="24">(S8*AG8)/AF8</f>
        <v>0.16873149280462518</v>
      </c>
      <c r="AM8" s="173">
        <f t="shared" ref="AM8:AM39" si="25">T8*Z8*(AF8^S8)*(W8^(1-S8))</f>
        <v>0.57510163224995681</v>
      </c>
      <c r="AN8" s="174">
        <f t="shared" ref="AN8:AN39" si="26">(V8+U8)*AF8</f>
        <v>0.57510163224995692</v>
      </c>
      <c r="AO8" s="175">
        <f>AM8-AN8</f>
        <v>0</v>
      </c>
      <c r="AP8" s="243">
        <f t="shared" si="7"/>
        <v>630467.125</v>
      </c>
      <c r="AQ8" s="129">
        <f t="shared" si="8"/>
        <v>1.2983700821492603</v>
      </c>
      <c r="AR8" s="129">
        <f t="shared" ref="AR8:AR39" si="27">T8*AQ8</f>
        <v>0.21193217712155726</v>
      </c>
      <c r="AS8" s="336">
        <f t="shared" ref="AS8:AS39" si="28">(V8+U8)*AA8</f>
        <v>4.7410588756775063E-2</v>
      </c>
      <c r="AT8" s="326">
        <f t="shared" si="9"/>
        <v>1.0864379050277031</v>
      </c>
      <c r="AU8" s="326">
        <f t="shared" si="10"/>
        <v>0.53032523305636237</v>
      </c>
      <c r="AV8" s="169">
        <f t="shared" ref="AV8:AV39" si="29">((S8*AP8)/P8)-V8</f>
        <v>0.71012176836005303</v>
      </c>
      <c r="AW8" s="170">
        <f t="shared" ref="AW8:AW39" si="30">(U8+V8)*P8</f>
        <v>23021.800947971224</v>
      </c>
      <c r="AX8" s="168">
        <f t="shared" ref="AX8:AX39" si="31">AR8-AS8</f>
        <v>0.1645215883647822</v>
      </c>
      <c r="AY8" s="316">
        <f t="shared" ref="AY8:AY39" si="32">AV8+V8</f>
        <v>0.7542541351365194</v>
      </c>
      <c r="AZ8" s="313" t="str">
        <f t="shared" ref="AZ8:AZ39" si="33">IF(AY8&gt;AE8,"Øk s","Senk s")</f>
        <v>Øk s</v>
      </c>
      <c r="BA8" s="398">
        <f>((T8*Q8)/(V8+U8))^(1/(1-S8))</f>
        <v>8.3523761159746552</v>
      </c>
      <c r="BB8" s="397">
        <f>Q8*((T8*Q8)/(V8+U8))^(S8/(1-S8))</f>
        <v>3.5232722262852523</v>
      </c>
      <c r="BC8" s="411">
        <f>(1-T8)*Q8*((T8*Q8)/(V8+U8))^(S8/(1-S8))</f>
        <v>2.9481705940352962</v>
      </c>
      <c r="BD8" s="411">
        <f>T8*BB8</f>
        <v>0.57510163224995636</v>
      </c>
      <c r="BE8" s="410">
        <f>V8*BA8</f>
        <v>0.36861012620519107</v>
      </c>
      <c r="BF8" s="410">
        <f>BA8/BB8</f>
        <v>2.3706303627809509</v>
      </c>
      <c r="BG8" s="411">
        <f>(S8*BB8)/BA8</f>
        <v>0.16873149280462521</v>
      </c>
      <c r="BH8" s="404">
        <f>T8*Q8*(BA8^S8)</f>
        <v>0.57510163224995625</v>
      </c>
      <c r="BI8" s="405">
        <f>(V8+U8)*BA8</f>
        <v>0.57510163224995625</v>
      </c>
      <c r="BJ8" s="421">
        <f>BH8-BI8</f>
        <v>0</v>
      </c>
      <c r="BK8" s="176"/>
      <c r="BL8" s="151">
        <v>1953</v>
      </c>
      <c r="BM8" s="184">
        <f t="shared" ref="BM8:BM39" si="34">(O8-O7)/O7</f>
        <v>2.4722486532883971E-2</v>
      </c>
      <c r="BN8" s="185">
        <f t="shared" ref="BN8:BN39" si="35">(W8-W7)/W7</f>
        <v>1.188659599414725E-2</v>
      </c>
      <c r="BO8" s="185">
        <f t="shared" ref="BO8:BO39" si="36">(X8-X7)/X7</f>
        <v>3.6902948736418285E-2</v>
      </c>
      <c r="BP8" s="185">
        <f t="shared" ref="BP8:BP39" si="37">R8-(1-S8)*BN8</f>
        <v>7.5536554216528079E-2</v>
      </c>
      <c r="BQ8" s="185">
        <f t="shared" ref="BQ8:BQ39" si="38">(P8-P7)/P7</f>
        <v>7.5121343601730714E-2</v>
      </c>
      <c r="BR8" s="185">
        <f t="shared" ref="BR8:BR39" si="39">(AA8-AA7)/AA7</f>
        <v>4.9182932678065533E-2</v>
      </c>
      <c r="BS8" s="185">
        <f t="shared" ref="BS8:BS39" si="40">(AB8-AB7)/AB7</f>
        <v>0.13094701683156207</v>
      </c>
      <c r="BT8" s="186">
        <f t="shared" ref="BT8:BT39" si="41">(AC8-AC7)/AC7</f>
        <v>0.10366175398188701</v>
      </c>
      <c r="BV8" s="46"/>
      <c r="BW8" s="47"/>
      <c r="BX8" s="47"/>
      <c r="BY8" s="47"/>
      <c r="BZ8" s="48"/>
      <c r="CA8" s="76"/>
      <c r="CB8" s="513"/>
      <c r="CC8" s="513"/>
      <c r="CD8" s="513"/>
      <c r="CE8" s="513"/>
      <c r="CF8" s="513"/>
      <c r="CG8" s="513"/>
      <c r="CI8" s="513"/>
      <c r="CJ8" s="513"/>
      <c r="CK8" s="513"/>
      <c r="CL8" s="513"/>
      <c r="CM8" s="513"/>
      <c r="CN8" s="513"/>
      <c r="CP8" s="152"/>
      <c r="CQ8" s="152"/>
      <c r="CR8" s="152"/>
      <c r="CS8" s="152"/>
      <c r="CT8" s="152"/>
      <c r="CU8" s="152"/>
      <c r="CV8" s="152"/>
      <c r="CW8" s="152"/>
    </row>
    <row r="9" spans="1:103" x14ac:dyDescent="0.3">
      <c r="A9" s="151">
        <v>1954</v>
      </c>
      <c r="B9" s="154">
        <v>586751.375</v>
      </c>
      <c r="C9" s="155">
        <v>0.65106314420700073</v>
      </c>
      <c r="D9" s="155">
        <v>0.16820159554481506</v>
      </c>
      <c r="E9" s="155">
        <v>0.13189618289470673</v>
      </c>
      <c r="F9" s="156">
        <f t="shared" si="0"/>
        <v>382012.19507528096</v>
      </c>
      <c r="G9" s="156">
        <f t="shared" si="0"/>
        <v>98692.517463114113</v>
      </c>
      <c r="H9" s="156">
        <f t="shared" si="0"/>
        <v>77390.266670720652</v>
      </c>
      <c r="I9" s="346">
        <f t="shared" si="11"/>
        <v>98692.517463114113</v>
      </c>
      <c r="J9" s="157">
        <f t="shared" si="1"/>
        <v>28656.395790884271</v>
      </c>
      <c r="K9" s="158">
        <v>1976.3119856575424</v>
      </c>
      <c r="L9" s="156">
        <v>251.46844482421875</v>
      </c>
      <c r="M9" s="156">
        <v>599.94290886841372</v>
      </c>
      <c r="N9" s="159">
        <f t="shared" si="12"/>
        <v>16814.826119285077</v>
      </c>
      <c r="O9" s="160">
        <f t="shared" si="13"/>
        <v>496980.10152076592</v>
      </c>
      <c r="P9" s="156">
        <v>360667.6875</v>
      </c>
      <c r="Q9" s="161">
        <f t="shared" si="14"/>
        <v>1.3421709095784737</v>
      </c>
      <c r="R9" s="152">
        <f t="shared" ref="R9:R72" si="42">(Q9-Q8)/Q8</f>
        <v>-0.10959900134558134</v>
      </c>
      <c r="S9" s="162">
        <v>0.4</v>
      </c>
      <c r="T9" s="163">
        <f t="shared" si="15"/>
        <v>0.16820159554481506</v>
      </c>
      <c r="U9" s="164">
        <f t="shared" ref="U9:U72" si="43">(O9-O8)/O8</f>
        <v>2.3469852195805104E-2</v>
      </c>
      <c r="V9" s="165">
        <v>4.6621382236480713E-2</v>
      </c>
      <c r="W9" s="166">
        <v>1.1437814235687256</v>
      </c>
      <c r="X9" s="167">
        <f t="shared" si="2"/>
        <v>568436.60800275137</v>
      </c>
      <c r="Y9" s="235" t="str">
        <f t="shared" si="16"/>
        <v>1</v>
      </c>
      <c r="Z9" s="168">
        <f t="shared" si="3"/>
        <v>1.23823192849423</v>
      </c>
      <c r="AA9" s="168">
        <f t="shared" si="4"/>
        <v>0.7257185677984932</v>
      </c>
      <c r="AB9" s="340">
        <f t="shared" si="5"/>
        <v>586751.375</v>
      </c>
      <c r="AC9" s="41">
        <f t="shared" si="6"/>
        <v>1.1806335368449015</v>
      </c>
      <c r="AD9" s="41">
        <f t="shared" si="17"/>
        <v>0.19858444465103064</v>
      </c>
      <c r="AE9" s="341">
        <f t="shared" si="18"/>
        <v>5.0866510267426897E-2</v>
      </c>
      <c r="AF9" s="172">
        <f t="shared" si="19"/>
        <v>7.0246340857185698</v>
      </c>
      <c r="AG9" s="172">
        <f t="shared" si="20"/>
        <v>2.9272330794979995</v>
      </c>
      <c r="AH9" s="172">
        <f t="shared" si="21"/>
        <v>2.4348678049948735</v>
      </c>
      <c r="AI9" s="172">
        <f t="shared" si="22"/>
        <v>0.492365274503126</v>
      </c>
      <c r="AJ9" s="172">
        <f t="shared" si="23"/>
        <v>0.32749815078169664</v>
      </c>
      <c r="AK9" s="172">
        <f t="shared" ref="AK9:AK39" si="44">AF9/AG9</f>
        <v>2.3997522216178448</v>
      </c>
      <c r="AL9" s="323">
        <f t="shared" si="24"/>
        <v>0.16668387527539461</v>
      </c>
      <c r="AM9" s="173">
        <f t="shared" si="25"/>
        <v>0.49236527450312606</v>
      </c>
      <c r="AN9" s="174">
        <f t="shared" si="26"/>
        <v>0.49236527450312606</v>
      </c>
      <c r="AO9" s="175">
        <f t="shared" ref="AO9:AO72" si="45">AM9-AN9</f>
        <v>0</v>
      </c>
      <c r="AP9" s="243">
        <f t="shared" si="7"/>
        <v>586751.37500000012</v>
      </c>
      <c r="AQ9" s="129">
        <f t="shared" si="8"/>
        <v>1.1806335368449017</v>
      </c>
      <c r="AR9" s="129">
        <f t="shared" si="27"/>
        <v>0.19858444465103067</v>
      </c>
      <c r="AS9" s="336">
        <f t="shared" si="28"/>
        <v>5.0866510267426897E-2</v>
      </c>
      <c r="AT9" s="326">
        <f t="shared" si="9"/>
        <v>0.98204909219387104</v>
      </c>
      <c r="AU9" s="326">
        <f t="shared" si="10"/>
        <v>0.61468571334834943</v>
      </c>
      <c r="AV9" s="169">
        <f t="shared" si="29"/>
        <v>0.60411767239535419</v>
      </c>
      <c r="AW9" s="170">
        <f t="shared" si="30"/>
        <v>25279.6434367129</v>
      </c>
      <c r="AX9" s="168">
        <f t="shared" si="31"/>
        <v>0.14771793438360378</v>
      </c>
      <c r="AY9" s="316">
        <f t="shared" si="32"/>
        <v>0.6507390546318349</v>
      </c>
      <c r="AZ9" s="313" t="str">
        <f t="shared" si="33"/>
        <v>Øk s</v>
      </c>
      <c r="BA9" s="399">
        <f t="shared" ref="BA9:BA72" si="46">((T9*Q9)/(V9+U9))^(1/(1-S9))</f>
        <v>7.0246340857185716</v>
      </c>
      <c r="BB9" s="47">
        <f t="shared" ref="BB9:BB72" si="47">Q9*((T9*Q9)/(V9+U9))^(S9/(1-S9))</f>
        <v>2.9272330794980013</v>
      </c>
      <c r="BC9" s="412">
        <f t="shared" ref="BC9:BC72" si="48">(1-T9)*Q9*((T9*Q9)/(V9+U9))^(S9/(1-S9))</f>
        <v>2.4348678049948749</v>
      </c>
      <c r="BD9" s="412">
        <f t="shared" ref="BD9:BD72" si="49">T9*BB9</f>
        <v>0.49236527450312628</v>
      </c>
      <c r="BE9" s="323">
        <f t="shared" ref="BE9:BE72" si="50">V9*BA9</f>
        <v>0.32749815078169675</v>
      </c>
      <c r="BF9" s="323">
        <f t="shared" ref="BF9:BF72" si="51">BA9/BB9</f>
        <v>2.399752221617844</v>
      </c>
      <c r="BG9" s="412">
        <f t="shared" ref="BG9:BG72" si="52">(S9*BB9)/BA9</f>
        <v>0.16668387527539466</v>
      </c>
      <c r="BH9" s="406">
        <f t="shared" ref="BH9:BH72" si="53">T9*Q9*(BA9^S9)</f>
        <v>0.49236527450312623</v>
      </c>
      <c r="BI9" s="407">
        <f t="shared" ref="BI9:BI72" si="54">(V9+U9)*BA9</f>
        <v>0.49236527450312617</v>
      </c>
      <c r="BJ9" s="422">
        <f t="shared" ref="BJ9:BJ72" si="55">BH9-BI9</f>
        <v>0</v>
      </c>
      <c r="BK9" s="176"/>
      <c r="BL9" s="151">
        <v>1954</v>
      </c>
      <c r="BM9" s="152">
        <f t="shared" si="34"/>
        <v>2.3469852195805104E-2</v>
      </c>
      <c r="BN9" s="152">
        <f t="shared" si="35"/>
        <v>1.1886702670231588E-2</v>
      </c>
      <c r="BO9" s="152">
        <f t="shared" si="36"/>
        <v>3.5635534020802398E-2</v>
      </c>
      <c r="BP9" s="152">
        <f t="shared" si="37"/>
        <v>-0.11673102294772029</v>
      </c>
      <c r="BQ9" s="152">
        <f t="shared" si="38"/>
        <v>7.8704518919209918E-2</v>
      </c>
      <c r="BR9" s="152">
        <f t="shared" si="39"/>
        <v>5.3968044691205662E-2</v>
      </c>
      <c r="BS9" s="152">
        <f t="shared" si="40"/>
        <v>-6.9338666944767341E-2</v>
      </c>
      <c r="BT9" s="153">
        <f t="shared" si="41"/>
        <v>-9.0680266684413854E-2</v>
      </c>
      <c r="BV9" s="78"/>
      <c r="BW9" s="79"/>
      <c r="BX9" s="113" t="s">
        <v>43</v>
      </c>
      <c r="BY9" s="113" t="s">
        <v>44</v>
      </c>
      <c r="BZ9" s="114" t="s">
        <v>45</v>
      </c>
      <c r="CA9" s="58"/>
      <c r="CB9" s="513"/>
      <c r="CC9" s="513"/>
      <c r="CD9" s="513"/>
      <c r="CE9" s="513"/>
      <c r="CF9" s="513"/>
      <c r="CG9" s="513"/>
      <c r="CI9" s="513"/>
      <c r="CJ9" s="513"/>
      <c r="CK9" s="513"/>
      <c r="CL9" s="513"/>
      <c r="CM9" s="513"/>
      <c r="CN9" s="513"/>
      <c r="CV9" s="152"/>
    </row>
    <row r="10" spans="1:103" x14ac:dyDescent="0.3">
      <c r="A10" s="151">
        <v>1955</v>
      </c>
      <c r="B10" s="154">
        <v>641581.4375</v>
      </c>
      <c r="C10" s="155">
        <v>0.6505734920501709</v>
      </c>
      <c r="D10" s="155">
        <v>0.16410095989704132</v>
      </c>
      <c r="E10" s="155">
        <v>0.13495182991027832</v>
      </c>
      <c r="F10" s="156">
        <f t="shared" si="0"/>
        <v>417395.87622894347</v>
      </c>
      <c r="G10" s="156">
        <f t="shared" si="0"/>
        <v>105284.12974587362</v>
      </c>
      <c r="H10" s="156">
        <f t="shared" si="0"/>
        <v>86582.589027091861</v>
      </c>
      <c r="I10" s="346">
        <f t="shared" si="11"/>
        <v>105284.12974587362</v>
      </c>
      <c r="J10" s="157">
        <f t="shared" si="1"/>
        <v>32318.842498091049</v>
      </c>
      <c r="K10" s="158">
        <v>1976.3119856575424</v>
      </c>
      <c r="L10" s="156">
        <v>257.11431884765625</v>
      </c>
      <c r="M10" s="156">
        <v>612.05305973056738</v>
      </c>
      <c r="N10" s="159">
        <f t="shared" si="12"/>
        <v>18634.894360145321</v>
      </c>
      <c r="O10" s="160">
        <f t="shared" si="13"/>
        <v>508138.11002279801</v>
      </c>
      <c r="P10" s="156">
        <v>383670.40625</v>
      </c>
      <c r="Q10" s="161">
        <f t="shared" si="14"/>
        <v>1.4127958441863477</v>
      </c>
      <c r="R10" s="152">
        <f t="shared" si="42"/>
        <v>5.2619926496585062E-2</v>
      </c>
      <c r="S10" s="162">
        <v>0.4</v>
      </c>
      <c r="T10" s="163">
        <f t="shared" si="15"/>
        <v>0.16410095989704132</v>
      </c>
      <c r="U10" s="164">
        <f t="shared" si="43"/>
        <v>2.2451620231651981E-2</v>
      </c>
      <c r="V10" s="165">
        <v>4.8570059239864349E-2</v>
      </c>
      <c r="W10" s="166">
        <v>1.1573771238327026</v>
      </c>
      <c r="X10" s="167">
        <f t="shared" si="2"/>
        <v>588107.42428797134</v>
      </c>
      <c r="Y10" s="235" t="str">
        <f t="shared" si="16"/>
        <v>1</v>
      </c>
      <c r="Z10" s="168">
        <f t="shared" si="3"/>
        <v>1.2941793690396697</v>
      </c>
      <c r="AA10" s="168">
        <f t="shared" si="4"/>
        <v>0.75505142929111602</v>
      </c>
      <c r="AB10" s="340">
        <f t="shared" si="5"/>
        <v>641581.4375</v>
      </c>
      <c r="AC10" s="41">
        <f t="shared" si="6"/>
        <v>1.262612319062655</v>
      </c>
      <c r="AD10" s="41">
        <f t="shared" si="17"/>
        <v>0.20719589353601112</v>
      </c>
      <c r="AE10" s="341">
        <f t="shared" si="18"/>
        <v>5.3625020595623921E-2</v>
      </c>
      <c r="AF10" s="172">
        <f t="shared" si="19"/>
        <v>7.1834430599544623</v>
      </c>
      <c r="AG10" s="172">
        <f t="shared" si="20"/>
        <v>3.1089409277439128</v>
      </c>
      <c r="AH10" s="172">
        <f t="shared" si="21"/>
        <v>2.5987607372379387</v>
      </c>
      <c r="AI10" s="172">
        <f t="shared" si="22"/>
        <v>0.5101801905059743</v>
      </c>
      <c r="AJ10" s="172">
        <f t="shared" si="23"/>
        <v>0.34890025496818067</v>
      </c>
      <c r="AK10" s="172">
        <f t="shared" si="44"/>
        <v>2.3105756033670675</v>
      </c>
      <c r="AL10" s="323">
        <f t="shared" si="24"/>
        <v>0.17311703603946274</v>
      </c>
      <c r="AM10" s="173">
        <f t="shared" si="25"/>
        <v>0.5101801905059743</v>
      </c>
      <c r="AN10" s="174">
        <f t="shared" si="26"/>
        <v>0.5101801905059743</v>
      </c>
      <c r="AO10" s="175">
        <f t="shared" si="45"/>
        <v>0</v>
      </c>
      <c r="AP10" s="243">
        <f t="shared" si="7"/>
        <v>641581.43750000012</v>
      </c>
      <c r="AQ10" s="129">
        <f t="shared" si="8"/>
        <v>1.2626123190626555</v>
      </c>
      <c r="AR10" s="129">
        <f t="shared" si="27"/>
        <v>0.20719589353601117</v>
      </c>
      <c r="AS10" s="336">
        <f t="shared" si="28"/>
        <v>5.3625020595623921E-2</v>
      </c>
      <c r="AT10" s="326">
        <f t="shared" si="9"/>
        <v>1.0554164255266443</v>
      </c>
      <c r="AU10" s="326">
        <f t="shared" si="10"/>
        <v>0.59800733597439859</v>
      </c>
      <c r="AV10" s="169">
        <f t="shared" si="29"/>
        <v>0.62031805623490088</v>
      </c>
      <c r="AW10" s="170">
        <f t="shared" si="30"/>
        <v>27248.916615393955</v>
      </c>
      <c r="AX10" s="168">
        <f t="shared" si="31"/>
        <v>0.15357087294038724</v>
      </c>
      <c r="AY10" s="316">
        <f t="shared" si="32"/>
        <v>0.66888811547476523</v>
      </c>
      <c r="AZ10" s="313" t="str">
        <f t="shared" si="33"/>
        <v>Øk s</v>
      </c>
      <c r="BA10" s="399">
        <f t="shared" si="46"/>
        <v>7.1834430599544641</v>
      </c>
      <c r="BB10" s="47">
        <f t="shared" si="47"/>
        <v>3.1089409277439142</v>
      </c>
      <c r="BC10" s="412">
        <f t="shared" si="48"/>
        <v>2.5987607372379395</v>
      </c>
      <c r="BD10" s="412">
        <f t="shared" si="49"/>
        <v>0.51018019050597452</v>
      </c>
      <c r="BE10" s="323">
        <f t="shared" si="50"/>
        <v>0.34890025496818078</v>
      </c>
      <c r="BF10" s="323">
        <f t="shared" si="51"/>
        <v>2.310575603367067</v>
      </c>
      <c r="BG10" s="412">
        <f t="shared" si="52"/>
        <v>0.1731170360394628</v>
      </c>
      <c r="BH10" s="406">
        <f t="shared" si="53"/>
        <v>0.51018019050597452</v>
      </c>
      <c r="BI10" s="407">
        <f t="shared" si="54"/>
        <v>0.51018019050597441</v>
      </c>
      <c r="BJ10" s="422">
        <f t="shared" si="55"/>
        <v>0</v>
      </c>
      <c r="BK10" s="176"/>
      <c r="BL10" s="151">
        <v>1955</v>
      </c>
      <c r="BM10" s="152">
        <f t="shared" si="34"/>
        <v>2.2451620231651981E-2</v>
      </c>
      <c r="BN10" s="152">
        <f t="shared" si="35"/>
        <v>1.188662447546748E-2</v>
      </c>
      <c r="BO10" s="152">
        <f t="shared" si="36"/>
        <v>3.4605118685678955E-2</v>
      </c>
      <c r="BP10" s="152">
        <f t="shared" si="37"/>
        <v>4.5487951811304578E-2</v>
      </c>
      <c r="BQ10" s="152">
        <f t="shared" si="38"/>
        <v>6.3778152430136958E-2</v>
      </c>
      <c r="BR10" s="152">
        <f t="shared" si="39"/>
        <v>4.0419058839304127E-2</v>
      </c>
      <c r="BS10" s="152">
        <f t="shared" si="40"/>
        <v>9.3446841091765653E-2</v>
      </c>
      <c r="BT10" s="153">
        <f t="shared" si="41"/>
        <v>6.9436264225419028E-2</v>
      </c>
      <c r="BV10" s="82" t="s">
        <v>46</v>
      </c>
      <c r="BW10" s="79"/>
      <c r="BX10" s="80">
        <f>AVERAGE(BT8:BT32)</f>
        <v>1.5865598029352005E-2</v>
      </c>
      <c r="BY10" s="80">
        <f>AVERAGE(BT33:BT54)</f>
        <v>3.8078765770494356E-2</v>
      </c>
      <c r="BZ10" s="81">
        <f>AVERAGE(BT55:BT74)</f>
        <v>6.0723224270932977E-2</v>
      </c>
      <c r="CA10" s="59"/>
      <c r="CB10" s="513"/>
      <c r="CC10" s="513"/>
      <c r="CD10" s="513"/>
      <c r="CE10" s="513"/>
      <c r="CF10" s="513"/>
      <c r="CG10" s="513"/>
      <c r="CI10" s="513"/>
      <c r="CJ10" s="513"/>
      <c r="CK10" s="513"/>
      <c r="CL10" s="513"/>
      <c r="CM10" s="513"/>
      <c r="CN10" s="513"/>
      <c r="CV10" s="152"/>
    </row>
    <row r="11" spans="1:103" x14ac:dyDescent="0.3">
      <c r="A11" s="151">
        <v>1956</v>
      </c>
      <c r="B11" s="154">
        <v>695460.25</v>
      </c>
      <c r="C11" s="155">
        <v>0.64490228891372681</v>
      </c>
      <c r="D11" s="155">
        <v>0.16773158311843872</v>
      </c>
      <c r="E11" s="155">
        <v>0.1355355978012085</v>
      </c>
      <c r="F11" s="156">
        <f t="shared" si="0"/>
        <v>448503.90707351267</v>
      </c>
      <c r="G11" s="156">
        <f t="shared" si="0"/>
        <v>116650.64872844517</v>
      </c>
      <c r="H11" s="156">
        <f t="shared" si="0"/>
        <v>94259.620730727911</v>
      </c>
      <c r="I11" s="346">
        <f t="shared" si="11"/>
        <v>116650.64872844517</v>
      </c>
      <c r="J11" s="157">
        <f t="shared" si="1"/>
        <v>36046.073467314243</v>
      </c>
      <c r="K11" s="158">
        <v>1976.3119856575424</v>
      </c>
      <c r="L11" s="156">
        <v>264.729736328125</v>
      </c>
      <c r="M11" s="156">
        <v>624.56816090575842</v>
      </c>
      <c r="N11" s="159">
        <f t="shared" si="12"/>
        <v>20623.689414512366</v>
      </c>
      <c r="O11" s="160">
        <f t="shared" si="13"/>
        <v>523188.55086523434</v>
      </c>
      <c r="P11" s="156">
        <v>411124.9375</v>
      </c>
      <c r="Q11" s="161">
        <f t="shared" si="14"/>
        <v>1.4638205683241508</v>
      </c>
      <c r="R11" s="152">
        <f t="shared" si="42"/>
        <v>3.6116134081063206E-2</v>
      </c>
      <c r="S11" s="162">
        <v>0.4</v>
      </c>
      <c r="T11" s="163">
        <f t="shared" si="15"/>
        <v>0.16773158311843872</v>
      </c>
      <c r="U11" s="164">
        <f t="shared" si="43"/>
        <v>2.9618799585335344E-2</v>
      </c>
      <c r="V11" s="165">
        <v>5.016404390335083E-2</v>
      </c>
      <c r="W11" s="166">
        <v>1.1716213226318359</v>
      </c>
      <c r="X11" s="167">
        <f t="shared" si="2"/>
        <v>612978.86195055943</v>
      </c>
      <c r="Y11" s="235" t="str">
        <f t="shared" si="16"/>
        <v>1</v>
      </c>
      <c r="Z11" s="168">
        <f t="shared" si="3"/>
        <v>1.3311147168604003</v>
      </c>
      <c r="AA11" s="168">
        <f t="shared" si="4"/>
        <v>0.78580644935768051</v>
      </c>
      <c r="AB11" s="340">
        <f t="shared" si="5"/>
        <v>695460.25</v>
      </c>
      <c r="AC11" s="41">
        <f t="shared" si="6"/>
        <v>1.3292726854398249</v>
      </c>
      <c r="AD11" s="41">
        <f t="shared" si="17"/>
        <v>0.22296101192492018</v>
      </c>
      <c r="AE11" s="341">
        <f t="shared" si="18"/>
        <v>6.2693872961504013E-2</v>
      </c>
      <c r="AF11" s="172">
        <f t="shared" si="19"/>
        <v>6.5111140253717927</v>
      </c>
      <c r="AG11" s="172">
        <f t="shared" si="20"/>
        <v>3.0970624706762293</v>
      </c>
      <c r="AH11" s="172">
        <f t="shared" si="21"/>
        <v>2.5775872794530024</v>
      </c>
      <c r="AI11" s="172">
        <f t="shared" si="22"/>
        <v>0.51947519122322716</v>
      </c>
      <c r="AJ11" s="172">
        <f t="shared" si="23"/>
        <v>0.32662380982847394</v>
      </c>
      <c r="AK11" s="172">
        <f t="shared" si="44"/>
        <v>2.1023515305295475</v>
      </c>
      <c r="AL11" s="323">
        <f t="shared" si="24"/>
        <v>0.19026313829602351</v>
      </c>
      <c r="AM11" s="173">
        <f t="shared" si="25"/>
        <v>0.51947519122322705</v>
      </c>
      <c r="AN11" s="174">
        <f t="shared" si="26"/>
        <v>0.51947519122322716</v>
      </c>
      <c r="AO11" s="175">
        <f t="shared" si="45"/>
        <v>0</v>
      </c>
      <c r="AP11" s="243">
        <f t="shared" si="7"/>
        <v>695460.25000000012</v>
      </c>
      <c r="AQ11" s="129">
        <f t="shared" si="8"/>
        <v>1.3292726854398242</v>
      </c>
      <c r="AR11" s="129">
        <f t="shared" si="27"/>
        <v>0.22296101192492013</v>
      </c>
      <c r="AS11" s="336">
        <f t="shared" si="28"/>
        <v>6.2693872961504013E-2</v>
      </c>
      <c r="AT11" s="326">
        <f t="shared" si="9"/>
        <v>1.1063116735149041</v>
      </c>
      <c r="AU11" s="326">
        <f t="shared" si="10"/>
        <v>0.59115519183159637</v>
      </c>
      <c r="AV11" s="169">
        <f t="shared" si="29"/>
        <v>0.6264772264890589</v>
      </c>
      <c r="AW11" s="170">
        <f t="shared" si="30"/>
        <v>32800.716542858383</v>
      </c>
      <c r="AX11" s="168">
        <f t="shared" si="31"/>
        <v>0.1602671389634161</v>
      </c>
      <c r="AY11" s="316">
        <f t="shared" si="32"/>
        <v>0.67664127039240973</v>
      </c>
      <c r="AZ11" s="313" t="str">
        <f t="shared" si="33"/>
        <v>Øk s</v>
      </c>
      <c r="BA11" s="399">
        <f t="shared" si="46"/>
        <v>6.5111140253717901</v>
      </c>
      <c r="BB11" s="47">
        <f t="shared" si="47"/>
        <v>3.0970624706762271</v>
      </c>
      <c r="BC11" s="412">
        <f t="shared" si="48"/>
        <v>2.5775872794530006</v>
      </c>
      <c r="BD11" s="412">
        <f t="shared" si="49"/>
        <v>0.51947519122322672</v>
      </c>
      <c r="BE11" s="323">
        <f t="shared" si="50"/>
        <v>0.32662380982847383</v>
      </c>
      <c r="BF11" s="323">
        <f t="shared" si="51"/>
        <v>2.1023515305295484</v>
      </c>
      <c r="BG11" s="412">
        <f t="shared" si="52"/>
        <v>0.19026313829602345</v>
      </c>
      <c r="BH11" s="406">
        <f t="shared" si="53"/>
        <v>0.51947519122322683</v>
      </c>
      <c r="BI11" s="407">
        <f t="shared" si="54"/>
        <v>0.51947519122322694</v>
      </c>
      <c r="BJ11" s="422">
        <f t="shared" si="55"/>
        <v>0</v>
      </c>
      <c r="BK11" s="176"/>
      <c r="BL11" s="151">
        <v>1956</v>
      </c>
      <c r="BM11" s="152">
        <f t="shared" si="34"/>
        <v>2.9618799585335344E-2</v>
      </c>
      <c r="BN11" s="152">
        <f t="shared" si="35"/>
        <v>1.2307309783316817E-2</v>
      </c>
      <c r="BO11" s="152">
        <f t="shared" si="36"/>
        <v>4.2290637110558887E-2</v>
      </c>
      <c r="BP11" s="152">
        <f t="shared" si="37"/>
        <v>2.8731748211073115E-2</v>
      </c>
      <c r="BQ11" s="152">
        <f t="shared" si="38"/>
        <v>7.1557594233918068E-2</v>
      </c>
      <c r="BR11" s="152">
        <f t="shared" si="39"/>
        <v>4.0732351298823459E-2</v>
      </c>
      <c r="BS11" s="152">
        <f t="shared" si="40"/>
        <v>8.3978134887981393E-2</v>
      </c>
      <c r="BT11" s="153">
        <f t="shared" si="41"/>
        <v>5.2795593208418527E-2</v>
      </c>
      <c r="BV11" s="121" t="s">
        <v>37</v>
      </c>
      <c r="BW11" s="83"/>
      <c r="BX11" s="80">
        <f>AVERAGE(BP8:BP32)</f>
        <v>-9.9789308969827437E-3</v>
      </c>
      <c r="BY11" s="80">
        <f>AVERAGE(BP33:BP54)</f>
        <v>3.5031375248094341E-3</v>
      </c>
      <c r="BZ11" s="81">
        <f>AVERAGE(BP55:BP74)</f>
        <v>1.2632918446445013E-2</v>
      </c>
      <c r="CA11" s="59"/>
      <c r="CB11" s="513"/>
      <c r="CC11" s="513"/>
      <c r="CD11" s="513"/>
      <c r="CE11" s="513"/>
      <c r="CF11" s="513"/>
      <c r="CG11" s="513"/>
      <c r="CI11" s="513"/>
      <c r="CJ11" s="513"/>
      <c r="CK11" s="513"/>
      <c r="CL11" s="513"/>
      <c r="CM11" s="513"/>
      <c r="CN11" s="513"/>
      <c r="CV11" s="152"/>
    </row>
    <row r="12" spans="1:103" x14ac:dyDescent="0.3">
      <c r="A12" s="151">
        <v>1957</v>
      </c>
      <c r="B12" s="154">
        <v>718725.3125</v>
      </c>
      <c r="C12" s="155">
        <v>0.64041018486022949</v>
      </c>
      <c r="D12" s="155">
        <v>0.17398753762245178</v>
      </c>
      <c r="E12" s="155">
        <v>0.13626472651958466</v>
      </c>
      <c r="F12" s="156">
        <f t="shared" si="0"/>
        <v>460279.01024185121</v>
      </c>
      <c r="G12" s="156">
        <f t="shared" si="0"/>
        <v>125049.24734880216</v>
      </c>
      <c r="H12" s="156">
        <f t="shared" si="0"/>
        <v>97936.908150515519</v>
      </c>
      <c r="I12" s="346">
        <f t="shared" si="11"/>
        <v>125049.24734880216</v>
      </c>
      <c r="J12" s="157">
        <f t="shared" si="1"/>
        <v>35460.146758831106</v>
      </c>
      <c r="K12" s="158">
        <v>1976.3119856575424</v>
      </c>
      <c r="L12" s="156">
        <v>273.16995239257813</v>
      </c>
      <c r="M12" s="156">
        <v>638.77029850746987</v>
      </c>
      <c r="N12" s="159">
        <f t="shared" si="12"/>
        <v>22794.003014915274</v>
      </c>
      <c r="O12" s="160">
        <f t="shared" si="13"/>
        <v>539869.0510349524</v>
      </c>
      <c r="P12" s="156">
        <v>440888.09375</v>
      </c>
      <c r="Q12" s="161">
        <f t="shared" si="14"/>
        <v>1.4436387577704752</v>
      </c>
      <c r="R12" s="152">
        <f t="shared" si="42"/>
        <v>-1.3787079503043588E-2</v>
      </c>
      <c r="S12" s="162">
        <v>0.4</v>
      </c>
      <c r="T12" s="163">
        <f t="shared" si="15"/>
        <v>0.17398753762245178</v>
      </c>
      <c r="U12" s="164">
        <f t="shared" si="43"/>
        <v>3.1882387606021426E-2</v>
      </c>
      <c r="V12" s="165">
        <v>5.1700200885534286E-2</v>
      </c>
      <c r="W12" s="166">
        <v>1.1860407590866089</v>
      </c>
      <c r="X12" s="167">
        <f t="shared" si="2"/>
        <v>640306.69909686211</v>
      </c>
      <c r="Y12" s="235" t="str">
        <f t="shared" si="16"/>
        <v>1</v>
      </c>
      <c r="Z12" s="168">
        <f t="shared" si="3"/>
        <v>1.3031630717663389</v>
      </c>
      <c r="AA12" s="168">
        <f t="shared" si="4"/>
        <v>0.81665747074183714</v>
      </c>
      <c r="AB12" s="340">
        <f t="shared" si="5"/>
        <v>718725.31249999988</v>
      </c>
      <c r="AC12" s="41">
        <f t="shared" si="6"/>
        <v>1.3312956375665024</v>
      </c>
      <c r="AD12" s="41">
        <f t="shared" si="17"/>
        <v>0.23162884982770779</v>
      </c>
      <c r="AE12" s="341">
        <f t="shared" si="18"/>
        <v>6.825834531556968E-2</v>
      </c>
      <c r="AF12" s="172">
        <f t="shared" si="19"/>
        <v>6.2579885405641544</v>
      </c>
      <c r="AG12" s="172">
        <f t="shared" si="20"/>
        <v>3.0063008426837357</v>
      </c>
      <c r="AH12" s="172">
        <f t="shared" si="21"/>
        <v>2.4832419617128907</v>
      </c>
      <c r="AI12" s="172">
        <f t="shared" si="22"/>
        <v>0.52305888097084496</v>
      </c>
      <c r="AJ12" s="172">
        <f t="shared" si="23"/>
        <v>0.32353926468653832</v>
      </c>
      <c r="AK12" s="172">
        <f t="shared" si="44"/>
        <v>2.0816241846832684</v>
      </c>
      <c r="AL12" s="323">
        <f t="shared" si="24"/>
        <v>0.19215764446974964</v>
      </c>
      <c r="AM12" s="173">
        <f t="shared" si="25"/>
        <v>0.52305888097084507</v>
      </c>
      <c r="AN12" s="174">
        <f t="shared" si="26"/>
        <v>0.52305888097084507</v>
      </c>
      <c r="AO12" s="175">
        <f t="shared" si="45"/>
        <v>0</v>
      </c>
      <c r="AP12" s="243">
        <f t="shared" si="7"/>
        <v>718725.31250000012</v>
      </c>
      <c r="AQ12" s="129">
        <f t="shared" si="8"/>
        <v>1.3312956375665033</v>
      </c>
      <c r="AR12" s="129">
        <f t="shared" si="27"/>
        <v>0.23162884982770793</v>
      </c>
      <c r="AS12" s="336">
        <f t="shared" si="28"/>
        <v>6.825834531556968E-2</v>
      </c>
      <c r="AT12" s="326">
        <f t="shared" si="9"/>
        <v>1.0996667877387953</v>
      </c>
      <c r="AU12" s="326">
        <f t="shared" si="10"/>
        <v>0.61343059174641212</v>
      </c>
      <c r="AV12" s="169">
        <f t="shared" si="29"/>
        <v>0.60037031105488947</v>
      </c>
      <c r="AW12" s="170">
        <f t="shared" si="30"/>
        <v>36850.568110732689</v>
      </c>
      <c r="AX12" s="168">
        <f t="shared" si="31"/>
        <v>0.16337050451213825</v>
      </c>
      <c r="AY12" s="316">
        <f t="shared" si="32"/>
        <v>0.65207051194042376</v>
      </c>
      <c r="AZ12" s="313" t="str">
        <f t="shared" si="33"/>
        <v>Øk s</v>
      </c>
      <c r="BA12" s="399">
        <f t="shared" si="46"/>
        <v>6.2579885405641624</v>
      </c>
      <c r="BB12" s="47">
        <f t="shared" si="47"/>
        <v>3.0063008426837392</v>
      </c>
      <c r="BC12" s="412">
        <f t="shared" si="48"/>
        <v>2.4832419617128938</v>
      </c>
      <c r="BD12" s="412">
        <f t="shared" si="49"/>
        <v>0.52305888097084552</v>
      </c>
      <c r="BE12" s="323">
        <f t="shared" si="50"/>
        <v>0.32353926468653871</v>
      </c>
      <c r="BF12" s="323">
        <f t="shared" si="51"/>
        <v>2.0816241846832688</v>
      </c>
      <c r="BG12" s="412">
        <f t="shared" si="52"/>
        <v>0.19215764446974964</v>
      </c>
      <c r="BH12" s="406">
        <f t="shared" si="53"/>
        <v>0.52305888097084563</v>
      </c>
      <c r="BI12" s="407">
        <f t="shared" si="54"/>
        <v>0.52305888097084574</v>
      </c>
      <c r="BJ12" s="422">
        <f t="shared" si="55"/>
        <v>0</v>
      </c>
      <c r="BK12" s="176"/>
      <c r="BL12" s="151">
        <v>1957</v>
      </c>
      <c r="BM12" s="152">
        <f t="shared" si="34"/>
        <v>3.1882387606021426E-2</v>
      </c>
      <c r="BN12" s="152">
        <f t="shared" si="35"/>
        <v>1.2307249941800552E-2</v>
      </c>
      <c r="BO12" s="152">
        <f t="shared" si="36"/>
        <v>4.4582022060830617E-2</v>
      </c>
      <c r="BP12" s="152">
        <f t="shared" si="37"/>
        <v>-2.117142946812392E-2</v>
      </c>
      <c r="BQ12" s="152">
        <f t="shared" si="38"/>
        <v>7.2394431802133147E-2</v>
      </c>
      <c r="BR12" s="152">
        <f t="shared" si="39"/>
        <v>3.9260331102365355E-2</v>
      </c>
      <c r="BS12" s="152">
        <f t="shared" si="40"/>
        <v>3.3452756645688787E-2</v>
      </c>
      <c r="BT12" s="153">
        <f t="shared" si="41"/>
        <v>1.5218488642968855E-3</v>
      </c>
      <c r="BV12" s="121" t="s">
        <v>38</v>
      </c>
      <c r="BW12" s="83"/>
      <c r="BX12" s="80">
        <f>AVERAGE(BR8:BR32)</f>
        <v>4.2721390696616124E-2</v>
      </c>
      <c r="BY12" s="80">
        <f>AVERAGE(BR33:BR54)</f>
        <v>6.4800901130588937E-2</v>
      </c>
      <c r="BZ12" s="81">
        <f>AVERAGE(BR55:BR74)</f>
        <v>0.1088562902535386</v>
      </c>
      <c r="CA12" s="59"/>
      <c r="CB12" s="513"/>
      <c r="CC12" s="513"/>
      <c r="CD12" s="513"/>
      <c r="CE12" s="513"/>
      <c r="CF12" s="513"/>
      <c r="CG12" s="513"/>
      <c r="CI12" s="513"/>
      <c r="CJ12" s="513"/>
      <c r="CK12" s="513"/>
      <c r="CL12" s="513"/>
      <c r="CM12" s="513"/>
      <c r="CN12" s="513"/>
      <c r="CV12" s="152"/>
    </row>
    <row r="13" spans="1:103" x14ac:dyDescent="0.3">
      <c r="A13" s="151">
        <v>1958</v>
      </c>
      <c r="B13" s="154">
        <v>739635.3125</v>
      </c>
      <c r="C13" s="155">
        <v>0.63494628667831421</v>
      </c>
      <c r="D13" s="155">
        <v>0.19364355504512787</v>
      </c>
      <c r="E13" s="155">
        <v>0.1367807537317276</v>
      </c>
      <c r="F13" s="156">
        <f t="shared" si="0"/>
        <v>469628.69516802952</v>
      </c>
      <c r="G13" s="156">
        <f t="shared" si="0"/>
        <v>143225.6113494141</v>
      </c>
      <c r="H13" s="156">
        <f t="shared" si="0"/>
        <v>101167.87553035188</v>
      </c>
      <c r="I13" s="346">
        <f t="shared" si="11"/>
        <v>143225.6113494141</v>
      </c>
      <c r="J13" s="157">
        <f t="shared" si="1"/>
        <v>25613.130452204496</v>
      </c>
      <c r="K13" s="158">
        <v>1976.3119856575424</v>
      </c>
      <c r="L13" s="156">
        <v>293.51443481445313</v>
      </c>
      <c r="M13" s="156">
        <v>652.37717084744418</v>
      </c>
      <c r="N13" s="159">
        <f t="shared" si="12"/>
        <v>26636.603009104729</v>
      </c>
      <c r="O13" s="160">
        <f t="shared" si="13"/>
        <v>580076.09548730322</v>
      </c>
      <c r="P13" s="156">
        <v>494695.40625</v>
      </c>
      <c r="Q13" s="161">
        <f t="shared" si="14"/>
        <v>1.3589125365864281</v>
      </c>
      <c r="R13" s="152">
        <f t="shared" si="42"/>
        <v>-5.868935059273174E-2</v>
      </c>
      <c r="S13" s="162">
        <v>0.4</v>
      </c>
      <c r="T13" s="163">
        <f t="shared" si="15"/>
        <v>0.19364355504512787</v>
      </c>
      <c r="U13" s="164">
        <f t="shared" si="43"/>
        <v>7.4475549904689242E-2</v>
      </c>
      <c r="V13" s="165">
        <v>5.3844451904296875E-2</v>
      </c>
      <c r="W13" s="166">
        <v>1.2006376981735229</v>
      </c>
      <c r="X13" s="167">
        <f t="shared" si="2"/>
        <v>696461.22805136046</v>
      </c>
      <c r="Y13" s="235" t="str">
        <f t="shared" si="16"/>
        <v>1</v>
      </c>
      <c r="Z13" s="168">
        <f t="shared" si="3"/>
        <v>1.2177112545693773</v>
      </c>
      <c r="AA13" s="168">
        <f t="shared" si="4"/>
        <v>0.85281122614511873</v>
      </c>
      <c r="AB13" s="340">
        <f t="shared" si="5"/>
        <v>739635.3125</v>
      </c>
      <c r="AC13" s="41">
        <f t="shared" si="6"/>
        <v>1.2750660098804036</v>
      </c>
      <c r="AD13" s="41">
        <f t="shared" si="17"/>
        <v>0.2469083150704475</v>
      </c>
      <c r="AE13" s="341">
        <f t="shared" si="18"/>
        <v>0.1094327380816653</v>
      </c>
      <c r="AF13" s="172">
        <f t="shared" si="19"/>
        <v>3.3100431766883327</v>
      </c>
      <c r="AG13" s="172">
        <f t="shared" si="20"/>
        <v>2.1934360083478319</v>
      </c>
      <c r="AH13" s="172">
        <f t="shared" si="21"/>
        <v>1.7686912619273629</v>
      </c>
      <c r="AI13" s="172">
        <f t="shared" si="22"/>
        <v>0.42474474642046894</v>
      </c>
      <c r="AJ13" s="172">
        <f t="shared" si="23"/>
        <v>0.17822746062834097</v>
      </c>
      <c r="AK13" s="172">
        <f t="shared" si="44"/>
        <v>1.5090675835040959</v>
      </c>
      <c r="AL13" s="323">
        <f t="shared" si="24"/>
        <v>0.26506433798755996</v>
      </c>
      <c r="AM13" s="173">
        <f t="shared" si="25"/>
        <v>0.424744746420469</v>
      </c>
      <c r="AN13" s="174">
        <f t="shared" si="26"/>
        <v>0.424744746420469</v>
      </c>
      <c r="AO13" s="175">
        <f t="shared" si="45"/>
        <v>0</v>
      </c>
      <c r="AP13" s="243">
        <f t="shared" si="7"/>
        <v>739635.3125</v>
      </c>
      <c r="AQ13" s="129">
        <f t="shared" si="8"/>
        <v>1.2750660098804034</v>
      </c>
      <c r="AR13" s="129">
        <f t="shared" si="27"/>
        <v>0.24690831507044744</v>
      </c>
      <c r="AS13" s="336">
        <f t="shared" si="28"/>
        <v>0.1094327380816653</v>
      </c>
      <c r="AT13" s="326">
        <f t="shared" si="9"/>
        <v>1.028157694809956</v>
      </c>
      <c r="AU13" s="326">
        <f t="shared" si="10"/>
        <v>0.66883692258811711</v>
      </c>
      <c r="AV13" s="169">
        <f t="shared" si="29"/>
        <v>0.54420865564869048</v>
      </c>
      <c r="AW13" s="170">
        <f t="shared" si="30"/>
        <v>63479.315424897119</v>
      </c>
      <c r="AX13" s="168">
        <f t="shared" si="31"/>
        <v>0.13747557698878216</v>
      </c>
      <c r="AY13" s="316">
        <f t="shared" si="32"/>
        <v>0.59805310755298735</v>
      </c>
      <c r="AZ13" s="313" t="str">
        <f t="shared" si="33"/>
        <v>Øk s</v>
      </c>
      <c r="BA13" s="399">
        <f t="shared" si="46"/>
        <v>3.3100431766883309</v>
      </c>
      <c r="BB13" s="47">
        <f t="shared" si="47"/>
        <v>2.193436008347831</v>
      </c>
      <c r="BC13" s="412">
        <f t="shared" si="48"/>
        <v>1.7686912619273623</v>
      </c>
      <c r="BD13" s="412">
        <f t="shared" si="49"/>
        <v>0.42474474642046878</v>
      </c>
      <c r="BE13" s="323">
        <f t="shared" si="50"/>
        <v>0.17822746062834088</v>
      </c>
      <c r="BF13" s="323">
        <f t="shared" si="51"/>
        <v>1.5090675835040956</v>
      </c>
      <c r="BG13" s="412">
        <f t="shared" si="52"/>
        <v>0.26506433798755996</v>
      </c>
      <c r="BH13" s="406">
        <f t="shared" si="53"/>
        <v>0.42474474642046872</v>
      </c>
      <c r="BI13" s="407">
        <f t="shared" si="54"/>
        <v>0.42474474642046878</v>
      </c>
      <c r="BJ13" s="422">
        <f t="shared" si="55"/>
        <v>0</v>
      </c>
      <c r="BK13" s="176"/>
      <c r="BL13" s="151">
        <v>1958</v>
      </c>
      <c r="BM13" s="152">
        <f t="shared" si="34"/>
        <v>7.4475549904689242E-2</v>
      </c>
      <c r="BN13" s="152">
        <f t="shared" si="35"/>
        <v>1.2307282844272086E-2</v>
      </c>
      <c r="BO13" s="152">
        <f t="shared" si="36"/>
        <v>8.7699424406621124E-2</v>
      </c>
      <c r="BP13" s="152">
        <f t="shared" si="37"/>
        <v>-6.6073720299294994E-2</v>
      </c>
      <c r="BQ13" s="152">
        <f t="shared" si="38"/>
        <v>0.12204301559232116</v>
      </c>
      <c r="BR13" s="152">
        <f t="shared" si="39"/>
        <v>4.4270403074180113E-2</v>
      </c>
      <c r="BS13" s="152">
        <f t="shared" si="40"/>
        <v>2.9093173200297046E-2</v>
      </c>
      <c r="BT13" s="153">
        <f t="shared" si="41"/>
        <v>-4.2236770030195409E-2</v>
      </c>
      <c r="BV13" s="122" t="s">
        <v>39</v>
      </c>
      <c r="BW13" s="98"/>
      <c r="BX13" s="99">
        <f>AVERAGE(BN8:BN32)</f>
        <v>1.5816796636987568E-2</v>
      </c>
      <c r="BY13" s="99">
        <f>AVERAGE(BN33:BN54)</f>
        <v>1.4658762203683484E-2</v>
      </c>
      <c r="BZ13" s="100">
        <f>AVERAGE(BN55:BN74)</f>
        <v>8.536801271108424E-3</v>
      </c>
      <c r="CA13" s="59"/>
      <c r="CB13" s="513"/>
      <c r="CC13" s="513"/>
      <c r="CD13" s="513"/>
      <c r="CE13" s="513"/>
      <c r="CF13" s="513"/>
      <c r="CG13" s="513"/>
      <c r="CI13" s="513"/>
      <c r="CJ13" s="513"/>
      <c r="CK13" s="513"/>
      <c r="CL13" s="513"/>
      <c r="CM13" s="513"/>
      <c r="CN13" s="513"/>
      <c r="CV13" s="152"/>
    </row>
    <row r="14" spans="1:103" x14ac:dyDescent="0.3">
      <c r="A14" s="151">
        <v>1959</v>
      </c>
      <c r="B14" s="154">
        <v>724461.0625</v>
      </c>
      <c r="C14" s="155">
        <v>0.63223934173583984</v>
      </c>
      <c r="D14" s="155">
        <v>0.22355635464191437</v>
      </c>
      <c r="E14" s="155">
        <v>0.1378273069858551</v>
      </c>
      <c r="F14" s="156">
        <f t="shared" si="0"/>
        <v>458032.78526824713</v>
      </c>
      <c r="G14" s="156">
        <f t="shared" si="0"/>
        <v>161957.87421250809</v>
      </c>
      <c r="H14" s="156">
        <f t="shared" si="0"/>
        <v>99850.51726048626</v>
      </c>
      <c r="I14" s="346">
        <f t="shared" si="11"/>
        <v>161957.87421250809</v>
      </c>
      <c r="J14" s="157">
        <f t="shared" si="1"/>
        <v>4619.8857587585226</v>
      </c>
      <c r="K14" s="158">
        <v>1976.3119856575424</v>
      </c>
      <c r="L14" s="156">
        <v>305.38455200195313</v>
      </c>
      <c r="M14" s="156">
        <v>660.09062155699223</v>
      </c>
      <c r="N14" s="159">
        <f t="shared" si="12"/>
        <v>32677.059786153026</v>
      </c>
      <c r="O14" s="160">
        <f t="shared" si="13"/>
        <v>603535.15035611903</v>
      </c>
      <c r="P14" s="156">
        <v>574450.375</v>
      </c>
      <c r="Q14" s="161">
        <f t="shared" si="14"/>
        <v>1.2243131108687246</v>
      </c>
      <c r="R14" s="152">
        <f t="shared" si="42"/>
        <v>-9.9049366382192319E-2</v>
      </c>
      <c r="S14" s="162">
        <v>0.4</v>
      </c>
      <c r="T14" s="163">
        <f t="shared" si="15"/>
        <v>0.22355635464191437</v>
      </c>
      <c r="U14" s="164">
        <f t="shared" si="43"/>
        <v>4.0441340457425021E-2</v>
      </c>
      <c r="V14" s="165">
        <v>5.6884042918682098E-2</v>
      </c>
      <c r="W14" s="166">
        <v>1.21541428565979</v>
      </c>
      <c r="X14" s="167">
        <f t="shared" si="2"/>
        <v>733545.24364065635</v>
      </c>
      <c r="Y14" s="235" t="str">
        <f t="shared" si="16"/>
        <v>1</v>
      </c>
      <c r="Z14" s="168">
        <f t="shared" si="3"/>
        <v>1.0890752745469887</v>
      </c>
      <c r="AA14" s="168">
        <f t="shared" si="4"/>
        <v>0.95180930996486712</v>
      </c>
      <c r="AB14" s="340">
        <f t="shared" si="5"/>
        <v>724461.06250000012</v>
      </c>
      <c r="AC14" s="41">
        <f t="shared" si="6"/>
        <v>1.200362666652518</v>
      </c>
      <c r="AD14" s="41">
        <f t="shared" si="17"/>
        <v>0.26834870200508432</v>
      </c>
      <c r="AE14" s="341">
        <f t="shared" si="18"/>
        <v>9.2635205993278666E-2</v>
      </c>
      <c r="AF14" s="172">
        <f t="shared" si="19"/>
        <v>5.6030219960875316</v>
      </c>
      <c r="AG14" s="172">
        <f t="shared" si="20"/>
        <v>2.4392787434177423</v>
      </c>
      <c r="AH14" s="172">
        <f t="shared" si="21"/>
        <v>1.8939624795837622</v>
      </c>
      <c r="AI14" s="172">
        <f t="shared" si="22"/>
        <v>0.54531626383398002</v>
      </c>
      <c r="AJ14" s="172">
        <f t="shared" si="23"/>
        <v>0.31872254369976299</v>
      </c>
      <c r="AK14" s="172">
        <f t="shared" si="44"/>
        <v>2.2969994762619788</v>
      </c>
      <c r="AL14" s="323">
        <f t="shared" si="24"/>
        <v>0.17414022255283221</v>
      </c>
      <c r="AM14" s="173">
        <f t="shared" si="25"/>
        <v>0.54531626383397991</v>
      </c>
      <c r="AN14" s="174">
        <f t="shared" si="26"/>
        <v>0.54531626383398002</v>
      </c>
      <c r="AO14" s="175">
        <f t="shared" si="45"/>
        <v>0</v>
      </c>
      <c r="AP14" s="243">
        <f t="shared" si="7"/>
        <v>724461.0625</v>
      </c>
      <c r="AQ14" s="129">
        <f t="shared" si="8"/>
        <v>1.200362666652518</v>
      </c>
      <c r="AR14" s="129">
        <f t="shared" si="27"/>
        <v>0.26834870200508437</v>
      </c>
      <c r="AS14" s="336">
        <f t="shared" si="28"/>
        <v>9.2635205993278666E-2</v>
      </c>
      <c r="AT14" s="326">
        <f t="shared" si="9"/>
        <v>0.93201396464743369</v>
      </c>
      <c r="AU14" s="326">
        <f t="shared" si="10"/>
        <v>0.79293478246803695</v>
      </c>
      <c r="AV14" s="169">
        <f t="shared" si="29"/>
        <v>0.44757106340795227</v>
      </c>
      <c r="AW14" s="170">
        <f t="shared" si="30"/>
        <v>55908.602977423499</v>
      </c>
      <c r="AX14" s="168">
        <f t="shared" si="31"/>
        <v>0.17571349601180569</v>
      </c>
      <c r="AY14" s="316">
        <f t="shared" si="32"/>
        <v>0.50445510632663437</v>
      </c>
      <c r="AZ14" s="313" t="str">
        <f t="shared" si="33"/>
        <v>Øk s</v>
      </c>
      <c r="BA14" s="399">
        <f t="shared" si="46"/>
        <v>5.6030219960875325</v>
      </c>
      <c r="BB14" s="47">
        <f t="shared" si="47"/>
        <v>2.4392787434177423</v>
      </c>
      <c r="BC14" s="412">
        <f t="shared" si="48"/>
        <v>1.8939624795837622</v>
      </c>
      <c r="BD14" s="412">
        <f t="shared" si="49"/>
        <v>0.54531626383398002</v>
      </c>
      <c r="BE14" s="323">
        <f t="shared" si="50"/>
        <v>0.31872254369976305</v>
      </c>
      <c r="BF14" s="323">
        <f t="shared" si="51"/>
        <v>2.2969994762619792</v>
      </c>
      <c r="BG14" s="412">
        <f t="shared" si="52"/>
        <v>0.17414022255283218</v>
      </c>
      <c r="BH14" s="406">
        <f t="shared" si="53"/>
        <v>0.54531626383398002</v>
      </c>
      <c r="BI14" s="407">
        <f t="shared" si="54"/>
        <v>0.54531626383398002</v>
      </c>
      <c r="BJ14" s="422">
        <f t="shared" si="55"/>
        <v>0</v>
      </c>
      <c r="BK14" s="176"/>
      <c r="BL14" s="151">
        <v>1959</v>
      </c>
      <c r="BM14" s="152">
        <f t="shared" si="34"/>
        <v>4.0441340457425021E-2</v>
      </c>
      <c r="BN14" s="152">
        <f t="shared" si="35"/>
        <v>1.2307282628844705E-2</v>
      </c>
      <c r="BO14" s="152">
        <f t="shared" si="36"/>
        <v>5.3246346093168494E-2</v>
      </c>
      <c r="BP14" s="152">
        <f t="shared" si="37"/>
        <v>-0.10643373595949915</v>
      </c>
      <c r="BQ14" s="152">
        <f t="shared" si="38"/>
        <v>0.16122035446938213</v>
      </c>
      <c r="BR14" s="152">
        <f t="shared" si="39"/>
        <v>0.11608440506492861</v>
      </c>
      <c r="BS14" s="152">
        <f t="shared" si="40"/>
        <v>-2.0515853885761957E-2</v>
      </c>
      <c r="BT14" s="153">
        <f t="shared" si="41"/>
        <v>-5.858782419813114E-2</v>
      </c>
      <c r="BV14" s="60"/>
      <c r="BW14" s="60"/>
      <c r="BX14" s="59"/>
      <c r="BY14" s="59"/>
      <c r="BZ14" s="59"/>
      <c r="CB14" s="513"/>
      <c r="CC14" s="513"/>
      <c r="CD14" s="513"/>
      <c r="CE14" s="513"/>
      <c r="CF14" s="513"/>
      <c r="CG14" s="513"/>
      <c r="CI14" s="513"/>
      <c r="CJ14" s="513"/>
      <c r="CK14" s="513"/>
      <c r="CL14" s="513"/>
      <c r="CM14" s="513"/>
      <c r="CN14" s="513"/>
      <c r="CV14" s="152"/>
    </row>
    <row r="15" spans="1:103" ht="17.399999999999999" x14ac:dyDescent="0.3">
      <c r="A15" s="151">
        <v>1960</v>
      </c>
      <c r="B15" s="154">
        <v>689786.875</v>
      </c>
      <c r="C15" s="155">
        <v>0.6537824273109436</v>
      </c>
      <c r="D15" s="155">
        <v>0.20131906867027283</v>
      </c>
      <c r="E15" s="155">
        <v>0.14282126724720001</v>
      </c>
      <c r="F15" s="156">
        <f t="shared" si="0"/>
        <v>450970.53746473044</v>
      </c>
      <c r="G15" s="156">
        <f t="shared" si="0"/>
        <v>138867.2512559779</v>
      </c>
      <c r="H15" s="156">
        <f t="shared" si="0"/>
        <v>98516.235617985949</v>
      </c>
      <c r="I15" s="346">
        <f t="shared" si="11"/>
        <v>138867.2512559779</v>
      </c>
      <c r="J15" s="157">
        <f t="shared" si="1"/>
        <v>1432.8506613057107</v>
      </c>
      <c r="K15" s="158">
        <v>1976.3119856575424</v>
      </c>
      <c r="L15" s="156">
        <v>295.65933227539063</v>
      </c>
      <c r="M15" s="156">
        <v>656.36935168171988</v>
      </c>
      <c r="N15" s="159">
        <f t="shared" si="12"/>
        <v>37811.771677527577</v>
      </c>
      <c r="O15" s="160">
        <f t="shared" si="13"/>
        <v>584315.08204736037</v>
      </c>
      <c r="P15" s="156">
        <v>639094.375</v>
      </c>
      <c r="Q15" s="161">
        <f t="shared" si="14"/>
        <v>1.1389395408610012</v>
      </c>
      <c r="R15" s="152">
        <f t="shared" si="42"/>
        <v>-6.9731810637187128E-2</v>
      </c>
      <c r="S15" s="162">
        <v>0.4</v>
      </c>
      <c r="T15" s="163">
        <f t="shared" si="15"/>
        <v>0.20131906867027283</v>
      </c>
      <c r="U15" s="164">
        <f t="shared" si="43"/>
        <v>-3.1845814278452157E-2</v>
      </c>
      <c r="V15" s="165">
        <v>5.9164613485336304E-2</v>
      </c>
      <c r="W15" s="166">
        <v>1.2303727865219116</v>
      </c>
      <c r="X15" s="167">
        <f t="shared" si="2"/>
        <v>718925.37570539024</v>
      </c>
      <c r="Y15" s="235" t="str">
        <f t="shared" si="16"/>
        <v>1</v>
      </c>
      <c r="Z15" s="168">
        <f t="shared" si="3"/>
        <v>1.0057235985548947</v>
      </c>
      <c r="AA15" s="168">
        <f t="shared" si="4"/>
        <v>1.0937495790125773</v>
      </c>
      <c r="AB15" s="340">
        <f t="shared" si="5"/>
        <v>689786.87499999988</v>
      </c>
      <c r="AC15" s="41">
        <f t="shared" si="6"/>
        <v>1.1805049984044234</v>
      </c>
      <c r="AD15" s="41">
        <f t="shared" si="17"/>
        <v>0.23765816683938043</v>
      </c>
      <c r="AE15" s="341">
        <f t="shared" si="18"/>
        <v>2.9879925131658665E-2</v>
      </c>
      <c r="AF15" s="172">
        <f t="shared" si="19"/>
        <v>34.663570541088731</v>
      </c>
      <c r="AG15" s="172">
        <f t="shared" si="20"/>
        <v>4.7038123594573262</v>
      </c>
      <c r="AH15" s="172">
        <f t="shared" si="21"/>
        <v>3.7568452360516589</v>
      </c>
      <c r="AI15" s="172">
        <f t="shared" si="22"/>
        <v>0.94696712340566747</v>
      </c>
      <c r="AJ15" s="172">
        <f t="shared" si="23"/>
        <v>2.0508567530852044</v>
      </c>
      <c r="AK15" s="172">
        <f t="shared" si="44"/>
        <v>7.3692502787436505</v>
      </c>
      <c r="AL15" s="323">
        <f t="shared" si="24"/>
        <v>5.4279605776694315E-2</v>
      </c>
      <c r="AM15" s="173">
        <f t="shared" si="25"/>
        <v>0.94696712340566758</v>
      </c>
      <c r="AN15" s="174">
        <f t="shared" si="26"/>
        <v>0.94696712340566747</v>
      </c>
      <c r="AO15" s="175">
        <f t="shared" si="45"/>
        <v>0</v>
      </c>
      <c r="AP15" s="243">
        <f t="shared" si="7"/>
        <v>689786.875</v>
      </c>
      <c r="AQ15" s="129">
        <f t="shared" si="8"/>
        <v>1.1805049984044247</v>
      </c>
      <c r="AR15" s="129">
        <f t="shared" si="27"/>
        <v>0.23765816683938068</v>
      </c>
      <c r="AS15" s="336">
        <f t="shared" si="28"/>
        <v>2.9879925131658665E-2</v>
      </c>
      <c r="AT15" s="326">
        <f t="shared" si="9"/>
        <v>0.94284683156504401</v>
      </c>
      <c r="AU15" s="326">
        <f t="shared" si="10"/>
        <v>0.92650990931075572</v>
      </c>
      <c r="AV15" s="169">
        <f t="shared" si="29"/>
        <v>0.37256309496147955</v>
      </c>
      <c r="AW15" s="170">
        <f t="shared" si="30"/>
        <v>17459.29090487412</v>
      </c>
      <c r="AX15" s="168">
        <f t="shared" si="31"/>
        <v>0.20777824170772202</v>
      </c>
      <c r="AY15" s="316">
        <f t="shared" si="32"/>
        <v>0.43172770844681585</v>
      </c>
      <c r="AZ15" s="313" t="str">
        <f t="shared" si="33"/>
        <v>Øk s</v>
      </c>
      <c r="BA15" s="399">
        <f t="shared" si="46"/>
        <v>34.663570541088781</v>
      </c>
      <c r="BB15" s="47">
        <f t="shared" si="47"/>
        <v>4.7038123594573333</v>
      </c>
      <c r="BC15" s="412">
        <f t="shared" si="48"/>
        <v>3.7568452360516651</v>
      </c>
      <c r="BD15" s="412">
        <f t="shared" si="49"/>
        <v>0.94696712340566891</v>
      </c>
      <c r="BE15" s="323">
        <f t="shared" si="50"/>
        <v>2.0508567530852075</v>
      </c>
      <c r="BF15" s="323">
        <f t="shared" si="51"/>
        <v>7.3692502787436505</v>
      </c>
      <c r="BG15" s="412">
        <f t="shared" si="52"/>
        <v>5.4279605776694308E-2</v>
      </c>
      <c r="BH15" s="406">
        <f t="shared" si="53"/>
        <v>0.94696712340566902</v>
      </c>
      <c r="BI15" s="407">
        <f t="shared" si="54"/>
        <v>0.9469671234056688</v>
      </c>
      <c r="BJ15" s="422">
        <f t="shared" si="55"/>
        <v>0</v>
      </c>
      <c r="BK15" s="176"/>
      <c r="BL15" s="151">
        <v>1960</v>
      </c>
      <c r="BM15" s="152">
        <f t="shared" si="34"/>
        <v>-3.1845814278452157E-2</v>
      </c>
      <c r="BN15" s="152">
        <f t="shared" si="35"/>
        <v>1.2307326842058082E-2</v>
      </c>
      <c r="BO15" s="152">
        <f t="shared" si="36"/>
        <v>-1.9930424281270349E-2</v>
      </c>
      <c r="BP15" s="152">
        <f t="shared" si="37"/>
        <v>-7.7116206742421978E-2</v>
      </c>
      <c r="BQ15" s="152">
        <f t="shared" si="38"/>
        <v>0.1125319136574678</v>
      </c>
      <c r="BR15" s="152">
        <f t="shared" si="39"/>
        <v>0.14912679205979759</v>
      </c>
      <c r="BS15" s="152">
        <f t="shared" si="40"/>
        <v>-4.7862044345551323E-2</v>
      </c>
      <c r="BT15" s="153">
        <f t="shared" si="41"/>
        <v>-1.6543057194099712E-2</v>
      </c>
      <c r="BV15" s="530" t="s">
        <v>49</v>
      </c>
      <c r="BW15" s="531"/>
      <c r="BX15" s="531"/>
      <c r="BY15" s="531"/>
      <c r="BZ15" s="532"/>
      <c r="CA15" s="76"/>
      <c r="CB15" s="513"/>
      <c r="CC15" s="513"/>
      <c r="CD15" s="513"/>
      <c r="CE15" s="513"/>
      <c r="CF15" s="513"/>
      <c r="CG15" s="513"/>
      <c r="CI15" s="513"/>
      <c r="CJ15" s="513"/>
      <c r="CK15" s="513"/>
      <c r="CL15" s="513"/>
      <c r="CM15" s="513"/>
      <c r="CN15" s="513"/>
      <c r="CV15" s="152"/>
    </row>
    <row r="16" spans="1:103" x14ac:dyDescent="0.3">
      <c r="A16" s="151">
        <v>1961</v>
      </c>
      <c r="B16" s="154">
        <v>558305.375</v>
      </c>
      <c r="C16" s="155">
        <v>0.63653600215911865</v>
      </c>
      <c r="D16" s="155">
        <v>0.16924051940441132</v>
      </c>
      <c r="E16" s="155">
        <v>0.14008219540119171</v>
      </c>
      <c r="F16" s="156">
        <f t="shared" si="0"/>
        <v>355381.47138644755</v>
      </c>
      <c r="G16" s="156">
        <f t="shared" si="0"/>
        <v>94487.891651274636</v>
      </c>
      <c r="H16" s="156">
        <f t="shared" si="0"/>
        <v>78208.642634285614</v>
      </c>
      <c r="I16" s="346">
        <f t="shared" si="11"/>
        <v>94487.891651274636</v>
      </c>
      <c r="J16" s="157">
        <f t="shared" si="1"/>
        <v>30227.369327992201</v>
      </c>
      <c r="K16" s="158">
        <v>1976.3119856575424</v>
      </c>
      <c r="L16" s="156">
        <v>285.93988037109375</v>
      </c>
      <c r="M16" s="156">
        <v>650.3261901757719</v>
      </c>
      <c r="N16" s="159">
        <f t="shared" si="12"/>
        <v>38323.902028946904</v>
      </c>
      <c r="O16" s="160">
        <f t="shared" si="13"/>
        <v>565106.41275487642</v>
      </c>
      <c r="P16" s="156">
        <v>647244.6875</v>
      </c>
      <c r="Q16" s="161">
        <f t="shared" si="14"/>
        <v>0.93576386309558102</v>
      </c>
      <c r="R16" s="152">
        <f t="shared" si="42"/>
        <v>-0.17839022219899928</v>
      </c>
      <c r="S16" s="162">
        <v>0.4</v>
      </c>
      <c r="T16" s="163">
        <f t="shared" si="15"/>
        <v>0.16924051940441132</v>
      </c>
      <c r="U16" s="164">
        <f t="shared" si="43"/>
        <v>-3.2873820790624446E-2</v>
      </c>
      <c r="V16" s="165">
        <v>5.9210840612649918E-2</v>
      </c>
      <c r="W16" s="166">
        <v>1.252714991569519</v>
      </c>
      <c r="X16" s="167">
        <f t="shared" si="2"/>
        <v>707917.27509010618</v>
      </c>
      <c r="Y16" s="235" t="str">
        <f t="shared" si="16"/>
        <v>1</v>
      </c>
      <c r="Z16" s="168">
        <f t="shared" si="3"/>
        <v>0.81743815465367908</v>
      </c>
      <c r="AA16" s="168">
        <f t="shared" si="4"/>
        <v>1.1453501020183119</v>
      </c>
      <c r="AB16" s="340">
        <f t="shared" si="5"/>
        <v>558305.375</v>
      </c>
      <c r="AC16" s="41">
        <f t="shared" si="6"/>
        <v>0.98796503171549344</v>
      </c>
      <c r="AD16" s="41">
        <f t="shared" si="17"/>
        <v>0.1672037151209258</v>
      </c>
      <c r="AE16" s="341">
        <f t="shared" si="18"/>
        <v>3.0165108340015175E-2</v>
      </c>
      <c r="AF16" s="172">
        <f t="shared" si="19"/>
        <v>19.884132472790569</v>
      </c>
      <c r="AG16" s="172">
        <f t="shared" si="20"/>
        <v>3.094346394838678</v>
      </c>
      <c r="AH16" s="172">
        <f t="shared" si="21"/>
        <v>2.5706576037590123</v>
      </c>
      <c r="AI16" s="172">
        <f t="shared" si="22"/>
        <v>0.52368879107966548</v>
      </c>
      <c r="AJ16" s="172">
        <f t="shared" si="23"/>
        <v>1.1773561985672187</v>
      </c>
      <c r="AK16" s="172">
        <f t="shared" si="44"/>
        <v>6.4259555769053502</v>
      </c>
      <c r="AL16" s="323">
        <f t="shared" si="24"/>
        <v>6.2247551389490681E-2</v>
      </c>
      <c r="AM16" s="173">
        <f t="shared" si="25"/>
        <v>0.52368879107966548</v>
      </c>
      <c r="AN16" s="174">
        <f t="shared" si="26"/>
        <v>0.52368879107966559</v>
      </c>
      <c r="AO16" s="175">
        <f t="shared" si="45"/>
        <v>0</v>
      </c>
      <c r="AP16" s="243">
        <f t="shared" si="7"/>
        <v>558305.37500000012</v>
      </c>
      <c r="AQ16" s="129">
        <f t="shared" si="8"/>
        <v>0.9879650317154931</v>
      </c>
      <c r="AR16" s="129">
        <f t="shared" si="27"/>
        <v>0.16720371512092574</v>
      </c>
      <c r="AS16" s="336">
        <f t="shared" si="28"/>
        <v>3.0165108340015175E-2</v>
      </c>
      <c r="AT16" s="326">
        <f t="shared" si="9"/>
        <v>0.8207613165945673</v>
      </c>
      <c r="AU16" s="326">
        <f t="shared" si="10"/>
        <v>1.1593022680464073</v>
      </c>
      <c r="AV16" s="169">
        <f t="shared" si="29"/>
        <v>0.28582428182703801</v>
      </c>
      <c r="AW16" s="170">
        <f t="shared" si="30"/>
        <v>17046.496164388183</v>
      </c>
      <c r="AX16" s="168">
        <f t="shared" si="31"/>
        <v>0.13703860678091057</v>
      </c>
      <c r="AY16" s="316">
        <f t="shared" si="32"/>
        <v>0.34503512243968792</v>
      </c>
      <c r="AZ16" s="313" t="str">
        <f t="shared" si="33"/>
        <v>Øk s</v>
      </c>
      <c r="BA16" s="399">
        <f t="shared" si="46"/>
        <v>19.884132472790558</v>
      </c>
      <c r="BB16" s="47">
        <f t="shared" si="47"/>
        <v>3.0943463948386771</v>
      </c>
      <c r="BC16" s="412">
        <f t="shared" si="48"/>
        <v>2.5706576037590114</v>
      </c>
      <c r="BD16" s="412">
        <f t="shared" si="49"/>
        <v>0.52368879107966537</v>
      </c>
      <c r="BE16" s="323">
        <f t="shared" si="50"/>
        <v>1.1773561985672183</v>
      </c>
      <c r="BF16" s="323">
        <f t="shared" si="51"/>
        <v>6.4259555769053485</v>
      </c>
      <c r="BG16" s="412">
        <f t="shared" si="52"/>
        <v>6.2247551389490695E-2</v>
      </c>
      <c r="BH16" s="406">
        <f t="shared" si="53"/>
        <v>0.52368879107966526</v>
      </c>
      <c r="BI16" s="407">
        <f t="shared" si="54"/>
        <v>0.52368879107966526</v>
      </c>
      <c r="BJ16" s="422">
        <f t="shared" si="55"/>
        <v>0</v>
      </c>
      <c r="BK16" s="176"/>
      <c r="BL16" s="151">
        <v>1961</v>
      </c>
      <c r="BM16" s="152">
        <f t="shared" si="34"/>
        <v>-3.2873820790624446E-2</v>
      </c>
      <c r="BN16" s="152">
        <f t="shared" si="35"/>
        <v>1.8158890778757916E-2</v>
      </c>
      <c r="BO16" s="152">
        <f t="shared" si="36"/>
        <v>-1.5311882133083985E-2</v>
      </c>
      <c r="BP16" s="152">
        <f t="shared" si="37"/>
        <v>-0.18928555666625402</v>
      </c>
      <c r="BQ16" s="152">
        <f t="shared" si="38"/>
        <v>1.2752909145851895E-2</v>
      </c>
      <c r="BR16" s="152">
        <f t="shared" si="39"/>
        <v>4.7177639192619268E-2</v>
      </c>
      <c r="BS16" s="152">
        <f t="shared" si="40"/>
        <v>-0.19061177410776323</v>
      </c>
      <c r="BT16" s="153">
        <f t="shared" si="41"/>
        <v>-0.1630996623895434</v>
      </c>
      <c r="BV16" s="46"/>
      <c r="BW16" s="47"/>
      <c r="BX16" s="47"/>
      <c r="BY16" s="47"/>
      <c r="BZ16" s="48"/>
      <c r="CA16" s="58"/>
      <c r="CB16" s="513"/>
      <c r="CC16" s="513"/>
      <c r="CD16" s="513"/>
      <c r="CE16" s="513"/>
      <c r="CF16" s="513"/>
      <c r="CG16" s="513"/>
      <c r="CI16" s="513"/>
      <c r="CJ16" s="513"/>
      <c r="CK16" s="513"/>
      <c r="CL16" s="513"/>
      <c r="CM16" s="513"/>
      <c r="CN16" s="513"/>
      <c r="CV16" s="152"/>
      <c r="CY16" s="56"/>
    </row>
    <row r="17" spans="1:103" x14ac:dyDescent="0.3">
      <c r="A17" s="151">
        <v>1962</v>
      </c>
      <c r="B17" s="154">
        <v>591366.25</v>
      </c>
      <c r="C17" s="155">
        <v>0.6321292519569397</v>
      </c>
      <c r="D17" s="155">
        <v>0.14797231554985046</v>
      </c>
      <c r="E17" s="155">
        <v>0.13813471794128418</v>
      </c>
      <c r="F17" s="156">
        <f t="shared" si="0"/>
        <v>373819.90524508059</v>
      </c>
      <c r="G17" s="156">
        <f t="shared" si="0"/>
        <v>87505.833350531757</v>
      </c>
      <c r="H17" s="156">
        <f t="shared" si="0"/>
        <v>81688.210143744946</v>
      </c>
      <c r="I17" s="346">
        <f t="shared" si="11"/>
        <v>87505.833350531757</v>
      </c>
      <c r="J17" s="157">
        <f t="shared" si="1"/>
        <v>48352.301260642707</v>
      </c>
      <c r="K17" s="158">
        <v>1976.3119856575424</v>
      </c>
      <c r="L17" s="156">
        <v>280.99514770507813</v>
      </c>
      <c r="M17" s="156">
        <v>659.03413038755207</v>
      </c>
      <c r="N17" s="159">
        <f t="shared" si="12"/>
        <v>37061.08589448547</v>
      </c>
      <c r="O17" s="160">
        <f t="shared" si="13"/>
        <v>555334.07832115737</v>
      </c>
      <c r="P17" s="156">
        <v>640185.125</v>
      </c>
      <c r="Q17" s="161">
        <f t="shared" si="14"/>
        <v>1.0060086353991315</v>
      </c>
      <c r="R17" s="152">
        <f t="shared" si="42"/>
        <v>7.5066771729328435E-2</v>
      </c>
      <c r="S17" s="162">
        <v>0.4</v>
      </c>
      <c r="T17" s="163">
        <f t="shared" si="15"/>
        <v>0.14797231554985046</v>
      </c>
      <c r="U17" s="164">
        <f t="shared" si="43"/>
        <v>-1.7292910172580098E-2</v>
      </c>
      <c r="V17" s="165">
        <v>5.7891201227903366E-2</v>
      </c>
      <c r="W17" s="166">
        <v>1.2754628658294678</v>
      </c>
      <c r="X17" s="167">
        <f t="shared" si="2"/>
        <v>708307.99502826948</v>
      </c>
      <c r="Y17" s="235" t="str">
        <f t="shared" si="16"/>
        <v>1</v>
      </c>
      <c r="Z17" s="168">
        <f t="shared" si="3"/>
        <v>0.86936272884882937</v>
      </c>
      <c r="AA17" s="168">
        <f t="shared" si="4"/>
        <v>1.1527927962486251</v>
      </c>
      <c r="AB17" s="340">
        <f t="shared" si="5"/>
        <v>591366.25</v>
      </c>
      <c r="AC17" s="41">
        <f t="shared" si="6"/>
        <v>1.0648837755244063</v>
      </c>
      <c r="AD17" s="41">
        <f t="shared" si="17"/>
        <v>0.15757331805581359</v>
      </c>
      <c r="AE17" s="341">
        <f t="shared" si="18"/>
        <v>4.6801417468581658E-2</v>
      </c>
      <c r="AF17" s="172">
        <f t="shared" si="19"/>
        <v>8.7188132664767917</v>
      </c>
      <c r="AG17" s="172">
        <f t="shared" si="20"/>
        <v>2.3921293475345378</v>
      </c>
      <c r="AH17" s="172">
        <f t="shared" si="21"/>
        <v>2.0381604288850994</v>
      </c>
      <c r="AI17" s="172">
        <f t="shared" si="22"/>
        <v>0.35396891864943852</v>
      </c>
      <c r="AJ17" s="172">
        <f t="shared" si="23"/>
        <v>0.50474257327812144</v>
      </c>
      <c r="AK17" s="172">
        <f t="shared" si="44"/>
        <v>3.6447917314600433</v>
      </c>
      <c r="AL17" s="323">
        <f t="shared" si="24"/>
        <v>0.10974563966094343</v>
      </c>
      <c r="AM17" s="173">
        <f t="shared" si="25"/>
        <v>0.35396891864943847</v>
      </c>
      <c r="AN17" s="174">
        <f t="shared" si="26"/>
        <v>0.35396891864943858</v>
      </c>
      <c r="AO17" s="175">
        <f t="shared" si="45"/>
        <v>0</v>
      </c>
      <c r="AP17" s="243">
        <f t="shared" si="7"/>
        <v>591366.25</v>
      </c>
      <c r="AQ17" s="129">
        <f t="shared" si="8"/>
        <v>1.0648837755244063</v>
      </c>
      <c r="AR17" s="129">
        <f t="shared" si="27"/>
        <v>0.15757331805581357</v>
      </c>
      <c r="AS17" s="336">
        <f t="shared" si="28"/>
        <v>4.6801417468581658E-2</v>
      </c>
      <c r="AT17" s="326">
        <f t="shared" si="9"/>
        <v>0.90731045746859273</v>
      </c>
      <c r="AU17" s="326">
        <f t="shared" si="10"/>
        <v>1.0825526904858023</v>
      </c>
      <c r="AV17" s="169">
        <f t="shared" si="29"/>
        <v>0.31160582512052981</v>
      </c>
      <c r="AW17" s="170">
        <f t="shared" si="30"/>
        <v>25990.422034038507</v>
      </c>
      <c r="AX17" s="168">
        <f t="shared" si="31"/>
        <v>0.11077190058723191</v>
      </c>
      <c r="AY17" s="316">
        <f t="shared" si="32"/>
        <v>0.36949702634843318</v>
      </c>
      <c r="AZ17" s="313" t="str">
        <f t="shared" si="33"/>
        <v>Øk s</v>
      </c>
      <c r="BA17" s="399">
        <f t="shared" si="46"/>
        <v>8.7188132664767863</v>
      </c>
      <c r="BB17" s="47">
        <f t="shared" si="47"/>
        <v>2.3921293475345373</v>
      </c>
      <c r="BC17" s="412">
        <f t="shared" si="48"/>
        <v>2.038160428885099</v>
      </c>
      <c r="BD17" s="412">
        <f t="shared" si="49"/>
        <v>0.35396891864943847</v>
      </c>
      <c r="BE17" s="323">
        <f t="shared" si="50"/>
        <v>0.50474257327812111</v>
      </c>
      <c r="BF17" s="323">
        <f t="shared" si="51"/>
        <v>3.644791731460042</v>
      </c>
      <c r="BG17" s="412">
        <f t="shared" si="52"/>
        <v>0.10974563966094347</v>
      </c>
      <c r="BH17" s="406">
        <f t="shared" si="53"/>
        <v>0.35396891864943841</v>
      </c>
      <c r="BI17" s="407">
        <f t="shared" si="54"/>
        <v>0.35396891864943836</v>
      </c>
      <c r="BJ17" s="422">
        <f t="shared" si="55"/>
        <v>0</v>
      </c>
      <c r="BK17" s="176"/>
      <c r="BL17" s="151">
        <v>1962</v>
      </c>
      <c r="BM17" s="152">
        <f t="shared" si="34"/>
        <v>-1.7292910172580098E-2</v>
      </c>
      <c r="BN17" s="152">
        <f t="shared" si="35"/>
        <v>1.815885848978949E-2</v>
      </c>
      <c r="BO17" s="152">
        <f t="shared" si="36"/>
        <v>5.5192880850882492E-4</v>
      </c>
      <c r="BP17" s="152">
        <f t="shared" si="37"/>
        <v>6.4171456635454746E-2</v>
      </c>
      <c r="BQ17" s="152">
        <f t="shared" si="38"/>
        <v>-1.0907099952056385E-2</v>
      </c>
      <c r="BR17" s="152">
        <f t="shared" si="39"/>
        <v>6.4981827104200066E-3</v>
      </c>
      <c r="BS17" s="152">
        <f t="shared" si="40"/>
        <v>5.9216472705461591E-2</v>
      </c>
      <c r="BT17" s="153">
        <f t="shared" si="41"/>
        <v>7.7855735111749688E-2</v>
      </c>
      <c r="BV17" s="78"/>
      <c r="BW17" s="79"/>
      <c r="BX17" s="113" t="s">
        <v>43</v>
      </c>
      <c r="BY17" s="113" t="s">
        <v>44</v>
      </c>
      <c r="BZ17" s="114" t="s">
        <v>45</v>
      </c>
      <c r="CA17" s="57"/>
      <c r="CB17" s="513"/>
      <c r="CC17" s="513"/>
      <c r="CD17" s="513"/>
      <c r="CE17" s="513"/>
      <c r="CF17" s="513"/>
      <c r="CG17" s="513"/>
      <c r="CI17" s="513"/>
      <c r="CJ17" s="513"/>
      <c r="CK17" s="513"/>
      <c r="CL17" s="513"/>
      <c r="CM17" s="513"/>
      <c r="CN17" s="513"/>
      <c r="CV17" s="152"/>
      <c r="CY17" s="56"/>
    </row>
    <row r="18" spans="1:103" x14ac:dyDescent="0.3">
      <c r="A18" s="151">
        <v>1963</v>
      </c>
      <c r="B18" s="154">
        <v>677432.875</v>
      </c>
      <c r="C18" s="155">
        <v>0.63783568143844604</v>
      </c>
      <c r="D18" s="155">
        <v>0.15985211730003357</v>
      </c>
      <c r="E18" s="155">
        <v>0.14166358113288879</v>
      </c>
      <c r="F18" s="156">
        <f t="shared" si="0"/>
        <v>432090.85945443064</v>
      </c>
      <c r="G18" s="156">
        <f t="shared" si="0"/>
        <v>108289.07939739898</v>
      </c>
      <c r="H18" s="156">
        <f t="shared" si="0"/>
        <v>95967.567049648613</v>
      </c>
      <c r="I18" s="346">
        <f t="shared" si="11"/>
        <v>108289.07939739898</v>
      </c>
      <c r="J18" s="157">
        <f t="shared" si="1"/>
        <v>41085.369098521769</v>
      </c>
      <c r="K18" s="158">
        <v>1976.3119856575424</v>
      </c>
      <c r="L18" s="156">
        <v>282.1383056640625</v>
      </c>
      <c r="M18" s="156">
        <v>680.1645079124097</v>
      </c>
      <c r="N18" s="159">
        <f t="shared" si="12"/>
        <v>36759.254827082157</v>
      </c>
      <c r="O18" s="160">
        <f t="shared" si="13"/>
        <v>557593.31509699801</v>
      </c>
      <c r="P18" s="156">
        <v>648232</v>
      </c>
      <c r="Q18" s="161">
        <f t="shared" si="14"/>
        <v>1.143888113359163</v>
      </c>
      <c r="R18" s="152">
        <f t="shared" si="42"/>
        <v>0.13705595867507445</v>
      </c>
      <c r="S18" s="162">
        <v>0.4</v>
      </c>
      <c r="T18" s="163">
        <f t="shared" si="15"/>
        <v>0.15985211730003357</v>
      </c>
      <c r="U18" s="164">
        <f t="shared" si="43"/>
        <v>4.0682480402977981E-3</v>
      </c>
      <c r="V18" s="165">
        <v>5.6706942617893219E-2</v>
      </c>
      <c r="W18" s="166">
        <v>1.2986239194869995</v>
      </c>
      <c r="X18" s="167">
        <f t="shared" si="2"/>
        <v>724104.01633101306</v>
      </c>
      <c r="Y18" s="235" t="str">
        <f t="shared" si="16"/>
        <v>1</v>
      </c>
      <c r="Z18" s="168">
        <f t="shared" si="3"/>
        <v>0.97789788833692359</v>
      </c>
      <c r="AA18" s="168">
        <f t="shared" si="4"/>
        <v>1.1625533923182609</v>
      </c>
      <c r="AB18" s="340">
        <f t="shared" si="5"/>
        <v>677432.875</v>
      </c>
      <c r="AC18" s="41">
        <f t="shared" si="6"/>
        <v>1.2149228777646943</v>
      </c>
      <c r="AD18" s="41">
        <f t="shared" si="17"/>
        <v>0.19420799436693631</v>
      </c>
      <c r="AE18" s="341">
        <f t="shared" si="18"/>
        <v>7.065440406846904E-2</v>
      </c>
      <c r="AF18" s="172">
        <f t="shared" si="19"/>
        <v>6.2703630020031911</v>
      </c>
      <c r="AG18" s="172">
        <f t="shared" si="20"/>
        <v>2.3839690920548784</v>
      </c>
      <c r="AH18" s="172">
        <f t="shared" si="21"/>
        <v>2.0028865851120674</v>
      </c>
      <c r="AI18" s="172">
        <f t="shared" si="22"/>
        <v>0.38108250694281093</v>
      </c>
      <c r="AJ18" s="172">
        <f t="shared" si="23"/>
        <v>0.35557311494795563</v>
      </c>
      <c r="AK18" s="172">
        <f t="shared" si="44"/>
        <v>2.6302199231108356</v>
      </c>
      <c r="AL18" s="323">
        <f t="shared" si="24"/>
        <v>0.15207853780033292</v>
      </c>
      <c r="AM18" s="173">
        <f t="shared" si="25"/>
        <v>0.38108250694281087</v>
      </c>
      <c r="AN18" s="174">
        <f t="shared" si="26"/>
        <v>0.38108250694281093</v>
      </c>
      <c r="AO18" s="175">
        <f t="shared" si="45"/>
        <v>0</v>
      </c>
      <c r="AP18" s="243">
        <f t="shared" si="7"/>
        <v>677432.875</v>
      </c>
      <c r="AQ18" s="129">
        <f t="shared" si="8"/>
        <v>1.2149228777646928</v>
      </c>
      <c r="AR18" s="129">
        <f t="shared" si="27"/>
        <v>0.194207994366936</v>
      </c>
      <c r="AS18" s="336">
        <f t="shared" si="28"/>
        <v>7.065440406846904E-2</v>
      </c>
      <c r="AT18" s="326">
        <f t="shared" si="9"/>
        <v>1.0207148833977568</v>
      </c>
      <c r="AU18" s="326">
        <f t="shared" si="10"/>
        <v>0.95689480673638705</v>
      </c>
      <c r="AV18" s="169">
        <f t="shared" si="29"/>
        <v>0.36131183769532799</v>
      </c>
      <c r="AW18" s="170">
        <f t="shared" si="30"/>
        <v>39396.423390740478</v>
      </c>
      <c r="AX18" s="168">
        <f t="shared" si="31"/>
        <v>0.12355359029846696</v>
      </c>
      <c r="AY18" s="316">
        <f t="shared" si="32"/>
        <v>0.41801878031322121</v>
      </c>
      <c r="AZ18" s="313" t="str">
        <f t="shared" si="33"/>
        <v>Øk s</v>
      </c>
      <c r="BA18" s="399">
        <f t="shared" si="46"/>
        <v>6.270363002003176</v>
      </c>
      <c r="BB18" s="47">
        <f t="shared" si="47"/>
        <v>2.3839690920548731</v>
      </c>
      <c r="BC18" s="412">
        <f t="shared" si="48"/>
        <v>2.002886585112063</v>
      </c>
      <c r="BD18" s="412">
        <f t="shared" si="49"/>
        <v>0.3810825069428101</v>
      </c>
      <c r="BE18" s="323">
        <f t="shared" si="50"/>
        <v>0.35557311494795474</v>
      </c>
      <c r="BF18" s="323">
        <f t="shared" si="51"/>
        <v>2.6302199231108352</v>
      </c>
      <c r="BG18" s="412">
        <f t="shared" si="52"/>
        <v>0.15207853780033295</v>
      </c>
      <c r="BH18" s="406">
        <f t="shared" si="53"/>
        <v>0.38108250694281004</v>
      </c>
      <c r="BI18" s="407">
        <f t="shared" si="54"/>
        <v>0.38108250694280998</v>
      </c>
      <c r="BJ18" s="422">
        <f t="shared" si="55"/>
        <v>0</v>
      </c>
      <c r="BK18" s="176"/>
      <c r="BL18" s="151">
        <v>1963</v>
      </c>
      <c r="BM18" s="152">
        <f t="shared" si="34"/>
        <v>4.0682480402977981E-3</v>
      </c>
      <c r="BN18" s="152">
        <f t="shared" si="35"/>
        <v>1.8158940003689943E-2</v>
      </c>
      <c r="BO18" s="152">
        <f t="shared" si="36"/>
        <v>2.2301063116071621E-2</v>
      </c>
      <c r="BP18" s="152">
        <f t="shared" si="37"/>
        <v>0.12616059467286048</v>
      </c>
      <c r="BQ18" s="152">
        <f t="shared" si="38"/>
        <v>1.2569606330668805E-2</v>
      </c>
      <c r="BR18" s="152">
        <f t="shared" si="39"/>
        <v>8.4669127890098089E-3</v>
      </c>
      <c r="BS18" s="152">
        <f t="shared" si="40"/>
        <v>0.14553861502918031</v>
      </c>
      <c r="BT18" s="153">
        <f t="shared" si="41"/>
        <v>0.1408971623841303</v>
      </c>
      <c r="BV18" s="82" t="s">
        <v>22</v>
      </c>
      <c r="BW18" s="79"/>
      <c r="BX18" s="80">
        <f>AVERAGE(BS8:BS32)</f>
        <v>4.1363468160396794E-2</v>
      </c>
      <c r="BY18" s="80">
        <f>AVERAGE(BS33:BS54)</f>
        <v>6.4307366665006235E-2</v>
      </c>
      <c r="BZ18" s="81">
        <f>AVERAGE(BS55:BS74)</f>
        <v>6.7853571464424847E-2</v>
      </c>
      <c r="CA18" s="61"/>
      <c r="CB18" s="513"/>
      <c r="CC18" s="513"/>
      <c r="CD18" s="513"/>
      <c r="CE18" s="513"/>
      <c r="CF18" s="513"/>
      <c r="CG18" s="513"/>
      <c r="CI18" s="513"/>
      <c r="CJ18" s="513"/>
      <c r="CK18" s="513"/>
      <c r="CL18" s="513"/>
      <c r="CM18" s="513"/>
      <c r="CN18" s="513"/>
      <c r="CV18" s="152"/>
      <c r="CY18" s="56"/>
    </row>
    <row r="19" spans="1:103" x14ac:dyDescent="0.3">
      <c r="A19" s="151">
        <v>1964</v>
      </c>
      <c r="B19" s="154">
        <v>771682.9375</v>
      </c>
      <c r="C19" s="155">
        <v>0.6428561806678772</v>
      </c>
      <c r="D19" s="155">
        <v>0.16012322902679443</v>
      </c>
      <c r="E19" s="155">
        <v>0.14498221874237061</v>
      </c>
      <c r="F19" s="156">
        <f t="shared" si="0"/>
        <v>496081.14588781819</v>
      </c>
      <c r="G19" s="156">
        <f t="shared" si="0"/>
        <v>123564.36373738199</v>
      </c>
      <c r="H19" s="156">
        <f t="shared" si="0"/>
        <v>111880.3044443801</v>
      </c>
      <c r="I19" s="346">
        <f t="shared" si="11"/>
        <v>123564.36373738199</v>
      </c>
      <c r="J19" s="157">
        <f t="shared" si="1"/>
        <v>40157.123430419713</v>
      </c>
      <c r="K19" s="158">
        <v>1976.3119856575424</v>
      </c>
      <c r="L19" s="156">
        <v>287.7540283203125</v>
      </c>
      <c r="M19" s="156">
        <v>702.17214437905795</v>
      </c>
      <c r="N19" s="159">
        <f t="shared" si="12"/>
        <v>37521.942938004853</v>
      </c>
      <c r="O19" s="160">
        <f t="shared" si="13"/>
        <v>568691.73509067355</v>
      </c>
      <c r="P19" s="156">
        <v>670631.8125</v>
      </c>
      <c r="Q19" s="161">
        <f t="shared" si="14"/>
        <v>1.2703374089248192</v>
      </c>
      <c r="R19" s="152">
        <f t="shared" si="42"/>
        <v>0.11054341249715663</v>
      </c>
      <c r="S19" s="162">
        <v>0.4</v>
      </c>
      <c r="T19" s="163">
        <f t="shared" si="15"/>
        <v>0.16012322902679443</v>
      </c>
      <c r="U19" s="164">
        <f t="shared" si="43"/>
        <v>1.9904148226283676E-2</v>
      </c>
      <c r="V19" s="165">
        <v>5.5950138717889786E-2</v>
      </c>
      <c r="W19" s="166">
        <v>1.3222054243087769</v>
      </c>
      <c r="X19" s="167">
        <f t="shared" si="2"/>
        <v>751927.2968964586</v>
      </c>
      <c r="Y19" s="235" t="str">
        <f t="shared" si="16"/>
        <v>1</v>
      </c>
      <c r="Z19" s="168">
        <f t="shared" si="3"/>
        <v>1.074335005320239</v>
      </c>
      <c r="AA19" s="168">
        <f t="shared" si="4"/>
        <v>1.1792536643654103</v>
      </c>
      <c r="AB19" s="340">
        <f t="shared" si="5"/>
        <v>771682.9375</v>
      </c>
      <c r="AC19" s="41">
        <f t="shared" si="6"/>
        <v>1.3569441753482858</v>
      </c>
      <c r="AD19" s="41">
        <f t="shared" si="17"/>
        <v>0.21727828296586826</v>
      </c>
      <c r="AE19" s="341">
        <f t="shared" si="18"/>
        <v>8.9451445836741847E-2</v>
      </c>
      <c r="AF19" s="172">
        <f t="shared" si="19"/>
        <v>5.1759351666106834</v>
      </c>
      <c r="AG19" s="172">
        <f t="shared" si="20"/>
        <v>2.4519669864191038</v>
      </c>
      <c r="AH19" s="172">
        <f t="shared" si="21"/>
        <v>2.0593501150865787</v>
      </c>
      <c r="AI19" s="172">
        <f t="shared" si="22"/>
        <v>0.3926168713325251</v>
      </c>
      <c r="AJ19" s="172">
        <f t="shared" si="23"/>
        <v>0.28959429056667174</v>
      </c>
      <c r="AK19" s="172">
        <f t="shared" si="44"/>
        <v>2.1109318336172671</v>
      </c>
      <c r="AL19" s="323">
        <f t="shared" si="24"/>
        <v>0.18948977585626955</v>
      </c>
      <c r="AM19" s="173">
        <f t="shared" si="25"/>
        <v>0.39261687133252504</v>
      </c>
      <c r="AN19" s="174">
        <f t="shared" si="26"/>
        <v>0.39261687133252504</v>
      </c>
      <c r="AO19" s="175">
        <f t="shared" si="45"/>
        <v>0</v>
      </c>
      <c r="AP19" s="243">
        <f t="shared" si="7"/>
        <v>771682.93749999988</v>
      </c>
      <c r="AQ19" s="129">
        <f t="shared" si="8"/>
        <v>1.356944175348286</v>
      </c>
      <c r="AR19" s="129">
        <f t="shared" si="27"/>
        <v>0.21727828296586832</v>
      </c>
      <c r="AS19" s="336">
        <f t="shared" si="28"/>
        <v>8.9451445836741847E-2</v>
      </c>
      <c r="AT19" s="326">
        <f t="shared" si="9"/>
        <v>1.1396658923824177</v>
      </c>
      <c r="AU19" s="326">
        <f t="shared" si="10"/>
        <v>0.86905097924366126</v>
      </c>
      <c r="AV19" s="169">
        <f t="shared" si="29"/>
        <v>0.40432205423001033</v>
      </c>
      <c r="AW19" s="170">
        <f t="shared" si="30"/>
        <v>50870.297939266129</v>
      </c>
      <c r="AX19" s="168">
        <f t="shared" si="31"/>
        <v>0.12782683712912646</v>
      </c>
      <c r="AY19" s="316">
        <f t="shared" si="32"/>
        <v>0.46027219294790012</v>
      </c>
      <c r="AZ19" s="313" t="str">
        <f t="shared" si="33"/>
        <v>Øk s</v>
      </c>
      <c r="BA19" s="399">
        <f t="shared" si="46"/>
        <v>5.1759351666106852</v>
      </c>
      <c r="BB19" s="47">
        <f t="shared" si="47"/>
        <v>2.4519669864191043</v>
      </c>
      <c r="BC19" s="412">
        <f t="shared" si="48"/>
        <v>2.0593501150865792</v>
      </c>
      <c r="BD19" s="412">
        <f t="shared" si="49"/>
        <v>0.39261687133252521</v>
      </c>
      <c r="BE19" s="323">
        <f t="shared" si="50"/>
        <v>0.2895942905666718</v>
      </c>
      <c r="BF19" s="323">
        <f t="shared" si="51"/>
        <v>2.1109318336172676</v>
      </c>
      <c r="BG19" s="412">
        <f t="shared" si="52"/>
        <v>0.1894897758562695</v>
      </c>
      <c r="BH19" s="406">
        <f t="shared" si="53"/>
        <v>0.39261687133252515</v>
      </c>
      <c r="BI19" s="407">
        <f t="shared" si="54"/>
        <v>0.39261687133252515</v>
      </c>
      <c r="BJ19" s="422">
        <f t="shared" si="55"/>
        <v>0</v>
      </c>
      <c r="BK19" s="176"/>
      <c r="BL19" s="151">
        <v>1964</v>
      </c>
      <c r="BM19" s="152">
        <f t="shared" si="34"/>
        <v>1.9904148226283676E-2</v>
      </c>
      <c r="BN19" s="152">
        <f t="shared" si="35"/>
        <v>1.8158840652721719E-2</v>
      </c>
      <c r="BO19" s="152">
        <f t="shared" si="36"/>
        <v>3.8424425134974752E-2</v>
      </c>
      <c r="BP19" s="152">
        <f t="shared" si="37"/>
        <v>9.9648108105523603E-2</v>
      </c>
      <c r="BQ19" s="152">
        <f t="shared" si="38"/>
        <v>3.4555240253489494E-2</v>
      </c>
      <c r="BR19" s="152">
        <f t="shared" si="39"/>
        <v>1.4365165640992375E-2</v>
      </c>
      <c r="BS19" s="152">
        <f t="shared" si="40"/>
        <v>0.13912826787451082</v>
      </c>
      <c r="BT19" s="153">
        <f t="shared" si="41"/>
        <v>0.11689737693053642</v>
      </c>
      <c r="BV19" s="121" t="s">
        <v>37</v>
      </c>
      <c r="BW19" s="83"/>
      <c r="BX19" s="80">
        <f>BX11</f>
        <v>-9.9789308969827437E-3</v>
      </c>
      <c r="BY19" s="80">
        <f>BY11</f>
        <v>3.5031375248094341E-3</v>
      </c>
      <c r="BZ19" s="81">
        <f>BZ11</f>
        <v>1.2632918446445013E-2</v>
      </c>
      <c r="CA19" s="57"/>
      <c r="CB19" s="513"/>
      <c r="CC19" s="513"/>
      <c r="CD19" s="513"/>
      <c r="CE19" s="513"/>
      <c r="CF19" s="513"/>
      <c r="CG19" s="513"/>
      <c r="CI19" s="513"/>
      <c r="CJ19" s="513"/>
      <c r="CK19" s="513"/>
      <c r="CL19" s="513"/>
      <c r="CM19" s="513"/>
      <c r="CN19" s="513"/>
      <c r="CV19" s="152"/>
    </row>
    <row r="20" spans="1:103" x14ac:dyDescent="0.3">
      <c r="A20" s="151">
        <v>1965</v>
      </c>
      <c r="B20" s="154">
        <v>857507.25</v>
      </c>
      <c r="C20" s="155">
        <v>0.63870334625244141</v>
      </c>
      <c r="D20" s="155">
        <v>0.17213927209377289</v>
      </c>
      <c r="E20" s="155">
        <v>0.14726866781711578</v>
      </c>
      <c r="F20" s="156">
        <f t="shared" si="0"/>
        <v>547692.75001072884</v>
      </c>
      <c r="G20" s="156">
        <f t="shared" si="0"/>
        <v>147610.67383013293</v>
      </c>
      <c r="H20" s="156">
        <f t="shared" si="0"/>
        <v>126283.95035101846</v>
      </c>
      <c r="I20" s="346">
        <f t="shared" si="11"/>
        <v>147610.67383013293</v>
      </c>
      <c r="J20" s="157">
        <f t="shared" si="1"/>
        <v>35919.875808119774</v>
      </c>
      <c r="K20" s="158">
        <v>1976.3119856575424</v>
      </c>
      <c r="L20" s="156">
        <v>292.8795166015625</v>
      </c>
      <c r="M20" s="156">
        <v>721.82457948120782</v>
      </c>
      <c r="N20" s="159">
        <f t="shared" si="12"/>
        <v>39456.483726999722</v>
      </c>
      <c r="O20" s="160">
        <f t="shared" si="13"/>
        <v>578821.29901325516</v>
      </c>
      <c r="P20" s="156">
        <v>709838.4375</v>
      </c>
      <c r="Q20" s="161">
        <f t="shared" si="14"/>
        <v>1.3653603707848423</v>
      </c>
      <c r="R20" s="152">
        <f t="shared" si="42"/>
        <v>7.480135686191286E-2</v>
      </c>
      <c r="S20" s="162">
        <v>0.4</v>
      </c>
      <c r="T20" s="163">
        <f t="shared" si="15"/>
        <v>0.17213927209377289</v>
      </c>
      <c r="U20" s="164">
        <f t="shared" si="43"/>
        <v>1.7812047015183949E-2</v>
      </c>
      <c r="V20" s="165">
        <v>5.5585160851478577E-2</v>
      </c>
      <c r="W20" s="166">
        <v>1.3462152481079102</v>
      </c>
      <c r="X20" s="167">
        <f t="shared" si="2"/>
        <v>779218.05866127217</v>
      </c>
      <c r="Y20" s="235" t="str">
        <f t="shared" si="16"/>
        <v>1</v>
      </c>
      <c r="Z20" s="168">
        <f t="shared" si="3"/>
        <v>1.1422958269018322</v>
      </c>
      <c r="AA20" s="168">
        <f t="shared" si="4"/>
        <v>1.2263516195932944</v>
      </c>
      <c r="AB20" s="340">
        <f t="shared" si="5"/>
        <v>857507.25000000012</v>
      </c>
      <c r="AC20" s="41">
        <f t="shared" si="6"/>
        <v>1.4814714860386702</v>
      </c>
      <c r="AD20" s="41">
        <f t="shared" si="17"/>
        <v>0.25501942323437671</v>
      </c>
      <c r="AE20" s="341">
        <f t="shared" si="18"/>
        <v>9.0010784740907276E-2</v>
      </c>
      <c r="AF20" s="172">
        <f t="shared" si="19"/>
        <v>6.9568535478461992</v>
      </c>
      <c r="AG20" s="172">
        <f t="shared" si="20"/>
        <v>2.9662820095523545</v>
      </c>
      <c r="AH20" s="172">
        <f t="shared" si="21"/>
        <v>2.4556683836031583</v>
      </c>
      <c r="AI20" s="172">
        <f t="shared" si="22"/>
        <v>0.51061362594919624</v>
      </c>
      <c r="AJ20" s="172">
        <f t="shared" si="23"/>
        <v>0.38669782347721038</v>
      </c>
      <c r="AK20" s="172">
        <f t="shared" si="44"/>
        <v>2.3453109061926538</v>
      </c>
      <c r="AL20" s="323">
        <f t="shared" si="24"/>
        <v>0.1705530805932057</v>
      </c>
      <c r="AM20" s="173">
        <f t="shared" si="25"/>
        <v>0.51061362594919613</v>
      </c>
      <c r="AN20" s="174">
        <f t="shared" si="26"/>
        <v>0.51061362594919613</v>
      </c>
      <c r="AO20" s="175">
        <f t="shared" si="45"/>
        <v>0</v>
      </c>
      <c r="AP20" s="243">
        <f t="shared" si="7"/>
        <v>857507.25</v>
      </c>
      <c r="AQ20" s="129">
        <f t="shared" si="8"/>
        <v>1.4814714860386695</v>
      </c>
      <c r="AR20" s="129">
        <f t="shared" si="27"/>
        <v>0.2550194232343766</v>
      </c>
      <c r="AS20" s="336">
        <f t="shared" si="28"/>
        <v>9.0010784740907276E-2</v>
      </c>
      <c r="AT20" s="326">
        <f t="shared" si="9"/>
        <v>1.226452062804293</v>
      </c>
      <c r="AU20" s="326">
        <f t="shared" si="10"/>
        <v>0.82779292828136419</v>
      </c>
      <c r="AV20" s="169">
        <f t="shared" si="29"/>
        <v>0.42762747160053627</v>
      </c>
      <c r="AW20" s="170">
        <f t="shared" si="30"/>
        <v>52100.159348934438</v>
      </c>
      <c r="AX20" s="168">
        <f t="shared" si="31"/>
        <v>0.16500863849346931</v>
      </c>
      <c r="AY20" s="316">
        <f t="shared" si="32"/>
        <v>0.48321263245201485</v>
      </c>
      <c r="AZ20" s="313" t="str">
        <f t="shared" si="33"/>
        <v>Øk s</v>
      </c>
      <c r="BA20" s="399">
        <f t="shared" si="46"/>
        <v>6.956853547846193</v>
      </c>
      <c r="BB20" s="47">
        <f t="shared" si="47"/>
        <v>2.9662820095523519</v>
      </c>
      <c r="BC20" s="412">
        <f t="shared" si="48"/>
        <v>2.4556683836031561</v>
      </c>
      <c r="BD20" s="412">
        <f t="shared" si="49"/>
        <v>0.51061362594919568</v>
      </c>
      <c r="BE20" s="323">
        <f t="shared" si="50"/>
        <v>0.38669782347721005</v>
      </c>
      <c r="BF20" s="323">
        <f t="shared" si="51"/>
        <v>2.3453109061926538</v>
      </c>
      <c r="BG20" s="412">
        <f t="shared" si="52"/>
        <v>0.1705530805932057</v>
      </c>
      <c r="BH20" s="406">
        <f t="shared" si="53"/>
        <v>0.51061362594919568</v>
      </c>
      <c r="BI20" s="407">
        <f t="shared" si="54"/>
        <v>0.51061362594919568</v>
      </c>
      <c r="BJ20" s="422">
        <f t="shared" si="55"/>
        <v>0</v>
      </c>
      <c r="BK20" s="176"/>
      <c r="BL20" s="151">
        <v>1965</v>
      </c>
      <c r="BM20" s="152">
        <f t="shared" si="34"/>
        <v>1.7812047015183949E-2</v>
      </c>
      <c r="BN20" s="152">
        <f t="shared" si="35"/>
        <v>1.8158920964709526E-2</v>
      </c>
      <c r="BO20" s="152">
        <f t="shared" si="36"/>
        <v>3.6294415533861833E-2</v>
      </c>
      <c r="BP20" s="152">
        <f t="shared" si="37"/>
        <v>6.3906004283087139E-2</v>
      </c>
      <c r="BQ20" s="152">
        <f t="shared" si="38"/>
        <v>5.8462220654049275E-2</v>
      </c>
      <c r="BR20" s="152">
        <f t="shared" si="39"/>
        <v>3.9938782173069447E-2</v>
      </c>
      <c r="BS20" s="152">
        <f t="shared" si="40"/>
        <v>0.11121706640040893</v>
      </c>
      <c r="BT20" s="153">
        <f t="shared" si="41"/>
        <v>9.1770400693471449E-2</v>
      </c>
      <c r="BV20" s="121" t="s">
        <v>41</v>
      </c>
      <c r="BW20" s="83"/>
      <c r="BX20" s="80">
        <f>AVERAGE(BQ8:BQ32)</f>
        <v>6.8599337462656507E-2</v>
      </c>
      <c r="BY20" s="80">
        <f>AVERAGE(BQ33:BQ54)</f>
        <v>9.1696792786874412E-2</v>
      </c>
      <c r="BZ20" s="81">
        <f>AVERAGE(BQ55:BQ74)</f>
        <v>0.11623233561665954</v>
      </c>
      <c r="CA20" s="61"/>
      <c r="CB20" s="513"/>
      <c r="CC20" s="513"/>
      <c r="CD20" s="513"/>
      <c r="CE20" s="513"/>
      <c r="CF20" s="513"/>
      <c r="CG20" s="513"/>
      <c r="CI20" s="513"/>
      <c r="CJ20" s="513"/>
      <c r="CK20" s="513"/>
      <c r="CL20" s="513"/>
      <c r="CM20" s="513"/>
      <c r="CN20" s="513"/>
      <c r="CV20" s="152"/>
    </row>
    <row r="21" spans="1:103" x14ac:dyDescent="0.3">
      <c r="A21" s="151">
        <v>1966</v>
      </c>
      <c r="B21" s="154">
        <v>885350.75</v>
      </c>
      <c r="C21" s="155">
        <v>0.63768702745437622</v>
      </c>
      <c r="D21" s="155">
        <v>0.18132834136486053</v>
      </c>
      <c r="E21" s="155">
        <v>0.1508108377456665</v>
      </c>
      <c r="F21" s="156">
        <f t="shared" si="0"/>
        <v>564576.68802200258</v>
      </c>
      <c r="G21" s="156">
        <f t="shared" si="0"/>
        <v>160539.1830236353</v>
      </c>
      <c r="H21" s="156">
        <f t="shared" si="0"/>
        <v>133520.48830625415</v>
      </c>
      <c r="I21" s="346">
        <f t="shared" si="11"/>
        <v>160539.1830236353</v>
      </c>
      <c r="J21" s="157">
        <f t="shared" si="1"/>
        <v>26714.390648107976</v>
      </c>
      <c r="K21" s="158">
        <v>1976.3119856575424</v>
      </c>
      <c r="L21" s="156">
        <v>301.51986694335938</v>
      </c>
      <c r="M21" s="156">
        <v>742.36055373374325</v>
      </c>
      <c r="N21" s="159">
        <f t="shared" si="12"/>
        <v>42301.547080677701</v>
      </c>
      <c r="O21" s="160">
        <f t="shared" si="13"/>
        <v>595897.32695402857</v>
      </c>
      <c r="P21" s="156">
        <v>764008.4375</v>
      </c>
      <c r="Q21" s="161">
        <f t="shared" si="14"/>
        <v>1.3451578029495366</v>
      </c>
      <c r="R21" s="152">
        <f t="shared" si="42"/>
        <v>-1.4796509601119294E-2</v>
      </c>
      <c r="S21" s="162">
        <v>0.4</v>
      </c>
      <c r="T21" s="163">
        <f t="shared" si="15"/>
        <v>0.18132834136486053</v>
      </c>
      <c r="U21" s="164">
        <f t="shared" si="43"/>
        <v>2.9501381462437096E-2</v>
      </c>
      <c r="V21" s="165">
        <v>5.5367905646562576E-2</v>
      </c>
      <c r="W21" s="166">
        <v>1.3663822412490845</v>
      </c>
      <c r="X21" s="167">
        <f t="shared" si="2"/>
        <v>814223.525157784</v>
      </c>
      <c r="Y21" s="235" t="str">
        <f t="shared" si="16"/>
        <v>1</v>
      </c>
      <c r="Z21" s="168">
        <f t="shared" si="3"/>
        <v>1.1153981244309892</v>
      </c>
      <c r="AA21" s="168">
        <f t="shared" si="4"/>
        <v>1.2821142215980112</v>
      </c>
      <c r="AB21" s="340">
        <f t="shared" si="5"/>
        <v>885350.75000000012</v>
      </c>
      <c r="AC21" s="41">
        <f t="shared" si="6"/>
        <v>1.4857437849663349</v>
      </c>
      <c r="AD21" s="41">
        <f t="shared" si="17"/>
        <v>0.26940745622109558</v>
      </c>
      <c r="AE21" s="341">
        <f t="shared" si="18"/>
        <v>0.10881211997933324</v>
      </c>
      <c r="AF21" s="172">
        <f t="shared" si="19"/>
        <v>5.8096140708910369</v>
      </c>
      <c r="AG21" s="172">
        <f t="shared" si="20"/>
        <v>2.719143631181336</v>
      </c>
      <c r="AH21" s="172">
        <f t="shared" si="21"/>
        <v>2.2260858266064001</v>
      </c>
      <c r="AI21" s="172">
        <f t="shared" si="22"/>
        <v>0.4930578045749357</v>
      </c>
      <c r="AJ21" s="172">
        <f t="shared" si="23"/>
        <v>0.32166616372003726</v>
      </c>
      <c r="AK21" s="172">
        <f t="shared" si="44"/>
        <v>2.1365602038341174</v>
      </c>
      <c r="AL21" s="323">
        <f t="shared" si="24"/>
        <v>0.18721681667672588</v>
      </c>
      <c r="AM21" s="173">
        <f t="shared" si="25"/>
        <v>0.49305780457493575</v>
      </c>
      <c r="AN21" s="174">
        <f t="shared" si="26"/>
        <v>0.49305780457493581</v>
      </c>
      <c r="AO21" s="175">
        <f t="shared" si="45"/>
        <v>0</v>
      </c>
      <c r="AP21" s="243">
        <f t="shared" si="7"/>
        <v>885350.74999999988</v>
      </c>
      <c r="AQ21" s="129">
        <f t="shared" si="8"/>
        <v>1.4857437849663351</v>
      </c>
      <c r="AR21" s="129">
        <f t="shared" si="27"/>
        <v>0.26940745622109558</v>
      </c>
      <c r="AS21" s="336">
        <f t="shared" si="28"/>
        <v>0.10881211997933324</v>
      </c>
      <c r="AT21" s="326">
        <f t="shared" si="9"/>
        <v>1.2163363287452396</v>
      </c>
      <c r="AU21" s="326">
        <f t="shared" si="10"/>
        <v>0.86294436131668706</v>
      </c>
      <c r="AV21" s="169">
        <f t="shared" si="29"/>
        <v>0.40816139928994211</v>
      </c>
      <c r="AW21" s="170">
        <f t="shared" si="30"/>
        <v>64840.851435885728</v>
      </c>
      <c r="AX21" s="168">
        <f t="shared" si="31"/>
        <v>0.16059533624176234</v>
      </c>
      <c r="AY21" s="316">
        <f t="shared" si="32"/>
        <v>0.46352930493650468</v>
      </c>
      <c r="AZ21" s="313" t="str">
        <f t="shared" si="33"/>
        <v>Øk s</v>
      </c>
      <c r="BA21" s="399">
        <f t="shared" si="46"/>
        <v>5.8096140708910378</v>
      </c>
      <c r="BB21" s="47">
        <f t="shared" si="47"/>
        <v>2.7191436311813364</v>
      </c>
      <c r="BC21" s="412">
        <f t="shared" si="48"/>
        <v>2.2260858266064005</v>
      </c>
      <c r="BD21" s="412">
        <f t="shared" si="49"/>
        <v>0.49305780457493581</v>
      </c>
      <c r="BE21" s="323">
        <f t="shared" si="50"/>
        <v>0.32166616372003731</v>
      </c>
      <c r="BF21" s="323">
        <f t="shared" si="51"/>
        <v>2.1365602038341174</v>
      </c>
      <c r="BG21" s="412">
        <f t="shared" si="52"/>
        <v>0.18721681667672591</v>
      </c>
      <c r="BH21" s="406">
        <f t="shared" si="53"/>
        <v>0.49305780457493581</v>
      </c>
      <c r="BI21" s="407">
        <f t="shared" si="54"/>
        <v>0.49305780457493587</v>
      </c>
      <c r="BJ21" s="422">
        <f t="shared" si="55"/>
        <v>0</v>
      </c>
      <c r="BK21" s="176"/>
      <c r="BL21" s="151">
        <v>1966</v>
      </c>
      <c r="BM21" s="152">
        <f t="shared" si="34"/>
        <v>2.9501381462437096E-2</v>
      </c>
      <c r="BN21" s="152">
        <f t="shared" si="35"/>
        <v>1.4980511600591948E-2</v>
      </c>
      <c r="BO21" s="152">
        <f t="shared" si="36"/>
        <v>4.4923838850260508E-2</v>
      </c>
      <c r="BP21" s="152">
        <f t="shared" si="37"/>
        <v>-2.3784816561474464E-2</v>
      </c>
      <c r="BQ21" s="152">
        <f t="shared" si="38"/>
        <v>7.6313139917842221E-2</v>
      </c>
      <c r="BR21" s="152">
        <f t="shared" si="39"/>
        <v>4.5470321165482594E-2</v>
      </c>
      <c r="BS21" s="152">
        <f t="shared" si="40"/>
        <v>3.2470279405800939E-2</v>
      </c>
      <c r="BT21" s="153">
        <f t="shared" si="41"/>
        <v>2.8838212330960498E-3</v>
      </c>
      <c r="BV21" s="121" t="s">
        <v>42</v>
      </c>
      <c r="BW21" s="83"/>
      <c r="BX21" s="80">
        <f>AVERAGE(BM8:BM32)</f>
        <v>2.5038621374174765E-2</v>
      </c>
      <c r="BY21" s="80">
        <f>AVERAGE(BM33:BM54)</f>
        <v>2.5458382156972114E-2</v>
      </c>
      <c r="BZ21" s="81">
        <f>AVERAGE(BM55:BM74)</f>
        <v>6.6946229426433981E-3</v>
      </c>
      <c r="CA21" s="57"/>
      <c r="CB21" s="513"/>
      <c r="CC21" s="513"/>
      <c r="CD21" s="513"/>
      <c r="CE21" s="513"/>
      <c r="CF21" s="513"/>
      <c r="CG21" s="513"/>
      <c r="CI21" s="513"/>
      <c r="CJ21" s="513"/>
      <c r="CK21" s="513"/>
      <c r="CL21" s="513"/>
      <c r="CM21" s="513"/>
      <c r="CN21" s="513"/>
      <c r="CV21" s="152"/>
    </row>
    <row r="22" spans="1:103" x14ac:dyDescent="0.3">
      <c r="A22" s="151">
        <v>1967</v>
      </c>
      <c r="B22" s="154">
        <v>889345.4375</v>
      </c>
      <c r="C22" s="155">
        <v>0.63017749786376953</v>
      </c>
      <c r="D22" s="155">
        <v>0.16346335411071777</v>
      </c>
      <c r="E22" s="155">
        <v>0.15017105638980865</v>
      </c>
      <c r="F22" s="156">
        <f t="shared" si="0"/>
        <v>560445.48254030943</v>
      </c>
      <c r="G22" s="156">
        <f t="shared" si="0"/>
        <v>145375.38817681372</v>
      </c>
      <c r="H22" s="156">
        <f t="shared" si="0"/>
        <v>133553.94384483155</v>
      </c>
      <c r="I22" s="346">
        <f t="shared" si="11"/>
        <v>145375.38817681372</v>
      </c>
      <c r="J22" s="157">
        <f t="shared" si="1"/>
        <v>49970.622938045301</v>
      </c>
      <c r="K22" s="158">
        <v>1976.3119856575424</v>
      </c>
      <c r="L22" s="156">
        <v>315.2054443359375</v>
      </c>
      <c r="M22" s="156">
        <v>761.9472313576623</v>
      </c>
      <c r="N22" s="159">
        <f t="shared" si="12"/>
        <v>43614.425000988878</v>
      </c>
      <c r="O22" s="160">
        <f t="shared" si="13"/>
        <v>622944.29758562462</v>
      </c>
      <c r="P22" s="156">
        <v>792162.9375</v>
      </c>
      <c r="Q22" s="161">
        <f t="shared" si="14"/>
        <v>1.296806398945618</v>
      </c>
      <c r="R22" s="152">
        <f t="shared" si="42"/>
        <v>-3.5944782015833475E-2</v>
      </c>
      <c r="S22" s="162">
        <v>0.4</v>
      </c>
      <c r="T22" s="163">
        <f t="shared" si="15"/>
        <v>0.16346335411071777</v>
      </c>
      <c r="U22" s="164">
        <f t="shared" si="43"/>
        <v>4.5388642318381522E-2</v>
      </c>
      <c r="V22" s="165">
        <v>5.505739152431488E-2</v>
      </c>
      <c r="W22" s="166">
        <v>1.3868511915206909</v>
      </c>
      <c r="X22" s="167">
        <f t="shared" si="2"/>
        <v>863931.04135764332</v>
      </c>
      <c r="Y22" s="235" t="str">
        <f t="shared" si="16"/>
        <v>1</v>
      </c>
      <c r="Z22" s="168">
        <f t="shared" si="3"/>
        <v>1.0657546260471265</v>
      </c>
      <c r="AA22" s="168">
        <f t="shared" si="4"/>
        <v>1.2716432922979217</v>
      </c>
      <c r="AB22" s="340">
        <f t="shared" si="5"/>
        <v>889345.43749999988</v>
      </c>
      <c r="AC22" s="41">
        <f t="shared" si="6"/>
        <v>1.4276484124614017</v>
      </c>
      <c r="AD22" s="41">
        <f t="shared" si="17"/>
        <v>0.23336819799178216</v>
      </c>
      <c r="AE22" s="341">
        <f t="shared" si="18"/>
        <v>0.12773152517399491</v>
      </c>
      <c r="AF22" s="172">
        <f t="shared" si="19"/>
        <v>3.4721989079588944</v>
      </c>
      <c r="AG22" s="172">
        <f t="shared" si="20"/>
        <v>2.1336195559842914</v>
      </c>
      <c r="AH22" s="172">
        <f t="shared" si="21"/>
        <v>1.7848509469668787</v>
      </c>
      <c r="AI22" s="172">
        <f t="shared" si="22"/>
        <v>0.34876860901741263</v>
      </c>
      <c r="AJ22" s="172">
        <f t="shared" si="23"/>
        <v>0.1911702147257914</v>
      </c>
      <c r="AK22" s="172">
        <f t="shared" si="44"/>
        <v>1.6273748983131546</v>
      </c>
      <c r="AL22" s="323">
        <f t="shared" si="24"/>
        <v>0.24579462323931478</v>
      </c>
      <c r="AM22" s="173">
        <f t="shared" si="25"/>
        <v>0.34876860901741263</v>
      </c>
      <c r="AN22" s="174">
        <f t="shared" si="26"/>
        <v>0.34876860901741258</v>
      </c>
      <c r="AO22" s="175">
        <f t="shared" si="45"/>
        <v>0</v>
      </c>
      <c r="AP22" s="243">
        <f t="shared" si="7"/>
        <v>889345.4375</v>
      </c>
      <c r="AQ22" s="129">
        <f t="shared" si="8"/>
        <v>1.4276484124614026</v>
      </c>
      <c r="AR22" s="129">
        <f t="shared" si="27"/>
        <v>0.23336819799178232</v>
      </c>
      <c r="AS22" s="336">
        <f t="shared" si="28"/>
        <v>0.12773152517399491</v>
      </c>
      <c r="AT22" s="326">
        <f t="shared" si="9"/>
        <v>1.1942802144696203</v>
      </c>
      <c r="AU22" s="326">
        <f t="shared" si="10"/>
        <v>0.89072581260079775</v>
      </c>
      <c r="AV22" s="169">
        <f t="shared" si="29"/>
        <v>0.39401458364619735</v>
      </c>
      <c r="AW22" s="170">
        <f t="shared" si="30"/>
        <v>79569.6252290548</v>
      </c>
      <c r="AX22" s="168">
        <f t="shared" si="31"/>
        <v>0.10563667281778741</v>
      </c>
      <c r="AY22" s="316">
        <f t="shared" si="32"/>
        <v>0.44907197517051223</v>
      </c>
      <c r="AZ22" s="313" t="str">
        <f t="shared" si="33"/>
        <v>Øk s</v>
      </c>
      <c r="BA22" s="399">
        <f t="shared" si="46"/>
        <v>3.4721989079588984</v>
      </c>
      <c r="BB22" s="47">
        <f t="shared" si="47"/>
        <v>2.1336195559842936</v>
      </c>
      <c r="BC22" s="412">
        <f t="shared" si="48"/>
        <v>1.7848509469668805</v>
      </c>
      <c r="BD22" s="412">
        <f t="shared" si="49"/>
        <v>0.34876860901741302</v>
      </c>
      <c r="BE22" s="323">
        <f t="shared" si="50"/>
        <v>0.19117021472579163</v>
      </c>
      <c r="BF22" s="323">
        <f t="shared" si="51"/>
        <v>1.6273748983131548</v>
      </c>
      <c r="BG22" s="412">
        <f t="shared" si="52"/>
        <v>0.24579462323931475</v>
      </c>
      <c r="BH22" s="406">
        <f t="shared" si="53"/>
        <v>0.34876860901741302</v>
      </c>
      <c r="BI22" s="407">
        <f t="shared" si="54"/>
        <v>0.34876860901741302</v>
      </c>
      <c r="BJ22" s="422">
        <f t="shared" si="55"/>
        <v>0</v>
      </c>
      <c r="BK22" s="176"/>
      <c r="BL22" s="151">
        <v>1967</v>
      </c>
      <c r="BM22" s="152">
        <f t="shared" si="34"/>
        <v>4.5388642318381522E-2</v>
      </c>
      <c r="BN22" s="152">
        <f t="shared" si="35"/>
        <v>1.4980398349509184E-2</v>
      </c>
      <c r="BO22" s="152">
        <f t="shared" si="36"/>
        <v>6.1048980610363443E-2</v>
      </c>
      <c r="BP22" s="152">
        <f t="shared" si="37"/>
        <v>-4.4933021025538984E-2</v>
      </c>
      <c r="BQ22" s="152">
        <f t="shared" si="38"/>
        <v>3.6851032813364708E-2</v>
      </c>
      <c r="BR22" s="152">
        <f t="shared" si="39"/>
        <v>-8.166923916528037E-3</v>
      </c>
      <c r="BS22" s="152">
        <f t="shared" si="40"/>
        <v>4.5119829626842998E-3</v>
      </c>
      <c r="BT22" s="153">
        <f t="shared" si="41"/>
        <v>-3.9101878192443186E-2</v>
      </c>
      <c r="BV22" s="122" t="s">
        <v>39</v>
      </c>
      <c r="BW22" s="98"/>
      <c r="BX22" s="99">
        <f>BX13</f>
        <v>1.5816796636987568E-2</v>
      </c>
      <c r="BY22" s="99">
        <f>BY13</f>
        <v>1.4658762203683484E-2</v>
      </c>
      <c r="BZ22" s="100">
        <f>BZ13</f>
        <v>8.536801271108424E-3</v>
      </c>
      <c r="CB22" s="513"/>
      <c r="CC22" s="513"/>
      <c r="CD22" s="513"/>
      <c r="CE22" s="513"/>
      <c r="CF22" s="513"/>
      <c r="CG22" s="513"/>
      <c r="CI22" s="513"/>
      <c r="CJ22" s="513"/>
      <c r="CK22" s="513"/>
      <c r="CL22" s="513"/>
      <c r="CM22" s="513"/>
      <c r="CN22" s="513"/>
      <c r="CV22" s="152"/>
    </row>
    <row r="23" spans="1:103" x14ac:dyDescent="0.3">
      <c r="A23" s="151">
        <v>1968</v>
      </c>
      <c r="B23" s="154">
        <v>865986.375</v>
      </c>
      <c r="C23" s="155">
        <v>0.6288408637046814</v>
      </c>
      <c r="D23" s="155">
        <v>0.16552352905273438</v>
      </c>
      <c r="E23" s="155">
        <v>0.15235108137130737</v>
      </c>
      <c r="F23" s="156">
        <f t="shared" si="0"/>
        <v>544567.62001148611</v>
      </c>
      <c r="G23" s="156">
        <f t="shared" si="0"/>
        <v>143341.12090158463</v>
      </c>
      <c r="H23" s="156">
        <f t="shared" si="0"/>
        <v>131933.9606840685</v>
      </c>
      <c r="I23" s="346">
        <f t="shared" si="11"/>
        <v>143341.12090158463</v>
      </c>
      <c r="J23" s="157">
        <f t="shared" si="1"/>
        <v>46143.673402860761</v>
      </c>
      <c r="K23" s="158">
        <v>1976.3119856575424</v>
      </c>
      <c r="L23" s="156">
        <v>329.18862915039063</v>
      </c>
      <c r="M23" s="156">
        <v>782.96265643696097</v>
      </c>
      <c r="N23" s="159">
        <f t="shared" si="12"/>
        <v>44706.454813100863</v>
      </c>
      <c r="O23" s="160">
        <f t="shared" si="13"/>
        <v>650579.43333209283</v>
      </c>
      <c r="P23" s="156">
        <v>819100.3125</v>
      </c>
      <c r="Q23" s="161">
        <f t="shared" si="14"/>
        <v>1.213936653086682</v>
      </c>
      <c r="R23" s="152">
        <f t="shared" si="42"/>
        <v>-6.3902943358634057E-2</v>
      </c>
      <c r="S23" s="162">
        <v>0.4</v>
      </c>
      <c r="T23" s="163">
        <f t="shared" si="15"/>
        <v>0.16552352905273438</v>
      </c>
      <c r="U23" s="164">
        <f t="shared" si="43"/>
        <v>4.4362129733870333E-2</v>
      </c>
      <c r="V23" s="165">
        <v>5.4579950869083405E-2</v>
      </c>
      <c r="W23" s="166">
        <v>1.4076269865036011</v>
      </c>
      <c r="X23" s="167">
        <f t="shared" si="2"/>
        <v>915773.16722247424</v>
      </c>
      <c r="Y23" s="235" t="str">
        <f t="shared" si="16"/>
        <v>1</v>
      </c>
      <c r="Z23" s="168">
        <f t="shared" si="3"/>
        <v>0.98878865285657813</v>
      </c>
      <c r="AA23" s="168">
        <f t="shared" si="4"/>
        <v>1.2590319806219334</v>
      </c>
      <c r="AB23" s="340">
        <f t="shared" si="5"/>
        <v>865986.375</v>
      </c>
      <c r="AC23" s="41">
        <f t="shared" si="6"/>
        <v>1.3311001403236047</v>
      </c>
      <c r="AD23" s="41">
        <f t="shared" si="17"/>
        <v>0.22032839274895299</v>
      </c>
      <c r="AE23" s="341">
        <f t="shared" si="18"/>
        <v>0.12457124370839182</v>
      </c>
      <c r="AF23" s="172">
        <f t="shared" si="19"/>
        <v>3.2568008670042441</v>
      </c>
      <c r="AG23" s="172">
        <f t="shared" si="20"/>
        <v>1.9467604136705079</v>
      </c>
      <c r="AH23" s="172">
        <f t="shared" si="21"/>
        <v>1.6245257597796043</v>
      </c>
      <c r="AI23" s="172">
        <f t="shared" si="22"/>
        <v>0.3222346538909035</v>
      </c>
      <c r="AJ23" s="172">
        <f t="shared" si="23"/>
        <v>0.17775603131147988</v>
      </c>
      <c r="AK23" s="172">
        <f t="shared" si="44"/>
        <v>1.6729335793631268</v>
      </c>
      <c r="AL23" s="323">
        <f t="shared" si="24"/>
        <v>0.23910094515065985</v>
      </c>
      <c r="AM23" s="173">
        <f t="shared" si="25"/>
        <v>0.32223465389090356</v>
      </c>
      <c r="AN23" s="174">
        <f t="shared" si="26"/>
        <v>0.3222346538909035</v>
      </c>
      <c r="AO23" s="175">
        <f t="shared" si="45"/>
        <v>0</v>
      </c>
      <c r="AP23" s="243">
        <f t="shared" si="7"/>
        <v>865986.375</v>
      </c>
      <c r="AQ23" s="129">
        <f t="shared" si="8"/>
        <v>1.3311001403236054</v>
      </c>
      <c r="AR23" s="129">
        <f t="shared" si="27"/>
        <v>0.22032839274895311</v>
      </c>
      <c r="AS23" s="336">
        <f t="shared" si="28"/>
        <v>0.12457124370839182</v>
      </c>
      <c r="AT23" s="326">
        <f t="shared" si="9"/>
        <v>1.1107717475746524</v>
      </c>
      <c r="AU23" s="326">
        <f t="shared" si="10"/>
        <v>0.94585819840410257</v>
      </c>
      <c r="AV23" s="169">
        <f t="shared" si="29"/>
        <v>0.36831642056893876</v>
      </c>
      <c r="AW23" s="170">
        <f t="shared" si="30"/>
        <v>81043.489141279584</v>
      </c>
      <c r="AX23" s="168">
        <f t="shared" si="31"/>
        <v>9.575714904056129E-2</v>
      </c>
      <c r="AY23" s="316">
        <f t="shared" si="32"/>
        <v>0.42289637143802217</v>
      </c>
      <c r="AZ23" s="313" t="str">
        <f t="shared" si="33"/>
        <v>Øk s</v>
      </c>
      <c r="BA23" s="399">
        <f t="shared" si="46"/>
        <v>3.2568008670042468</v>
      </c>
      <c r="BB23" s="47">
        <f t="shared" si="47"/>
        <v>1.9467604136705092</v>
      </c>
      <c r="BC23" s="412">
        <f t="shared" si="48"/>
        <v>1.6245257597796057</v>
      </c>
      <c r="BD23" s="412">
        <f t="shared" si="49"/>
        <v>0.32223465389090372</v>
      </c>
      <c r="BE23" s="323">
        <f t="shared" si="50"/>
        <v>0.17775603131148002</v>
      </c>
      <c r="BF23" s="323">
        <f t="shared" si="51"/>
        <v>1.672933579363127</v>
      </c>
      <c r="BG23" s="412">
        <f t="shared" si="52"/>
        <v>0.23910094515065983</v>
      </c>
      <c r="BH23" s="406">
        <f t="shared" si="53"/>
        <v>0.32223465389090378</v>
      </c>
      <c r="BI23" s="407">
        <f t="shared" si="54"/>
        <v>0.32223465389090378</v>
      </c>
      <c r="BJ23" s="422">
        <f t="shared" si="55"/>
        <v>0</v>
      </c>
      <c r="BK23" s="176"/>
      <c r="BL23" s="151">
        <v>1968</v>
      </c>
      <c r="BM23" s="152">
        <f t="shared" si="34"/>
        <v>4.4362129733870333E-2</v>
      </c>
      <c r="BN23" s="152">
        <f t="shared" si="35"/>
        <v>1.4980550984802752E-2</v>
      </c>
      <c r="BO23" s="152">
        <f t="shared" si="36"/>
        <v>6.0007249864945787E-2</v>
      </c>
      <c r="BP23" s="152">
        <f t="shared" si="37"/>
        <v>-7.2891273949515709E-2</v>
      </c>
      <c r="BQ23" s="152">
        <f t="shared" si="38"/>
        <v>3.4004841333541938E-2</v>
      </c>
      <c r="BR23" s="152">
        <f t="shared" si="39"/>
        <v>-9.9173343282446935E-3</v>
      </c>
      <c r="BS23" s="152">
        <f t="shared" si="40"/>
        <v>-2.62654549234137E-2</v>
      </c>
      <c r="BT23" s="153">
        <f t="shared" si="41"/>
        <v>-6.7627485377396684E-2</v>
      </c>
      <c r="BV23" s="60"/>
      <c r="BW23" s="60"/>
      <c r="BX23" s="59"/>
      <c r="BY23" s="59"/>
      <c r="BZ23" s="59"/>
      <c r="CV23" s="152"/>
    </row>
    <row r="24" spans="1:103" ht="17.399999999999999" x14ac:dyDescent="0.3">
      <c r="A24" s="151">
        <v>1969</v>
      </c>
      <c r="B24" s="154">
        <v>953460.25</v>
      </c>
      <c r="C24" s="155">
        <v>0.62689423561096191</v>
      </c>
      <c r="D24" s="155">
        <v>0.16902285814285278</v>
      </c>
      <c r="E24" s="155">
        <v>0.15567326545715332</v>
      </c>
      <c r="F24" s="156">
        <f t="shared" si="0"/>
        <v>597718.73460918665</v>
      </c>
      <c r="G24" s="156">
        <f t="shared" si="0"/>
        <v>161156.57658059895</v>
      </c>
      <c r="H24" s="156">
        <f t="shared" si="0"/>
        <v>148428.27060109377</v>
      </c>
      <c r="I24" s="346">
        <f t="shared" si="11"/>
        <v>161156.57658059895</v>
      </c>
      <c r="J24" s="157">
        <f t="shared" si="1"/>
        <v>46156.668209120631</v>
      </c>
      <c r="K24" s="187">
        <v>1976.3119856575424</v>
      </c>
      <c r="L24" s="156">
        <v>345.00247192382813</v>
      </c>
      <c r="M24" s="156">
        <v>805.64769344246236</v>
      </c>
      <c r="N24" s="159">
        <f t="shared" si="12"/>
        <v>46269.070602212101</v>
      </c>
      <c r="O24" s="160">
        <f t="shared" si="13"/>
        <v>681832.52034454129</v>
      </c>
      <c r="P24" s="156">
        <v>854370.5</v>
      </c>
      <c r="Q24" s="161">
        <f t="shared" si="14"/>
        <v>1.277725220835261</v>
      </c>
      <c r="R24" s="152">
        <f t="shared" si="42"/>
        <v>5.2546866911369325E-2</v>
      </c>
      <c r="S24" s="162">
        <v>0.4</v>
      </c>
      <c r="T24" s="163">
        <f t="shared" si="15"/>
        <v>0.16902285814285278</v>
      </c>
      <c r="U24" s="164">
        <f t="shared" si="43"/>
        <v>4.8038848772668022E-2</v>
      </c>
      <c r="V24" s="165">
        <v>5.4155744612216949E-2</v>
      </c>
      <c r="W24" s="166">
        <v>1.4287137985229492</v>
      </c>
      <c r="X24" s="167">
        <f t="shared" si="2"/>
        <v>974143.53009792569</v>
      </c>
      <c r="Y24" s="235" t="str">
        <f t="shared" si="16"/>
        <v>1</v>
      </c>
      <c r="Z24" s="168">
        <f t="shared" si="3"/>
        <v>1.0315025925487027</v>
      </c>
      <c r="AA24" s="168">
        <f t="shared" si="4"/>
        <v>1.2530503818859686</v>
      </c>
      <c r="AB24" s="340">
        <f t="shared" si="5"/>
        <v>953460.25000000012</v>
      </c>
      <c r="AC24" s="41">
        <f t="shared" si="6"/>
        <v>1.3983789589827744</v>
      </c>
      <c r="AD24" s="41">
        <f t="shared" si="17"/>
        <v>0.2363580084140956</v>
      </c>
      <c r="AE24" s="341">
        <f t="shared" si="18"/>
        <v>0.12805497426761139</v>
      </c>
      <c r="AF24" s="172">
        <f t="shared" si="19"/>
        <v>3.4800993924544779</v>
      </c>
      <c r="AG24" s="172">
        <f t="shared" si="20"/>
        <v>2.1041375483680951</v>
      </c>
      <c r="AH24" s="172">
        <f t="shared" si="21"/>
        <v>1.7484902060172245</v>
      </c>
      <c r="AI24" s="172">
        <f t="shared" si="22"/>
        <v>0.35564734235087059</v>
      </c>
      <c r="AJ24" s="172">
        <f t="shared" si="23"/>
        <v>0.18846737392289606</v>
      </c>
      <c r="AK24" s="172">
        <f t="shared" si="44"/>
        <v>1.6539315099212677</v>
      </c>
      <c r="AL24" s="323">
        <f t="shared" si="24"/>
        <v>0.24184798318464909</v>
      </c>
      <c r="AM24" s="173">
        <f t="shared" si="25"/>
        <v>0.35564734235087059</v>
      </c>
      <c r="AN24" s="174">
        <f t="shared" si="26"/>
        <v>0.35564734235087059</v>
      </c>
      <c r="AO24" s="175">
        <f t="shared" si="45"/>
        <v>0</v>
      </c>
      <c r="AP24" s="243">
        <f t="shared" si="7"/>
        <v>953460.25</v>
      </c>
      <c r="AQ24" s="129">
        <f t="shared" si="8"/>
        <v>1.3983789589827729</v>
      </c>
      <c r="AR24" s="129">
        <f t="shared" si="27"/>
        <v>0.23635800841409538</v>
      </c>
      <c r="AS24" s="336">
        <f t="shared" si="28"/>
        <v>0.12805497426761139</v>
      </c>
      <c r="AT24" s="326">
        <f t="shared" si="9"/>
        <v>1.1620209505686776</v>
      </c>
      <c r="AU24" s="326">
        <f t="shared" si="10"/>
        <v>0.89607353846161908</v>
      </c>
      <c r="AV24" s="169">
        <f t="shared" si="29"/>
        <v>0.39223618956622208</v>
      </c>
      <c r="AW24" s="170">
        <f t="shared" si="30"/>
        <v>87312.045847540867</v>
      </c>
      <c r="AX24" s="168">
        <f t="shared" si="31"/>
        <v>0.10830303414648398</v>
      </c>
      <c r="AY24" s="316">
        <f t="shared" si="32"/>
        <v>0.44639193417843903</v>
      </c>
      <c r="AZ24" s="313" t="str">
        <f t="shared" si="33"/>
        <v>Øk s</v>
      </c>
      <c r="BA24" s="399">
        <f t="shared" si="46"/>
        <v>3.4800993924544721</v>
      </c>
      <c r="BB24" s="47">
        <f t="shared" si="47"/>
        <v>2.1041375483680915</v>
      </c>
      <c r="BC24" s="412">
        <f t="shared" si="48"/>
        <v>1.7484902060172214</v>
      </c>
      <c r="BD24" s="412">
        <f t="shared" si="49"/>
        <v>0.35564734235086998</v>
      </c>
      <c r="BE24" s="323">
        <f t="shared" si="50"/>
        <v>0.18846737392289575</v>
      </c>
      <c r="BF24" s="323">
        <f t="shared" si="51"/>
        <v>1.6539315099212677</v>
      </c>
      <c r="BG24" s="412">
        <f t="shared" si="52"/>
        <v>0.24184798318464909</v>
      </c>
      <c r="BH24" s="406">
        <f t="shared" si="53"/>
        <v>0.35564734235086992</v>
      </c>
      <c r="BI24" s="407">
        <f t="shared" si="54"/>
        <v>0.35564734235086998</v>
      </c>
      <c r="BJ24" s="422">
        <f t="shared" si="55"/>
        <v>0</v>
      </c>
      <c r="BK24" s="176"/>
      <c r="BL24" s="151">
        <v>1969</v>
      </c>
      <c r="BM24" s="152">
        <f t="shared" si="34"/>
        <v>4.8038848772668022E-2</v>
      </c>
      <c r="BN24" s="152">
        <f t="shared" si="35"/>
        <v>1.4980397663251393E-2</v>
      </c>
      <c r="BO24" s="152">
        <f t="shared" si="36"/>
        <v>6.3738887493818855E-2</v>
      </c>
      <c r="BP24" s="152">
        <f t="shared" si="37"/>
        <v>4.3558628313418488E-2</v>
      </c>
      <c r="BQ24" s="152">
        <f t="shared" si="38"/>
        <v>4.3059667981752849E-2</v>
      </c>
      <c r="BR24" s="152">
        <f t="shared" si="39"/>
        <v>-4.750950593812594E-3</v>
      </c>
      <c r="BS24" s="152">
        <f t="shared" si="40"/>
        <v>0.1010106827604535</v>
      </c>
      <c r="BT24" s="153">
        <f t="shared" si="41"/>
        <v>5.0543769488908277E-2</v>
      </c>
      <c r="BV24" s="522" t="s">
        <v>47</v>
      </c>
      <c r="BW24" s="523"/>
      <c r="BX24" s="523"/>
      <c r="BY24" s="523"/>
      <c r="BZ24" s="524"/>
      <c r="CB24" s="513"/>
      <c r="CC24" s="513"/>
      <c r="CD24" s="513"/>
      <c r="CE24" s="513"/>
      <c r="CF24" s="513"/>
      <c r="CG24" s="513"/>
      <c r="CI24" s="513"/>
      <c r="CJ24" s="513"/>
      <c r="CK24" s="513"/>
      <c r="CL24" s="513"/>
      <c r="CM24" s="513"/>
      <c r="CN24" s="513"/>
      <c r="CV24" s="152"/>
    </row>
    <row r="25" spans="1:103" x14ac:dyDescent="0.3">
      <c r="A25" s="151">
        <v>1970</v>
      </c>
      <c r="B25" s="154">
        <v>1085341.125</v>
      </c>
      <c r="C25" s="155">
        <v>0.62661248445510864</v>
      </c>
      <c r="D25" s="155">
        <v>0.18914413452148438</v>
      </c>
      <c r="E25" s="155">
        <v>0.158204585313797</v>
      </c>
      <c r="F25" s="156">
        <f t="shared" si="0"/>
        <v>680088.29881755263</v>
      </c>
      <c r="G25" s="156">
        <f t="shared" si="0"/>
        <v>205285.90774869919</v>
      </c>
      <c r="H25" s="156">
        <f t="shared" si="0"/>
        <v>171705.94260463491</v>
      </c>
      <c r="I25" s="346">
        <f t="shared" si="11"/>
        <v>205285.90774869919</v>
      </c>
      <c r="J25" s="157">
        <f t="shared" si="1"/>
        <v>28260.975829113275</v>
      </c>
      <c r="K25" s="188">
        <v>1976.3119856575424</v>
      </c>
      <c r="L25" s="156">
        <v>360.95639038085938</v>
      </c>
      <c r="M25" s="156">
        <v>827.60139399999991</v>
      </c>
      <c r="N25" s="159">
        <f t="shared" si="12"/>
        <v>50056.853814404458</v>
      </c>
      <c r="O25" s="160">
        <f t="shared" si="13"/>
        <v>713362.44060937525</v>
      </c>
      <c r="P25" s="156">
        <v>928408.75</v>
      </c>
      <c r="Q25" s="161">
        <f t="shared" si="14"/>
        <v>1.3692552843116439</v>
      </c>
      <c r="R25" s="152">
        <f t="shared" si="42"/>
        <v>7.1635170053659006E-2</v>
      </c>
      <c r="S25" s="162">
        <v>0.4</v>
      </c>
      <c r="T25" s="163">
        <f t="shared" si="15"/>
        <v>0.18914413452148438</v>
      </c>
      <c r="U25" s="164">
        <f t="shared" si="43"/>
        <v>4.6242910574141233E-2</v>
      </c>
      <c r="V25" s="165">
        <v>5.3916826844215393E-2</v>
      </c>
      <c r="W25" s="166">
        <v>1.4501166343688965</v>
      </c>
      <c r="X25" s="167">
        <f t="shared" si="2"/>
        <v>1034458.7414616491</v>
      </c>
      <c r="Y25" s="235" t="str">
        <f t="shared" si="16"/>
        <v>1</v>
      </c>
      <c r="Z25" s="168">
        <f t="shared" si="3"/>
        <v>1.0955763913079906</v>
      </c>
      <c r="AA25" s="168">
        <f t="shared" si="4"/>
        <v>1.3014544881377912</v>
      </c>
      <c r="AB25" s="340">
        <f t="shared" si="5"/>
        <v>1085341.125</v>
      </c>
      <c r="AC25" s="41">
        <f t="shared" si="6"/>
        <v>1.5214441680905864</v>
      </c>
      <c r="AD25" s="41">
        <f t="shared" si="17"/>
        <v>0.28777224039625371</v>
      </c>
      <c r="AE25" s="341">
        <f t="shared" si="18"/>
        <v>0.13035333979382288</v>
      </c>
      <c r="AF25" s="172">
        <f t="shared" si="19"/>
        <v>4.8712476662740389</v>
      </c>
      <c r="AG25" s="172">
        <f t="shared" si="20"/>
        <v>2.5795295655777819</v>
      </c>
      <c r="AH25" s="172">
        <f t="shared" si="21"/>
        <v>2.0916266784239919</v>
      </c>
      <c r="AI25" s="172">
        <f t="shared" si="22"/>
        <v>0.48790288715379015</v>
      </c>
      <c r="AJ25" s="172">
        <f t="shared" si="23"/>
        <v>0.26264221693778567</v>
      </c>
      <c r="AK25" s="172">
        <f t="shared" si="44"/>
        <v>1.8884248241531363</v>
      </c>
      <c r="AL25" s="323">
        <f t="shared" si="24"/>
        <v>0.21181674530220176</v>
      </c>
      <c r="AM25" s="173">
        <f t="shared" si="25"/>
        <v>0.48790288715379021</v>
      </c>
      <c r="AN25" s="174">
        <f t="shared" si="26"/>
        <v>0.48790288715379027</v>
      </c>
      <c r="AO25" s="175">
        <f t="shared" si="45"/>
        <v>0</v>
      </c>
      <c r="AP25" s="243">
        <f t="shared" si="7"/>
        <v>1085341.125</v>
      </c>
      <c r="AQ25" s="129">
        <f t="shared" si="8"/>
        <v>1.5214441680905848</v>
      </c>
      <c r="AR25" s="129">
        <f t="shared" si="27"/>
        <v>0.28777224039625343</v>
      </c>
      <c r="AS25" s="336">
        <f t="shared" si="28"/>
        <v>0.13035333979382288</v>
      </c>
      <c r="AT25" s="326">
        <f t="shared" si="9"/>
        <v>1.2336719276943313</v>
      </c>
      <c r="AU25" s="326">
        <f t="shared" si="10"/>
        <v>0.85540732642928263</v>
      </c>
      <c r="AV25" s="169">
        <f t="shared" si="29"/>
        <v>0.4136966569795853</v>
      </c>
      <c r="AW25" s="170">
        <f t="shared" si="30"/>
        <v>92989.176616904704</v>
      </c>
      <c r="AX25" s="168">
        <f t="shared" si="31"/>
        <v>0.15741890060243055</v>
      </c>
      <c r="AY25" s="316">
        <f t="shared" si="32"/>
        <v>0.46761348382380069</v>
      </c>
      <c r="AZ25" s="313" t="str">
        <f t="shared" si="33"/>
        <v>Øk s</v>
      </c>
      <c r="BA25" s="399">
        <f t="shared" si="46"/>
        <v>4.8712476662740301</v>
      </c>
      <c r="BB25" s="47">
        <f t="shared" si="47"/>
        <v>2.579529565577777</v>
      </c>
      <c r="BC25" s="412">
        <f t="shared" si="48"/>
        <v>2.0916266784239879</v>
      </c>
      <c r="BD25" s="412">
        <f t="shared" si="49"/>
        <v>0.48790288715378921</v>
      </c>
      <c r="BE25" s="323">
        <f t="shared" si="50"/>
        <v>0.26264221693778522</v>
      </c>
      <c r="BF25" s="323">
        <f t="shared" si="51"/>
        <v>1.8884248241531365</v>
      </c>
      <c r="BG25" s="412">
        <f t="shared" si="52"/>
        <v>0.21181674530220176</v>
      </c>
      <c r="BH25" s="406">
        <f t="shared" si="53"/>
        <v>0.48790288715378932</v>
      </c>
      <c r="BI25" s="407">
        <f t="shared" si="54"/>
        <v>0.48790288715378938</v>
      </c>
      <c r="BJ25" s="422">
        <f t="shared" si="55"/>
        <v>0</v>
      </c>
      <c r="BK25" s="176"/>
      <c r="BL25" s="151">
        <v>1970</v>
      </c>
      <c r="BM25" s="152">
        <f t="shared" si="34"/>
        <v>4.6242910574141233E-2</v>
      </c>
      <c r="BN25" s="152">
        <f t="shared" si="35"/>
        <v>1.49804921518041E-2</v>
      </c>
      <c r="BO25" s="152">
        <f t="shared" si="36"/>
        <v>6.1916144284877822E-2</v>
      </c>
      <c r="BP25" s="152">
        <f t="shared" si="37"/>
        <v>6.2646874762576549E-2</v>
      </c>
      <c r="BQ25" s="152">
        <f t="shared" si="38"/>
        <v>8.665824721242131E-2</v>
      </c>
      <c r="BR25" s="152">
        <f t="shared" si="39"/>
        <v>3.8629018395069999E-2</v>
      </c>
      <c r="BS25" s="152">
        <f t="shared" si="40"/>
        <v>0.13831816795718527</v>
      </c>
      <c r="BT25" s="153">
        <f t="shared" si="41"/>
        <v>8.8005621306926352E-2</v>
      </c>
      <c r="BV25" s="84"/>
      <c r="BW25" s="73"/>
      <c r="BX25" s="73"/>
      <c r="BY25" s="73"/>
      <c r="BZ25" s="85"/>
      <c r="CB25" s="513"/>
      <c r="CC25" s="513"/>
      <c r="CD25" s="513"/>
      <c r="CE25" s="513"/>
      <c r="CF25" s="513"/>
      <c r="CG25" s="513"/>
      <c r="CI25" s="513"/>
      <c r="CJ25" s="513"/>
      <c r="CK25" s="513"/>
      <c r="CL25" s="513"/>
      <c r="CM25" s="513"/>
      <c r="CN25" s="513"/>
      <c r="CV25" s="152"/>
    </row>
    <row r="26" spans="1:103" x14ac:dyDescent="0.3">
      <c r="A26" s="151">
        <v>1971</v>
      </c>
      <c r="B26" s="154">
        <v>1182455.75</v>
      </c>
      <c r="C26" s="155">
        <v>0.60928547382354736</v>
      </c>
      <c r="D26" s="155">
        <v>0.19288614392280579</v>
      </c>
      <c r="E26" s="155">
        <v>0.17655932903289795</v>
      </c>
      <c r="F26" s="156">
        <f t="shared" si="0"/>
        <v>720453.11191412807</v>
      </c>
      <c r="G26" s="156">
        <f t="shared" si="0"/>
        <v>228079.32997684926</v>
      </c>
      <c r="H26" s="156">
        <f t="shared" si="0"/>
        <v>208773.59383109212</v>
      </c>
      <c r="I26" s="346">
        <f t="shared" si="11"/>
        <v>228079.32997684926</v>
      </c>
      <c r="J26" s="157">
        <f t="shared" si="1"/>
        <v>25149.714277930558</v>
      </c>
      <c r="K26" s="188">
        <v>1975.7936833508477</v>
      </c>
      <c r="L26" s="156">
        <v>375.9302978515625</v>
      </c>
      <c r="M26" s="156">
        <v>848.75970999999993</v>
      </c>
      <c r="N26" s="159">
        <f t="shared" si="12"/>
        <v>54201.702095096698</v>
      </c>
      <c r="O26" s="160">
        <f t="shared" si="13"/>
        <v>742760.70787531999</v>
      </c>
      <c r="P26" s="156">
        <v>1009910.9375</v>
      </c>
      <c r="Q26" s="161">
        <f t="shared" si="14"/>
        <v>1.4078692206854777</v>
      </c>
      <c r="R26" s="152">
        <f t="shared" si="42"/>
        <v>2.8200684573765167E-2</v>
      </c>
      <c r="S26" s="162">
        <v>0.4</v>
      </c>
      <c r="T26" s="163">
        <f t="shared" si="15"/>
        <v>0.19288614392280579</v>
      </c>
      <c r="U26" s="164">
        <f t="shared" si="43"/>
        <v>4.1210842612952645E-2</v>
      </c>
      <c r="V26" s="165">
        <v>5.3669784218072891E-2</v>
      </c>
      <c r="W26" s="166">
        <v>1.4778516292572021</v>
      </c>
      <c r="X26" s="167">
        <f t="shared" si="2"/>
        <v>1097690.1222817744</v>
      </c>
      <c r="Y26" s="235" t="str">
        <f t="shared" si="16"/>
        <v>1</v>
      </c>
      <c r="Z26" s="168">
        <f t="shared" si="3"/>
        <v>1.1137399894219988</v>
      </c>
      <c r="AA26" s="168">
        <f t="shared" si="4"/>
        <v>1.3596720004062519</v>
      </c>
      <c r="AB26" s="340">
        <f t="shared" si="5"/>
        <v>1182455.7500000002</v>
      </c>
      <c r="AC26" s="41">
        <f t="shared" si="6"/>
        <v>1.5919740199807209</v>
      </c>
      <c r="AD26" s="41">
        <f t="shared" si="17"/>
        <v>0.30706972993936898</v>
      </c>
      <c r="AE26" s="341">
        <f t="shared" si="18"/>
        <v>0.12900653168313958</v>
      </c>
      <c r="AF26" s="171">
        <f t="shared" si="19"/>
        <v>5.769564066502431</v>
      </c>
      <c r="AG26" s="172">
        <f t="shared" si="20"/>
        <v>2.8380465493187126</v>
      </c>
      <c r="AH26" s="172">
        <f t="shared" si="21"/>
        <v>2.2906266941472011</v>
      </c>
      <c r="AI26" s="172">
        <f t="shared" si="22"/>
        <v>0.54741985517151148</v>
      </c>
      <c r="AJ26" s="172">
        <f t="shared" si="23"/>
        <v>0.30965125848153263</v>
      </c>
      <c r="AK26" s="172">
        <f t="shared" si="44"/>
        <v>2.0329349664428316</v>
      </c>
      <c r="AL26" s="323">
        <f t="shared" si="24"/>
        <v>0.19675986030183149</v>
      </c>
      <c r="AM26" s="173">
        <f t="shared" si="25"/>
        <v>0.54741985517151148</v>
      </c>
      <c r="AN26" s="174">
        <f t="shared" si="26"/>
        <v>0.54741985517151137</v>
      </c>
      <c r="AO26" s="175">
        <f t="shared" si="45"/>
        <v>0</v>
      </c>
      <c r="AP26" s="243">
        <f t="shared" si="7"/>
        <v>1182455.75</v>
      </c>
      <c r="AQ26" s="129">
        <f t="shared" si="8"/>
        <v>1.5919740199807226</v>
      </c>
      <c r="AR26" s="129">
        <f t="shared" si="27"/>
        <v>0.30706972993936937</v>
      </c>
      <c r="AS26" s="336">
        <f t="shared" si="28"/>
        <v>0.12900653168313958</v>
      </c>
      <c r="AT26" s="326">
        <f t="shared" si="9"/>
        <v>1.2849042900413532</v>
      </c>
      <c r="AU26" s="326">
        <f t="shared" si="10"/>
        <v>0.85407926469975703</v>
      </c>
      <c r="AV26" s="169">
        <f t="shared" si="29"/>
        <v>0.41467082131180832</v>
      </c>
      <c r="AW26" s="170">
        <f t="shared" si="30"/>
        <v>95820.982793508651</v>
      </c>
      <c r="AX26" s="168">
        <f t="shared" si="31"/>
        <v>0.17806319825622979</v>
      </c>
      <c r="AY26" s="316">
        <f t="shared" si="32"/>
        <v>0.46834060552988122</v>
      </c>
      <c r="AZ26" s="313" t="str">
        <f t="shared" si="33"/>
        <v>Øk s</v>
      </c>
      <c r="BA26" s="399">
        <f t="shared" si="46"/>
        <v>5.7695640665024452</v>
      </c>
      <c r="BB26" s="47">
        <f t="shared" si="47"/>
        <v>2.8380465493187179</v>
      </c>
      <c r="BC26" s="412">
        <f t="shared" si="48"/>
        <v>2.2906266941472051</v>
      </c>
      <c r="BD26" s="412">
        <f t="shared" si="49"/>
        <v>0.54741985517151259</v>
      </c>
      <c r="BE26" s="323">
        <f t="shared" si="50"/>
        <v>0.30965125848153341</v>
      </c>
      <c r="BF26" s="323">
        <f t="shared" si="51"/>
        <v>2.0329349664428329</v>
      </c>
      <c r="BG26" s="412">
        <f t="shared" si="52"/>
        <v>0.19675986030183135</v>
      </c>
      <c r="BH26" s="406">
        <f t="shared" si="53"/>
        <v>0.54741985517151259</v>
      </c>
      <c r="BI26" s="407">
        <f t="shared" si="54"/>
        <v>0.5474198551715127</v>
      </c>
      <c r="BJ26" s="422">
        <f t="shared" si="55"/>
        <v>0</v>
      </c>
      <c r="BK26" s="176"/>
      <c r="BL26" s="151">
        <v>1971</v>
      </c>
      <c r="BM26" s="152">
        <f t="shared" si="34"/>
        <v>4.1210842612952645E-2</v>
      </c>
      <c r="BN26" s="152">
        <f t="shared" si="35"/>
        <v>1.9126044230487832E-2</v>
      </c>
      <c r="BO26" s="152">
        <f t="shared" si="36"/>
        <v>6.1125087242031438E-2</v>
      </c>
      <c r="BP26" s="152">
        <f t="shared" si="37"/>
        <v>1.6725058035472466E-2</v>
      </c>
      <c r="BQ26" s="152">
        <f t="shared" si="38"/>
        <v>8.7786966139644845E-2</v>
      </c>
      <c r="BR26" s="152">
        <f t="shared" si="39"/>
        <v>4.4732653196165366E-2</v>
      </c>
      <c r="BS26" s="152">
        <f t="shared" si="40"/>
        <v>8.9478434717932792E-2</v>
      </c>
      <c r="BT26" s="153">
        <f t="shared" si="41"/>
        <v>4.6357173907110583E-2</v>
      </c>
      <c r="BV26" s="86"/>
      <c r="BW26" s="87"/>
      <c r="BX26" s="115" t="s">
        <v>43</v>
      </c>
      <c r="BY26" s="115" t="s">
        <v>44</v>
      </c>
      <c r="BZ26" s="116" t="s">
        <v>45</v>
      </c>
      <c r="CB26" s="513"/>
      <c r="CC26" s="513"/>
      <c r="CD26" s="513"/>
      <c r="CE26" s="513"/>
      <c r="CF26" s="513"/>
      <c r="CG26" s="513"/>
      <c r="CI26" s="513"/>
      <c r="CJ26" s="513"/>
      <c r="CK26" s="513"/>
      <c r="CL26" s="513"/>
      <c r="CM26" s="513"/>
      <c r="CN26" s="513"/>
      <c r="CV26" s="152"/>
    </row>
    <row r="27" spans="1:103" x14ac:dyDescent="0.3">
      <c r="A27" s="151">
        <v>1972</v>
      </c>
      <c r="B27" s="154">
        <v>1173581.875</v>
      </c>
      <c r="C27" s="155">
        <v>0.622528076171875</v>
      </c>
      <c r="D27" s="155">
        <v>0.15941333770751953</v>
      </c>
      <c r="E27" s="155">
        <v>0.18383145332336426</v>
      </c>
      <c r="F27" s="156">
        <f t="shared" si="0"/>
        <v>730587.66687393188</v>
      </c>
      <c r="G27" s="156">
        <f t="shared" si="0"/>
        <v>187084.60376679897</v>
      </c>
      <c r="H27" s="156">
        <f t="shared" si="0"/>
        <v>215741.26167520881</v>
      </c>
      <c r="I27" s="346">
        <f t="shared" si="11"/>
        <v>187084.60376679897</v>
      </c>
      <c r="J27" s="157">
        <f t="shared" si="1"/>
        <v>40168.342684060335</v>
      </c>
      <c r="K27" s="188">
        <v>1975.5076960974675</v>
      </c>
      <c r="L27" s="156">
        <v>386.57220458984375</v>
      </c>
      <c r="M27" s="156">
        <v>869.48596399999997</v>
      </c>
      <c r="N27" s="159">
        <f t="shared" si="12"/>
        <v>58199.017144672573</v>
      </c>
      <c r="O27" s="160">
        <f t="shared" si="13"/>
        <v>763676.36526460107</v>
      </c>
      <c r="P27" s="156">
        <v>1089678</v>
      </c>
      <c r="Q27" s="161">
        <f t="shared" si="14"/>
        <v>1.3330563575491978</v>
      </c>
      <c r="R27" s="152">
        <f t="shared" si="42"/>
        <v>-5.3139071468480743E-2</v>
      </c>
      <c r="S27" s="162">
        <v>0.4</v>
      </c>
      <c r="T27" s="163">
        <f t="shared" si="15"/>
        <v>0.15941333770751953</v>
      </c>
      <c r="U27" s="164">
        <f t="shared" si="43"/>
        <v>2.8159348182418924E-2</v>
      </c>
      <c r="V27" s="165">
        <v>5.340937152504921E-2</v>
      </c>
      <c r="W27" s="166">
        <v>1.5061171054840088</v>
      </c>
      <c r="X27" s="167">
        <f t="shared" si="2"/>
        <v>1150186.0367788696</v>
      </c>
      <c r="Y27" s="235" t="str">
        <f t="shared" si="16"/>
        <v>1</v>
      </c>
      <c r="Z27" s="168">
        <f t="shared" si="3"/>
        <v>1.0426373198035119</v>
      </c>
      <c r="AA27" s="168">
        <f t="shared" si="4"/>
        <v>1.4268845411006597</v>
      </c>
      <c r="AB27" s="340">
        <f t="shared" si="5"/>
        <v>1173581.8749999998</v>
      </c>
      <c r="AC27" s="41">
        <f t="shared" si="6"/>
        <v>1.5367529078805189</v>
      </c>
      <c r="AD27" s="41">
        <f t="shared" si="17"/>
        <v>0.2449789102769698</v>
      </c>
      <c r="AE27" s="341">
        <f t="shared" si="18"/>
        <v>0.11638914518795901</v>
      </c>
      <c r="AF27" s="171">
        <f t="shared" si="19"/>
        <v>4.9326753488308759</v>
      </c>
      <c r="AG27" s="172">
        <f t="shared" si="20"/>
        <v>2.5239545117293183</v>
      </c>
      <c r="AH27" s="172">
        <f t="shared" si="21"/>
        <v>2.121602498792595</v>
      </c>
      <c r="AI27" s="172">
        <f t="shared" si="22"/>
        <v>0.4023520129367234</v>
      </c>
      <c r="AJ27" s="172">
        <f t="shared" si="23"/>
        <v>0.26345109031815994</v>
      </c>
      <c r="AK27" s="172">
        <f t="shared" si="44"/>
        <v>1.954343997052147</v>
      </c>
      <c r="AL27" s="323">
        <f t="shared" si="24"/>
        <v>0.20467225862148308</v>
      </c>
      <c r="AM27" s="173">
        <f t="shared" si="25"/>
        <v>0.40235201293672346</v>
      </c>
      <c r="AN27" s="174">
        <f t="shared" si="26"/>
        <v>0.40235201293672335</v>
      </c>
      <c r="AO27" s="175">
        <f t="shared" si="45"/>
        <v>0</v>
      </c>
      <c r="AP27" s="243">
        <f t="shared" si="7"/>
        <v>1173581.875</v>
      </c>
      <c r="AQ27" s="129">
        <f t="shared" si="8"/>
        <v>1.5367529078805189</v>
      </c>
      <c r="AR27" s="129">
        <f t="shared" si="27"/>
        <v>0.2449789102769698</v>
      </c>
      <c r="AS27" s="336">
        <f t="shared" si="28"/>
        <v>0.11638914518795901</v>
      </c>
      <c r="AT27" s="326">
        <f t="shared" si="9"/>
        <v>1.2917739976035492</v>
      </c>
      <c r="AU27" s="326">
        <f t="shared" si="10"/>
        <v>0.92850615982800444</v>
      </c>
      <c r="AV27" s="169">
        <f t="shared" si="29"/>
        <v>0.37739013989024961</v>
      </c>
      <c r="AW27" s="170">
        <f t="shared" si="30"/>
        <v>88883.639353394465</v>
      </c>
      <c r="AX27" s="168">
        <f t="shared" si="31"/>
        <v>0.12858976508901079</v>
      </c>
      <c r="AY27" s="316">
        <f t="shared" si="32"/>
        <v>0.43079951141529882</v>
      </c>
      <c r="AZ27" s="313" t="str">
        <f t="shared" si="33"/>
        <v>Øk s</v>
      </c>
      <c r="BA27" s="399">
        <f t="shared" si="46"/>
        <v>4.9326753488308777</v>
      </c>
      <c r="BB27" s="47">
        <f t="shared" si="47"/>
        <v>2.5239545117293192</v>
      </c>
      <c r="BC27" s="412">
        <f t="shared" si="48"/>
        <v>2.1216024987925959</v>
      </c>
      <c r="BD27" s="412">
        <f t="shared" si="49"/>
        <v>0.40235201293672351</v>
      </c>
      <c r="BE27" s="323">
        <f t="shared" si="50"/>
        <v>0.26345109031816005</v>
      </c>
      <c r="BF27" s="323">
        <f t="shared" si="51"/>
        <v>1.954343997052147</v>
      </c>
      <c r="BG27" s="412">
        <f t="shared" si="52"/>
        <v>0.20467225862148311</v>
      </c>
      <c r="BH27" s="406">
        <f t="shared" si="53"/>
        <v>0.40235201293672346</v>
      </c>
      <c r="BI27" s="407">
        <f t="shared" si="54"/>
        <v>0.40235201293672346</v>
      </c>
      <c r="BJ27" s="422">
        <f t="shared" si="55"/>
        <v>0</v>
      </c>
      <c r="BK27" s="176"/>
      <c r="BL27" s="151">
        <v>1972</v>
      </c>
      <c r="BM27" s="152">
        <f t="shared" si="34"/>
        <v>2.8159348182418924E-2</v>
      </c>
      <c r="BN27" s="152">
        <f t="shared" si="35"/>
        <v>1.9126058169326127E-2</v>
      </c>
      <c r="BO27" s="152">
        <f t="shared" si="36"/>
        <v>4.7823983683092292E-2</v>
      </c>
      <c r="BP27" s="152">
        <f t="shared" si="37"/>
        <v>-6.4614706370076422E-2</v>
      </c>
      <c r="BQ27" s="152">
        <f t="shared" si="38"/>
        <v>7.8984254490262903E-2</v>
      </c>
      <c r="BR27" s="152">
        <f t="shared" si="39"/>
        <v>4.9432907844190015E-2</v>
      </c>
      <c r="BS27" s="152">
        <f t="shared" si="40"/>
        <v>-7.5046148661380889E-3</v>
      </c>
      <c r="BT27" s="153">
        <f t="shared" si="41"/>
        <v>-3.4687194267699617E-2</v>
      </c>
      <c r="BV27" s="90" t="s">
        <v>46</v>
      </c>
      <c r="BW27" s="87"/>
      <c r="BX27" s="88">
        <f>BX10</f>
        <v>1.5865598029352005E-2</v>
      </c>
      <c r="BY27" s="88">
        <f>BY10</f>
        <v>3.8078765770494356E-2</v>
      </c>
      <c r="BZ27" s="89">
        <f>BZ10</f>
        <v>6.0723224270932977E-2</v>
      </c>
      <c r="CB27" s="513"/>
      <c r="CC27" s="513"/>
      <c r="CD27" s="513"/>
      <c r="CE27" s="513"/>
      <c r="CF27" s="513"/>
      <c r="CG27" s="513"/>
      <c r="CI27" s="513"/>
      <c r="CJ27" s="513"/>
      <c r="CK27" s="513"/>
      <c r="CL27" s="513"/>
      <c r="CM27" s="513"/>
      <c r="CN27" s="513"/>
      <c r="CV27" s="152"/>
    </row>
    <row r="28" spans="1:103" x14ac:dyDescent="0.3">
      <c r="A28" s="151">
        <v>1973</v>
      </c>
      <c r="B28" s="154">
        <v>1261324.375</v>
      </c>
      <c r="C28" s="155">
        <v>0.60236698389053345</v>
      </c>
      <c r="D28" s="155">
        <v>0.19828280806541443</v>
      </c>
      <c r="E28" s="155">
        <v>0.17164032161235809</v>
      </c>
      <c r="F28" s="156">
        <f t="shared" si="0"/>
        <v>759780.15947636217</v>
      </c>
      <c r="G28" s="156">
        <f t="shared" si="0"/>
        <v>250098.93895635381</v>
      </c>
      <c r="H28" s="156">
        <f t="shared" si="0"/>
        <v>216494.12138250656</v>
      </c>
      <c r="I28" s="346">
        <f t="shared" si="11"/>
        <v>250098.93895635381</v>
      </c>
      <c r="J28" s="157">
        <f t="shared" si="1"/>
        <v>34951.155184777454</v>
      </c>
      <c r="K28" s="188">
        <v>1975.3647961065847</v>
      </c>
      <c r="L28" s="156">
        <v>395.44314575195313</v>
      </c>
      <c r="M28" s="156">
        <v>889.48537199999998</v>
      </c>
      <c r="N28" s="159">
        <f t="shared" si="12"/>
        <v>62510.274136508815</v>
      </c>
      <c r="O28" s="160">
        <f t="shared" si="13"/>
        <v>781144.46898005332</v>
      </c>
      <c r="P28" s="156">
        <v>1174148.125</v>
      </c>
      <c r="Q28" s="161">
        <f t="shared" si="14"/>
        <v>1.3718253241206997</v>
      </c>
      <c r="R28" s="152">
        <f t="shared" si="42"/>
        <v>2.9082766345136353E-2</v>
      </c>
      <c r="S28" s="162">
        <v>0.4</v>
      </c>
      <c r="T28" s="163">
        <f t="shared" si="15"/>
        <v>0.19828280806541443</v>
      </c>
      <c r="U28" s="164">
        <f t="shared" si="43"/>
        <v>2.2873699527678645E-2</v>
      </c>
      <c r="V28" s="165">
        <v>5.3238831460475922E-2</v>
      </c>
      <c r="W28" s="166">
        <v>1.5349230766296387</v>
      </c>
      <c r="X28" s="167">
        <f t="shared" si="2"/>
        <v>1198996.6716190889</v>
      </c>
      <c r="Y28" s="235" t="str">
        <f t="shared" si="16"/>
        <v>1</v>
      </c>
      <c r="Z28" s="168">
        <f t="shared" si="3"/>
        <v>1.0608325732817125</v>
      </c>
      <c r="AA28" s="168">
        <f t="shared" si="4"/>
        <v>1.5031126400127939</v>
      </c>
      <c r="AB28" s="340">
        <f t="shared" si="5"/>
        <v>1261324.375</v>
      </c>
      <c r="AC28" s="41">
        <f t="shared" si="6"/>
        <v>1.6147133149991104</v>
      </c>
      <c r="AD28" s="41">
        <f t="shared" si="17"/>
        <v>0.32016989031863768</v>
      </c>
      <c r="AE28" s="341">
        <f t="shared" si="18"/>
        <v>0.1144057073916606</v>
      </c>
      <c r="AF28" s="171">
        <f t="shared" si="19"/>
        <v>8.3537124306859933</v>
      </c>
      <c r="AG28" s="172">
        <f t="shared" si="20"/>
        <v>3.2066430894853934</v>
      </c>
      <c r="AH28" s="172">
        <f t="shared" si="21"/>
        <v>2.5708208932386736</v>
      </c>
      <c r="AI28" s="172">
        <f t="shared" si="22"/>
        <v>0.63582219624671976</v>
      </c>
      <c r="AJ28" s="172">
        <f t="shared" si="23"/>
        <v>0.44474188816657423</v>
      </c>
      <c r="AK28" s="172">
        <f t="shared" si="44"/>
        <v>2.6051269809471091</v>
      </c>
      <c r="AL28" s="323">
        <f t="shared" si="24"/>
        <v>0.15354337923849598</v>
      </c>
      <c r="AM28" s="173">
        <f t="shared" si="25"/>
        <v>0.63582219624671976</v>
      </c>
      <c r="AN28" s="174">
        <f t="shared" si="26"/>
        <v>0.63582219624671965</v>
      </c>
      <c r="AO28" s="175">
        <f t="shared" si="45"/>
        <v>0</v>
      </c>
      <c r="AP28" s="243">
        <f t="shared" si="7"/>
        <v>1261324.3750000002</v>
      </c>
      <c r="AQ28" s="129">
        <f t="shared" si="8"/>
        <v>1.6147133149991073</v>
      </c>
      <c r="AR28" s="129">
        <f t="shared" si="27"/>
        <v>0.32016989031863707</v>
      </c>
      <c r="AS28" s="336">
        <f t="shared" si="28"/>
        <v>0.1144057073916606</v>
      </c>
      <c r="AT28" s="326">
        <f t="shared" si="9"/>
        <v>1.2945434246804703</v>
      </c>
      <c r="AU28" s="326">
        <f t="shared" si="10"/>
        <v>0.93088514601963557</v>
      </c>
      <c r="AV28" s="169">
        <f t="shared" si="29"/>
        <v>0.37645972126684724</v>
      </c>
      <c r="AW28" s="170">
        <f t="shared" si="30"/>
        <v>89367.385548746082</v>
      </c>
      <c r="AX28" s="168">
        <f t="shared" si="31"/>
        <v>0.20576418292697646</v>
      </c>
      <c r="AY28" s="316">
        <f t="shared" si="32"/>
        <v>0.42969855272732316</v>
      </c>
      <c r="AZ28" s="313" t="str">
        <f t="shared" si="33"/>
        <v>Øk s</v>
      </c>
      <c r="BA28" s="399">
        <f t="shared" si="46"/>
        <v>8.3537124306859685</v>
      </c>
      <c r="BB28" s="47">
        <f t="shared" si="47"/>
        <v>3.2066430894853837</v>
      </c>
      <c r="BC28" s="412">
        <f t="shared" si="48"/>
        <v>2.5708208932386656</v>
      </c>
      <c r="BD28" s="412">
        <f t="shared" si="49"/>
        <v>0.63582219624671787</v>
      </c>
      <c r="BE28" s="323">
        <f t="shared" si="50"/>
        <v>0.4447418881665729</v>
      </c>
      <c r="BF28" s="323">
        <f t="shared" si="51"/>
        <v>2.6051269809471091</v>
      </c>
      <c r="BG28" s="412">
        <f t="shared" si="52"/>
        <v>0.15354337923849595</v>
      </c>
      <c r="BH28" s="406">
        <f t="shared" si="53"/>
        <v>0.63582219624671787</v>
      </c>
      <c r="BI28" s="407">
        <f t="shared" si="54"/>
        <v>0.63582219624671776</v>
      </c>
      <c r="BJ28" s="422">
        <f t="shared" si="55"/>
        <v>0</v>
      </c>
      <c r="BK28" s="176"/>
      <c r="BL28" s="151">
        <v>1973</v>
      </c>
      <c r="BM28" s="152">
        <f t="shared" si="34"/>
        <v>2.2873699527678645E-2</v>
      </c>
      <c r="BN28" s="152">
        <f t="shared" si="35"/>
        <v>1.9125983657408061E-2</v>
      </c>
      <c r="BO28" s="152">
        <f t="shared" si="36"/>
        <v>4.2437165188437626E-2</v>
      </c>
      <c r="BP28" s="152">
        <f t="shared" si="37"/>
        <v>1.7607176150691517E-2</v>
      </c>
      <c r="BQ28" s="152">
        <f t="shared" si="38"/>
        <v>7.7518427462057601E-2</v>
      </c>
      <c r="BR28" s="152">
        <f t="shared" si="39"/>
        <v>5.342275195814649E-2</v>
      </c>
      <c r="BS28" s="152">
        <f t="shared" si="40"/>
        <v>7.47647027183342E-2</v>
      </c>
      <c r="BT28" s="153">
        <f t="shared" si="41"/>
        <v>5.0730606539807432E-2</v>
      </c>
      <c r="BV28" s="119" t="s">
        <v>37</v>
      </c>
      <c r="BW28" s="87"/>
      <c r="BX28" s="93">
        <f>BX27-BX29-BX30</f>
        <v>-1.0713036231486986E-2</v>
      </c>
      <c r="BY28" s="93">
        <f>BY27-BY29-BY30</f>
        <v>3.3631479960486918E-3</v>
      </c>
      <c r="BZ28" s="94">
        <f>BZ27-BZ29-BZ30</f>
        <v>1.2058627406852481E-2</v>
      </c>
      <c r="CB28" s="513"/>
      <c r="CC28" s="513"/>
      <c r="CD28" s="513"/>
      <c r="CE28" s="513"/>
      <c r="CF28" s="513"/>
      <c r="CG28" s="513"/>
      <c r="CI28" s="513"/>
      <c r="CJ28" s="513"/>
      <c r="CK28" s="513"/>
      <c r="CL28" s="513"/>
      <c r="CM28" s="513"/>
      <c r="CN28" s="513"/>
      <c r="CV28" s="152"/>
    </row>
    <row r="29" spans="1:103" x14ac:dyDescent="0.3">
      <c r="A29" s="151">
        <v>1974</v>
      </c>
      <c r="B29" s="154">
        <v>1299351.25</v>
      </c>
      <c r="C29" s="155">
        <v>0.61828261613845825</v>
      </c>
      <c r="D29" s="155">
        <v>0.16997714340686798</v>
      </c>
      <c r="E29" s="155">
        <v>0.18648183345794678</v>
      </c>
      <c r="F29" s="156">
        <f t="shared" si="0"/>
        <v>803366.2901327759</v>
      </c>
      <c r="G29" s="156">
        <f t="shared" si="0"/>
        <v>220860.01375714317</v>
      </c>
      <c r="H29" s="156">
        <f t="shared" si="0"/>
        <v>242305.40340587497</v>
      </c>
      <c r="I29" s="346">
        <f t="shared" si="11"/>
        <v>220860.01375714317</v>
      </c>
      <c r="J29" s="157">
        <f t="shared" si="1"/>
        <v>32819.54270420596</v>
      </c>
      <c r="K29" s="188">
        <v>1975.1897018204231</v>
      </c>
      <c r="L29" s="156">
        <v>407.25811767578125</v>
      </c>
      <c r="M29" s="156">
        <v>908.46419800000001</v>
      </c>
      <c r="N29" s="159">
        <f t="shared" si="12"/>
        <v>67542.695413923357</v>
      </c>
      <c r="O29" s="160">
        <f t="shared" si="13"/>
        <v>804412.04001597315</v>
      </c>
      <c r="P29" s="156">
        <v>1272041.875</v>
      </c>
      <c r="Q29" s="161">
        <f t="shared" si="14"/>
        <v>1.34474168595149</v>
      </c>
      <c r="R29" s="152">
        <f t="shared" si="42"/>
        <v>-1.9742774603296886E-2</v>
      </c>
      <c r="S29" s="162">
        <v>0.4</v>
      </c>
      <c r="T29" s="163">
        <f t="shared" si="15"/>
        <v>0.16997714340686798</v>
      </c>
      <c r="U29" s="164">
        <f t="shared" si="43"/>
        <v>2.97865144795821E-2</v>
      </c>
      <c r="V29" s="165">
        <v>5.3097855299711227E-2</v>
      </c>
      <c r="W29" s="166">
        <v>1.5642801523208618</v>
      </c>
      <c r="X29" s="167">
        <f t="shared" si="2"/>
        <v>1258325.7884849217</v>
      </c>
      <c r="Y29" s="235" t="str">
        <f t="shared" si="16"/>
        <v>1</v>
      </c>
      <c r="Z29" s="168">
        <f t="shared" si="3"/>
        <v>1.0281350074251949</v>
      </c>
      <c r="AA29" s="168">
        <f t="shared" si="4"/>
        <v>1.581331222957256</v>
      </c>
      <c r="AB29" s="340">
        <f t="shared" si="5"/>
        <v>1299351.2500000002</v>
      </c>
      <c r="AC29" s="41">
        <f t="shared" si="6"/>
        <v>1.6152807085958061</v>
      </c>
      <c r="AD29" s="41">
        <f t="shared" si="17"/>
        <v>0.27456080064733668</v>
      </c>
      <c r="AE29" s="341">
        <f t="shared" si="18"/>
        <v>0.13106764182713135</v>
      </c>
      <c r="AF29" s="171">
        <f t="shared" si="19"/>
        <v>5.423270388569744</v>
      </c>
      <c r="AG29" s="172">
        <f t="shared" si="20"/>
        <v>2.6444987795997053</v>
      </c>
      <c r="AH29" s="172">
        <f t="shared" si="21"/>
        <v>2.1949944313003988</v>
      </c>
      <c r="AI29" s="172">
        <f t="shared" si="22"/>
        <v>0.44950434829930647</v>
      </c>
      <c r="AJ29" s="172">
        <f t="shared" si="23"/>
        <v>0.28796402634348495</v>
      </c>
      <c r="AK29" s="172">
        <f t="shared" si="44"/>
        <v>2.050774396421033</v>
      </c>
      <c r="AL29" s="323">
        <f t="shared" si="24"/>
        <v>0.19504827088638874</v>
      </c>
      <c r="AM29" s="173">
        <f t="shared" si="25"/>
        <v>0.44950434829930641</v>
      </c>
      <c r="AN29" s="174">
        <f t="shared" si="26"/>
        <v>0.44950434829930647</v>
      </c>
      <c r="AO29" s="175">
        <f t="shared" si="45"/>
        <v>0</v>
      </c>
      <c r="AP29" s="243">
        <f t="shared" si="7"/>
        <v>1299351.2500000002</v>
      </c>
      <c r="AQ29" s="129">
        <f t="shared" si="8"/>
        <v>1.6152807085958063</v>
      </c>
      <c r="AR29" s="129">
        <f t="shared" si="27"/>
        <v>0.27456080064733668</v>
      </c>
      <c r="AS29" s="336">
        <f t="shared" si="28"/>
        <v>0.13106764182713135</v>
      </c>
      <c r="AT29" s="326">
        <f t="shared" si="9"/>
        <v>1.3407199079484695</v>
      </c>
      <c r="AU29" s="326">
        <f t="shared" si="10"/>
        <v>0.97898229982077656</v>
      </c>
      <c r="AV29" s="169">
        <f t="shared" si="29"/>
        <v>0.35548971576590332</v>
      </c>
      <c r="AW29" s="170">
        <f t="shared" si="30"/>
        <v>105432.38914224562</v>
      </c>
      <c r="AX29" s="168">
        <f t="shared" si="31"/>
        <v>0.14349315882020533</v>
      </c>
      <c r="AY29" s="316">
        <f t="shared" si="32"/>
        <v>0.40858757106561455</v>
      </c>
      <c r="AZ29" s="313" t="str">
        <f t="shared" si="33"/>
        <v>Øk s</v>
      </c>
      <c r="BA29" s="399">
        <f t="shared" si="46"/>
        <v>5.423270388569744</v>
      </c>
      <c r="BB29" s="47">
        <f t="shared" si="47"/>
        <v>2.6444987795997057</v>
      </c>
      <c r="BC29" s="412">
        <f t="shared" si="48"/>
        <v>2.1949944313003993</v>
      </c>
      <c r="BD29" s="412">
        <f t="shared" si="49"/>
        <v>0.44950434829930652</v>
      </c>
      <c r="BE29" s="323">
        <f t="shared" si="50"/>
        <v>0.28796402634348495</v>
      </c>
      <c r="BF29" s="323">
        <f t="shared" si="51"/>
        <v>2.0507743964210325</v>
      </c>
      <c r="BG29" s="412">
        <f t="shared" si="52"/>
        <v>0.19504827088638879</v>
      </c>
      <c r="BH29" s="406">
        <f t="shared" si="53"/>
        <v>0.44950434829930652</v>
      </c>
      <c r="BI29" s="407">
        <f t="shared" si="54"/>
        <v>0.44950434829930647</v>
      </c>
      <c r="BJ29" s="422">
        <f t="shared" si="55"/>
        <v>0</v>
      </c>
      <c r="BK29" s="176"/>
      <c r="BL29" s="151">
        <v>1974</v>
      </c>
      <c r="BM29" s="152">
        <f t="shared" si="34"/>
        <v>2.97865144795821E-2</v>
      </c>
      <c r="BN29" s="152">
        <f t="shared" si="35"/>
        <v>1.9126089208121737E-2</v>
      </c>
      <c r="BO29" s="152">
        <f t="shared" si="36"/>
        <v>4.9482303220839283E-2</v>
      </c>
      <c r="BP29" s="152">
        <f t="shared" si="37"/>
        <v>-3.1218428128169926E-2</v>
      </c>
      <c r="BQ29" s="152">
        <f t="shared" si="38"/>
        <v>8.3374276137433687E-2</v>
      </c>
      <c r="BR29" s="152">
        <f t="shared" si="39"/>
        <v>5.2037738797670138E-2</v>
      </c>
      <c r="BS29" s="152">
        <f t="shared" si="40"/>
        <v>3.0148370834425706E-2</v>
      </c>
      <c r="BT29" s="153">
        <f t="shared" si="41"/>
        <v>3.5138968101961621E-4</v>
      </c>
      <c r="BV29" s="119" t="s">
        <v>38</v>
      </c>
      <c r="BW29" s="87"/>
      <c r="BX29" s="88">
        <f>BX12*0.4</f>
        <v>1.7088556278646451E-2</v>
      </c>
      <c r="BY29" s="88">
        <f>BY12*0.4</f>
        <v>2.5920360452235575E-2</v>
      </c>
      <c r="BZ29" s="89">
        <f>BZ12*0.4</f>
        <v>4.3542516101415442E-2</v>
      </c>
      <c r="CB29" s="513"/>
      <c r="CC29" s="513"/>
      <c r="CD29" s="513"/>
      <c r="CE29" s="513"/>
      <c r="CF29" s="513"/>
      <c r="CG29" s="513"/>
      <c r="CI29" s="513"/>
      <c r="CJ29" s="513"/>
      <c r="CK29" s="513"/>
      <c r="CL29" s="513"/>
      <c r="CM29" s="513"/>
      <c r="CN29" s="513"/>
      <c r="CV29" s="152"/>
    </row>
    <row r="30" spans="1:103" x14ac:dyDescent="0.3">
      <c r="A30" s="151">
        <v>1975</v>
      </c>
      <c r="B30" s="154">
        <v>1391712</v>
      </c>
      <c r="C30" s="155">
        <v>0.61268854141235352</v>
      </c>
      <c r="D30" s="155">
        <v>0.17534834146499634</v>
      </c>
      <c r="E30" s="155">
        <v>0.1885380744934082</v>
      </c>
      <c r="F30" s="156">
        <f t="shared" si="0"/>
        <v>852685.99534606934</v>
      </c>
      <c r="G30" s="156">
        <f t="shared" si="0"/>
        <v>244034.39099693298</v>
      </c>
      <c r="H30" s="156">
        <f t="shared" si="0"/>
        <v>262390.70072937012</v>
      </c>
      <c r="I30" s="346">
        <f t="shared" si="11"/>
        <v>244034.39099693298</v>
      </c>
      <c r="J30" s="157">
        <f t="shared" si="1"/>
        <v>32600.912927627563</v>
      </c>
      <c r="K30" s="188">
        <v>1974.8974413426909</v>
      </c>
      <c r="L30" s="156">
        <v>419.79193115234375</v>
      </c>
      <c r="M30" s="156">
        <v>926.24088499999993</v>
      </c>
      <c r="N30" s="159">
        <f t="shared" si="12"/>
        <v>73643.024586901069</v>
      </c>
      <c r="O30" s="160">
        <f t="shared" si="13"/>
        <v>829046.01072907075</v>
      </c>
      <c r="P30" s="156">
        <v>1391132</v>
      </c>
      <c r="Q30" s="161">
        <f t="shared" si="14"/>
        <v>1.3647555066932846</v>
      </c>
      <c r="R30" s="152">
        <f t="shared" si="42"/>
        <v>1.4883022479989187E-2</v>
      </c>
      <c r="S30" s="162">
        <v>0.4</v>
      </c>
      <c r="T30" s="163">
        <f t="shared" si="15"/>
        <v>0.17534834146499634</v>
      </c>
      <c r="U30" s="164">
        <f t="shared" si="43"/>
        <v>3.0623572855285018E-2</v>
      </c>
      <c r="V30" s="165">
        <v>5.2937481552362442E-2</v>
      </c>
      <c r="W30" s="166">
        <v>1.5941985845565796</v>
      </c>
      <c r="X30" s="167">
        <f t="shared" si="2"/>
        <v>1321663.9768365636</v>
      </c>
      <c r="Y30" s="235" t="str">
        <f t="shared" si="16"/>
        <v>1</v>
      </c>
      <c r="Z30" s="168">
        <f t="shared" si="3"/>
        <v>1.0316429242305727</v>
      </c>
      <c r="AA30" s="168">
        <f t="shared" si="4"/>
        <v>1.6779913080778539</v>
      </c>
      <c r="AB30" s="340">
        <f t="shared" si="5"/>
        <v>1391712</v>
      </c>
      <c r="AC30" s="41">
        <f t="shared" si="6"/>
        <v>1.6786909073672702</v>
      </c>
      <c r="AD30" s="41">
        <f t="shared" si="17"/>
        <v>0.29435566643922062</v>
      </c>
      <c r="AE30" s="341">
        <f t="shared" si="18"/>
        <v>0.1402147229898531</v>
      </c>
      <c r="AF30" s="171">
        <f t="shared" si="19"/>
        <v>5.7754745869663111</v>
      </c>
      <c r="AG30" s="172">
        <f t="shared" si="20"/>
        <v>2.7522629650182151</v>
      </c>
      <c r="AH30" s="172">
        <f t="shared" si="21"/>
        <v>2.2696582188267378</v>
      </c>
      <c r="AI30" s="172">
        <f t="shared" si="22"/>
        <v>0.48260474619147725</v>
      </c>
      <c r="AJ30" s="172">
        <f t="shared" si="23"/>
        <v>0.30573907940366718</v>
      </c>
      <c r="AK30" s="172">
        <f t="shared" si="44"/>
        <v>2.0984457736683195</v>
      </c>
      <c r="AL30" s="323">
        <f t="shared" si="24"/>
        <v>0.1906172677985169</v>
      </c>
      <c r="AM30" s="173">
        <f t="shared" si="25"/>
        <v>0.48260474619147725</v>
      </c>
      <c r="AN30" s="174">
        <f t="shared" si="26"/>
        <v>0.4826047461914772</v>
      </c>
      <c r="AO30" s="175">
        <f t="shared" si="45"/>
        <v>0</v>
      </c>
      <c r="AP30" s="243">
        <f t="shared" si="7"/>
        <v>1391712</v>
      </c>
      <c r="AQ30" s="129">
        <f t="shared" si="8"/>
        <v>1.6786909073672729</v>
      </c>
      <c r="AR30" s="129">
        <f t="shared" si="27"/>
        <v>0.29435566643922112</v>
      </c>
      <c r="AS30" s="336">
        <f t="shared" si="28"/>
        <v>0.1402147229898531</v>
      </c>
      <c r="AT30" s="326">
        <f t="shared" si="9"/>
        <v>1.3843352409280518</v>
      </c>
      <c r="AU30" s="326">
        <f t="shared" si="10"/>
        <v>0.99958324710859592</v>
      </c>
      <c r="AV30" s="169">
        <f t="shared" si="29"/>
        <v>0.34722928910635292</v>
      </c>
      <c r="AW30" s="170">
        <f t="shared" si="30"/>
        <v>116244.45674021944</v>
      </c>
      <c r="AX30" s="168">
        <f t="shared" si="31"/>
        <v>0.15414094344936802</v>
      </c>
      <c r="AY30" s="316">
        <f t="shared" si="32"/>
        <v>0.40016677065871537</v>
      </c>
      <c r="AZ30" s="313" t="str">
        <f t="shared" si="33"/>
        <v>Øk s</v>
      </c>
      <c r="BA30" s="399">
        <f t="shared" si="46"/>
        <v>5.7754745869663253</v>
      </c>
      <c r="BB30" s="47">
        <f t="shared" si="47"/>
        <v>2.7522629650182218</v>
      </c>
      <c r="BC30" s="412">
        <f t="shared" si="48"/>
        <v>2.2696582188267431</v>
      </c>
      <c r="BD30" s="412">
        <f t="shared" si="49"/>
        <v>0.48260474619147842</v>
      </c>
      <c r="BE30" s="323">
        <f t="shared" si="50"/>
        <v>0.30573907940366796</v>
      </c>
      <c r="BF30" s="323">
        <f t="shared" si="51"/>
        <v>2.0984457736683195</v>
      </c>
      <c r="BG30" s="412">
        <f t="shared" si="52"/>
        <v>0.19061726779851687</v>
      </c>
      <c r="BH30" s="406">
        <f t="shared" si="53"/>
        <v>0.48260474619147853</v>
      </c>
      <c r="BI30" s="407">
        <f t="shared" si="54"/>
        <v>0.48260474619147842</v>
      </c>
      <c r="BJ30" s="422">
        <f t="shared" si="55"/>
        <v>0</v>
      </c>
      <c r="BK30" s="176"/>
      <c r="BL30" s="151">
        <v>1975</v>
      </c>
      <c r="BM30" s="152">
        <f t="shared" si="34"/>
        <v>3.0623572855285018E-2</v>
      </c>
      <c r="BN30" s="152">
        <f t="shared" si="35"/>
        <v>1.9126006419840434E-2</v>
      </c>
      <c r="BO30" s="152">
        <f t="shared" si="36"/>
        <v>5.0335285926154126E-2</v>
      </c>
      <c r="BP30" s="152">
        <f t="shared" si="37"/>
        <v>3.4074186280849267E-3</v>
      </c>
      <c r="BQ30" s="152">
        <f t="shared" si="38"/>
        <v>9.3621230040088113E-2</v>
      </c>
      <c r="BR30" s="152">
        <f t="shared" si="39"/>
        <v>6.1125767781801794E-2</v>
      </c>
      <c r="BS30" s="152">
        <f t="shared" si="40"/>
        <v>7.1082203522719323E-2</v>
      </c>
      <c r="BT30" s="153">
        <f t="shared" si="41"/>
        <v>3.9256457675760782E-2</v>
      </c>
      <c r="BV30" s="120" t="s">
        <v>39</v>
      </c>
      <c r="BW30" s="95"/>
      <c r="BX30" s="91">
        <f>BX13*(1-0.4)</f>
        <v>9.4900779821925404E-3</v>
      </c>
      <c r="BY30" s="91">
        <f>BY13*(1-0.4)</f>
        <v>8.7952573222100892E-3</v>
      </c>
      <c r="BZ30" s="92">
        <f>BZ13*(1-0.4)</f>
        <v>5.1220807626650546E-3</v>
      </c>
      <c r="CB30" s="513"/>
      <c r="CC30" s="513"/>
      <c r="CD30" s="513"/>
      <c r="CE30" s="513"/>
      <c r="CF30" s="513"/>
      <c r="CG30" s="513"/>
      <c r="CI30" s="513"/>
      <c r="CJ30" s="513"/>
      <c r="CK30" s="513"/>
      <c r="CL30" s="513"/>
      <c r="CM30" s="513"/>
      <c r="CN30" s="513"/>
      <c r="CV30" s="152"/>
    </row>
    <row r="31" spans="1:103" x14ac:dyDescent="0.3">
      <c r="A31" s="151">
        <v>1976</v>
      </c>
      <c r="B31" s="154">
        <v>1349881.875</v>
      </c>
      <c r="C31" s="155">
        <v>0.65204018354415894</v>
      </c>
      <c r="D31" s="155">
        <v>0.1407371312379837</v>
      </c>
      <c r="E31" s="155">
        <v>0.20551195740699768</v>
      </c>
      <c r="F31" s="156">
        <f t="shared" si="0"/>
        <v>880177.22553793341</v>
      </c>
      <c r="G31" s="156">
        <f t="shared" si="0"/>
        <v>189978.50259765051</v>
      </c>
      <c r="H31" s="156">
        <f t="shared" si="0"/>
        <v>277416.86639947817</v>
      </c>
      <c r="I31" s="346">
        <f t="shared" si="11"/>
        <v>189978.50259765051</v>
      </c>
      <c r="J31" s="157">
        <f t="shared" si="1"/>
        <v>2309.2804649379104</v>
      </c>
      <c r="K31" s="188">
        <v>1974.207479175584</v>
      </c>
      <c r="L31" s="156">
        <v>431.858154296875</v>
      </c>
      <c r="M31" s="156">
        <v>942.68541099999993</v>
      </c>
      <c r="N31" s="159">
        <f t="shared" si="12"/>
        <v>78800.915954309981</v>
      </c>
      <c r="O31" s="160">
        <f t="shared" si="13"/>
        <v>852577.59815585404</v>
      </c>
      <c r="P31" s="156">
        <v>1499798.375</v>
      </c>
      <c r="Q31" s="161">
        <f t="shared" si="14"/>
        <v>1.2631131725644518</v>
      </c>
      <c r="R31" s="152">
        <f t="shared" si="42"/>
        <v>-7.4476588392821882E-2</v>
      </c>
      <c r="S31" s="162">
        <v>0.4</v>
      </c>
      <c r="T31" s="163">
        <f t="shared" si="15"/>
        <v>0.1407371312379837</v>
      </c>
      <c r="U31" s="164">
        <f t="shared" si="43"/>
        <v>2.8383934211431025E-2</v>
      </c>
      <c r="V31" s="165">
        <v>5.2541006356477737E-2</v>
      </c>
      <c r="W31" s="166">
        <v>1.6236088275909424</v>
      </c>
      <c r="X31" s="167">
        <f t="shared" si="2"/>
        <v>1384252.5145721277</v>
      </c>
      <c r="Y31" s="235" t="str">
        <f t="shared" si="16"/>
        <v>1</v>
      </c>
      <c r="Z31" s="168">
        <f t="shared" si="3"/>
        <v>0.94439444077076706</v>
      </c>
      <c r="AA31" s="168">
        <f t="shared" si="4"/>
        <v>1.759134157693212</v>
      </c>
      <c r="AB31" s="340">
        <f t="shared" si="5"/>
        <v>1349881.875</v>
      </c>
      <c r="AC31" s="41">
        <f t="shared" si="6"/>
        <v>1.5832950313494369</v>
      </c>
      <c r="AD31" s="41">
        <f t="shared" si="17"/>
        <v>0.22282840061547324</v>
      </c>
      <c r="AE31" s="341">
        <f t="shared" si="18"/>
        <v>0.14235782716230141</v>
      </c>
      <c r="AF31" s="171">
        <f t="shared" si="19"/>
        <v>3.7120539732375444</v>
      </c>
      <c r="AG31" s="172">
        <f t="shared" si="20"/>
        <v>2.134459787027712</v>
      </c>
      <c r="AH31" s="172">
        <f t="shared" si="21"/>
        <v>1.8340620398585941</v>
      </c>
      <c r="AI31" s="172">
        <f t="shared" si="22"/>
        <v>0.30039774716911782</v>
      </c>
      <c r="AJ31" s="172">
        <f t="shared" si="23"/>
        <v>0.19503505140346225</v>
      </c>
      <c r="AK31" s="172">
        <f t="shared" si="44"/>
        <v>1.7391070076830406</v>
      </c>
      <c r="AL31" s="323">
        <f t="shared" si="24"/>
        <v>0.23000309827565346</v>
      </c>
      <c r="AM31" s="173">
        <f t="shared" si="25"/>
        <v>0.30039774716911788</v>
      </c>
      <c r="AN31" s="174">
        <f t="shared" si="26"/>
        <v>0.30039774716911788</v>
      </c>
      <c r="AO31" s="175">
        <f t="shared" si="45"/>
        <v>0</v>
      </c>
      <c r="AP31" s="243">
        <f t="shared" si="7"/>
        <v>1349881.875</v>
      </c>
      <c r="AQ31" s="129">
        <f t="shared" si="8"/>
        <v>1.5832950313494358</v>
      </c>
      <c r="AR31" s="129">
        <f t="shared" si="27"/>
        <v>0.22282840061547307</v>
      </c>
      <c r="AS31" s="336">
        <f t="shared" si="28"/>
        <v>0.14235782716230141</v>
      </c>
      <c r="AT31" s="326">
        <f t="shared" si="9"/>
        <v>1.3604666307339628</v>
      </c>
      <c r="AU31" s="326">
        <f t="shared" si="10"/>
        <v>1.1110589769197401</v>
      </c>
      <c r="AV31" s="169">
        <f t="shared" si="29"/>
        <v>0.30747588591412495</v>
      </c>
      <c r="AW31" s="170">
        <f t="shared" si="30"/>
        <v>121371.09436072114</v>
      </c>
      <c r="AX31" s="168">
        <f t="shared" si="31"/>
        <v>8.0470573453171657E-2</v>
      </c>
      <c r="AY31" s="316">
        <f t="shared" si="32"/>
        <v>0.36001689227060268</v>
      </c>
      <c r="AZ31" s="313" t="str">
        <f t="shared" si="33"/>
        <v>Øk s</v>
      </c>
      <c r="BA31" s="399">
        <f t="shared" si="46"/>
        <v>3.7120539732375395</v>
      </c>
      <c r="BB31" s="47">
        <f t="shared" si="47"/>
        <v>2.1344597870277093</v>
      </c>
      <c r="BC31" s="412">
        <f t="shared" si="48"/>
        <v>1.8340620398585918</v>
      </c>
      <c r="BD31" s="412">
        <f t="shared" si="49"/>
        <v>0.30039774716911749</v>
      </c>
      <c r="BE31" s="323">
        <f t="shared" si="50"/>
        <v>0.195035051403462</v>
      </c>
      <c r="BF31" s="323">
        <f t="shared" si="51"/>
        <v>1.7391070076830406</v>
      </c>
      <c r="BG31" s="412">
        <f t="shared" si="52"/>
        <v>0.23000309827565346</v>
      </c>
      <c r="BH31" s="406">
        <f t="shared" si="53"/>
        <v>0.30039774716911749</v>
      </c>
      <c r="BI31" s="407">
        <f t="shared" si="54"/>
        <v>0.30039774716911749</v>
      </c>
      <c r="BJ31" s="422">
        <f t="shared" si="55"/>
        <v>0</v>
      </c>
      <c r="BK31" s="176"/>
      <c r="BL31" s="151">
        <v>1976</v>
      </c>
      <c r="BM31" s="152">
        <f t="shared" si="34"/>
        <v>2.8383934211431025E-2</v>
      </c>
      <c r="BN31" s="152">
        <f t="shared" si="35"/>
        <v>1.8448293279938612E-2</v>
      </c>
      <c r="BO31" s="152">
        <f t="shared" si="36"/>
        <v>4.735586263414051E-2</v>
      </c>
      <c r="BP31" s="152">
        <f t="shared" si="37"/>
        <v>-8.5545564360785045E-2</v>
      </c>
      <c r="BQ31" s="152">
        <f t="shared" si="38"/>
        <v>7.8113633357582174E-2</v>
      </c>
      <c r="BR31" s="152">
        <f t="shared" si="39"/>
        <v>4.8357133451607442E-2</v>
      </c>
      <c r="BS31" s="152">
        <f t="shared" si="40"/>
        <v>-3.0056595761191969E-2</v>
      </c>
      <c r="BT31" s="153">
        <f t="shared" si="41"/>
        <v>-5.6827540793346426E-2</v>
      </c>
      <c r="BV31" s="60"/>
      <c r="BW31" s="57"/>
      <c r="BX31" s="59"/>
      <c r="BY31" s="59"/>
      <c r="BZ31" s="59"/>
      <c r="CB31" s="513"/>
      <c r="CC31" s="513"/>
      <c r="CD31" s="513"/>
      <c r="CE31" s="513"/>
      <c r="CF31" s="513"/>
      <c r="CG31" s="513"/>
      <c r="CI31" s="513"/>
      <c r="CJ31" s="513"/>
      <c r="CK31" s="513"/>
      <c r="CL31" s="513"/>
      <c r="CM31" s="513"/>
      <c r="CN31" s="513"/>
      <c r="CV31" s="152"/>
    </row>
    <row r="32" spans="1:103" ht="17.399999999999999" x14ac:dyDescent="0.3">
      <c r="A32" s="189">
        <v>1977</v>
      </c>
      <c r="B32" s="190">
        <v>1428767</v>
      </c>
      <c r="C32" s="191">
        <v>0.60634517669677734</v>
      </c>
      <c r="D32" s="191">
        <v>0.17420950531959534</v>
      </c>
      <c r="E32" s="191">
        <v>0.19896930456161499</v>
      </c>
      <c r="F32" s="192">
        <f t="shared" si="0"/>
        <v>866325.97907352448</v>
      </c>
      <c r="G32" s="192">
        <f t="shared" si="0"/>
        <v>248904.79228696227</v>
      </c>
      <c r="H32" s="192">
        <f t="shared" si="0"/>
        <v>284280.77637058496</v>
      </c>
      <c r="I32" s="6">
        <f t="shared" si="11"/>
        <v>248904.79228696227</v>
      </c>
      <c r="J32" s="193">
        <f t="shared" si="1"/>
        <v>29255.452268928289</v>
      </c>
      <c r="K32" s="194">
        <v>1973.435253922903</v>
      </c>
      <c r="L32" s="192">
        <v>442.63763427734375</v>
      </c>
      <c r="M32" s="192">
        <v>957.89127199999996</v>
      </c>
      <c r="N32" s="195">
        <f t="shared" si="12"/>
        <v>83836.588831185363</v>
      </c>
      <c r="O32" s="196">
        <f t="shared" si="13"/>
        <v>873516.71219594299</v>
      </c>
      <c r="P32" s="192">
        <v>1610653.75</v>
      </c>
      <c r="Q32" s="197">
        <f t="shared" si="14"/>
        <v>1.2805537273267498</v>
      </c>
      <c r="R32" s="212">
        <f t="shared" si="42"/>
        <v>1.3807594712110467E-2</v>
      </c>
      <c r="S32" s="198">
        <v>0.4</v>
      </c>
      <c r="T32" s="199">
        <f t="shared" si="15"/>
        <v>0.17420950531959534</v>
      </c>
      <c r="U32" s="200">
        <f t="shared" si="43"/>
        <v>2.4559775069601601E-2</v>
      </c>
      <c r="V32" s="201">
        <v>5.2051279693841934E-2</v>
      </c>
      <c r="W32" s="202">
        <v>1.6535615921020508</v>
      </c>
      <c r="X32" s="203">
        <f t="shared" si="2"/>
        <v>1444413.6853464723</v>
      </c>
      <c r="Y32" s="234" t="str">
        <f t="shared" si="16"/>
        <v>1</v>
      </c>
      <c r="Z32" s="204">
        <f t="shared" si="3"/>
        <v>0.94699040531954892</v>
      </c>
      <c r="AA32" s="204">
        <f t="shared" si="4"/>
        <v>1.8438728504128563</v>
      </c>
      <c r="AB32" s="342">
        <f t="shared" si="5"/>
        <v>1428767</v>
      </c>
      <c r="AC32" s="36">
        <f t="shared" si="6"/>
        <v>1.6356493013261382</v>
      </c>
      <c r="AD32" s="36">
        <f t="shared" si="17"/>
        <v>0.28494565566036834</v>
      </c>
      <c r="AE32" s="343">
        <f t="shared" si="18"/>
        <v>0.14126104391980607</v>
      </c>
      <c r="AF32" s="206">
        <f t="shared" si="19"/>
        <v>5.9378654281002614</v>
      </c>
      <c r="AG32" s="207">
        <f t="shared" si="20"/>
        <v>2.6112589703736369</v>
      </c>
      <c r="AH32" s="207">
        <f t="shared" si="21"/>
        <v>2.1563528368834897</v>
      </c>
      <c r="AI32" s="207">
        <f t="shared" si="22"/>
        <v>0.45490613349014714</v>
      </c>
      <c r="AJ32" s="207">
        <f t="shared" si="23"/>
        <v>0.30907349418244118</v>
      </c>
      <c r="AK32" s="207">
        <f t="shared" si="44"/>
        <v>2.2739473546932922</v>
      </c>
      <c r="AL32" s="324">
        <f t="shared" si="24"/>
        <v>0.1759055675472978</v>
      </c>
      <c r="AM32" s="208">
        <f t="shared" si="25"/>
        <v>0.45490613349014719</v>
      </c>
      <c r="AN32" s="209">
        <f t="shared" si="26"/>
        <v>0.45490613349014725</v>
      </c>
      <c r="AO32" s="210">
        <f t="shared" si="45"/>
        <v>0</v>
      </c>
      <c r="AP32" s="247">
        <f t="shared" si="7"/>
        <v>1428767</v>
      </c>
      <c r="AQ32" s="18">
        <f t="shared" si="8"/>
        <v>1.6356493013261393</v>
      </c>
      <c r="AR32" s="18">
        <f t="shared" si="27"/>
        <v>0.28494565566036845</v>
      </c>
      <c r="AS32" s="337">
        <f t="shared" si="28"/>
        <v>0.14126104391980607</v>
      </c>
      <c r="AT32" s="13">
        <f t="shared" si="9"/>
        <v>1.3507036456657708</v>
      </c>
      <c r="AU32" s="13">
        <f t="shared" si="10"/>
        <v>1.1273032971786159</v>
      </c>
      <c r="AV32" s="213">
        <f t="shared" si="29"/>
        <v>0.30277780756342865</v>
      </c>
      <c r="AW32" s="205">
        <f t="shared" si="30"/>
        <v>123393.88264619571</v>
      </c>
      <c r="AX32" s="204">
        <f t="shared" si="31"/>
        <v>0.14368461174056238</v>
      </c>
      <c r="AY32" s="318">
        <f t="shared" si="32"/>
        <v>0.35482908725727058</v>
      </c>
      <c r="AZ32" s="317" t="str">
        <f t="shared" si="33"/>
        <v>Øk s</v>
      </c>
      <c r="BA32" s="400">
        <f t="shared" si="46"/>
        <v>5.9378654281002641</v>
      </c>
      <c r="BB32" s="44">
        <f t="shared" si="47"/>
        <v>2.6112589703736391</v>
      </c>
      <c r="BC32" s="413">
        <f t="shared" si="48"/>
        <v>2.1563528368834919</v>
      </c>
      <c r="BD32" s="413">
        <f t="shared" si="49"/>
        <v>0.45490613349014752</v>
      </c>
      <c r="BE32" s="45">
        <f t="shared" si="50"/>
        <v>0.30907349418244134</v>
      </c>
      <c r="BF32" s="45">
        <f t="shared" si="51"/>
        <v>2.2739473546932913</v>
      </c>
      <c r="BG32" s="413">
        <f t="shared" si="52"/>
        <v>0.17590556754729786</v>
      </c>
      <c r="BH32" s="408">
        <f t="shared" si="53"/>
        <v>0.45490613349014752</v>
      </c>
      <c r="BI32" s="409">
        <f t="shared" si="54"/>
        <v>0.45490613349014747</v>
      </c>
      <c r="BJ32" s="423">
        <f t="shared" si="55"/>
        <v>0</v>
      </c>
      <c r="BK32" s="392"/>
      <c r="BL32" s="189">
        <v>1977</v>
      </c>
      <c r="BM32" s="211">
        <f t="shared" si="34"/>
        <v>2.4559775069601601E-2</v>
      </c>
      <c r="BN32" s="211">
        <f t="shared" si="35"/>
        <v>1.8448264139799813E-2</v>
      </c>
      <c r="BO32" s="211">
        <f t="shared" si="36"/>
        <v>4.3461124427099485E-2</v>
      </c>
      <c r="BP32" s="211">
        <f t="shared" si="37"/>
        <v>2.7386362282305794E-3</v>
      </c>
      <c r="BQ32" s="211">
        <f t="shared" si="38"/>
        <v>7.3913518542117376E-2</v>
      </c>
      <c r="BR32" s="211">
        <f t="shared" si="39"/>
        <v>4.8170682349073277E-2</v>
      </c>
      <c r="BS32" s="211">
        <f t="shared" si="40"/>
        <v>5.843853929811451E-2</v>
      </c>
      <c r="BT32" s="212">
        <f t="shared" si="41"/>
        <v>3.3066654628531152E-2</v>
      </c>
      <c r="BV32" s="522" t="s">
        <v>47</v>
      </c>
      <c r="BW32" s="523"/>
      <c r="BX32" s="523"/>
      <c r="BY32" s="523"/>
      <c r="BZ32" s="524"/>
      <c r="CB32" s="513"/>
      <c r="CC32" s="513"/>
      <c r="CD32" s="513"/>
      <c r="CE32" s="513"/>
      <c r="CF32" s="513"/>
      <c r="CG32" s="513"/>
      <c r="CI32" s="513"/>
      <c r="CJ32" s="513"/>
      <c r="CK32" s="513"/>
      <c r="CL32" s="513"/>
      <c r="CM32" s="513"/>
      <c r="CN32" s="513"/>
      <c r="CV32" s="152"/>
    </row>
    <row r="33" spans="1:100" x14ac:dyDescent="0.3">
      <c r="A33" s="151">
        <v>1978</v>
      </c>
      <c r="B33" s="154">
        <v>1594763.125</v>
      </c>
      <c r="C33" s="155">
        <v>0.5637589693069458</v>
      </c>
      <c r="D33" s="155">
        <v>0.22015140950679779</v>
      </c>
      <c r="E33" s="155">
        <v>0.20336571335792542</v>
      </c>
      <c r="F33" s="156">
        <f t="shared" si="0"/>
        <v>899062.01563872397</v>
      </c>
      <c r="G33" s="156">
        <f t="shared" si="0"/>
        <v>351089.34979821555</v>
      </c>
      <c r="H33" s="156">
        <f t="shared" si="0"/>
        <v>324320.14055253938</v>
      </c>
      <c r="I33" s="346">
        <f t="shared" si="11"/>
        <v>351089.34979821555</v>
      </c>
      <c r="J33" s="157">
        <f t="shared" si="1"/>
        <v>20291.619010521099</v>
      </c>
      <c r="K33" s="188">
        <v>1972.7274368914661</v>
      </c>
      <c r="L33" s="156">
        <v>454.20285034179688</v>
      </c>
      <c r="M33" s="156">
        <v>972.20544199999995</v>
      </c>
      <c r="N33" s="159">
        <f t="shared" si="12"/>
        <v>90999.221709286794</v>
      </c>
      <c r="O33" s="160">
        <f t="shared" si="13"/>
        <v>896018.42478357116</v>
      </c>
      <c r="P33" s="156">
        <v>1748916.25</v>
      </c>
      <c r="Q33" s="161">
        <f t="shared" si="14"/>
        <v>1.3620668268911578</v>
      </c>
      <c r="R33" s="152">
        <f t="shared" si="42"/>
        <v>6.3654572100283996E-2</v>
      </c>
      <c r="S33" s="162">
        <v>0.4</v>
      </c>
      <c r="T33" s="163">
        <f t="shared" si="15"/>
        <v>0.22015140950679779</v>
      </c>
      <c r="U33" s="164">
        <f t="shared" si="43"/>
        <v>2.5759910799028524E-2</v>
      </c>
      <c r="V33" s="165">
        <v>5.2031777799129486E-2</v>
      </c>
      <c r="W33" s="166">
        <v>1.6840670108795166</v>
      </c>
      <c r="X33" s="167">
        <f t="shared" si="2"/>
        <v>1508955.0703182416</v>
      </c>
      <c r="Y33" s="235" t="str">
        <f t="shared" si="16"/>
        <v>1</v>
      </c>
      <c r="Z33" s="168">
        <f t="shared" si="3"/>
        <v>0.99628317173129755</v>
      </c>
      <c r="AA33" s="168">
        <f t="shared" si="4"/>
        <v>1.9518753204460524</v>
      </c>
      <c r="AB33" s="340">
        <f t="shared" si="5"/>
        <v>1594763.125</v>
      </c>
      <c r="AC33" s="41">
        <f t="shared" si="6"/>
        <v>1.7798329597800497</v>
      </c>
      <c r="AD33" s="41">
        <f t="shared" si="17"/>
        <v>0.39183273478223368</v>
      </c>
      <c r="AE33" s="341">
        <f t="shared" si="18"/>
        <v>0.15183967711056917</v>
      </c>
      <c r="AF33" s="171">
        <f t="shared" si="19"/>
        <v>9.4764238955386659</v>
      </c>
      <c r="AG33" s="172">
        <f t="shared" si="20"/>
        <v>3.3485455230897561</v>
      </c>
      <c r="AH33" s="172">
        <f t="shared" si="21"/>
        <v>2.6113585063838687</v>
      </c>
      <c r="AI33" s="172">
        <f t="shared" si="22"/>
        <v>0.73718701670588727</v>
      </c>
      <c r="AJ33" s="172">
        <f t="shared" si="23"/>
        <v>0.49307518246302889</v>
      </c>
      <c r="AK33" s="172">
        <f t="shared" si="44"/>
        <v>2.8300119649544495</v>
      </c>
      <c r="AL33" s="323">
        <f t="shared" si="24"/>
        <v>0.14134215860336061</v>
      </c>
      <c r="AM33" s="173">
        <f t="shared" si="25"/>
        <v>0.73718701670588715</v>
      </c>
      <c r="AN33" s="174">
        <f t="shared" si="26"/>
        <v>0.73718701670588738</v>
      </c>
      <c r="AO33" s="175">
        <f t="shared" si="45"/>
        <v>0</v>
      </c>
      <c r="AP33" s="243">
        <f t="shared" si="7"/>
        <v>1594763.125</v>
      </c>
      <c r="AQ33" s="129">
        <f t="shared" si="8"/>
        <v>1.7798329597800497</v>
      </c>
      <c r="AR33" s="129">
        <f t="shared" si="27"/>
        <v>0.39183273478223368</v>
      </c>
      <c r="AS33" s="336">
        <f t="shared" si="28"/>
        <v>0.15183967711056917</v>
      </c>
      <c r="AT33" s="326">
        <f t="shared" si="9"/>
        <v>1.3880002249978161</v>
      </c>
      <c r="AU33" s="326">
        <f t="shared" si="10"/>
        <v>1.0966620826525562</v>
      </c>
      <c r="AV33" s="169">
        <f t="shared" si="29"/>
        <v>0.31271138814721017</v>
      </c>
      <c r="AW33" s="170">
        <f t="shared" si="30"/>
        <v>136051.14830425827</v>
      </c>
      <c r="AX33" s="168">
        <f t="shared" si="31"/>
        <v>0.23999305767166451</v>
      </c>
      <c r="AY33" s="316">
        <f t="shared" si="32"/>
        <v>0.36474316594633965</v>
      </c>
      <c r="AZ33" s="313" t="str">
        <f t="shared" si="33"/>
        <v>Øk s</v>
      </c>
      <c r="BA33" s="399">
        <f t="shared" si="46"/>
        <v>9.4764238955386642</v>
      </c>
      <c r="BB33" s="47">
        <f t="shared" si="47"/>
        <v>3.3485455230897565</v>
      </c>
      <c r="BC33" s="412">
        <f t="shared" si="48"/>
        <v>2.6113585063838687</v>
      </c>
      <c r="BD33" s="412">
        <f t="shared" si="49"/>
        <v>0.73718701670588738</v>
      </c>
      <c r="BE33" s="323">
        <f t="shared" si="50"/>
        <v>0.49307518246302884</v>
      </c>
      <c r="BF33" s="323">
        <f t="shared" si="51"/>
        <v>2.8300119649544486</v>
      </c>
      <c r="BG33" s="412">
        <f t="shared" si="52"/>
        <v>0.14134215860336063</v>
      </c>
      <c r="BH33" s="406">
        <f t="shared" si="53"/>
        <v>0.73718701670588715</v>
      </c>
      <c r="BI33" s="407">
        <f t="shared" si="54"/>
        <v>0.73718701670588715</v>
      </c>
      <c r="BJ33" s="422">
        <f t="shared" si="55"/>
        <v>0</v>
      </c>
      <c r="BK33" s="176"/>
      <c r="BL33" s="151">
        <v>1978</v>
      </c>
      <c r="BM33" s="152">
        <f t="shared" si="34"/>
        <v>2.5759910799028524E-2</v>
      </c>
      <c r="BN33" s="152">
        <f t="shared" si="35"/>
        <v>1.8448311162505011E-2</v>
      </c>
      <c r="BO33" s="152">
        <f t="shared" si="36"/>
        <v>4.4683448811472397E-2</v>
      </c>
      <c r="BP33" s="152">
        <f t="shared" si="37"/>
        <v>5.2585585402780993E-2</v>
      </c>
      <c r="BQ33" s="152">
        <f t="shared" si="38"/>
        <v>8.5842472350124904E-2</v>
      </c>
      <c r="BR33" s="152">
        <f t="shared" si="39"/>
        <v>5.8573708056395293E-2</v>
      </c>
      <c r="BS33" s="152">
        <f t="shared" si="40"/>
        <v>0.11618138226876741</v>
      </c>
      <c r="BT33" s="153">
        <f t="shared" si="41"/>
        <v>8.815071686639156E-2</v>
      </c>
      <c r="BV33" s="84"/>
      <c r="BW33" s="73"/>
      <c r="BX33" s="73"/>
      <c r="BY33" s="73"/>
      <c r="BZ33" s="85"/>
      <c r="CB33" s="513"/>
      <c r="CC33" s="513"/>
      <c r="CD33" s="513"/>
      <c r="CE33" s="513"/>
      <c r="CF33" s="513"/>
      <c r="CG33" s="513"/>
      <c r="CI33" s="513"/>
      <c r="CJ33" s="513"/>
      <c r="CK33" s="513"/>
      <c r="CL33" s="513"/>
      <c r="CM33" s="513"/>
      <c r="CN33" s="513"/>
      <c r="CV33" s="152"/>
    </row>
    <row r="34" spans="1:100" x14ac:dyDescent="0.3">
      <c r="A34" s="151">
        <v>1979</v>
      </c>
      <c r="B34" s="154">
        <v>1719783.125</v>
      </c>
      <c r="C34" s="155">
        <v>0.55424422025680542</v>
      </c>
      <c r="D34" s="155">
        <v>0.21653525531291962</v>
      </c>
      <c r="E34" s="155">
        <v>0.22320488095283508</v>
      </c>
      <c r="F34" s="156">
        <f t="shared" si="0"/>
        <v>953179.85712643713</v>
      </c>
      <c r="G34" s="156">
        <f t="shared" si="0"/>
        <v>372393.67805472575</v>
      </c>
      <c r="H34" s="156">
        <f t="shared" si="0"/>
        <v>383863.9876803197</v>
      </c>
      <c r="I34" s="346">
        <f t="shared" si="11"/>
        <v>372393.67805472575</v>
      </c>
      <c r="J34" s="157">
        <f t="shared" si="1"/>
        <v>10345.602138517424</v>
      </c>
      <c r="K34" s="188">
        <v>1972.1038175192334</v>
      </c>
      <c r="L34" s="156">
        <v>467.56011962890625</v>
      </c>
      <c r="M34" s="156">
        <v>986.13220200000001</v>
      </c>
      <c r="N34" s="159">
        <f t="shared" si="12"/>
        <v>98834.3986678496</v>
      </c>
      <c r="O34" s="160">
        <f t="shared" si="13"/>
        <v>922077.0968399155</v>
      </c>
      <c r="P34" s="156">
        <v>1887810</v>
      </c>
      <c r="Q34" s="161">
        <f t="shared" si="14"/>
        <v>1.4003288274698753</v>
      </c>
      <c r="R34" s="152">
        <f t="shared" si="42"/>
        <v>2.809113313922228E-2</v>
      </c>
      <c r="S34" s="162">
        <v>0.4</v>
      </c>
      <c r="T34" s="163">
        <f t="shared" si="15"/>
        <v>0.21653525531291962</v>
      </c>
      <c r="U34" s="164">
        <f t="shared" si="43"/>
        <v>2.9082741309296941E-2</v>
      </c>
      <c r="V34" s="165">
        <v>5.2353996783494949E-2</v>
      </c>
      <c r="W34" s="166">
        <v>1.7136608362197876</v>
      </c>
      <c r="X34" s="167">
        <f t="shared" si="2"/>
        <v>1580127.4088298036</v>
      </c>
      <c r="Y34" s="235" t="str">
        <f t="shared" si="16"/>
        <v>1</v>
      </c>
      <c r="Z34" s="168">
        <f t="shared" si="3"/>
        <v>1.01361984905211</v>
      </c>
      <c r="AA34" s="168">
        <f t="shared" si="4"/>
        <v>2.0473450717622024</v>
      </c>
      <c r="AB34" s="340">
        <f t="shared" si="5"/>
        <v>1719783.1249999998</v>
      </c>
      <c r="AC34" s="41">
        <f t="shared" si="6"/>
        <v>1.8651185794484351</v>
      </c>
      <c r="AD34" s="41">
        <f t="shared" si="17"/>
        <v>0.40386392778973684</v>
      </c>
      <c r="AE34" s="341">
        <f t="shared" si="18"/>
        <v>0.16672910439466671</v>
      </c>
      <c r="AF34" s="171">
        <f t="shared" si="19"/>
        <v>8.9446590945822297</v>
      </c>
      <c r="AG34" s="172">
        <f t="shared" si="20"/>
        <v>3.3639965878172666</v>
      </c>
      <c r="AH34" s="172">
        <f t="shared" si="21"/>
        <v>2.6355727278024643</v>
      </c>
      <c r="AI34" s="172">
        <f t="shared" si="22"/>
        <v>0.72842386001480219</v>
      </c>
      <c r="AJ34" s="172">
        <f t="shared" si="23"/>
        <v>0.46828865346721688</v>
      </c>
      <c r="AK34" s="172">
        <f t="shared" si="44"/>
        <v>2.6589382185984864</v>
      </c>
      <c r="AL34" s="323">
        <f t="shared" si="24"/>
        <v>0.15043598877255526</v>
      </c>
      <c r="AM34" s="173">
        <f t="shared" si="25"/>
        <v>0.72842386001480219</v>
      </c>
      <c r="AN34" s="174">
        <f t="shared" si="26"/>
        <v>0.72842386001480208</v>
      </c>
      <c r="AO34" s="175">
        <f t="shared" si="45"/>
        <v>0</v>
      </c>
      <c r="AP34" s="243">
        <f t="shared" si="7"/>
        <v>1719783.125</v>
      </c>
      <c r="AQ34" s="129">
        <f t="shared" si="8"/>
        <v>1.8651185794484366</v>
      </c>
      <c r="AR34" s="129">
        <f t="shared" si="27"/>
        <v>0.40386392778973718</v>
      </c>
      <c r="AS34" s="336">
        <f t="shared" si="28"/>
        <v>0.16672910439466671</v>
      </c>
      <c r="AT34" s="326">
        <f t="shared" si="9"/>
        <v>1.4612546516586995</v>
      </c>
      <c r="AU34" s="326">
        <f t="shared" si="10"/>
        <v>1.0977023629069498</v>
      </c>
      <c r="AV34" s="169">
        <f t="shared" si="29"/>
        <v>0.31204350614317672</v>
      </c>
      <c r="AW34" s="170">
        <f t="shared" si="30"/>
        <v>153737.08853895345</v>
      </c>
      <c r="AX34" s="168">
        <f t="shared" si="31"/>
        <v>0.23713482339507047</v>
      </c>
      <c r="AY34" s="316">
        <f t="shared" si="32"/>
        <v>0.36439750292667167</v>
      </c>
      <c r="AZ34" s="313" t="str">
        <f t="shared" si="33"/>
        <v>Øk s</v>
      </c>
      <c r="BA34" s="399">
        <f t="shared" si="46"/>
        <v>8.9446590945822404</v>
      </c>
      <c r="BB34" s="47">
        <f t="shared" si="47"/>
        <v>3.3639965878172715</v>
      </c>
      <c r="BC34" s="412">
        <f t="shared" si="48"/>
        <v>2.6355727278024683</v>
      </c>
      <c r="BD34" s="412">
        <f t="shared" si="49"/>
        <v>0.7284238600148033</v>
      </c>
      <c r="BE34" s="323">
        <f t="shared" si="50"/>
        <v>0.46828865346721749</v>
      </c>
      <c r="BF34" s="323">
        <f t="shared" si="51"/>
        <v>2.6589382185984856</v>
      </c>
      <c r="BG34" s="412">
        <f t="shared" si="52"/>
        <v>0.15043598877255532</v>
      </c>
      <c r="BH34" s="406">
        <f t="shared" si="53"/>
        <v>0.72842386001480308</v>
      </c>
      <c r="BI34" s="407">
        <f t="shared" si="54"/>
        <v>0.72842386001480297</v>
      </c>
      <c r="BJ34" s="422">
        <f t="shared" si="55"/>
        <v>0</v>
      </c>
      <c r="BK34" s="176"/>
      <c r="BL34" s="151">
        <v>1979</v>
      </c>
      <c r="BM34" s="152">
        <f t="shared" si="34"/>
        <v>2.9082741309296941E-2</v>
      </c>
      <c r="BN34" s="152">
        <f t="shared" si="35"/>
        <v>1.7572831216980729E-2</v>
      </c>
      <c r="BO34" s="152">
        <f t="shared" si="36"/>
        <v>4.7166638630633043E-2</v>
      </c>
      <c r="BP34" s="152">
        <f t="shared" si="37"/>
        <v>1.7547434409033842E-2</v>
      </c>
      <c r="BQ34" s="152">
        <f t="shared" si="38"/>
        <v>7.9417038980568677E-2</v>
      </c>
      <c r="BR34" s="152">
        <f t="shared" si="39"/>
        <v>4.8911808206239707E-2</v>
      </c>
      <c r="BS34" s="152">
        <f t="shared" si="40"/>
        <v>7.8394087523186093E-2</v>
      </c>
      <c r="BT34" s="153">
        <f t="shared" si="41"/>
        <v>4.7917766214940108E-2</v>
      </c>
      <c r="BV34" s="86"/>
      <c r="BW34" s="87"/>
      <c r="BX34" s="115" t="s">
        <v>43</v>
      </c>
      <c r="BY34" s="115" t="s">
        <v>44</v>
      </c>
      <c r="BZ34" s="116" t="s">
        <v>45</v>
      </c>
      <c r="CB34" s="513"/>
      <c r="CC34" s="513"/>
      <c r="CD34" s="513"/>
      <c r="CE34" s="513"/>
      <c r="CF34" s="513"/>
      <c r="CG34" s="513"/>
      <c r="CI34" s="513"/>
      <c r="CJ34" s="513"/>
      <c r="CK34" s="513"/>
      <c r="CL34" s="513"/>
      <c r="CM34" s="513"/>
      <c r="CN34" s="513"/>
      <c r="CV34" s="152"/>
    </row>
    <row r="35" spans="1:100" x14ac:dyDescent="0.3">
      <c r="A35" s="151">
        <v>1980</v>
      </c>
      <c r="B35" s="154">
        <v>1804728.625</v>
      </c>
      <c r="C35" s="155">
        <v>0.58603841066360474</v>
      </c>
      <c r="D35" s="155">
        <v>0.1897246390581131</v>
      </c>
      <c r="E35" s="155">
        <v>0.22103410959243774</v>
      </c>
      <c r="F35" s="156">
        <f t="shared" si="0"/>
        <v>1057640.2950741127</v>
      </c>
      <c r="G35" s="156">
        <f t="shared" si="0"/>
        <v>342401.48697596975</v>
      </c>
      <c r="H35" s="156">
        <f t="shared" si="0"/>
        <v>398906.58468285948</v>
      </c>
      <c r="I35" s="346">
        <f t="shared" si="11"/>
        <v>342401.48697596975</v>
      </c>
      <c r="J35" s="157">
        <f t="shared" si="1"/>
        <v>5780.2582670580596</v>
      </c>
      <c r="K35" s="188">
        <v>1971.4967389256501</v>
      </c>
      <c r="L35" s="156">
        <v>484.66885375976563</v>
      </c>
      <c r="M35" s="156">
        <v>1000.0892349999999</v>
      </c>
      <c r="N35" s="159">
        <f t="shared" si="12"/>
        <v>107327.67271452351</v>
      </c>
      <c r="O35" s="160">
        <f t="shared" si="13"/>
        <v>955523.06464621075</v>
      </c>
      <c r="P35" s="156">
        <v>2050125.625</v>
      </c>
      <c r="Q35" s="161">
        <f t="shared" si="14"/>
        <v>1.3917300751498392</v>
      </c>
      <c r="R35" s="152">
        <f t="shared" si="42"/>
        <v>-6.1405236765513438E-3</v>
      </c>
      <c r="S35" s="162">
        <v>0.4</v>
      </c>
      <c r="T35" s="163">
        <f t="shared" si="15"/>
        <v>0.1897246390581131</v>
      </c>
      <c r="U35" s="164">
        <f t="shared" si="43"/>
        <v>3.6272420083872783E-2</v>
      </c>
      <c r="V35" s="165">
        <v>5.2351754158735275E-2</v>
      </c>
      <c r="W35" s="166">
        <v>1.7374356985092163</v>
      </c>
      <c r="X35" s="167">
        <f t="shared" si="2"/>
        <v>1660159.8832652562</v>
      </c>
      <c r="Y35" s="235" t="str">
        <f t="shared" si="16"/>
        <v>1</v>
      </c>
      <c r="Z35" s="168">
        <f t="shared" si="3"/>
        <v>0.99910186131502887</v>
      </c>
      <c r="AA35" s="168">
        <f t="shared" si="4"/>
        <v>2.1455532585799735</v>
      </c>
      <c r="AB35" s="340">
        <f t="shared" si="5"/>
        <v>1804728.6250000002</v>
      </c>
      <c r="AC35" s="41">
        <f t="shared" si="6"/>
        <v>1.8887337122188828</v>
      </c>
      <c r="AD35" s="41">
        <f t="shared" si="17"/>
        <v>0.35833932182761763</v>
      </c>
      <c r="AE35" s="341">
        <f t="shared" si="18"/>
        <v>0.19014788583518707</v>
      </c>
      <c r="AF35" s="171">
        <f t="shared" si="19"/>
        <v>6.1689451671442725</v>
      </c>
      <c r="AG35" s="172">
        <f t="shared" si="20"/>
        <v>2.8816376939772601</v>
      </c>
      <c r="AH35" s="172">
        <f t="shared" si="21"/>
        <v>2.334920022591171</v>
      </c>
      <c r="AI35" s="172">
        <f t="shared" si="22"/>
        <v>0.54671767138608907</v>
      </c>
      <c r="AJ35" s="172">
        <f t="shared" si="23"/>
        <v>0.32295510080905504</v>
      </c>
      <c r="AK35" s="172">
        <f t="shared" si="44"/>
        <v>2.1407775099685913</v>
      </c>
      <c r="AL35" s="323">
        <f t="shared" si="24"/>
        <v>0.18684800178317862</v>
      </c>
      <c r="AM35" s="173">
        <f t="shared" si="25"/>
        <v>0.54671767138608895</v>
      </c>
      <c r="AN35" s="174">
        <f t="shared" si="26"/>
        <v>0.54671767138608895</v>
      </c>
      <c r="AO35" s="175">
        <f t="shared" si="45"/>
        <v>0</v>
      </c>
      <c r="AP35" s="243">
        <f t="shared" si="7"/>
        <v>1804728.6250000002</v>
      </c>
      <c r="AQ35" s="129">
        <f t="shared" si="8"/>
        <v>1.8887337122188812</v>
      </c>
      <c r="AR35" s="129">
        <f t="shared" si="27"/>
        <v>0.3583393218276173</v>
      </c>
      <c r="AS35" s="336">
        <f t="shared" si="28"/>
        <v>0.19014788583518707</v>
      </c>
      <c r="AT35" s="326">
        <f t="shared" si="9"/>
        <v>1.530394390391264</v>
      </c>
      <c r="AU35" s="326">
        <f t="shared" si="10"/>
        <v>1.1359744598720489</v>
      </c>
      <c r="AV35" s="169">
        <f t="shared" si="29"/>
        <v>0.29976883845129082</v>
      </c>
      <c r="AW35" s="170">
        <f t="shared" si="30"/>
        <v>181690.69060923575</v>
      </c>
      <c r="AX35" s="168">
        <f t="shared" si="31"/>
        <v>0.16819143599243022</v>
      </c>
      <c r="AY35" s="316">
        <f t="shared" si="32"/>
        <v>0.3521205926100261</v>
      </c>
      <c r="AZ35" s="313" t="str">
        <f t="shared" si="33"/>
        <v>Øk s</v>
      </c>
      <c r="BA35" s="399">
        <f t="shared" si="46"/>
        <v>6.1689451671442637</v>
      </c>
      <c r="BB35" s="47">
        <f t="shared" si="47"/>
        <v>2.8816376939772557</v>
      </c>
      <c r="BC35" s="412">
        <f t="shared" si="48"/>
        <v>2.334920022591167</v>
      </c>
      <c r="BD35" s="412">
        <f t="shared" si="49"/>
        <v>0.54671767138608818</v>
      </c>
      <c r="BE35" s="323">
        <f t="shared" si="50"/>
        <v>0.3229551008090546</v>
      </c>
      <c r="BF35" s="323">
        <f t="shared" si="51"/>
        <v>2.1407775099685917</v>
      </c>
      <c r="BG35" s="412">
        <f t="shared" si="52"/>
        <v>0.18684800178317859</v>
      </c>
      <c r="BH35" s="406">
        <f t="shared" si="53"/>
        <v>0.54671767138608818</v>
      </c>
      <c r="BI35" s="407">
        <f t="shared" si="54"/>
        <v>0.54671767138608807</v>
      </c>
      <c r="BJ35" s="422">
        <f t="shared" si="55"/>
        <v>0</v>
      </c>
      <c r="BK35" s="176"/>
      <c r="BL35" s="151">
        <v>1980</v>
      </c>
      <c r="BM35" s="152">
        <f t="shared" si="34"/>
        <v>3.6272420083872783E-2</v>
      </c>
      <c r="BN35" s="152">
        <f t="shared" si="35"/>
        <v>1.3873726811586792E-2</v>
      </c>
      <c r="BO35" s="152">
        <f t="shared" si="36"/>
        <v>5.064938054249836E-2</v>
      </c>
      <c r="BP35" s="152">
        <f t="shared" si="37"/>
        <v>-1.4464759763503417E-2</v>
      </c>
      <c r="BQ35" s="152">
        <f t="shared" si="38"/>
        <v>8.5980911744296298E-2</v>
      </c>
      <c r="BR35" s="152">
        <f t="shared" si="39"/>
        <v>4.7968556044751559E-2</v>
      </c>
      <c r="BS35" s="152">
        <f t="shared" si="40"/>
        <v>4.9393146592248645E-2</v>
      </c>
      <c r="BT35" s="153">
        <f t="shared" si="41"/>
        <v>1.2661464547434463E-2</v>
      </c>
      <c r="BV35" s="90" t="s">
        <v>22</v>
      </c>
      <c r="BW35" s="87"/>
      <c r="BX35" s="88">
        <f>BX18</f>
        <v>4.1363468160396794E-2</v>
      </c>
      <c r="BY35" s="88">
        <f>BY18</f>
        <v>6.4307366665006235E-2</v>
      </c>
      <c r="BZ35" s="89">
        <f>BZ18</f>
        <v>6.7853571464424847E-2</v>
      </c>
      <c r="CB35" s="513"/>
      <c r="CC35" s="513"/>
      <c r="CD35" s="513"/>
      <c r="CE35" s="513"/>
      <c r="CF35" s="513"/>
      <c r="CG35" s="513"/>
      <c r="CI35" s="513"/>
      <c r="CJ35" s="513"/>
      <c r="CK35" s="513"/>
      <c r="CL35" s="513"/>
      <c r="CM35" s="513"/>
      <c r="CN35" s="513"/>
      <c r="CV35" s="152"/>
    </row>
    <row r="36" spans="1:100" x14ac:dyDescent="0.3">
      <c r="A36" s="151">
        <v>1981</v>
      </c>
      <c r="B36" s="154">
        <v>1861601.125</v>
      </c>
      <c r="C36" s="155">
        <v>0.59229761362075806</v>
      </c>
      <c r="D36" s="155">
        <v>0.19108574092388153</v>
      </c>
      <c r="E36" s="155">
        <v>0.21803520619869232</v>
      </c>
      <c r="F36" s="156">
        <f t="shared" si="0"/>
        <v>1102621.9038512185</v>
      </c>
      <c r="G36" s="156">
        <f t="shared" si="0"/>
        <v>355725.4302753564</v>
      </c>
      <c r="H36" s="156">
        <f t="shared" si="0"/>
        <v>405894.5851490926</v>
      </c>
      <c r="I36" s="346">
        <f t="shared" si="11"/>
        <v>355725.4302753564</v>
      </c>
      <c r="J36" s="157">
        <f t="shared" si="1"/>
        <v>-2640.7942756675184</v>
      </c>
      <c r="K36" s="188">
        <v>1971.1016198500304</v>
      </c>
      <c r="L36" s="156">
        <v>504.65182495117188</v>
      </c>
      <c r="M36" s="156">
        <v>1014.022212</v>
      </c>
      <c r="N36" s="159">
        <f t="shared" si="12"/>
        <v>114198.63254030049</v>
      </c>
      <c r="O36" s="160">
        <f t="shared" si="13"/>
        <v>994720.02962152881</v>
      </c>
      <c r="P36" s="156">
        <v>2201382</v>
      </c>
      <c r="Q36" s="161">
        <f t="shared" si="14"/>
        <v>1.3620340052376696</v>
      </c>
      <c r="R36" s="152">
        <f t="shared" si="42"/>
        <v>-2.1337521148971618E-2</v>
      </c>
      <c r="S36" s="162">
        <v>0.4</v>
      </c>
      <c r="T36" s="163">
        <f t="shared" si="15"/>
        <v>0.19108574092388153</v>
      </c>
      <c r="U36" s="164">
        <f t="shared" si="43"/>
        <v>4.1021474442200945E-2</v>
      </c>
      <c r="V36" s="165">
        <v>5.1875881850719452E-2</v>
      </c>
      <c r="W36" s="166">
        <v>1.7590692043304443</v>
      </c>
      <c r="X36" s="167">
        <f t="shared" si="2"/>
        <v>1749781.3710378988</v>
      </c>
      <c r="Y36" s="235" t="str">
        <f t="shared" si="16"/>
        <v>1</v>
      </c>
      <c r="Z36" s="168">
        <f t="shared" si="3"/>
        <v>0.97055062855640117</v>
      </c>
      <c r="AA36" s="168">
        <f t="shared" si="4"/>
        <v>2.2130669278244874</v>
      </c>
      <c r="AB36" s="340">
        <f t="shared" si="5"/>
        <v>1861601.1250000002</v>
      </c>
      <c r="AC36" s="41">
        <f t="shared" si="6"/>
        <v>1.87148249714877</v>
      </c>
      <c r="AD36" s="41">
        <f t="shared" si="17"/>
        <v>0.35761361959374877</v>
      </c>
      <c r="AE36" s="341">
        <f t="shared" si="18"/>
        <v>0.20558806689419015</v>
      </c>
      <c r="AF36" s="171">
        <f t="shared" si="19"/>
        <v>5.5678576981514514</v>
      </c>
      <c r="AG36" s="172">
        <f t="shared" si="20"/>
        <v>2.7068438381255033</v>
      </c>
      <c r="AH36" s="172">
        <f t="shared" si="21"/>
        <v>2.1896045777520481</v>
      </c>
      <c r="AI36" s="172">
        <f t="shared" si="22"/>
        <v>0.51723926037345502</v>
      </c>
      <c r="AJ36" s="172">
        <f t="shared" si="23"/>
        <v>0.28883752811092345</v>
      </c>
      <c r="AK36" s="172">
        <f t="shared" si="44"/>
        <v>2.0569556395271062</v>
      </c>
      <c r="AL36" s="323">
        <f t="shared" si="24"/>
        <v>0.19446214216460203</v>
      </c>
      <c r="AM36" s="173">
        <f t="shared" si="25"/>
        <v>0.51723926037345502</v>
      </c>
      <c r="AN36" s="174">
        <f t="shared" si="26"/>
        <v>0.51723926037345502</v>
      </c>
      <c r="AO36" s="175">
        <f t="shared" si="45"/>
        <v>0</v>
      </c>
      <c r="AP36" s="243">
        <f t="shared" si="7"/>
        <v>1861601.125</v>
      </c>
      <c r="AQ36" s="129">
        <f t="shared" si="8"/>
        <v>1.8714824971487729</v>
      </c>
      <c r="AR36" s="129">
        <f t="shared" si="27"/>
        <v>0.35761361959374927</v>
      </c>
      <c r="AS36" s="336">
        <f t="shared" si="28"/>
        <v>0.20558806689419015</v>
      </c>
      <c r="AT36" s="326">
        <f t="shared" si="9"/>
        <v>1.5138688775550235</v>
      </c>
      <c r="AU36" s="326">
        <f t="shared" si="10"/>
        <v>1.1825207722733837</v>
      </c>
      <c r="AV36" s="169">
        <f t="shared" si="29"/>
        <v>0.28638456090751152</v>
      </c>
      <c r="AW36" s="170">
        <f t="shared" si="30"/>
        <v>204502.5679908217</v>
      </c>
      <c r="AX36" s="168">
        <f t="shared" si="31"/>
        <v>0.15202555269955911</v>
      </c>
      <c r="AY36" s="316">
        <f t="shared" si="32"/>
        <v>0.33826044275823097</v>
      </c>
      <c r="AZ36" s="313" t="str">
        <f t="shared" si="33"/>
        <v>Øk s</v>
      </c>
      <c r="BA36" s="399">
        <f t="shared" si="46"/>
        <v>5.5678576981514656</v>
      </c>
      <c r="BB36" s="47">
        <f t="shared" si="47"/>
        <v>2.7068438381255095</v>
      </c>
      <c r="BC36" s="412">
        <f t="shared" si="48"/>
        <v>2.1896045777520534</v>
      </c>
      <c r="BD36" s="412">
        <f t="shared" si="49"/>
        <v>0.51723926037345624</v>
      </c>
      <c r="BE36" s="323">
        <f t="shared" si="50"/>
        <v>0.28883752811092422</v>
      </c>
      <c r="BF36" s="323">
        <f t="shared" si="51"/>
        <v>2.0569556395271067</v>
      </c>
      <c r="BG36" s="412">
        <f t="shared" si="52"/>
        <v>0.19446214216460198</v>
      </c>
      <c r="BH36" s="406">
        <f t="shared" si="53"/>
        <v>0.51723926037345624</v>
      </c>
      <c r="BI36" s="407">
        <f t="shared" si="54"/>
        <v>0.51723926037345636</v>
      </c>
      <c r="BJ36" s="422">
        <f t="shared" si="55"/>
        <v>0</v>
      </c>
      <c r="BK36" s="176"/>
      <c r="BL36" s="151">
        <v>1981</v>
      </c>
      <c r="BM36" s="152">
        <f t="shared" si="34"/>
        <v>4.1021474442200945E-2</v>
      </c>
      <c r="BN36" s="152">
        <f t="shared" si="35"/>
        <v>1.2451399404185357E-2</v>
      </c>
      <c r="BO36" s="152">
        <f t="shared" si="36"/>
        <v>5.3983648608814827E-2</v>
      </c>
      <c r="BP36" s="152">
        <f t="shared" si="37"/>
        <v>-2.8808360791482832E-2</v>
      </c>
      <c r="BQ36" s="152">
        <f t="shared" si="38"/>
        <v>7.3779076343187505E-2</v>
      </c>
      <c r="BR36" s="152">
        <f t="shared" si="39"/>
        <v>3.1466787866733091E-2</v>
      </c>
      <c r="BS36" s="152">
        <f t="shared" si="40"/>
        <v>3.1513048118245478E-2</v>
      </c>
      <c r="BT36" s="153">
        <f t="shared" si="41"/>
        <v>-9.1337465723773329E-3</v>
      </c>
      <c r="BV36" s="119" t="s">
        <v>37</v>
      </c>
      <c r="BW36" s="87"/>
      <c r="BX36" s="88">
        <f>BX35-BX37-BX38-BX39</f>
        <v>-1.058951763136321E-2</v>
      </c>
      <c r="BY36" s="88">
        <f>BY35-BY37-BY38-BY39</f>
        <v>3.5583629338631143E-3</v>
      </c>
      <c r="BZ36" s="89">
        <f>BZ35-BZ37-BZ38-BZ39</f>
        <v>1.2221782689509939E-2</v>
      </c>
      <c r="CB36" s="513"/>
      <c r="CC36" s="513"/>
      <c r="CD36" s="513"/>
      <c r="CE36" s="513"/>
      <c r="CF36" s="513"/>
      <c r="CG36" s="513"/>
      <c r="CI36" s="513"/>
      <c r="CJ36" s="513"/>
      <c r="CK36" s="513"/>
      <c r="CL36" s="513"/>
      <c r="CM36" s="513"/>
      <c r="CN36" s="513"/>
      <c r="CV36" s="152"/>
    </row>
    <row r="37" spans="1:100" x14ac:dyDescent="0.3">
      <c r="A37" s="151">
        <v>1982</v>
      </c>
      <c r="B37" s="154">
        <v>2031704.875</v>
      </c>
      <c r="C37" s="155">
        <v>0.59828227758407593</v>
      </c>
      <c r="D37" s="155">
        <v>0.1830265074968338</v>
      </c>
      <c r="E37" s="155">
        <v>0.22037449479103088</v>
      </c>
      <c r="F37" s="156">
        <f t="shared" si="0"/>
        <v>1215533.0199936703</v>
      </c>
      <c r="G37" s="156">
        <f t="shared" si="0"/>
        <v>371855.84753554128</v>
      </c>
      <c r="H37" s="156">
        <f t="shared" si="0"/>
        <v>447735.93539259955</v>
      </c>
      <c r="I37" s="346">
        <f t="shared" si="11"/>
        <v>371855.84753554128</v>
      </c>
      <c r="J37" s="157">
        <f t="shared" si="1"/>
        <v>-3419.9279218111187</v>
      </c>
      <c r="K37" s="188">
        <v>1970.706253024488</v>
      </c>
      <c r="L37" s="156">
        <v>529.559326171875</v>
      </c>
      <c r="M37" s="156">
        <v>1027.948987</v>
      </c>
      <c r="N37" s="159">
        <f t="shared" si="12"/>
        <v>121970.02996305004</v>
      </c>
      <c r="O37" s="160">
        <f t="shared" si="13"/>
        <v>1043605.8754343485</v>
      </c>
      <c r="P37" s="156">
        <v>2373196.25</v>
      </c>
      <c r="Q37" s="161">
        <f t="shared" si="14"/>
        <v>1.4015392092241592</v>
      </c>
      <c r="R37" s="152">
        <f t="shared" si="42"/>
        <v>2.9004565109661925E-2</v>
      </c>
      <c r="S37" s="162">
        <v>0.4</v>
      </c>
      <c r="T37" s="163">
        <f t="shared" si="15"/>
        <v>0.1830265074968338</v>
      </c>
      <c r="U37" s="164">
        <f t="shared" si="43"/>
        <v>4.914533170848058E-2</v>
      </c>
      <c r="V37" s="165">
        <v>5.1394835114479065E-2</v>
      </c>
      <c r="W37" s="166">
        <v>1.7809720039367676</v>
      </c>
      <c r="X37" s="167">
        <f t="shared" si="2"/>
        <v>1858632.8472924964</v>
      </c>
      <c r="Y37" s="235" t="str">
        <f t="shared" si="16"/>
        <v>1</v>
      </c>
      <c r="Z37" s="168">
        <f t="shared" si="3"/>
        <v>0.99131344494895923</v>
      </c>
      <c r="AA37" s="168">
        <f t="shared" si="4"/>
        <v>2.2740349646002866</v>
      </c>
      <c r="AB37" s="340">
        <f t="shared" si="5"/>
        <v>2031704.875</v>
      </c>
      <c r="AC37" s="41">
        <f t="shared" si="6"/>
        <v>1.9468124153233692</v>
      </c>
      <c r="AD37" s="41">
        <f t="shared" si="17"/>
        <v>0.35631827712811176</v>
      </c>
      <c r="AE37" s="341">
        <f t="shared" si="18"/>
        <v>0.22863185470215594</v>
      </c>
      <c r="AF37" s="171">
        <f t="shared" si="19"/>
        <v>4.7639376831418963</v>
      </c>
      <c r="AG37" s="172">
        <f t="shared" si="20"/>
        <v>2.6169274382594874</v>
      </c>
      <c r="AH37" s="172">
        <f t="shared" si="21"/>
        <v>2.1379603488622174</v>
      </c>
      <c r="AI37" s="172">
        <f t="shared" si="22"/>
        <v>0.47896708939727012</v>
      </c>
      <c r="AJ37" s="172">
        <f t="shared" si="23"/>
        <v>0.24484179172073117</v>
      </c>
      <c r="AK37" s="172">
        <f t="shared" si="44"/>
        <v>1.8204317068532785</v>
      </c>
      <c r="AL37" s="323">
        <f t="shared" si="24"/>
        <v>0.21972809993044076</v>
      </c>
      <c r="AM37" s="173">
        <f t="shared" si="25"/>
        <v>0.47896708939727012</v>
      </c>
      <c r="AN37" s="174">
        <f t="shared" si="26"/>
        <v>0.47896708939727012</v>
      </c>
      <c r="AO37" s="175">
        <f t="shared" si="45"/>
        <v>0</v>
      </c>
      <c r="AP37" s="243">
        <f t="shared" si="7"/>
        <v>2031704.875</v>
      </c>
      <c r="AQ37" s="129">
        <f t="shared" si="8"/>
        <v>1.9468124153233679</v>
      </c>
      <c r="AR37" s="129">
        <f t="shared" si="27"/>
        <v>0.35631827712811154</v>
      </c>
      <c r="AS37" s="336">
        <f t="shared" si="28"/>
        <v>0.22863185470215594</v>
      </c>
      <c r="AT37" s="326">
        <f t="shared" si="9"/>
        <v>1.5904941381952564</v>
      </c>
      <c r="AU37" s="326">
        <f t="shared" si="10"/>
        <v>1.1680811909259201</v>
      </c>
      <c r="AV37" s="169">
        <f t="shared" si="29"/>
        <v>0.29104711421861973</v>
      </c>
      <c r="AW37" s="170">
        <f t="shared" si="30"/>
        <v>238601.54687862223</v>
      </c>
      <c r="AX37" s="168">
        <f t="shared" si="31"/>
        <v>0.1276864224259556</v>
      </c>
      <c r="AY37" s="316">
        <f t="shared" si="32"/>
        <v>0.34244194933309879</v>
      </c>
      <c r="AZ37" s="313" t="str">
        <f t="shared" si="33"/>
        <v>Øk s</v>
      </c>
      <c r="BA37" s="399">
        <f t="shared" si="46"/>
        <v>4.7639376831418909</v>
      </c>
      <c r="BB37" s="47">
        <f t="shared" si="47"/>
        <v>2.6169274382594847</v>
      </c>
      <c r="BC37" s="412">
        <f t="shared" si="48"/>
        <v>2.1379603488622152</v>
      </c>
      <c r="BD37" s="412">
        <f t="shared" si="49"/>
        <v>0.47896708939726967</v>
      </c>
      <c r="BE37" s="323">
        <f t="shared" si="50"/>
        <v>0.24484179172073089</v>
      </c>
      <c r="BF37" s="323">
        <f t="shared" si="51"/>
        <v>1.8204317068532783</v>
      </c>
      <c r="BG37" s="412">
        <f t="shared" si="52"/>
        <v>0.21972809993044079</v>
      </c>
      <c r="BH37" s="406">
        <f t="shared" si="53"/>
        <v>0.47896708939726962</v>
      </c>
      <c r="BI37" s="407">
        <f t="shared" si="54"/>
        <v>0.47896708939726956</v>
      </c>
      <c r="BJ37" s="422">
        <f t="shared" si="55"/>
        <v>0</v>
      </c>
      <c r="BK37" s="176"/>
      <c r="BL37" s="151">
        <v>1982</v>
      </c>
      <c r="BM37" s="152">
        <f t="shared" si="34"/>
        <v>4.914533170848058E-2</v>
      </c>
      <c r="BN37" s="152">
        <f t="shared" si="35"/>
        <v>1.2451357543184391E-2</v>
      </c>
      <c r="BO37" s="152">
        <f t="shared" si="36"/>
        <v>6.220861534834566E-2</v>
      </c>
      <c r="BP37" s="152">
        <f t="shared" si="37"/>
        <v>2.1533750583751291E-2</v>
      </c>
      <c r="BQ37" s="152">
        <f t="shared" si="38"/>
        <v>7.8048357804324744E-2</v>
      </c>
      <c r="BR37" s="152">
        <f t="shared" si="39"/>
        <v>2.7549115668061903E-2</v>
      </c>
      <c r="BS37" s="152">
        <f t="shared" si="40"/>
        <v>9.137497163899691E-2</v>
      </c>
      <c r="BT37" s="153">
        <f t="shared" si="41"/>
        <v>4.0251468175291731E-2</v>
      </c>
      <c r="BV37" s="119" t="s">
        <v>41</v>
      </c>
      <c r="BW37" s="87"/>
      <c r="BX37" s="93">
        <f>BX20*0.4</f>
        <v>2.7439734985062605E-2</v>
      </c>
      <c r="BY37" s="93">
        <f>BY20*0.4</f>
        <v>3.6678717114749765E-2</v>
      </c>
      <c r="BZ37" s="94">
        <f>BZ20*0.4</f>
        <v>4.6492934246663814E-2</v>
      </c>
      <c r="CB37" s="513"/>
      <c r="CC37" s="513"/>
      <c r="CD37" s="513"/>
      <c r="CE37" s="513"/>
      <c r="CF37" s="513"/>
      <c r="CG37" s="513"/>
      <c r="CI37" s="513"/>
      <c r="CJ37" s="513"/>
      <c r="CK37" s="513"/>
      <c r="CL37" s="513"/>
      <c r="CM37" s="513"/>
      <c r="CN37" s="513"/>
      <c r="CV37" s="152"/>
    </row>
    <row r="38" spans="1:100" x14ac:dyDescent="0.3">
      <c r="A38" s="151">
        <v>1983</v>
      </c>
      <c r="B38" s="154">
        <v>2178264.75</v>
      </c>
      <c r="C38" s="155">
        <v>0.59442287683486938</v>
      </c>
      <c r="D38" s="155">
        <v>0.18056561052799225</v>
      </c>
      <c r="E38" s="155">
        <v>0.2281235009431839</v>
      </c>
      <c r="F38" s="156">
        <f t="shared" si="0"/>
        <v>1294810.3992029876</v>
      </c>
      <c r="G38" s="156">
        <f t="shared" si="0"/>
        <v>393319.7044753544</v>
      </c>
      <c r="H38" s="156">
        <f t="shared" si="0"/>
        <v>496913.38075112924</v>
      </c>
      <c r="I38" s="346">
        <f t="shared" si="11"/>
        <v>393319.7044753544</v>
      </c>
      <c r="J38" s="157">
        <f t="shared" si="1"/>
        <v>-6778.7344294711947</v>
      </c>
      <c r="K38" s="188">
        <v>1970.1927309412724</v>
      </c>
      <c r="L38" s="156">
        <v>543.17230224609375</v>
      </c>
      <c r="M38" s="156">
        <v>1042.4314119999999</v>
      </c>
      <c r="N38" s="159">
        <f t="shared" si="12"/>
        <v>131426.33706226945</v>
      </c>
      <c r="O38" s="160">
        <f t="shared" si="13"/>
        <v>1070154.1215338898</v>
      </c>
      <c r="P38" s="156">
        <v>2564520</v>
      </c>
      <c r="Q38" s="161">
        <f t="shared" si="14"/>
        <v>1.4349620986945879</v>
      </c>
      <c r="R38" s="152">
        <f t="shared" si="42"/>
        <v>2.3847273947426983E-2</v>
      </c>
      <c r="S38" s="162">
        <v>0.4</v>
      </c>
      <c r="T38" s="163">
        <f t="shared" si="15"/>
        <v>0.18056561052799225</v>
      </c>
      <c r="U38" s="164">
        <f t="shared" si="43"/>
        <v>2.5438958063063739E-2</v>
      </c>
      <c r="V38" s="165">
        <v>5.1247928291559219E-2</v>
      </c>
      <c r="W38" s="166">
        <v>1.803147554397583</v>
      </c>
      <c r="X38" s="167">
        <f t="shared" si="2"/>
        <v>1929645.7870723272</v>
      </c>
      <c r="Y38" s="235" t="str">
        <f t="shared" si="16"/>
        <v>1</v>
      </c>
      <c r="Z38" s="168">
        <f t="shared" si="3"/>
        <v>1.0074457520991811</v>
      </c>
      <c r="AA38" s="168">
        <f t="shared" si="4"/>
        <v>2.3964024885725643</v>
      </c>
      <c r="AB38" s="340">
        <f t="shared" si="5"/>
        <v>2178264.7500000005</v>
      </c>
      <c r="AC38" s="41">
        <f t="shared" si="6"/>
        <v>2.0354682621581777</v>
      </c>
      <c r="AD38" s="41">
        <f t="shared" si="17"/>
        <v>0.36753556946694277</v>
      </c>
      <c r="AE38" s="341">
        <f t="shared" si="18"/>
        <v>0.18377264530109988</v>
      </c>
      <c r="AF38" s="171">
        <f t="shared" si="19"/>
        <v>7.6077682900853523</v>
      </c>
      <c r="AG38" s="172">
        <f t="shared" si="20"/>
        <v>3.2310474877697453</v>
      </c>
      <c r="AH38" s="172">
        <f t="shared" si="21"/>
        <v>2.6476314254956654</v>
      </c>
      <c r="AI38" s="172">
        <f t="shared" si="22"/>
        <v>0.58341606227407961</v>
      </c>
      <c r="AJ38" s="172">
        <f t="shared" si="23"/>
        <v>0.38988236378909225</v>
      </c>
      <c r="AK38" s="172">
        <f t="shared" si="44"/>
        <v>2.3545826295907126</v>
      </c>
      <c r="AL38" s="323">
        <f t="shared" si="24"/>
        <v>0.16988148768834263</v>
      </c>
      <c r="AM38" s="173">
        <f t="shared" si="25"/>
        <v>0.58341606227407961</v>
      </c>
      <c r="AN38" s="174">
        <f t="shared" si="26"/>
        <v>0.58341606227407961</v>
      </c>
      <c r="AO38" s="175">
        <f t="shared" si="45"/>
        <v>0</v>
      </c>
      <c r="AP38" s="243">
        <f t="shared" si="7"/>
        <v>2178264.75</v>
      </c>
      <c r="AQ38" s="129">
        <f t="shared" si="8"/>
        <v>2.0354682621581794</v>
      </c>
      <c r="AR38" s="129">
        <f t="shared" si="27"/>
        <v>0.36753556946694305</v>
      </c>
      <c r="AS38" s="336">
        <f t="shared" si="28"/>
        <v>0.18377264530109988</v>
      </c>
      <c r="AT38" s="326">
        <f t="shared" si="9"/>
        <v>1.6679326926912363</v>
      </c>
      <c r="AU38" s="326">
        <f t="shared" si="10"/>
        <v>1.1773224535722759</v>
      </c>
      <c r="AV38" s="169">
        <f t="shared" si="29"/>
        <v>0.28850606075902335</v>
      </c>
      <c r="AW38" s="170">
        <f t="shared" si="30"/>
        <v>196665.05379415766</v>
      </c>
      <c r="AX38" s="168">
        <f t="shared" si="31"/>
        <v>0.18376292416584317</v>
      </c>
      <c r="AY38" s="316">
        <f t="shared" si="32"/>
        <v>0.33975398905058257</v>
      </c>
      <c r="AZ38" s="313" t="str">
        <f t="shared" si="33"/>
        <v>Øk s</v>
      </c>
      <c r="BA38" s="399">
        <f t="shared" si="46"/>
        <v>7.6077682900853612</v>
      </c>
      <c r="BB38" s="47">
        <f t="shared" si="47"/>
        <v>3.2310474877697488</v>
      </c>
      <c r="BC38" s="412">
        <f t="shared" si="48"/>
        <v>2.6476314254956685</v>
      </c>
      <c r="BD38" s="412">
        <f t="shared" si="49"/>
        <v>0.58341606227408027</v>
      </c>
      <c r="BE38" s="323">
        <f t="shared" si="50"/>
        <v>0.38988236378909269</v>
      </c>
      <c r="BF38" s="323">
        <f t="shared" si="51"/>
        <v>2.3545826295907126</v>
      </c>
      <c r="BG38" s="412">
        <f t="shared" si="52"/>
        <v>0.16988148768834263</v>
      </c>
      <c r="BH38" s="406">
        <f t="shared" si="53"/>
        <v>0.58341606227408027</v>
      </c>
      <c r="BI38" s="407">
        <f t="shared" si="54"/>
        <v>0.58341606227408027</v>
      </c>
      <c r="BJ38" s="422">
        <f t="shared" si="55"/>
        <v>0</v>
      </c>
      <c r="BK38" s="176"/>
      <c r="BL38" s="151">
        <v>1983</v>
      </c>
      <c r="BM38" s="152">
        <f t="shared" si="34"/>
        <v>2.5438958063063739E-2</v>
      </c>
      <c r="BN38" s="152">
        <f t="shared" si="35"/>
        <v>1.2451375098427859E-2</v>
      </c>
      <c r="BO38" s="152">
        <f t="shared" si="36"/>
        <v>3.8207083170447936E-2</v>
      </c>
      <c r="BP38" s="152">
        <f t="shared" si="37"/>
        <v>1.6376448888370268E-2</v>
      </c>
      <c r="BQ38" s="152">
        <f t="shared" si="38"/>
        <v>8.0618596123266245E-2</v>
      </c>
      <c r="BR38" s="152">
        <f t="shared" si="39"/>
        <v>5.3810748681160474E-2</v>
      </c>
      <c r="BS38" s="152">
        <f t="shared" si="40"/>
        <v>7.2136399731777212E-2</v>
      </c>
      <c r="BT38" s="153">
        <f t="shared" si="41"/>
        <v>4.5538977529112644E-2</v>
      </c>
      <c r="BV38" s="119" t="s">
        <v>42</v>
      </c>
      <c r="BW38" s="87"/>
      <c r="BX38" s="93">
        <f t="shared" ref="BX38:BZ39" si="56">BX21*(1-0.4)</f>
        <v>1.5023172824504858E-2</v>
      </c>
      <c r="BY38" s="93">
        <f t="shared" si="56"/>
        <v>1.5275029294183267E-2</v>
      </c>
      <c r="BZ38" s="94">
        <f t="shared" si="56"/>
        <v>4.0167737655860385E-3</v>
      </c>
      <c r="CB38" s="513"/>
      <c r="CC38" s="513"/>
      <c r="CD38" s="513"/>
      <c r="CE38" s="513"/>
      <c r="CF38" s="513"/>
      <c r="CG38" s="513"/>
      <c r="CI38" s="513"/>
      <c r="CJ38" s="513"/>
      <c r="CK38" s="513"/>
      <c r="CL38" s="513"/>
      <c r="CM38" s="513"/>
      <c r="CN38" s="513"/>
      <c r="CV38" s="152"/>
    </row>
    <row r="39" spans="1:100" x14ac:dyDescent="0.3">
      <c r="A39" s="151">
        <v>1984</v>
      </c>
      <c r="B39" s="154">
        <v>2414971</v>
      </c>
      <c r="C39" s="155">
        <v>0.55990821123123169</v>
      </c>
      <c r="D39" s="155">
        <v>0.20131450891494751</v>
      </c>
      <c r="E39" s="155">
        <v>0.24323685467243195</v>
      </c>
      <c r="F39" s="156">
        <f t="shared" si="0"/>
        <v>1352162.0927852988</v>
      </c>
      <c r="G39" s="156">
        <f t="shared" si="0"/>
        <v>486168.7009088397</v>
      </c>
      <c r="H39" s="156">
        <f t="shared" si="0"/>
        <v>587409.95016513765</v>
      </c>
      <c r="I39" s="346">
        <f t="shared" si="11"/>
        <v>486168.7009088397</v>
      </c>
      <c r="J39" s="157">
        <f t="shared" si="1"/>
        <v>-10769.743859276175</v>
      </c>
      <c r="K39" s="188">
        <v>1969.72290679925</v>
      </c>
      <c r="L39" s="156">
        <v>557.97210693359375</v>
      </c>
      <c r="M39" s="156">
        <v>1058.1719759999999</v>
      </c>
      <c r="N39" s="159">
        <f t="shared" si="12"/>
        <v>143931.24567658827</v>
      </c>
      <c r="O39" s="160">
        <f t="shared" si="13"/>
        <v>1099050.4403821402</v>
      </c>
      <c r="P39" s="156">
        <v>2788375.5</v>
      </c>
      <c r="Q39" s="161">
        <f t="shared" si="14"/>
        <v>1.5141219029037243</v>
      </c>
      <c r="R39" s="152">
        <f t="shared" si="42"/>
        <v>5.5165083650048699E-2</v>
      </c>
      <c r="S39" s="162">
        <v>0.4</v>
      </c>
      <c r="T39" s="163">
        <f t="shared" si="15"/>
        <v>0.20131450891494751</v>
      </c>
      <c r="U39" s="164">
        <f t="shared" si="43"/>
        <v>2.700201612720261E-2</v>
      </c>
      <c r="V39" s="165">
        <v>5.1618315279483795E-2</v>
      </c>
      <c r="W39" s="166">
        <v>1.825599193572998</v>
      </c>
      <c r="X39" s="167">
        <f t="shared" ref="X39:X70" si="57">W39*O39</f>
        <v>2006425.5976576835</v>
      </c>
      <c r="Y39" s="235" t="str">
        <f t="shared" si="16"/>
        <v>1</v>
      </c>
      <c r="Z39" s="168">
        <f t="shared" ref="Z39:Z74" si="58">B39/((P39^S39)*(X39^(1-S39)))</f>
        <v>1.0551582058610849</v>
      </c>
      <c r="AA39" s="168">
        <f t="shared" ref="AA39:AA74" si="59">P39/O39</f>
        <v>2.5370769143502465</v>
      </c>
      <c r="AB39" s="340">
        <f t="shared" ref="AB39:AB74" si="60">Z39*(P39^S39)*(X39^(1-S39))</f>
        <v>2414971.0000000005</v>
      </c>
      <c r="AC39" s="41">
        <f t="shared" ref="AC39:AC74" si="61">Z39*(AA39^S39)*(W39^(1-S39))</f>
        <v>2.1973249918905591</v>
      </c>
      <c r="AD39" s="41">
        <f t="shared" si="17"/>
        <v>0.44235340166898895</v>
      </c>
      <c r="AE39" s="341">
        <f t="shared" si="18"/>
        <v>0.19946582781046973</v>
      </c>
      <c r="AF39" s="171">
        <f t="shared" si="19"/>
        <v>9.5683065222440575</v>
      </c>
      <c r="AG39" s="172">
        <f t="shared" si="20"/>
        <v>3.7367571459909392</v>
      </c>
      <c r="AH39" s="172">
        <f t="shared" si="21"/>
        <v>2.9844937162113525</v>
      </c>
      <c r="AI39" s="172">
        <f t="shared" si="22"/>
        <v>0.75226342977958671</v>
      </c>
      <c r="AJ39" s="172">
        <f t="shared" si="23"/>
        <v>0.49389986275593489</v>
      </c>
      <c r="AK39" s="172">
        <f t="shared" si="44"/>
        <v>2.5605909478248066</v>
      </c>
      <c r="AL39" s="323">
        <f t="shared" si="24"/>
        <v>0.15621393973129349</v>
      </c>
      <c r="AM39" s="173">
        <f t="shared" si="25"/>
        <v>0.75226342977958682</v>
      </c>
      <c r="AN39" s="174">
        <f t="shared" si="26"/>
        <v>0.75226342977958693</v>
      </c>
      <c r="AO39" s="175">
        <f t="shared" si="45"/>
        <v>0</v>
      </c>
      <c r="AP39" s="243">
        <f t="shared" ref="AP39:AP74" si="62">Q39*(P39^S39)*(O39^(1-S39))</f>
        <v>2414971</v>
      </c>
      <c r="AQ39" s="129">
        <f t="shared" ref="AQ39:AQ74" si="63">Q39*AA39^S39</f>
        <v>2.1973249918905569</v>
      </c>
      <c r="AR39" s="129">
        <f t="shared" si="27"/>
        <v>0.44235340166898846</v>
      </c>
      <c r="AS39" s="336">
        <f t="shared" si="28"/>
        <v>0.19946582781046973</v>
      </c>
      <c r="AT39" s="326">
        <f t="shared" ref="AT39:AT74" si="64">(1-T39)*AQ39</f>
        <v>1.7549715902215683</v>
      </c>
      <c r="AU39" s="326">
        <f t="shared" ref="AU39:AU74" si="65">AA39/AQ39</f>
        <v>1.1546206973085809</v>
      </c>
      <c r="AV39" s="169">
        <f t="shared" si="29"/>
        <v>0.29481580021177628</v>
      </c>
      <c r="AW39" s="170">
        <f t="shared" si="30"/>
        <v>219223.00589628491</v>
      </c>
      <c r="AX39" s="168">
        <f t="shared" si="31"/>
        <v>0.24288757385851872</v>
      </c>
      <c r="AY39" s="316">
        <f t="shared" si="32"/>
        <v>0.34643411549126008</v>
      </c>
      <c r="AZ39" s="313" t="str">
        <f t="shared" si="33"/>
        <v>Øk s</v>
      </c>
      <c r="BA39" s="399">
        <f t="shared" si="46"/>
        <v>9.568306522244038</v>
      </c>
      <c r="BB39" s="47">
        <f t="shared" si="47"/>
        <v>3.7367571459909317</v>
      </c>
      <c r="BC39" s="412">
        <f t="shared" si="48"/>
        <v>2.9844937162113467</v>
      </c>
      <c r="BD39" s="412">
        <f t="shared" si="49"/>
        <v>0.75226342977958527</v>
      </c>
      <c r="BE39" s="323">
        <f t="shared" si="50"/>
        <v>0.49389986275593389</v>
      </c>
      <c r="BF39" s="323">
        <f t="shared" si="51"/>
        <v>2.5605909478248066</v>
      </c>
      <c r="BG39" s="412">
        <f t="shared" si="52"/>
        <v>0.15621393973129352</v>
      </c>
      <c r="BH39" s="406">
        <f t="shared" si="53"/>
        <v>0.75226342977958538</v>
      </c>
      <c r="BI39" s="407">
        <f t="shared" si="54"/>
        <v>0.75226342977958538</v>
      </c>
      <c r="BJ39" s="422">
        <f t="shared" si="55"/>
        <v>0</v>
      </c>
      <c r="BK39" s="176"/>
      <c r="BL39" s="151">
        <v>1984</v>
      </c>
      <c r="BM39" s="152">
        <f t="shared" si="34"/>
        <v>2.700201612720261E-2</v>
      </c>
      <c r="BN39" s="152">
        <f t="shared" si="35"/>
        <v>1.2451359912647831E-2</v>
      </c>
      <c r="BO39" s="152">
        <f t="shared" si="36"/>
        <v>3.9789587861017335E-2</v>
      </c>
      <c r="BP39" s="152">
        <f t="shared" si="37"/>
        <v>4.7694267702459998E-2</v>
      </c>
      <c r="BQ39" s="152">
        <f t="shared" si="38"/>
        <v>8.7289434280099193E-2</v>
      </c>
      <c r="BR39" s="152">
        <f t="shared" si="39"/>
        <v>5.8702336710339503E-2</v>
      </c>
      <c r="BS39" s="152">
        <f t="shared" si="40"/>
        <v>0.10866734633611454</v>
      </c>
      <c r="BT39" s="153">
        <f t="shared" si="41"/>
        <v>7.9518179055647398E-2</v>
      </c>
      <c r="BV39" s="120" t="s">
        <v>39</v>
      </c>
      <c r="BW39" s="95"/>
      <c r="BX39" s="96">
        <f t="shared" si="56"/>
        <v>9.4900779821925404E-3</v>
      </c>
      <c r="BY39" s="96">
        <f t="shared" si="56"/>
        <v>8.7952573222100892E-3</v>
      </c>
      <c r="BZ39" s="97">
        <f t="shared" si="56"/>
        <v>5.1220807626650546E-3</v>
      </c>
      <c r="CB39" s="513"/>
      <c r="CC39" s="513"/>
      <c r="CD39" s="513"/>
      <c r="CE39" s="513"/>
      <c r="CF39" s="513"/>
      <c r="CG39" s="513"/>
      <c r="CI39" s="513"/>
      <c r="CJ39" s="513"/>
      <c r="CK39" s="513"/>
      <c r="CL39" s="513"/>
      <c r="CM39" s="513"/>
      <c r="CN39" s="513"/>
      <c r="CV39" s="152"/>
    </row>
    <row r="40" spans="1:100" x14ac:dyDescent="0.3">
      <c r="A40" s="151">
        <v>1985</v>
      </c>
      <c r="B40" s="154">
        <v>2602347.25</v>
      </c>
      <c r="C40" s="155">
        <v>0.53497308492660522</v>
      </c>
      <c r="D40" s="155">
        <v>0.26402425765991211</v>
      </c>
      <c r="E40" s="155">
        <v>0.21914182603359222</v>
      </c>
      <c r="F40" s="156">
        <f t="shared" si="0"/>
        <v>1392185.7363827676</v>
      </c>
      <c r="G40" s="156">
        <f t="shared" si="0"/>
        <v>687082.80085456371</v>
      </c>
      <c r="H40" s="156">
        <f t="shared" si="0"/>
        <v>570283.12833849713</v>
      </c>
      <c r="I40" s="346">
        <f t="shared" si="11"/>
        <v>687082.80085456371</v>
      </c>
      <c r="J40" s="157">
        <f t="shared" si="1"/>
        <v>-47204.415575828403</v>
      </c>
      <c r="K40" s="188">
        <v>1969.3904644388392</v>
      </c>
      <c r="L40" s="156">
        <v>573.3280029296875</v>
      </c>
      <c r="M40" s="156">
        <v>1075.5893610000001</v>
      </c>
      <c r="N40" s="159">
        <f t="shared" si="12"/>
        <v>161009.55375095271</v>
      </c>
      <c r="O40" s="160">
        <f t="shared" si="13"/>
        <v>1129106.7019654894</v>
      </c>
      <c r="P40" s="156">
        <v>3062348.5</v>
      </c>
      <c r="Q40" s="161">
        <f t="shared" si="14"/>
        <v>1.5463308166794312</v>
      </c>
      <c r="R40" s="152">
        <f t="shared" si="42"/>
        <v>2.1272338583794268E-2</v>
      </c>
      <c r="S40" s="162">
        <v>0.4</v>
      </c>
      <c r="T40" s="163">
        <f t="shared" si="15"/>
        <v>0.26402425765991211</v>
      </c>
      <c r="U40" s="164">
        <f t="shared" si="43"/>
        <v>2.7347481497663226E-2</v>
      </c>
      <c r="V40" s="165">
        <v>5.2577149122953415E-2</v>
      </c>
      <c r="W40" s="166">
        <v>1.8483303785324097</v>
      </c>
      <c r="X40" s="167">
        <f t="shared" si="57"/>
        <v>2086962.2178473538</v>
      </c>
      <c r="Y40" s="235" t="str">
        <f t="shared" si="16"/>
        <v>1</v>
      </c>
      <c r="Z40" s="168">
        <f t="shared" si="58"/>
        <v>1.069632647572897</v>
      </c>
      <c r="AA40" s="168">
        <f t="shared" si="59"/>
        <v>2.7121869834526935</v>
      </c>
      <c r="AB40" s="340">
        <f t="shared" si="60"/>
        <v>2602347.25</v>
      </c>
      <c r="AC40" s="41">
        <f t="shared" si="61"/>
        <v>2.3047841674041738</v>
      </c>
      <c r="AD40" s="41">
        <f t="shared" ref="AD40:AD74" si="66">T40*Z40*(AA40^S40)*(W40^(1-S40))</f>
        <v>0.60851892886520553</v>
      </c>
      <c r="AE40" s="341">
        <f t="shared" ref="AE40:AE74" si="67">(U40+V40)*AA40</f>
        <v>0.21677054282650102</v>
      </c>
      <c r="AF40" s="171">
        <f t="shared" ref="AF40:AF74" si="68">(((T40*Z40)/(V40+U40))^(1/(1-S40)))*W40</f>
        <v>15.151047938249945</v>
      </c>
      <c r="AG40" s="172">
        <f t="shared" ref="AG40:AG74" si="69">Z40*(((T40*Z40)/(V40+U40))^(S40/(1-S40)))*W40</f>
        <v>4.5864797451289068</v>
      </c>
      <c r="AH40" s="172">
        <f t="shared" ref="AH40:AH71" si="70">(1-T40)*AG40</f>
        <v>3.3755378351490242</v>
      </c>
      <c r="AI40" s="172">
        <f t="shared" ref="AI40:AI74" si="71">AG40*T40</f>
        <v>1.2109419099798826</v>
      </c>
      <c r="AJ40" s="172">
        <f t="shared" ref="AJ40:AJ74" si="72">AF40*V40</f>
        <v>0.7965989068183833</v>
      </c>
      <c r="AK40" s="172">
        <f t="shared" ref="AK40:AK74" si="73">AF40/AG40</f>
        <v>3.3034154253796042</v>
      </c>
      <c r="AL40" s="323">
        <f t="shared" ref="AL40:AL74" si="74">(S40*AG40)/AF40</f>
        <v>0.12108679911308308</v>
      </c>
      <c r="AM40" s="173">
        <f t="shared" ref="AM40:AM74" si="75">T40*Z40*(AF40^S40)*(W40^(1-S40))</f>
        <v>1.2109419099798822</v>
      </c>
      <c r="AN40" s="174">
        <f t="shared" ref="AN40:AN74" si="76">(V40+U40)*AF40</f>
        <v>1.2109419099798822</v>
      </c>
      <c r="AO40" s="175">
        <f t="shared" si="45"/>
        <v>0</v>
      </c>
      <c r="AP40" s="243">
        <f t="shared" si="62"/>
        <v>2602347.25</v>
      </c>
      <c r="AQ40" s="129">
        <f t="shared" si="63"/>
        <v>2.3047841674041702</v>
      </c>
      <c r="AR40" s="129">
        <f t="shared" ref="AR40:AR71" si="77">T40*AQ40</f>
        <v>0.60851892886520464</v>
      </c>
      <c r="AS40" s="336">
        <f t="shared" ref="AS40:AS74" si="78">(V40+U40)*AA40</f>
        <v>0.21677054282650102</v>
      </c>
      <c r="AT40" s="326">
        <f t="shared" si="64"/>
        <v>1.6962652385389656</v>
      </c>
      <c r="AU40" s="326">
        <f t="shared" si="65"/>
        <v>1.1767639772132643</v>
      </c>
      <c r="AV40" s="169">
        <f t="shared" ref="AV40:AV74" si="79">((S40*AP40)/P40)-V40</f>
        <v>0.28733808260197929</v>
      </c>
      <c r="AW40" s="170">
        <f t="shared" ref="AW40:AW74" si="80">(U40+V40)*P40</f>
        <v>244757.07269409942</v>
      </c>
      <c r="AX40" s="168">
        <f t="shared" ref="AX40:AX74" si="81">AR40-AS40</f>
        <v>0.39174838603870366</v>
      </c>
      <c r="AY40" s="316">
        <f t="shared" ref="AY40:AY74" si="82">AV40+V40</f>
        <v>0.33991523172493271</v>
      </c>
      <c r="AZ40" s="313" t="str">
        <f t="shared" ref="AZ40:AZ71" si="83">IF(AY40&gt;AE40,"Øk s","Senk s")</f>
        <v>Øk s</v>
      </c>
      <c r="BA40" s="399">
        <f t="shared" si="46"/>
        <v>15.151047938249901</v>
      </c>
      <c r="BB40" s="47">
        <f t="shared" si="47"/>
        <v>4.5864797451288934</v>
      </c>
      <c r="BC40" s="412">
        <f t="shared" si="48"/>
        <v>3.3755378351490144</v>
      </c>
      <c r="BD40" s="412">
        <f t="shared" si="49"/>
        <v>1.210941909979879</v>
      </c>
      <c r="BE40" s="323">
        <f t="shared" si="50"/>
        <v>0.79659890681838097</v>
      </c>
      <c r="BF40" s="323">
        <f t="shared" si="51"/>
        <v>3.3034154253796038</v>
      </c>
      <c r="BG40" s="412">
        <f t="shared" si="52"/>
        <v>0.12108679911308308</v>
      </c>
      <c r="BH40" s="406">
        <f t="shared" si="53"/>
        <v>1.2109419099798786</v>
      </c>
      <c r="BI40" s="407">
        <f t="shared" si="54"/>
        <v>1.2109419099798786</v>
      </c>
      <c r="BJ40" s="422">
        <f t="shared" si="55"/>
        <v>0</v>
      </c>
      <c r="BK40" s="176"/>
      <c r="BL40" s="151">
        <v>1985</v>
      </c>
      <c r="BM40" s="152">
        <f t="shared" ref="BM40:BM74" si="84">(O40-O39)/O39</f>
        <v>2.7347481497663226E-2</v>
      </c>
      <c r="BN40" s="152">
        <f t="shared" ref="BN40:BN74" si="85">(W40-W39)/W39</f>
        <v>1.2451355718953267E-2</v>
      </c>
      <c r="BO40" s="152">
        <f t="shared" ref="BO40:BO74" si="86">(X40-X39)/X39</f>
        <v>4.0139350436761423E-2</v>
      </c>
      <c r="BP40" s="152">
        <f t="shared" ref="BP40:BP74" si="87">R40-(1-S40)*BN40</f>
        <v>1.3801525152422308E-2</v>
      </c>
      <c r="BQ40" s="152">
        <f t="shared" ref="BQ40:BQ74" si="88">(P40-P39)/P39</f>
        <v>9.8255417894756281E-2</v>
      </c>
      <c r="BR40" s="152">
        <f t="shared" ref="BR40:BR74" si="89">(AA40-AA39)/AA39</f>
        <v>6.9020402224302779E-2</v>
      </c>
      <c r="BS40" s="152">
        <f t="shared" ref="BS40:BS74" si="90">(AB40-AB39)/AB39</f>
        <v>7.7589441032625023E-2</v>
      </c>
      <c r="BT40" s="153">
        <f t="shared" ref="BT40:BT74" si="91">(AC40-AC39)/AC39</f>
        <v>4.8904543438136473E-2</v>
      </c>
      <c r="BV40" s="60"/>
      <c r="BW40" s="57"/>
      <c r="BX40" s="77"/>
      <c r="BY40" s="77"/>
      <c r="BZ40" s="77"/>
      <c r="CV40" s="152"/>
    </row>
    <row r="41" spans="1:100" ht="17.399999999999999" x14ac:dyDescent="0.3">
      <c r="A41" s="151">
        <v>1986</v>
      </c>
      <c r="B41" s="154">
        <v>2780601</v>
      </c>
      <c r="C41" s="155">
        <v>0.55101680755615234</v>
      </c>
      <c r="D41" s="155">
        <v>0.24078132212162018</v>
      </c>
      <c r="E41" s="155">
        <v>0.22096849977970123</v>
      </c>
      <c r="F41" s="156">
        <f t="shared" si="0"/>
        <v>1532157.8861074448</v>
      </c>
      <c r="G41" s="156">
        <f t="shared" si="0"/>
        <v>669516.78507269919</v>
      </c>
      <c r="H41" s="156">
        <f t="shared" si="0"/>
        <v>614425.23145593703</v>
      </c>
      <c r="I41" s="346">
        <f t="shared" si="11"/>
        <v>669516.78507269919</v>
      </c>
      <c r="J41" s="157">
        <f t="shared" si="1"/>
        <v>-35498.90263608098</v>
      </c>
      <c r="K41" s="188">
        <v>1970.4415985476417</v>
      </c>
      <c r="L41" s="156">
        <v>587.22283935546875</v>
      </c>
      <c r="M41" s="156">
        <v>1095.014109</v>
      </c>
      <c r="N41" s="159">
        <f t="shared" si="12"/>
        <v>179444.81040343177</v>
      </c>
      <c r="O41" s="160">
        <f t="shared" si="13"/>
        <v>1157088.3102832749</v>
      </c>
      <c r="P41" s="156">
        <v>3355765.75</v>
      </c>
      <c r="Q41" s="161">
        <f t="shared" si="14"/>
        <v>1.5696474401252751</v>
      </c>
      <c r="R41" s="152">
        <f t="shared" si="42"/>
        <v>1.5078677340152698E-2</v>
      </c>
      <c r="S41" s="162">
        <v>0.4</v>
      </c>
      <c r="T41" s="163">
        <f t="shared" si="15"/>
        <v>0.24078132212162018</v>
      </c>
      <c r="U41" s="164">
        <f t="shared" si="43"/>
        <v>2.4782076192689781E-2</v>
      </c>
      <c r="V41" s="165">
        <v>5.3473580628633499E-2</v>
      </c>
      <c r="W41" s="166">
        <v>1.8693943023681641</v>
      </c>
      <c r="X41" s="167">
        <f t="shared" si="57"/>
        <v>2163054.2945803604</v>
      </c>
      <c r="Y41" s="235" t="str">
        <f t="shared" si="16"/>
        <v>1</v>
      </c>
      <c r="Z41" s="168">
        <f t="shared" si="58"/>
        <v>1.078404191731666</v>
      </c>
      <c r="AA41" s="168">
        <f t="shared" si="59"/>
        <v>2.9001811877076622</v>
      </c>
      <c r="AB41" s="340">
        <f t="shared" si="60"/>
        <v>2780601</v>
      </c>
      <c r="AC41" s="41">
        <f t="shared" si="61"/>
        <v>2.4031017989623114</v>
      </c>
      <c r="AD41" s="41">
        <f t="shared" si="66"/>
        <v>0.57862202834698928</v>
      </c>
      <c r="AE41" s="341">
        <f t="shared" si="67"/>
        <v>0.22695558374490857</v>
      </c>
      <c r="AF41" s="171">
        <f t="shared" si="68"/>
        <v>13.799031836257933</v>
      </c>
      <c r="AG41" s="172">
        <f t="shared" si="69"/>
        <v>4.4847843276617398</v>
      </c>
      <c r="AH41" s="172">
        <f t="shared" si="70"/>
        <v>3.4049320278170248</v>
      </c>
      <c r="AI41" s="172">
        <f t="shared" si="71"/>
        <v>1.0798522998447151</v>
      </c>
      <c r="AJ41" s="172">
        <f t="shared" si="72"/>
        <v>0.73788364149321917</v>
      </c>
      <c r="AK41" s="172">
        <f t="shared" si="73"/>
        <v>3.0768551680728025</v>
      </c>
      <c r="AL41" s="323">
        <f t="shared" si="74"/>
        <v>0.13000286921224868</v>
      </c>
      <c r="AM41" s="173">
        <f t="shared" si="75"/>
        <v>1.0798522998447149</v>
      </c>
      <c r="AN41" s="174">
        <f t="shared" si="76"/>
        <v>1.0798522998447153</v>
      </c>
      <c r="AO41" s="175">
        <f t="shared" si="45"/>
        <v>0</v>
      </c>
      <c r="AP41" s="243">
        <f t="shared" si="62"/>
        <v>2780601</v>
      </c>
      <c r="AQ41" s="129">
        <f t="shared" si="63"/>
        <v>2.4031017989623153</v>
      </c>
      <c r="AR41" s="129">
        <f t="shared" si="77"/>
        <v>0.57862202834699017</v>
      </c>
      <c r="AS41" s="336">
        <f t="shared" si="78"/>
        <v>0.22695558374490857</v>
      </c>
      <c r="AT41" s="326">
        <f t="shared" si="64"/>
        <v>1.8244797706153251</v>
      </c>
      <c r="AU41" s="326">
        <f t="shared" si="65"/>
        <v>1.2068490768722286</v>
      </c>
      <c r="AV41" s="169">
        <f t="shared" si="79"/>
        <v>0.27796802848845109</v>
      </c>
      <c r="AW41" s="170">
        <f t="shared" si="80"/>
        <v>262607.65290475055</v>
      </c>
      <c r="AX41" s="168">
        <f t="shared" si="81"/>
        <v>0.35166644460208163</v>
      </c>
      <c r="AY41" s="316">
        <f t="shared" si="82"/>
        <v>0.33144160911708459</v>
      </c>
      <c r="AZ41" s="313" t="str">
        <f t="shared" si="83"/>
        <v>Øk s</v>
      </c>
      <c r="BA41" s="399">
        <f t="shared" si="46"/>
        <v>13.799031836257964</v>
      </c>
      <c r="BB41" s="47">
        <f t="shared" si="47"/>
        <v>4.4847843276617505</v>
      </c>
      <c r="BC41" s="412">
        <f t="shared" si="48"/>
        <v>3.4049320278170332</v>
      </c>
      <c r="BD41" s="412">
        <f t="shared" si="49"/>
        <v>1.0798522998447178</v>
      </c>
      <c r="BE41" s="323">
        <f t="shared" si="50"/>
        <v>0.73788364149322083</v>
      </c>
      <c r="BF41" s="323">
        <f t="shared" si="51"/>
        <v>3.076855168072802</v>
      </c>
      <c r="BG41" s="412">
        <f t="shared" si="52"/>
        <v>0.13000286921224871</v>
      </c>
      <c r="BH41" s="406">
        <f t="shared" si="53"/>
        <v>1.0798522998447178</v>
      </c>
      <c r="BI41" s="407">
        <f t="shared" si="54"/>
        <v>1.0798522998447175</v>
      </c>
      <c r="BJ41" s="422">
        <f t="shared" si="55"/>
        <v>0</v>
      </c>
      <c r="BK41" s="176"/>
      <c r="BL41" s="151">
        <v>1986</v>
      </c>
      <c r="BM41" s="152">
        <f t="shared" si="84"/>
        <v>2.4782076192689781E-2</v>
      </c>
      <c r="BN41" s="152">
        <f t="shared" si="85"/>
        <v>1.1396189815632058E-2</v>
      </c>
      <c r="BO41" s="152">
        <f t="shared" si="86"/>
        <v>3.6460687252639193E-2</v>
      </c>
      <c r="BP41" s="152">
        <f t="shared" si="87"/>
        <v>8.2409634507734641E-3</v>
      </c>
      <c r="BQ41" s="152">
        <f t="shared" si="88"/>
        <v>9.5814454168100069E-2</v>
      </c>
      <c r="BR41" s="152">
        <f t="shared" si="89"/>
        <v>6.9314617834957154E-2</v>
      </c>
      <c r="BS41" s="152">
        <f t="shared" si="90"/>
        <v>6.8497296046866926E-2</v>
      </c>
      <c r="BT41" s="153">
        <f t="shared" si="91"/>
        <v>4.265806445072489E-2</v>
      </c>
      <c r="BV41" s="525" t="s">
        <v>51</v>
      </c>
      <c r="BW41" s="526"/>
      <c r="BX41" s="526"/>
      <c r="BY41" s="526"/>
      <c r="BZ41" s="527"/>
      <c r="CB41" s="513"/>
      <c r="CC41" s="513"/>
      <c r="CD41" s="513"/>
      <c r="CE41" s="513"/>
      <c r="CF41" s="513"/>
      <c r="CG41" s="513"/>
      <c r="CI41" s="513"/>
      <c r="CJ41" s="513"/>
      <c r="CK41" s="513"/>
      <c r="CL41" s="513"/>
      <c r="CM41" s="513"/>
      <c r="CN41" s="513"/>
      <c r="CV41" s="152"/>
    </row>
    <row r="42" spans="1:100" x14ac:dyDescent="0.3">
      <c r="A42" s="151">
        <v>1987</v>
      </c>
      <c r="B42" s="154">
        <v>3008488</v>
      </c>
      <c r="C42" s="155">
        <v>0.54761362075805664</v>
      </c>
      <c r="D42" s="155">
        <v>0.24296548962593079</v>
      </c>
      <c r="E42" s="155">
        <v>0.21452179551124573</v>
      </c>
      <c r="F42" s="156">
        <f t="shared" si="0"/>
        <v>1647489.0066871643</v>
      </c>
      <c r="G42" s="156">
        <f t="shared" si="0"/>
        <v>730958.75995373726</v>
      </c>
      <c r="H42" s="156">
        <f t="shared" si="0"/>
        <v>645386.24753403664</v>
      </c>
      <c r="I42" s="346">
        <f t="shared" si="11"/>
        <v>730958.75995373726</v>
      </c>
      <c r="J42" s="157">
        <f t="shared" si="1"/>
        <v>-15346.014174938202</v>
      </c>
      <c r="K42" s="188">
        <v>1971.4633120172641</v>
      </c>
      <c r="L42" s="156">
        <v>599.64971923828125</v>
      </c>
      <c r="M42" s="156">
        <v>1116.095476</v>
      </c>
      <c r="N42" s="159">
        <f t="shared" si="12"/>
        <v>198180.72595247999</v>
      </c>
      <c r="O42" s="160">
        <f t="shared" si="13"/>
        <v>1182187.4215397246</v>
      </c>
      <c r="P42" s="156">
        <v>3667099</v>
      </c>
      <c r="Q42" s="161">
        <f t="shared" si="14"/>
        <v>1.618107717310006</v>
      </c>
      <c r="R42" s="152">
        <f t="shared" si="42"/>
        <v>3.0873351522086534E-2</v>
      </c>
      <c r="S42" s="162">
        <v>0.4</v>
      </c>
      <c r="T42" s="163">
        <f t="shared" si="15"/>
        <v>0.24296548962593079</v>
      </c>
      <c r="U42" s="164">
        <f t="shared" si="43"/>
        <v>2.1691612501300809E-2</v>
      </c>
      <c r="V42" s="165">
        <v>5.4042916744947433E-2</v>
      </c>
      <c r="W42" s="166">
        <v>1.8906981945037842</v>
      </c>
      <c r="X42" s="167">
        <f t="shared" si="57"/>
        <v>2235159.6234702412</v>
      </c>
      <c r="Y42" s="235" t="str">
        <f t="shared" si="16"/>
        <v>1</v>
      </c>
      <c r="Z42" s="168">
        <f t="shared" si="58"/>
        <v>1.1041653224237902</v>
      </c>
      <c r="AA42" s="168">
        <f t="shared" si="59"/>
        <v>3.1019607662749742</v>
      </c>
      <c r="AB42" s="340">
        <f t="shared" si="60"/>
        <v>3008488</v>
      </c>
      <c r="AC42" s="41">
        <f t="shared" si="61"/>
        <v>2.5448485960725509</v>
      </c>
      <c r="AD42" s="41">
        <f t="shared" si="66"/>
        <v>0.61831038516862979</v>
      </c>
      <c r="AE42" s="341">
        <f t="shared" si="67"/>
        <v>0.23492553837416663</v>
      </c>
      <c r="AF42" s="171">
        <f t="shared" si="68"/>
        <v>15.563125426373231</v>
      </c>
      <c r="AG42" s="172">
        <f t="shared" si="69"/>
        <v>4.8511662276867584</v>
      </c>
      <c r="AH42" s="172">
        <f t="shared" si="70"/>
        <v>3.6725002499200654</v>
      </c>
      <c r="AI42" s="172">
        <f t="shared" si="71"/>
        <v>1.1786659777666928</v>
      </c>
      <c r="AJ42" s="172">
        <f t="shared" si="72"/>
        <v>0.84107669170866306</v>
      </c>
      <c r="AK42" s="172">
        <f t="shared" si="73"/>
        <v>3.2081204180452065</v>
      </c>
      <c r="AL42" s="323">
        <f t="shared" si="74"/>
        <v>0.12468359907878106</v>
      </c>
      <c r="AM42" s="173">
        <f t="shared" si="75"/>
        <v>1.178665977766693</v>
      </c>
      <c r="AN42" s="174">
        <f t="shared" si="76"/>
        <v>1.178665977766693</v>
      </c>
      <c r="AO42" s="175">
        <f t="shared" si="45"/>
        <v>0</v>
      </c>
      <c r="AP42" s="243">
        <f t="shared" si="62"/>
        <v>3008488.0000000005</v>
      </c>
      <c r="AQ42" s="129">
        <f t="shared" si="63"/>
        <v>2.5448485960725544</v>
      </c>
      <c r="AR42" s="129">
        <f t="shared" si="77"/>
        <v>0.61831038516863079</v>
      </c>
      <c r="AS42" s="336">
        <f t="shared" si="78"/>
        <v>0.23492553837416663</v>
      </c>
      <c r="AT42" s="326">
        <f t="shared" si="64"/>
        <v>1.9265382109039237</v>
      </c>
      <c r="AU42" s="326">
        <f t="shared" si="65"/>
        <v>1.2189176091112872</v>
      </c>
      <c r="AV42" s="169">
        <f t="shared" si="79"/>
        <v>0.27411708111712291</v>
      </c>
      <c r="AW42" s="170">
        <f t="shared" si="80"/>
        <v>277726.01646438765</v>
      </c>
      <c r="AX42" s="168">
        <f t="shared" si="81"/>
        <v>0.38338484679446416</v>
      </c>
      <c r="AY42" s="316">
        <f t="shared" si="82"/>
        <v>0.32815999786207034</v>
      </c>
      <c r="AZ42" s="313" t="str">
        <f t="shared" si="83"/>
        <v>Øk s</v>
      </c>
      <c r="BA42" s="399">
        <f t="shared" si="46"/>
        <v>15.56312542637327</v>
      </c>
      <c r="BB42" s="47">
        <f t="shared" si="47"/>
        <v>4.8511662276867717</v>
      </c>
      <c r="BC42" s="412">
        <f t="shared" si="48"/>
        <v>3.6725002499200756</v>
      </c>
      <c r="BD42" s="412">
        <f t="shared" si="49"/>
        <v>1.1786659777666961</v>
      </c>
      <c r="BE42" s="323">
        <f t="shared" si="50"/>
        <v>0.84107669170866517</v>
      </c>
      <c r="BF42" s="323">
        <f t="shared" si="51"/>
        <v>3.2081204180452056</v>
      </c>
      <c r="BG42" s="412">
        <f t="shared" si="52"/>
        <v>0.12468359907878108</v>
      </c>
      <c r="BH42" s="406">
        <f t="shared" si="53"/>
        <v>1.1786659777666959</v>
      </c>
      <c r="BI42" s="407">
        <f t="shared" si="54"/>
        <v>1.1786659777666961</v>
      </c>
      <c r="BJ42" s="422">
        <f t="shared" si="55"/>
        <v>0</v>
      </c>
      <c r="BK42" s="176"/>
      <c r="BL42" s="151">
        <v>1987</v>
      </c>
      <c r="BM42" s="152">
        <f t="shared" si="84"/>
        <v>2.1691612501300809E-2</v>
      </c>
      <c r="BN42" s="152">
        <f t="shared" si="85"/>
        <v>1.1396146927714592E-2</v>
      </c>
      <c r="BO42" s="152">
        <f t="shared" si="86"/>
        <v>3.3334960232179224E-2</v>
      </c>
      <c r="BP42" s="152">
        <f t="shared" si="87"/>
        <v>2.4035663365457781E-2</v>
      </c>
      <c r="BQ42" s="152">
        <f t="shared" si="88"/>
        <v>9.2775620586746849E-2</v>
      </c>
      <c r="BR42" s="152">
        <f t="shared" si="89"/>
        <v>6.957481809155551E-2</v>
      </c>
      <c r="BS42" s="152">
        <f t="shared" si="90"/>
        <v>8.1956023176284545E-2</v>
      </c>
      <c r="BT42" s="153">
        <f t="shared" si="91"/>
        <v>5.898493237841506E-2</v>
      </c>
      <c r="BV42" s="22"/>
      <c r="BW42" s="23"/>
      <c r="BX42" s="23"/>
      <c r="BY42" s="23"/>
      <c r="BZ42" s="24"/>
      <c r="CB42" s="513"/>
      <c r="CC42" s="513"/>
      <c r="CD42" s="513"/>
      <c r="CE42" s="513"/>
      <c r="CF42" s="513"/>
      <c r="CG42" s="513"/>
      <c r="CI42" s="513"/>
      <c r="CJ42" s="513"/>
      <c r="CK42" s="513"/>
      <c r="CL42" s="513"/>
      <c r="CM42" s="513"/>
      <c r="CN42" s="513"/>
      <c r="CV42" s="152"/>
    </row>
    <row r="43" spans="1:100" x14ac:dyDescent="0.3">
      <c r="A43" s="151">
        <v>1988</v>
      </c>
      <c r="B43" s="154">
        <v>3142030</v>
      </c>
      <c r="C43" s="155">
        <v>0.53597205877304077</v>
      </c>
      <c r="D43" s="155">
        <v>0.27247992157936096</v>
      </c>
      <c r="E43" s="155">
        <v>0.19989784061908722</v>
      </c>
      <c r="F43" s="156">
        <f t="shared" si="0"/>
        <v>1684040.2878266573</v>
      </c>
      <c r="G43" s="156">
        <f t="shared" si="0"/>
        <v>856140.08799999952</v>
      </c>
      <c r="H43" s="156">
        <f t="shared" si="0"/>
        <v>628085.01216039062</v>
      </c>
      <c r="I43" s="346">
        <f t="shared" si="11"/>
        <v>856140.08799999952</v>
      </c>
      <c r="J43" s="157">
        <f t="shared" si="1"/>
        <v>-26235.387987047434</v>
      </c>
      <c r="K43" s="188">
        <v>1972.6763854046903</v>
      </c>
      <c r="L43" s="156">
        <v>617.7464599609375</v>
      </c>
      <c r="M43" s="156">
        <v>1137.7242269999999</v>
      </c>
      <c r="N43" s="159">
        <f t="shared" si="12"/>
        <v>219756.5839510113</v>
      </c>
      <c r="O43" s="160">
        <f t="shared" si="13"/>
        <v>1218613.8537322856</v>
      </c>
      <c r="P43" s="156">
        <v>4025249</v>
      </c>
      <c r="Q43" s="161">
        <f t="shared" si="14"/>
        <v>1.5987242421258896</v>
      </c>
      <c r="R43" s="152">
        <f t="shared" si="42"/>
        <v>-1.1979100635117257E-2</v>
      </c>
      <c r="S43" s="162">
        <v>0.4</v>
      </c>
      <c r="T43" s="163">
        <f t="shared" si="15"/>
        <v>0.27247992157936096</v>
      </c>
      <c r="U43" s="164">
        <f t="shared" si="43"/>
        <v>3.0812738766174533E-2</v>
      </c>
      <c r="V43" s="165">
        <v>5.4594531655311584E-2</v>
      </c>
      <c r="W43" s="166">
        <v>1.9122446775436401</v>
      </c>
      <c r="X43" s="167">
        <f t="shared" si="57"/>
        <v>2330287.855780507</v>
      </c>
      <c r="Y43" s="235" t="str">
        <f t="shared" si="16"/>
        <v>1</v>
      </c>
      <c r="Z43" s="168">
        <f t="shared" si="58"/>
        <v>1.0835463260410252</v>
      </c>
      <c r="AA43" s="168">
        <f t="shared" si="59"/>
        <v>3.3031374029367448</v>
      </c>
      <c r="AB43" s="340">
        <f t="shared" si="60"/>
        <v>3142030.0000000005</v>
      </c>
      <c r="AC43" s="41">
        <f t="shared" si="61"/>
        <v>2.5783639258464111</v>
      </c>
      <c r="AD43" s="41">
        <f t="shared" si="66"/>
        <v>0.70255240031768329</v>
      </c>
      <c r="AE43" s="341">
        <f t="shared" si="67"/>
        <v>0.2821119494119439</v>
      </c>
      <c r="AF43" s="171">
        <f t="shared" si="68"/>
        <v>15.113163230582098</v>
      </c>
      <c r="AG43" s="172">
        <f t="shared" si="69"/>
        <v>4.7371344335272134</v>
      </c>
      <c r="AH43" s="172">
        <f t="shared" si="70"/>
        <v>3.4463604145688276</v>
      </c>
      <c r="AI43" s="172">
        <f t="shared" si="71"/>
        <v>1.2907740189583856</v>
      </c>
      <c r="AJ43" s="172">
        <f t="shared" si="72"/>
        <v>0.82509606840390537</v>
      </c>
      <c r="AK43" s="172">
        <f t="shared" si="73"/>
        <v>3.1903597929622229</v>
      </c>
      <c r="AL43" s="323">
        <f t="shared" si="74"/>
        <v>0.12537770845858212</v>
      </c>
      <c r="AM43" s="173">
        <f t="shared" si="75"/>
        <v>1.2907740189583856</v>
      </c>
      <c r="AN43" s="174">
        <f t="shared" si="76"/>
        <v>1.2907740189583861</v>
      </c>
      <c r="AO43" s="175">
        <f t="shared" si="45"/>
        <v>0</v>
      </c>
      <c r="AP43" s="243">
        <f t="shared" si="62"/>
        <v>3142030</v>
      </c>
      <c r="AQ43" s="129">
        <f t="shared" si="63"/>
        <v>2.5783639258464093</v>
      </c>
      <c r="AR43" s="129">
        <f t="shared" si="77"/>
        <v>0.70255240031768285</v>
      </c>
      <c r="AS43" s="336">
        <f t="shared" si="78"/>
        <v>0.2821119494119439</v>
      </c>
      <c r="AT43" s="326">
        <f t="shared" si="64"/>
        <v>1.8758115255287264</v>
      </c>
      <c r="AU43" s="326">
        <f t="shared" si="65"/>
        <v>1.2810982072099895</v>
      </c>
      <c r="AV43" s="169">
        <f t="shared" si="79"/>
        <v>0.25763758119037822</v>
      </c>
      <c r="AW43" s="170">
        <f t="shared" si="80"/>
        <v>343785.52985681657</v>
      </c>
      <c r="AX43" s="168">
        <f t="shared" si="81"/>
        <v>0.42044045090573895</v>
      </c>
      <c r="AY43" s="316">
        <f t="shared" si="82"/>
        <v>0.3122321128456898</v>
      </c>
      <c r="AZ43" s="313" t="str">
        <f t="shared" si="83"/>
        <v>Øk s</v>
      </c>
      <c r="BA43" s="399">
        <f t="shared" si="46"/>
        <v>15.113163230582083</v>
      </c>
      <c r="BB43" s="47">
        <f t="shared" si="47"/>
        <v>4.7371344335272099</v>
      </c>
      <c r="BC43" s="412">
        <f t="shared" si="48"/>
        <v>3.4463604145688254</v>
      </c>
      <c r="BD43" s="412">
        <f t="shared" si="49"/>
        <v>1.2907740189583847</v>
      </c>
      <c r="BE43" s="323">
        <f t="shared" si="50"/>
        <v>0.82509606840390459</v>
      </c>
      <c r="BF43" s="323">
        <f t="shared" si="51"/>
        <v>3.1903597929622221</v>
      </c>
      <c r="BG43" s="412">
        <f t="shared" si="52"/>
        <v>0.12537770845858215</v>
      </c>
      <c r="BH43" s="406">
        <f t="shared" si="53"/>
        <v>1.2907740189583847</v>
      </c>
      <c r="BI43" s="407">
        <f t="shared" si="54"/>
        <v>1.2907740189583847</v>
      </c>
      <c r="BJ43" s="422">
        <f t="shared" si="55"/>
        <v>0</v>
      </c>
      <c r="BK43" s="176"/>
      <c r="BL43" s="151">
        <v>1988</v>
      </c>
      <c r="BM43" s="152">
        <f t="shared" si="84"/>
        <v>3.0812738766174533E-2</v>
      </c>
      <c r="BN43" s="152">
        <f t="shared" si="85"/>
        <v>1.1396045705491804E-2</v>
      </c>
      <c r="BO43" s="152">
        <f t="shared" si="86"/>
        <v>4.2559927850957038E-2</v>
      </c>
      <c r="BP43" s="152">
        <f t="shared" si="87"/>
        <v>-1.8816728058412339E-2</v>
      </c>
      <c r="BQ43" s="152">
        <f t="shared" si="88"/>
        <v>9.7665757046646415E-2</v>
      </c>
      <c r="BR43" s="152">
        <f t="shared" si="89"/>
        <v>6.4854668327528842E-2</v>
      </c>
      <c r="BS43" s="152">
        <f t="shared" si="90"/>
        <v>4.4388410390867591E-2</v>
      </c>
      <c r="BT43" s="153">
        <f t="shared" si="91"/>
        <v>1.3169871805177008E-2</v>
      </c>
      <c r="BV43" s="101"/>
      <c r="BW43" s="102"/>
      <c r="BX43" s="117" t="s">
        <v>43</v>
      </c>
      <c r="BY43" s="117" t="s">
        <v>44</v>
      </c>
      <c r="BZ43" s="118" t="s">
        <v>45</v>
      </c>
      <c r="CB43" s="513"/>
      <c r="CC43" s="513"/>
      <c r="CD43" s="513"/>
      <c r="CE43" s="513"/>
      <c r="CF43" s="513"/>
      <c r="CG43" s="513"/>
      <c r="CI43" s="513"/>
      <c r="CJ43" s="513"/>
      <c r="CK43" s="513"/>
      <c r="CL43" s="513"/>
      <c r="CM43" s="513"/>
      <c r="CN43" s="513"/>
      <c r="CV43" s="152"/>
    </row>
    <row r="44" spans="1:100" x14ac:dyDescent="0.3">
      <c r="A44" s="151">
        <v>1989</v>
      </c>
      <c r="B44" s="154">
        <v>3153668.75</v>
      </c>
      <c r="C44" s="155">
        <v>0.51696878671646118</v>
      </c>
      <c r="D44" s="155">
        <v>0.29474899172782898</v>
      </c>
      <c r="E44" s="155">
        <v>0.19767309725284576</v>
      </c>
      <c r="F44" s="156">
        <f t="shared" si="0"/>
        <v>1630348.3073931187</v>
      </c>
      <c r="G44" s="156">
        <f t="shared" si="0"/>
        <v>929540.68430606276</v>
      </c>
      <c r="H44" s="156">
        <f t="shared" si="0"/>
        <v>623395.46952201054</v>
      </c>
      <c r="I44" s="346">
        <f t="shared" si="11"/>
        <v>929540.68430606276</v>
      </c>
      <c r="J44" s="157">
        <f t="shared" si="1"/>
        <v>-29615.711221192032</v>
      </c>
      <c r="K44" s="188">
        <v>1973.9872776908248</v>
      </c>
      <c r="L44" s="156">
        <v>641.05084228515625</v>
      </c>
      <c r="M44" s="156">
        <v>1158.357397</v>
      </c>
      <c r="N44" s="159">
        <f t="shared" si="12"/>
        <v>233566.56910425425</v>
      </c>
      <c r="O44" s="160">
        <f t="shared" si="13"/>
        <v>1265426.2070238858</v>
      </c>
      <c r="P44" s="156">
        <v>4280796</v>
      </c>
      <c r="Q44" s="161">
        <f t="shared" si="14"/>
        <v>1.5306086632720846</v>
      </c>
      <c r="R44" s="152">
        <f t="shared" si="42"/>
        <v>-4.2606208787594878E-2</v>
      </c>
      <c r="S44" s="162">
        <v>0.4</v>
      </c>
      <c r="T44" s="163">
        <f t="shared" si="15"/>
        <v>0.29474899172782898</v>
      </c>
      <c r="U44" s="164">
        <f t="shared" si="43"/>
        <v>3.8414427300515773E-2</v>
      </c>
      <c r="V44" s="165">
        <v>5.456148087978363E-2</v>
      </c>
      <c r="W44" s="166">
        <v>1.9340369701385498</v>
      </c>
      <c r="X44" s="167">
        <f t="shared" si="57"/>
        <v>2447381.0673663933</v>
      </c>
      <c r="Y44" s="235" t="str">
        <f t="shared" si="16"/>
        <v>1</v>
      </c>
      <c r="Z44" s="168">
        <f t="shared" si="58"/>
        <v>1.0303512543861626</v>
      </c>
      <c r="AA44" s="168">
        <f t="shared" si="59"/>
        <v>3.3828886870202122</v>
      </c>
      <c r="AB44" s="340">
        <f t="shared" si="60"/>
        <v>3153668.75</v>
      </c>
      <c r="AC44" s="41">
        <f t="shared" si="61"/>
        <v>2.492179103368664</v>
      </c>
      <c r="AD44" s="41">
        <f t="shared" si="66"/>
        <v>0.73456727792307852</v>
      </c>
      <c r="AE44" s="341">
        <f t="shared" si="67"/>
        <v>0.3145271479485649</v>
      </c>
      <c r="AF44" s="171">
        <f t="shared" si="68"/>
        <v>13.907319864715394</v>
      </c>
      <c r="AG44" s="172">
        <f t="shared" si="69"/>
        <v>4.3869384834735241</v>
      </c>
      <c r="AH44" s="172">
        <f t="shared" si="70"/>
        <v>3.0938927886976919</v>
      </c>
      <c r="AI44" s="172">
        <f t="shared" si="71"/>
        <v>1.2930456947758324</v>
      </c>
      <c r="AJ44" s="172">
        <f t="shared" si="72"/>
        <v>0.75880396688770402</v>
      </c>
      <c r="AK44" s="172">
        <f t="shared" si="73"/>
        <v>3.1701652341620594</v>
      </c>
      <c r="AL44" s="323">
        <f t="shared" si="74"/>
        <v>0.12617638843854406</v>
      </c>
      <c r="AM44" s="173">
        <f t="shared" si="75"/>
        <v>1.2930456947758324</v>
      </c>
      <c r="AN44" s="174">
        <f t="shared" si="76"/>
        <v>1.2930456947758324</v>
      </c>
      <c r="AO44" s="175">
        <f t="shared" si="45"/>
        <v>0</v>
      </c>
      <c r="AP44" s="243">
        <f t="shared" si="62"/>
        <v>3153668.75</v>
      </c>
      <c r="AQ44" s="129">
        <f t="shared" si="63"/>
        <v>2.4921791033686693</v>
      </c>
      <c r="AR44" s="129">
        <f t="shared" si="77"/>
        <v>0.73456727792308019</v>
      </c>
      <c r="AS44" s="336">
        <f t="shared" si="78"/>
        <v>0.3145271479485649</v>
      </c>
      <c r="AT44" s="326">
        <f t="shared" si="64"/>
        <v>1.7576118254455892</v>
      </c>
      <c r="AU44" s="326">
        <f t="shared" si="65"/>
        <v>1.3574019148333176</v>
      </c>
      <c r="AV44" s="169">
        <f t="shared" si="79"/>
        <v>0.24011911123439328</v>
      </c>
      <c r="AW44" s="170">
        <f t="shared" si="80"/>
        <v>398010.89583459299</v>
      </c>
      <c r="AX44" s="168">
        <f t="shared" si="81"/>
        <v>0.42004012997451529</v>
      </c>
      <c r="AY44" s="316">
        <f t="shared" si="82"/>
        <v>0.29468059211417691</v>
      </c>
      <c r="AZ44" s="313" t="str">
        <f t="shared" si="83"/>
        <v>Senk s</v>
      </c>
      <c r="BA44" s="399">
        <f t="shared" si="46"/>
        <v>13.907319864715443</v>
      </c>
      <c r="BB44" s="47">
        <f t="shared" si="47"/>
        <v>4.386938483473541</v>
      </c>
      <c r="BC44" s="412">
        <f t="shared" si="48"/>
        <v>3.0938927886977035</v>
      </c>
      <c r="BD44" s="412">
        <f t="shared" si="49"/>
        <v>1.2930456947758373</v>
      </c>
      <c r="BE44" s="323">
        <f t="shared" si="50"/>
        <v>0.75880396688770668</v>
      </c>
      <c r="BF44" s="323">
        <f t="shared" si="51"/>
        <v>3.1701652341620585</v>
      </c>
      <c r="BG44" s="412">
        <f t="shared" si="52"/>
        <v>0.12617638843854412</v>
      </c>
      <c r="BH44" s="406">
        <f t="shared" si="53"/>
        <v>1.2930456947758371</v>
      </c>
      <c r="BI44" s="407">
        <f t="shared" si="54"/>
        <v>1.2930456947758371</v>
      </c>
      <c r="BJ44" s="422">
        <f t="shared" si="55"/>
        <v>0</v>
      </c>
      <c r="BK44" s="176"/>
      <c r="BL44" s="151">
        <v>1989</v>
      </c>
      <c r="BM44" s="152">
        <f t="shared" si="84"/>
        <v>3.8414427300515773E-2</v>
      </c>
      <c r="BN44" s="152">
        <f t="shared" si="85"/>
        <v>1.1396184207401114E-2</v>
      </c>
      <c r="BO44" s="152">
        <f t="shared" si="86"/>
        <v>5.0248389397655378E-2</v>
      </c>
      <c r="BP44" s="152">
        <f t="shared" si="87"/>
        <v>-4.9443919312035546E-2</v>
      </c>
      <c r="BQ44" s="152">
        <f t="shared" si="88"/>
        <v>6.3486010430659073E-2</v>
      </c>
      <c r="BR44" s="152">
        <f t="shared" si="89"/>
        <v>2.4144101305795591E-2</v>
      </c>
      <c r="BS44" s="152">
        <f t="shared" si="90"/>
        <v>3.7042135180120916E-3</v>
      </c>
      <c r="BT44" s="153">
        <f t="shared" si="91"/>
        <v>-3.3426166730693298E-2</v>
      </c>
      <c r="BV44" s="123" t="s">
        <v>37</v>
      </c>
      <c r="BW44" s="102"/>
      <c r="BX44" s="103">
        <f>BX28/BX27</f>
        <v>-0.67523683706516646</v>
      </c>
      <c r="BY44" s="103">
        <f>1-SUM(BY45:BY46)</f>
        <v>8.8320824690559019E-2</v>
      </c>
      <c r="BZ44" s="104">
        <f>1-SUM(BZ45:BZ46)</f>
        <v>0.19858345059296711</v>
      </c>
      <c r="CB44" s="513"/>
      <c r="CC44" s="513"/>
      <c r="CD44" s="513"/>
      <c r="CE44" s="513"/>
      <c r="CF44" s="513"/>
      <c r="CG44" s="513"/>
      <c r="CI44" s="513"/>
      <c r="CJ44" s="513"/>
      <c r="CK44" s="513"/>
      <c r="CL44" s="513"/>
      <c r="CM44" s="513"/>
      <c r="CN44" s="513"/>
      <c r="CV44" s="152"/>
    </row>
    <row r="45" spans="1:100" x14ac:dyDescent="0.3">
      <c r="A45" s="151">
        <v>1990</v>
      </c>
      <c r="B45" s="154">
        <v>3165272</v>
      </c>
      <c r="C45" s="155">
        <v>0.53604060411453247</v>
      </c>
      <c r="D45" s="155">
        <v>0.26147642731666565</v>
      </c>
      <c r="E45" s="155">
        <v>0.19968253374099731</v>
      </c>
      <c r="F45" s="156">
        <f t="shared" si="0"/>
        <v>1696714.3150668144</v>
      </c>
      <c r="G45" s="156">
        <f t="shared" si="0"/>
        <v>827644.01404547691</v>
      </c>
      <c r="H45" s="156">
        <f t="shared" si="0"/>
        <v>632049.53293943405</v>
      </c>
      <c r="I45" s="346">
        <f t="shared" si="11"/>
        <v>827644.01404547691</v>
      </c>
      <c r="J45" s="157">
        <f t="shared" si="1"/>
        <v>8864.1379482746124</v>
      </c>
      <c r="K45" s="188">
        <v>1975.3539929574204</v>
      </c>
      <c r="L45" s="156">
        <v>660.47650146484375</v>
      </c>
      <c r="M45" s="156">
        <v>1176.8836739999999</v>
      </c>
      <c r="N45" s="159">
        <f t="shared" si="12"/>
        <v>243455.1117310524</v>
      </c>
      <c r="O45" s="160">
        <f t="shared" si="13"/>
        <v>1304674.8944231267</v>
      </c>
      <c r="P45" s="156">
        <v>4507292</v>
      </c>
      <c r="Q45" s="161">
        <f t="shared" si="14"/>
        <v>1.4775540444992845</v>
      </c>
      <c r="R45" s="152">
        <f t="shared" si="42"/>
        <v>-3.4662432041500164E-2</v>
      </c>
      <c r="S45" s="162">
        <v>0.4</v>
      </c>
      <c r="T45" s="163">
        <f t="shared" si="15"/>
        <v>0.26147642731666565</v>
      </c>
      <c r="U45" s="164">
        <f t="shared" si="43"/>
        <v>3.101618030461737E-2</v>
      </c>
      <c r="V45" s="165">
        <v>5.4013609886169434E-2</v>
      </c>
      <c r="W45" s="166">
        <v>1.9560774564743042</v>
      </c>
      <c r="X45" s="167">
        <f t="shared" si="57"/>
        <v>2552045.1490090713</v>
      </c>
      <c r="Y45" s="235" t="str">
        <f t="shared" si="16"/>
        <v>1</v>
      </c>
      <c r="Z45" s="168">
        <f t="shared" si="58"/>
        <v>0.98789718127865589</v>
      </c>
      <c r="AA45" s="168">
        <f t="shared" si="59"/>
        <v>3.4547242529664359</v>
      </c>
      <c r="AB45" s="340">
        <f t="shared" si="60"/>
        <v>3165272</v>
      </c>
      <c r="AC45" s="41">
        <f t="shared" si="61"/>
        <v>2.4261001829115045</v>
      </c>
      <c r="AD45" s="41">
        <f t="shared" si="66"/>
        <v>0.63436800814000915</v>
      </c>
      <c r="AE45" s="341">
        <f t="shared" si="67"/>
        <v>0.29375447839675872</v>
      </c>
      <c r="AF45" s="171">
        <f t="shared" si="68"/>
        <v>12.464494870275965</v>
      </c>
      <c r="AG45" s="172">
        <f t="shared" si="69"/>
        <v>4.0533419954149439</v>
      </c>
      <c r="AH45" s="172">
        <f t="shared" si="70"/>
        <v>2.9934886117612396</v>
      </c>
      <c r="AI45" s="172">
        <f t="shared" si="71"/>
        <v>1.0598533836537041</v>
      </c>
      <c r="AJ45" s="172">
        <f t="shared" si="72"/>
        <v>0.67325236335124605</v>
      </c>
      <c r="AK45" s="172">
        <f t="shared" si="73"/>
        <v>3.0751155181022334</v>
      </c>
      <c r="AL45" s="323">
        <f t="shared" si="74"/>
        <v>0.13007641425023758</v>
      </c>
      <c r="AM45" s="173">
        <f t="shared" si="75"/>
        <v>1.0598533836537036</v>
      </c>
      <c r="AN45" s="174">
        <f t="shared" si="76"/>
        <v>1.0598533836537036</v>
      </c>
      <c r="AO45" s="175">
        <f t="shared" si="45"/>
        <v>0</v>
      </c>
      <c r="AP45" s="243">
        <f t="shared" si="62"/>
        <v>3165272</v>
      </c>
      <c r="AQ45" s="129">
        <f t="shared" si="63"/>
        <v>2.4261001829115085</v>
      </c>
      <c r="AR45" s="129">
        <f t="shared" si="77"/>
        <v>0.63436800814001026</v>
      </c>
      <c r="AS45" s="336">
        <f t="shared" si="78"/>
        <v>0.29375447839675872</v>
      </c>
      <c r="AT45" s="326">
        <f t="shared" si="64"/>
        <v>1.7917321747714983</v>
      </c>
      <c r="AU45" s="326">
        <f t="shared" si="65"/>
        <v>1.4239825203015726</v>
      </c>
      <c r="AV45" s="169">
        <f t="shared" si="79"/>
        <v>0.22688871461377424</v>
      </c>
      <c r="AW45" s="170">
        <f t="shared" si="80"/>
        <v>383254.09308861179</v>
      </c>
      <c r="AX45" s="168">
        <f t="shared" si="81"/>
        <v>0.34061352974325154</v>
      </c>
      <c r="AY45" s="316">
        <f t="shared" si="82"/>
        <v>0.28090232449994368</v>
      </c>
      <c r="AZ45" s="313" t="str">
        <f t="shared" si="83"/>
        <v>Senk s</v>
      </c>
      <c r="BA45" s="399">
        <f t="shared" si="46"/>
        <v>12.464494870276003</v>
      </c>
      <c r="BB45" s="47">
        <f t="shared" si="47"/>
        <v>4.0533419954149545</v>
      </c>
      <c r="BC45" s="412">
        <f t="shared" si="48"/>
        <v>2.993488611761248</v>
      </c>
      <c r="BD45" s="412">
        <f t="shared" si="49"/>
        <v>1.059853383653707</v>
      </c>
      <c r="BE45" s="323">
        <f t="shared" si="50"/>
        <v>0.67325236335124805</v>
      </c>
      <c r="BF45" s="323">
        <f t="shared" si="51"/>
        <v>3.0751155181022343</v>
      </c>
      <c r="BG45" s="412">
        <f t="shared" si="52"/>
        <v>0.13007641425023753</v>
      </c>
      <c r="BH45" s="406">
        <f t="shared" si="53"/>
        <v>1.059853383653707</v>
      </c>
      <c r="BI45" s="407">
        <f t="shared" si="54"/>
        <v>1.0598533836537067</v>
      </c>
      <c r="BJ45" s="422">
        <f t="shared" si="55"/>
        <v>0</v>
      </c>
      <c r="BK45" s="176"/>
      <c r="BL45" s="151">
        <v>1990</v>
      </c>
      <c r="BM45" s="152">
        <f t="shared" si="84"/>
        <v>3.101618030461737E-2</v>
      </c>
      <c r="BN45" s="152">
        <f t="shared" si="85"/>
        <v>1.1396103940130714E-2</v>
      </c>
      <c r="BO45" s="152">
        <f t="shared" si="86"/>
        <v>4.2765747859325465E-2</v>
      </c>
      <c r="BP45" s="152">
        <f t="shared" si="87"/>
        <v>-4.1500094405578593E-2</v>
      </c>
      <c r="BQ45" s="152">
        <f t="shared" si="88"/>
        <v>5.2909785937007979E-2</v>
      </c>
      <c r="BR45" s="152">
        <f t="shared" si="89"/>
        <v>2.1234977734221425E-2</v>
      </c>
      <c r="BS45" s="152">
        <f t="shared" si="90"/>
        <v>3.6792862281430161E-3</v>
      </c>
      <c r="BT45" s="153">
        <f t="shared" si="91"/>
        <v>-2.6514515095580799E-2</v>
      </c>
      <c r="BV45" s="123" t="s">
        <v>38</v>
      </c>
      <c r="BW45" s="102"/>
      <c r="BX45" s="105">
        <f>BX29/BX27</f>
        <v>1.077082392169014</v>
      </c>
      <c r="BY45" s="105">
        <f>BY29/BY27</f>
        <v>0.68070379718872553</v>
      </c>
      <c r="BZ45" s="106">
        <f>BZ29/BZ27</f>
        <v>0.7170652847276161</v>
      </c>
      <c r="CB45" s="513"/>
      <c r="CC45" s="513"/>
      <c r="CD45" s="513"/>
      <c r="CE45" s="513"/>
      <c r="CF45" s="513"/>
      <c r="CG45" s="513"/>
      <c r="CI45" s="513"/>
      <c r="CJ45" s="513"/>
      <c r="CK45" s="513"/>
      <c r="CL45" s="513"/>
      <c r="CM45" s="513"/>
      <c r="CN45" s="513"/>
      <c r="CV45" s="152"/>
    </row>
    <row r="46" spans="1:100" x14ac:dyDescent="0.3">
      <c r="A46" s="151">
        <v>1991</v>
      </c>
      <c r="B46" s="154">
        <v>3300483.75</v>
      </c>
      <c r="C46" s="155">
        <v>0.52337837219238281</v>
      </c>
      <c r="D46" s="155">
        <v>0.26064637303352356</v>
      </c>
      <c r="E46" s="155">
        <v>0.20893457531929016</v>
      </c>
      <c r="F46" s="156">
        <f t="shared" si="0"/>
        <v>1727401.8125224113</v>
      </c>
      <c r="G46" s="156">
        <f t="shared" si="0"/>
        <v>860259.11869358271</v>
      </c>
      <c r="H46" s="156">
        <f t="shared" si="0"/>
        <v>689585.17065446824</v>
      </c>
      <c r="I46" s="346">
        <f t="shared" si="11"/>
        <v>860259.11869358271</v>
      </c>
      <c r="J46" s="157">
        <f t="shared" si="1"/>
        <v>23237.648129537702</v>
      </c>
      <c r="K46" s="188">
        <v>1976.8880628788691</v>
      </c>
      <c r="L46" s="156">
        <v>675.50347900390625</v>
      </c>
      <c r="M46" s="156">
        <v>1192.8972839999999</v>
      </c>
      <c r="N46" s="159">
        <f t="shared" si="12"/>
        <v>257666.91446822882</v>
      </c>
      <c r="O46" s="160">
        <f t="shared" si="13"/>
        <v>1335394.7640759691</v>
      </c>
      <c r="P46" s="156">
        <v>4792657</v>
      </c>
      <c r="Q46" s="161">
        <f t="shared" si="14"/>
        <v>1.4824541082015807</v>
      </c>
      <c r="R46" s="152">
        <f t="shared" si="42"/>
        <v>3.3163346684599759E-3</v>
      </c>
      <c r="S46" s="162">
        <v>0.4</v>
      </c>
      <c r="T46" s="163">
        <f t="shared" si="15"/>
        <v>0.26064637303352356</v>
      </c>
      <c r="U46" s="164">
        <f t="shared" si="43"/>
        <v>2.3545995852419205E-2</v>
      </c>
      <c r="V46" s="165">
        <v>5.3762853145599365E-2</v>
      </c>
      <c r="W46" s="166">
        <v>1.991196870803833</v>
      </c>
      <c r="X46" s="167">
        <f t="shared" si="57"/>
        <v>2659033.8755158926</v>
      </c>
      <c r="Y46" s="235" t="str">
        <f t="shared" si="16"/>
        <v>1</v>
      </c>
      <c r="Z46" s="168">
        <f t="shared" si="58"/>
        <v>0.98064707498916659</v>
      </c>
      <c r="AA46" s="168">
        <f t="shared" si="59"/>
        <v>3.5889439804088905</v>
      </c>
      <c r="AB46" s="340">
        <f t="shared" si="60"/>
        <v>3300483.7500000005</v>
      </c>
      <c r="AC46" s="41">
        <f t="shared" si="61"/>
        <v>2.4715416285788572</v>
      </c>
      <c r="AD46" s="41">
        <f t="shared" si="66"/>
        <v>0.64419836129044716</v>
      </c>
      <c r="AE46" s="341">
        <f t="shared" si="67"/>
        <v>0.27745712824377866</v>
      </c>
      <c r="AF46" s="171">
        <f t="shared" si="68"/>
        <v>14.610762935174101</v>
      </c>
      <c r="AG46" s="172">
        <f t="shared" si="69"/>
        <v>4.3336158963391478</v>
      </c>
      <c r="AH46" s="172">
        <f t="shared" si="70"/>
        <v>3.2040746308379267</v>
      </c>
      <c r="AI46" s="172">
        <f t="shared" si="71"/>
        <v>1.1295412655012211</v>
      </c>
      <c r="AJ46" s="172">
        <f t="shared" si="72"/>
        <v>0.78551630202893152</v>
      </c>
      <c r="AK46" s="172">
        <f t="shared" si="73"/>
        <v>3.3714946789623523</v>
      </c>
      <c r="AL46" s="323">
        <f t="shared" si="74"/>
        <v>0.11864174144955446</v>
      </c>
      <c r="AM46" s="173">
        <f t="shared" si="75"/>
        <v>1.1295412655012211</v>
      </c>
      <c r="AN46" s="174">
        <f t="shared" si="76"/>
        <v>1.1295412655012211</v>
      </c>
      <c r="AO46" s="175">
        <f t="shared" si="45"/>
        <v>0</v>
      </c>
      <c r="AP46" s="243">
        <f t="shared" si="62"/>
        <v>3300483.75</v>
      </c>
      <c r="AQ46" s="129">
        <f t="shared" si="63"/>
        <v>2.471541628578859</v>
      </c>
      <c r="AR46" s="129">
        <f t="shared" si="77"/>
        <v>0.64419836129044761</v>
      </c>
      <c r="AS46" s="336">
        <f t="shared" si="78"/>
        <v>0.27745712824377866</v>
      </c>
      <c r="AT46" s="326">
        <f t="shared" si="64"/>
        <v>1.8273432672884113</v>
      </c>
      <c r="AU46" s="326">
        <f t="shared" si="65"/>
        <v>1.4521074372809735</v>
      </c>
      <c r="AV46" s="169">
        <f t="shared" si="79"/>
        <v>0.22169885838518616</v>
      </c>
      <c r="AW46" s="170">
        <f t="shared" si="80"/>
        <v>370514.7963122967</v>
      </c>
      <c r="AX46" s="168">
        <f t="shared" si="81"/>
        <v>0.36674123304666895</v>
      </c>
      <c r="AY46" s="316">
        <f t="shared" si="82"/>
        <v>0.27546171153078552</v>
      </c>
      <c r="AZ46" s="313" t="str">
        <f t="shared" si="83"/>
        <v>Senk s</v>
      </c>
      <c r="BA46" s="399">
        <f t="shared" si="46"/>
        <v>14.610762935174112</v>
      </c>
      <c r="BB46" s="47">
        <f t="shared" si="47"/>
        <v>4.3336158963391531</v>
      </c>
      <c r="BC46" s="412">
        <f t="shared" si="48"/>
        <v>3.2040746308379302</v>
      </c>
      <c r="BD46" s="412">
        <f t="shared" si="49"/>
        <v>1.1295412655012225</v>
      </c>
      <c r="BE46" s="323">
        <f t="shared" si="50"/>
        <v>0.78551630202893208</v>
      </c>
      <c r="BF46" s="323">
        <f t="shared" si="51"/>
        <v>3.3714946789623506</v>
      </c>
      <c r="BG46" s="412">
        <f t="shared" si="52"/>
        <v>0.11864174144955453</v>
      </c>
      <c r="BH46" s="406">
        <f t="shared" si="53"/>
        <v>1.1295412655012222</v>
      </c>
      <c r="BI46" s="407">
        <f t="shared" si="54"/>
        <v>1.129541265501222</v>
      </c>
      <c r="BJ46" s="422">
        <f t="shared" si="55"/>
        <v>0</v>
      </c>
      <c r="BK46" s="176"/>
      <c r="BL46" s="151">
        <v>1991</v>
      </c>
      <c r="BM46" s="152">
        <f t="shared" si="84"/>
        <v>2.3545995852419205E-2</v>
      </c>
      <c r="BN46" s="152">
        <f t="shared" si="85"/>
        <v>1.7953999834356842E-2</v>
      </c>
      <c r="BO46" s="152">
        <f t="shared" si="86"/>
        <v>4.1922740492410092E-2</v>
      </c>
      <c r="BP46" s="152">
        <f t="shared" si="87"/>
        <v>-7.4560652321541288E-3</v>
      </c>
      <c r="BQ46" s="152">
        <f t="shared" si="88"/>
        <v>6.3311851107050537E-2</v>
      </c>
      <c r="BR46" s="152">
        <f t="shared" si="89"/>
        <v>3.8851068164761741E-2</v>
      </c>
      <c r="BS46" s="152">
        <f t="shared" si="90"/>
        <v>4.2717260949454099E-2</v>
      </c>
      <c r="BT46" s="153">
        <f t="shared" si="91"/>
        <v>1.8730242875963785E-2</v>
      </c>
      <c r="BV46" s="124" t="s">
        <v>39</v>
      </c>
      <c r="BW46" s="107"/>
      <c r="BX46" s="110">
        <f>BX30/BX27</f>
        <v>0.59815444489615255</v>
      </c>
      <c r="BY46" s="110">
        <f>BY30/BY27</f>
        <v>0.23097537812071542</v>
      </c>
      <c r="BZ46" s="111">
        <f>BZ30/BZ27</f>
        <v>8.435126467941681E-2</v>
      </c>
      <c r="CB46" s="513"/>
      <c r="CC46" s="513"/>
      <c r="CD46" s="513"/>
      <c r="CE46" s="513"/>
      <c r="CF46" s="513"/>
      <c r="CG46" s="513"/>
      <c r="CI46" s="513"/>
      <c r="CJ46" s="513"/>
      <c r="CK46" s="513"/>
      <c r="CL46" s="513"/>
      <c r="CM46" s="513"/>
      <c r="CN46" s="513"/>
      <c r="CV46" s="152"/>
    </row>
    <row r="47" spans="1:100" x14ac:dyDescent="0.3">
      <c r="A47" s="151">
        <v>1992</v>
      </c>
      <c r="B47" s="154">
        <v>3556377.75</v>
      </c>
      <c r="C47" s="155">
        <v>0.50638890266418457</v>
      </c>
      <c r="D47" s="155">
        <v>0.26758018136024475</v>
      </c>
      <c r="E47" s="155">
        <v>0.22221823036670685</v>
      </c>
      <c r="F47" s="156">
        <f t="shared" si="0"/>
        <v>1800910.2262818217</v>
      </c>
      <c r="G47" s="156">
        <f t="shared" si="0"/>
        <v>951616.20333053917</v>
      </c>
      <c r="H47" s="156">
        <f t="shared" si="0"/>
        <v>790291.97012053058</v>
      </c>
      <c r="I47" s="346">
        <f t="shared" si="11"/>
        <v>951616.20333053917</v>
      </c>
      <c r="J47" s="157">
        <f t="shared" si="1"/>
        <v>13559.35026710853</v>
      </c>
      <c r="K47" s="188">
        <v>1978.4228544564032</v>
      </c>
      <c r="L47" s="156">
        <v>682.740966796875</v>
      </c>
      <c r="M47" s="156">
        <v>1206.7112439999999</v>
      </c>
      <c r="N47" s="159">
        <f t="shared" si="12"/>
        <v>282921.42293203622</v>
      </c>
      <c r="O47" s="160">
        <f t="shared" si="13"/>
        <v>1350750.3323845977</v>
      </c>
      <c r="P47" s="156">
        <v>5221935</v>
      </c>
      <c r="Q47" s="161">
        <f t="shared" si="14"/>
        <v>1.5329579779719773</v>
      </c>
      <c r="R47" s="152">
        <f t="shared" si="42"/>
        <v>3.4067745835090063E-2</v>
      </c>
      <c r="S47" s="162">
        <v>0.4</v>
      </c>
      <c r="T47" s="163">
        <f t="shared" si="15"/>
        <v>0.26758018136024475</v>
      </c>
      <c r="U47" s="164">
        <f t="shared" si="43"/>
        <v>1.1498898094941961E-2</v>
      </c>
      <c r="V47" s="165">
        <v>5.4179422557353973E-2</v>
      </c>
      <c r="W47" s="166">
        <v>2.0269467830657959</v>
      </c>
      <c r="X47" s="167">
        <f t="shared" si="57"/>
        <v>2737899.0409520147</v>
      </c>
      <c r="Y47" s="235" t="str">
        <f t="shared" si="16"/>
        <v>2</v>
      </c>
      <c r="Z47" s="168">
        <f t="shared" si="58"/>
        <v>1.0032862078124389</v>
      </c>
      <c r="AA47" s="168">
        <f t="shared" si="59"/>
        <v>3.8659512974401875</v>
      </c>
      <c r="AB47" s="340">
        <f t="shared" si="60"/>
        <v>3556377.75</v>
      </c>
      <c r="AC47" s="41">
        <f t="shared" si="61"/>
        <v>2.6328905236851678</v>
      </c>
      <c r="AD47" s="41">
        <f t="shared" si="66"/>
        <v>0.70450932382934695</v>
      </c>
      <c r="AE47" s="341">
        <f t="shared" si="67"/>
        <v>0.25390918893943615</v>
      </c>
      <c r="AF47" s="171">
        <f t="shared" si="68"/>
        <v>21.180534887155169</v>
      </c>
      <c r="AG47" s="172">
        <f t="shared" si="69"/>
        <v>5.198822853150209</v>
      </c>
      <c r="AH47" s="172">
        <f t="shared" si="70"/>
        <v>3.8077208912444909</v>
      </c>
      <c r="AI47" s="172">
        <f t="shared" si="71"/>
        <v>1.3911019619057179</v>
      </c>
      <c r="AJ47" s="172">
        <f t="shared" si="72"/>
        <v>1.1475491496419576</v>
      </c>
      <c r="AK47" s="172">
        <f t="shared" si="73"/>
        <v>4.074102058376714</v>
      </c>
      <c r="AL47" s="323">
        <f t="shared" si="74"/>
        <v>9.8181143787884409E-2</v>
      </c>
      <c r="AM47" s="173">
        <f t="shared" si="75"/>
        <v>1.3911019619057177</v>
      </c>
      <c r="AN47" s="174">
        <f t="shared" si="76"/>
        <v>1.3911019619057179</v>
      </c>
      <c r="AO47" s="175">
        <f t="shared" si="45"/>
        <v>0</v>
      </c>
      <c r="AP47" s="243">
        <f t="shared" si="62"/>
        <v>3556377.75</v>
      </c>
      <c r="AQ47" s="129">
        <f t="shared" si="63"/>
        <v>2.6328905236851687</v>
      </c>
      <c r="AR47" s="129">
        <f t="shared" si="77"/>
        <v>0.70450932382934728</v>
      </c>
      <c r="AS47" s="336">
        <f t="shared" si="78"/>
        <v>0.25390918893943615</v>
      </c>
      <c r="AT47" s="326">
        <f t="shared" si="64"/>
        <v>1.9283811998558216</v>
      </c>
      <c r="AU47" s="326">
        <f t="shared" si="65"/>
        <v>1.4683296789830611</v>
      </c>
      <c r="AV47" s="169">
        <f t="shared" si="79"/>
        <v>0.21823896258148828</v>
      </c>
      <c r="AW47" s="170">
        <f t="shared" si="80"/>
        <v>342967.92135544698</v>
      </c>
      <c r="AX47" s="168">
        <f t="shared" si="81"/>
        <v>0.45060013488991113</v>
      </c>
      <c r="AY47" s="316">
        <f t="shared" si="82"/>
        <v>0.27241838513884226</v>
      </c>
      <c r="AZ47" s="313" t="str">
        <f t="shared" si="83"/>
        <v>Øk s</v>
      </c>
      <c r="BA47" s="399">
        <f t="shared" si="46"/>
        <v>21.180534887155176</v>
      </c>
      <c r="BB47" s="47">
        <f t="shared" si="47"/>
        <v>5.1988228531502108</v>
      </c>
      <c r="BC47" s="412">
        <f t="shared" si="48"/>
        <v>3.8077208912444922</v>
      </c>
      <c r="BD47" s="412">
        <f t="shared" si="49"/>
        <v>1.3911019619057186</v>
      </c>
      <c r="BE47" s="323">
        <f t="shared" si="50"/>
        <v>1.1475491496419579</v>
      </c>
      <c r="BF47" s="323">
        <f t="shared" si="51"/>
        <v>4.074102058376714</v>
      </c>
      <c r="BG47" s="412">
        <f t="shared" si="52"/>
        <v>9.8181143787884409E-2</v>
      </c>
      <c r="BH47" s="406">
        <f t="shared" si="53"/>
        <v>1.3911019619057186</v>
      </c>
      <c r="BI47" s="407">
        <f t="shared" si="54"/>
        <v>1.3911019619057183</v>
      </c>
      <c r="BJ47" s="422">
        <f t="shared" si="55"/>
        <v>0</v>
      </c>
      <c r="BK47" s="176"/>
      <c r="BL47" s="151">
        <v>1992</v>
      </c>
      <c r="BM47" s="152">
        <f t="shared" si="84"/>
        <v>1.1498898094941961E-2</v>
      </c>
      <c r="BN47" s="152">
        <f t="shared" si="85"/>
        <v>1.795398174140907E-2</v>
      </c>
      <c r="BO47" s="152">
        <f t="shared" si="86"/>
        <v>2.9659330842793822E-2</v>
      </c>
      <c r="BP47" s="152">
        <f t="shared" si="87"/>
        <v>2.3295356790244623E-2</v>
      </c>
      <c r="BQ47" s="152">
        <f t="shared" si="88"/>
        <v>8.9569940014484664E-2</v>
      </c>
      <c r="BR47" s="152">
        <f t="shared" si="89"/>
        <v>7.7183516528373727E-2</v>
      </c>
      <c r="BS47" s="152">
        <f t="shared" si="90"/>
        <v>7.753227083757025E-2</v>
      </c>
      <c r="BT47" s="153">
        <f t="shared" si="91"/>
        <v>6.5282693700403793E-2</v>
      </c>
      <c r="BV47" s="112"/>
      <c r="BW47" s="57"/>
      <c r="BX47" s="59"/>
      <c r="BY47" s="59"/>
      <c r="BZ47" s="59"/>
      <c r="CB47" s="513"/>
      <c r="CC47" s="513"/>
      <c r="CD47" s="513"/>
      <c r="CE47" s="513"/>
      <c r="CF47" s="513"/>
      <c r="CG47" s="513"/>
      <c r="CI47" s="513"/>
      <c r="CJ47" s="513"/>
      <c r="CK47" s="513"/>
      <c r="CL47" s="513"/>
      <c r="CM47" s="513"/>
      <c r="CN47" s="513"/>
      <c r="CV47" s="152"/>
    </row>
    <row r="48" spans="1:100" ht="17.399999999999999" x14ac:dyDescent="0.3">
      <c r="A48" s="151">
        <v>1993</v>
      </c>
      <c r="B48" s="154">
        <v>3920962.75</v>
      </c>
      <c r="C48" s="155">
        <v>0.5291094183921814</v>
      </c>
      <c r="D48" s="155">
        <v>0.24445556104183197</v>
      </c>
      <c r="E48" s="155">
        <v>0.23484936356544495</v>
      </c>
      <c r="F48" s="156">
        <f t="shared" si="0"/>
        <v>2074618.3201899081</v>
      </c>
      <c r="G48" s="156">
        <f t="shared" si="0"/>
        <v>958501.14887537435</v>
      </c>
      <c r="H48" s="156">
        <f t="shared" si="0"/>
        <v>920835.60640131682</v>
      </c>
      <c r="I48" s="346">
        <f t="shared" si="11"/>
        <v>958501.14887537435</v>
      </c>
      <c r="J48" s="157">
        <f t="shared" si="1"/>
        <v>-32992.325466599315</v>
      </c>
      <c r="K48" s="188">
        <v>1981.6452945904684</v>
      </c>
      <c r="L48" s="156">
        <v>688.57916259765625</v>
      </c>
      <c r="M48" s="156">
        <v>1218.817055</v>
      </c>
      <c r="N48" s="159">
        <f t="shared" si="12"/>
        <v>323644.6513844654</v>
      </c>
      <c r="O48" s="160">
        <f t="shared" si="13"/>
        <v>1364519.6575146907</v>
      </c>
      <c r="P48" s="156">
        <v>5844427</v>
      </c>
      <c r="Q48" s="161">
        <f t="shared" si="14"/>
        <v>1.6058614147621157</v>
      </c>
      <c r="R48" s="152">
        <f t="shared" si="42"/>
        <v>4.7557361543977772E-2</v>
      </c>
      <c r="S48" s="162">
        <v>0.4</v>
      </c>
      <c r="T48" s="163">
        <f t="shared" si="15"/>
        <v>0.24445556104183197</v>
      </c>
      <c r="U48" s="164">
        <f t="shared" si="43"/>
        <v>1.019383434522997E-2</v>
      </c>
      <c r="V48" s="165">
        <v>5.5376626551151276E-2</v>
      </c>
      <c r="W48" s="166">
        <v>2.0633385181427002</v>
      </c>
      <c r="X48" s="167">
        <f t="shared" si="57"/>
        <v>2815465.9681129465</v>
      </c>
      <c r="Y48" s="235" t="str">
        <f t="shared" si="16"/>
        <v>2</v>
      </c>
      <c r="Z48" s="168">
        <f t="shared" si="58"/>
        <v>1.039838209339998</v>
      </c>
      <c r="AA48" s="168">
        <f t="shared" si="59"/>
        <v>4.28313873516848</v>
      </c>
      <c r="AB48" s="340">
        <f t="shared" si="60"/>
        <v>3920962.7499999995</v>
      </c>
      <c r="AC48" s="41">
        <f t="shared" si="61"/>
        <v>2.8735113696651053</v>
      </c>
      <c r="AD48" s="41">
        <f t="shared" si="66"/>
        <v>0.70244583403156635</v>
      </c>
      <c r="AE48" s="341">
        <f t="shared" si="67"/>
        <v>0.28084738094814066</v>
      </c>
      <c r="AF48" s="171">
        <f t="shared" si="68"/>
        <v>19.739352994617793</v>
      </c>
      <c r="AG48" s="172">
        <f t="shared" si="69"/>
        <v>5.2946984234568664</v>
      </c>
      <c r="AH48" s="172">
        <f t="shared" si="70"/>
        <v>4.0003799498034152</v>
      </c>
      <c r="AI48" s="172">
        <f t="shared" si="71"/>
        <v>1.2943184736534514</v>
      </c>
      <c r="AJ48" s="172">
        <f t="shared" si="72"/>
        <v>1.0930987791442992</v>
      </c>
      <c r="AK48" s="172">
        <f t="shared" si="73"/>
        <v>3.728135469844216</v>
      </c>
      <c r="AL48" s="323">
        <f t="shared" si="74"/>
        <v>0.10729223850245828</v>
      </c>
      <c r="AM48" s="173">
        <f t="shared" si="75"/>
        <v>1.2943184736534519</v>
      </c>
      <c r="AN48" s="174">
        <f t="shared" si="76"/>
        <v>1.2943184736534521</v>
      </c>
      <c r="AO48" s="175">
        <f t="shared" si="45"/>
        <v>0</v>
      </c>
      <c r="AP48" s="243">
        <f t="shared" si="62"/>
        <v>3920962.7499999995</v>
      </c>
      <c r="AQ48" s="129">
        <f t="shared" si="63"/>
        <v>2.8735113696651071</v>
      </c>
      <c r="AR48" s="129">
        <f t="shared" si="77"/>
        <v>0.7024458340315668</v>
      </c>
      <c r="AS48" s="336">
        <f t="shared" si="78"/>
        <v>0.28084738094814066</v>
      </c>
      <c r="AT48" s="326">
        <f t="shared" si="64"/>
        <v>2.1710655356335402</v>
      </c>
      <c r="AU48" s="326">
        <f t="shared" si="65"/>
        <v>1.490559174529265</v>
      </c>
      <c r="AV48" s="169">
        <f t="shared" si="79"/>
        <v>0.21297903945340313</v>
      </c>
      <c r="AW48" s="170">
        <f t="shared" si="80"/>
        <v>383221.77206525474</v>
      </c>
      <c r="AX48" s="168">
        <f t="shared" si="81"/>
        <v>0.42159845308342614</v>
      </c>
      <c r="AY48" s="316">
        <f t="shared" si="82"/>
        <v>0.26835566600455441</v>
      </c>
      <c r="AZ48" s="313" t="str">
        <f t="shared" si="83"/>
        <v>Senk s</v>
      </c>
      <c r="BA48" s="399">
        <f t="shared" si="46"/>
        <v>19.739352994617803</v>
      </c>
      <c r="BB48" s="47">
        <f t="shared" si="47"/>
        <v>5.2946984234568708</v>
      </c>
      <c r="BC48" s="412">
        <f t="shared" si="48"/>
        <v>4.0003799498034187</v>
      </c>
      <c r="BD48" s="412">
        <f t="shared" si="49"/>
        <v>1.2943184736534525</v>
      </c>
      <c r="BE48" s="323">
        <f t="shared" si="50"/>
        <v>1.0930987791442996</v>
      </c>
      <c r="BF48" s="323">
        <f t="shared" si="51"/>
        <v>3.7281354698442146</v>
      </c>
      <c r="BG48" s="412">
        <f t="shared" si="52"/>
        <v>0.10729223850245832</v>
      </c>
      <c r="BH48" s="406">
        <f t="shared" si="53"/>
        <v>1.2943184736534525</v>
      </c>
      <c r="BI48" s="407">
        <f t="shared" si="54"/>
        <v>1.2943184736534528</v>
      </c>
      <c r="BJ48" s="422">
        <f t="shared" si="55"/>
        <v>0</v>
      </c>
      <c r="BK48" s="176"/>
      <c r="BL48" s="151">
        <v>1993</v>
      </c>
      <c r="BM48" s="152">
        <f t="shared" si="84"/>
        <v>1.019383434522997E-2</v>
      </c>
      <c r="BN48" s="152">
        <f t="shared" si="85"/>
        <v>1.7953966715327917E-2</v>
      </c>
      <c r="BO48" s="152">
        <f t="shared" si="86"/>
        <v>2.8330820823093752E-2</v>
      </c>
      <c r="BP48" s="152">
        <f t="shared" si="87"/>
        <v>3.6784981514781025E-2</v>
      </c>
      <c r="BQ48" s="152">
        <f t="shared" si="88"/>
        <v>0.11920715213804844</v>
      </c>
      <c r="BR48" s="152">
        <f t="shared" si="89"/>
        <v>0.10791326781703903</v>
      </c>
      <c r="BS48" s="152">
        <f t="shared" si="90"/>
        <v>0.10251582526631192</v>
      </c>
      <c r="BT48" s="153">
        <f t="shared" si="91"/>
        <v>9.1390372602028522E-2</v>
      </c>
      <c r="BV48" s="525" t="s">
        <v>50</v>
      </c>
      <c r="BW48" s="526"/>
      <c r="BX48" s="526"/>
      <c r="BY48" s="526"/>
      <c r="BZ48" s="527"/>
      <c r="CB48" s="513"/>
      <c r="CC48" s="513"/>
      <c r="CD48" s="513"/>
      <c r="CE48" s="513"/>
      <c r="CF48" s="513"/>
      <c r="CG48" s="513"/>
      <c r="CI48" s="513"/>
      <c r="CJ48" s="513"/>
      <c r="CK48" s="513"/>
      <c r="CL48" s="513"/>
      <c r="CM48" s="513"/>
      <c r="CN48" s="513"/>
      <c r="CV48" s="152"/>
    </row>
    <row r="49" spans="1:100" x14ac:dyDescent="0.3">
      <c r="A49" s="151">
        <v>1994</v>
      </c>
      <c r="B49" s="154">
        <v>4256331</v>
      </c>
      <c r="C49" s="155">
        <v>0.50943779945373535</v>
      </c>
      <c r="D49" s="155">
        <v>0.2627892792224884</v>
      </c>
      <c r="E49" s="155">
        <v>0.22191640734672546</v>
      </c>
      <c r="F49" s="156">
        <f t="shared" si="0"/>
        <v>2168335.8983867168</v>
      </c>
      <c r="G49" s="156">
        <f t="shared" si="0"/>
        <v>1118518.1556223333</v>
      </c>
      <c r="H49" s="156">
        <f t="shared" si="0"/>
        <v>944549.68399849534</v>
      </c>
      <c r="I49" s="346">
        <f t="shared" si="11"/>
        <v>1118518.1556223333</v>
      </c>
      <c r="J49" s="157">
        <f t="shared" si="1"/>
        <v>24927.261992454529</v>
      </c>
      <c r="K49" s="188">
        <v>1989.2989299088281</v>
      </c>
      <c r="L49" s="156">
        <v>693.91375732421875</v>
      </c>
      <c r="M49" s="156">
        <v>1230.020031</v>
      </c>
      <c r="N49" s="159">
        <f t="shared" si="12"/>
        <v>370294.65130052343</v>
      </c>
      <c r="O49" s="160">
        <f t="shared" si="13"/>
        <v>1380401.8948940826</v>
      </c>
      <c r="P49" s="156">
        <v>6537489.5</v>
      </c>
      <c r="Q49" s="161">
        <f t="shared" si="14"/>
        <v>1.655265503918077</v>
      </c>
      <c r="R49" s="152">
        <f t="shared" si="42"/>
        <v>3.0764852248025248E-2</v>
      </c>
      <c r="S49" s="162">
        <v>0.4</v>
      </c>
      <c r="T49" s="163">
        <f t="shared" si="15"/>
        <v>0.2627892792224884</v>
      </c>
      <c r="U49" s="164">
        <f t="shared" si="43"/>
        <v>1.1639434647881516E-2</v>
      </c>
      <c r="V49" s="165">
        <v>5.6641720235347748E-2</v>
      </c>
      <c r="W49" s="166">
        <v>2.1003837585449219</v>
      </c>
      <c r="X49" s="167">
        <f t="shared" si="57"/>
        <v>2899373.7203001655</v>
      </c>
      <c r="Y49" s="235" t="str">
        <f t="shared" si="16"/>
        <v>2</v>
      </c>
      <c r="Z49" s="168">
        <f t="shared" si="58"/>
        <v>1.0604457930252487</v>
      </c>
      <c r="AA49" s="168">
        <f t="shared" si="59"/>
        <v>4.7359319950090457</v>
      </c>
      <c r="AB49" s="340">
        <f t="shared" si="60"/>
        <v>4256331</v>
      </c>
      <c r="AC49" s="41">
        <f t="shared" si="61"/>
        <v>3.0833998531468128</v>
      </c>
      <c r="AD49" s="41">
        <f t="shared" si="66"/>
        <v>0.81028442496317754</v>
      </c>
      <c r="AE49" s="341">
        <f t="shared" si="67"/>
        <v>0.32337490606765362</v>
      </c>
      <c r="AF49" s="171">
        <f t="shared" si="68"/>
        <v>21.892267702495282</v>
      </c>
      <c r="AG49" s="172">
        <f t="shared" si="69"/>
        <v>5.6883192730005279</v>
      </c>
      <c r="AH49" s="172">
        <f t="shared" si="70"/>
        <v>4.1934899512613297</v>
      </c>
      <c r="AI49" s="172">
        <f t="shared" si="71"/>
        <v>1.4948293217391979</v>
      </c>
      <c r="AJ49" s="172">
        <f t="shared" si="72"/>
        <v>1.240015702522077</v>
      </c>
      <c r="AK49" s="172">
        <f t="shared" si="73"/>
        <v>3.8486355374611989</v>
      </c>
      <c r="AL49" s="323">
        <f t="shared" si="74"/>
        <v>0.1039329383378986</v>
      </c>
      <c r="AM49" s="173">
        <f t="shared" si="75"/>
        <v>1.4948293217391981</v>
      </c>
      <c r="AN49" s="174">
        <f t="shared" si="76"/>
        <v>1.4948293217391979</v>
      </c>
      <c r="AO49" s="175">
        <f t="shared" si="45"/>
        <v>0</v>
      </c>
      <c r="AP49" s="243">
        <f t="shared" si="62"/>
        <v>4256331</v>
      </c>
      <c r="AQ49" s="129">
        <f t="shared" si="63"/>
        <v>3.0833998531468145</v>
      </c>
      <c r="AR49" s="129">
        <f t="shared" si="77"/>
        <v>0.81028442496317798</v>
      </c>
      <c r="AS49" s="336">
        <f t="shared" si="78"/>
        <v>0.32337490606765362</v>
      </c>
      <c r="AT49" s="326">
        <f t="shared" si="64"/>
        <v>2.2731154281836368</v>
      </c>
      <c r="AU49" s="326">
        <f t="shared" si="65"/>
        <v>1.5359448078638624</v>
      </c>
      <c r="AV49" s="169">
        <f t="shared" si="79"/>
        <v>0.20378430415826698</v>
      </c>
      <c r="AW49" s="170">
        <f t="shared" si="80"/>
        <v>446387.33309698506</v>
      </c>
      <c r="AX49" s="168">
        <f t="shared" si="81"/>
        <v>0.48690951889552436</v>
      </c>
      <c r="AY49" s="316">
        <f t="shared" si="82"/>
        <v>0.26042602439361473</v>
      </c>
      <c r="AZ49" s="313" t="str">
        <f t="shared" si="83"/>
        <v>Senk s</v>
      </c>
      <c r="BA49" s="399">
        <f t="shared" si="46"/>
        <v>21.892267702495296</v>
      </c>
      <c r="BB49" s="47">
        <f t="shared" si="47"/>
        <v>5.6883192730005323</v>
      </c>
      <c r="BC49" s="412">
        <f t="shared" si="48"/>
        <v>4.1934899512613333</v>
      </c>
      <c r="BD49" s="412">
        <f t="shared" si="49"/>
        <v>1.494829321739199</v>
      </c>
      <c r="BE49" s="323">
        <f t="shared" si="50"/>
        <v>1.2400157025220777</v>
      </c>
      <c r="BF49" s="323">
        <f t="shared" si="51"/>
        <v>3.848635537461198</v>
      </c>
      <c r="BG49" s="412">
        <f t="shared" si="52"/>
        <v>0.10393293833789861</v>
      </c>
      <c r="BH49" s="406">
        <f t="shared" si="53"/>
        <v>1.4948293217391992</v>
      </c>
      <c r="BI49" s="407">
        <f t="shared" si="54"/>
        <v>1.494829321739199</v>
      </c>
      <c r="BJ49" s="422">
        <f t="shared" si="55"/>
        <v>0</v>
      </c>
      <c r="BK49" s="176"/>
      <c r="BL49" s="151">
        <v>1994</v>
      </c>
      <c r="BM49" s="152">
        <f t="shared" si="84"/>
        <v>1.1639434647881516E-2</v>
      </c>
      <c r="BN49" s="152">
        <f t="shared" si="85"/>
        <v>1.7954029392892687E-2</v>
      </c>
      <c r="BO49" s="152">
        <f t="shared" si="86"/>
        <v>2.9802438792559009E-2</v>
      </c>
      <c r="BP49" s="152">
        <f t="shared" si="87"/>
        <v>1.9992434612289639E-2</v>
      </c>
      <c r="BQ49" s="152">
        <f t="shared" si="88"/>
        <v>0.11858519235504182</v>
      </c>
      <c r="BR49" s="152">
        <f t="shared" si="89"/>
        <v>0.10571529148068906</v>
      </c>
      <c r="BS49" s="152">
        <f t="shared" si="90"/>
        <v>8.553211835537089E-2</v>
      </c>
      <c r="BT49" s="153">
        <f t="shared" si="91"/>
        <v>7.304251018368825E-2</v>
      </c>
      <c r="BV49" s="22"/>
      <c r="BW49" s="23"/>
      <c r="BX49" s="23"/>
      <c r="BY49" s="23"/>
      <c r="BZ49" s="24"/>
      <c r="CB49" s="513"/>
      <c r="CC49" s="513"/>
      <c r="CD49" s="513"/>
      <c r="CE49" s="513"/>
      <c r="CF49" s="513"/>
      <c r="CG49" s="513"/>
      <c r="CI49" s="513"/>
      <c r="CJ49" s="513"/>
      <c r="CK49" s="513"/>
      <c r="CL49" s="513"/>
      <c r="CM49" s="513"/>
      <c r="CN49" s="513"/>
      <c r="CV49" s="152"/>
    </row>
    <row r="50" spans="1:100" x14ac:dyDescent="0.3">
      <c r="A50" s="151">
        <v>1995</v>
      </c>
      <c r="B50" s="154">
        <v>4657186.5</v>
      </c>
      <c r="C50" s="155">
        <v>0.49847251176834106</v>
      </c>
      <c r="D50" s="155">
        <v>0.30296650528907776</v>
      </c>
      <c r="E50" s="155">
        <v>0.19309288263320923</v>
      </c>
      <c r="F50" s="156">
        <f t="shared" si="0"/>
        <v>2321479.4524286091</v>
      </c>
      <c r="G50" s="156">
        <f t="shared" si="0"/>
        <v>1410971.5183844715</v>
      </c>
      <c r="H50" s="156">
        <f t="shared" si="0"/>
        <v>899269.56624546647</v>
      </c>
      <c r="I50" s="346">
        <f t="shared" si="11"/>
        <v>1410971.5183844715</v>
      </c>
      <c r="J50" s="157">
        <f t="shared" si="1"/>
        <v>25465.962941452861</v>
      </c>
      <c r="K50" s="188">
        <v>2001.8339332549767</v>
      </c>
      <c r="L50" s="156">
        <v>699.202392578125</v>
      </c>
      <c r="M50" s="156">
        <v>1240.920535</v>
      </c>
      <c r="N50" s="159">
        <f t="shared" si="12"/>
        <v>414997.56569208205</v>
      </c>
      <c r="O50" s="160">
        <f t="shared" si="13"/>
        <v>1399687.0756759583</v>
      </c>
      <c r="P50" s="156">
        <v>7287129</v>
      </c>
      <c r="Q50" s="161">
        <f t="shared" si="14"/>
        <v>1.71981794168456</v>
      </c>
      <c r="R50" s="152">
        <f t="shared" si="42"/>
        <v>3.8998237813622591E-2</v>
      </c>
      <c r="S50" s="162">
        <v>0.4</v>
      </c>
      <c r="T50" s="163">
        <f t="shared" si="15"/>
        <v>0.30296650528907776</v>
      </c>
      <c r="U50" s="164">
        <f t="shared" si="43"/>
        <v>1.3970700020920703E-2</v>
      </c>
      <c r="V50" s="165">
        <v>5.6949391961097717E-2</v>
      </c>
      <c r="W50" s="166">
        <v>2.1380939483642578</v>
      </c>
      <c r="X50" s="167">
        <f t="shared" si="57"/>
        <v>2992662.4661064316</v>
      </c>
      <c r="Y50" s="235" t="str">
        <f t="shared" si="16"/>
        <v>2</v>
      </c>
      <c r="Z50" s="168">
        <f t="shared" si="58"/>
        <v>1.0901001634357528</v>
      </c>
      <c r="AA50" s="168">
        <f t="shared" si="59"/>
        <v>5.206255831490612</v>
      </c>
      <c r="AB50" s="340">
        <f t="shared" si="60"/>
        <v>4657186.5</v>
      </c>
      <c r="AC50" s="41">
        <f t="shared" si="61"/>
        <v>3.3273054963023658</v>
      </c>
      <c r="AD50" s="41">
        <f t="shared" si="66"/>
        <v>1.0080621182438683</v>
      </c>
      <c r="AE50" s="341">
        <f t="shared" si="67"/>
        <v>0.36922814245123398</v>
      </c>
      <c r="AF50" s="171">
        <f t="shared" si="68"/>
        <v>27.765979851532251</v>
      </c>
      <c r="AG50" s="172">
        <f t="shared" si="69"/>
        <v>6.4996156692722273</v>
      </c>
      <c r="AH50" s="172">
        <f t="shared" si="70"/>
        <v>4.5304498242306908</v>
      </c>
      <c r="AI50" s="172">
        <f t="shared" si="71"/>
        <v>1.969165845041537</v>
      </c>
      <c r="AJ50" s="172">
        <f t="shared" si="72"/>
        <v>1.581255669748852</v>
      </c>
      <c r="AK50" s="172">
        <f t="shared" si="73"/>
        <v>4.2719417984665631</v>
      </c>
      <c r="AL50" s="323">
        <f t="shared" si="74"/>
        <v>9.3634234470044098E-2</v>
      </c>
      <c r="AM50" s="173">
        <f t="shared" si="75"/>
        <v>1.969165845041537</v>
      </c>
      <c r="AN50" s="174">
        <f t="shared" si="76"/>
        <v>1.9691658450415372</v>
      </c>
      <c r="AO50" s="175">
        <f t="shared" si="45"/>
        <v>0</v>
      </c>
      <c r="AP50" s="243">
        <f t="shared" si="62"/>
        <v>4657186.5</v>
      </c>
      <c r="AQ50" s="129">
        <f t="shared" si="63"/>
        <v>3.3273054963023641</v>
      </c>
      <c r="AR50" s="129">
        <f t="shared" si="77"/>
        <v>1.0080621182438676</v>
      </c>
      <c r="AS50" s="336">
        <f t="shared" si="78"/>
        <v>0.36922814245123398</v>
      </c>
      <c r="AT50" s="326">
        <f t="shared" si="64"/>
        <v>2.3192433780584962</v>
      </c>
      <c r="AU50" s="326">
        <f t="shared" si="65"/>
        <v>1.5647062877984381</v>
      </c>
      <c r="AV50" s="169">
        <f t="shared" si="79"/>
        <v>0.19868963954225566</v>
      </c>
      <c r="AW50" s="170">
        <f t="shared" si="80"/>
        <v>516803.8589648339</v>
      </c>
      <c r="AX50" s="168">
        <f t="shared" si="81"/>
        <v>0.63883397579263357</v>
      </c>
      <c r="AY50" s="316">
        <f t="shared" si="82"/>
        <v>0.25563903150335338</v>
      </c>
      <c r="AZ50" s="313" t="str">
        <f t="shared" si="83"/>
        <v>Senk s</v>
      </c>
      <c r="BA50" s="399">
        <f t="shared" si="46"/>
        <v>27.765979851532212</v>
      </c>
      <c r="BB50" s="47">
        <f t="shared" si="47"/>
        <v>6.4996156692722202</v>
      </c>
      <c r="BC50" s="412">
        <f t="shared" si="48"/>
        <v>4.5304498242306854</v>
      </c>
      <c r="BD50" s="412">
        <f t="shared" si="49"/>
        <v>1.9691658450415348</v>
      </c>
      <c r="BE50" s="323">
        <f t="shared" si="50"/>
        <v>1.5812556697488498</v>
      </c>
      <c r="BF50" s="323">
        <f t="shared" si="51"/>
        <v>4.2719417984665613</v>
      </c>
      <c r="BG50" s="412">
        <f t="shared" si="52"/>
        <v>9.3634234470044139E-2</v>
      </c>
      <c r="BH50" s="406">
        <f t="shared" si="53"/>
        <v>1.9691658450415346</v>
      </c>
      <c r="BI50" s="407">
        <f t="shared" si="54"/>
        <v>1.9691658450415346</v>
      </c>
      <c r="BJ50" s="422">
        <f t="shared" si="55"/>
        <v>0</v>
      </c>
      <c r="BK50" s="176"/>
      <c r="BL50" s="151">
        <v>1995</v>
      </c>
      <c r="BM50" s="152">
        <f t="shared" si="84"/>
        <v>1.3970700020920703E-2</v>
      </c>
      <c r="BN50" s="152">
        <f t="shared" si="85"/>
        <v>1.7953952303202125E-2</v>
      </c>
      <c r="BO50" s="152">
        <f t="shared" si="86"/>
        <v>3.2175481605940789E-2</v>
      </c>
      <c r="BP50" s="152">
        <f t="shared" si="87"/>
        <v>2.8225866431701316E-2</v>
      </c>
      <c r="BQ50" s="152">
        <f t="shared" si="88"/>
        <v>0.11466779411270947</v>
      </c>
      <c r="BR50" s="152">
        <f t="shared" si="89"/>
        <v>9.9309668503943113E-2</v>
      </c>
      <c r="BS50" s="152">
        <f t="shared" si="90"/>
        <v>9.4178648230130599E-2</v>
      </c>
      <c r="BT50" s="153">
        <f t="shared" si="91"/>
        <v>7.9102826351448163E-2</v>
      </c>
      <c r="BV50" s="101"/>
      <c r="BW50" s="102"/>
      <c r="BX50" s="117" t="s">
        <v>43</v>
      </c>
      <c r="BY50" s="117" t="s">
        <v>44</v>
      </c>
      <c r="BZ50" s="118" t="s">
        <v>45</v>
      </c>
      <c r="CB50" s="513"/>
      <c r="CC50" s="513"/>
      <c r="CD50" s="513"/>
      <c r="CE50" s="513"/>
      <c r="CF50" s="513"/>
      <c r="CG50" s="513"/>
      <c r="CI50" s="513"/>
      <c r="CJ50" s="513"/>
      <c r="CK50" s="513"/>
      <c r="CL50" s="513"/>
      <c r="CM50" s="513"/>
      <c r="CN50" s="513"/>
      <c r="CV50" s="152"/>
    </row>
    <row r="51" spans="1:100" x14ac:dyDescent="0.3">
      <c r="A51" s="151">
        <v>1996</v>
      </c>
      <c r="B51" s="154">
        <v>4990733</v>
      </c>
      <c r="C51" s="155">
        <v>0.50646793842315674</v>
      </c>
      <c r="D51" s="155">
        <v>0.30435779690742493</v>
      </c>
      <c r="E51" s="155">
        <v>0.18245674669742584</v>
      </c>
      <c r="F51" s="156">
        <f t="shared" si="0"/>
        <v>2527646.2537304163</v>
      </c>
      <c r="G51" s="156">
        <f t="shared" si="0"/>
        <v>1518968.5008331835</v>
      </c>
      <c r="H51" s="156">
        <f t="shared" si="0"/>
        <v>910592.90681548417</v>
      </c>
      <c r="I51" s="346">
        <f t="shared" si="11"/>
        <v>1518968.5008331835</v>
      </c>
      <c r="J51" s="157">
        <f t="shared" si="1"/>
        <v>33525.338620916009</v>
      </c>
      <c r="K51" s="188">
        <v>2017.2646824365481</v>
      </c>
      <c r="L51" s="156">
        <v>705.6328125</v>
      </c>
      <c r="M51" s="156">
        <v>1251.636186</v>
      </c>
      <c r="N51" s="159">
        <f t="shared" si="12"/>
        <v>458084.51177570596</v>
      </c>
      <c r="O51" s="160">
        <f t="shared" si="13"/>
        <v>1423448.1514246208</v>
      </c>
      <c r="P51" s="156">
        <v>8110573</v>
      </c>
      <c r="Q51" s="161">
        <f t="shared" si="14"/>
        <v>1.7479891372822938</v>
      </c>
      <c r="R51" s="152">
        <f t="shared" si="42"/>
        <v>1.6380335915172552E-2</v>
      </c>
      <c r="S51" s="162">
        <v>0.4</v>
      </c>
      <c r="T51" s="163">
        <f t="shared" si="15"/>
        <v>0.30435779690742493</v>
      </c>
      <c r="U51" s="164">
        <f t="shared" si="43"/>
        <v>1.6975991392352754E-2</v>
      </c>
      <c r="V51" s="165">
        <v>5.6479919701814651E-2</v>
      </c>
      <c r="W51" s="166">
        <v>2.1720845699310303</v>
      </c>
      <c r="X51" s="167">
        <f t="shared" si="57"/>
        <v>3091849.7658062675</v>
      </c>
      <c r="Y51" s="235" t="str">
        <f t="shared" si="16"/>
        <v>2</v>
      </c>
      <c r="Z51" s="168">
        <f t="shared" si="58"/>
        <v>1.0975206268610753</v>
      </c>
      <c r="AA51" s="168">
        <f t="shared" si="59"/>
        <v>5.6978352122504399</v>
      </c>
      <c r="AB51" s="340">
        <f t="shared" si="60"/>
        <v>4990732.9999999991</v>
      </c>
      <c r="AC51" s="41">
        <f t="shared" si="61"/>
        <v>3.5060869586329169</v>
      </c>
      <c r="AD51" s="41">
        <f t="shared" si="66"/>
        <v>1.0671049024953685</v>
      </c>
      <c r="AE51" s="341">
        <f t="shared" si="67"/>
        <v>0.41853967678028481</v>
      </c>
      <c r="AF51" s="171">
        <f t="shared" si="68"/>
        <v>27.111945682169249</v>
      </c>
      <c r="AG51" s="172">
        <f t="shared" si="69"/>
        <v>6.5433929797601849</v>
      </c>
      <c r="AH51" s="172">
        <f t="shared" si="70"/>
        <v>4.5518603081408644</v>
      </c>
      <c r="AI51" s="172">
        <f t="shared" si="71"/>
        <v>1.9915326716193205</v>
      </c>
      <c r="AJ51" s="172">
        <f t="shared" si="72"/>
        <v>1.5312805150888797</v>
      </c>
      <c r="AK51" s="172">
        <f t="shared" si="73"/>
        <v>4.1434078261891125</v>
      </c>
      <c r="AL51" s="323">
        <f t="shared" si="74"/>
        <v>9.653889184446969E-2</v>
      </c>
      <c r="AM51" s="173">
        <f t="shared" si="75"/>
        <v>1.99153267161932</v>
      </c>
      <c r="AN51" s="174">
        <f t="shared" si="76"/>
        <v>1.9915326716193202</v>
      </c>
      <c r="AO51" s="175">
        <f t="shared" si="45"/>
        <v>0</v>
      </c>
      <c r="AP51" s="243">
        <f t="shared" si="62"/>
        <v>4990733</v>
      </c>
      <c r="AQ51" s="129">
        <f t="shared" si="63"/>
        <v>3.5060869586329231</v>
      </c>
      <c r="AR51" s="129">
        <f t="shared" si="77"/>
        <v>1.0671049024953703</v>
      </c>
      <c r="AS51" s="336">
        <f t="shared" si="78"/>
        <v>0.41853967678028481</v>
      </c>
      <c r="AT51" s="326">
        <f t="shared" si="64"/>
        <v>2.4389820561375526</v>
      </c>
      <c r="AU51" s="326">
        <f t="shared" si="65"/>
        <v>1.6251266096583392</v>
      </c>
      <c r="AV51" s="169">
        <f t="shared" si="79"/>
        <v>0.18965474920505546</v>
      </c>
      <c r="AW51" s="170">
        <f t="shared" si="80"/>
        <v>595769.52921075467</v>
      </c>
      <c r="AX51" s="168">
        <f t="shared" si="81"/>
        <v>0.64856522571508546</v>
      </c>
      <c r="AY51" s="316">
        <f t="shared" si="82"/>
        <v>0.24613466890687011</v>
      </c>
      <c r="AZ51" s="313" t="str">
        <f t="shared" si="83"/>
        <v>Senk s</v>
      </c>
      <c r="BA51" s="399">
        <f t="shared" si="46"/>
        <v>27.111945682169321</v>
      </c>
      <c r="BB51" s="47">
        <f t="shared" si="47"/>
        <v>6.5433929797602017</v>
      </c>
      <c r="BC51" s="412">
        <f t="shared" si="48"/>
        <v>4.5518603081408768</v>
      </c>
      <c r="BD51" s="412">
        <f t="shared" si="49"/>
        <v>1.9915326716193256</v>
      </c>
      <c r="BE51" s="323">
        <f t="shared" si="50"/>
        <v>1.5312805150888837</v>
      </c>
      <c r="BF51" s="323">
        <f t="shared" si="51"/>
        <v>4.1434078261891134</v>
      </c>
      <c r="BG51" s="412">
        <f t="shared" si="52"/>
        <v>9.6538891844469676E-2</v>
      </c>
      <c r="BH51" s="406">
        <f t="shared" si="53"/>
        <v>1.9915326716193258</v>
      </c>
      <c r="BI51" s="407">
        <f t="shared" si="54"/>
        <v>1.9915326716193256</v>
      </c>
      <c r="BJ51" s="422">
        <f t="shared" si="55"/>
        <v>0</v>
      </c>
      <c r="BK51" s="176"/>
      <c r="BL51" s="151">
        <v>1996</v>
      </c>
      <c r="BM51" s="152">
        <f t="shared" si="84"/>
        <v>1.6975991392352754E-2</v>
      </c>
      <c r="BN51" s="152">
        <f t="shared" si="85"/>
        <v>1.5897627694413E-2</v>
      </c>
      <c r="BO51" s="152">
        <f t="shared" si="86"/>
        <v>3.3143497077664896E-2</v>
      </c>
      <c r="BP51" s="152">
        <f t="shared" si="87"/>
        <v>6.8417592985247511E-3</v>
      </c>
      <c r="BQ51" s="152">
        <f t="shared" si="88"/>
        <v>0.11299978359104114</v>
      </c>
      <c r="BR51" s="152">
        <f t="shared" si="89"/>
        <v>9.4420903749380863E-2</v>
      </c>
      <c r="BS51" s="152">
        <f t="shared" si="90"/>
        <v>7.1619742949954671E-2</v>
      </c>
      <c r="BT51" s="153">
        <f t="shared" si="91"/>
        <v>5.3731604305414953E-2</v>
      </c>
      <c r="BV51" s="123" t="s">
        <v>37</v>
      </c>
      <c r="BW51" s="102"/>
      <c r="BX51" s="105">
        <f>BX36/BX35</f>
        <v>-0.25601135742050951</v>
      </c>
      <c r="BY51" s="105">
        <f>BY36/BY35</f>
        <v>5.5333675104433218E-2</v>
      </c>
      <c r="BZ51" s="106">
        <f>BZ36/BZ35</f>
        <v>0.18011996164295838</v>
      </c>
      <c r="CB51" s="513"/>
      <c r="CC51" s="513"/>
      <c r="CD51" s="513"/>
      <c r="CE51" s="513"/>
      <c r="CF51" s="513"/>
      <c r="CG51" s="513"/>
      <c r="CI51" s="513"/>
      <c r="CJ51" s="513"/>
      <c r="CK51" s="513"/>
      <c r="CL51" s="513"/>
      <c r="CM51" s="513"/>
      <c r="CN51" s="513"/>
      <c r="CV51" s="152"/>
    </row>
    <row r="52" spans="1:100" x14ac:dyDescent="0.3">
      <c r="A52" s="151">
        <v>1997</v>
      </c>
      <c r="B52" s="154">
        <v>5274995</v>
      </c>
      <c r="C52" s="155">
        <v>0.49214044213294983</v>
      </c>
      <c r="D52" s="155">
        <v>0.29036024212837219</v>
      </c>
      <c r="E52" s="155">
        <v>0.19836115837097168</v>
      </c>
      <c r="F52" s="156">
        <f t="shared" si="0"/>
        <v>2596038.3715490997</v>
      </c>
      <c r="G52" s="156">
        <f t="shared" si="0"/>
        <v>1531648.8254259527</v>
      </c>
      <c r="H52" s="156">
        <f t="shared" si="0"/>
        <v>1046354.1186010838</v>
      </c>
      <c r="I52" s="346">
        <f t="shared" si="11"/>
        <v>1531648.8254259527</v>
      </c>
      <c r="J52" s="157">
        <f t="shared" si="1"/>
        <v>100953.68442386389</v>
      </c>
      <c r="K52" s="188">
        <v>2037.3638589515899</v>
      </c>
      <c r="L52" s="156">
        <v>713.37640380859375</v>
      </c>
      <c r="M52" s="156">
        <v>1261.9960119999998</v>
      </c>
      <c r="N52" s="159">
        <f t="shared" si="12"/>
        <v>502731.88599362224</v>
      </c>
      <c r="O52" s="160">
        <f t="shared" si="13"/>
        <v>1453407.3029484842</v>
      </c>
      <c r="P52" s="156">
        <v>8979761</v>
      </c>
      <c r="Q52" s="161">
        <f t="shared" si="14"/>
        <v>1.7517968388625682</v>
      </c>
      <c r="R52" s="152">
        <f t="shared" si="42"/>
        <v>2.178332518813306E-3</v>
      </c>
      <c r="S52" s="162">
        <v>0.4</v>
      </c>
      <c r="T52" s="163">
        <f t="shared" si="15"/>
        <v>0.29036024212837219</v>
      </c>
      <c r="U52" s="164">
        <f t="shared" si="43"/>
        <v>2.1046886389138656E-2</v>
      </c>
      <c r="V52" s="165">
        <v>5.5984996259212494E-2</v>
      </c>
      <c r="W52" s="166">
        <v>2.2066154479980469</v>
      </c>
      <c r="X52" s="167">
        <f t="shared" si="57"/>
        <v>3207111.0069193025</v>
      </c>
      <c r="Y52" s="235" t="str">
        <f t="shared" si="16"/>
        <v>2</v>
      </c>
      <c r="Z52" s="168">
        <f t="shared" si="58"/>
        <v>1.0895514569424398</v>
      </c>
      <c r="AA52" s="168">
        <f t="shared" si="59"/>
        <v>6.1784201729157582</v>
      </c>
      <c r="AB52" s="340">
        <f t="shared" si="60"/>
        <v>5274995</v>
      </c>
      <c r="AC52" s="41">
        <f t="shared" si="61"/>
        <v>3.6293989918027587</v>
      </c>
      <c r="AD52" s="41">
        <f t="shared" si="66"/>
        <v>1.053833170040319</v>
      </c>
      <c r="AE52" s="341">
        <f t="shared" si="67"/>
        <v>0.4759353377122521</v>
      </c>
      <c r="AF52" s="171">
        <f t="shared" si="68"/>
        <v>23.240776106205644</v>
      </c>
      <c r="AG52" s="172">
        <f t="shared" si="69"/>
        <v>6.1657227055153401</v>
      </c>
      <c r="AH52" s="172">
        <f t="shared" si="70"/>
        <v>4.3754419678455037</v>
      </c>
      <c r="AI52" s="172">
        <f t="shared" si="71"/>
        <v>1.7902807376698362</v>
      </c>
      <c r="AJ52" s="172">
        <f t="shared" si="72"/>
        <v>1.301134763367118</v>
      </c>
      <c r="AK52" s="172">
        <f t="shared" si="73"/>
        <v>3.7693514963649579</v>
      </c>
      <c r="AL52" s="323">
        <f t="shared" si="74"/>
        <v>0.10611905002378984</v>
      </c>
      <c r="AM52" s="173">
        <f t="shared" si="75"/>
        <v>1.7902807376698362</v>
      </c>
      <c r="AN52" s="174">
        <f t="shared" si="76"/>
        <v>1.7902807376698364</v>
      </c>
      <c r="AO52" s="175">
        <f t="shared" si="45"/>
        <v>0</v>
      </c>
      <c r="AP52" s="243">
        <f t="shared" si="62"/>
        <v>5274994.9999999991</v>
      </c>
      <c r="AQ52" s="129">
        <f t="shared" si="63"/>
        <v>3.6293989918027645</v>
      </c>
      <c r="AR52" s="129">
        <f t="shared" si="77"/>
        <v>1.0538331700403205</v>
      </c>
      <c r="AS52" s="336">
        <f t="shared" si="78"/>
        <v>0.4759353377122521</v>
      </c>
      <c r="AT52" s="326">
        <f t="shared" si="64"/>
        <v>2.575565821762444</v>
      </c>
      <c r="AU52" s="326">
        <f t="shared" si="65"/>
        <v>1.7023259737686942</v>
      </c>
      <c r="AV52" s="169">
        <f t="shared" si="79"/>
        <v>0.17898762717697914</v>
      </c>
      <c r="AW52" s="170">
        <f t="shared" si="80"/>
        <v>691727.89556224039</v>
      </c>
      <c r="AX52" s="168">
        <f t="shared" si="81"/>
        <v>0.57789783232806835</v>
      </c>
      <c r="AY52" s="316">
        <f t="shared" si="82"/>
        <v>0.23497262343619163</v>
      </c>
      <c r="AZ52" s="313" t="str">
        <f t="shared" si="83"/>
        <v>Senk s</v>
      </c>
      <c r="BA52" s="399">
        <f t="shared" si="46"/>
        <v>23.240776106205697</v>
      </c>
      <c r="BB52" s="47">
        <f t="shared" si="47"/>
        <v>6.1657227055153552</v>
      </c>
      <c r="BC52" s="412">
        <f t="shared" si="48"/>
        <v>4.3754419678455143</v>
      </c>
      <c r="BD52" s="412">
        <f t="shared" si="49"/>
        <v>1.7902807376698406</v>
      </c>
      <c r="BE52" s="323">
        <f t="shared" si="50"/>
        <v>1.3011347633671211</v>
      </c>
      <c r="BF52" s="323">
        <f t="shared" si="51"/>
        <v>3.7693514963649575</v>
      </c>
      <c r="BG52" s="412">
        <f t="shared" si="52"/>
        <v>0.10611905002378984</v>
      </c>
      <c r="BH52" s="406">
        <f t="shared" si="53"/>
        <v>1.7902807376698404</v>
      </c>
      <c r="BI52" s="407">
        <f t="shared" si="54"/>
        <v>1.7902807376698406</v>
      </c>
      <c r="BJ52" s="422">
        <f t="shared" si="55"/>
        <v>0</v>
      </c>
      <c r="BK52" s="176"/>
      <c r="BL52" s="151">
        <v>1997</v>
      </c>
      <c r="BM52" s="152">
        <f t="shared" si="84"/>
        <v>2.1046886389138656E-2</v>
      </c>
      <c r="BN52" s="152">
        <f t="shared" si="85"/>
        <v>1.5897575326964848E-2</v>
      </c>
      <c r="BO52" s="152">
        <f t="shared" si="86"/>
        <v>3.7279056177872895E-2</v>
      </c>
      <c r="BP52" s="152">
        <f t="shared" si="87"/>
        <v>-7.3602126773656025E-3</v>
      </c>
      <c r="BQ52" s="152">
        <f t="shared" si="88"/>
        <v>0.10716727412477516</v>
      </c>
      <c r="BR52" s="152">
        <f t="shared" si="89"/>
        <v>8.4345184225765729E-2</v>
      </c>
      <c r="BS52" s="152">
        <f t="shared" si="90"/>
        <v>5.6957965893988112E-2</v>
      </c>
      <c r="BT52" s="153">
        <f t="shared" si="91"/>
        <v>3.5170842772799714E-2</v>
      </c>
      <c r="BV52" s="123" t="s">
        <v>41</v>
      </c>
      <c r="BW52" s="102"/>
      <c r="BX52" s="103">
        <f>BX37/BX35</f>
        <v>0.663380906036661</v>
      </c>
      <c r="BY52" s="103">
        <f>BY37/BY35</f>
        <v>0.57036571417733095</v>
      </c>
      <c r="BZ52" s="104">
        <f>BZ37/BZ35</f>
        <v>0.68519509354109287</v>
      </c>
      <c r="CB52" s="513"/>
      <c r="CC52" s="513"/>
      <c r="CD52" s="513"/>
      <c r="CE52" s="513"/>
      <c r="CF52" s="513"/>
      <c r="CG52" s="513"/>
      <c r="CI52" s="513"/>
      <c r="CJ52" s="513"/>
      <c r="CK52" s="513"/>
      <c r="CL52" s="513"/>
      <c r="CM52" s="513"/>
      <c r="CN52" s="513"/>
      <c r="CV52" s="152"/>
    </row>
    <row r="53" spans="1:100" x14ac:dyDescent="0.3">
      <c r="A53" s="151">
        <v>1998</v>
      </c>
      <c r="B53" s="154">
        <v>5305999.5</v>
      </c>
      <c r="C53" s="155">
        <v>0.4809148907661438</v>
      </c>
      <c r="D53" s="155">
        <v>0.27676931023597717</v>
      </c>
      <c r="E53" s="155">
        <v>0.22020189464092255</v>
      </c>
      <c r="F53" s="156">
        <f t="shared" si="0"/>
        <v>2551734.1699477136</v>
      </c>
      <c r="G53" s="156">
        <f t="shared" si="0"/>
        <v>1468537.8217274398</v>
      </c>
      <c r="H53" s="156">
        <f t="shared" si="0"/>
        <v>1168391.1428637877</v>
      </c>
      <c r="I53" s="346">
        <f t="shared" si="11"/>
        <v>1468537.8217274398</v>
      </c>
      <c r="J53" s="157">
        <f t="shared" si="1"/>
        <v>117336.36546105891</v>
      </c>
      <c r="K53" s="188">
        <v>2062.0523042881209</v>
      </c>
      <c r="L53" s="156">
        <v>721.1416015625</v>
      </c>
      <c r="M53" s="156">
        <v>1271.98235</v>
      </c>
      <c r="N53" s="159">
        <f t="shared" si="12"/>
        <v>555317.10870115086</v>
      </c>
      <c r="O53" s="160">
        <f t="shared" si="13"/>
        <v>1487031.7012199792</v>
      </c>
      <c r="P53" s="156">
        <v>10003681</v>
      </c>
      <c r="Q53" s="161">
        <f t="shared" si="14"/>
        <v>1.6646047696704518</v>
      </c>
      <c r="R53" s="152">
        <f t="shared" si="42"/>
        <v>-4.9772934428132506E-2</v>
      </c>
      <c r="S53" s="162">
        <v>0.4</v>
      </c>
      <c r="T53" s="163">
        <f t="shared" si="15"/>
        <v>0.27676931023597717</v>
      </c>
      <c r="U53" s="164">
        <f t="shared" si="43"/>
        <v>2.3134876371738462E-2</v>
      </c>
      <c r="V53" s="165">
        <v>5.5511277168989182E-2</v>
      </c>
      <c r="W53" s="166">
        <v>2.2416954040527344</v>
      </c>
      <c r="X53" s="167">
        <f t="shared" si="57"/>
        <v>3333472.1303055463</v>
      </c>
      <c r="Y53" s="235" t="str">
        <f t="shared" si="16"/>
        <v>2</v>
      </c>
      <c r="Z53" s="168">
        <f t="shared" si="58"/>
        <v>1.0255696823410507</v>
      </c>
      <c r="AA53" s="168">
        <f t="shared" si="59"/>
        <v>6.7272815984977701</v>
      </c>
      <c r="AB53" s="340">
        <f t="shared" si="60"/>
        <v>5305999.5000000009</v>
      </c>
      <c r="AC53" s="41">
        <f t="shared" si="61"/>
        <v>3.5681818320664536</v>
      </c>
      <c r="AD53" s="41">
        <f t="shared" si="66"/>
        <v>0.9875632244575776</v>
      </c>
      <c r="AE53" s="341">
        <f t="shared" si="67"/>
        <v>0.52907482150716734</v>
      </c>
      <c r="AF53" s="171">
        <f t="shared" si="68"/>
        <v>19.036450131187863</v>
      </c>
      <c r="AG53" s="172">
        <f t="shared" si="69"/>
        <v>5.4093554614538757</v>
      </c>
      <c r="AH53" s="172">
        <f t="shared" si="70"/>
        <v>3.9122118815660705</v>
      </c>
      <c r="AI53" s="172">
        <f t="shared" si="71"/>
        <v>1.4971435798878052</v>
      </c>
      <c r="AJ53" s="172">
        <f t="shared" si="72"/>
        <v>1.0567376595460098</v>
      </c>
      <c r="AK53" s="172">
        <f t="shared" si="73"/>
        <v>3.5191716031305926</v>
      </c>
      <c r="AL53" s="323">
        <f t="shared" si="74"/>
        <v>0.11366311311564549</v>
      </c>
      <c r="AM53" s="173">
        <f t="shared" si="75"/>
        <v>1.4971435798878054</v>
      </c>
      <c r="AN53" s="174">
        <f t="shared" si="76"/>
        <v>1.4971435798878054</v>
      </c>
      <c r="AO53" s="175">
        <f t="shared" si="45"/>
        <v>0</v>
      </c>
      <c r="AP53" s="243">
        <f t="shared" si="62"/>
        <v>5305999.5000000009</v>
      </c>
      <c r="AQ53" s="129">
        <f t="shared" si="63"/>
        <v>3.5681818320664522</v>
      </c>
      <c r="AR53" s="129">
        <f t="shared" si="77"/>
        <v>0.98756322445757727</v>
      </c>
      <c r="AS53" s="336">
        <f t="shared" si="78"/>
        <v>0.52907482150716734</v>
      </c>
      <c r="AT53" s="326">
        <f t="shared" si="64"/>
        <v>2.5806186076088751</v>
      </c>
      <c r="AU53" s="326">
        <f t="shared" si="65"/>
        <v>1.8853527973381834</v>
      </c>
      <c r="AV53" s="169">
        <f t="shared" si="79"/>
        <v>0.15665060604180095</v>
      </c>
      <c r="AW53" s="170">
        <f t="shared" si="80"/>
        <v>786751.03189845977</v>
      </c>
      <c r="AX53" s="168">
        <f t="shared" si="81"/>
        <v>0.45848840295040993</v>
      </c>
      <c r="AY53" s="316">
        <f t="shared" si="82"/>
        <v>0.21216188321079013</v>
      </c>
      <c r="AZ53" s="313" t="str">
        <f t="shared" si="83"/>
        <v>Senk s</v>
      </c>
      <c r="BA53" s="399">
        <f t="shared" si="46"/>
        <v>19.036450131187848</v>
      </c>
      <c r="BB53" s="47">
        <f t="shared" si="47"/>
        <v>5.4093554614538721</v>
      </c>
      <c r="BC53" s="412">
        <f t="shared" si="48"/>
        <v>3.9122118815660678</v>
      </c>
      <c r="BD53" s="412">
        <f t="shared" si="49"/>
        <v>1.4971435798878041</v>
      </c>
      <c r="BE53" s="323">
        <f t="shared" si="50"/>
        <v>1.0567376595460092</v>
      </c>
      <c r="BF53" s="323">
        <f t="shared" si="51"/>
        <v>3.5191716031305922</v>
      </c>
      <c r="BG53" s="412">
        <f t="shared" si="52"/>
        <v>0.11366311311564549</v>
      </c>
      <c r="BH53" s="406">
        <f t="shared" si="53"/>
        <v>1.4971435798878041</v>
      </c>
      <c r="BI53" s="407">
        <f t="shared" si="54"/>
        <v>1.4971435798878043</v>
      </c>
      <c r="BJ53" s="422">
        <f t="shared" si="55"/>
        <v>0</v>
      </c>
      <c r="BK53" s="176"/>
      <c r="BL53" s="151">
        <v>1998</v>
      </c>
      <c r="BM53" s="152">
        <f t="shared" si="84"/>
        <v>2.3134876371738462E-2</v>
      </c>
      <c r="BN53" s="152">
        <f t="shared" si="85"/>
        <v>1.5897630049909153E-2</v>
      </c>
      <c r="BO53" s="152">
        <f t="shared" si="86"/>
        <v>3.9400296127455908E-2</v>
      </c>
      <c r="BP53" s="152">
        <f t="shared" si="87"/>
        <v>-5.9311512458077996E-2</v>
      </c>
      <c r="BQ53" s="152">
        <f t="shared" si="88"/>
        <v>0.11402530646416982</v>
      </c>
      <c r="BR53" s="152">
        <f t="shared" si="89"/>
        <v>8.8835237847378359E-2</v>
      </c>
      <c r="BS53" s="152">
        <f t="shared" si="90"/>
        <v>5.8776359029725968E-3</v>
      </c>
      <c r="BT53" s="153">
        <f t="shared" si="91"/>
        <v>-1.6867023954811312E-2</v>
      </c>
      <c r="BV53" s="123" t="s">
        <v>42</v>
      </c>
      <c r="BW53" s="102"/>
      <c r="BX53" s="103">
        <f>BX38/BX35</f>
        <v>0.36319906169978045</v>
      </c>
      <c r="BY53" s="103">
        <f>BY38/BY35</f>
        <v>0.23753156265525316</v>
      </c>
      <c r="BZ53" s="104">
        <f>BZ38/BZ35</f>
        <v>5.9197676391905249E-2</v>
      </c>
      <c r="CB53" s="513"/>
      <c r="CC53" s="513"/>
      <c r="CD53" s="513"/>
      <c r="CE53" s="513"/>
      <c r="CF53" s="513"/>
      <c r="CG53" s="513"/>
      <c r="CI53" s="513"/>
      <c r="CJ53" s="513"/>
      <c r="CK53" s="513"/>
      <c r="CL53" s="513"/>
      <c r="CM53" s="513"/>
      <c r="CN53" s="513"/>
      <c r="CV53" s="152"/>
    </row>
    <row r="54" spans="1:100" x14ac:dyDescent="0.3">
      <c r="A54" s="189">
        <v>1999</v>
      </c>
      <c r="B54" s="190">
        <v>5573186</v>
      </c>
      <c r="C54" s="191">
        <v>0.4741826057434082</v>
      </c>
      <c r="D54" s="191">
        <v>0.26905325055122375</v>
      </c>
      <c r="E54" s="191">
        <v>0.24022988975048065</v>
      </c>
      <c r="F54" s="192">
        <f t="shared" si="0"/>
        <v>2642707.8597726822</v>
      </c>
      <c r="G54" s="192">
        <f t="shared" si="0"/>
        <v>1499483.8092265725</v>
      </c>
      <c r="H54" s="192">
        <f t="shared" si="0"/>
        <v>1338845.8583389223</v>
      </c>
      <c r="I54" s="6">
        <f t="shared" si="11"/>
        <v>1499483.8092265725</v>
      </c>
      <c r="J54" s="193">
        <f t="shared" si="1"/>
        <v>92148.472661823034</v>
      </c>
      <c r="K54" s="194">
        <v>2082.066540409558</v>
      </c>
      <c r="L54" s="192">
        <v>728.70111083984375</v>
      </c>
      <c r="M54" s="192">
        <v>1281.5148319999998</v>
      </c>
      <c r="N54" s="195">
        <f t="shared" si="12"/>
        <v>607082.96275767311</v>
      </c>
      <c r="O54" s="196">
        <f t="shared" si="13"/>
        <v>1517204.2008389153</v>
      </c>
      <c r="P54" s="192">
        <v>11063193</v>
      </c>
      <c r="Q54" s="197">
        <f t="shared" si="14"/>
        <v>1.6593000261943571</v>
      </c>
      <c r="R54" s="212">
        <f t="shared" si="42"/>
        <v>-3.1867885835415843E-3</v>
      </c>
      <c r="S54" s="198">
        <v>0.4</v>
      </c>
      <c r="T54" s="199">
        <f t="shared" si="15"/>
        <v>0.26905325055122375</v>
      </c>
      <c r="U54" s="200">
        <f t="shared" si="43"/>
        <v>2.0290421242655558E-2</v>
      </c>
      <c r="V54" s="201">
        <v>5.487411841750145E-2</v>
      </c>
      <c r="W54" s="202">
        <v>2.2773330211639404</v>
      </c>
      <c r="X54" s="203">
        <f t="shared" si="57"/>
        <v>3455179.2264191089</v>
      </c>
      <c r="Y54" s="234" t="str">
        <f t="shared" si="16"/>
        <v>2</v>
      </c>
      <c r="Z54" s="204">
        <f t="shared" si="58"/>
        <v>1.012672447513788</v>
      </c>
      <c r="AA54" s="204">
        <f t="shared" si="59"/>
        <v>7.2918286107320114</v>
      </c>
      <c r="AB54" s="342">
        <f t="shared" si="60"/>
        <v>5573186</v>
      </c>
      <c r="AC54" s="36">
        <f t="shared" si="61"/>
        <v>3.673326238431442</v>
      </c>
      <c r="AD54" s="36">
        <f t="shared" si="66"/>
        <v>0.9883203647850789</v>
      </c>
      <c r="AE54" s="343">
        <f t="shared" si="67"/>
        <v>0.54808694080643394</v>
      </c>
      <c r="AF54" s="206">
        <f t="shared" si="68"/>
        <v>19.479760018416084</v>
      </c>
      <c r="AG54" s="207">
        <f t="shared" si="69"/>
        <v>5.4419977884482655</v>
      </c>
      <c r="AH54" s="207">
        <f t="shared" si="70"/>
        <v>3.9778105939736887</v>
      </c>
      <c r="AI54" s="207">
        <f t="shared" si="71"/>
        <v>1.4641871944745768</v>
      </c>
      <c r="AJ54" s="207">
        <f t="shared" si="72"/>
        <v>1.0689346579950745</v>
      </c>
      <c r="AK54" s="207">
        <f t="shared" si="73"/>
        <v>3.5795236925244236</v>
      </c>
      <c r="AL54" s="324">
        <f t="shared" si="74"/>
        <v>0.11174671111560767</v>
      </c>
      <c r="AM54" s="208">
        <f t="shared" si="75"/>
        <v>1.4641871944745763</v>
      </c>
      <c r="AN54" s="209">
        <f t="shared" si="76"/>
        <v>1.4641871944745766</v>
      </c>
      <c r="AO54" s="210">
        <f t="shared" si="45"/>
        <v>0</v>
      </c>
      <c r="AP54" s="247">
        <f t="shared" si="62"/>
        <v>5573186</v>
      </c>
      <c r="AQ54" s="18">
        <f t="shared" si="63"/>
        <v>3.6733262384314442</v>
      </c>
      <c r="AR54" s="18">
        <f t="shared" si="77"/>
        <v>0.98832036478507967</v>
      </c>
      <c r="AS54" s="337">
        <f t="shared" si="78"/>
        <v>0.54808694080643394</v>
      </c>
      <c r="AT54" s="13">
        <f t="shared" si="64"/>
        <v>2.6850058736463644</v>
      </c>
      <c r="AU54" s="13">
        <f t="shared" si="65"/>
        <v>1.9850751437328671</v>
      </c>
      <c r="AV54" s="213">
        <f t="shared" si="79"/>
        <v>0.14662958851412308</v>
      </c>
      <c r="AW54" s="205">
        <f t="shared" si="80"/>
        <v>831559.8090164715</v>
      </c>
      <c r="AX54" s="204">
        <f t="shared" si="81"/>
        <v>0.44023342397864573</v>
      </c>
      <c r="AY54" s="318">
        <f t="shared" si="82"/>
        <v>0.20150370693162453</v>
      </c>
      <c r="AZ54" s="317" t="str">
        <f t="shared" si="83"/>
        <v>Senk s</v>
      </c>
      <c r="BA54" s="400">
        <f t="shared" si="46"/>
        <v>19.479760018416108</v>
      </c>
      <c r="BB54" s="44">
        <f t="shared" si="47"/>
        <v>5.4419977884482709</v>
      </c>
      <c r="BC54" s="413">
        <f t="shared" si="48"/>
        <v>3.9778105939736932</v>
      </c>
      <c r="BD54" s="413">
        <f t="shared" si="49"/>
        <v>1.4641871944745781</v>
      </c>
      <c r="BE54" s="45">
        <f t="shared" si="50"/>
        <v>1.0689346579950758</v>
      </c>
      <c r="BF54" s="45">
        <f t="shared" si="51"/>
        <v>3.5795236925244249</v>
      </c>
      <c r="BG54" s="413">
        <f t="shared" si="52"/>
        <v>0.11174671111560762</v>
      </c>
      <c r="BH54" s="408">
        <f t="shared" si="53"/>
        <v>1.4641871944745783</v>
      </c>
      <c r="BI54" s="409">
        <f t="shared" si="54"/>
        <v>1.4641871944745786</v>
      </c>
      <c r="BJ54" s="423">
        <f t="shared" si="55"/>
        <v>0</v>
      </c>
      <c r="BK54" s="392"/>
      <c r="BL54" s="189">
        <v>1999</v>
      </c>
      <c r="BM54" s="211">
        <f t="shared" si="84"/>
        <v>2.0290421242655558E-2</v>
      </c>
      <c r="BN54" s="211">
        <f t="shared" si="85"/>
        <v>1.5897617957719514E-2</v>
      </c>
      <c r="BO54" s="211">
        <f t="shared" si="86"/>
        <v>3.6510608565492014E-2</v>
      </c>
      <c r="BP54" s="211">
        <f t="shared" si="87"/>
        <v>-1.2725359358173292E-2</v>
      </c>
      <c r="BQ54" s="211">
        <f t="shared" si="88"/>
        <v>0.10591221371413183</v>
      </c>
      <c r="BR54" s="211">
        <f t="shared" si="89"/>
        <v>8.3919039803582327E-2</v>
      </c>
      <c r="BS54" s="211">
        <f t="shared" si="90"/>
        <v>5.0355545642248749E-2</v>
      </c>
      <c r="BT54" s="212">
        <f t="shared" si="91"/>
        <v>2.9467222051320126E-2</v>
      </c>
      <c r="BV54" s="124" t="s">
        <v>39</v>
      </c>
      <c r="BW54" s="107"/>
      <c r="BX54" s="108">
        <f>BX39/BX35</f>
        <v>0.22943138968406809</v>
      </c>
      <c r="BY54" s="108">
        <f>BY39/BY35</f>
        <v>0.13676904806298271</v>
      </c>
      <c r="BZ54" s="109">
        <f>BZ39/BZ35</f>
        <v>7.5487268424043463E-2</v>
      </c>
      <c r="CB54" s="513"/>
      <c r="CC54" s="513"/>
      <c r="CD54" s="513"/>
      <c r="CE54" s="513"/>
      <c r="CF54" s="513"/>
      <c r="CG54" s="513"/>
      <c r="CI54" s="513"/>
      <c r="CJ54" s="513"/>
      <c r="CK54" s="513"/>
      <c r="CL54" s="513"/>
      <c r="CM54" s="513"/>
      <c r="CN54" s="513"/>
      <c r="CV54" s="152"/>
    </row>
    <row r="55" spans="1:100" ht="16.2" thickBot="1" x14ac:dyDescent="0.35">
      <c r="A55" s="151">
        <v>2000</v>
      </c>
      <c r="B55" s="154">
        <v>5962253</v>
      </c>
      <c r="C55" s="155">
        <v>0.46734064817428589</v>
      </c>
      <c r="D55" s="155">
        <v>0.2698034942150116</v>
      </c>
      <c r="E55" s="155">
        <v>0.24662637710571289</v>
      </c>
      <c r="F55" s="156">
        <f t="shared" si="0"/>
        <v>2786403.1815990806</v>
      </c>
      <c r="G55" s="156">
        <f t="shared" si="0"/>
        <v>1608636.6927939355</v>
      </c>
      <c r="H55" s="156">
        <f t="shared" si="0"/>
        <v>1470448.856777668</v>
      </c>
      <c r="I55" s="346">
        <f t="shared" si="11"/>
        <v>1608636.6927939355</v>
      </c>
      <c r="J55" s="157">
        <f t="shared" si="1"/>
        <v>96764.268829315901</v>
      </c>
      <c r="K55" s="188">
        <v>2090.4753106194075</v>
      </c>
      <c r="L55" s="156">
        <v>735.72314453125</v>
      </c>
      <c r="M55" s="156">
        <v>1290.550765</v>
      </c>
      <c r="N55" s="159">
        <f t="shared" si="12"/>
        <v>659725.91030359268</v>
      </c>
      <c r="O55" s="160">
        <f t="shared" si="13"/>
        <v>1538011.0690938521</v>
      </c>
      <c r="P55" s="156">
        <v>12185232</v>
      </c>
      <c r="Q55" s="161">
        <f t="shared" si="14"/>
        <v>1.6939524026462423</v>
      </c>
      <c r="R55" s="152">
        <f t="shared" si="42"/>
        <v>2.0883731636743928E-2</v>
      </c>
      <c r="S55" s="162">
        <v>0.4</v>
      </c>
      <c r="T55" s="163">
        <f t="shared" si="15"/>
        <v>0.2698034942150116</v>
      </c>
      <c r="U55" s="164">
        <f t="shared" si="43"/>
        <v>1.3713953760101587E-2</v>
      </c>
      <c r="V55" s="165">
        <v>5.4141432046890259E-2</v>
      </c>
      <c r="W55" s="166">
        <v>2.3135373592376709</v>
      </c>
      <c r="X55" s="167">
        <f t="shared" si="57"/>
        <v>3558246.0672696973</v>
      </c>
      <c r="Y55" s="235" t="str">
        <f t="shared" si="16"/>
        <v>2</v>
      </c>
      <c r="Z55" s="168">
        <f t="shared" si="58"/>
        <v>1.0240833211987053</v>
      </c>
      <c r="AA55" s="168">
        <f t="shared" si="59"/>
        <v>7.9227206129141559</v>
      </c>
      <c r="AB55" s="340">
        <f t="shared" si="60"/>
        <v>5962253</v>
      </c>
      <c r="AC55" s="41">
        <f t="shared" si="61"/>
        <v>3.8765995380727434</v>
      </c>
      <c r="AD55" s="41">
        <f t="shared" si="66"/>
        <v>1.045920101044326</v>
      </c>
      <c r="AE55" s="341">
        <f t="shared" si="67"/>
        <v>0.53759926383029699</v>
      </c>
      <c r="AF55" s="171">
        <f t="shared" si="68"/>
        <v>24.021903331309201</v>
      </c>
      <c r="AG55" s="172">
        <f t="shared" si="69"/>
        <v>6.0414915051665616</v>
      </c>
      <c r="AH55" s="172">
        <f t="shared" si="70"/>
        <v>4.4114759868023139</v>
      </c>
      <c r="AI55" s="172">
        <f t="shared" si="71"/>
        <v>1.6300155183642482</v>
      </c>
      <c r="AJ55" s="172">
        <f t="shared" si="72"/>
        <v>1.3005802468490437</v>
      </c>
      <c r="AK55" s="172">
        <f t="shared" si="73"/>
        <v>3.9761544497358234</v>
      </c>
      <c r="AL55" s="323">
        <f t="shared" si="74"/>
        <v>0.10059971388349266</v>
      </c>
      <c r="AM55" s="173">
        <f t="shared" si="75"/>
        <v>1.6300155183642484</v>
      </c>
      <c r="AN55" s="174">
        <f t="shared" si="76"/>
        <v>1.6300155183642486</v>
      </c>
      <c r="AO55" s="175">
        <f t="shared" si="45"/>
        <v>0</v>
      </c>
      <c r="AP55" s="243">
        <f t="shared" si="62"/>
        <v>5962253</v>
      </c>
      <c r="AQ55" s="129">
        <f t="shared" si="63"/>
        <v>3.8765995380727514</v>
      </c>
      <c r="AR55" s="129">
        <f t="shared" si="77"/>
        <v>1.0459201010443282</v>
      </c>
      <c r="AS55" s="336">
        <f t="shared" si="78"/>
        <v>0.53759926383029699</v>
      </c>
      <c r="AT55" s="326">
        <f t="shared" si="64"/>
        <v>2.8306794370284232</v>
      </c>
      <c r="AU55" s="326">
        <f t="shared" si="65"/>
        <v>2.04372944254462</v>
      </c>
      <c r="AV55" s="169">
        <f t="shared" si="79"/>
        <v>0.14157919108117165</v>
      </c>
      <c r="AW55" s="170">
        <f t="shared" si="80"/>
        <v>826833.61850770295</v>
      </c>
      <c r="AX55" s="168">
        <f t="shared" si="81"/>
        <v>0.50832083721403121</v>
      </c>
      <c r="AY55" s="316">
        <f t="shared" si="82"/>
        <v>0.1957206231280619</v>
      </c>
      <c r="AZ55" s="313" t="str">
        <f t="shared" si="83"/>
        <v>Senk s</v>
      </c>
      <c r="BA55" s="399">
        <f t="shared" si="46"/>
        <v>24.021903331309272</v>
      </c>
      <c r="BB55" s="47">
        <f t="shared" si="47"/>
        <v>6.041491505166583</v>
      </c>
      <c r="BC55" s="412">
        <f t="shared" si="48"/>
        <v>4.411475986802329</v>
      </c>
      <c r="BD55" s="412">
        <f t="shared" si="49"/>
        <v>1.630015518364254</v>
      </c>
      <c r="BE55" s="323">
        <f t="shared" si="50"/>
        <v>1.3005802468490477</v>
      </c>
      <c r="BF55" s="323">
        <f t="shared" si="51"/>
        <v>3.9761544497358208</v>
      </c>
      <c r="BG55" s="412">
        <f t="shared" si="52"/>
        <v>0.10059971388349272</v>
      </c>
      <c r="BH55" s="406">
        <f t="shared" si="53"/>
        <v>1.6300155183642535</v>
      </c>
      <c r="BI55" s="407">
        <f t="shared" si="54"/>
        <v>1.6300155183642535</v>
      </c>
      <c r="BJ55" s="422">
        <f t="shared" si="55"/>
        <v>0</v>
      </c>
      <c r="BK55" s="176"/>
      <c r="BL55" s="151">
        <v>2000</v>
      </c>
      <c r="BM55" s="152">
        <f t="shared" si="84"/>
        <v>1.3713953760101587E-2</v>
      </c>
      <c r="BN55" s="152">
        <f t="shared" si="85"/>
        <v>1.5897691614389583E-2</v>
      </c>
      <c r="BO55" s="152">
        <f t="shared" si="86"/>
        <v>2.9829665582183182E-2</v>
      </c>
      <c r="BP55" s="152">
        <f t="shared" si="87"/>
        <v>1.1345116668110179E-2</v>
      </c>
      <c r="BQ55" s="152">
        <f t="shared" si="88"/>
        <v>0.10142090081950121</v>
      </c>
      <c r="BR55" s="152">
        <f t="shared" si="89"/>
        <v>8.6520410155225866E-2</v>
      </c>
      <c r="BS55" s="152">
        <f t="shared" si="90"/>
        <v>6.9810517718231546E-2</v>
      </c>
      <c r="BT55" s="153">
        <f t="shared" si="91"/>
        <v>5.5337665768587355E-2</v>
      </c>
      <c r="BU55" s="136"/>
      <c r="BV55" s="229"/>
      <c r="BW55" s="229"/>
      <c r="BX55" s="266"/>
      <c r="BY55" s="266"/>
      <c r="BZ55" s="266"/>
      <c r="CA55" s="136"/>
      <c r="CV55" s="152"/>
    </row>
    <row r="56" spans="1:100" ht="21" customHeight="1" thickTop="1" x14ac:dyDescent="0.3">
      <c r="A56" s="151">
        <v>2001</v>
      </c>
      <c r="B56" s="154">
        <v>6370915</v>
      </c>
      <c r="C56" s="155">
        <v>0.44751212000846863</v>
      </c>
      <c r="D56" s="155">
        <v>0.29804208874702454</v>
      </c>
      <c r="E56" s="155">
        <v>0.23969097435474396</v>
      </c>
      <c r="F56" s="156">
        <f t="shared" si="0"/>
        <v>2851061.6780437529</v>
      </c>
      <c r="G56" s="156">
        <f t="shared" si="0"/>
        <v>1898800.8138297498</v>
      </c>
      <c r="H56" s="156">
        <f t="shared" si="0"/>
        <v>1527050.8238812536</v>
      </c>
      <c r="I56" s="346">
        <f t="shared" si="11"/>
        <v>1898800.8138297498</v>
      </c>
      <c r="J56" s="157">
        <f t="shared" si="1"/>
        <v>94001.684245243669</v>
      </c>
      <c r="K56" s="188">
        <v>2103.5151761336319</v>
      </c>
      <c r="L56" s="156">
        <v>742.67596435546875</v>
      </c>
      <c r="M56" s="156">
        <v>1299.1297520000001</v>
      </c>
      <c r="N56" s="159">
        <f t="shared" si="12"/>
        <v>720043.55611631647</v>
      </c>
      <c r="O56" s="160">
        <f t="shared" si="13"/>
        <v>1562230.1619714089</v>
      </c>
      <c r="P56" s="156">
        <v>13473339</v>
      </c>
      <c r="Q56" s="161">
        <f t="shared" si="14"/>
        <v>1.7225217123402594</v>
      </c>
      <c r="R56" s="152">
        <f t="shared" si="42"/>
        <v>1.6865473698899115E-2</v>
      </c>
      <c r="S56" s="162">
        <v>0.4</v>
      </c>
      <c r="T56" s="163">
        <f t="shared" si="15"/>
        <v>0.29804208874702454</v>
      </c>
      <c r="U56" s="164">
        <f t="shared" si="43"/>
        <v>1.5747021178349474E-2</v>
      </c>
      <c r="V56" s="165">
        <v>5.3442101925611496E-2</v>
      </c>
      <c r="W56" s="166">
        <v>2.3296835422515869</v>
      </c>
      <c r="X56" s="167">
        <f t="shared" si="57"/>
        <v>3639501.897553822</v>
      </c>
      <c r="Y56" s="235" t="str">
        <f t="shared" si="16"/>
        <v>2</v>
      </c>
      <c r="Z56" s="168">
        <f t="shared" si="58"/>
        <v>1.0370185997622077</v>
      </c>
      <c r="AA56" s="168">
        <f t="shared" si="59"/>
        <v>8.6244263668534789</v>
      </c>
      <c r="AB56" s="340">
        <f t="shared" si="60"/>
        <v>6370915</v>
      </c>
      <c r="AC56" s="41">
        <f t="shared" si="61"/>
        <v>4.0780898711880091</v>
      </c>
      <c r="AD56" s="41">
        <f t="shared" si="66"/>
        <v>1.2154424233069585</v>
      </c>
      <c r="AE56" s="341">
        <f t="shared" si="67"/>
        <v>0.59671649759727219</v>
      </c>
      <c r="AF56" s="171">
        <f t="shared" si="68"/>
        <v>28.227611271261711</v>
      </c>
      <c r="AG56" s="172">
        <f t="shared" si="69"/>
        <v>6.5529123064085395</v>
      </c>
      <c r="AH56" s="172">
        <f t="shared" si="70"/>
        <v>4.5998686352304565</v>
      </c>
      <c r="AI56" s="172">
        <f t="shared" si="71"/>
        <v>1.9530436711780832</v>
      </c>
      <c r="AJ56" s="172">
        <f t="shared" si="72"/>
        <v>1.5085428786753083</v>
      </c>
      <c r="AK56" s="172">
        <f t="shared" si="73"/>
        <v>4.3076436783162819</v>
      </c>
      <c r="AL56" s="323">
        <f t="shared" si="74"/>
        <v>9.2858191129761014E-2</v>
      </c>
      <c r="AM56" s="173">
        <f t="shared" si="75"/>
        <v>1.953043671178083</v>
      </c>
      <c r="AN56" s="174">
        <f t="shared" si="76"/>
        <v>1.9530436711780828</v>
      </c>
      <c r="AO56" s="175">
        <f t="shared" si="45"/>
        <v>0</v>
      </c>
      <c r="AP56" s="243">
        <f t="shared" si="62"/>
        <v>6370915</v>
      </c>
      <c r="AQ56" s="129">
        <f t="shared" si="63"/>
        <v>4.07808987118801</v>
      </c>
      <c r="AR56" s="129">
        <f t="shared" si="77"/>
        <v>1.2154424233069587</v>
      </c>
      <c r="AS56" s="336">
        <f t="shared" si="78"/>
        <v>0.59671649759727219</v>
      </c>
      <c r="AT56" s="326">
        <f t="shared" si="64"/>
        <v>2.8626474478810513</v>
      </c>
      <c r="AU56" s="326">
        <f t="shared" si="65"/>
        <v>2.114820084713104</v>
      </c>
      <c r="AV56" s="169">
        <f t="shared" si="79"/>
        <v>0.13569928314604743</v>
      </c>
      <c r="AW56" s="170">
        <f t="shared" si="80"/>
        <v>932208.51069239841</v>
      </c>
      <c r="AX56" s="168">
        <f t="shared" si="81"/>
        <v>0.61872592570968654</v>
      </c>
      <c r="AY56" s="316">
        <f t="shared" si="82"/>
        <v>0.18914138507165892</v>
      </c>
      <c r="AZ56" s="313" t="str">
        <f t="shared" si="83"/>
        <v>Senk s</v>
      </c>
      <c r="BA56" s="399">
        <f t="shared" si="46"/>
        <v>28.227611271261729</v>
      </c>
      <c r="BB56" s="47">
        <f t="shared" si="47"/>
        <v>6.5529123064085422</v>
      </c>
      <c r="BC56" s="412">
        <f t="shared" si="48"/>
        <v>4.5998686352304583</v>
      </c>
      <c r="BD56" s="412">
        <f t="shared" si="49"/>
        <v>1.9530436711780839</v>
      </c>
      <c r="BE56" s="323">
        <f t="shared" si="50"/>
        <v>1.5085428786753092</v>
      </c>
      <c r="BF56" s="323">
        <f t="shared" si="51"/>
        <v>4.3076436783162828</v>
      </c>
      <c r="BG56" s="412">
        <f t="shared" si="52"/>
        <v>9.2858191129760986E-2</v>
      </c>
      <c r="BH56" s="406">
        <f t="shared" si="53"/>
        <v>1.9530436711780839</v>
      </c>
      <c r="BI56" s="407">
        <f t="shared" si="54"/>
        <v>1.9530436711780841</v>
      </c>
      <c r="BJ56" s="422">
        <f t="shared" si="55"/>
        <v>0</v>
      </c>
      <c r="BK56" s="176"/>
      <c r="BL56" s="151">
        <v>2001</v>
      </c>
      <c r="BM56" s="152">
        <f t="shared" si="84"/>
        <v>1.5747021178349474E-2</v>
      </c>
      <c r="BN56" s="152">
        <f t="shared" si="85"/>
        <v>6.9790024999796469E-3</v>
      </c>
      <c r="BO56" s="152">
        <f t="shared" si="86"/>
        <v>2.2835922178500064E-2</v>
      </c>
      <c r="BP56" s="152">
        <f t="shared" si="87"/>
        <v>1.2678072198911327E-2</v>
      </c>
      <c r="BQ56" s="152">
        <f t="shared" si="88"/>
        <v>0.10571050268062192</v>
      </c>
      <c r="BR56" s="152">
        <f t="shared" si="89"/>
        <v>8.8568786938609437E-2</v>
      </c>
      <c r="BS56" s="152">
        <f t="shared" si="90"/>
        <v>6.8541539582436375E-2</v>
      </c>
      <c r="BT56" s="153">
        <f t="shared" si="91"/>
        <v>5.1976050437089243E-2</v>
      </c>
      <c r="BU56" s="136"/>
      <c r="BV56" s="218" t="s">
        <v>60</v>
      </c>
      <c r="BW56" s="219"/>
      <c r="BX56" s="220" t="s">
        <v>43</v>
      </c>
      <c r="BY56" s="220" t="s">
        <v>44</v>
      </c>
      <c r="BZ56" s="268" t="s">
        <v>45</v>
      </c>
      <c r="CA56" s="136"/>
      <c r="CV56" s="152"/>
    </row>
    <row r="57" spans="1:100" ht="21" customHeight="1" x14ac:dyDescent="0.3">
      <c r="A57" s="151">
        <v>2002</v>
      </c>
      <c r="B57" s="154">
        <v>6969823</v>
      </c>
      <c r="C57" s="155">
        <v>0.44563984870910645</v>
      </c>
      <c r="D57" s="155">
        <v>0.30024442076683044</v>
      </c>
      <c r="E57" s="155">
        <v>0.23776824772357941</v>
      </c>
      <c r="F57" s="156">
        <f t="shared" si="0"/>
        <v>3106030.8672492504</v>
      </c>
      <c r="G57" s="156">
        <f t="shared" si="0"/>
        <v>2092650.4694823325</v>
      </c>
      <c r="H57" s="156">
        <f t="shared" si="0"/>
        <v>1657202.6016535014</v>
      </c>
      <c r="I57" s="346">
        <f t="shared" si="11"/>
        <v>2092650.4694823325</v>
      </c>
      <c r="J57" s="157">
        <f t="shared" si="1"/>
        <v>113939.06161491573</v>
      </c>
      <c r="K57" s="188">
        <v>2118.2013758870085</v>
      </c>
      <c r="L57" s="156">
        <v>748.6954345703125</v>
      </c>
      <c r="M57" s="156">
        <v>1307.352257</v>
      </c>
      <c r="N57" s="159">
        <f t="shared" si="12"/>
        <v>790841.47038321197</v>
      </c>
      <c r="O57" s="160">
        <f t="shared" si="13"/>
        <v>1585887.6996271578</v>
      </c>
      <c r="P57" s="156">
        <v>14960161</v>
      </c>
      <c r="Q57" s="161">
        <f t="shared" si="14"/>
        <v>1.7909513301823066</v>
      </c>
      <c r="R57" s="152">
        <f t="shared" si="42"/>
        <v>3.9726418164608812E-2</v>
      </c>
      <c r="S57" s="162">
        <v>0.4</v>
      </c>
      <c r="T57" s="163">
        <f t="shared" si="15"/>
        <v>0.30024442076683044</v>
      </c>
      <c r="U57" s="164">
        <f t="shared" si="43"/>
        <v>1.5143439316198442E-2</v>
      </c>
      <c r="V57" s="165">
        <v>5.2863165736198425E-2</v>
      </c>
      <c r="W57" s="166">
        <v>2.345942497253418</v>
      </c>
      <c r="X57" s="167">
        <f t="shared" si="57"/>
        <v>3720401.3504268131</v>
      </c>
      <c r="Y57" s="235" t="str">
        <f t="shared" si="16"/>
        <v>2</v>
      </c>
      <c r="Z57" s="168">
        <f t="shared" si="58"/>
        <v>1.0737257446462602</v>
      </c>
      <c r="AA57" s="168">
        <f t="shared" si="59"/>
        <v>9.433304138443809</v>
      </c>
      <c r="AB57" s="340">
        <f t="shared" si="60"/>
        <v>6969823</v>
      </c>
      <c r="AC57" s="41">
        <f t="shared" si="61"/>
        <v>4.3949032467044278</v>
      </c>
      <c r="AD57" s="41">
        <f t="shared" si="66"/>
        <v>1.3195451796330333</v>
      </c>
      <c r="AE57" s="341">
        <f t="shared" si="67"/>
        <v>0.64152698888228898</v>
      </c>
      <c r="AF57" s="171">
        <f t="shared" si="68"/>
        <v>31.38191135708124</v>
      </c>
      <c r="AG57" s="172">
        <f t="shared" si="69"/>
        <v>7.1081329205039623</v>
      </c>
      <c r="AH57" s="172">
        <f t="shared" si="70"/>
        <v>4.9739556690536109</v>
      </c>
      <c r="AI57" s="172">
        <f t="shared" si="71"/>
        <v>2.134177251450351</v>
      </c>
      <c r="AJ57" s="172">
        <f t="shared" si="72"/>
        <v>1.6589471811880732</v>
      </c>
      <c r="AK57" s="172">
        <f t="shared" si="73"/>
        <v>4.4149302929546623</v>
      </c>
      <c r="AL57" s="323">
        <f t="shared" si="74"/>
        <v>9.0601656981610615E-2</v>
      </c>
      <c r="AM57" s="173">
        <f t="shared" si="75"/>
        <v>2.134177251450351</v>
      </c>
      <c r="AN57" s="174">
        <f t="shared" si="76"/>
        <v>2.1341772514503514</v>
      </c>
      <c r="AO57" s="175">
        <f t="shared" si="45"/>
        <v>0</v>
      </c>
      <c r="AP57" s="243">
        <f t="shared" si="62"/>
        <v>6969822.9999999991</v>
      </c>
      <c r="AQ57" s="129">
        <f t="shared" si="63"/>
        <v>4.3949032467044269</v>
      </c>
      <c r="AR57" s="129">
        <f t="shared" si="77"/>
        <v>1.3195451796330331</v>
      </c>
      <c r="AS57" s="336">
        <f t="shared" si="78"/>
        <v>0.64152698888228898</v>
      </c>
      <c r="AT57" s="326">
        <f t="shared" si="64"/>
        <v>3.0753580670713938</v>
      </c>
      <c r="AU57" s="326">
        <f t="shared" si="65"/>
        <v>2.1464190697525569</v>
      </c>
      <c r="AV57" s="169">
        <f t="shared" si="79"/>
        <v>0.13349373242819965</v>
      </c>
      <c r="AW57" s="170">
        <f t="shared" si="80"/>
        <v>1017389.7606472705</v>
      </c>
      <c r="AX57" s="168">
        <f t="shared" si="81"/>
        <v>0.6780181907507441</v>
      </c>
      <c r="AY57" s="316">
        <f t="shared" si="82"/>
        <v>0.18635689816439807</v>
      </c>
      <c r="AZ57" s="313" t="str">
        <f t="shared" si="83"/>
        <v>Senk s</v>
      </c>
      <c r="BA57" s="399">
        <f t="shared" si="46"/>
        <v>31.381911357081222</v>
      </c>
      <c r="BB57" s="47">
        <f t="shared" si="47"/>
        <v>7.1081329205039623</v>
      </c>
      <c r="BC57" s="412">
        <f t="shared" si="48"/>
        <v>4.9739556690536118</v>
      </c>
      <c r="BD57" s="412">
        <f t="shared" si="49"/>
        <v>2.134177251450351</v>
      </c>
      <c r="BE57" s="323">
        <f t="shared" si="50"/>
        <v>1.6589471811880723</v>
      </c>
      <c r="BF57" s="323">
        <f t="shared" si="51"/>
        <v>4.4149302929546606</v>
      </c>
      <c r="BG57" s="412">
        <f t="shared" si="52"/>
        <v>9.060165698161067E-2</v>
      </c>
      <c r="BH57" s="406">
        <f t="shared" si="53"/>
        <v>2.1341772514503505</v>
      </c>
      <c r="BI57" s="407">
        <f t="shared" si="54"/>
        <v>2.1341772514503505</v>
      </c>
      <c r="BJ57" s="422">
        <f t="shared" si="55"/>
        <v>0</v>
      </c>
      <c r="BK57" s="176"/>
      <c r="BL57" s="151">
        <v>2002</v>
      </c>
      <c r="BM57" s="152">
        <f t="shared" si="84"/>
        <v>1.5143439316198442E-2</v>
      </c>
      <c r="BN57" s="152">
        <f t="shared" si="85"/>
        <v>6.9790401601571772E-3</v>
      </c>
      <c r="BO57" s="152">
        <f t="shared" si="86"/>
        <v>2.2228166147506379E-2</v>
      </c>
      <c r="BP57" s="152">
        <f t="shared" si="87"/>
        <v>3.5538994068514504E-2</v>
      </c>
      <c r="BQ57" s="152">
        <f t="shared" si="88"/>
        <v>0.1103528976744369</v>
      </c>
      <c r="BR57" s="152">
        <f t="shared" si="89"/>
        <v>9.3789167787334218E-2</v>
      </c>
      <c r="BS57" s="152">
        <f t="shared" si="90"/>
        <v>9.4006590890005598E-2</v>
      </c>
      <c r="BT57" s="153">
        <f t="shared" si="91"/>
        <v>7.7686707631120969E-2</v>
      </c>
      <c r="BU57" s="136"/>
      <c r="BV57" s="221" t="s">
        <v>61</v>
      </c>
      <c r="BW57" s="136"/>
      <c r="BX57" s="222">
        <f>BX35</f>
        <v>4.1363468160396794E-2</v>
      </c>
      <c r="BY57" s="222">
        <f>BY35</f>
        <v>6.4307366665006235E-2</v>
      </c>
      <c r="BZ57" s="222">
        <f>BZ35</f>
        <v>6.7853571464424847E-2</v>
      </c>
      <c r="CA57" s="136"/>
      <c r="CV57" s="152"/>
    </row>
    <row r="58" spans="1:100" x14ac:dyDescent="0.3">
      <c r="A58" s="151">
        <v>2003</v>
      </c>
      <c r="B58" s="154">
        <v>7496914</v>
      </c>
      <c r="C58" s="155">
        <v>0.4226837158203125</v>
      </c>
      <c r="D58" s="155">
        <v>0.33153140544891357</v>
      </c>
      <c r="E58" s="155">
        <v>0.23213629424571991</v>
      </c>
      <c r="F58" s="156">
        <f t="shared" si="0"/>
        <v>3168823.4667053223</v>
      </c>
      <c r="G58" s="156">
        <f t="shared" si="0"/>
        <v>2485462.4349496365</v>
      </c>
      <c r="H58" s="156">
        <f t="shared" si="0"/>
        <v>1740305.834238857</v>
      </c>
      <c r="I58" s="346">
        <f t="shared" si="11"/>
        <v>2485462.4349496365</v>
      </c>
      <c r="J58" s="157">
        <f t="shared" si="1"/>
        <v>102322.26410618424</v>
      </c>
      <c r="K58" s="188">
        <v>2138.0822770288596</v>
      </c>
      <c r="L58" s="156">
        <v>753.5504150390625</v>
      </c>
      <c r="M58" s="156">
        <v>1315.303521</v>
      </c>
      <c r="N58" s="159">
        <f t="shared" si="12"/>
        <v>888973.01464104652</v>
      </c>
      <c r="O58" s="160">
        <f t="shared" si="13"/>
        <v>1611152.7872427609</v>
      </c>
      <c r="P58" s="156">
        <v>16804928</v>
      </c>
      <c r="Q58" s="161">
        <f t="shared" si="14"/>
        <v>1.821485969444407</v>
      </c>
      <c r="R58" s="152">
        <f t="shared" si="42"/>
        <v>1.7049396456235474E-2</v>
      </c>
      <c r="S58" s="162">
        <v>0.4</v>
      </c>
      <c r="T58" s="163">
        <f t="shared" si="15"/>
        <v>0.33153140544891357</v>
      </c>
      <c r="U58" s="164">
        <f t="shared" si="43"/>
        <v>1.5931195898387342E-2</v>
      </c>
      <c r="V58" s="165">
        <v>5.2899543195962906E-2</v>
      </c>
      <c r="W58" s="166">
        <v>2.3623151779174805</v>
      </c>
      <c r="X58" s="167">
        <f t="shared" si="57"/>
        <v>3806050.6832476272</v>
      </c>
      <c r="Y58" s="235" t="str">
        <f t="shared" si="16"/>
        <v>2</v>
      </c>
      <c r="Z58" s="168">
        <f t="shared" si="58"/>
        <v>1.087484626397758</v>
      </c>
      <c r="AA58" s="168">
        <f t="shared" si="59"/>
        <v>10.430375153159147</v>
      </c>
      <c r="AB58" s="340">
        <f t="shared" si="60"/>
        <v>7496914</v>
      </c>
      <c r="AC58" s="41">
        <f t="shared" si="61"/>
        <v>4.6531365984413036</v>
      </c>
      <c r="AD58" s="41">
        <f t="shared" si="66"/>
        <v>1.5426609162270222</v>
      </c>
      <c r="AE58" s="341">
        <f t="shared" si="67"/>
        <v>0.71793043082329078</v>
      </c>
      <c r="AF58" s="171">
        <f t="shared" si="68"/>
        <v>37.320442700024721</v>
      </c>
      <c r="AG58" s="172">
        <f t="shared" si="69"/>
        <v>7.7482664150406748</v>
      </c>
      <c r="AH58" s="172">
        <f t="shared" si="70"/>
        <v>5.1794727606696247</v>
      </c>
      <c r="AI58" s="172">
        <f t="shared" si="71"/>
        <v>2.5687936543710501</v>
      </c>
      <c r="AJ58" s="172">
        <f t="shared" si="72"/>
        <v>1.9742343707024161</v>
      </c>
      <c r="AK58" s="172">
        <f t="shared" si="73"/>
        <v>4.8166184151308391</v>
      </c>
      <c r="AL58" s="323">
        <f t="shared" si="74"/>
        <v>8.3045814620366684E-2</v>
      </c>
      <c r="AM58" s="173">
        <f t="shared" si="75"/>
        <v>2.5687936543710501</v>
      </c>
      <c r="AN58" s="174">
        <f t="shared" si="76"/>
        <v>2.5687936543710501</v>
      </c>
      <c r="AO58" s="175">
        <f t="shared" si="45"/>
        <v>0</v>
      </c>
      <c r="AP58" s="243">
        <f t="shared" si="62"/>
        <v>7496914</v>
      </c>
      <c r="AQ58" s="129">
        <f t="shared" si="63"/>
        <v>4.6531365984413045</v>
      </c>
      <c r="AR58" s="129">
        <f t="shared" si="77"/>
        <v>1.5426609162270226</v>
      </c>
      <c r="AS58" s="336">
        <f t="shared" si="78"/>
        <v>0.71793043082329078</v>
      </c>
      <c r="AT58" s="326">
        <f t="shared" si="64"/>
        <v>3.1104756822142816</v>
      </c>
      <c r="AU58" s="326">
        <f t="shared" si="65"/>
        <v>2.241579401871221</v>
      </c>
      <c r="AV58" s="169">
        <f t="shared" si="79"/>
        <v>0.12554606513987762</v>
      </c>
      <c r="AW58" s="170">
        <f t="shared" si="80"/>
        <v>1156695.6146673411</v>
      </c>
      <c r="AX58" s="168">
        <f t="shared" si="81"/>
        <v>0.82473048540373184</v>
      </c>
      <c r="AY58" s="316">
        <f t="shared" si="82"/>
        <v>0.17844560833584053</v>
      </c>
      <c r="AZ58" s="313" t="str">
        <f t="shared" si="83"/>
        <v>Senk s</v>
      </c>
      <c r="BA58" s="399">
        <f t="shared" si="46"/>
        <v>37.320442700024721</v>
      </c>
      <c r="BB58" s="47">
        <f t="shared" si="47"/>
        <v>7.7482664150406793</v>
      </c>
      <c r="BC58" s="412">
        <f t="shared" si="48"/>
        <v>5.1794727606696274</v>
      </c>
      <c r="BD58" s="412">
        <f t="shared" si="49"/>
        <v>2.5687936543710514</v>
      </c>
      <c r="BE58" s="323">
        <f t="shared" si="50"/>
        <v>1.9742343707024161</v>
      </c>
      <c r="BF58" s="323">
        <f t="shared" si="51"/>
        <v>4.8166184151308356</v>
      </c>
      <c r="BG58" s="412">
        <f t="shared" si="52"/>
        <v>8.304581462036674E-2</v>
      </c>
      <c r="BH58" s="406">
        <f t="shared" si="53"/>
        <v>2.5687936543710506</v>
      </c>
      <c r="BI58" s="407">
        <f t="shared" si="54"/>
        <v>2.5687936543710501</v>
      </c>
      <c r="BJ58" s="422">
        <f t="shared" si="55"/>
        <v>0</v>
      </c>
      <c r="BK58" s="176"/>
      <c r="BL58" s="151">
        <v>2003</v>
      </c>
      <c r="BM58" s="152">
        <f t="shared" si="84"/>
        <v>1.5931195898387342E-2</v>
      </c>
      <c r="BN58" s="152">
        <f t="shared" si="85"/>
        <v>6.9791483308867556E-3</v>
      </c>
      <c r="BO58" s="152">
        <f t="shared" si="86"/>
        <v>2.3021530408537296E-2</v>
      </c>
      <c r="BP58" s="152">
        <f t="shared" si="87"/>
        <v>1.2861907457703421E-2</v>
      </c>
      <c r="BQ58" s="152">
        <f t="shared" si="88"/>
        <v>0.12331197505160539</v>
      </c>
      <c r="BR58" s="152">
        <f t="shared" si="89"/>
        <v>0.10569690111569147</v>
      </c>
      <c r="BS58" s="152">
        <f t="shared" si="90"/>
        <v>7.5624732507554346E-2</v>
      </c>
      <c r="BT58" s="153">
        <f t="shared" si="91"/>
        <v>5.8757460003360767E-2</v>
      </c>
      <c r="BU58" s="136"/>
      <c r="BV58" s="223" t="s">
        <v>53</v>
      </c>
      <c r="BW58" s="136"/>
      <c r="BX58" s="222">
        <f>BX57*AVERAGE(Sektorbidrag!F4:F22)</f>
        <v>1.4318823647447666E-2</v>
      </c>
      <c r="BY58" s="222">
        <f>BY57*AVERAGE(Sektorbidrag!F23:F43)</f>
        <v>1.5925548009829191E-2</v>
      </c>
      <c r="BZ58" s="222">
        <f>BZ57*AVERAGE(Sektorbidrag!F44:F63)</f>
        <v>6.8818110332544268E-3</v>
      </c>
      <c r="CA58" s="136"/>
      <c r="CC58" s="264"/>
      <c r="CV58" s="152"/>
    </row>
    <row r="59" spans="1:100" x14ac:dyDescent="0.3">
      <c r="A59" s="151">
        <v>2004</v>
      </c>
      <c r="B59" s="154">
        <v>8225812.5</v>
      </c>
      <c r="C59" s="155">
        <v>0.40260085463523865</v>
      </c>
      <c r="D59" s="155">
        <v>0.35452362895011902</v>
      </c>
      <c r="E59" s="155">
        <v>0.22689668834209442</v>
      </c>
      <c r="F59" s="156">
        <f t="shared" si="0"/>
        <v>3311719.142569229</v>
      </c>
      <c r="G59" s="156">
        <f t="shared" si="0"/>
        <v>2916244.8985632509</v>
      </c>
      <c r="H59" s="156">
        <f t="shared" si="0"/>
        <v>1866409.6151730046</v>
      </c>
      <c r="I59" s="346">
        <f t="shared" si="11"/>
        <v>2916244.8985632509</v>
      </c>
      <c r="J59" s="157">
        <f t="shared" si="1"/>
        <v>131438.84369451553</v>
      </c>
      <c r="K59" s="188">
        <v>2167.8959458149307</v>
      </c>
      <c r="L59" s="156">
        <v>758.61431884765625</v>
      </c>
      <c r="M59" s="156">
        <v>1323.0846409999999</v>
      </c>
      <c r="N59" s="159">
        <f t="shared" si="12"/>
        <v>1013325.2496016398</v>
      </c>
      <c r="O59" s="160">
        <f t="shared" si="13"/>
        <v>1644596.9062669892</v>
      </c>
      <c r="P59" s="156">
        <v>18906530</v>
      </c>
      <c r="Q59" s="161">
        <f t="shared" si="14"/>
        <v>1.8832084461402583</v>
      </c>
      <c r="R59" s="152">
        <f t="shared" si="42"/>
        <v>3.3885782120341004E-2</v>
      </c>
      <c r="S59" s="162">
        <v>0.4</v>
      </c>
      <c r="T59" s="163">
        <f t="shared" si="15"/>
        <v>0.35452362895011902</v>
      </c>
      <c r="U59" s="164">
        <f t="shared" si="43"/>
        <v>2.0757881740975509E-2</v>
      </c>
      <c r="V59" s="165">
        <v>5.3596574813127518E-2</v>
      </c>
      <c r="W59" s="166">
        <v>2.3788018226623535</v>
      </c>
      <c r="X59" s="167">
        <f t="shared" si="57"/>
        <v>3912170.1181727815</v>
      </c>
      <c r="Y59" s="235" t="str">
        <f t="shared" si="16"/>
        <v>2</v>
      </c>
      <c r="Z59" s="168">
        <f t="shared" si="58"/>
        <v>1.1196529681987364</v>
      </c>
      <c r="AA59" s="168">
        <f t="shared" si="59"/>
        <v>11.496148343678479</v>
      </c>
      <c r="AB59" s="340">
        <f t="shared" si="60"/>
        <v>8225812.5</v>
      </c>
      <c r="AC59" s="41">
        <f t="shared" si="61"/>
        <v>5.0017195512494821</v>
      </c>
      <c r="AD59" s="41">
        <f t="shared" si="66"/>
        <v>1.7732277662997271</v>
      </c>
      <c r="AE59" s="341">
        <f t="shared" si="67"/>
        <v>0.85478986255956491</v>
      </c>
      <c r="AF59" s="171">
        <f t="shared" si="68"/>
        <v>38.790700836675278</v>
      </c>
      <c r="AG59" s="172">
        <f t="shared" si="69"/>
        <v>8.1355973044876801</v>
      </c>
      <c r="AH59" s="172">
        <f t="shared" si="70"/>
        <v>5.2513358244239017</v>
      </c>
      <c r="AI59" s="172">
        <f t="shared" si="71"/>
        <v>2.8842614800637789</v>
      </c>
      <c r="AJ59" s="172">
        <f t="shared" si="72"/>
        <v>2.0790486994465147</v>
      </c>
      <c r="AK59" s="172">
        <f t="shared" si="73"/>
        <v>4.7680212509139217</v>
      </c>
      <c r="AL59" s="323">
        <f t="shared" si="74"/>
        <v>8.3892243543027226E-2</v>
      </c>
      <c r="AM59" s="173">
        <f t="shared" si="75"/>
        <v>2.8842614800637798</v>
      </c>
      <c r="AN59" s="174">
        <f t="shared" si="76"/>
        <v>2.8842614800637798</v>
      </c>
      <c r="AO59" s="175">
        <f t="shared" si="45"/>
        <v>0</v>
      </c>
      <c r="AP59" s="243">
        <f t="shared" si="62"/>
        <v>8225812.5000000019</v>
      </c>
      <c r="AQ59" s="129">
        <f t="shared" si="63"/>
        <v>5.0017195512494821</v>
      </c>
      <c r="AR59" s="129">
        <f t="shared" si="77"/>
        <v>1.7732277662997271</v>
      </c>
      <c r="AS59" s="336">
        <f t="shared" si="78"/>
        <v>0.85478986255956491</v>
      </c>
      <c r="AT59" s="326">
        <f t="shared" si="64"/>
        <v>3.228491784949755</v>
      </c>
      <c r="AU59" s="326">
        <f t="shared" si="65"/>
        <v>2.2984392119319486</v>
      </c>
      <c r="AV59" s="169">
        <f t="shared" si="79"/>
        <v>0.12043456680831233</v>
      </c>
      <c r="AW59" s="170">
        <f t="shared" si="80"/>
        <v>1405784.7634738456</v>
      </c>
      <c r="AX59" s="168">
        <f t="shared" si="81"/>
        <v>0.91843790374016221</v>
      </c>
      <c r="AY59" s="316">
        <f t="shared" si="82"/>
        <v>0.17403114162143984</v>
      </c>
      <c r="AZ59" s="313" t="str">
        <f t="shared" si="83"/>
        <v>Senk s</v>
      </c>
      <c r="BA59" s="399">
        <f t="shared" si="46"/>
        <v>38.790700836675271</v>
      </c>
      <c r="BB59" s="47">
        <f t="shared" si="47"/>
        <v>8.1355973044876801</v>
      </c>
      <c r="BC59" s="412">
        <f t="shared" si="48"/>
        <v>5.2513358244239017</v>
      </c>
      <c r="BD59" s="412">
        <f t="shared" si="49"/>
        <v>2.8842614800637789</v>
      </c>
      <c r="BE59" s="323">
        <f t="shared" si="50"/>
        <v>2.0790486994465143</v>
      </c>
      <c r="BF59" s="323">
        <f t="shared" si="51"/>
        <v>4.7680212509139208</v>
      </c>
      <c r="BG59" s="412">
        <f t="shared" si="52"/>
        <v>8.389224354302724E-2</v>
      </c>
      <c r="BH59" s="406">
        <f t="shared" si="53"/>
        <v>2.8842614800637789</v>
      </c>
      <c r="BI59" s="407">
        <f t="shared" si="54"/>
        <v>2.8842614800637794</v>
      </c>
      <c r="BJ59" s="422">
        <f t="shared" si="55"/>
        <v>0</v>
      </c>
      <c r="BK59" s="176"/>
      <c r="BL59" s="151">
        <v>2004</v>
      </c>
      <c r="BM59" s="152">
        <f t="shared" si="84"/>
        <v>2.0757881740975509E-2</v>
      </c>
      <c r="BN59" s="152">
        <f t="shared" si="85"/>
        <v>6.9790199457665054E-3</v>
      </c>
      <c r="BO59" s="152">
        <f t="shared" si="86"/>
        <v>2.7881771357444119E-2</v>
      </c>
      <c r="BP59" s="152">
        <f t="shared" si="87"/>
        <v>2.9698370152881102E-2</v>
      </c>
      <c r="BQ59" s="152">
        <f t="shared" si="88"/>
        <v>0.12505867326536596</v>
      </c>
      <c r="BR59" s="152">
        <f t="shared" si="89"/>
        <v>0.10217975622828207</v>
      </c>
      <c r="BS59" s="152">
        <f t="shared" si="90"/>
        <v>9.7226472119061255E-2</v>
      </c>
      <c r="BT59" s="153">
        <f t="shared" si="91"/>
        <v>7.4913543893154994E-2</v>
      </c>
      <c r="BU59" s="136"/>
      <c r="BV59" s="223" t="s">
        <v>57</v>
      </c>
      <c r="BW59" s="136"/>
      <c r="BX59" s="222">
        <f>BX57*AVERAGE(Sektorbidrag!G4:G22)</f>
        <v>1.6206681391720344E-2</v>
      </c>
      <c r="BY59" s="222">
        <f>BY57*AVERAGE(Sektorbidrag!G23:G43)</f>
        <v>2.8736653479850157E-2</v>
      </c>
      <c r="BZ59" s="222">
        <f>BZ57*AVERAGE(Sektorbidrag!G44:G63)</f>
        <v>3.0023712448185438E-2</v>
      </c>
      <c r="CA59" s="136"/>
      <c r="CB59" s="56"/>
      <c r="CV59" s="152"/>
    </row>
    <row r="60" spans="1:100" ht="21" customHeight="1" x14ac:dyDescent="0.3">
      <c r="A60" s="151">
        <v>2005</v>
      </c>
      <c r="B60" s="154">
        <v>9019761</v>
      </c>
      <c r="C60" s="155">
        <v>0.39218065142631531</v>
      </c>
      <c r="D60" s="155">
        <v>0.34190398454666138</v>
      </c>
      <c r="E60" s="155">
        <v>0.23441553115844727</v>
      </c>
      <c r="F60" s="156">
        <f t="shared" si="0"/>
        <v>3537375.7446896732</v>
      </c>
      <c r="G60" s="156">
        <f t="shared" si="0"/>
        <v>3083892.225558579</v>
      </c>
      <c r="H60" s="156">
        <f t="shared" si="0"/>
        <v>2114372.0657372475</v>
      </c>
      <c r="I60" s="346">
        <f t="shared" si="11"/>
        <v>3083892.225558579</v>
      </c>
      <c r="J60" s="157">
        <f t="shared" si="1"/>
        <v>284120.96401450038</v>
      </c>
      <c r="K60" s="188">
        <v>2192.3545872707546</v>
      </c>
      <c r="L60" s="156">
        <v>763.2120361328125</v>
      </c>
      <c r="M60" s="156">
        <v>1330.77638</v>
      </c>
      <c r="N60" s="159">
        <f t="shared" si="12"/>
        <v>1157858.668905586</v>
      </c>
      <c r="O60" s="160">
        <f t="shared" si="13"/>
        <v>1673231.4084760244</v>
      </c>
      <c r="P60" s="156">
        <v>21265522</v>
      </c>
      <c r="Q60" s="161">
        <f t="shared" si="14"/>
        <v>1.9498042201062775</v>
      </c>
      <c r="R60" s="152">
        <f t="shared" si="42"/>
        <v>3.5362932925726315E-2</v>
      </c>
      <c r="S60" s="162">
        <v>0.4</v>
      </c>
      <c r="T60" s="163">
        <f t="shared" si="15"/>
        <v>0.34190398454666138</v>
      </c>
      <c r="U60" s="164">
        <f t="shared" si="43"/>
        <v>1.7411258710215885E-2</v>
      </c>
      <c r="V60" s="165">
        <v>5.444769561290741E-2</v>
      </c>
      <c r="W60" s="166">
        <v>2.3954036235809326</v>
      </c>
      <c r="X60" s="167">
        <f t="shared" si="57"/>
        <v>4008064.5789528964</v>
      </c>
      <c r="Y60" s="235" t="str">
        <f t="shared" si="16"/>
        <v>2</v>
      </c>
      <c r="Z60" s="168">
        <f t="shared" si="58"/>
        <v>1.1544198472610439</v>
      </c>
      <c r="AA60" s="168">
        <f t="shared" si="59"/>
        <v>12.709253419626274</v>
      </c>
      <c r="AB60" s="340">
        <f t="shared" si="60"/>
        <v>9019761</v>
      </c>
      <c r="AC60" s="41">
        <f t="shared" si="61"/>
        <v>5.3906237680627678</v>
      </c>
      <c r="AD60" s="41">
        <f t="shared" si="66"/>
        <v>1.8430757454925981</v>
      </c>
      <c r="AE60" s="341">
        <f t="shared" si="67"/>
        <v>0.91327366096192297</v>
      </c>
      <c r="AF60" s="171">
        <f t="shared" si="68"/>
        <v>40.959733751473031</v>
      </c>
      <c r="AG60" s="172">
        <f t="shared" si="69"/>
        <v>8.6086263096261213</v>
      </c>
      <c r="AH60" s="172">
        <f t="shared" si="70"/>
        <v>5.6653026728917295</v>
      </c>
      <c r="AI60" s="172">
        <f t="shared" si="71"/>
        <v>2.9433236367343918</v>
      </c>
      <c r="AJ60" s="172">
        <f t="shared" si="72"/>
        <v>2.2301631156859338</v>
      </c>
      <c r="AK60" s="172">
        <f t="shared" si="73"/>
        <v>4.7579871954335005</v>
      </c>
      <c r="AL60" s="323">
        <f t="shared" si="74"/>
        <v>8.4069162772001965E-2</v>
      </c>
      <c r="AM60" s="173">
        <f t="shared" si="75"/>
        <v>2.9433236367343918</v>
      </c>
      <c r="AN60" s="174">
        <f t="shared" si="76"/>
        <v>2.9433236367343922</v>
      </c>
      <c r="AO60" s="175">
        <f t="shared" si="45"/>
        <v>0</v>
      </c>
      <c r="AP60" s="243">
        <f t="shared" si="62"/>
        <v>9019761</v>
      </c>
      <c r="AQ60" s="129">
        <f t="shared" si="63"/>
        <v>5.3906237680627678</v>
      </c>
      <c r="AR60" s="129">
        <f t="shared" si="77"/>
        <v>1.8430757454925981</v>
      </c>
      <c r="AS60" s="336">
        <f t="shared" si="78"/>
        <v>0.91327366096192297</v>
      </c>
      <c r="AT60" s="326">
        <f t="shared" si="64"/>
        <v>3.5475480225701697</v>
      </c>
      <c r="AU60" s="326">
        <f t="shared" si="65"/>
        <v>2.3576591441835322</v>
      </c>
      <c r="AV60" s="169">
        <f t="shared" si="79"/>
        <v>0.1152121133492239</v>
      </c>
      <c r="AW60" s="170">
        <f t="shared" si="80"/>
        <v>1528118.1740553735</v>
      </c>
      <c r="AX60" s="168">
        <f t="shared" si="81"/>
        <v>0.92980208453067514</v>
      </c>
      <c r="AY60" s="316">
        <f t="shared" si="82"/>
        <v>0.16965980896213131</v>
      </c>
      <c r="AZ60" s="313" t="str">
        <f t="shared" si="83"/>
        <v>Senk s</v>
      </c>
      <c r="BA60" s="399">
        <f t="shared" si="46"/>
        <v>40.959733751473046</v>
      </c>
      <c r="BB60" s="47">
        <f t="shared" si="47"/>
        <v>8.6086263096261213</v>
      </c>
      <c r="BC60" s="412">
        <f t="shared" si="48"/>
        <v>5.6653026728917295</v>
      </c>
      <c r="BD60" s="412">
        <f t="shared" si="49"/>
        <v>2.9433236367343918</v>
      </c>
      <c r="BE60" s="323">
        <f t="shared" si="50"/>
        <v>2.2301631156859343</v>
      </c>
      <c r="BF60" s="323">
        <f t="shared" si="51"/>
        <v>4.7579871954335022</v>
      </c>
      <c r="BG60" s="412">
        <f t="shared" si="52"/>
        <v>8.4069162772001924E-2</v>
      </c>
      <c r="BH60" s="406">
        <f t="shared" si="53"/>
        <v>2.9433236367343931</v>
      </c>
      <c r="BI60" s="407">
        <f t="shared" si="54"/>
        <v>2.9433236367343931</v>
      </c>
      <c r="BJ60" s="422">
        <f t="shared" si="55"/>
        <v>0</v>
      </c>
      <c r="BK60" s="176"/>
      <c r="BL60" s="151">
        <v>2005</v>
      </c>
      <c r="BM60" s="152">
        <f t="shared" si="84"/>
        <v>1.7411258710215885E-2</v>
      </c>
      <c r="BN60" s="152">
        <f t="shared" si="85"/>
        <v>6.9790601135484151E-3</v>
      </c>
      <c r="BO60" s="152">
        <f t="shared" si="86"/>
        <v>2.4511833044955453E-2</v>
      </c>
      <c r="BP60" s="152">
        <f t="shared" si="87"/>
        <v>3.1175496857597268E-2</v>
      </c>
      <c r="BQ60" s="152">
        <f t="shared" si="88"/>
        <v>0.12477128272612691</v>
      </c>
      <c r="BR60" s="152">
        <f t="shared" si="89"/>
        <v>0.10552274028499803</v>
      </c>
      <c r="BS60" s="152">
        <f t="shared" si="90"/>
        <v>9.6519158441795261E-2</v>
      </c>
      <c r="BT60" s="153">
        <f t="shared" si="91"/>
        <v>7.775410292968811E-2</v>
      </c>
      <c r="BU60" s="136"/>
      <c r="BV60" s="224" t="s">
        <v>59</v>
      </c>
      <c r="BW60" s="225"/>
      <c r="BX60" s="226">
        <f>BX57*AVERAGE(Sektorbidrag!H4:H22)</f>
        <v>1.0837692152926667E-2</v>
      </c>
      <c r="BY60" s="226">
        <f>BY57*AVERAGE(Sektorbidrag!H23:H43)</f>
        <v>1.9645165175293761E-2</v>
      </c>
      <c r="BZ60" s="226">
        <f>BZ57*AVERAGE(Sektorbidrag!H44:H63)</f>
        <v>3.0948047982989245E-2</v>
      </c>
      <c r="CA60" s="136"/>
      <c r="CV60" s="152"/>
    </row>
    <row r="61" spans="1:100" ht="21" customHeight="1" x14ac:dyDescent="0.3">
      <c r="A61" s="151">
        <v>2006</v>
      </c>
      <c r="B61" s="154">
        <v>9982318</v>
      </c>
      <c r="C61" s="155">
        <v>0.38161924481391907</v>
      </c>
      <c r="D61" s="155">
        <v>0.3541971743106842</v>
      </c>
      <c r="E61" s="155">
        <v>0.21852703392505646</v>
      </c>
      <c r="F61" s="156">
        <f t="shared" si="0"/>
        <v>3809444.656652391</v>
      </c>
      <c r="G61" s="156">
        <f t="shared" si="0"/>
        <v>3535708.8286706805</v>
      </c>
      <c r="H61" s="156">
        <f t="shared" si="0"/>
        <v>2181406.3442367017</v>
      </c>
      <c r="I61" s="346">
        <f t="shared" si="11"/>
        <v>3535708.8286706805</v>
      </c>
      <c r="J61" s="157">
        <f t="shared" si="1"/>
        <v>455758.17044022679</v>
      </c>
      <c r="K61" s="188">
        <v>2183.0583150257412</v>
      </c>
      <c r="L61" s="156">
        <v>767.2093505859375</v>
      </c>
      <c r="M61" s="156">
        <v>1338.408647</v>
      </c>
      <c r="N61" s="159">
        <f t="shared" si="12"/>
        <v>1314081.9693422914</v>
      </c>
      <c r="O61" s="160">
        <f t="shared" si="13"/>
        <v>1674862.7521621299</v>
      </c>
      <c r="P61" s="156">
        <v>23925228</v>
      </c>
      <c r="Q61" s="161">
        <f t="shared" si="14"/>
        <v>2.0573180298615843</v>
      </c>
      <c r="R61" s="152">
        <f t="shared" si="42"/>
        <v>5.5140823189646471E-2</v>
      </c>
      <c r="S61" s="162">
        <v>0.4</v>
      </c>
      <c r="T61" s="163">
        <f t="shared" si="15"/>
        <v>0.3541971743106842</v>
      </c>
      <c r="U61" s="164">
        <f t="shared" si="43"/>
        <v>9.7496597173685315E-4</v>
      </c>
      <c r="V61" s="165">
        <v>5.4924532771110535E-2</v>
      </c>
      <c r="W61" s="166">
        <v>2.4044585227966309</v>
      </c>
      <c r="X61" s="167">
        <f t="shared" si="57"/>
        <v>4027138.0189508544</v>
      </c>
      <c r="Y61" s="235" t="str">
        <f t="shared" si="16"/>
        <v>2</v>
      </c>
      <c r="Z61" s="168">
        <f t="shared" si="58"/>
        <v>1.2153211565571602</v>
      </c>
      <c r="AA61" s="168">
        <f t="shared" si="59"/>
        <v>14.284888698560055</v>
      </c>
      <c r="AB61" s="340">
        <f t="shared" si="60"/>
        <v>9982318</v>
      </c>
      <c r="AC61" s="41">
        <f t="shared" si="61"/>
        <v>5.9600811989600446</v>
      </c>
      <c r="AD61" s="41">
        <f t="shared" si="66"/>
        <v>2.1110439193338824</v>
      </c>
      <c r="AE61" s="341">
        <f t="shared" si="67"/>
        <v>0.79851811784687265</v>
      </c>
      <c r="AF61" s="171">
        <f t="shared" si="68"/>
        <v>72.204514365516914</v>
      </c>
      <c r="AG61" s="172">
        <f t="shared" si="69"/>
        <v>11.395336983865285</v>
      </c>
      <c r="AH61" s="172">
        <f t="shared" si="70"/>
        <v>7.3591408238621661</v>
      </c>
      <c r="AI61" s="172">
        <f t="shared" si="71"/>
        <v>4.0361961600031186</v>
      </c>
      <c r="AJ61" s="172">
        <f t="shared" si="72"/>
        <v>3.9657992154909549</v>
      </c>
      <c r="AK61" s="172">
        <f t="shared" si="73"/>
        <v>6.3363211169403462</v>
      </c>
      <c r="AL61" s="323">
        <f t="shared" si="74"/>
        <v>6.3128113714216269E-2</v>
      </c>
      <c r="AM61" s="173">
        <f t="shared" si="75"/>
        <v>4.0361961600031195</v>
      </c>
      <c r="AN61" s="174">
        <f t="shared" si="76"/>
        <v>4.0361961600031186</v>
      </c>
      <c r="AO61" s="175">
        <f t="shared" si="45"/>
        <v>0</v>
      </c>
      <c r="AP61" s="243">
        <f t="shared" si="62"/>
        <v>9982318.0000000019</v>
      </c>
      <c r="AQ61" s="129">
        <f t="shared" si="63"/>
        <v>5.9600811989600482</v>
      </c>
      <c r="AR61" s="129">
        <f t="shared" si="77"/>
        <v>2.1110439193338837</v>
      </c>
      <c r="AS61" s="336">
        <f t="shared" si="78"/>
        <v>0.79851811784687265</v>
      </c>
      <c r="AT61" s="326">
        <f t="shared" si="64"/>
        <v>3.8490372796261645</v>
      </c>
      <c r="AU61" s="326">
        <f t="shared" si="65"/>
        <v>2.3967607523623284</v>
      </c>
      <c r="AV61" s="169">
        <f t="shared" si="79"/>
        <v>0.11196738566745151</v>
      </c>
      <c r="AW61" s="170">
        <f t="shared" si="80"/>
        <v>1337408.2525083371</v>
      </c>
      <c r="AX61" s="168">
        <f t="shared" si="81"/>
        <v>1.3125258014870109</v>
      </c>
      <c r="AY61" s="316">
        <f t="shared" si="82"/>
        <v>0.16689191843856205</v>
      </c>
      <c r="AZ61" s="313" t="str">
        <f t="shared" si="83"/>
        <v>Senk s</v>
      </c>
      <c r="BA61" s="399">
        <f t="shared" si="46"/>
        <v>72.204514365516943</v>
      </c>
      <c r="BB61" s="47">
        <f t="shared" si="47"/>
        <v>11.395336983865295</v>
      </c>
      <c r="BC61" s="412">
        <f t="shared" si="48"/>
        <v>7.3591408238621732</v>
      </c>
      <c r="BD61" s="412">
        <f t="shared" si="49"/>
        <v>4.0361961600031222</v>
      </c>
      <c r="BE61" s="323">
        <f t="shared" si="50"/>
        <v>3.9657992154909567</v>
      </c>
      <c r="BF61" s="323">
        <f t="shared" si="51"/>
        <v>6.3363211169403426</v>
      </c>
      <c r="BG61" s="412">
        <f t="shared" si="52"/>
        <v>6.3128113714216311E-2</v>
      </c>
      <c r="BH61" s="406">
        <f t="shared" si="53"/>
        <v>4.0361961600031222</v>
      </c>
      <c r="BI61" s="407">
        <f t="shared" si="54"/>
        <v>4.0361961600031204</v>
      </c>
      <c r="BJ61" s="422">
        <f t="shared" si="55"/>
        <v>0</v>
      </c>
      <c r="BK61" s="176"/>
      <c r="BL61" s="151">
        <v>2006</v>
      </c>
      <c r="BM61" s="152">
        <f t="shared" si="84"/>
        <v>9.7496597173685315E-4</v>
      </c>
      <c r="BN61" s="152">
        <f t="shared" si="85"/>
        <v>3.7801141847493358E-3</v>
      </c>
      <c r="BO61" s="152">
        <f t="shared" si="86"/>
        <v>4.7587656391856192E-3</v>
      </c>
      <c r="BP61" s="152">
        <f t="shared" si="87"/>
        <v>5.2872754678796867E-2</v>
      </c>
      <c r="BQ61" s="152">
        <f t="shared" si="88"/>
        <v>0.12507127734743592</v>
      </c>
      <c r="BR61" s="152">
        <f t="shared" si="89"/>
        <v>0.12397543954081561</v>
      </c>
      <c r="BS61" s="152">
        <f t="shared" si="90"/>
        <v>0.10671646399499943</v>
      </c>
      <c r="BT61" s="153">
        <f t="shared" si="91"/>
        <v>0.10563850407648152</v>
      </c>
      <c r="BU61" s="136"/>
      <c r="BV61" s="221" t="s">
        <v>62</v>
      </c>
      <c r="BW61" s="136"/>
      <c r="BX61" s="222">
        <f t="shared" ref="BX61:BZ62" si="92">BX20</f>
        <v>6.8599337462656507E-2</v>
      </c>
      <c r="BY61" s="222">
        <f t="shared" si="92"/>
        <v>9.1696792786874412E-2</v>
      </c>
      <c r="BZ61" s="222">
        <f t="shared" si="92"/>
        <v>0.11623233561665954</v>
      </c>
      <c r="CA61" s="136"/>
      <c r="CV61" s="152"/>
    </row>
    <row r="62" spans="1:100" x14ac:dyDescent="0.3">
      <c r="A62" s="151">
        <v>2007</v>
      </c>
      <c r="B62" s="154">
        <v>10976751</v>
      </c>
      <c r="C62" s="155">
        <v>0.36430886387825012</v>
      </c>
      <c r="D62" s="155">
        <v>0.3873201310634613</v>
      </c>
      <c r="E62" s="155">
        <v>0.19363820552825928</v>
      </c>
      <c r="F62" s="156">
        <f t="shared" si="0"/>
        <v>3998927.6858844459</v>
      </c>
      <c r="G62" s="156">
        <f t="shared" si="0"/>
        <v>4251516.6359709799</v>
      </c>
      <c r="H62" s="156">
        <f t="shared" si="0"/>
        <v>2125518.3661705256</v>
      </c>
      <c r="I62" s="346">
        <f t="shared" si="11"/>
        <v>4251516.6359709799</v>
      </c>
      <c r="J62" s="157">
        <f t="shared" si="1"/>
        <v>600788.31197404861</v>
      </c>
      <c r="K62" s="188">
        <v>2152.6502141501041</v>
      </c>
      <c r="L62" s="156">
        <v>771.03839111328125</v>
      </c>
      <c r="M62" s="156">
        <v>1345.993888</v>
      </c>
      <c r="N62" s="159">
        <f t="shared" si="12"/>
        <v>1469215.9983161539</v>
      </c>
      <c r="O62" s="160">
        <f t="shared" si="13"/>
        <v>1659775.9577479567</v>
      </c>
      <c r="P62" s="156">
        <v>26898422</v>
      </c>
      <c r="Q62" s="161">
        <f t="shared" si="14"/>
        <v>2.17046811297923</v>
      </c>
      <c r="R62" s="152">
        <f t="shared" si="42"/>
        <v>5.4998829289051844E-2</v>
      </c>
      <c r="S62" s="162">
        <v>0.4</v>
      </c>
      <c r="T62" s="163">
        <f t="shared" si="15"/>
        <v>0.3873201310634613</v>
      </c>
      <c r="U62" s="164">
        <f t="shared" si="43"/>
        <v>-9.007779529813487E-3</v>
      </c>
      <c r="V62" s="165">
        <v>5.4620899260044098E-2</v>
      </c>
      <c r="W62" s="166">
        <v>2.4135477542877197</v>
      </c>
      <c r="X62" s="167">
        <f t="shared" si="57"/>
        <v>4005948.5354433302</v>
      </c>
      <c r="Y62" s="235" t="str">
        <f t="shared" si="16"/>
        <v>2</v>
      </c>
      <c r="Z62" s="168">
        <f t="shared" si="58"/>
        <v>1.2792630976749146</v>
      </c>
      <c r="AA62" s="168">
        <f t="shared" si="59"/>
        <v>16.206055928474068</v>
      </c>
      <c r="AB62" s="340">
        <f t="shared" si="60"/>
        <v>10976751</v>
      </c>
      <c r="AC62" s="41">
        <f t="shared" si="61"/>
        <v>6.6133931804227695</v>
      </c>
      <c r="AD62" s="41">
        <f t="shared" si="66"/>
        <v>2.5615003134155483</v>
      </c>
      <c r="AE62" s="341">
        <f t="shared" si="67"/>
        <v>0.73920876942030134</v>
      </c>
      <c r="AF62" s="171">
        <f t="shared" si="68"/>
        <v>128.59463150800636</v>
      </c>
      <c r="AG62" s="172">
        <f t="shared" si="69"/>
        <v>15.144067796152109</v>
      </c>
      <c r="AH62" s="172">
        <f t="shared" si="70"/>
        <v>9.2784654725125311</v>
      </c>
      <c r="AI62" s="172">
        <f t="shared" si="71"/>
        <v>5.8656023236395782</v>
      </c>
      <c r="AJ62" s="172">
        <f t="shared" si="72"/>
        <v>7.0239544129813076</v>
      </c>
      <c r="AK62" s="172">
        <f t="shared" si="73"/>
        <v>8.4914194283176947</v>
      </c>
      <c r="AL62" s="323">
        <f t="shared" si="74"/>
        <v>4.7106376428192445E-2</v>
      </c>
      <c r="AM62" s="173">
        <f t="shared" si="75"/>
        <v>5.8656023236395782</v>
      </c>
      <c r="AN62" s="174">
        <f t="shared" si="76"/>
        <v>5.86560232363958</v>
      </c>
      <c r="AO62" s="175">
        <f t="shared" si="45"/>
        <v>0</v>
      </c>
      <c r="AP62" s="243">
        <f t="shared" si="62"/>
        <v>10976751</v>
      </c>
      <c r="AQ62" s="129">
        <f t="shared" si="63"/>
        <v>6.6133931804227624</v>
      </c>
      <c r="AR62" s="129">
        <f t="shared" si="77"/>
        <v>2.5615003134155456</v>
      </c>
      <c r="AS62" s="336">
        <f t="shared" si="78"/>
        <v>0.73920876942030134</v>
      </c>
      <c r="AT62" s="326">
        <f t="shared" si="64"/>
        <v>4.0518928670072167</v>
      </c>
      <c r="AU62" s="326">
        <f t="shared" si="65"/>
        <v>2.4504903135727512</v>
      </c>
      <c r="AV62" s="169">
        <f t="shared" si="79"/>
        <v>0.10861173944270211</v>
      </c>
      <c r="AW62" s="170">
        <f t="shared" si="80"/>
        <v>1226920.9432402691</v>
      </c>
      <c r="AX62" s="168">
        <f t="shared" si="81"/>
        <v>1.8222915439952443</v>
      </c>
      <c r="AY62" s="316">
        <f t="shared" si="82"/>
        <v>0.16323263870274621</v>
      </c>
      <c r="AZ62" s="313" t="str">
        <f t="shared" si="83"/>
        <v>Senk s</v>
      </c>
      <c r="BA62" s="399">
        <f t="shared" si="46"/>
        <v>128.5946315080061</v>
      </c>
      <c r="BB62" s="47">
        <f t="shared" si="47"/>
        <v>15.144067796152084</v>
      </c>
      <c r="BC62" s="412">
        <f t="shared" si="48"/>
        <v>9.2784654725125151</v>
      </c>
      <c r="BD62" s="412">
        <f t="shared" si="49"/>
        <v>5.8656023236395693</v>
      </c>
      <c r="BE62" s="323">
        <f t="shared" si="50"/>
        <v>7.0239544129812943</v>
      </c>
      <c r="BF62" s="323">
        <f t="shared" si="51"/>
        <v>8.4914194283176911</v>
      </c>
      <c r="BG62" s="412">
        <f t="shared" si="52"/>
        <v>4.7106376428192459E-2</v>
      </c>
      <c r="BH62" s="406">
        <f t="shared" si="53"/>
        <v>5.8656023236395685</v>
      </c>
      <c r="BI62" s="407">
        <f t="shared" si="54"/>
        <v>5.8656023236395685</v>
      </c>
      <c r="BJ62" s="422">
        <f t="shared" si="55"/>
        <v>0</v>
      </c>
      <c r="BK62" s="176"/>
      <c r="BL62" s="151">
        <v>2007</v>
      </c>
      <c r="BM62" s="152">
        <f t="shared" si="84"/>
        <v>-9.007779529813487E-3</v>
      </c>
      <c r="BN62" s="152">
        <f t="shared" si="85"/>
        <v>3.7801573222885801E-3</v>
      </c>
      <c r="BO62" s="152">
        <f t="shared" si="86"/>
        <v>-5.2616730312720957E-3</v>
      </c>
      <c r="BP62" s="152">
        <f t="shared" si="87"/>
        <v>5.2730734895678699E-2</v>
      </c>
      <c r="BQ62" s="152">
        <f t="shared" si="88"/>
        <v>0.12427024728876147</v>
      </c>
      <c r="BR62" s="152">
        <f t="shared" si="89"/>
        <v>0.13448947838898256</v>
      </c>
      <c r="BS62" s="152">
        <f t="shared" si="90"/>
        <v>9.9619447106373493E-2</v>
      </c>
      <c r="BT62" s="153">
        <f t="shared" si="91"/>
        <v>0.10961461088428109</v>
      </c>
      <c r="BU62" s="136"/>
      <c r="BV62" s="221" t="s">
        <v>65</v>
      </c>
      <c r="BW62" s="136"/>
      <c r="BX62" s="222">
        <f t="shared" si="92"/>
        <v>2.5038621374174765E-2</v>
      </c>
      <c r="BY62" s="222">
        <f t="shared" si="92"/>
        <v>2.5458382156972114E-2</v>
      </c>
      <c r="BZ62" s="222">
        <f t="shared" si="92"/>
        <v>6.6946229426433981E-3</v>
      </c>
      <c r="CA62" s="136"/>
      <c r="CV62" s="152"/>
    </row>
    <row r="63" spans="1:100" x14ac:dyDescent="0.3">
      <c r="A63" s="151">
        <v>2008</v>
      </c>
      <c r="B63" s="154">
        <v>11616248</v>
      </c>
      <c r="C63" s="155">
        <v>0.35294237732887268</v>
      </c>
      <c r="D63" s="155">
        <v>0.42086482048034668</v>
      </c>
      <c r="E63" s="155">
        <v>0.1733950674533844</v>
      </c>
      <c r="F63" s="156">
        <f t="shared" si="0"/>
        <v>4099866.1847617626</v>
      </c>
      <c r="G63" s="156">
        <f t="shared" si="0"/>
        <v>4888870.1291751862</v>
      </c>
      <c r="H63" s="156">
        <f t="shared" si="0"/>
        <v>2014200.1055152416</v>
      </c>
      <c r="I63" s="346">
        <f t="shared" si="11"/>
        <v>4888870.1291751862</v>
      </c>
      <c r="J63" s="157">
        <f t="shared" si="1"/>
        <v>613311.5805478096</v>
      </c>
      <c r="K63" s="188">
        <v>2131.5926871658457</v>
      </c>
      <c r="L63" s="156">
        <v>774.45635986328125</v>
      </c>
      <c r="M63" s="156">
        <v>1353.5694839999999</v>
      </c>
      <c r="N63" s="159">
        <f t="shared" si="12"/>
        <v>1639905.6707792282</v>
      </c>
      <c r="O63" s="160">
        <f t="shared" si="13"/>
        <v>1650825.513213651</v>
      </c>
      <c r="P63" s="156">
        <v>30215794</v>
      </c>
      <c r="Q63" s="161">
        <f t="shared" si="14"/>
        <v>2.19963979253213</v>
      </c>
      <c r="R63" s="152">
        <f t="shared" si="42"/>
        <v>1.3440270962036089E-2</v>
      </c>
      <c r="S63" s="162">
        <v>0.4</v>
      </c>
      <c r="T63" s="163">
        <f t="shared" si="15"/>
        <v>0.42086482048034668</v>
      </c>
      <c r="U63" s="164">
        <f t="shared" si="43"/>
        <v>-5.392561865066414E-3</v>
      </c>
      <c r="V63" s="165">
        <v>5.4273128509521484E-2</v>
      </c>
      <c r="W63" s="166">
        <v>2.4226713180541992</v>
      </c>
      <c r="X63" s="167">
        <f t="shared" si="57"/>
        <v>3999407.6219748156</v>
      </c>
      <c r="Y63" s="235" t="str">
        <f t="shared" si="16"/>
        <v>2</v>
      </c>
      <c r="Z63" s="168">
        <f t="shared" si="58"/>
        <v>1.2935251259152409</v>
      </c>
      <c r="AA63" s="168">
        <f t="shared" si="59"/>
        <v>18.303445008660617</v>
      </c>
      <c r="AB63" s="340">
        <f t="shared" si="60"/>
        <v>11616248</v>
      </c>
      <c r="AC63" s="41">
        <f t="shared" si="61"/>
        <v>7.0366297994672555</v>
      </c>
      <c r="AD63" s="41">
        <f t="shared" si="66"/>
        <v>2.961469937339444</v>
      </c>
      <c r="AE63" s="341">
        <f t="shared" si="67"/>
        <v>0.89468276356895382</v>
      </c>
      <c r="AF63" s="171">
        <f t="shared" si="68"/>
        <v>134.56432433991401</v>
      </c>
      <c r="AG63" s="172">
        <f t="shared" si="69"/>
        <v>15.628724720578987</v>
      </c>
      <c r="AH63" s="172">
        <f t="shared" si="70"/>
        <v>9.0511442967157549</v>
      </c>
      <c r="AI63" s="172">
        <f t="shared" si="71"/>
        <v>6.5775804238632318</v>
      </c>
      <c r="AJ63" s="172">
        <f t="shared" si="72"/>
        <v>7.3032268676970826</v>
      </c>
      <c r="AK63" s="172">
        <f t="shared" si="73"/>
        <v>8.6100642724052605</v>
      </c>
      <c r="AL63" s="323">
        <f t="shared" si="74"/>
        <v>4.6457260636482825E-2</v>
      </c>
      <c r="AM63" s="173">
        <f t="shared" si="75"/>
        <v>6.5775804238632327</v>
      </c>
      <c r="AN63" s="174">
        <f t="shared" si="76"/>
        <v>6.5775804238632345</v>
      </c>
      <c r="AO63" s="175">
        <f t="shared" si="45"/>
        <v>0</v>
      </c>
      <c r="AP63" s="243">
        <f t="shared" si="62"/>
        <v>11616248</v>
      </c>
      <c r="AQ63" s="129">
        <f t="shared" si="63"/>
        <v>7.0366297994672546</v>
      </c>
      <c r="AR63" s="129">
        <f t="shared" si="77"/>
        <v>2.961469937339444</v>
      </c>
      <c r="AS63" s="336">
        <f t="shared" si="78"/>
        <v>0.89468276356895382</v>
      </c>
      <c r="AT63" s="326">
        <f t="shared" si="64"/>
        <v>4.0751598621278102</v>
      </c>
      <c r="AU63" s="326">
        <f t="shared" si="65"/>
        <v>2.6011664007173398</v>
      </c>
      <c r="AV63" s="169">
        <f t="shared" si="79"/>
        <v>9.9504038491286112E-2</v>
      </c>
      <c r="AW63" s="170">
        <f t="shared" si="80"/>
        <v>1476965.1323321257</v>
      </c>
      <c r="AX63" s="168">
        <f t="shared" si="81"/>
        <v>2.0667871737704901</v>
      </c>
      <c r="AY63" s="316">
        <f t="shared" si="82"/>
        <v>0.1537771670008076</v>
      </c>
      <c r="AZ63" s="313" t="str">
        <f t="shared" si="83"/>
        <v>Senk s</v>
      </c>
      <c r="BA63" s="399">
        <f t="shared" si="46"/>
        <v>134.56432433991395</v>
      </c>
      <c r="BB63" s="47">
        <f t="shared" si="47"/>
        <v>15.628724720578989</v>
      </c>
      <c r="BC63" s="412">
        <f t="shared" si="48"/>
        <v>9.0511442967157567</v>
      </c>
      <c r="BD63" s="412">
        <f t="shared" si="49"/>
        <v>6.5775804238632327</v>
      </c>
      <c r="BE63" s="323">
        <f t="shared" si="50"/>
        <v>7.30322686769708</v>
      </c>
      <c r="BF63" s="323">
        <f t="shared" si="51"/>
        <v>8.6100642724052552</v>
      </c>
      <c r="BG63" s="412">
        <f t="shared" si="52"/>
        <v>4.6457260636482853E-2</v>
      </c>
      <c r="BH63" s="406">
        <f t="shared" si="53"/>
        <v>6.5775804238632318</v>
      </c>
      <c r="BI63" s="407">
        <f t="shared" si="54"/>
        <v>6.5775804238632318</v>
      </c>
      <c r="BJ63" s="422">
        <f t="shared" si="55"/>
        <v>0</v>
      </c>
      <c r="BK63" s="176"/>
      <c r="BL63" s="151">
        <v>2008</v>
      </c>
      <c r="BM63" s="152">
        <f t="shared" si="84"/>
        <v>-5.392561865066414E-3</v>
      </c>
      <c r="BN63" s="152">
        <f t="shared" si="85"/>
        <v>3.7801463634897152E-3</v>
      </c>
      <c r="BO63" s="152">
        <f t="shared" si="86"/>
        <v>-1.6328001747008714E-3</v>
      </c>
      <c r="BP63" s="152">
        <f t="shared" si="87"/>
        <v>1.117218314394226E-2</v>
      </c>
      <c r="BQ63" s="152">
        <f t="shared" si="88"/>
        <v>0.12332961390820621</v>
      </c>
      <c r="BR63" s="152">
        <f t="shared" si="89"/>
        <v>0.1294200815697194</v>
      </c>
      <c r="BS63" s="152">
        <f t="shared" si="90"/>
        <v>5.8259224428066192E-2</v>
      </c>
      <c r="BT63" s="153">
        <f t="shared" si="91"/>
        <v>6.3996893500505608E-2</v>
      </c>
      <c r="BU63" s="136"/>
      <c r="BV63" s="221" t="s">
        <v>63</v>
      </c>
      <c r="BW63" s="136"/>
      <c r="BX63" s="222">
        <f>AVERAGE(BO8:BO32)</f>
        <v>4.1237898828768105E-2</v>
      </c>
      <c r="BY63" s="222">
        <f>AVERAGE(BO33:BO54)</f>
        <v>4.0473715295819564E-2</v>
      </c>
      <c r="BZ63" s="222">
        <f>AVERAGE(BO55:BO74)</f>
        <v>1.5288661997913192E-2</v>
      </c>
      <c r="CA63" s="136"/>
      <c r="CV63" s="152"/>
    </row>
    <row r="64" spans="1:100" x14ac:dyDescent="0.3">
      <c r="A64" s="151">
        <v>2009</v>
      </c>
      <c r="B64" s="154">
        <v>12577917</v>
      </c>
      <c r="C64" s="155">
        <v>0.35636377334594727</v>
      </c>
      <c r="D64" s="155">
        <v>0.45371848344802856</v>
      </c>
      <c r="E64" s="155">
        <v>0.16354842483997345</v>
      </c>
      <c r="F64" s="156">
        <f t="shared" si="0"/>
        <v>4482313.962952137</v>
      </c>
      <c r="G64" s="156">
        <f t="shared" si="0"/>
        <v>5706833.4261751771</v>
      </c>
      <c r="H64" s="156">
        <f t="shared" si="0"/>
        <v>2057098.5131179243</v>
      </c>
      <c r="I64" s="346">
        <f t="shared" si="11"/>
        <v>5706833.4261751771</v>
      </c>
      <c r="J64" s="157">
        <f t="shared" si="1"/>
        <v>331671.09775476158</v>
      </c>
      <c r="K64" s="188">
        <v>2138.8517374716462</v>
      </c>
      <c r="L64" s="156">
        <v>777.62725830078125</v>
      </c>
      <c r="M64" s="156">
        <v>1361.1694189999998</v>
      </c>
      <c r="N64" s="159">
        <f t="shared" si="12"/>
        <v>1886648.1992521286</v>
      </c>
      <c r="O64" s="160">
        <f t="shared" si="13"/>
        <v>1663229.4125219386</v>
      </c>
      <c r="P64" s="156">
        <v>34513832</v>
      </c>
      <c r="Q64" s="161">
        <f t="shared" si="14"/>
        <v>2.2482269959184689</v>
      </c>
      <c r="R64" s="152">
        <f t="shared" si="42"/>
        <v>2.2088709047406046E-2</v>
      </c>
      <c r="S64" s="162">
        <v>0.4</v>
      </c>
      <c r="T64" s="163">
        <f t="shared" si="15"/>
        <v>0.45371848344802856</v>
      </c>
      <c r="U64" s="164">
        <f t="shared" si="43"/>
        <v>7.513755517468924E-3</v>
      </c>
      <c r="V64" s="165">
        <v>5.4663538932800293E-2</v>
      </c>
      <c r="W64" s="166">
        <v>2.4318294525146484</v>
      </c>
      <c r="X64" s="167">
        <f t="shared" si="57"/>
        <v>4044690.271659486</v>
      </c>
      <c r="Y64" s="235" t="str">
        <f t="shared" si="16"/>
        <v>2</v>
      </c>
      <c r="Z64" s="168">
        <f t="shared" si="58"/>
        <v>1.3191078048289255</v>
      </c>
      <c r="AA64" s="168">
        <f t="shared" si="59"/>
        <v>20.751095272940738</v>
      </c>
      <c r="AB64" s="340">
        <f t="shared" si="60"/>
        <v>12577917</v>
      </c>
      <c r="AC64" s="41">
        <f t="shared" si="61"/>
        <v>7.5623464239537563</v>
      </c>
      <c r="AD64" s="41">
        <f t="shared" si="66"/>
        <v>3.4311763507849204</v>
      </c>
      <c r="AE64" s="341">
        <f t="shared" si="67"/>
        <v>1.2902469609512259</v>
      </c>
      <c r="AF64" s="171">
        <f t="shared" si="68"/>
        <v>105.92326265889362</v>
      </c>
      <c r="AG64" s="172">
        <f t="shared" si="69"/>
        <v>14.515657024648492</v>
      </c>
      <c r="AH64" s="172">
        <f t="shared" si="70"/>
        <v>7.9296351331732557</v>
      </c>
      <c r="AI64" s="172">
        <f t="shared" si="71"/>
        <v>6.5860218914752364</v>
      </c>
      <c r="AJ64" s="172">
        <f t="shared" si="72"/>
        <v>5.7901403922436625</v>
      </c>
      <c r="AK64" s="172">
        <f t="shared" si="73"/>
        <v>7.2971731475212804</v>
      </c>
      <c r="AL64" s="323">
        <f t="shared" si="74"/>
        <v>5.4815747401563704E-2</v>
      </c>
      <c r="AM64" s="173">
        <f t="shared" si="75"/>
        <v>6.5860218914752355</v>
      </c>
      <c r="AN64" s="174">
        <f t="shared" si="76"/>
        <v>6.5860218914752346</v>
      </c>
      <c r="AO64" s="175">
        <f t="shared" si="45"/>
        <v>0</v>
      </c>
      <c r="AP64" s="243">
        <f t="shared" si="62"/>
        <v>12577917</v>
      </c>
      <c r="AQ64" s="129">
        <f t="shared" si="63"/>
        <v>7.5623464239537697</v>
      </c>
      <c r="AR64" s="129">
        <f t="shared" si="77"/>
        <v>3.4311763507849267</v>
      </c>
      <c r="AS64" s="336">
        <f t="shared" si="78"/>
        <v>1.2902469609512259</v>
      </c>
      <c r="AT64" s="326">
        <f t="shared" si="64"/>
        <v>4.1311700731688434</v>
      </c>
      <c r="AU64" s="326">
        <f t="shared" si="65"/>
        <v>2.7440022064066705</v>
      </c>
      <c r="AV64" s="169">
        <f t="shared" si="79"/>
        <v>9.1108938606060064E-2</v>
      </c>
      <c r="AW64" s="170">
        <f t="shared" si="80"/>
        <v>2145976.6948711243</v>
      </c>
      <c r="AX64" s="168">
        <f t="shared" si="81"/>
        <v>2.1409293898337007</v>
      </c>
      <c r="AY64" s="316">
        <f t="shared" si="82"/>
        <v>0.14577247753886036</v>
      </c>
      <c r="AZ64" s="313" t="str">
        <f t="shared" si="83"/>
        <v>Senk s</v>
      </c>
      <c r="BA64" s="399">
        <f t="shared" si="46"/>
        <v>105.92326265889392</v>
      </c>
      <c r="BB64" s="47">
        <f t="shared" si="47"/>
        <v>14.515657024648531</v>
      </c>
      <c r="BC64" s="412">
        <f t="shared" si="48"/>
        <v>7.9296351331732779</v>
      </c>
      <c r="BD64" s="412">
        <f t="shared" si="49"/>
        <v>6.5860218914752542</v>
      </c>
      <c r="BE64" s="323">
        <f t="shared" si="50"/>
        <v>5.7901403922436794</v>
      </c>
      <c r="BF64" s="323">
        <f t="shared" si="51"/>
        <v>7.2971731475212813</v>
      </c>
      <c r="BG64" s="412">
        <f t="shared" si="52"/>
        <v>5.481574740156369E-2</v>
      </c>
      <c r="BH64" s="406">
        <f t="shared" si="53"/>
        <v>6.5860218914752542</v>
      </c>
      <c r="BI64" s="407">
        <f t="shared" si="54"/>
        <v>6.5860218914752533</v>
      </c>
      <c r="BJ64" s="422">
        <f t="shared" si="55"/>
        <v>0</v>
      </c>
      <c r="BK64" s="176"/>
      <c r="BL64" s="151">
        <v>2009</v>
      </c>
      <c r="BM64" s="152">
        <f t="shared" si="84"/>
        <v>7.513755517468924E-3</v>
      </c>
      <c r="BN64" s="152">
        <f t="shared" si="85"/>
        <v>3.7801803291272282E-3</v>
      </c>
      <c r="BO64" s="152">
        <f t="shared" si="86"/>
        <v>1.1322339197401152E-2</v>
      </c>
      <c r="BP64" s="152">
        <f t="shared" si="87"/>
        <v>1.9820600849929711E-2</v>
      </c>
      <c r="BQ64" s="152">
        <f t="shared" si="88"/>
        <v>0.14224474789575281</v>
      </c>
      <c r="BR64" s="152">
        <f t="shared" si="89"/>
        <v>0.1337262063574354</v>
      </c>
      <c r="BS64" s="152">
        <f t="shared" si="90"/>
        <v>8.2786541747386935E-2</v>
      </c>
      <c r="BT64" s="153">
        <f t="shared" si="91"/>
        <v>7.471142286415336E-2</v>
      </c>
      <c r="BU64" s="136"/>
      <c r="BV64" s="221" t="s">
        <v>64</v>
      </c>
      <c r="BW64" s="136"/>
      <c r="BX64" s="222">
        <f>BX22</f>
        <v>1.5816796636987568E-2</v>
      </c>
      <c r="BY64" s="222">
        <f>BY22</f>
        <v>1.4658762203683484E-2</v>
      </c>
      <c r="BZ64" s="222">
        <f>BZ22</f>
        <v>8.536801271108424E-3</v>
      </c>
      <c r="CA64" s="136"/>
      <c r="CV64" s="152"/>
    </row>
    <row r="65" spans="1:100" x14ac:dyDescent="0.3">
      <c r="A65" s="151">
        <v>2010</v>
      </c>
      <c r="B65" s="154">
        <v>13947309</v>
      </c>
      <c r="C65" s="155">
        <v>0.34804940223693848</v>
      </c>
      <c r="D65" s="155">
        <v>0.46617773175239563</v>
      </c>
      <c r="E65" s="155">
        <v>0.15003874897956848</v>
      </c>
      <c r="F65" s="156">
        <f t="shared" si="0"/>
        <v>4854352.5602638721</v>
      </c>
      <c r="G65" s="156">
        <f t="shared" si="0"/>
        <v>6501924.8736697733</v>
      </c>
      <c r="H65" s="156">
        <f t="shared" si="0"/>
        <v>2092636.7939914763</v>
      </c>
      <c r="I65" s="346">
        <f t="shared" si="11"/>
        <v>6501924.8736697733</v>
      </c>
      <c r="J65" s="157">
        <f t="shared" si="1"/>
        <v>498394.77207487822</v>
      </c>
      <c r="K65" s="188">
        <v>2172.7101831154323</v>
      </c>
      <c r="L65" s="156">
        <v>781.0355224609375</v>
      </c>
      <c r="M65" s="156">
        <v>1368.8106149999999</v>
      </c>
      <c r="N65" s="159">
        <f t="shared" si="12"/>
        <v>2177584.184579134</v>
      </c>
      <c r="O65" s="160">
        <f t="shared" si="13"/>
        <v>1696963.8330257609</v>
      </c>
      <c r="P65" s="156">
        <v>39311248</v>
      </c>
      <c r="Q65" s="161">
        <f t="shared" si="14"/>
        <v>2.3381918279526452</v>
      </c>
      <c r="R65" s="152">
        <f t="shared" si="42"/>
        <v>4.0015902396645237E-2</v>
      </c>
      <c r="S65" s="162">
        <v>0.4</v>
      </c>
      <c r="T65" s="163">
        <f t="shared" si="15"/>
        <v>0.46617773175239563</v>
      </c>
      <c r="U65" s="164">
        <f t="shared" si="43"/>
        <v>2.0282481929339631E-2</v>
      </c>
      <c r="V65" s="165">
        <v>5.5393412709236145E-2</v>
      </c>
      <c r="W65" s="166">
        <v>2.4410219192504883</v>
      </c>
      <c r="X65" s="167">
        <f t="shared" si="57"/>
        <v>4142325.9125912082</v>
      </c>
      <c r="Y65" s="235" t="str">
        <f t="shared" si="16"/>
        <v>2</v>
      </c>
      <c r="Z65" s="168">
        <f t="shared" si="58"/>
        <v>1.368790967836548</v>
      </c>
      <c r="AA65" s="168">
        <f t="shared" si="59"/>
        <v>23.165636906890537</v>
      </c>
      <c r="AB65" s="340">
        <f t="shared" si="60"/>
        <v>13947308.999999998</v>
      </c>
      <c r="AC65" s="41">
        <f t="shared" si="61"/>
        <v>8.2189783474237927</v>
      </c>
      <c r="AD65" s="41">
        <f t="shared" si="66"/>
        <v>3.8315046833240771</v>
      </c>
      <c r="AE65" s="341">
        <f t="shared" si="67"/>
        <v>1.7530802978013507</v>
      </c>
      <c r="AF65" s="171">
        <f t="shared" si="68"/>
        <v>85.268802673281712</v>
      </c>
      <c r="AG65" s="172">
        <f t="shared" si="69"/>
        <v>13.841915834984786</v>
      </c>
      <c r="AH65" s="172">
        <f t="shared" si="70"/>
        <v>7.3891229079240111</v>
      </c>
      <c r="AI65" s="172">
        <f t="shared" si="71"/>
        <v>6.4527929270607745</v>
      </c>
      <c r="AJ65" s="172">
        <f t="shared" si="72"/>
        <v>4.7233299777035125</v>
      </c>
      <c r="AK65" s="172">
        <f t="shared" si="73"/>
        <v>6.1601879168900062</v>
      </c>
      <c r="AL65" s="323">
        <f t="shared" si="74"/>
        <v>6.4933084087139589E-2</v>
      </c>
      <c r="AM65" s="173">
        <f t="shared" si="75"/>
        <v>6.4527929270607745</v>
      </c>
      <c r="AN65" s="174">
        <f t="shared" si="76"/>
        <v>6.4527929270607745</v>
      </c>
      <c r="AO65" s="175">
        <f t="shared" si="45"/>
        <v>0</v>
      </c>
      <c r="AP65" s="243">
        <f t="shared" si="62"/>
        <v>13947308.999999998</v>
      </c>
      <c r="AQ65" s="129">
        <f t="shared" si="63"/>
        <v>8.2189783474237839</v>
      </c>
      <c r="AR65" s="129">
        <f t="shared" si="77"/>
        <v>3.8315046833240727</v>
      </c>
      <c r="AS65" s="336">
        <f t="shared" si="78"/>
        <v>1.7530802978013507</v>
      </c>
      <c r="AT65" s="326">
        <f t="shared" si="64"/>
        <v>4.3874736640997112</v>
      </c>
      <c r="AU65" s="326">
        <f t="shared" si="65"/>
        <v>2.8185543175389607</v>
      </c>
      <c r="AV65" s="169">
        <f t="shared" si="79"/>
        <v>8.6523313007535796E-2</v>
      </c>
      <c r="AW65" s="170">
        <f t="shared" si="80"/>
        <v>2974913.8617589222</v>
      </c>
      <c r="AX65" s="168">
        <f t="shared" si="81"/>
        <v>2.0784243855227222</v>
      </c>
      <c r="AY65" s="316">
        <f t="shared" si="82"/>
        <v>0.14191672571677194</v>
      </c>
      <c r="AZ65" s="313" t="str">
        <f t="shared" si="83"/>
        <v>Senk s</v>
      </c>
      <c r="BA65" s="399">
        <f t="shared" si="46"/>
        <v>85.268802673281584</v>
      </c>
      <c r="BB65" s="47">
        <f t="shared" si="47"/>
        <v>13.841915834984757</v>
      </c>
      <c r="BC65" s="412">
        <f t="shared" si="48"/>
        <v>7.389122907923996</v>
      </c>
      <c r="BD65" s="412">
        <f t="shared" si="49"/>
        <v>6.4527929270607611</v>
      </c>
      <c r="BE65" s="323">
        <f t="shared" si="50"/>
        <v>4.7233299777035054</v>
      </c>
      <c r="BF65" s="323">
        <f t="shared" si="51"/>
        <v>6.1601879168900089</v>
      </c>
      <c r="BG65" s="412">
        <f t="shared" si="52"/>
        <v>6.4933084087139548E-2</v>
      </c>
      <c r="BH65" s="406">
        <f t="shared" si="53"/>
        <v>6.4527929270607638</v>
      </c>
      <c r="BI65" s="407">
        <f t="shared" si="54"/>
        <v>6.4527929270607647</v>
      </c>
      <c r="BJ65" s="422">
        <f t="shared" si="55"/>
        <v>0</v>
      </c>
      <c r="BK65" s="176"/>
      <c r="BL65" s="151">
        <v>2010</v>
      </c>
      <c r="BM65" s="152">
        <f t="shared" si="84"/>
        <v>2.0282481929339631E-2</v>
      </c>
      <c r="BN65" s="152">
        <f t="shared" si="85"/>
        <v>3.7800622598489859E-3</v>
      </c>
      <c r="BO65" s="152">
        <f t="shared" si="86"/>
        <v>2.4139213233665864E-2</v>
      </c>
      <c r="BP65" s="152">
        <f t="shared" si="87"/>
        <v>3.7747865040735844E-2</v>
      </c>
      <c r="BQ65" s="152">
        <f t="shared" si="88"/>
        <v>0.13899980738157386</v>
      </c>
      <c r="BR65" s="152">
        <f t="shared" si="89"/>
        <v>0.11635731040656645</v>
      </c>
      <c r="BS65" s="152">
        <f t="shared" si="90"/>
        <v>0.10887271715976486</v>
      </c>
      <c r="BT65" s="153">
        <f t="shared" si="91"/>
        <v>8.6829125070249716E-2</v>
      </c>
      <c r="BU65" s="136"/>
      <c r="BV65" s="221" t="s">
        <v>66</v>
      </c>
      <c r="BW65" s="136"/>
      <c r="BX65" s="222">
        <f>BX19</f>
        <v>-9.9789308969827437E-3</v>
      </c>
      <c r="BY65" s="222">
        <f>BY19</f>
        <v>3.5031375248094341E-3</v>
      </c>
      <c r="BZ65" s="222">
        <f>BZ19</f>
        <v>1.2632918446445013E-2</v>
      </c>
      <c r="CA65" s="136"/>
      <c r="CV65" s="152"/>
    </row>
    <row r="66" spans="1:100" ht="15" customHeight="1" x14ac:dyDescent="0.3">
      <c r="A66" s="151">
        <v>2011</v>
      </c>
      <c r="B66" s="154">
        <v>14918415</v>
      </c>
      <c r="C66" s="155">
        <v>0.35161417722702026</v>
      </c>
      <c r="D66" s="155">
        <v>0.46884161233901978</v>
      </c>
      <c r="E66" s="155">
        <v>0.1461176872253418</v>
      </c>
      <c r="F66" s="156">
        <f t="shared" si="0"/>
        <v>5245526.2157562375</v>
      </c>
      <c r="G66" s="156">
        <f t="shared" si="0"/>
        <v>6994373.7421426177</v>
      </c>
      <c r="H66" s="156">
        <f t="shared" si="0"/>
        <v>2179844.2968678474</v>
      </c>
      <c r="I66" s="346">
        <f t="shared" si="11"/>
        <v>6994373.7421426177</v>
      </c>
      <c r="J66" s="157">
        <f t="shared" si="1"/>
        <v>498670.74523329735</v>
      </c>
      <c r="K66" s="188">
        <v>2178.8091165401729</v>
      </c>
      <c r="L66" s="156">
        <v>784.71331787109375</v>
      </c>
      <c r="M66" s="156">
        <v>1376.4976389999999</v>
      </c>
      <c r="N66" s="159">
        <f t="shared" si="12"/>
        <v>2480377.5699913651</v>
      </c>
      <c r="O66" s="160">
        <f t="shared" si="13"/>
        <v>1709740.5308480256</v>
      </c>
      <c r="P66" s="156">
        <v>44421292</v>
      </c>
      <c r="Q66" s="161">
        <f t="shared" si="14"/>
        <v>2.3709810643113385</v>
      </c>
      <c r="R66" s="152">
        <f t="shared" si="42"/>
        <v>1.4023330321620349E-2</v>
      </c>
      <c r="S66" s="162">
        <v>0.4</v>
      </c>
      <c r="T66" s="163">
        <f t="shared" si="15"/>
        <v>0.46884161233901978</v>
      </c>
      <c r="U66" s="164">
        <f t="shared" si="43"/>
        <v>7.5291515196780684E-3</v>
      </c>
      <c r="V66" s="165">
        <v>5.5837582796812057E-2</v>
      </c>
      <c r="W66" s="166">
        <v>2.4754698276519775</v>
      </c>
      <c r="X66" s="167">
        <f t="shared" si="57"/>
        <v>4232411.0972279627</v>
      </c>
      <c r="Y66" s="235" t="str">
        <f t="shared" si="16"/>
        <v>2</v>
      </c>
      <c r="Z66" s="168">
        <f t="shared" si="58"/>
        <v>1.3763646287942493</v>
      </c>
      <c r="AA66" s="168">
        <f t="shared" si="59"/>
        <v>25.981306051139342</v>
      </c>
      <c r="AB66" s="340">
        <f t="shared" si="60"/>
        <v>14918415</v>
      </c>
      <c r="AC66" s="41">
        <f t="shared" si="61"/>
        <v>8.7255432803014266</v>
      </c>
      <c r="AD66" s="41">
        <f t="shared" si="66"/>
        <v>4.0908977800704207</v>
      </c>
      <c r="AE66" s="341">
        <f t="shared" si="67"/>
        <v>1.6463505177379638</v>
      </c>
      <c r="AF66" s="171">
        <f t="shared" si="68"/>
        <v>118.43721435662926</v>
      </c>
      <c r="AG66" s="172">
        <f t="shared" si="69"/>
        <v>16.007494424140102</v>
      </c>
      <c r="AH66" s="172">
        <f t="shared" si="70"/>
        <v>8.5025149288183872</v>
      </c>
      <c r="AI66" s="172">
        <f t="shared" si="71"/>
        <v>7.5049794953217139</v>
      </c>
      <c r="AJ66" s="172">
        <f t="shared" si="72"/>
        <v>6.6132477628620636</v>
      </c>
      <c r="AK66" s="172">
        <f t="shared" si="73"/>
        <v>7.3988602599804763</v>
      </c>
      <c r="AL66" s="323">
        <f t="shared" si="74"/>
        <v>5.4062380683623769E-2</v>
      </c>
      <c r="AM66" s="173">
        <f t="shared" si="75"/>
        <v>7.5049794953217157</v>
      </c>
      <c r="AN66" s="174">
        <f t="shared" si="76"/>
        <v>7.5049794953217157</v>
      </c>
      <c r="AO66" s="175">
        <f t="shared" si="45"/>
        <v>0</v>
      </c>
      <c r="AP66" s="243">
        <f t="shared" si="62"/>
        <v>14918415.000000002</v>
      </c>
      <c r="AQ66" s="129">
        <f t="shared" si="63"/>
        <v>8.7255432803014319</v>
      </c>
      <c r="AR66" s="129">
        <f t="shared" si="77"/>
        <v>4.0908977800704225</v>
      </c>
      <c r="AS66" s="336">
        <f t="shared" si="78"/>
        <v>1.6463505177379638</v>
      </c>
      <c r="AT66" s="326">
        <f t="shared" si="64"/>
        <v>4.6346455002310094</v>
      </c>
      <c r="AU66" s="326">
        <f t="shared" si="65"/>
        <v>2.977614713091171</v>
      </c>
      <c r="AV66" s="169">
        <f t="shared" si="79"/>
        <v>7.8498131706944418E-2</v>
      </c>
      <c r="AW66" s="170">
        <f t="shared" si="80"/>
        <v>2814832.2081592279</v>
      </c>
      <c r="AX66" s="168">
        <f t="shared" si="81"/>
        <v>2.4445472623324589</v>
      </c>
      <c r="AY66" s="316">
        <f t="shared" si="82"/>
        <v>0.13433571450375648</v>
      </c>
      <c r="AZ66" s="313" t="str">
        <f t="shared" si="83"/>
        <v>Senk s</v>
      </c>
      <c r="BA66" s="399">
        <f t="shared" si="46"/>
        <v>118.43721435662931</v>
      </c>
      <c r="BB66" s="47">
        <f t="shared" si="47"/>
        <v>16.007494424140113</v>
      </c>
      <c r="BC66" s="412">
        <f t="shared" si="48"/>
        <v>8.5025149288183925</v>
      </c>
      <c r="BD66" s="412">
        <f t="shared" si="49"/>
        <v>7.5049794953217193</v>
      </c>
      <c r="BE66" s="323">
        <f t="shared" si="50"/>
        <v>6.6132477628620672</v>
      </c>
      <c r="BF66" s="323">
        <f t="shared" si="51"/>
        <v>7.3988602599804745</v>
      </c>
      <c r="BG66" s="412">
        <f t="shared" si="52"/>
        <v>5.4062380683623783E-2</v>
      </c>
      <c r="BH66" s="406">
        <f t="shared" si="53"/>
        <v>7.5049794953217193</v>
      </c>
      <c r="BI66" s="407">
        <f t="shared" si="54"/>
        <v>7.5049794953217193</v>
      </c>
      <c r="BJ66" s="422">
        <f t="shared" si="55"/>
        <v>0</v>
      </c>
      <c r="BK66" s="176"/>
      <c r="BL66" s="151">
        <v>2011</v>
      </c>
      <c r="BM66" s="152">
        <f t="shared" si="84"/>
        <v>7.5291515196780684E-3</v>
      </c>
      <c r="BN66" s="152">
        <f t="shared" si="85"/>
        <v>1.4112084832104429E-2</v>
      </c>
      <c r="BO66" s="152">
        <f t="shared" si="86"/>
        <v>2.1747488376741987E-2</v>
      </c>
      <c r="BP66" s="152">
        <f t="shared" si="87"/>
        <v>5.5560794223576924E-3</v>
      </c>
      <c r="BQ66" s="152">
        <f t="shared" si="88"/>
        <v>0.12998936080584367</v>
      </c>
      <c r="BR66" s="152">
        <f t="shared" si="89"/>
        <v>0.12154507797760111</v>
      </c>
      <c r="BS66" s="152">
        <f t="shared" si="90"/>
        <v>6.9626764560819718E-2</v>
      </c>
      <c r="BT66" s="153">
        <f t="shared" si="91"/>
        <v>6.1633564594608607E-2</v>
      </c>
      <c r="BU66" s="136"/>
      <c r="BV66" s="227" t="s">
        <v>38</v>
      </c>
      <c r="BW66" s="136"/>
      <c r="BX66" s="228">
        <f>BX12</f>
        <v>4.2721390696616124E-2</v>
      </c>
      <c r="BY66" s="228">
        <f>BY12</f>
        <v>6.4800901130588937E-2</v>
      </c>
      <c r="BZ66" s="228">
        <f>BZ12</f>
        <v>0.1088562902535386</v>
      </c>
      <c r="CA66" s="136"/>
      <c r="CV66" s="152"/>
    </row>
    <row r="67" spans="1:100" ht="21" customHeight="1" x14ac:dyDescent="0.3">
      <c r="A67" s="151">
        <v>2012</v>
      </c>
      <c r="B67" s="154">
        <v>15416000</v>
      </c>
      <c r="C67" s="155">
        <v>0.35616728663444519</v>
      </c>
      <c r="D67" s="155">
        <v>0.45270735025405884</v>
      </c>
      <c r="E67" s="155">
        <v>0.16000416874885559</v>
      </c>
      <c r="F67" s="156">
        <f t="shared" si="0"/>
        <v>5490674.8907566071</v>
      </c>
      <c r="G67" s="156">
        <f t="shared" si="0"/>
        <v>6978936.511516571</v>
      </c>
      <c r="H67" s="156">
        <f t="shared" si="0"/>
        <v>2466624.2654323578</v>
      </c>
      <c r="I67" s="346">
        <f t="shared" si="11"/>
        <v>6978936.511516571</v>
      </c>
      <c r="J67" s="157">
        <f t="shared" si="1"/>
        <v>479764.33229446411</v>
      </c>
      <c r="K67" s="188">
        <v>2184.2928757170421</v>
      </c>
      <c r="L67" s="156">
        <v>788.2928466796875</v>
      </c>
      <c r="M67" s="156">
        <v>1384.2064009999999</v>
      </c>
      <c r="N67" s="159">
        <f t="shared" si="12"/>
        <v>2797827.7244422436</v>
      </c>
      <c r="O67" s="160">
        <f t="shared" si="13"/>
        <v>1721862.448981148</v>
      </c>
      <c r="P67" s="156">
        <v>49921088</v>
      </c>
      <c r="Q67" s="161">
        <f t="shared" si="14"/>
        <v>2.3284076201989614</v>
      </c>
      <c r="R67" s="152">
        <f t="shared" si="42"/>
        <v>-1.7956045602052374E-2</v>
      </c>
      <c r="S67" s="162">
        <v>0.4</v>
      </c>
      <c r="T67" s="163">
        <f t="shared" si="15"/>
        <v>0.45270735025405884</v>
      </c>
      <c r="U67" s="164">
        <f t="shared" si="43"/>
        <v>7.0899168115935987E-3</v>
      </c>
      <c r="V67" s="165">
        <v>5.6045006960630417E-2</v>
      </c>
      <c r="W67" s="166">
        <v>2.5104036331176758</v>
      </c>
      <c r="X67" s="167">
        <f t="shared" si="57"/>
        <v>4322569.7476511728</v>
      </c>
      <c r="Y67" s="235" t="str">
        <f t="shared" si="16"/>
        <v>2</v>
      </c>
      <c r="Z67" s="168">
        <f t="shared" si="58"/>
        <v>1.3403335206432723</v>
      </c>
      <c r="AA67" s="168">
        <f t="shared" si="59"/>
        <v>28.992494742851882</v>
      </c>
      <c r="AB67" s="340">
        <f t="shared" si="60"/>
        <v>15415999.999999998</v>
      </c>
      <c r="AC67" s="41">
        <f t="shared" si="61"/>
        <v>8.953096113526291</v>
      </c>
      <c r="AD67" s="41">
        <f t="shared" si="66"/>
        <v>4.0531324181243988</v>
      </c>
      <c r="AE67" s="341">
        <f t="shared" si="67"/>
        <v>1.8304389455565591</v>
      </c>
      <c r="AF67" s="171">
        <f t="shared" si="68"/>
        <v>109.06318145511939</v>
      </c>
      <c r="AG67" s="172">
        <f t="shared" si="69"/>
        <v>15.21003722086896</v>
      </c>
      <c r="AH67" s="172">
        <f t="shared" si="70"/>
        <v>8.324341573343764</v>
      </c>
      <c r="AI67" s="172">
        <f t="shared" si="71"/>
        <v>6.8856956475251963</v>
      </c>
      <c r="AJ67" s="172">
        <f t="shared" si="72"/>
        <v>6.1124467638006648</v>
      </c>
      <c r="AK67" s="172">
        <f t="shared" si="73"/>
        <v>7.1704743302980907</v>
      </c>
      <c r="AL67" s="323">
        <f t="shared" si="74"/>
        <v>5.5784315175614226E-2</v>
      </c>
      <c r="AM67" s="173">
        <f t="shared" si="75"/>
        <v>6.8856956475251954</v>
      </c>
      <c r="AN67" s="174">
        <f t="shared" si="76"/>
        <v>6.8856956475251989</v>
      </c>
      <c r="AO67" s="175">
        <f t="shared" si="45"/>
        <v>0</v>
      </c>
      <c r="AP67" s="243">
        <f t="shared" si="62"/>
        <v>15416000</v>
      </c>
      <c r="AQ67" s="129">
        <f t="shared" si="63"/>
        <v>8.9530961135262963</v>
      </c>
      <c r="AR67" s="129">
        <f t="shared" si="77"/>
        <v>4.0531324181244024</v>
      </c>
      <c r="AS67" s="336">
        <f t="shared" si="78"/>
        <v>1.8304389455565591</v>
      </c>
      <c r="AT67" s="326">
        <f t="shared" si="64"/>
        <v>4.8999636954018939</v>
      </c>
      <c r="AU67" s="326">
        <f t="shared" si="65"/>
        <v>3.2382646600934124</v>
      </c>
      <c r="AV67" s="169">
        <f t="shared" si="79"/>
        <v>6.7477941898176505E-2</v>
      </c>
      <c r="AW67" s="170">
        <f t="shared" si="80"/>
        <v>3151764.0855064872</v>
      </c>
      <c r="AX67" s="168">
        <f t="shared" si="81"/>
        <v>2.2226934725678431</v>
      </c>
      <c r="AY67" s="316">
        <f t="shared" si="82"/>
        <v>0.12352294885880692</v>
      </c>
      <c r="AZ67" s="313" t="str">
        <f t="shared" si="83"/>
        <v>Senk s</v>
      </c>
      <c r="BA67" s="399">
        <f t="shared" si="46"/>
        <v>109.06318145511945</v>
      </c>
      <c r="BB67" s="47">
        <f t="shared" si="47"/>
        <v>15.210037220868976</v>
      </c>
      <c r="BC67" s="412">
        <f t="shared" si="48"/>
        <v>8.3243415733437729</v>
      </c>
      <c r="BD67" s="412">
        <f t="shared" si="49"/>
        <v>6.8856956475252034</v>
      </c>
      <c r="BE67" s="323">
        <f t="shared" si="50"/>
        <v>6.1124467638006674</v>
      </c>
      <c r="BF67" s="323">
        <f t="shared" si="51"/>
        <v>7.1704743302980871</v>
      </c>
      <c r="BG67" s="412">
        <f t="shared" si="52"/>
        <v>5.5784315175614253E-2</v>
      </c>
      <c r="BH67" s="406">
        <f t="shared" si="53"/>
        <v>6.8856956475252034</v>
      </c>
      <c r="BI67" s="407">
        <f t="shared" si="54"/>
        <v>6.8856956475252025</v>
      </c>
      <c r="BJ67" s="422">
        <f t="shared" si="55"/>
        <v>0</v>
      </c>
      <c r="BK67" s="176"/>
      <c r="BL67" s="151">
        <v>2012</v>
      </c>
      <c r="BM67" s="152">
        <f t="shared" si="84"/>
        <v>7.0899168115935987E-3</v>
      </c>
      <c r="BN67" s="152">
        <f t="shared" si="85"/>
        <v>1.4111990005078555E-2</v>
      </c>
      <c r="BO67" s="152">
        <f t="shared" si="86"/>
        <v>2.1301959651854222E-2</v>
      </c>
      <c r="BP67" s="152">
        <f t="shared" si="87"/>
        <v>-2.6423239605099506E-2</v>
      </c>
      <c r="BQ67" s="152">
        <f t="shared" si="88"/>
        <v>0.12380990629448599</v>
      </c>
      <c r="BR67" s="152">
        <f t="shared" si="89"/>
        <v>0.1158982803168393</v>
      </c>
      <c r="BS67" s="152">
        <f t="shared" si="90"/>
        <v>3.3353744348846588E-2</v>
      </c>
      <c r="BT67" s="153">
        <f t="shared" si="91"/>
        <v>2.6078930092362517E-2</v>
      </c>
      <c r="BU67" s="136"/>
      <c r="BV67" s="227" t="s">
        <v>46</v>
      </c>
      <c r="BW67" s="136"/>
      <c r="BX67" s="228">
        <f>BX10</f>
        <v>1.5865598029352005E-2</v>
      </c>
      <c r="BY67" s="228">
        <f>BY10</f>
        <v>3.8078765770494356E-2</v>
      </c>
      <c r="BZ67" s="228">
        <f>BZ10</f>
        <v>6.0723224270932977E-2</v>
      </c>
      <c r="CA67" s="136"/>
      <c r="CV67" s="152"/>
    </row>
    <row r="68" spans="1:100" ht="16.2" thickBot="1" x14ac:dyDescent="0.35">
      <c r="A68" s="151">
        <v>2013</v>
      </c>
      <c r="B68" s="154">
        <v>16562428</v>
      </c>
      <c r="C68" s="155">
        <v>0.36479353904724121</v>
      </c>
      <c r="D68" s="155">
        <v>0.4566207230091095</v>
      </c>
      <c r="E68" s="155">
        <v>0.1591886579990387</v>
      </c>
      <c r="F68" s="156">
        <f t="shared" si="0"/>
        <v>6041866.7253351212</v>
      </c>
      <c r="G68" s="156">
        <f t="shared" si="0"/>
        <v>7562747.8481463194</v>
      </c>
      <c r="H68" s="156">
        <f t="shared" si="0"/>
        <v>2636550.6865257025</v>
      </c>
      <c r="I68" s="346">
        <f t="shared" si="11"/>
        <v>7562747.8481463194</v>
      </c>
      <c r="J68" s="157">
        <f t="shared" si="1"/>
        <v>321262.73999285698</v>
      </c>
      <c r="K68" s="188">
        <v>2178.3250154071998</v>
      </c>
      <c r="L68" s="156">
        <v>791.64276123046875</v>
      </c>
      <c r="M68" s="156">
        <v>1391.8833299999999</v>
      </c>
      <c r="N68" s="159">
        <f t="shared" si="12"/>
        <v>3132192.0382456928</v>
      </c>
      <c r="O68" s="160">
        <f t="shared" si="13"/>
        <v>1724455.230054359</v>
      </c>
      <c r="P68" s="156">
        <v>55871108</v>
      </c>
      <c r="Q68" s="161">
        <f t="shared" si="14"/>
        <v>2.3892298688082865</v>
      </c>
      <c r="R68" s="152">
        <f t="shared" si="42"/>
        <v>2.6121821661160782E-2</v>
      </c>
      <c r="S68" s="162">
        <v>0.4</v>
      </c>
      <c r="T68" s="163">
        <f t="shared" si="15"/>
        <v>0.4566207230091095</v>
      </c>
      <c r="U68" s="164">
        <f t="shared" si="43"/>
        <v>1.5058003470284061E-3</v>
      </c>
      <c r="V68" s="165">
        <v>5.60610331594944E-2</v>
      </c>
      <c r="W68" s="166">
        <v>2.5458304882049561</v>
      </c>
      <c r="X68" s="167">
        <f t="shared" si="57"/>
        <v>4390170.7002168782</v>
      </c>
      <c r="Y68" s="235" t="str">
        <f t="shared" si="16"/>
        <v>2</v>
      </c>
      <c r="Z68" s="168">
        <f t="shared" si="58"/>
        <v>1.363830019379024</v>
      </c>
      <c r="AA68" s="168">
        <f t="shared" si="59"/>
        <v>32.399280089306124</v>
      </c>
      <c r="AB68" s="340">
        <f t="shared" si="60"/>
        <v>16562428</v>
      </c>
      <c r="AC68" s="41">
        <f t="shared" si="61"/>
        <v>9.6044407018197262</v>
      </c>
      <c r="AD68" s="41">
        <f t="shared" si="66"/>
        <v>4.3855866573630431</v>
      </c>
      <c r="AE68" s="341">
        <f t="shared" si="67"/>
        <v>1.8651239626322851</v>
      </c>
      <c r="AF68" s="171">
        <f t="shared" si="68"/>
        <v>134.71067701514571</v>
      </c>
      <c r="AG68" s="172">
        <f t="shared" si="69"/>
        <v>16.983169454460249</v>
      </c>
      <c r="AH68" s="172">
        <f t="shared" si="70"/>
        <v>9.228302339178386</v>
      </c>
      <c r="AI68" s="172">
        <f t="shared" si="71"/>
        <v>7.7548671152818631</v>
      </c>
      <c r="AJ68" s="172">
        <f t="shared" si="72"/>
        <v>7.5520197310840231</v>
      </c>
      <c r="AK68" s="172">
        <f t="shared" si="73"/>
        <v>7.9320104163340934</v>
      </c>
      <c r="AL68" s="323">
        <f t="shared" si="74"/>
        <v>5.0428577246481532E-2</v>
      </c>
      <c r="AM68" s="173">
        <f t="shared" si="75"/>
        <v>7.7548671152818658</v>
      </c>
      <c r="AN68" s="174">
        <f t="shared" si="76"/>
        <v>7.7548671152818613</v>
      </c>
      <c r="AO68" s="175">
        <f t="shared" si="45"/>
        <v>0</v>
      </c>
      <c r="AP68" s="243">
        <f t="shared" si="62"/>
        <v>16562428</v>
      </c>
      <c r="AQ68" s="129">
        <f t="shared" si="63"/>
        <v>9.6044407018197369</v>
      </c>
      <c r="AR68" s="129">
        <f t="shared" si="77"/>
        <v>4.3855866573630475</v>
      </c>
      <c r="AS68" s="336">
        <f t="shared" si="78"/>
        <v>1.8651239626322851</v>
      </c>
      <c r="AT68" s="326">
        <f t="shared" si="64"/>
        <v>5.2188540444566893</v>
      </c>
      <c r="AU68" s="326">
        <f t="shared" si="65"/>
        <v>3.3733645815698035</v>
      </c>
      <c r="AV68" s="169">
        <f t="shared" si="79"/>
        <v>6.25149435331461E-2</v>
      </c>
      <c r="AW68" s="170">
        <f t="shared" si="80"/>
        <v>3216322.7720609545</v>
      </c>
      <c r="AX68" s="168">
        <f t="shared" si="81"/>
        <v>2.5204626947307625</v>
      </c>
      <c r="AY68" s="316">
        <f t="shared" si="82"/>
        <v>0.1185759766926405</v>
      </c>
      <c r="AZ68" s="313" t="str">
        <f t="shared" si="83"/>
        <v>Senk s</v>
      </c>
      <c r="BA68" s="399">
        <f t="shared" si="46"/>
        <v>134.71067701514599</v>
      </c>
      <c r="BB68" s="47">
        <f t="shared" si="47"/>
        <v>16.983169454460288</v>
      </c>
      <c r="BC68" s="412">
        <f t="shared" si="48"/>
        <v>9.2283023391784091</v>
      </c>
      <c r="BD68" s="412">
        <f t="shared" si="49"/>
        <v>7.7548671152818809</v>
      </c>
      <c r="BE68" s="323">
        <f t="shared" si="50"/>
        <v>7.5520197310840391</v>
      </c>
      <c r="BF68" s="323">
        <f t="shared" si="51"/>
        <v>7.9320104163340925</v>
      </c>
      <c r="BG68" s="412">
        <f t="shared" si="52"/>
        <v>5.0428577246481546E-2</v>
      </c>
      <c r="BH68" s="406">
        <f t="shared" si="53"/>
        <v>7.7548671152818791</v>
      </c>
      <c r="BI68" s="407">
        <f t="shared" si="54"/>
        <v>7.7548671152818782</v>
      </c>
      <c r="BJ68" s="422">
        <f t="shared" si="55"/>
        <v>0</v>
      </c>
      <c r="BK68" s="176"/>
      <c r="BL68" s="151">
        <v>2013</v>
      </c>
      <c r="BM68" s="152">
        <f t="shared" si="84"/>
        <v>1.5058003470284061E-3</v>
      </c>
      <c r="BN68" s="152">
        <f t="shared" si="85"/>
        <v>1.4112015542012097E-2</v>
      </c>
      <c r="BO68" s="152">
        <f t="shared" si="86"/>
        <v>1.5639065766940803E-2</v>
      </c>
      <c r="BP68" s="152">
        <f t="shared" si="87"/>
        <v>1.7654612335953522E-2</v>
      </c>
      <c r="BQ68" s="152">
        <f t="shared" si="88"/>
        <v>0.11918850807097794</v>
      </c>
      <c r="BR68" s="152">
        <f t="shared" si="89"/>
        <v>0.11750576749847259</v>
      </c>
      <c r="BS68" s="152">
        <f t="shared" si="90"/>
        <v>7.4366113129216524E-2</v>
      </c>
      <c r="BT68" s="153">
        <f t="shared" si="91"/>
        <v>7.2750764655523714E-2</v>
      </c>
      <c r="BU68" s="136"/>
      <c r="BV68" s="229"/>
      <c r="BW68" s="229"/>
      <c r="BX68" s="229"/>
      <c r="BY68" s="229"/>
      <c r="BZ68" s="229"/>
      <c r="CA68" s="136"/>
      <c r="CV68" s="152"/>
    </row>
    <row r="69" spans="1:100" ht="21" customHeight="1" thickTop="1" x14ac:dyDescent="0.3">
      <c r="A69" s="151">
        <v>2014</v>
      </c>
      <c r="B69" s="154">
        <v>17711682</v>
      </c>
      <c r="C69" s="155">
        <v>0.37207606434822083</v>
      </c>
      <c r="D69" s="155">
        <v>0.45293325185775757</v>
      </c>
      <c r="E69" s="155">
        <v>0.15236999094486237</v>
      </c>
      <c r="F69" s="156">
        <f t="shared" si="0"/>
        <v>6590092.9315472245</v>
      </c>
      <c r="G69" s="156">
        <f t="shared" si="0"/>
        <v>8022209.7241305113</v>
      </c>
      <c r="H69" s="156">
        <f t="shared" si="0"/>
        <v>2698728.8259582818</v>
      </c>
      <c r="I69" s="346">
        <f t="shared" si="11"/>
        <v>8022209.7241305113</v>
      </c>
      <c r="J69" s="157">
        <f t="shared" si="1"/>
        <v>400650.51836398244</v>
      </c>
      <c r="K69" s="188">
        <v>2178.6624775995756</v>
      </c>
      <c r="L69" s="156">
        <v>794.6456298828125</v>
      </c>
      <c r="M69" s="156">
        <v>1399.4539649999999</v>
      </c>
      <c r="N69" s="159">
        <f t="shared" si="12"/>
        <v>3465428.7020375133</v>
      </c>
      <c r="O69" s="160">
        <f t="shared" si="13"/>
        <v>1731264.6168141635</v>
      </c>
      <c r="P69" s="156">
        <v>62120152</v>
      </c>
      <c r="Q69" s="161">
        <f t="shared" si="14"/>
        <v>2.4431421164541418</v>
      </c>
      <c r="R69" s="152">
        <f t="shared" si="42"/>
        <v>2.2564696829588018E-2</v>
      </c>
      <c r="S69" s="162">
        <v>0.4</v>
      </c>
      <c r="T69" s="163">
        <f t="shared" si="15"/>
        <v>0.45293325185775757</v>
      </c>
      <c r="U69" s="164">
        <f t="shared" si="43"/>
        <v>3.9487176246320492E-3</v>
      </c>
      <c r="V69" s="165">
        <v>5.5785901844501495E-2</v>
      </c>
      <c r="W69" s="166">
        <v>2.5746221542358398</v>
      </c>
      <c r="X69" s="167">
        <f t="shared" si="57"/>
        <v>4457352.2372943675</v>
      </c>
      <c r="Y69" s="235" t="str">
        <f t="shared" si="16"/>
        <v>2</v>
      </c>
      <c r="Z69" s="168">
        <f t="shared" si="58"/>
        <v>1.3852259833874991</v>
      </c>
      <c r="AA69" s="168">
        <f t="shared" si="59"/>
        <v>35.88137330173835</v>
      </c>
      <c r="AB69" s="340">
        <f t="shared" si="60"/>
        <v>17711682</v>
      </c>
      <c r="AC69" s="41">
        <f t="shared" si="61"/>
        <v>10.230488065188259</v>
      </c>
      <c r="AD69" s="41">
        <f t="shared" si="66"/>
        <v>4.6337282274576967</v>
      </c>
      <c r="AE69" s="341">
        <f t="shared" si="67"/>
        <v>2.1433601802092683</v>
      </c>
      <c r="AF69" s="171">
        <f t="shared" si="68"/>
        <v>129.69644054395886</v>
      </c>
      <c r="AG69" s="172">
        <f t="shared" si="69"/>
        <v>17.104876912034555</v>
      </c>
      <c r="AH69" s="172">
        <f t="shared" si="70"/>
        <v>9.3575093896400663</v>
      </c>
      <c r="AI69" s="172">
        <f t="shared" si="71"/>
        <v>7.74736752239449</v>
      </c>
      <c r="AJ69" s="172">
        <f t="shared" si="72"/>
        <v>7.2352329017665129</v>
      </c>
      <c r="AK69" s="172">
        <f t="shared" si="73"/>
        <v>7.5824246623316975</v>
      </c>
      <c r="AL69" s="323">
        <f t="shared" si="74"/>
        <v>5.2753573930927083E-2</v>
      </c>
      <c r="AM69" s="173">
        <f t="shared" si="75"/>
        <v>7.7473675223944882</v>
      </c>
      <c r="AN69" s="174">
        <f t="shared" si="76"/>
        <v>7.7473675223944864</v>
      </c>
      <c r="AO69" s="175">
        <f t="shared" si="45"/>
        <v>0</v>
      </c>
      <c r="AP69" s="243">
        <f t="shared" si="62"/>
        <v>17711682</v>
      </c>
      <c r="AQ69" s="129">
        <f t="shared" si="63"/>
        <v>10.230488065188259</v>
      </c>
      <c r="AR69" s="129">
        <f t="shared" si="77"/>
        <v>4.6337282274576967</v>
      </c>
      <c r="AS69" s="336">
        <f t="shared" si="78"/>
        <v>2.1433601802092683</v>
      </c>
      <c r="AT69" s="326">
        <f t="shared" si="64"/>
        <v>5.5967598377305627</v>
      </c>
      <c r="AU69" s="326">
        <f t="shared" si="65"/>
        <v>3.5072982904729155</v>
      </c>
      <c r="AV69" s="169">
        <f t="shared" si="79"/>
        <v>5.8261996814857886E-2</v>
      </c>
      <c r="AW69" s="170">
        <f t="shared" si="80"/>
        <v>3710723.6410847353</v>
      </c>
      <c r="AX69" s="168">
        <f t="shared" si="81"/>
        <v>2.4903680472484284</v>
      </c>
      <c r="AY69" s="316">
        <f t="shared" si="82"/>
        <v>0.11404789865935938</v>
      </c>
      <c r="AZ69" s="313" t="str">
        <f t="shared" si="83"/>
        <v>Senk s</v>
      </c>
      <c r="BA69" s="399">
        <f t="shared" si="46"/>
        <v>129.69644054395897</v>
      </c>
      <c r="BB69" s="47">
        <f t="shared" si="47"/>
        <v>17.104876912034555</v>
      </c>
      <c r="BC69" s="412">
        <f t="shared" si="48"/>
        <v>9.3575093896400645</v>
      </c>
      <c r="BD69" s="412">
        <f t="shared" si="49"/>
        <v>7.74736752239449</v>
      </c>
      <c r="BE69" s="323">
        <f t="shared" si="50"/>
        <v>7.2352329017665191</v>
      </c>
      <c r="BF69" s="323">
        <f t="shared" si="51"/>
        <v>7.5824246623317038</v>
      </c>
      <c r="BG69" s="412">
        <f t="shared" si="52"/>
        <v>5.2753573930927042E-2</v>
      </c>
      <c r="BH69" s="406">
        <f t="shared" si="53"/>
        <v>7.74736752239449</v>
      </c>
      <c r="BI69" s="407">
        <f t="shared" si="54"/>
        <v>7.7473675223944927</v>
      </c>
      <c r="BJ69" s="422">
        <f t="shared" si="55"/>
        <v>0</v>
      </c>
      <c r="BK69" s="176"/>
      <c r="BL69" s="151">
        <v>2014</v>
      </c>
      <c r="BM69" s="152">
        <f t="shared" si="84"/>
        <v>3.9487176246320492E-3</v>
      </c>
      <c r="BN69" s="152">
        <f t="shared" si="85"/>
        <v>1.1309341358066834E-2</v>
      </c>
      <c r="BO69" s="152">
        <f t="shared" si="86"/>
        <v>1.5302716378242532E-2</v>
      </c>
      <c r="BP69" s="152">
        <f t="shared" si="87"/>
        <v>1.577909201474792E-2</v>
      </c>
      <c r="BQ69" s="152">
        <f t="shared" si="88"/>
        <v>0.11184750443825098</v>
      </c>
      <c r="BR69" s="152">
        <f t="shared" si="89"/>
        <v>0.10747440075316807</v>
      </c>
      <c r="BS69" s="152">
        <f t="shared" si="90"/>
        <v>6.9389222401449832E-2</v>
      </c>
      <c r="BT69" s="153">
        <f t="shared" si="91"/>
        <v>6.5183115061548336E-2</v>
      </c>
      <c r="BU69" s="136"/>
      <c r="BV69" s="230" t="s">
        <v>67</v>
      </c>
      <c r="BW69" s="231"/>
      <c r="BX69" s="220" t="s">
        <v>43</v>
      </c>
      <c r="BY69" s="220" t="s">
        <v>44</v>
      </c>
      <c r="BZ69" s="268" t="s">
        <v>45</v>
      </c>
      <c r="CA69" s="136"/>
      <c r="CV69" s="152"/>
    </row>
    <row r="70" spans="1:100" ht="21" customHeight="1" x14ac:dyDescent="0.3">
      <c r="A70" s="151">
        <v>2015</v>
      </c>
      <c r="B70" s="154">
        <v>18379366</v>
      </c>
      <c r="C70" s="155">
        <v>0.38212579488754272</v>
      </c>
      <c r="D70" s="155">
        <v>0.43105459213256836</v>
      </c>
      <c r="E70" s="155">
        <v>0.15110565721988678</v>
      </c>
      <c r="F70" s="156">
        <f t="shared" ref="F70:H74" si="93">$B70*C70</f>
        <v>7023229.8422790766</v>
      </c>
      <c r="G70" s="156">
        <f t="shared" si="93"/>
        <v>7922510.1147851944</v>
      </c>
      <c r="H70" s="156">
        <f t="shared" si="93"/>
        <v>2777226.1787148416</v>
      </c>
      <c r="I70" s="346">
        <f t="shared" si="11"/>
        <v>7922510.1147851944</v>
      </c>
      <c r="J70" s="157">
        <f t="shared" si="1"/>
        <v>656399.86422088742</v>
      </c>
      <c r="K70" s="188">
        <v>2170.4593170262488</v>
      </c>
      <c r="L70" s="156">
        <v>797.33526611328125</v>
      </c>
      <c r="M70" s="156">
        <v>1406.8478699999998</v>
      </c>
      <c r="N70" s="159">
        <f t="shared" si="12"/>
        <v>3803694.8137134612</v>
      </c>
      <c r="O70" s="160">
        <f t="shared" si="13"/>
        <v>1730583.7571291747</v>
      </c>
      <c r="P70" s="156">
        <v>68791656</v>
      </c>
      <c r="Q70" s="161">
        <f t="shared" si="14"/>
        <v>2.4344488083482756</v>
      </c>
      <c r="R70" s="152">
        <f t="shared" si="42"/>
        <v>-3.5582490463073272E-3</v>
      </c>
      <c r="S70" s="162">
        <v>0.4</v>
      </c>
      <c r="T70" s="163">
        <f t="shared" si="15"/>
        <v>0.43105459213256836</v>
      </c>
      <c r="U70" s="164">
        <f t="shared" si="43"/>
        <v>-3.9327303196536175E-4</v>
      </c>
      <c r="V70" s="165">
        <v>5.5292967706918716E-2</v>
      </c>
      <c r="W70" s="166">
        <v>2.5990278720855713</v>
      </c>
      <c r="X70" s="167">
        <f t="shared" si="57"/>
        <v>4497835.4197572917</v>
      </c>
      <c r="Y70" s="235" t="str">
        <f t="shared" si="16"/>
        <v>2</v>
      </c>
      <c r="Z70" s="168">
        <f t="shared" si="58"/>
        <v>1.3725054715905156</v>
      </c>
      <c r="AA70" s="168">
        <f t="shared" si="59"/>
        <v>39.75054990352902</v>
      </c>
      <c r="AB70" s="340">
        <f t="shared" si="60"/>
        <v>18379366.000000004</v>
      </c>
      <c r="AC70" s="41">
        <f t="shared" si="61"/>
        <v>10.620327345779025</v>
      </c>
      <c r="AD70" s="41">
        <f t="shared" si="66"/>
        <v>4.5779408723491404</v>
      </c>
      <c r="AE70" s="341">
        <f t="shared" si="67"/>
        <v>2.1822930528652398</v>
      </c>
      <c r="AF70" s="171">
        <f t="shared" si="68"/>
        <v>136.6485379328029</v>
      </c>
      <c r="AG70" s="172">
        <f t="shared" si="69"/>
        <v>17.403742234075246</v>
      </c>
      <c r="AH70" s="172">
        <f t="shared" si="70"/>
        <v>9.9017792237855868</v>
      </c>
      <c r="AI70" s="172">
        <f t="shared" si="71"/>
        <v>7.5019630102896588</v>
      </c>
      <c r="AJ70" s="172">
        <f t="shared" si="72"/>
        <v>7.555703195116128</v>
      </c>
      <c r="AK70" s="172">
        <f t="shared" si="73"/>
        <v>7.8516755818903778</v>
      </c>
      <c r="AL70" s="323">
        <f t="shared" si="74"/>
        <v>5.0944539904652503E-2</v>
      </c>
      <c r="AM70" s="173">
        <f t="shared" si="75"/>
        <v>7.5019630102896606</v>
      </c>
      <c r="AN70" s="174">
        <f t="shared" si="76"/>
        <v>7.5019630102896606</v>
      </c>
      <c r="AO70" s="175">
        <f t="shared" si="45"/>
        <v>0</v>
      </c>
      <c r="AP70" s="243">
        <f t="shared" si="62"/>
        <v>18379365.999999996</v>
      </c>
      <c r="AQ70" s="129">
        <f t="shared" si="63"/>
        <v>10.620327345779025</v>
      </c>
      <c r="AR70" s="129">
        <f t="shared" si="77"/>
        <v>4.5779408723491395</v>
      </c>
      <c r="AS70" s="336">
        <f t="shared" si="78"/>
        <v>2.1822930528652398</v>
      </c>
      <c r="AT70" s="326">
        <f t="shared" si="64"/>
        <v>6.0423864734298851</v>
      </c>
      <c r="AU70" s="326">
        <f t="shared" si="65"/>
        <v>3.7428742645420998</v>
      </c>
      <c r="AV70" s="169">
        <f t="shared" si="79"/>
        <v>5.1576772425518252E-2</v>
      </c>
      <c r="AW70" s="170">
        <f t="shared" si="80"/>
        <v>3776640.9105844232</v>
      </c>
      <c r="AX70" s="168">
        <f t="shared" si="81"/>
        <v>2.3956478194838997</v>
      </c>
      <c r="AY70" s="316">
        <f t="shared" si="82"/>
        <v>0.10686974013243697</v>
      </c>
      <c r="AZ70" s="313" t="str">
        <f t="shared" si="83"/>
        <v>Senk s</v>
      </c>
      <c r="BA70" s="399">
        <f t="shared" si="46"/>
        <v>136.64853793280287</v>
      </c>
      <c r="BB70" s="47">
        <f t="shared" si="47"/>
        <v>17.403742234075253</v>
      </c>
      <c r="BC70" s="412">
        <f t="shared" si="48"/>
        <v>9.9017792237855904</v>
      </c>
      <c r="BD70" s="412">
        <f t="shared" si="49"/>
        <v>7.5019630102896624</v>
      </c>
      <c r="BE70" s="323">
        <f t="shared" si="50"/>
        <v>7.5557031951161262</v>
      </c>
      <c r="BF70" s="323">
        <f t="shared" si="51"/>
        <v>7.8516755818903725</v>
      </c>
      <c r="BG70" s="412">
        <f t="shared" si="52"/>
        <v>5.0944539904652537E-2</v>
      </c>
      <c r="BH70" s="406">
        <f t="shared" si="53"/>
        <v>7.5019630102896597</v>
      </c>
      <c r="BI70" s="407">
        <f t="shared" si="54"/>
        <v>7.5019630102896588</v>
      </c>
      <c r="BJ70" s="422">
        <f t="shared" si="55"/>
        <v>0</v>
      </c>
      <c r="BK70" s="176"/>
      <c r="BL70" s="151">
        <v>2015</v>
      </c>
      <c r="BM70" s="152">
        <f t="shared" si="84"/>
        <v>-3.9327303196536175E-4</v>
      </c>
      <c r="BN70" s="152">
        <f t="shared" si="85"/>
        <v>9.4793396419659021E-3</v>
      </c>
      <c r="BO70" s="152">
        <f t="shared" si="86"/>
        <v>9.0823386413584478E-3</v>
      </c>
      <c r="BP70" s="152">
        <f t="shared" si="87"/>
        <v>-9.2458528314868678E-3</v>
      </c>
      <c r="BQ70" s="152">
        <f t="shared" si="88"/>
        <v>0.10739677520428476</v>
      </c>
      <c r="BR70" s="152">
        <f t="shared" si="89"/>
        <v>0.10783245583309989</v>
      </c>
      <c r="BS70" s="152">
        <f t="shared" si="90"/>
        <v>3.7697379616458998E-2</v>
      </c>
      <c r="BT70" s="153">
        <f t="shared" si="91"/>
        <v>3.8105638568436309E-2</v>
      </c>
      <c r="BU70" s="136"/>
      <c r="BV70" s="221" t="s">
        <v>62</v>
      </c>
      <c r="BW70" s="136"/>
      <c r="BX70" s="222">
        <f t="shared" ref="BX70:BZ72" si="94">BX52</f>
        <v>0.663380906036661</v>
      </c>
      <c r="BY70" s="222">
        <f t="shared" si="94"/>
        <v>0.57036571417733095</v>
      </c>
      <c r="BZ70" s="222">
        <f t="shared" si="94"/>
        <v>0.68519509354109287</v>
      </c>
      <c r="CA70" s="136"/>
      <c r="CV70" s="152"/>
    </row>
    <row r="71" spans="1:100" x14ac:dyDescent="0.3">
      <c r="A71" s="151">
        <v>2016</v>
      </c>
      <c r="B71" s="154">
        <v>19132416</v>
      </c>
      <c r="C71" s="155">
        <v>0.39529299736022949</v>
      </c>
      <c r="D71" s="155">
        <v>0.42989754676818848</v>
      </c>
      <c r="E71" s="155">
        <v>0.14763624966144562</v>
      </c>
      <c r="F71" s="156">
        <f t="shared" si="93"/>
        <v>7562910.0673828125</v>
      </c>
      <c r="G71" s="156">
        <f t="shared" si="93"/>
        <v>8224978.7021484375</v>
      </c>
      <c r="H71" s="156">
        <f t="shared" si="93"/>
        <v>2824638.1452026367</v>
      </c>
      <c r="I71" s="346">
        <f t="shared" si="11"/>
        <v>8224978.7021484375</v>
      </c>
      <c r="J71" s="157">
        <f>B71-F71-G71-H71</f>
        <v>519889.08526611328</v>
      </c>
      <c r="K71" s="188">
        <v>2167.2276895867431</v>
      </c>
      <c r="L71" s="156">
        <v>798.53033447265625</v>
      </c>
      <c r="M71" s="156">
        <v>1414.0493509999999</v>
      </c>
      <c r="N71" s="159">
        <f t="shared" si="12"/>
        <v>4144494.3686018586</v>
      </c>
      <c r="O71" s="160">
        <f t="shared" si="13"/>
        <v>1730597.051844104</v>
      </c>
      <c r="P71" s="156">
        <v>75896304</v>
      </c>
      <c r="Q71" s="161">
        <f t="shared" si="14"/>
        <v>2.4364863837653585</v>
      </c>
      <c r="R71" s="152">
        <f t="shared" si="42"/>
        <v>8.3697607856679111E-4</v>
      </c>
      <c r="S71" s="162">
        <v>0.4</v>
      </c>
      <c r="T71" s="163">
        <f t="shared" si="15"/>
        <v>0.42989754676818848</v>
      </c>
      <c r="U71" s="164">
        <f t="shared" si="43"/>
        <v>7.6822140936752175E-6</v>
      </c>
      <c r="V71" s="165">
        <v>5.4607328027486801E-2</v>
      </c>
      <c r="W71" s="166">
        <v>2.6236650943756104</v>
      </c>
      <c r="X71" s="167">
        <f>W71*O71</f>
        <v>4540507.0773527138</v>
      </c>
      <c r="Y71" s="235" t="str">
        <f t="shared" si="16"/>
        <v>2</v>
      </c>
      <c r="Z71" s="168">
        <f t="shared" si="58"/>
        <v>1.3659001421725709</v>
      </c>
      <c r="AA71" s="168">
        <f t="shared" si="59"/>
        <v>43.855560668571457</v>
      </c>
      <c r="AB71" s="340">
        <f t="shared" si="60"/>
        <v>19132416</v>
      </c>
      <c r="AC71" s="41">
        <f t="shared" si="61"/>
        <v>11.055384602448454</v>
      </c>
      <c r="AD71" s="41">
        <f t="shared" si="66"/>
        <v>4.7526827191713954</v>
      </c>
      <c r="AE71" s="341">
        <f t="shared" si="67"/>
        <v>2.395171895064284</v>
      </c>
      <c r="AF71" s="171">
        <f t="shared" si="68"/>
        <v>137.41312830920802</v>
      </c>
      <c r="AG71" s="172">
        <f t="shared" si="69"/>
        <v>17.457227812425256</v>
      </c>
      <c r="AH71" s="172">
        <f t="shared" si="70"/>
        <v>9.9524084024902493</v>
      </c>
      <c r="AI71" s="172">
        <f t="shared" si="71"/>
        <v>7.5048194099350072</v>
      </c>
      <c r="AJ71" s="172">
        <f t="shared" si="72"/>
        <v>7.5037637728640547</v>
      </c>
      <c r="AK71" s="172">
        <f t="shared" si="73"/>
        <v>7.8714174888296782</v>
      </c>
      <c r="AL71" s="323">
        <f t="shared" si="74"/>
        <v>5.0816768462305505E-2</v>
      </c>
      <c r="AM71" s="173">
        <f t="shared" si="75"/>
        <v>7.5048194099350063</v>
      </c>
      <c r="AN71" s="174">
        <f t="shared" si="76"/>
        <v>7.5048194099350081</v>
      </c>
      <c r="AO71" s="175">
        <f t="shared" si="45"/>
        <v>0</v>
      </c>
      <c r="AP71" s="243">
        <f t="shared" si="62"/>
        <v>19132416</v>
      </c>
      <c r="AQ71" s="129">
        <f t="shared" si="63"/>
        <v>11.055384602448447</v>
      </c>
      <c r="AR71" s="129">
        <f t="shared" si="77"/>
        <v>4.7526827191713918</v>
      </c>
      <c r="AS71" s="336">
        <f t="shared" si="78"/>
        <v>2.395171895064284</v>
      </c>
      <c r="AT71" s="326">
        <f t="shared" si="64"/>
        <v>6.3027018832770549</v>
      </c>
      <c r="AU71" s="326">
        <f t="shared" si="65"/>
        <v>3.966895973827878</v>
      </c>
      <c r="AV71" s="169">
        <f t="shared" si="79"/>
        <v>4.6227179012539824E-2</v>
      </c>
      <c r="AW71" s="170">
        <f t="shared" si="80"/>
        <v>4145077.4202581053</v>
      </c>
      <c r="AX71" s="168">
        <f t="shared" si="81"/>
        <v>2.3575108241071079</v>
      </c>
      <c r="AY71" s="316">
        <f t="shared" si="82"/>
        <v>0.10083450704002662</v>
      </c>
      <c r="AZ71" s="313" t="str">
        <f t="shared" si="83"/>
        <v>Senk s</v>
      </c>
      <c r="BA71" s="399">
        <f t="shared" si="46"/>
        <v>137.41312830920785</v>
      </c>
      <c r="BB71" s="47">
        <f t="shared" si="47"/>
        <v>17.457227812425241</v>
      </c>
      <c r="BC71" s="412">
        <f t="shared" si="48"/>
        <v>9.9524084024902404</v>
      </c>
      <c r="BD71" s="412">
        <f t="shared" si="49"/>
        <v>7.504819409935001</v>
      </c>
      <c r="BE71" s="323">
        <f t="shared" si="50"/>
        <v>7.5037637728640458</v>
      </c>
      <c r="BF71" s="323">
        <f t="shared" si="51"/>
        <v>7.8714174888296746</v>
      </c>
      <c r="BG71" s="412">
        <f t="shared" si="52"/>
        <v>5.0816768462305532E-2</v>
      </c>
      <c r="BH71" s="406">
        <f t="shared" si="53"/>
        <v>7.5048194099349992</v>
      </c>
      <c r="BI71" s="407">
        <f t="shared" si="54"/>
        <v>7.5048194099349992</v>
      </c>
      <c r="BJ71" s="422">
        <f t="shared" si="55"/>
        <v>0</v>
      </c>
      <c r="BK71" s="176"/>
      <c r="BL71" s="151">
        <v>2016</v>
      </c>
      <c r="BM71" s="152">
        <f t="shared" si="84"/>
        <v>7.6822140936752175E-6</v>
      </c>
      <c r="BN71" s="152">
        <f t="shared" si="85"/>
        <v>9.4793990301724231E-3</v>
      </c>
      <c r="BO71" s="152">
        <f t="shared" si="86"/>
        <v>9.4871540670389241E-3</v>
      </c>
      <c r="BP71" s="152">
        <f t="shared" si="87"/>
        <v>-4.8506633395366625E-3</v>
      </c>
      <c r="BQ71" s="152">
        <f t="shared" si="88"/>
        <v>0.10327775798855605</v>
      </c>
      <c r="BR71" s="152">
        <f t="shared" si="89"/>
        <v>0.1032692824377254</v>
      </c>
      <c r="BS71" s="152">
        <f t="shared" si="90"/>
        <v>4.0972577617747863E-2</v>
      </c>
      <c r="BT71" s="153">
        <f t="shared" si="91"/>
        <v>4.0964580704976085E-2</v>
      </c>
      <c r="BU71" s="136"/>
      <c r="BV71" s="221" t="s">
        <v>42</v>
      </c>
      <c r="BW71" s="136"/>
      <c r="BX71" s="222">
        <f t="shared" si="94"/>
        <v>0.36319906169978045</v>
      </c>
      <c r="BY71" s="222">
        <f t="shared" si="94"/>
        <v>0.23753156265525316</v>
      </c>
      <c r="BZ71" s="222">
        <f t="shared" si="94"/>
        <v>5.9197676391905249E-2</v>
      </c>
      <c r="CA71" s="136"/>
      <c r="CV71" s="152"/>
    </row>
    <row r="72" spans="1:100" ht="15" customHeight="1" x14ac:dyDescent="0.3">
      <c r="A72" s="151">
        <v>2017</v>
      </c>
      <c r="B72" s="154">
        <v>19687162</v>
      </c>
      <c r="C72" s="155">
        <v>0.40319922566413879</v>
      </c>
      <c r="D72" s="155">
        <v>0.42495563626289368</v>
      </c>
      <c r="E72" s="155">
        <v>0.14140559732913971</v>
      </c>
      <c r="F72" s="156">
        <f t="shared" si="93"/>
        <v>7937848.473924458</v>
      </c>
      <c r="G72" s="156">
        <f t="shared" si="93"/>
        <v>8366170.4539206624</v>
      </c>
      <c r="H72" s="156">
        <f t="shared" si="93"/>
        <v>2783874.9023255408</v>
      </c>
      <c r="I72" s="346">
        <f t="shared" ref="I72:I74" si="95">B72*T72</f>
        <v>8366170.4539206624</v>
      </c>
      <c r="J72" s="157">
        <f>B72-F72-G72-H72</f>
        <v>599268.16982933879</v>
      </c>
      <c r="K72" s="188">
        <v>2168.9188484801648</v>
      </c>
      <c r="L72" s="156">
        <v>799.18609619140625</v>
      </c>
      <c r="M72" s="156">
        <v>1421.0217909999999</v>
      </c>
      <c r="N72" s="159">
        <f>P72*V72</f>
        <v>4486738.3132070303</v>
      </c>
      <c r="O72" s="160">
        <f>K72*L72</f>
        <v>1733369.7874728232</v>
      </c>
      <c r="P72" s="156">
        <v>83349168</v>
      </c>
      <c r="Q72" s="161">
        <f>B72/((P72^S72)*(O72^(1-S72)))</f>
        <v>2.4126141678385755</v>
      </c>
      <c r="R72" s="152">
        <f t="shared" si="42"/>
        <v>-9.7978039548453251E-3</v>
      </c>
      <c r="S72" s="162">
        <v>0.4</v>
      </c>
      <c r="T72" s="163">
        <f>G72/B72</f>
        <v>0.42495563626289368</v>
      </c>
      <c r="U72" s="164">
        <f t="shared" si="43"/>
        <v>1.6021844170857763E-3</v>
      </c>
      <c r="V72" s="165">
        <v>5.3830631077289581E-2</v>
      </c>
      <c r="W72" s="166">
        <v>2.6485359668731689</v>
      </c>
      <c r="X72" s="167">
        <f>W72*O72</f>
        <v>4590892.2260130728</v>
      </c>
      <c r="Y72" s="235" t="str">
        <f>IF(X72&gt;=O72*2,"2",IF(X72&gt;=O72*3,"3","1"))</f>
        <v>2</v>
      </c>
      <c r="Z72" s="168">
        <f t="shared" si="58"/>
        <v>1.3448825198015291</v>
      </c>
      <c r="AA72" s="168">
        <f t="shared" si="59"/>
        <v>48.085047173644014</v>
      </c>
      <c r="AB72" s="340">
        <f t="shared" si="60"/>
        <v>19687162</v>
      </c>
      <c r="AC72" s="41">
        <f t="shared" si="61"/>
        <v>11.357739209648402</v>
      </c>
      <c r="AD72" s="41">
        <f t="shared" si="66"/>
        <v>4.8265352923441514</v>
      </c>
      <c r="AE72" s="341">
        <f t="shared" si="67"/>
        <v>2.6654895480149436</v>
      </c>
      <c r="AF72" s="171">
        <f t="shared" si="68"/>
        <v>129.35231835356603</v>
      </c>
      <c r="AG72" s="172">
        <f t="shared" si="69"/>
        <v>16.873204130482627</v>
      </c>
      <c r="AH72" s="172">
        <f t="shared" ref="AH72:AH74" si="96">(1-T72)*AG72</f>
        <v>9.7028409334196972</v>
      </c>
      <c r="AI72" s="172">
        <f t="shared" si="71"/>
        <v>7.1703631970629305</v>
      </c>
      <c r="AJ72" s="172">
        <f t="shared" si="72"/>
        <v>6.9631169282829273</v>
      </c>
      <c r="AK72" s="172">
        <f t="shared" si="73"/>
        <v>7.6661384140953999</v>
      </c>
      <c r="AL72" s="323">
        <f t="shared" si="74"/>
        <v>5.2177508204722368E-2</v>
      </c>
      <c r="AM72" s="173">
        <f t="shared" si="75"/>
        <v>7.1703631970629278</v>
      </c>
      <c r="AN72" s="174">
        <f t="shared" si="76"/>
        <v>7.1703631970629287</v>
      </c>
      <c r="AO72" s="175">
        <f t="shared" si="45"/>
        <v>0</v>
      </c>
      <c r="AP72" s="243">
        <f t="shared" si="62"/>
        <v>19687162</v>
      </c>
      <c r="AQ72" s="129">
        <f t="shared" si="63"/>
        <v>11.357739209648386</v>
      </c>
      <c r="AR72" s="129">
        <f t="shared" ref="AR72:AR74" si="97">T72*AQ72</f>
        <v>4.8265352923441451</v>
      </c>
      <c r="AS72" s="336">
        <f t="shared" si="78"/>
        <v>2.6654895480149436</v>
      </c>
      <c r="AT72" s="326">
        <f t="shared" si="64"/>
        <v>6.5312039173042411</v>
      </c>
      <c r="AU72" s="326">
        <f t="shared" si="65"/>
        <v>4.2336812182477148</v>
      </c>
      <c r="AV72" s="169">
        <f t="shared" si="79"/>
        <v>4.0649793730310191E-2</v>
      </c>
      <c r="AW72" s="170">
        <f t="shared" si="80"/>
        <v>4620279.0513536949</v>
      </c>
      <c r="AX72" s="168">
        <f t="shared" si="81"/>
        <v>2.1610457443292015</v>
      </c>
      <c r="AY72" s="316">
        <f t="shared" si="82"/>
        <v>9.4480424807599772E-2</v>
      </c>
      <c r="AZ72" s="313" t="str">
        <f t="shared" ref="AZ72:AZ74" si="98">IF(AY72&gt;AE72,"Øk s","Senk s")</f>
        <v>Senk s</v>
      </c>
      <c r="BA72" s="399">
        <f t="shared" si="46"/>
        <v>129.35231835356578</v>
      </c>
      <c r="BB72" s="47">
        <f t="shared" si="47"/>
        <v>16.873204130482588</v>
      </c>
      <c r="BC72" s="412">
        <f t="shared" si="48"/>
        <v>9.7028409334196741</v>
      </c>
      <c r="BD72" s="412">
        <f t="shared" si="49"/>
        <v>7.1703631970629136</v>
      </c>
      <c r="BE72" s="323">
        <f t="shared" si="50"/>
        <v>6.9631169282829131</v>
      </c>
      <c r="BF72" s="323">
        <f t="shared" si="51"/>
        <v>7.6661384140954025</v>
      </c>
      <c r="BG72" s="412">
        <f t="shared" si="52"/>
        <v>5.2177508204722348E-2</v>
      </c>
      <c r="BH72" s="406">
        <f t="shared" si="53"/>
        <v>7.1703631970629154</v>
      </c>
      <c r="BI72" s="407">
        <f t="shared" si="54"/>
        <v>7.1703631970629145</v>
      </c>
      <c r="BJ72" s="422">
        <f t="shared" si="55"/>
        <v>0</v>
      </c>
      <c r="BK72" s="176"/>
      <c r="BL72" s="151">
        <v>2017</v>
      </c>
      <c r="BM72" s="152">
        <f t="shared" si="84"/>
        <v>1.6021844170857763E-3</v>
      </c>
      <c r="BN72" s="152">
        <f t="shared" si="85"/>
        <v>9.4794387251919653E-3</v>
      </c>
      <c r="BO72" s="152">
        <f t="shared" si="86"/>
        <v>1.1096810951285953E-2</v>
      </c>
      <c r="BP72" s="152">
        <f t="shared" si="87"/>
        <v>-1.5485467189960505E-2</v>
      </c>
      <c r="BQ72" s="152">
        <f t="shared" si="88"/>
        <v>9.8197983395871297E-2</v>
      </c>
      <c r="BR72" s="152">
        <f t="shared" si="89"/>
        <v>9.6441282259186037E-2</v>
      </c>
      <c r="BS72" s="152">
        <f t="shared" si="90"/>
        <v>2.8995083527349603E-2</v>
      </c>
      <c r="BT72" s="153">
        <f t="shared" si="91"/>
        <v>2.7349080839122086E-2</v>
      </c>
      <c r="BU72" s="136"/>
      <c r="BV72" s="221" t="s">
        <v>39</v>
      </c>
      <c r="BW72" s="136"/>
      <c r="BX72" s="222">
        <f t="shared" si="94"/>
        <v>0.22943138968406809</v>
      </c>
      <c r="BY72" s="222">
        <f t="shared" si="94"/>
        <v>0.13676904806298271</v>
      </c>
      <c r="BZ72" s="222">
        <f t="shared" si="94"/>
        <v>7.5487268424043463E-2</v>
      </c>
      <c r="CA72" s="136"/>
      <c r="CV72" s="152"/>
    </row>
    <row r="73" spans="1:100" ht="21" customHeight="1" x14ac:dyDescent="0.3">
      <c r="A73" s="151">
        <v>2018</v>
      </c>
      <c r="B73" s="154">
        <v>19841296</v>
      </c>
      <c r="C73" s="155">
        <v>0.39143699407577515</v>
      </c>
      <c r="D73" s="155">
        <v>0.44893527030944824</v>
      </c>
      <c r="E73" s="155">
        <v>0.13832060992717743</v>
      </c>
      <c r="F73" s="156">
        <f t="shared" si="93"/>
        <v>7766617.2648077011</v>
      </c>
      <c r="G73" s="156">
        <f t="shared" si="93"/>
        <v>8907457.5830497742</v>
      </c>
      <c r="H73" s="156">
        <f t="shared" si="93"/>
        <v>2744460.1644656658</v>
      </c>
      <c r="I73" s="346">
        <f t="shared" si="95"/>
        <v>8907457.5830497742</v>
      </c>
      <c r="J73" s="157">
        <f>B73-F73-G73-H73</f>
        <v>422760.9876768589</v>
      </c>
      <c r="K73" s="188">
        <v>2168.9188484801648</v>
      </c>
      <c r="L73" s="156">
        <v>799.306640625</v>
      </c>
      <c r="M73" s="156">
        <v>1427.647786</v>
      </c>
      <c r="N73" s="159">
        <f>P73*V73</f>
        <v>4846210.3566879928</v>
      </c>
      <c r="O73" s="160">
        <f>K73*L73</f>
        <v>1733631.2385669239</v>
      </c>
      <c r="P73" s="156">
        <v>91322456</v>
      </c>
      <c r="Q73" s="161">
        <f>B73/((P73^S73)*(O73^(1-S73)))</f>
        <v>2.344039731045287</v>
      </c>
      <c r="R73" s="152">
        <f>(Q73-Q72)/Q72</f>
        <v>-2.842329192434585E-2</v>
      </c>
      <c r="S73" s="162">
        <v>0.4</v>
      </c>
      <c r="T73" s="163">
        <f>G73/B73</f>
        <v>0.44893527030944824</v>
      </c>
      <c r="U73" s="164">
        <f>(O73-O72)/O72</f>
        <v>1.5083399744834691E-4</v>
      </c>
      <c r="V73" s="165">
        <v>5.306701734662056E-2</v>
      </c>
      <c r="W73" s="166">
        <v>2.6736423969268799</v>
      </c>
      <c r="X73" s="167">
        <f>W73*O73</f>
        <v>4635109.9800693858</v>
      </c>
      <c r="Y73" s="235" t="str">
        <f>IF(X73&gt;=O73*2,"2",IF(X73&gt;=O73*3,"3","1"))</f>
        <v>2</v>
      </c>
      <c r="Z73" s="168">
        <f t="shared" si="58"/>
        <v>1.2992806691045917</v>
      </c>
      <c r="AA73" s="168">
        <f t="shared" si="59"/>
        <v>52.676978799418798</v>
      </c>
      <c r="AB73" s="340">
        <f t="shared" si="60"/>
        <v>19841296</v>
      </c>
      <c r="AC73" s="41">
        <f t="shared" si="61"/>
        <v>11.444934515832484</v>
      </c>
      <c r="AD73" s="41">
        <f t="shared" si="66"/>
        <v>5.1380347705391918</v>
      </c>
      <c r="AE73" s="341">
        <f t="shared" si="67"/>
        <v>2.8033556270021389</v>
      </c>
      <c r="AF73" s="171">
        <f t="shared" si="68"/>
        <v>144.59466373814951</v>
      </c>
      <c r="AG73" s="172">
        <f t="shared" si="69"/>
        <v>17.140594265757613</v>
      </c>
      <c r="AH73" s="172">
        <f t="shared" si="96"/>
        <v>9.4455769457951408</v>
      </c>
      <c r="AI73" s="172">
        <f t="shared" si="71"/>
        <v>7.6950173199624725</v>
      </c>
      <c r="AJ73" s="172">
        <f t="shared" si="72"/>
        <v>7.6732075288211465</v>
      </c>
      <c r="AK73" s="172">
        <f t="shared" si="73"/>
        <v>8.4358022537766679</v>
      </c>
      <c r="AL73" s="323">
        <f t="shared" si="74"/>
        <v>4.7416948378670436E-2</v>
      </c>
      <c r="AM73" s="173">
        <f t="shared" si="75"/>
        <v>7.6950173199624734</v>
      </c>
      <c r="AN73" s="174">
        <f t="shared" si="76"/>
        <v>7.6950173199624716</v>
      </c>
      <c r="AO73" s="175">
        <f>AM73-AN73</f>
        <v>0</v>
      </c>
      <c r="AP73" s="243">
        <f t="shared" si="62"/>
        <v>19841296</v>
      </c>
      <c r="AQ73" s="129">
        <f t="shared" si="63"/>
        <v>11.444934515832491</v>
      </c>
      <c r="AR73" s="129">
        <f t="shared" si="97"/>
        <v>5.1380347705391936</v>
      </c>
      <c r="AS73" s="336">
        <f t="shared" si="78"/>
        <v>2.8033556270021389</v>
      </c>
      <c r="AT73" s="326">
        <f t="shared" si="64"/>
        <v>6.3068997452932978</v>
      </c>
      <c r="AU73" s="326">
        <f t="shared" si="65"/>
        <v>4.602645714271886</v>
      </c>
      <c r="AV73" s="169">
        <f t="shared" si="79"/>
        <v>3.383951963920033E-2</v>
      </c>
      <c r="AW73" s="170">
        <f t="shared" si="80"/>
        <v>4859984.8877832741</v>
      </c>
      <c r="AX73" s="168">
        <f t="shared" si="81"/>
        <v>2.3346791435370546</v>
      </c>
      <c r="AY73" s="316">
        <f t="shared" si="82"/>
        <v>8.690653698582089E-2</v>
      </c>
      <c r="AZ73" s="313" t="str">
        <f t="shared" si="98"/>
        <v>Senk s</v>
      </c>
      <c r="BA73" s="399">
        <f t="shared" ref="BA73:BA74" si="99">((T73*Q73)/(V73+U73))^(1/(1-S73))</f>
        <v>144.59466373814968</v>
      </c>
      <c r="BB73" s="47">
        <f t="shared" ref="BB73:BB74" si="100">Q73*((T73*Q73)/(V73+U73))^(S73/(1-S73))</f>
        <v>17.140594265757628</v>
      </c>
      <c r="BC73" s="412">
        <f t="shared" ref="BC73:BC74" si="101">(1-T73)*Q73*((T73*Q73)/(V73+U73))^(S73/(1-S73))</f>
        <v>9.4455769457951479</v>
      </c>
      <c r="BD73" s="412">
        <f t="shared" ref="BD73:BD74" si="102">T73*BB73</f>
        <v>7.6950173199624787</v>
      </c>
      <c r="BE73" s="323">
        <f t="shared" ref="BE73:BE74" si="103">V73*BA73</f>
        <v>7.6732075288211554</v>
      </c>
      <c r="BF73" s="323">
        <f t="shared" ref="BF73:BF74" si="104">BA73/BB73</f>
        <v>8.4358022537766715</v>
      </c>
      <c r="BG73" s="412">
        <f t="shared" ref="BG73:BG74" si="105">(S73*BB73)/BA73</f>
        <v>4.7416948378670429E-2</v>
      </c>
      <c r="BH73" s="406">
        <f t="shared" ref="BH73:BH74" si="106">T73*Q73*(BA73^S73)</f>
        <v>7.6950173199624796</v>
      </c>
      <c r="BI73" s="407">
        <f t="shared" ref="BI73:BI74" si="107">(V73+U73)*BA73</f>
        <v>7.6950173199624805</v>
      </c>
      <c r="BJ73" s="422">
        <f t="shared" ref="BJ73:BJ74" si="108">BH73-BI73</f>
        <v>0</v>
      </c>
      <c r="BK73" s="176"/>
      <c r="BL73" s="151">
        <v>2018</v>
      </c>
      <c r="BM73" s="152">
        <f t="shared" si="84"/>
        <v>1.5083399744834691E-4</v>
      </c>
      <c r="BN73" s="152">
        <f t="shared" si="85"/>
        <v>9.4793615671949129E-3</v>
      </c>
      <c r="BO73" s="152">
        <f t="shared" si="86"/>
        <v>9.6316253746417529E-3</v>
      </c>
      <c r="BP73" s="152">
        <f t="shared" si="87"/>
        <v>-3.4110908864662795E-2</v>
      </c>
      <c r="BQ73" s="152">
        <f t="shared" si="88"/>
        <v>9.5661278826442514E-2</v>
      </c>
      <c r="BR73" s="152">
        <f t="shared" si="89"/>
        <v>9.5496040779422919E-2</v>
      </c>
      <c r="BS73" s="152">
        <f t="shared" si="90"/>
        <v>7.8291629844870481E-3</v>
      </c>
      <c r="BT73" s="153">
        <f t="shared" si="91"/>
        <v>7.6771710086466476E-3</v>
      </c>
      <c r="BU73" s="136"/>
      <c r="BV73" s="232" t="s">
        <v>66</v>
      </c>
      <c r="BW73" s="233"/>
      <c r="BX73" s="226">
        <f>BX51</f>
        <v>-0.25601135742050951</v>
      </c>
      <c r="BY73" s="226">
        <f>BY51</f>
        <v>5.5333675104433218E-2</v>
      </c>
      <c r="BZ73" s="226">
        <f>BZ51</f>
        <v>0.18011996164295838</v>
      </c>
      <c r="CA73" s="136"/>
      <c r="CV73" s="152"/>
    </row>
    <row r="74" spans="1:100" x14ac:dyDescent="0.3">
      <c r="A74" s="189">
        <v>2019</v>
      </c>
      <c r="B74" s="190">
        <v>20572606</v>
      </c>
      <c r="C74" s="191">
        <v>0.38751626014709473</v>
      </c>
      <c r="D74" s="191">
        <v>0.45416849851608276</v>
      </c>
      <c r="E74" s="191">
        <v>0.13768620789051056</v>
      </c>
      <c r="F74" s="192">
        <f t="shared" si="93"/>
        <v>7972219.3385996819</v>
      </c>
      <c r="G74" s="192">
        <f t="shared" si="93"/>
        <v>9343429.5775829554</v>
      </c>
      <c r="H74" s="192">
        <f t="shared" si="93"/>
        <v>2832564.1065655649</v>
      </c>
      <c r="I74" s="6">
        <f t="shared" si="95"/>
        <v>9343429.5775829554</v>
      </c>
      <c r="J74" s="193">
        <f>B74-F74-G74-H74</f>
        <v>424392.97725179791</v>
      </c>
      <c r="K74" s="188">
        <v>2168.9188484801648</v>
      </c>
      <c r="L74" s="156">
        <v>798.8077392578125</v>
      </c>
      <c r="M74" s="156">
        <v>1433.783686</v>
      </c>
      <c r="N74" s="193">
        <f>P74*V74</f>
        <v>5211403.9387085438</v>
      </c>
      <c r="O74" s="196">
        <f>K74*L74</f>
        <v>1732549.1619880984</v>
      </c>
      <c r="P74" s="192">
        <v>99608664</v>
      </c>
      <c r="Q74" s="197">
        <f>B74/((P74^S74)*(O74^(1-S74)))</f>
        <v>2.3483299799236015</v>
      </c>
      <c r="R74" s="211">
        <f>(Q74-Q73)/Q73</f>
        <v>1.8302799314759742E-3</v>
      </c>
      <c r="S74" s="198">
        <v>0.4</v>
      </c>
      <c r="T74" s="199">
        <f>G74/B74</f>
        <v>0.45416849851608276</v>
      </c>
      <c r="U74" s="200">
        <f>(O74-O73)/O73</f>
        <v>-6.2416767462032999E-4</v>
      </c>
      <c r="V74" s="201">
        <v>5.2318781614303589E-2</v>
      </c>
      <c r="W74" s="202">
        <v>2.6989870071411133</v>
      </c>
      <c r="X74" s="203">
        <f>W74*O74</f>
        <v>4676127.677439102</v>
      </c>
      <c r="Y74" s="235" t="str">
        <f>IF(X74&gt;=O74*2,"2",IF(X74&gt;=O74*3,"3","1"))</f>
        <v>2</v>
      </c>
      <c r="Z74" s="204">
        <f t="shared" si="58"/>
        <v>1.2943110121800849</v>
      </c>
      <c r="AA74" s="204">
        <f t="shared" si="59"/>
        <v>57.492546927614541</v>
      </c>
      <c r="AB74" s="342">
        <f t="shared" si="60"/>
        <v>20572606</v>
      </c>
      <c r="AC74" s="36">
        <f t="shared" si="61"/>
        <v>11.874183112006435</v>
      </c>
      <c r="AD74" s="36">
        <f t="shared" si="66"/>
        <v>5.3928799150849898</v>
      </c>
      <c r="AE74" s="343">
        <f t="shared" si="67"/>
        <v>2.9720550178321568</v>
      </c>
      <c r="AF74" s="206">
        <f t="shared" si="68"/>
        <v>155.19750087500094</v>
      </c>
      <c r="AG74" s="207">
        <f t="shared" si="69"/>
        <v>17.664974383626756</v>
      </c>
      <c r="AH74" s="207">
        <f t="shared" si="96"/>
        <v>9.6420994914899278</v>
      </c>
      <c r="AI74" s="207">
        <f t="shared" si="71"/>
        <v>8.0228748921368283</v>
      </c>
      <c r="AJ74" s="207">
        <f t="shared" si="72"/>
        <v>8.1197441553648648</v>
      </c>
      <c r="AK74" s="207">
        <f t="shared" si="73"/>
        <v>8.7856057701872352</v>
      </c>
      <c r="AL74" s="324">
        <f t="shared" si="74"/>
        <v>4.5529017629876573E-2</v>
      </c>
      <c r="AM74" s="208">
        <f t="shared" si="75"/>
        <v>8.0228748921368283</v>
      </c>
      <c r="AN74" s="209">
        <f t="shared" si="76"/>
        <v>8.0228748921368283</v>
      </c>
      <c r="AO74" s="214">
        <f>AM74-AN74</f>
        <v>0</v>
      </c>
      <c r="AP74" s="247">
        <f t="shared" si="62"/>
        <v>20572606</v>
      </c>
      <c r="AQ74" s="18">
        <f t="shared" si="63"/>
        <v>11.874183112006444</v>
      </c>
      <c r="AR74" s="18">
        <f t="shared" si="97"/>
        <v>5.3928799150849933</v>
      </c>
      <c r="AS74" s="337">
        <f t="shared" si="78"/>
        <v>2.9720550178321568</v>
      </c>
      <c r="AT74" s="345">
        <f t="shared" si="64"/>
        <v>6.4813031969214503</v>
      </c>
      <c r="AU74" s="13">
        <f t="shared" si="65"/>
        <v>4.8418107069177339</v>
      </c>
      <c r="AV74" s="213">
        <f t="shared" si="79"/>
        <v>3.0294939617817346E-2</v>
      </c>
      <c r="AW74" s="205">
        <f t="shared" si="80"/>
        <v>5149231.4305276265</v>
      </c>
      <c r="AX74" s="204">
        <f t="shared" si="81"/>
        <v>2.4208248972528366</v>
      </c>
      <c r="AY74" s="318">
        <f t="shared" si="82"/>
        <v>8.2613721232120935E-2</v>
      </c>
      <c r="AZ74" s="317" t="str">
        <f t="shared" si="98"/>
        <v>Senk s</v>
      </c>
      <c r="BA74" s="400">
        <f t="shared" si="99"/>
        <v>155.19750087500108</v>
      </c>
      <c r="BB74" s="44">
        <f t="shared" si="100"/>
        <v>17.664974383626777</v>
      </c>
      <c r="BC74" s="413">
        <f t="shared" si="101"/>
        <v>9.6420994914899385</v>
      </c>
      <c r="BD74" s="413">
        <f t="shared" si="102"/>
        <v>8.0228748921368389</v>
      </c>
      <c r="BE74" s="45">
        <f t="shared" si="103"/>
        <v>8.1197441553648719</v>
      </c>
      <c r="BF74" s="45">
        <f t="shared" si="104"/>
        <v>8.7856057701872334</v>
      </c>
      <c r="BG74" s="413">
        <f t="shared" si="105"/>
        <v>4.5529017629876586E-2</v>
      </c>
      <c r="BH74" s="408">
        <f t="shared" si="106"/>
        <v>8.0228748921368389</v>
      </c>
      <c r="BI74" s="409">
        <f t="shared" si="107"/>
        <v>8.0228748921368371</v>
      </c>
      <c r="BJ74" s="423">
        <f t="shared" si="108"/>
        <v>0</v>
      </c>
      <c r="BK74" s="176"/>
      <c r="BL74" s="189">
        <v>2019</v>
      </c>
      <c r="BM74" s="211">
        <f t="shared" si="84"/>
        <v>-6.2416767462032999E-4</v>
      </c>
      <c r="BN74" s="211">
        <f t="shared" si="85"/>
        <v>9.479431596149444E-3</v>
      </c>
      <c r="BO74" s="211">
        <f t="shared" si="86"/>
        <v>8.8493471667531205E-3</v>
      </c>
      <c r="BP74" s="211">
        <f t="shared" si="87"/>
        <v>-3.857379026213692E-3</v>
      </c>
      <c r="BQ74" s="211">
        <f t="shared" si="88"/>
        <v>9.0735711269088082E-2</v>
      </c>
      <c r="BR74" s="211">
        <f t="shared" si="89"/>
        <v>9.1416938441596318E-2</v>
      </c>
      <c r="BS74" s="211">
        <f t="shared" si="90"/>
        <v>3.6857975406445226E-2</v>
      </c>
      <c r="BT74" s="212">
        <f t="shared" si="91"/>
        <v>3.7505552834762354E-2</v>
      </c>
      <c r="BU74" s="136"/>
      <c r="BV74" s="136"/>
      <c r="BW74" s="136"/>
      <c r="BX74" s="267"/>
      <c r="BY74" s="267"/>
      <c r="BZ74" s="267"/>
      <c r="CA74" s="136"/>
      <c r="CV74" s="152"/>
    </row>
    <row r="75" spans="1:100" x14ac:dyDescent="0.3">
      <c r="CV75" s="152"/>
    </row>
    <row r="76" spans="1:100" x14ac:dyDescent="0.3">
      <c r="O76" s="261"/>
      <c r="X76" s="269"/>
      <c r="BS76" s="56"/>
      <c r="CV76" s="152"/>
    </row>
    <row r="77" spans="1:100" x14ac:dyDescent="0.3">
      <c r="O77" s="315"/>
      <c r="X77" s="269"/>
      <c r="BS77" s="56"/>
      <c r="CV77" s="152"/>
    </row>
    <row r="78" spans="1:100" x14ac:dyDescent="0.3">
      <c r="O78" s="261"/>
      <c r="X78" s="269"/>
      <c r="CV78" s="152"/>
    </row>
    <row r="79" spans="1:100" x14ac:dyDescent="0.3">
      <c r="AW79" s="319"/>
      <c r="AX79" s="320"/>
      <c r="AY79" s="320"/>
      <c r="AZ79" s="265"/>
      <c r="CV79" s="152"/>
    </row>
    <row r="80" spans="1:100" x14ac:dyDescent="0.3">
      <c r="AW80" s="319"/>
      <c r="AX80" s="320"/>
      <c r="AY80" s="320"/>
      <c r="AZ80" s="265"/>
      <c r="CV80" s="152"/>
    </row>
    <row r="81" spans="1:100" x14ac:dyDescent="0.3">
      <c r="A81" s="319"/>
      <c r="B81" s="159"/>
      <c r="F81" s="170"/>
      <c r="G81" s="129"/>
      <c r="H81" s="129"/>
      <c r="I81" s="129"/>
      <c r="P81" s="265"/>
      <c r="AW81" s="319"/>
      <c r="AX81" s="320"/>
      <c r="AY81" s="320"/>
      <c r="AZ81" s="265"/>
      <c r="CV81" s="152"/>
    </row>
    <row r="82" spans="1:100" x14ac:dyDescent="0.3">
      <c r="A82" s="319"/>
      <c r="B82" s="253"/>
      <c r="F82" s="253"/>
      <c r="G82" s="129"/>
      <c r="H82" s="129"/>
      <c r="I82" s="129"/>
      <c r="P82" s="56"/>
      <c r="AW82" s="319"/>
      <c r="AX82" s="320"/>
      <c r="AY82" s="320"/>
      <c r="AZ82" s="265"/>
      <c r="BB82" s="265"/>
    </row>
    <row r="83" spans="1:100" x14ac:dyDescent="0.3">
      <c r="A83" s="319"/>
      <c r="B83" s="253"/>
      <c r="F83" s="253"/>
      <c r="G83" s="129"/>
      <c r="H83" s="129"/>
      <c r="I83" s="129"/>
      <c r="P83" s="56"/>
      <c r="AW83" s="319"/>
      <c r="AX83" s="320"/>
      <c r="AY83" s="320"/>
      <c r="AZ83" s="265"/>
      <c r="BB83" s="265"/>
    </row>
    <row r="84" spans="1:100" x14ac:dyDescent="0.3">
      <c r="A84" s="319"/>
      <c r="B84" s="253"/>
      <c r="F84" s="253"/>
      <c r="G84" s="129"/>
      <c r="H84" s="129"/>
      <c r="I84" s="129"/>
      <c r="P84" s="326"/>
      <c r="AW84" s="319"/>
      <c r="AX84" s="320"/>
      <c r="AY84" s="320"/>
      <c r="AZ84" s="265"/>
      <c r="BB84" s="265"/>
    </row>
    <row r="85" spans="1:100" x14ac:dyDescent="0.3">
      <c r="A85" s="319"/>
      <c r="B85" s="253"/>
      <c r="F85" s="253"/>
      <c r="G85" s="129"/>
      <c r="H85" s="129"/>
      <c r="I85" s="129"/>
      <c r="P85" s="129"/>
      <c r="AW85" s="319"/>
      <c r="AX85" s="320"/>
      <c r="AY85" s="320"/>
      <c r="AZ85" s="265"/>
    </row>
    <row r="86" spans="1:100" x14ac:dyDescent="0.3">
      <c r="A86" s="319"/>
      <c r="B86" s="253"/>
      <c r="F86" s="253"/>
      <c r="G86" s="129"/>
      <c r="H86" s="129"/>
      <c r="I86" s="129"/>
      <c r="AW86" s="319"/>
      <c r="AX86" s="320"/>
      <c r="AY86" s="320"/>
      <c r="AZ86" s="265"/>
    </row>
    <row r="87" spans="1:100" x14ac:dyDescent="0.3">
      <c r="A87" s="319"/>
      <c r="B87" s="253"/>
      <c r="F87" s="253"/>
      <c r="G87" s="129"/>
      <c r="H87" s="129"/>
      <c r="I87" s="129"/>
      <c r="AW87" s="319"/>
      <c r="AX87" s="320"/>
      <c r="AY87" s="320"/>
      <c r="AZ87" s="265"/>
    </row>
    <row r="88" spans="1:100" x14ac:dyDescent="0.3">
      <c r="A88" s="319"/>
      <c r="B88" s="253"/>
      <c r="F88" s="253"/>
      <c r="G88" s="129"/>
      <c r="H88" s="129"/>
      <c r="I88" s="129"/>
      <c r="AW88" s="319"/>
      <c r="AX88" s="320"/>
      <c r="AY88" s="320"/>
      <c r="AZ88" s="265"/>
    </row>
    <row r="89" spans="1:100" x14ac:dyDescent="0.3">
      <c r="A89" s="319"/>
      <c r="B89" s="253"/>
      <c r="F89" s="253"/>
      <c r="G89" s="129"/>
      <c r="H89" s="129"/>
      <c r="I89" s="129"/>
      <c r="AW89" s="319"/>
      <c r="AX89" s="320"/>
      <c r="AY89" s="320"/>
      <c r="AZ89" s="265"/>
    </row>
    <row r="90" spans="1:100" x14ac:dyDescent="0.3">
      <c r="A90" s="319"/>
      <c r="B90" s="253"/>
      <c r="F90" s="253"/>
      <c r="G90" s="129"/>
      <c r="H90" s="129"/>
      <c r="I90" s="129"/>
      <c r="AW90" s="319"/>
      <c r="AX90" s="320"/>
      <c r="AY90" s="320"/>
      <c r="AZ90" s="265"/>
    </row>
    <row r="91" spans="1:100" x14ac:dyDescent="0.3">
      <c r="A91" s="319"/>
      <c r="B91" s="253"/>
      <c r="F91" s="253"/>
      <c r="G91" s="129"/>
      <c r="H91" s="129"/>
      <c r="I91" s="129"/>
      <c r="AW91" s="319"/>
      <c r="AX91" s="320"/>
      <c r="AY91" s="320"/>
      <c r="AZ91" s="265"/>
    </row>
    <row r="92" spans="1:100" x14ac:dyDescent="0.3">
      <c r="A92" s="319"/>
      <c r="B92" s="253"/>
      <c r="F92" s="253"/>
      <c r="G92" s="129"/>
      <c r="H92" s="129"/>
      <c r="I92" s="129"/>
      <c r="AW92" s="319"/>
      <c r="AX92" s="320"/>
      <c r="AY92" s="320"/>
      <c r="AZ92" s="265"/>
    </row>
    <row r="93" spans="1:100" x14ac:dyDescent="0.3">
      <c r="A93" s="319"/>
      <c r="B93" s="253"/>
      <c r="F93" s="253"/>
      <c r="G93" s="129"/>
      <c r="H93" s="129"/>
      <c r="I93" s="129"/>
      <c r="AW93" s="319"/>
      <c r="AX93" s="320"/>
      <c r="AY93" s="320"/>
      <c r="AZ93" s="265"/>
    </row>
    <row r="94" spans="1:100" x14ac:dyDescent="0.3">
      <c r="A94" s="319"/>
      <c r="B94" s="253"/>
      <c r="F94" s="253"/>
      <c r="G94" s="129"/>
      <c r="H94" s="129"/>
      <c r="I94" s="129"/>
      <c r="AW94" s="319"/>
      <c r="AX94" s="320"/>
      <c r="AY94" s="320"/>
      <c r="AZ94" s="265"/>
    </row>
    <row r="95" spans="1:100" x14ac:dyDescent="0.3">
      <c r="A95" s="319"/>
      <c r="B95" s="253"/>
      <c r="F95" s="253"/>
      <c r="G95" s="129"/>
      <c r="H95" s="129"/>
      <c r="I95" s="129"/>
      <c r="AW95" s="319"/>
      <c r="AX95" s="320"/>
      <c r="AY95" s="320"/>
      <c r="AZ95" s="265"/>
    </row>
    <row r="96" spans="1:100" x14ac:dyDescent="0.3">
      <c r="A96" s="319"/>
      <c r="B96" s="253"/>
      <c r="F96" s="253"/>
      <c r="G96" s="129"/>
      <c r="H96" s="129"/>
      <c r="I96" s="129"/>
      <c r="AW96" s="319"/>
      <c r="AX96" s="320"/>
      <c r="AY96" s="320"/>
      <c r="AZ96" s="265"/>
    </row>
    <row r="97" spans="1:52" x14ac:dyDescent="0.3">
      <c r="A97" s="319"/>
      <c r="B97" s="253"/>
      <c r="F97" s="253"/>
      <c r="G97" s="129"/>
      <c r="H97" s="129"/>
      <c r="I97" s="129"/>
      <c r="AW97" s="319"/>
      <c r="AX97" s="320"/>
      <c r="AY97" s="320"/>
      <c r="AZ97" s="265"/>
    </row>
    <row r="98" spans="1:52" x14ac:dyDescent="0.3">
      <c r="A98" s="319"/>
      <c r="B98" s="253"/>
      <c r="F98" s="253"/>
      <c r="G98" s="129"/>
      <c r="H98" s="129"/>
      <c r="I98" s="129"/>
      <c r="AW98" s="319"/>
      <c r="AX98" s="320"/>
      <c r="AY98" s="320"/>
      <c r="AZ98" s="265"/>
    </row>
    <row r="99" spans="1:52" x14ac:dyDescent="0.3">
      <c r="A99" s="319"/>
      <c r="B99" s="253"/>
      <c r="F99" s="253"/>
      <c r="G99" s="129"/>
      <c r="H99" s="129"/>
      <c r="I99" s="129"/>
      <c r="AW99" s="319"/>
      <c r="AX99" s="320"/>
      <c r="AY99" s="320"/>
      <c r="AZ99" s="265"/>
    </row>
    <row r="100" spans="1:52" x14ac:dyDescent="0.3">
      <c r="A100" s="319"/>
      <c r="B100" s="253"/>
      <c r="F100" s="253"/>
      <c r="G100" s="129"/>
      <c r="H100" s="129"/>
      <c r="I100" s="129"/>
      <c r="AW100" s="319"/>
      <c r="AX100" s="320"/>
      <c r="AY100" s="320"/>
      <c r="AZ100" s="265"/>
    </row>
    <row r="101" spans="1:52" x14ac:dyDescent="0.3">
      <c r="A101" s="319"/>
      <c r="B101" s="253"/>
      <c r="F101" s="253"/>
      <c r="G101" s="129"/>
      <c r="H101" s="129"/>
      <c r="I101" s="129"/>
      <c r="AW101" s="319"/>
      <c r="AX101" s="320"/>
      <c r="AY101" s="320"/>
      <c r="AZ101" s="265"/>
    </row>
    <row r="102" spans="1:52" x14ac:dyDescent="0.3">
      <c r="A102" s="319"/>
      <c r="B102" s="253"/>
      <c r="F102" s="253"/>
      <c r="G102" s="129"/>
      <c r="H102" s="129"/>
      <c r="I102" s="129"/>
      <c r="AW102" s="319"/>
      <c r="AX102" s="320"/>
      <c r="AY102" s="320"/>
      <c r="AZ102" s="265"/>
    </row>
    <row r="103" spans="1:52" x14ac:dyDescent="0.3">
      <c r="A103" s="319"/>
      <c r="B103" s="253"/>
      <c r="F103" s="253"/>
      <c r="G103" s="129"/>
      <c r="H103" s="129"/>
      <c r="I103" s="129"/>
      <c r="AW103" s="319"/>
      <c r="AX103" s="320"/>
      <c r="AY103" s="320"/>
      <c r="AZ103" s="265"/>
    </row>
    <row r="104" spans="1:52" x14ac:dyDescent="0.3">
      <c r="A104" s="319"/>
      <c r="B104" s="253"/>
      <c r="F104" s="253"/>
      <c r="G104" s="129"/>
      <c r="H104" s="129"/>
      <c r="I104" s="129"/>
      <c r="AW104" s="319"/>
      <c r="AX104" s="320"/>
      <c r="AY104" s="320"/>
      <c r="AZ104" s="265"/>
    </row>
    <row r="105" spans="1:52" x14ac:dyDescent="0.3">
      <c r="A105" s="319"/>
      <c r="B105" s="253"/>
      <c r="F105" s="253"/>
      <c r="G105" s="129"/>
      <c r="H105" s="129"/>
      <c r="I105" s="129"/>
      <c r="AW105" s="319"/>
      <c r="AX105" s="320"/>
      <c r="AY105" s="320"/>
      <c r="AZ105" s="265"/>
    </row>
    <row r="106" spans="1:52" x14ac:dyDescent="0.3">
      <c r="A106" s="319"/>
      <c r="B106" s="253"/>
      <c r="F106" s="253"/>
      <c r="G106" s="129"/>
      <c r="H106" s="129"/>
      <c r="I106" s="129"/>
      <c r="AW106" s="319"/>
      <c r="AX106" s="320"/>
      <c r="AY106" s="320"/>
      <c r="AZ106" s="265"/>
    </row>
    <row r="107" spans="1:52" x14ac:dyDescent="0.3">
      <c r="A107" s="319"/>
      <c r="B107" s="253"/>
      <c r="F107" s="253"/>
      <c r="G107" s="129"/>
      <c r="H107" s="129"/>
      <c r="I107" s="129"/>
      <c r="AW107" s="319"/>
      <c r="AX107" s="320"/>
      <c r="AY107" s="320"/>
      <c r="AZ107" s="265"/>
    </row>
    <row r="108" spans="1:52" x14ac:dyDescent="0.3">
      <c r="A108" s="319"/>
      <c r="B108" s="253"/>
      <c r="F108" s="253"/>
      <c r="G108" s="129"/>
      <c r="H108" s="129"/>
      <c r="I108" s="129"/>
      <c r="AW108" s="319"/>
      <c r="AX108" s="320"/>
      <c r="AY108" s="320"/>
      <c r="AZ108" s="265"/>
    </row>
    <row r="109" spans="1:52" x14ac:dyDescent="0.3">
      <c r="A109" s="319"/>
      <c r="B109" s="253"/>
      <c r="F109" s="253"/>
      <c r="G109" s="129"/>
      <c r="H109" s="129"/>
      <c r="I109" s="129"/>
      <c r="AW109" s="319"/>
      <c r="AX109" s="320"/>
      <c r="AY109" s="320"/>
      <c r="AZ109" s="265"/>
    </row>
    <row r="110" spans="1:52" x14ac:dyDescent="0.3">
      <c r="A110" s="319"/>
      <c r="B110" s="253"/>
      <c r="F110" s="253"/>
      <c r="G110" s="129"/>
      <c r="H110" s="129"/>
      <c r="I110" s="129"/>
      <c r="AW110" s="319"/>
      <c r="AX110" s="320"/>
      <c r="AY110" s="320"/>
      <c r="AZ110" s="265"/>
    </row>
    <row r="111" spans="1:52" x14ac:dyDescent="0.3">
      <c r="A111" s="319"/>
      <c r="B111" s="253"/>
      <c r="F111" s="253"/>
      <c r="G111" s="129"/>
      <c r="H111" s="129"/>
      <c r="I111" s="129"/>
      <c r="AW111" s="319"/>
      <c r="AX111" s="320"/>
      <c r="AY111" s="320"/>
      <c r="AZ111" s="265"/>
    </row>
    <row r="112" spans="1:52" x14ac:dyDescent="0.3">
      <c r="A112" s="319"/>
      <c r="B112" s="253"/>
      <c r="F112" s="253"/>
      <c r="G112" s="129"/>
      <c r="H112" s="129"/>
      <c r="I112" s="129"/>
      <c r="AW112" s="319"/>
      <c r="AX112" s="320"/>
      <c r="AY112" s="320"/>
      <c r="AZ112" s="265"/>
    </row>
    <row r="113" spans="1:52" x14ac:dyDescent="0.3">
      <c r="A113" s="319"/>
      <c r="B113" s="253"/>
      <c r="F113" s="253"/>
      <c r="G113" s="129"/>
      <c r="H113" s="129"/>
      <c r="I113" s="129"/>
      <c r="AW113" s="319"/>
      <c r="AX113" s="320"/>
      <c r="AY113" s="320"/>
      <c r="AZ113" s="265"/>
    </row>
    <row r="114" spans="1:52" x14ac:dyDescent="0.3">
      <c r="A114" s="319"/>
      <c r="B114" s="253"/>
      <c r="F114" s="253"/>
      <c r="G114" s="129"/>
      <c r="H114" s="129"/>
      <c r="I114" s="129"/>
      <c r="AW114" s="319"/>
      <c r="AX114" s="320"/>
      <c r="AY114" s="320"/>
      <c r="AZ114" s="265"/>
    </row>
    <row r="115" spans="1:52" x14ac:dyDescent="0.3">
      <c r="A115" s="319"/>
      <c r="B115" s="253"/>
      <c r="F115" s="253"/>
      <c r="G115" s="129"/>
      <c r="H115" s="129"/>
      <c r="I115" s="129"/>
      <c r="AW115" s="319"/>
      <c r="AX115" s="320"/>
      <c r="AY115" s="320"/>
      <c r="AZ115" s="265"/>
    </row>
    <row r="116" spans="1:52" x14ac:dyDescent="0.3">
      <c r="A116" s="319"/>
      <c r="B116" s="253"/>
      <c r="F116" s="253"/>
      <c r="G116" s="129"/>
      <c r="H116" s="129"/>
      <c r="I116" s="129"/>
      <c r="AW116" s="319"/>
      <c r="AX116" s="320"/>
      <c r="AY116" s="320"/>
      <c r="AZ116" s="265"/>
    </row>
    <row r="117" spans="1:52" x14ac:dyDescent="0.3">
      <c r="A117" s="319"/>
      <c r="B117" s="253"/>
      <c r="F117" s="253"/>
      <c r="G117" s="129"/>
      <c r="H117" s="129"/>
      <c r="I117" s="129"/>
      <c r="AW117" s="319"/>
      <c r="AX117" s="320"/>
      <c r="AY117" s="320"/>
      <c r="AZ117" s="265"/>
    </row>
    <row r="118" spans="1:52" x14ac:dyDescent="0.3">
      <c r="A118" s="319"/>
      <c r="B118" s="253"/>
      <c r="F118" s="253"/>
      <c r="G118" s="129"/>
      <c r="H118" s="129"/>
      <c r="I118" s="129"/>
      <c r="AW118" s="319"/>
      <c r="AX118" s="320"/>
      <c r="AY118" s="320"/>
      <c r="AZ118" s="265"/>
    </row>
    <row r="119" spans="1:52" x14ac:dyDescent="0.3">
      <c r="A119" s="319"/>
      <c r="B119" s="253"/>
      <c r="F119" s="253"/>
      <c r="G119" s="129"/>
      <c r="H119" s="129"/>
      <c r="I119" s="129"/>
      <c r="AW119" s="319"/>
      <c r="AX119" s="320"/>
      <c r="AY119" s="320"/>
      <c r="AZ119" s="265"/>
    </row>
    <row r="120" spans="1:52" x14ac:dyDescent="0.3">
      <c r="A120" s="319"/>
      <c r="B120" s="253"/>
      <c r="F120" s="253"/>
      <c r="G120" s="129"/>
      <c r="H120" s="129"/>
      <c r="I120" s="129"/>
      <c r="AW120" s="319"/>
      <c r="AX120" s="320"/>
      <c r="AY120" s="320"/>
      <c r="AZ120" s="265"/>
    </row>
    <row r="121" spans="1:52" x14ac:dyDescent="0.3">
      <c r="A121" s="319"/>
      <c r="B121" s="253"/>
      <c r="F121" s="253"/>
      <c r="G121" s="129"/>
      <c r="H121" s="129"/>
      <c r="I121" s="129"/>
      <c r="AW121" s="319"/>
      <c r="AX121" s="320"/>
      <c r="AY121" s="320"/>
      <c r="AZ121" s="265"/>
    </row>
    <row r="122" spans="1:52" x14ac:dyDescent="0.3">
      <c r="A122" s="319"/>
      <c r="B122" s="253"/>
      <c r="F122" s="253"/>
      <c r="G122" s="129"/>
      <c r="H122" s="129"/>
      <c r="I122" s="129"/>
      <c r="AW122" s="319"/>
      <c r="AX122" s="320"/>
      <c r="AY122" s="320"/>
      <c r="AZ122" s="265"/>
    </row>
    <row r="123" spans="1:52" x14ac:dyDescent="0.3">
      <c r="A123" s="319"/>
      <c r="B123" s="253"/>
      <c r="F123" s="253"/>
      <c r="G123" s="129"/>
      <c r="H123" s="129"/>
      <c r="I123" s="129"/>
      <c r="AW123" s="319"/>
      <c r="AX123" s="320"/>
      <c r="AY123" s="320"/>
      <c r="AZ123" s="265"/>
    </row>
    <row r="124" spans="1:52" x14ac:dyDescent="0.3">
      <c r="A124" s="319"/>
      <c r="B124" s="253"/>
      <c r="F124" s="253"/>
      <c r="G124" s="129"/>
      <c r="H124" s="129"/>
      <c r="I124" s="129"/>
      <c r="AW124" s="319"/>
      <c r="AX124" s="320"/>
      <c r="AY124" s="320"/>
      <c r="AZ124" s="265"/>
    </row>
    <row r="125" spans="1:52" x14ac:dyDescent="0.3">
      <c r="A125" s="319"/>
      <c r="B125" s="253"/>
      <c r="F125" s="253"/>
      <c r="G125" s="129"/>
      <c r="H125" s="129"/>
      <c r="I125" s="129"/>
      <c r="AW125" s="319"/>
      <c r="AX125" s="320"/>
      <c r="AY125" s="320"/>
      <c r="AZ125" s="265"/>
    </row>
    <row r="126" spans="1:52" x14ac:dyDescent="0.3">
      <c r="A126" s="319"/>
      <c r="B126" s="253"/>
      <c r="F126" s="253"/>
      <c r="G126" s="129"/>
      <c r="H126" s="129"/>
      <c r="I126" s="129"/>
      <c r="AW126" s="319"/>
      <c r="AX126" s="320"/>
      <c r="AY126" s="320"/>
      <c r="AZ126" s="265"/>
    </row>
    <row r="127" spans="1:52" x14ac:dyDescent="0.3">
      <c r="A127" s="319"/>
      <c r="B127" s="253"/>
      <c r="F127" s="253"/>
      <c r="G127" s="129"/>
      <c r="H127" s="129"/>
      <c r="I127" s="129"/>
      <c r="AW127" s="319"/>
      <c r="AX127" s="320"/>
      <c r="AY127" s="320"/>
      <c r="AZ127" s="265"/>
    </row>
    <row r="128" spans="1:52" x14ac:dyDescent="0.3">
      <c r="A128" s="319"/>
      <c r="B128" s="253"/>
      <c r="F128" s="253"/>
      <c r="G128" s="129"/>
      <c r="H128" s="129"/>
      <c r="I128" s="129"/>
      <c r="AW128" s="319"/>
      <c r="AX128" s="320"/>
      <c r="AY128" s="320"/>
      <c r="AZ128" s="265"/>
    </row>
    <row r="129" spans="1:52" x14ac:dyDescent="0.3">
      <c r="A129" s="319"/>
      <c r="B129" s="253"/>
      <c r="F129" s="253"/>
      <c r="G129" s="129"/>
      <c r="H129" s="129"/>
      <c r="I129" s="129"/>
      <c r="AW129" s="319"/>
      <c r="AX129" s="320"/>
      <c r="AY129" s="320"/>
      <c r="AZ129" s="265"/>
    </row>
    <row r="130" spans="1:52" x14ac:dyDescent="0.3">
      <c r="A130" s="319"/>
      <c r="B130" s="253"/>
      <c r="F130" s="253"/>
      <c r="G130" s="129"/>
      <c r="H130" s="129"/>
      <c r="I130" s="129"/>
      <c r="AW130" s="319"/>
      <c r="AX130" s="320"/>
      <c r="AY130" s="320"/>
      <c r="AZ130" s="265"/>
    </row>
    <row r="131" spans="1:52" x14ac:dyDescent="0.3">
      <c r="A131" s="319"/>
      <c r="B131" s="253"/>
      <c r="F131" s="253"/>
      <c r="G131" s="129"/>
      <c r="H131" s="129"/>
      <c r="I131" s="129"/>
      <c r="AW131" s="319"/>
      <c r="AX131" s="320"/>
      <c r="AY131" s="320"/>
      <c r="AZ131" s="265"/>
    </row>
    <row r="132" spans="1:52" x14ac:dyDescent="0.3">
      <c r="A132" s="319"/>
      <c r="B132" s="253"/>
      <c r="F132" s="253"/>
      <c r="G132" s="129"/>
      <c r="H132" s="129"/>
      <c r="I132" s="129"/>
      <c r="AW132" s="319"/>
      <c r="AX132" s="320"/>
      <c r="AY132" s="320"/>
      <c r="AZ132" s="265"/>
    </row>
    <row r="133" spans="1:52" x14ac:dyDescent="0.3">
      <c r="A133" s="319"/>
      <c r="B133" s="253"/>
      <c r="F133" s="253"/>
      <c r="G133" s="129"/>
      <c r="H133" s="129"/>
      <c r="I133" s="129"/>
      <c r="AW133" s="319"/>
      <c r="AX133" s="320"/>
      <c r="AY133" s="320"/>
      <c r="AZ133" s="265"/>
    </row>
    <row r="134" spans="1:52" x14ac:dyDescent="0.3">
      <c r="A134" s="319"/>
      <c r="B134" s="253"/>
      <c r="F134" s="253"/>
      <c r="G134" s="129"/>
      <c r="H134" s="129"/>
      <c r="I134" s="129"/>
      <c r="AW134" s="319"/>
      <c r="AX134" s="320"/>
      <c r="AY134" s="320"/>
      <c r="AZ134" s="265"/>
    </row>
    <row r="135" spans="1:52" x14ac:dyDescent="0.3">
      <c r="A135" s="319"/>
      <c r="B135" s="253"/>
      <c r="F135" s="253"/>
      <c r="G135" s="129"/>
      <c r="H135" s="129"/>
      <c r="I135" s="129"/>
      <c r="AW135" s="319"/>
      <c r="AX135" s="320"/>
      <c r="AY135" s="320"/>
      <c r="AZ135" s="265"/>
    </row>
    <row r="136" spans="1:52" x14ac:dyDescent="0.3">
      <c r="A136" s="319"/>
      <c r="B136" s="253"/>
      <c r="F136" s="253"/>
      <c r="G136" s="129"/>
      <c r="H136" s="129"/>
      <c r="I136" s="129"/>
      <c r="AW136" s="319"/>
      <c r="AX136" s="320"/>
      <c r="AY136" s="320"/>
      <c r="AZ136" s="265"/>
    </row>
    <row r="137" spans="1:52" x14ac:dyDescent="0.3">
      <c r="A137" s="319"/>
      <c r="B137" s="253"/>
      <c r="F137" s="253"/>
      <c r="G137" s="129"/>
      <c r="H137" s="129"/>
      <c r="I137" s="129"/>
      <c r="AW137" s="319"/>
      <c r="AX137" s="320"/>
      <c r="AY137" s="320"/>
      <c r="AZ137" s="265"/>
    </row>
    <row r="138" spans="1:52" x14ac:dyDescent="0.3">
      <c r="A138" s="319"/>
      <c r="B138" s="253"/>
      <c r="F138" s="253"/>
      <c r="G138" s="129"/>
      <c r="H138" s="129"/>
      <c r="I138" s="129"/>
      <c r="AW138" s="319"/>
      <c r="AX138" s="320"/>
      <c r="AY138" s="320"/>
      <c r="AZ138" s="265"/>
    </row>
    <row r="139" spans="1:52" x14ac:dyDescent="0.3">
      <c r="A139" s="319"/>
      <c r="B139" s="253"/>
      <c r="F139" s="253"/>
      <c r="G139" s="129"/>
      <c r="H139" s="129"/>
      <c r="I139" s="129"/>
      <c r="AW139" s="319"/>
      <c r="AX139" s="320"/>
      <c r="AY139" s="320"/>
      <c r="AZ139" s="265"/>
    </row>
    <row r="140" spans="1:52" x14ac:dyDescent="0.3">
      <c r="A140" s="319"/>
      <c r="B140" s="253"/>
      <c r="F140" s="253"/>
      <c r="G140" s="129"/>
      <c r="H140" s="129"/>
      <c r="I140" s="129"/>
      <c r="AW140" s="319"/>
      <c r="AX140" s="320"/>
      <c r="AY140" s="320"/>
      <c r="AZ140" s="265"/>
    </row>
    <row r="141" spans="1:52" x14ac:dyDescent="0.3">
      <c r="A141" s="319"/>
      <c r="B141" s="253"/>
      <c r="F141" s="253"/>
      <c r="G141" s="129"/>
      <c r="H141" s="129"/>
      <c r="I141" s="129"/>
      <c r="AW141" s="319"/>
      <c r="AX141" s="320"/>
      <c r="AY141" s="320"/>
      <c r="AZ141" s="265"/>
    </row>
    <row r="142" spans="1:52" x14ac:dyDescent="0.3">
      <c r="A142" s="319"/>
      <c r="B142" s="253"/>
      <c r="F142" s="253"/>
      <c r="G142" s="129"/>
      <c r="H142" s="129"/>
      <c r="I142" s="129"/>
      <c r="AW142" s="319"/>
      <c r="AX142" s="320"/>
      <c r="AY142" s="320"/>
      <c r="AZ142" s="265"/>
    </row>
    <row r="143" spans="1:52" x14ac:dyDescent="0.3">
      <c r="A143" s="319"/>
      <c r="B143" s="253"/>
      <c r="F143" s="253"/>
      <c r="G143" s="129"/>
      <c r="H143" s="129"/>
      <c r="I143" s="129"/>
      <c r="AW143" s="319"/>
      <c r="AX143" s="320"/>
      <c r="AY143" s="320"/>
      <c r="AZ143" s="265"/>
    </row>
    <row r="144" spans="1:52" x14ac:dyDescent="0.3">
      <c r="A144" s="319"/>
      <c r="B144" s="253"/>
      <c r="F144" s="253"/>
      <c r="G144" s="129"/>
      <c r="H144" s="129"/>
      <c r="I144" s="129"/>
      <c r="AW144" s="319"/>
      <c r="AX144" s="320"/>
      <c r="AY144" s="320"/>
      <c r="AZ144" s="265"/>
    </row>
    <row r="145" spans="1:51" x14ac:dyDescent="0.3">
      <c r="A145" s="319"/>
      <c r="B145" s="253"/>
      <c r="F145" s="253"/>
      <c r="G145" s="129"/>
      <c r="H145" s="129"/>
      <c r="I145" s="129"/>
      <c r="AW145" s="319"/>
      <c r="AY145" s="321"/>
    </row>
    <row r="146" spans="1:51" x14ac:dyDescent="0.3">
      <c r="A146" s="319"/>
      <c r="B146" s="253"/>
      <c r="F146" s="253"/>
      <c r="G146" s="129"/>
      <c r="H146" s="129"/>
      <c r="I146" s="129"/>
      <c r="AY146" s="321"/>
    </row>
    <row r="147" spans="1:51" x14ac:dyDescent="0.3">
      <c r="A147" s="319"/>
      <c r="B147" s="253"/>
      <c r="F147" s="253"/>
      <c r="G147" s="129"/>
      <c r="H147" s="129"/>
      <c r="I147" s="129"/>
      <c r="AY147" s="321"/>
    </row>
    <row r="148" spans="1:51" x14ac:dyDescent="0.3">
      <c r="A148" s="319"/>
      <c r="B148" s="253"/>
      <c r="F148" s="253"/>
      <c r="G148" s="129"/>
      <c r="H148" s="129"/>
      <c r="I148" s="129"/>
      <c r="AY148" s="321"/>
    </row>
    <row r="149" spans="1:51" x14ac:dyDescent="0.3">
      <c r="A149" s="319"/>
      <c r="B149" s="253"/>
      <c r="F149" s="253"/>
      <c r="G149" s="129"/>
      <c r="H149" s="129"/>
      <c r="I149" s="129"/>
      <c r="AY149" s="321"/>
    </row>
    <row r="150" spans="1:51" x14ac:dyDescent="0.3">
      <c r="A150" s="319"/>
      <c r="B150" s="253"/>
      <c r="F150" s="253"/>
      <c r="G150" s="129"/>
      <c r="H150" s="129"/>
      <c r="I150" s="129"/>
      <c r="AY150" s="321"/>
    </row>
    <row r="151" spans="1:51" x14ac:dyDescent="0.3">
      <c r="A151" s="319"/>
      <c r="B151" s="253"/>
      <c r="F151" s="253"/>
      <c r="G151" s="129"/>
      <c r="H151" s="129"/>
      <c r="I151" s="129"/>
      <c r="AY151" s="321"/>
    </row>
    <row r="152" spans="1:51" x14ac:dyDescent="0.3">
      <c r="A152" s="319"/>
      <c r="B152" s="253"/>
      <c r="F152" s="253"/>
      <c r="G152" s="129"/>
      <c r="H152" s="129"/>
      <c r="I152" s="129"/>
      <c r="AY152" s="321"/>
    </row>
    <row r="153" spans="1:51" x14ac:dyDescent="0.3">
      <c r="A153" s="319"/>
      <c r="B153" s="253"/>
      <c r="F153" s="253"/>
      <c r="G153" s="129"/>
      <c r="H153" s="129"/>
      <c r="I153" s="129"/>
      <c r="AY153" s="321"/>
    </row>
    <row r="154" spans="1:51" x14ac:dyDescent="0.3">
      <c r="A154" s="319"/>
      <c r="B154" s="253"/>
      <c r="F154" s="253"/>
      <c r="G154" s="129"/>
      <c r="H154" s="129"/>
      <c r="I154" s="129"/>
      <c r="AY154" s="321"/>
    </row>
    <row r="155" spans="1:51" x14ac:dyDescent="0.3">
      <c r="A155" s="319"/>
      <c r="B155" s="253"/>
      <c r="F155" s="253"/>
      <c r="G155" s="129"/>
      <c r="H155" s="129"/>
      <c r="I155" s="129"/>
      <c r="AY155" s="321"/>
    </row>
    <row r="156" spans="1:51" x14ac:dyDescent="0.3">
      <c r="A156" s="319"/>
      <c r="B156" s="253"/>
      <c r="F156" s="253"/>
      <c r="G156" s="129"/>
      <c r="H156" s="129"/>
      <c r="I156" s="129"/>
      <c r="AY156" s="321"/>
    </row>
    <row r="157" spans="1:51" x14ac:dyDescent="0.3">
      <c r="A157" s="319"/>
      <c r="B157" s="253"/>
      <c r="F157" s="253"/>
      <c r="G157" s="129"/>
      <c r="H157" s="129"/>
      <c r="I157" s="129"/>
      <c r="AY157" s="321"/>
    </row>
    <row r="158" spans="1:51" x14ac:dyDescent="0.3">
      <c r="A158" s="319"/>
      <c r="B158" s="253"/>
      <c r="F158" s="253"/>
      <c r="G158" s="129"/>
      <c r="H158" s="129"/>
      <c r="I158" s="129"/>
      <c r="AY158" s="321"/>
    </row>
    <row r="159" spans="1:51" x14ac:dyDescent="0.3">
      <c r="A159" s="319"/>
      <c r="B159" s="253"/>
      <c r="F159" s="253"/>
      <c r="G159" s="129"/>
      <c r="H159" s="129"/>
      <c r="I159" s="129"/>
      <c r="AY159" s="321"/>
    </row>
    <row r="160" spans="1:51" x14ac:dyDescent="0.3">
      <c r="A160" s="319"/>
      <c r="B160" s="253"/>
      <c r="F160" s="253"/>
      <c r="G160" s="129"/>
      <c r="H160" s="129"/>
      <c r="I160" s="129"/>
      <c r="AY160" s="321"/>
    </row>
    <row r="161" spans="1:51" x14ac:dyDescent="0.3">
      <c r="A161" s="319"/>
      <c r="B161" s="253"/>
      <c r="F161" s="253"/>
      <c r="G161" s="129"/>
      <c r="H161" s="129"/>
      <c r="I161" s="129"/>
      <c r="AY161" s="321"/>
    </row>
    <row r="162" spans="1:51" x14ac:dyDescent="0.3">
      <c r="A162" s="319"/>
      <c r="B162" s="253"/>
      <c r="F162" s="253"/>
      <c r="G162" s="129"/>
      <c r="H162" s="129"/>
      <c r="I162" s="129"/>
      <c r="AY162" s="321"/>
    </row>
    <row r="163" spans="1:51" x14ac:dyDescent="0.3">
      <c r="A163" s="319"/>
      <c r="B163" s="253"/>
      <c r="F163" s="253"/>
      <c r="G163" s="129"/>
      <c r="H163" s="129"/>
      <c r="I163" s="129"/>
      <c r="AY163" s="321"/>
    </row>
    <row r="164" spans="1:51" x14ac:dyDescent="0.3">
      <c r="A164" s="319"/>
      <c r="B164" s="253"/>
      <c r="F164" s="253"/>
      <c r="G164" s="129"/>
      <c r="H164" s="129"/>
      <c r="I164" s="129"/>
      <c r="AY164" s="321"/>
    </row>
    <row r="165" spans="1:51" x14ac:dyDescent="0.3">
      <c r="A165" s="319"/>
      <c r="B165" s="253"/>
      <c r="F165" s="253"/>
      <c r="G165" s="129"/>
      <c r="H165" s="129"/>
      <c r="I165" s="129"/>
      <c r="AY165" s="321"/>
    </row>
    <row r="166" spans="1:51" x14ac:dyDescent="0.3">
      <c r="A166" s="319"/>
      <c r="B166" s="253"/>
      <c r="F166" s="253"/>
      <c r="G166" s="129"/>
      <c r="H166" s="129"/>
      <c r="I166" s="129"/>
      <c r="AY166" s="321"/>
    </row>
    <row r="167" spans="1:51" x14ac:dyDescent="0.3">
      <c r="A167" s="319"/>
      <c r="B167" s="253"/>
      <c r="F167" s="253"/>
      <c r="G167" s="129"/>
      <c r="H167" s="129"/>
      <c r="I167" s="129"/>
      <c r="AY167" s="321"/>
    </row>
    <row r="168" spans="1:51" x14ac:dyDescent="0.3">
      <c r="A168" s="319"/>
      <c r="B168" s="253"/>
      <c r="F168" s="253"/>
      <c r="G168" s="129"/>
      <c r="H168" s="129"/>
      <c r="I168" s="129"/>
      <c r="AY168" s="321"/>
    </row>
    <row r="169" spans="1:51" x14ac:dyDescent="0.3">
      <c r="A169" s="319"/>
      <c r="B169" s="253"/>
      <c r="F169" s="253"/>
      <c r="G169" s="129"/>
      <c r="H169" s="129"/>
      <c r="I169" s="129"/>
      <c r="AY169" s="321"/>
    </row>
    <row r="170" spans="1:51" x14ac:dyDescent="0.3">
      <c r="A170" s="319"/>
      <c r="B170" s="253"/>
      <c r="F170" s="253"/>
      <c r="G170" s="129"/>
      <c r="H170" s="129"/>
      <c r="I170" s="129"/>
    </row>
    <row r="171" spans="1:51" x14ac:dyDescent="0.3">
      <c r="A171" s="319"/>
      <c r="B171" s="253"/>
      <c r="F171" s="253"/>
      <c r="G171" s="129"/>
      <c r="H171" s="129"/>
      <c r="I171" s="129"/>
    </row>
    <row r="172" spans="1:51" x14ac:dyDescent="0.3">
      <c r="A172" s="319"/>
      <c r="B172" s="253"/>
      <c r="F172" s="253"/>
      <c r="G172" s="129"/>
      <c r="H172" s="129"/>
      <c r="I172" s="129"/>
    </row>
    <row r="173" spans="1:51" x14ac:dyDescent="0.3">
      <c r="A173" s="319"/>
      <c r="B173" s="253"/>
      <c r="F173" s="253"/>
      <c r="G173" s="129"/>
      <c r="H173" s="129"/>
      <c r="I173" s="129"/>
    </row>
    <row r="174" spans="1:51" x14ac:dyDescent="0.3">
      <c r="A174" s="319"/>
      <c r="B174" s="253"/>
      <c r="F174" s="253"/>
      <c r="G174" s="129"/>
      <c r="H174" s="129"/>
      <c r="I174" s="129"/>
    </row>
    <row r="175" spans="1:51" x14ac:dyDescent="0.3">
      <c r="A175" s="319"/>
      <c r="B175" s="253"/>
      <c r="F175" s="253"/>
      <c r="G175" s="129"/>
      <c r="H175" s="129"/>
      <c r="I175" s="129"/>
    </row>
    <row r="176" spans="1:51" x14ac:dyDescent="0.3">
      <c r="A176" s="319"/>
      <c r="B176" s="253"/>
      <c r="F176" s="253"/>
      <c r="G176" s="129"/>
      <c r="H176" s="129"/>
      <c r="I176" s="129"/>
    </row>
    <row r="177" spans="1:9" x14ac:dyDescent="0.3">
      <c r="A177" s="319"/>
      <c r="B177" s="253"/>
      <c r="F177" s="253"/>
      <c r="G177" s="129"/>
      <c r="H177" s="129"/>
      <c r="I177" s="129"/>
    </row>
    <row r="178" spans="1:9" x14ac:dyDescent="0.3">
      <c r="A178" s="319"/>
      <c r="B178" s="253"/>
      <c r="F178" s="253"/>
      <c r="G178" s="129"/>
      <c r="H178" s="129"/>
      <c r="I178" s="129"/>
    </row>
    <row r="179" spans="1:9" x14ac:dyDescent="0.3">
      <c r="A179" s="319"/>
      <c r="B179" s="253"/>
      <c r="F179" s="253"/>
      <c r="G179" s="129"/>
      <c r="H179" s="129"/>
      <c r="I179" s="129"/>
    </row>
    <row r="180" spans="1:9" x14ac:dyDescent="0.3">
      <c r="A180" s="319"/>
      <c r="B180" s="253"/>
      <c r="F180" s="253"/>
      <c r="G180" s="129"/>
      <c r="H180" s="129"/>
      <c r="I180" s="129"/>
    </row>
    <row r="181" spans="1:9" x14ac:dyDescent="0.3">
      <c r="A181" s="319"/>
      <c r="B181" s="253"/>
      <c r="F181" s="253"/>
      <c r="G181" s="129"/>
      <c r="H181" s="129"/>
      <c r="I181" s="129"/>
    </row>
    <row r="182" spans="1:9" x14ac:dyDescent="0.3">
      <c r="A182" s="319"/>
      <c r="B182" s="253"/>
      <c r="F182" s="253"/>
      <c r="G182" s="129"/>
      <c r="H182" s="129"/>
      <c r="I182" s="129"/>
    </row>
    <row r="183" spans="1:9" x14ac:dyDescent="0.3">
      <c r="A183" s="319"/>
      <c r="B183" s="253"/>
      <c r="F183" s="253"/>
      <c r="G183" s="129"/>
      <c r="H183" s="129"/>
      <c r="I183" s="129"/>
    </row>
    <row r="184" spans="1:9" x14ac:dyDescent="0.3">
      <c r="A184" s="319"/>
      <c r="B184" s="253"/>
      <c r="F184" s="253"/>
      <c r="G184" s="129"/>
      <c r="H184" s="129"/>
      <c r="I184" s="129"/>
    </row>
    <row r="185" spans="1:9" x14ac:dyDescent="0.3">
      <c r="A185" s="319"/>
      <c r="B185" s="253"/>
      <c r="F185" s="253"/>
      <c r="G185" s="129"/>
      <c r="H185" s="129"/>
      <c r="I185" s="129"/>
    </row>
    <row r="186" spans="1:9" x14ac:dyDescent="0.3">
      <c r="A186" s="319"/>
      <c r="B186" s="253"/>
      <c r="F186" s="253"/>
      <c r="G186" s="129"/>
      <c r="H186" s="129"/>
      <c r="I186" s="129"/>
    </row>
    <row r="187" spans="1:9" x14ac:dyDescent="0.3">
      <c r="A187" s="319"/>
      <c r="B187" s="253"/>
      <c r="F187" s="253"/>
      <c r="G187" s="129"/>
      <c r="H187" s="129"/>
      <c r="I187" s="129"/>
    </row>
    <row r="188" spans="1:9" x14ac:dyDescent="0.3">
      <c r="A188" s="319"/>
      <c r="B188" s="253"/>
      <c r="F188" s="253"/>
      <c r="G188" s="129"/>
      <c r="H188" s="129"/>
      <c r="I188" s="129"/>
    </row>
    <row r="189" spans="1:9" x14ac:dyDescent="0.3">
      <c r="A189" s="319"/>
      <c r="B189" s="253"/>
      <c r="F189" s="253"/>
      <c r="G189" s="129"/>
      <c r="H189" s="129"/>
      <c r="I189" s="129"/>
    </row>
    <row r="190" spans="1:9" x14ac:dyDescent="0.3">
      <c r="A190" s="319"/>
      <c r="B190" s="253"/>
      <c r="F190" s="253"/>
      <c r="G190" s="129"/>
      <c r="H190" s="129"/>
      <c r="I190" s="129"/>
    </row>
    <row r="191" spans="1:9" x14ac:dyDescent="0.3">
      <c r="A191" s="319"/>
      <c r="B191" s="253"/>
      <c r="F191" s="253"/>
      <c r="G191" s="129"/>
      <c r="H191" s="129"/>
      <c r="I191" s="129"/>
    </row>
    <row r="192" spans="1:9" x14ac:dyDescent="0.3">
      <c r="A192" s="319"/>
      <c r="B192" s="253"/>
      <c r="F192" s="253"/>
      <c r="G192" s="129"/>
      <c r="H192" s="129"/>
      <c r="I192" s="129"/>
    </row>
    <row r="193" spans="1:9" x14ac:dyDescent="0.3">
      <c r="A193" s="319"/>
      <c r="B193" s="253"/>
      <c r="F193" s="253"/>
      <c r="G193" s="129"/>
      <c r="H193" s="129"/>
      <c r="I193" s="129"/>
    </row>
    <row r="194" spans="1:9" x14ac:dyDescent="0.3">
      <c r="A194" s="319"/>
      <c r="B194" s="253"/>
      <c r="F194" s="253"/>
      <c r="G194" s="129"/>
      <c r="H194" s="129"/>
      <c r="I194" s="129"/>
    </row>
    <row r="195" spans="1:9" x14ac:dyDescent="0.3">
      <c r="A195" s="319"/>
      <c r="B195" s="253"/>
      <c r="F195" s="253"/>
      <c r="G195" s="129"/>
      <c r="H195" s="129"/>
      <c r="I195" s="129"/>
    </row>
    <row r="196" spans="1:9" x14ac:dyDescent="0.3">
      <c r="A196" s="319"/>
      <c r="B196" s="253"/>
      <c r="F196" s="253"/>
      <c r="G196" s="129"/>
      <c r="H196" s="129"/>
      <c r="I196" s="129"/>
    </row>
    <row r="197" spans="1:9" x14ac:dyDescent="0.3">
      <c r="A197" s="319"/>
      <c r="B197" s="253"/>
      <c r="F197" s="253"/>
      <c r="G197" s="129"/>
      <c r="H197" s="129"/>
      <c r="I197" s="129"/>
    </row>
    <row r="198" spans="1:9" x14ac:dyDescent="0.3">
      <c r="A198" s="319"/>
      <c r="B198" s="253"/>
      <c r="F198" s="253"/>
      <c r="G198" s="129"/>
      <c r="H198" s="129"/>
      <c r="I198" s="129"/>
    </row>
    <row r="199" spans="1:9" x14ac:dyDescent="0.3">
      <c r="A199" s="319"/>
      <c r="B199" s="253"/>
      <c r="F199" s="253"/>
      <c r="G199" s="129"/>
      <c r="H199" s="129"/>
      <c r="I199" s="129"/>
    </row>
    <row r="200" spans="1:9" x14ac:dyDescent="0.3">
      <c r="A200" s="319"/>
      <c r="B200" s="253"/>
      <c r="F200" s="253"/>
      <c r="G200" s="129"/>
      <c r="H200" s="129"/>
      <c r="I200" s="129"/>
    </row>
    <row r="201" spans="1:9" x14ac:dyDescent="0.3">
      <c r="A201" s="319"/>
      <c r="B201" s="253"/>
      <c r="F201" s="253"/>
      <c r="G201" s="129"/>
      <c r="H201" s="129"/>
      <c r="I201" s="129"/>
    </row>
    <row r="202" spans="1:9" x14ac:dyDescent="0.3">
      <c r="A202" s="319"/>
      <c r="B202" s="253"/>
      <c r="F202" s="253"/>
      <c r="G202" s="129"/>
      <c r="H202" s="129"/>
      <c r="I202" s="129"/>
    </row>
    <row r="203" spans="1:9" x14ac:dyDescent="0.3">
      <c r="A203" s="319"/>
      <c r="B203" s="253"/>
      <c r="F203" s="253"/>
      <c r="G203" s="129"/>
      <c r="H203" s="129"/>
      <c r="I203" s="129"/>
    </row>
    <row r="204" spans="1:9" x14ac:dyDescent="0.3">
      <c r="A204" s="319"/>
      <c r="B204" s="253"/>
      <c r="F204" s="253"/>
      <c r="G204" s="129"/>
      <c r="H204" s="129"/>
      <c r="I204" s="129"/>
    </row>
    <row r="205" spans="1:9" x14ac:dyDescent="0.3">
      <c r="A205" s="319"/>
      <c r="B205" s="253"/>
      <c r="F205" s="253"/>
      <c r="G205" s="129"/>
      <c r="H205" s="129"/>
      <c r="I205" s="129"/>
    </row>
    <row r="206" spans="1:9" x14ac:dyDescent="0.3">
      <c r="A206" s="319"/>
      <c r="B206" s="253"/>
      <c r="F206" s="253"/>
      <c r="G206" s="129"/>
      <c r="H206" s="129"/>
      <c r="I206" s="129"/>
    </row>
    <row r="207" spans="1:9" x14ac:dyDescent="0.3">
      <c r="A207" s="319"/>
      <c r="B207" s="253"/>
      <c r="F207" s="253"/>
      <c r="G207" s="129"/>
      <c r="H207" s="129"/>
      <c r="I207" s="129"/>
    </row>
    <row r="208" spans="1:9" x14ac:dyDescent="0.3">
      <c r="A208" s="319"/>
      <c r="B208" s="253"/>
      <c r="F208" s="253"/>
      <c r="G208" s="129"/>
      <c r="H208" s="129"/>
      <c r="I208" s="129"/>
    </row>
    <row r="209" spans="1:9" x14ac:dyDescent="0.3">
      <c r="A209" s="319"/>
      <c r="B209" s="253"/>
      <c r="F209" s="253"/>
      <c r="G209" s="129"/>
      <c r="H209" s="129"/>
      <c r="I209" s="129"/>
    </row>
    <row r="210" spans="1:9" x14ac:dyDescent="0.3">
      <c r="A210" s="319"/>
      <c r="B210" s="253"/>
      <c r="F210" s="253"/>
      <c r="G210" s="129"/>
      <c r="H210" s="129"/>
      <c r="I210" s="129"/>
    </row>
    <row r="211" spans="1:9" x14ac:dyDescent="0.3">
      <c r="A211" s="319"/>
      <c r="B211" s="253"/>
      <c r="F211" s="253"/>
      <c r="G211" s="129"/>
      <c r="H211" s="129"/>
      <c r="I211" s="129"/>
    </row>
    <row r="212" spans="1:9" x14ac:dyDescent="0.3">
      <c r="A212" s="319"/>
      <c r="B212" s="253"/>
      <c r="F212" s="253"/>
      <c r="G212" s="129"/>
      <c r="H212" s="129"/>
      <c r="I212" s="129"/>
    </row>
    <row r="213" spans="1:9" x14ac:dyDescent="0.3">
      <c r="A213" s="319"/>
      <c r="B213" s="253"/>
      <c r="F213" s="253"/>
      <c r="G213" s="129"/>
      <c r="H213" s="129"/>
      <c r="I213" s="129"/>
    </row>
    <row r="214" spans="1:9" x14ac:dyDescent="0.3">
      <c r="A214" s="319"/>
      <c r="B214" s="253"/>
      <c r="F214" s="253"/>
      <c r="G214" s="129"/>
      <c r="H214" s="129"/>
      <c r="I214" s="129"/>
    </row>
    <row r="215" spans="1:9" x14ac:dyDescent="0.3">
      <c r="A215" s="319"/>
      <c r="B215" s="253"/>
      <c r="F215" s="253"/>
      <c r="G215" s="129"/>
      <c r="H215" s="129"/>
      <c r="I215" s="129"/>
    </row>
    <row r="216" spans="1:9" x14ac:dyDescent="0.3">
      <c r="A216" s="319"/>
      <c r="B216" s="253"/>
      <c r="F216" s="253"/>
      <c r="G216" s="129"/>
      <c r="H216" s="129"/>
      <c r="I216" s="129"/>
    </row>
    <row r="217" spans="1:9" x14ac:dyDescent="0.3">
      <c r="A217" s="319"/>
      <c r="B217" s="253"/>
      <c r="F217" s="253"/>
      <c r="G217" s="129"/>
      <c r="H217" s="129"/>
      <c r="I217" s="129"/>
    </row>
    <row r="218" spans="1:9" x14ac:dyDescent="0.3">
      <c r="A218" s="319"/>
      <c r="B218" s="253"/>
      <c r="F218" s="253"/>
      <c r="G218" s="129"/>
      <c r="H218" s="129"/>
      <c r="I218" s="129"/>
    </row>
    <row r="219" spans="1:9" x14ac:dyDescent="0.3">
      <c r="A219" s="319"/>
      <c r="B219" s="253"/>
      <c r="F219" s="253"/>
      <c r="G219" s="129"/>
      <c r="H219" s="129"/>
      <c r="I219" s="129"/>
    </row>
    <row r="220" spans="1:9" x14ac:dyDescent="0.3">
      <c r="A220" s="319"/>
      <c r="B220" s="253"/>
      <c r="F220" s="253"/>
      <c r="G220" s="129"/>
      <c r="H220" s="129"/>
      <c r="I220" s="129"/>
    </row>
    <row r="221" spans="1:9" x14ac:dyDescent="0.3">
      <c r="A221" s="319"/>
      <c r="B221" s="253"/>
      <c r="F221" s="253"/>
      <c r="G221" s="129"/>
      <c r="H221" s="129"/>
      <c r="I221" s="129"/>
    </row>
    <row r="222" spans="1:9" x14ac:dyDescent="0.3">
      <c r="A222" s="319"/>
      <c r="B222" s="253"/>
      <c r="F222" s="253"/>
      <c r="G222" s="129"/>
      <c r="H222" s="129"/>
      <c r="I222" s="129"/>
    </row>
    <row r="223" spans="1:9" x14ac:dyDescent="0.3">
      <c r="A223" s="319"/>
      <c r="B223" s="253"/>
      <c r="F223" s="253"/>
      <c r="G223" s="129"/>
      <c r="H223" s="129"/>
      <c r="I223" s="129"/>
    </row>
    <row r="224" spans="1:9" x14ac:dyDescent="0.3">
      <c r="A224" s="319"/>
      <c r="B224" s="253"/>
      <c r="F224" s="253"/>
      <c r="G224" s="129"/>
      <c r="H224" s="129"/>
      <c r="I224" s="129"/>
    </row>
    <row r="225" spans="1:9" x14ac:dyDescent="0.3">
      <c r="A225" s="319"/>
      <c r="B225" s="253"/>
      <c r="F225" s="253"/>
      <c r="G225" s="129"/>
      <c r="H225" s="129"/>
      <c r="I225" s="129"/>
    </row>
    <row r="226" spans="1:9" x14ac:dyDescent="0.3">
      <c r="A226" s="319"/>
      <c r="B226" s="253"/>
      <c r="F226" s="253"/>
      <c r="G226" s="129"/>
      <c r="H226" s="129"/>
      <c r="I226" s="129"/>
    </row>
    <row r="227" spans="1:9" x14ac:dyDescent="0.3">
      <c r="A227" s="319"/>
      <c r="B227" s="253"/>
      <c r="F227" s="253"/>
      <c r="G227" s="129"/>
      <c r="H227" s="129"/>
      <c r="I227" s="129"/>
    </row>
    <row r="228" spans="1:9" x14ac:dyDescent="0.3">
      <c r="A228" s="319"/>
      <c r="B228" s="253"/>
      <c r="F228" s="253"/>
      <c r="G228" s="129"/>
      <c r="H228" s="129"/>
      <c r="I228" s="129"/>
    </row>
    <row r="229" spans="1:9" x14ac:dyDescent="0.3">
      <c r="A229" s="319"/>
      <c r="B229" s="253"/>
      <c r="F229" s="253"/>
      <c r="G229" s="129"/>
      <c r="H229" s="129"/>
      <c r="I229" s="129"/>
    </row>
    <row r="230" spans="1:9" x14ac:dyDescent="0.3">
      <c r="A230" s="319"/>
      <c r="B230" s="253"/>
      <c r="F230" s="253"/>
      <c r="G230" s="129"/>
      <c r="H230" s="129"/>
      <c r="I230" s="129"/>
    </row>
    <row r="231" spans="1:9" x14ac:dyDescent="0.3">
      <c r="A231" s="319"/>
      <c r="B231" s="253"/>
      <c r="F231" s="253"/>
      <c r="G231" s="129"/>
      <c r="H231" s="129"/>
      <c r="I231" s="129"/>
    </row>
    <row r="232" spans="1:9" x14ac:dyDescent="0.3">
      <c r="A232" s="319"/>
      <c r="B232" s="253"/>
      <c r="F232" s="253"/>
      <c r="G232" s="129"/>
      <c r="H232" s="129"/>
      <c r="I232" s="129"/>
    </row>
    <row r="233" spans="1:9" x14ac:dyDescent="0.3">
      <c r="A233" s="319"/>
      <c r="B233" s="253"/>
      <c r="F233" s="253"/>
      <c r="G233" s="129"/>
      <c r="H233" s="129"/>
      <c r="I233" s="129"/>
    </row>
    <row r="234" spans="1:9" x14ac:dyDescent="0.3">
      <c r="A234" s="319"/>
      <c r="B234" s="253"/>
      <c r="F234" s="253"/>
      <c r="G234" s="129"/>
      <c r="H234" s="129"/>
      <c r="I234" s="129"/>
    </row>
    <row r="235" spans="1:9" x14ac:dyDescent="0.3">
      <c r="A235" s="319"/>
      <c r="B235" s="253"/>
      <c r="F235" s="253"/>
      <c r="G235" s="129"/>
      <c r="H235" s="129"/>
      <c r="I235" s="129"/>
    </row>
    <row r="236" spans="1:9" x14ac:dyDescent="0.3">
      <c r="A236" s="319"/>
      <c r="B236" s="253"/>
      <c r="F236" s="253"/>
      <c r="G236" s="129"/>
      <c r="H236" s="129"/>
      <c r="I236" s="129"/>
    </row>
    <row r="237" spans="1:9" x14ac:dyDescent="0.3">
      <c r="A237" s="319"/>
      <c r="B237" s="253"/>
      <c r="F237" s="253"/>
      <c r="G237" s="129"/>
      <c r="H237" s="129"/>
      <c r="I237" s="129"/>
    </row>
    <row r="238" spans="1:9" x14ac:dyDescent="0.3">
      <c r="A238" s="319"/>
      <c r="B238" s="253"/>
      <c r="F238" s="253"/>
      <c r="G238" s="129"/>
      <c r="H238" s="129"/>
      <c r="I238" s="129"/>
    </row>
    <row r="239" spans="1:9" x14ac:dyDescent="0.3">
      <c r="A239" s="319"/>
      <c r="B239" s="253"/>
      <c r="F239" s="253"/>
      <c r="G239" s="129"/>
      <c r="H239" s="129"/>
      <c r="I239" s="129"/>
    </row>
    <row r="240" spans="1:9" x14ac:dyDescent="0.3">
      <c r="A240" s="319"/>
      <c r="B240" s="253"/>
      <c r="F240" s="253"/>
      <c r="G240" s="129"/>
      <c r="H240" s="129"/>
      <c r="I240" s="129"/>
    </row>
    <row r="241" spans="1:9" x14ac:dyDescent="0.3">
      <c r="A241" s="319"/>
      <c r="B241" s="253"/>
      <c r="F241" s="253"/>
      <c r="G241" s="129"/>
      <c r="H241" s="129"/>
      <c r="I241" s="129"/>
    </row>
    <row r="242" spans="1:9" x14ac:dyDescent="0.3">
      <c r="A242" s="319"/>
      <c r="B242" s="253"/>
      <c r="F242" s="253"/>
      <c r="G242" s="129"/>
      <c r="H242" s="129"/>
      <c r="I242" s="129"/>
    </row>
    <row r="243" spans="1:9" x14ac:dyDescent="0.3">
      <c r="A243" s="319"/>
      <c r="B243" s="253"/>
      <c r="F243" s="253"/>
      <c r="G243" s="129"/>
      <c r="H243" s="129"/>
      <c r="I243" s="129"/>
    </row>
    <row r="244" spans="1:9" x14ac:dyDescent="0.3">
      <c r="A244" s="319"/>
      <c r="B244" s="253"/>
      <c r="F244" s="253"/>
      <c r="G244" s="129"/>
      <c r="H244" s="129"/>
      <c r="I244" s="129"/>
    </row>
    <row r="245" spans="1:9" x14ac:dyDescent="0.3">
      <c r="A245" s="319"/>
      <c r="B245" s="253"/>
      <c r="F245" s="253"/>
      <c r="G245" s="129"/>
      <c r="H245" s="129"/>
      <c r="I245" s="129"/>
    </row>
    <row r="246" spans="1:9" x14ac:dyDescent="0.3">
      <c r="A246" s="319"/>
      <c r="B246" s="253"/>
      <c r="F246" s="253"/>
      <c r="G246" s="129"/>
      <c r="H246" s="129"/>
      <c r="I246" s="129"/>
    </row>
    <row r="247" spans="1:9" x14ac:dyDescent="0.3">
      <c r="A247" s="319"/>
      <c r="B247" s="253"/>
      <c r="F247" s="253"/>
      <c r="G247" s="129"/>
      <c r="H247" s="129"/>
      <c r="I247" s="129"/>
    </row>
    <row r="248" spans="1:9" x14ac:dyDescent="0.3">
      <c r="A248" s="319"/>
      <c r="B248" s="253"/>
      <c r="F248" s="253"/>
      <c r="G248" s="129"/>
      <c r="H248" s="129"/>
      <c r="I248" s="129"/>
    </row>
    <row r="249" spans="1:9" x14ac:dyDescent="0.3">
      <c r="A249" s="319"/>
      <c r="B249" s="253"/>
      <c r="F249" s="253"/>
      <c r="G249" s="129"/>
      <c r="H249" s="129"/>
      <c r="I249" s="129"/>
    </row>
    <row r="250" spans="1:9" x14ac:dyDescent="0.3">
      <c r="A250" s="319"/>
      <c r="B250" s="253"/>
      <c r="F250" s="253"/>
      <c r="G250" s="129"/>
      <c r="H250" s="129"/>
      <c r="I250" s="129"/>
    </row>
    <row r="251" spans="1:9" x14ac:dyDescent="0.3">
      <c r="A251" s="319"/>
      <c r="B251" s="253"/>
      <c r="F251" s="253"/>
      <c r="G251" s="129"/>
      <c r="H251" s="129"/>
      <c r="I251" s="129"/>
    </row>
    <row r="252" spans="1:9" x14ac:dyDescent="0.3">
      <c r="A252" s="319"/>
      <c r="B252" s="253"/>
      <c r="F252" s="253"/>
      <c r="G252" s="129"/>
      <c r="H252" s="129"/>
      <c r="I252" s="129"/>
    </row>
    <row r="253" spans="1:9" x14ac:dyDescent="0.3">
      <c r="A253" s="319"/>
      <c r="B253" s="253"/>
      <c r="F253" s="253"/>
      <c r="G253" s="129"/>
      <c r="H253" s="129"/>
      <c r="I253" s="129"/>
    </row>
    <row r="254" spans="1:9" x14ac:dyDescent="0.3">
      <c r="A254" s="319"/>
      <c r="B254" s="253"/>
      <c r="F254" s="253"/>
      <c r="G254" s="129"/>
      <c r="H254" s="129"/>
      <c r="I254" s="129"/>
    </row>
    <row r="255" spans="1:9" x14ac:dyDescent="0.3">
      <c r="A255" s="319"/>
      <c r="B255" s="253"/>
      <c r="F255" s="253"/>
      <c r="G255" s="129"/>
      <c r="H255" s="129"/>
      <c r="I255" s="129"/>
    </row>
    <row r="256" spans="1:9" x14ac:dyDescent="0.3">
      <c r="A256" s="319"/>
      <c r="B256" s="253"/>
      <c r="F256" s="253"/>
      <c r="G256" s="129"/>
      <c r="H256" s="129"/>
      <c r="I256" s="129"/>
    </row>
    <row r="257" spans="1:9" x14ac:dyDescent="0.3">
      <c r="A257" s="319"/>
      <c r="B257" s="253"/>
      <c r="F257" s="253"/>
      <c r="G257" s="129"/>
      <c r="H257" s="129"/>
      <c r="I257" s="129"/>
    </row>
    <row r="258" spans="1:9" x14ac:dyDescent="0.3">
      <c r="A258" s="319"/>
      <c r="B258" s="253"/>
      <c r="F258" s="253"/>
      <c r="G258" s="129"/>
      <c r="H258" s="129"/>
      <c r="I258" s="129"/>
    </row>
    <row r="259" spans="1:9" x14ac:dyDescent="0.3">
      <c r="A259" s="319"/>
      <c r="B259" s="253"/>
      <c r="F259" s="253"/>
      <c r="G259" s="129"/>
      <c r="H259" s="129"/>
      <c r="I259" s="129"/>
    </row>
    <row r="260" spans="1:9" x14ac:dyDescent="0.3">
      <c r="A260" s="319"/>
      <c r="B260" s="253"/>
      <c r="F260" s="253"/>
      <c r="G260" s="129"/>
      <c r="H260" s="129"/>
      <c r="I260" s="129"/>
    </row>
    <row r="261" spans="1:9" x14ac:dyDescent="0.3">
      <c r="A261" s="319"/>
      <c r="B261" s="253"/>
      <c r="F261" s="253"/>
      <c r="G261" s="129"/>
      <c r="H261" s="129"/>
      <c r="I261" s="129"/>
    </row>
    <row r="262" spans="1:9" x14ac:dyDescent="0.3">
      <c r="A262" s="319"/>
      <c r="B262" s="253"/>
      <c r="F262" s="253"/>
      <c r="G262" s="129"/>
      <c r="H262" s="129"/>
      <c r="I262" s="129"/>
    </row>
    <row r="263" spans="1:9" x14ac:dyDescent="0.3">
      <c r="A263" s="319"/>
      <c r="B263" s="253"/>
      <c r="F263" s="253"/>
      <c r="G263" s="129"/>
      <c r="H263" s="129"/>
      <c r="I263" s="129"/>
    </row>
    <row r="264" spans="1:9" x14ac:dyDescent="0.3">
      <c r="A264" s="319"/>
      <c r="B264" s="253"/>
      <c r="F264" s="253"/>
      <c r="G264" s="129"/>
      <c r="H264" s="129"/>
      <c r="I264" s="129"/>
    </row>
    <row r="265" spans="1:9" x14ac:dyDescent="0.3">
      <c r="A265" s="319"/>
      <c r="B265" s="253"/>
      <c r="F265" s="253"/>
      <c r="G265" s="129"/>
      <c r="H265" s="129"/>
      <c r="I265" s="129"/>
    </row>
    <row r="266" spans="1:9" x14ac:dyDescent="0.3">
      <c r="A266" s="319"/>
      <c r="B266" s="253"/>
      <c r="F266" s="253"/>
      <c r="G266" s="129"/>
      <c r="H266" s="129"/>
      <c r="I266" s="129"/>
    </row>
    <row r="267" spans="1:9" x14ac:dyDescent="0.3">
      <c r="A267" s="319"/>
      <c r="B267" s="253"/>
      <c r="F267" s="253"/>
      <c r="G267" s="129"/>
      <c r="H267" s="129"/>
      <c r="I267" s="129"/>
    </row>
    <row r="268" spans="1:9" x14ac:dyDescent="0.3">
      <c r="A268" s="319"/>
      <c r="B268" s="253"/>
      <c r="F268" s="253"/>
      <c r="G268" s="129"/>
      <c r="H268" s="129"/>
      <c r="I268" s="129"/>
    </row>
    <row r="269" spans="1:9" x14ac:dyDescent="0.3">
      <c r="A269" s="319"/>
      <c r="B269" s="253"/>
      <c r="F269" s="253"/>
      <c r="G269" s="129"/>
      <c r="H269" s="129"/>
      <c r="I269" s="129"/>
    </row>
    <row r="270" spans="1:9" x14ac:dyDescent="0.3">
      <c r="A270" s="319"/>
      <c r="B270" s="253"/>
      <c r="F270" s="253"/>
      <c r="G270" s="129"/>
      <c r="H270" s="129"/>
      <c r="I270" s="129"/>
    </row>
    <row r="271" spans="1:9" x14ac:dyDescent="0.3">
      <c r="A271" s="319"/>
      <c r="B271" s="253"/>
      <c r="F271" s="253"/>
      <c r="G271" s="129"/>
      <c r="H271" s="129"/>
      <c r="I271" s="129"/>
    </row>
    <row r="272" spans="1:9" x14ac:dyDescent="0.3">
      <c r="A272" s="319"/>
      <c r="B272" s="253"/>
      <c r="F272" s="253"/>
      <c r="G272" s="129"/>
      <c r="H272" s="129"/>
      <c r="I272" s="129"/>
    </row>
    <row r="273" spans="1:9" x14ac:dyDescent="0.3">
      <c r="A273" s="319"/>
      <c r="B273" s="253"/>
      <c r="F273" s="253"/>
      <c r="G273" s="129"/>
      <c r="H273" s="129"/>
      <c r="I273" s="129"/>
    </row>
    <row r="274" spans="1:9" x14ac:dyDescent="0.3">
      <c r="A274" s="319"/>
      <c r="B274" s="253"/>
      <c r="F274" s="253"/>
      <c r="G274" s="129"/>
      <c r="H274" s="129"/>
      <c r="I274" s="129"/>
    </row>
    <row r="275" spans="1:9" x14ac:dyDescent="0.3">
      <c r="A275" s="319"/>
      <c r="B275" s="253"/>
      <c r="F275" s="253"/>
      <c r="G275" s="129"/>
      <c r="H275" s="129"/>
      <c r="I275" s="129"/>
    </row>
    <row r="276" spans="1:9" x14ac:dyDescent="0.3">
      <c r="A276" s="319"/>
      <c r="B276" s="253"/>
      <c r="F276" s="253"/>
      <c r="G276" s="129"/>
      <c r="H276" s="129"/>
      <c r="I276" s="129"/>
    </row>
    <row r="277" spans="1:9" x14ac:dyDescent="0.3">
      <c r="A277" s="319"/>
      <c r="B277" s="253"/>
      <c r="F277" s="253"/>
      <c r="G277" s="129"/>
      <c r="H277" s="129"/>
      <c r="I277" s="129"/>
    </row>
    <row r="278" spans="1:9" x14ac:dyDescent="0.3">
      <c r="A278" s="319"/>
      <c r="B278" s="253"/>
      <c r="F278" s="253"/>
      <c r="G278" s="129"/>
      <c r="H278" s="129"/>
      <c r="I278" s="129"/>
    </row>
    <row r="279" spans="1:9" x14ac:dyDescent="0.3">
      <c r="A279" s="319"/>
      <c r="B279" s="253"/>
      <c r="F279" s="253"/>
      <c r="G279" s="129"/>
      <c r="H279" s="129"/>
      <c r="I279" s="129"/>
    </row>
    <row r="280" spans="1:9" x14ac:dyDescent="0.3">
      <c r="A280" s="319"/>
      <c r="B280" s="253"/>
      <c r="F280" s="253"/>
      <c r="G280" s="129"/>
      <c r="H280" s="129"/>
      <c r="I280" s="129"/>
    </row>
    <row r="281" spans="1:9" x14ac:dyDescent="0.3">
      <c r="A281" s="319"/>
      <c r="B281" s="253"/>
      <c r="F281" s="253"/>
      <c r="G281" s="129"/>
      <c r="H281" s="129"/>
      <c r="I281" s="129"/>
    </row>
    <row r="282" spans="1:9" x14ac:dyDescent="0.3">
      <c r="A282" s="319"/>
      <c r="B282" s="253"/>
      <c r="F282" s="253"/>
      <c r="G282" s="129"/>
      <c r="H282" s="129"/>
      <c r="I282" s="129"/>
    </row>
    <row r="283" spans="1:9" x14ac:dyDescent="0.3">
      <c r="A283" s="319"/>
      <c r="B283" s="253"/>
      <c r="F283" s="253"/>
      <c r="G283" s="129"/>
      <c r="H283" s="129"/>
      <c r="I283" s="129"/>
    </row>
    <row r="284" spans="1:9" x14ac:dyDescent="0.3">
      <c r="A284" s="319"/>
      <c r="B284" s="253"/>
      <c r="F284" s="253"/>
      <c r="G284" s="129"/>
      <c r="H284" s="129"/>
      <c r="I284" s="129"/>
    </row>
    <row r="285" spans="1:9" x14ac:dyDescent="0.3">
      <c r="A285" s="319"/>
      <c r="B285" s="253"/>
      <c r="F285" s="253"/>
      <c r="G285" s="129"/>
      <c r="H285" s="129"/>
      <c r="I285" s="129"/>
    </row>
    <row r="286" spans="1:9" x14ac:dyDescent="0.3">
      <c r="A286" s="319"/>
      <c r="B286" s="253"/>
      <c r="F286" s="253"/>
      <c r="G286" s="129"/>
      <c r="H286" s="129"/>
      <c r="I286" s="129"/>
    </row>
    <row r="287" spans="1:9" x14ac:dyDescent="0.3">
      <c r="A287" s="319"/>
      <c r="B287" s="253"/>
      <c r="F287" s="253"/>
      <c r="G287" s="129"/>
      <c r="H287" s="129"/>
      <c r="I287" s="129"/>
    </row>
    <row r="288" spans="1:9" x14ac:dyDescent="0.3">
      <c r="A288" s="319"/>
      <c r="B288" s="253"/>
      <c r="F288" s="253"/>
      <c r="G288" s="129"/>
      <c r="H288" s="129"/>
      <c r="I288" s="129"/>
    </row>
    <row r="289" spans="1:9" x14ac:dyDescent="0.3">
      <c r="A289" s="319"/>
      <c r="B289" s="253"/>
      <c r="F289" s="253"/>
      <c r="G289" s="129"/>
      <c r="H289" s="129"/>
      <c r="I289" s="129"/>
    </row>
    <row r="290" spans="1:9" x14ac:dyDescent="0.3">
      <c r="A290" s="319"/>
      <c r="B290" s="253"/>
      <c r="F290" s="253"/>
      <c r="G290" s="129"/>
      <c r="H290" s="129"/>
      <c r="I290" s="129"/>
    </row>
    <row r="291" spans="1:9" x14ac:dyDescent="0.3">
      <c r="A291" s="319"/>
      <c r="B291" s="253"/>
      <c r="F291" s="253"/>
      <c r="G291" s="129"/>
      <c r="H291" s="129"/>
      <c r="I291" s="129"/>
    </row>
    <row r="292" spans="1:9" x14ac:dyDescent="0.3">
      <c r="A292" s="319"/>
      <c r="B292" s="253"/>
      <c r="F292" s="253"/>
      <c r="G292" s="129"/>
      <c r="H292" s="129"/>
      <c r="I292" s="129"/>
    </row>
    <row r="293" spans="1:9" x14ac:dyDescent="0.3">
      <c r="A293" s="319"/>
      <c r="B293" s="253"/>
      <c r="F293" s="253"/>
      <c r="G293" s="129"/>
      <c r="H293" s="129"/>
      <c r="I293" s="129"/>
    </row>
    <row r="294" spans="1:9" x14ac:dyDescent="0.3">
      <c r="A294" s="319"/>
      <c r="B294" s="253"/>
      <c r="F294" s="253"/>
      <c r="G294" s="129"/>
      <c r="H294" s="129"/>
      <c r="I294" s="129"/>
    </row>
    <row r="295" spans="1:9" x14ac:dyDescent="0.3">
      <c r="A295" s="319"/>
      <c r="B295" s="253"/>
      <c r="F295" s="253"/>
      <c r="G295" s="129"/>
      <c r="H295" s="129"/>
      <c r="I295" s="129"/>
    </row>
    <row r="296" spans="1:9" x14ac:dyDescent="0.3">
      <c r="A296" s="319"/>
      <c r="B296" s="253"/>
      <c r="F296" s="253"/>
      <c r="G296" s="129"/>
      <c r="H296" s="129"/>
      <c r="I296" s="129"/>
    </row>
    <row r="297" spans="1:9" x14ac:dyDescent="0.3">
      <c r="A297" s="319"/>
      <c r="B297" s="253"/>
      <c r="F297" s="253"/>
      <c r="G297" s="129"/>
      <c r="H297" s="129"/>
      <c r="I297" s="129"/>
    </row>
    <row r="298" spans="1:9" x14ac:dyDescent="0.3">
      <c r="A298" s="319"/>
      <c r="B298" s="253"/>
      <c r="F298" s="253"/>
      <c r="G298" s="129"/>
      <c r="H298" s="129"/>
      <c r="I298" s="129"/>
    </row>
    <row r="299" spans="1:9" x14ac:dyDescent="0.3">
      <c r="A299" s="319"/>
      <c r="B299" s="253"/>
      <c r="F299" s="253"/>
      <c r="G299" s="129"/>
      <c r="H299" s="129"/>
      <c r="I299" s="129"/>
    </row>
    <row r="300" spans="1:9" x14ac:dyDescent="0.3">
      <c r="A300" s="319"/>
      <c r="B300" s="253"/>
      <c r="F300" s="253"/>
      <c r="G300" s="129"/>
      <c r="H300" s="129"/>
      <c r="I300" s="129"/>
    </row>
    <row r="301" spans="1:9" x14ac:dyDescent="0.3">
      <c r="A301" s="319"/>
      <c r="B301" s="253"/>
      <c r="F301" s="253"/>
      <c r="G301" s="129"/>
      <c r="H301" s="129"/>
      <c r="I301" s="129"/>
    </row>
    <row r="302" spans="1:9" x14ac:dyDescent="0.3">
      <c r="A302" s="319"/>
      <c r="B302" s="253"/>
      <c r="F302" s="253"/>
      <c r="G302" s="129"/>
      <c r="H302" s="129"/>
      <c r="I302" s="129"/>
    </row>
    <row r="303" spans="1:9" x14ac:dyDescent="0.3">
      <c r="A303" s="319"/>
      <c r="B303" s="253"/>
      <c r="F303" s="253"/>
      <c r="G303" s="129"/>
      <c r="H303" s="129"/>
      <c r="I303" s="129"/>
    </row>
    <row r="304" spans="1:9" x14ac:dyDescent="0.3">
      <c r="A304" s="319"/>
      <c r="B304" s="253"/>
      <c r="F304" s="253"/>
      <c r="G304" s="129"/>
      <c r="H304" s="129"/>
      <c r="I304" s="129"/>
    </row>
    <row r="305" spans="1:9" x14ac:dyDescent="0.3">
      <c r="A305" s="319"/>
      <c r="B305" s="253"/>
      <c r="F305" s="253"/>
      <c r="G305" s="129"/>
      <c r="H305" s="129"/>
      <c r="I305" s="129"/>
    </row>
    <row r="306" spans="1:9" x14ac:dyDescent="0.3">
      <c r="A306" s="319"/>
      <c r="B306" s="253"/>
      <c r="F306" s="253"/>
      <c r="G306" s="129"/>
      <c r="H306" s="129"/>
      <c r="I306" s="129"/>
    </row>
    <row r="307" spans="1:9" x14ac:dyDescent="0.3">
      <c r="A307" s="319"/>
      <c r="B307" s="253"/>
      <c r="F307" s="253"/>
      <c r="G307" s="129"/>
      <c r="H307" s="129"/>
      <c r="I307" s="129"/>
    </row>
    <row r="308" spans="1:9" x14ac:dyDescent="0.3">
      <c r="A308" s="319"/>
      <c r="B308" s="253"/>
      <c r="F308" s="253"/>
      <c r="G308" s="129"/>
      <c r="H308" s="129"/>
      <c r="I308" s="129"/>
    </row>
    <row r="309" spans="1:9" x14ac:dyDescent="0.3">
      <c r="A309" s="319"/>
      <c r="B309" s="253"/>
      <c r="F309" s="253"/>
      <c r="G309" s="129"/>
      <c r="H309" s="129"/>
      <c r="I309" s="129"/>
    </row>
    <row r="310" spans="1:9" x14ac:dyDescent="0.3">
      <c r="A310" s="319"/>
      <c r="B310" s="253"/>
      <c r="F310" s="253"/>
      <c r="G310" s="129"/>
      <c r="H310" s="129"/>
      <c r="I310" s="129"/>
    </row>
    <row r="311" spans="1:9" x14ac:dyDescent="0.3">
      <c r="A311" s="319"/>
      <c r="B311" s="253"/>
      <c r="F311" s="253"/>
      <c r="G311" s="129"/>
      <c r="H311" s="129"/>
      <c r="I311" s="129"/>
    </row>
    <row r="312" spans="1:9" x14ac:dyDescent="0.3">
      <c r="A312" s="319"/>
      <c r="B312" s="253"/>
      <c r="F312" s="253"/>
      <c r="G312" s="129"/>
      <c r="H312" s="129"/>
      <c r="I312" s="129"/>
    </row>
    <row r="313" spans="1:9" x14ac:dyDescent="0.3">
      <c r="A313" s="319"/>
      <c r="B313" s="253"/>
      <c r="F313" s="253"/>
      <c r="G313" s="129"/>
      <c r="H313" s="129"/>
      <c r="I313" s="129"/>
    </row>
    <row r="314" spans="1:9" x14ac:dyDescent="0.3">
      <c r="A314" s="319"/>
      <c r="B314" s="253"/>
      <c r="F314" s="253"/>
      <c r="G314" s="129"/>
      <c r="H314" s="129"/>
      <c r="I314" s="129"/>
    </row>
    <row r="315" spans="1:9" x14ac:dyDescent="0.3">
      <c r="A315" s="319"/>
      <c r="B315" s="253"/>
      <c r="F315" s="253"/>
      <c r="G315" s="129"/>
      <c r="H315" s="129"/>
      <c r="I315" s="129"/>
    </row>
    <row r="316" spans="1:9" x14ac:dyDescent="0.3">
      <c r="A316" s="319"/>
      <c r="B316" s="253"/>
      <c r="F316" s="253"/>
      <c r="G316" s="129"/>
      <c r="H316" s="129"/>
      <c r="I316" s="129"/>
    </row>
    <row r="317" spans="1:9" x14ac:dyDescent="0.3">
      <c r="A317" s="319"/>
      <c r="B317" s="253"/>
      <c r="F317" s="253"/>
      <c r="G317" s="129"/>
      <c r="H317" s="129"/>
      <c r="I317" s="129"/>
    </row>
    <row r="318" spans="1:9" x14ac:dyDescent="0.3">
      <c r="A318" s="319"/>
      <c r="B318" s="253"/>
      <c r="F318" s="253"/>
      <c r="G318" s="129"/>
      <c r="H318" s="129"/>
      <c r="I318" s="129"/>
    </row>
    <row r="319" spans="1:9" x14ac:dyDescent="0.3">
      <c r="A319" s="319"/>
      <c r="B319" s="253"/>
      <c r="F319" s="253"/>
      <c r="G319" s="129"/>
      <c r="H319" s="129"/>
      <c r="I319" s="129"/>
    </row>
    <row r="320" spans="1:9" x14ac:dyDescent="0.3">
      <c r="A320" s="319"/>
      <c r="B320" s="253"/>
      <c r="F320" s="253"/>
      <c r="G320" s="129"/>
      <c r="H320" s="129"/>
      <c r="I320" s="129"/>
    </row>
    <row r="321" spans="1:9" x14ac:dyDescent="0.3">
      <c r="A321" s="319"/>
      <c r="B321" s="253"/>
      <c r="F321" s="253"/>
      <c r="G321" s="129"/>
      <c r="H321" s="129"/>
      <c r="I321" s="129"/>
    </row>
    <row r="322" spans="1:9" x14ac:dyDescent="0.3">
      <c r="A322" s="319"/>
      <c r="B322" s="253"/>
      <c r="F322" s="253"/>
      <c r="G322" s="129"/>
      <c r="H322" s="129"/>
      <c r="I322" s="129"/>
    </row>
    <row r="323" spans="1:9" x14ac:dyDescent="0.3">
      <c r="A323" s="319"/>
      <c r="B323" s="253"/>
      <c r="F323" s="253"/>
      <c r="G323" s="129"/>
      <c r="H323" s="129"/>
      <c r="I323" s="129"/>
    </row>
    <row r="324" spans="1:9" x14ac:dyDescent="0.3">
      <c r="A324" s="319"/>
      <c r="B324" s="253"/>
      <c r="F324" s="253"/>
      <c r="G324" s="129"/>
      <c r="H324" s="129"/>
      <c r="I324" s="129"/>
    </row>
    <row r="325" spans="1:9" x14ac:dyDescent="0.3">
      <c r="A325" s="319"/>
      <c r="B325" s="253"/>
      <c r="F325" s="253"/>
      <c r="G325" s="129"/>
      <c r="H325" s="129"/>
      <c r="I325" s="129"/>
    </row>
    <row r="326" spans="1:9" x14ac:dyDescent="0.3">
      <c r="A326" s="319"/>
      <c r="B326" s="253"/>
      <c r="F326" s="253"/>
      <c r="G326" s="129"/>
      <c r="H326" s="129"/>
      <c r="I326" s="129"/>
    </row>
    <row r="327" spans="1:9" x14ac:dyDescent="0.3">
      <c r="A327" s="319"/>
      <c r="B327" s="253"/>
      <c r="F327" s="253"/>
      <c r="G327" s="129"/>
      <c r="H327" s="129"/>
      <c r="I327" s="129"/>
    </row>
    <row r="328" spans="1:9" x14ac:dyDescent="0.3">
      <c r="A328" s="319"/>
      <c r="B328" s="253"/>
      <c r="F328" s="253"/>
      <c r="G328" s="129"/>
      <c r="H328" s="129"/>
      <c r="I328" s="129"/>
    </row>
    <row r="329" spans="1:9" x14ac:dyDescent="0.3">
      <c r="A329" s="319"/>
      <c r="B329" s="253"/>
      <c r="F329" s="253"/>
      <c r="G329" s="129"/>
      <c r="H329" s="129"/>
      <c r="I329" s="129"/>
    </row>
    <row r="330" spans="1:9" x14ac:dyDescent="0.3">
      <c r="A330" s="319"/>
      <c r="B330" s="253"/>
      <c r="F330" s="253"/>
      <c r="G330" s="129"/>
      <c r="H330" s="129"/>
      <c r="I330" s="129"/>
    </row>
    <row r="331" spans="1:9" x14ac:dyDescent="0.3">
      <c r="A331" s="319"/>
      <c r="B331" s="253"/>
      <c r="F331" s="253"/>
      <c r="G331" s="129"/>
      <c r="H331" s="129"/>
      <c r="I331" s="129"/>
    </row>
    <row r="332" spans="1:9" x14ac:dyDescent="0.3">
      <c r="A332" s="319"/>
      <c r="B332" s="253"/>
      <c r="F332" s="253"/>
      <c r="G332" s="129"/>
      <c r="H332" s="129"/>
      <c r="I332" s="129"/>
    </row>
    <row r="333" spans="1:9" x14ac:dyDescent="0.3">
      <c r="A333" s="319"/>
      <c r="B333" s="253"/>
      <c r="F333" s="253"/>
      <c r="G333" s="129"/>
      <c r="H333" s="129"/>
      <c r="I333" s="129"/>
    </row>
    <row r="334" spans="1:9" x14ac:dyDescent="0.3">
      <c r="A334" s="319"/>
      <c r="B334" s="253"/>
      <c r="F334" s="253"/>
      <c r="G334" s="129"/>
      <c r="H334" s="129"/>
      <c r="I334" s="129"/>
    </row>
    <row r="335" spans="1:9" x14ac:dyDescent="0.3">
      <c r="A335" s="319"/>
      <c r="B335" s="253"/>
      <c r="F335" s="253"/>
      <c r="G335" s="129"/>
      <c r="H335" s="129"/>
      <c r="I335" s="129"/>
    </row>
    <row r="336" spans="1:9" x14ac:dyDescent="0.3">
      <c r="A336" s="319"/>
      <c r="B336" s="253"/>
      <c r="F336" s="253"/>
      <c r="G336" s="129"/>
      <c r="H336" s="129"/>
      <c r="I336" s="129"/>
    </row>
    <row r="337" spans="1:9" x14ac:dyDescent="0.3">
      <c r="A337" s="319"/>
      <c r="B337" s="253"/>
      <c r="F337" s="253"/>
      <c r="G337" s="129"/>
      <c r="H337" s="129"/>
      <c r="I337" s="129"/>
    </row>
    <row r="338" spans="1:9" x14ac:dyDescent="0.3">
      <c r="A338" s="319"/>
      <c r="B338" s="253"/>
      <c r="F338" s="253"/>
      <c r="G338" s="129"/>
      <c r="H338" s="129"/>
      <c r="I338" s="129"/>
    </row>
    <row r="339" spans="1:9" x14ac:dyDescent="0.3">
      <c r="A339" s="319"/>
      <c r="B339" s="253"/>
      <c r="F339" s="253"/>
      <c r="G339" s="129"/>
      <c r="H339" s="129"/>
      <c r="I339" s="129"/>
    </row>
    <row r="340" spans="1:9" x14ac:dyDescent="0.3">
      <c r="A340" s="319"/>
      <c r="B340" s="253"/>
      <c r="F340" s="253"/>
      <c r="G340" s="129"/>
      <c r="H340" s="129"/>
      <c r="I340" s="129"/>
    </row>
    <row r="341" spans="1:9" x14ac:dyDescent="0.3">
      <c r="A341" s="319"/>
      <c r="B341" s="253"/>
      <c r="F341" s="253"/>
      <c r="G341" s="129"/>
      <c r="H341" s="129"/>
      <c r="I341" s="129"/>
    </row>
    <row r="342" spans="1:9" x14ac:dyDescent="0.3">
      <c r="A342" s="319"/>
      <c r="B342" s="253"/>
      <c r="F342" s="253"/>
      <c r="G342" s="129"/>
      <c r="H342" s="129"/>
      <c r="I342" s="129"/>
    </row>
    <row r="343" spans="1:9" x14ac:dyDescent="0.3">
      <c r="A343" s="319"/>
      <c r="B343" s="253"/>
      <c r="F343" s="253"/>
      <c r="G343" s="129"/>
      <c r="H343" s="129"/>
      <c r="I343" s="129"/>
    </row>
    <row r="344" spans="1:9" x14ac:dyDescent="0.3">
      <c r="A344" s="319"/>
      <c r="B344" s="253"/>
      <c r="F344" s="253"/>
      <c r="G344" s="129"/>
      <c r="H344" s="129"/>
      <c r="I344" s="129"/>
    </row>
    <row r="345" spans="1:9" x14ac:dyDescent="0.3">
      <c r="A345" s="319"/>
      <c r="B345" s="253"/>
      <c r="F345" s="253"/>
      <c r="G345" s="129"/>
      <c r="H345" s="129"/>
      <c r="I345" s="129"/>
    </row>
    <row r="346" spans="1:9" x14ac:dyDescent="0.3">
      <c r="A346" s="319"/>
      <c r="B346" s="253"/>
      <c r="F346" s="253"/>
      <c r="G346" s="129"/>
      <c r="H346" s="129"/>
      <c r="I346" s="129"/>
    </row>
    <row r="347" spans="1:9" x14ac:dyDescent="0.3">
      <c r="A347" s="319"/>
      <c r="B347" s="253"/>
      <c r="F347" s="253"/>
      <c r="G347" s="129"/>
      <c r="H347" s="129"/>
      <c r="I347" s="129"/>
    </row>
    <row r="348" spans="1:9" x14ac:dyDescent="0.3">
      <c r="A348" s="319"/>
      <c r="B348" s="253"/>
      <c r="F348" s="253"/>
      <c r="G348" s="129"/>
      <c r="H348" s="129"/>
      <c r="I348" s="129"/>
    </row>
    <row r="349" spans="1:9" x14ac:dyDescent="0.3">
      <c r="A349" s="319"/>
      <c r="B349" s="253"/>
      <c r="F349" s="253"/>
      <c r="G349" s="129"/>
      <c r="H349" s="129"/>
      <c r="I349" s="129"/>
    </row>
    <row r="350" spans="1:9" x14ac:dyDescent="0.3">
      <c r="A350" s="319"/>
      <c r="B350" s="253"/>
      <c r="F350" s="253"/>
      <c r="G350" s="129"/>
      <c r="H350" s="129"/>
      <c r="I350" s="129"/>
    </row>
    <row r="351" spans="1:9" x14ac:dyDescent="0.3">
      <c r="A351" s="319"/>
      <c r="B351" s="253"/>
      <c r="F351" s="253"/>
      <c r="G351" s="129"/>
      <c r="H351" s="129"/>
      <c r="I351" s="129"/>
    </row>
    <row r="352" spans="1:9" x14ac:dyDescent="0.3">
      <c r="A352" s="319"/>
      <c r="B352" s="253"/>
      <c r="F352" s="253"/>
      <c r="G352" s="129"/>
      <c r="H352" s="129"/>
      <c r="I352" s="129"/>
    </row>
    <row r="353" spans="1:9" x14ac:dyDescent="0.3">
      <c r="A353" s="319"/>
      <c r="B353" s="253"/>
      <c r="F353" s="253"/>
      <c r="G353" s="129"/>
      <c r="H353" s="129"/>
      <c r="I353" s="129"/>
    </row>
    <row r="354" spans="1:9" x14ac:dyDescent="0.3">
      <c r="A354" s="319"/>
      <c r="B354" s="253"/>
      <c r="F354" s="253"/>
      <c r="G354" s="129"/>
      <c r="H354" s="129"/>
      <c r="I354" s="129"/>
    </row>
    <row r="355" spans="1:9" x14ac:dyDescent="0.3">
      <c r="A355" s="319"/>
      <c r="B355" s="253"/>
      <c r="F355" s="253"/>
      <c r="G355" s="129"/>
      <c r="H355" s="129"/>
      <c r="I355" s="129"/>
    </row>
    <row r="356" spans="1:9" x14ac:dyDescent="0.3">
      <c r="A356" s="319"/>
      <c r="B356" s="253"/>
      <c r="F356" s="253"/>
      <c r="G356" s="129"/>
      <c r="H356" s="129"/>
      <c r="I356" s="129"/>
    </row>
    <row r="357" spans="1:9" x14ac:dyDescent="0.3">
      <c r="A357" s="319"/>
      <c r="B357" s="253"/>
      <c r="F357" s="253"/>
      <c r="G357" s="129"/>
      <c r="H357" s="129"/>
      <c r="I357" s="129"/>
    </row>
    <row r="358" spans="1:9" x14ac:dyDescent="0.3">
      <c r="A358" s="319"/>
      <c r="B358" s="253"/>
      <c r="F358" s="253"/>
      <c r="G358" s="129"/>
      <c r="H358" s="129"/>
      <c r="I358" s="129"/>
    </row>
    <row r="359" spans="1:9" x14ac:dyDescent="0.3">
      <c r="A359" s="319"/>
      <c r="B359" s="253"/>
      <c r="F359" s="253"/>
      <c r="G359" s="129"/>
      <c r="H359" s="129"/>
      <c r="I359" s="129"/>
    </row>
    <row r="360" spans="1:9" x14ac:dyDescent="0.3">
      <c r="A360" s="319"/>
      <c r="B360" s="253"/>
      <c r="F360" s="253"/>
      <c r="G360" s="129"/>
      <c r="H360" s="129"/>
      <c r="I360" s="129"/>
    </row>
    <row r="361" spans="1:9" x14ac:dyDescent="0.3">
      <c r="A361" s="319"/>
      <c r="B361" s="253"/>
      <c r="F361" s="253"/>
      <c r="G361" s="129"/>
      <c r="H361" s="129"/>
      <c r="I361" s="129"/>
    </row>
    <row r="362" spans="1:9" x14ac:dyDescent="0.3">
      <c r="A362" s="319"/>
      <c r="B362" s="253"/>
      <c r="F362" s="253"/>
      <c r="G362" s="129"/>
      <c r="H362" s="129"/>
      <c r="I362" s="129"/>
    </row>
    <row r="363" spans="1:9" x14ac:dyDescent="0.3">
      <c r="A363" s="319"/>
      <c r="B363" s="253"/>
      <c r="F363" s="253"/>
      <c r="G363" s="129"/>
      <c r="H363" s="129"/>
      <c r="I363" s="129"/>
    </row>
    <row r="364" spans="1:9" x14ac:dyDescent="0.3">
      <c r="A364" s="319"/>
      <c r="B364" s="253"/>
      <c r="F364" s="253"/>
      <c r="G364" s="129"/>
      <c r="H364" s="129"/>
      <c r="I364" s="129"/>
    </row>
    <row r="365" spans="1:9" x14ac:dyDescent="0.3">
      <c r="A365" s="319"/>
      <c r="B365" s="253"/>
      <c r="F365" s="253"/>
      <c r="G365" s="129"/>
      <c r="H365" s="129"/>
      <c r="I365" s="129"/>
    </row>
    <row r="366" spans="1:9" x14ac:dyDescent="0.3">
      <c r="A366" s="319"/>
      <c r="B366" s="253"/>
      <c r="F366" s="253"/>
      <c r="G366" s="129"/>
      <c r="H366" s="129"/>
      <c r="I366" s="129"/>
    </row>
    <row r="367" spans="1:9" x14ac:dyDescent="0.3">
      <c r="A367" s="319"/>
      <c r="B367" s="253"/>
      <c r="F367" s="253"/>
      <c r="G367" s="129"/>
      <c r="H367" s="129"/>
      <c r="I367" s="129"/>
    </row>
    <row r="368" spans="1:9" x14ac:dyDescent="0.3">
      <c r="A368" s="319"/>
      <c r="B368" s="253"/>
      <c r="F368" s="253"/>
      <c r="G368" s="129"/>
      <c r="H368" s="129"/>
      <c r="I368" s="129"/>
    </row>
    <row r="369" spans="1:9" x14ac:dyDescent="0.3">
      <c r="A369" s="319"/>
      <c r="B369" s="253"/>
      <c r="F369" s="253"/>
      <c r="G369" s="129"/>
      <c r="H369" s="129"/>
      <c r="I369" s="129"/>
    </row>
    <row r="370" spans="1:9" x14ac:dyDescent="0.3">
      <c r="A370" s="319"/>
      <c r="B370" s="253"/>
      <c r="F370" s="253"/>
      <c r="G370" s="129"/>
      <c r="H370" s="129"/>
      <c r="I370" s="129"/>
    </row>
    <row r="371" spans="1:9" x14ac:dyDescent="0.3">
      <c r="A371" s="319"/>
      <c r="B371" s="253"/>
      <c r="F371" s="253"/>
      <c r="G371" s="129"/>
      <c r="H371" s="129"/>
      <c r="I371" s="129"/>
    </row>
    <row r="372" spans="1:9" x14ac:dyDescent="0.3">
      <c r="A372" s="319"/>
      <c r="B372" s="253"/>
      <c r="F372" s="253"/>
      <c r="G372" s="129"/>
      <c r="H372" s="129"/>
      <c r="I372" s="129"/>
    </row>
    <row r="373" spans="1:9" x14ac:dyDescent="0.3">
      <c r="A373" s="319"/>
      <c r="B373" s="253"/>
      <c r="F373" s="253"/>
      <c r="G373" s="129"/>
      <c r="H373" s="129"/>
      <c r="I373" s="129"/>
    </row>
    <row r="374" spans="1:9" x14ac:dyDescent="0.3">
      <c r="A374" s="319"/>
      <c r="B374" s="253"/>
      <c r="F374" s="253"/>
      <c r="G374" s="129"/>
      <c r="H374" s="129"/>
      <c r="I374" s="129"/>
    </row>
    <row r="375" spans="1:9" x14ac:dyDescent="0.3">
      <c r="A375" s="319"/>
      <c r="B375" s="253"/>
      <c r="F375" s="253"/>
      <c r="G375" s="129"/>
      <c r="H375" s="129"/>
      <c r="I375" s="129"/>
    </row>
    <row r="376" spans="1:9" x14ac:dyDescent="0.3">
      <c r="A376" s="319"/>
      <c r="B376" s="253"/>
      <c r="F376" s="253"/>
      <c r="G376" s="129"/>
      <c r="H376" s="129"/>
      <c r="I376" s="129"/>
    </row>
    <row r="377" spans="1:9" x14ac:dyDescent="0.3">
      <c r="A377" s="319"/>
      <c r="B377" s="253"/>
      <c r="F377" s="253"/>
      <c r="G377" s="129"/>
      <c r="H377" s="129"/>
      <c r="I377" s="129"/>
    </row>
    <row r="378" spans="1:9" x14ac:dyDescent="0.3">
      <c r="A378" s="319"/>
      <c r="B378" s="253"/>
      <c r="F378" s="253"/>
      <c r="G378" s="129"/>
      <c r="H378" s="129"/>
      <c r="I378" s="129"/>
    </row>
    <row r="379" spans="1:9" x14ac:dyDescent="0.3">
      <c r="A379" s="319"/>
      <c r="B379" s="253"/>
      <c r="F379" s="253"/>
      <c r="G379" s="129"/>
      <c r="H379" s="129"/>
      <c r="I379" s="129"/>
    </row>
    <row r="380" spans="1:9" x14ac:dyDescent="0.3">
      <c r="A380" s="319"/>
      <c r="B380" s="253"/>
      <c r="F380" s="253"/>
      <c r="G380" s="129"/>
      <c r="H380" s="129"/>
      <c r="I380" s="129"/>
    </row>
    <row r="381" spans="1:9" x14ac:dyDescent="0.3">
      <c r="A381" s="319"/>
      <c r="B381" s="253"/>
      <c r="F381" s="253"/>
      <c r="G381" s="129"/>
      <c r="H381" s="129"/>
      <c r="I381" s="129"/>
    </row>
    <row r="382" spans="1:9" x14ac:dyDescent="0.3">
      <c r="A382" s="319"/>
      <c r="B382" s="253"/>
      <c r="F382" s="253"/>
      <c r="G382" s="129"/>
      <c r="H382" s="129"/>
      <c r="I382" s="129"/>
    </row>
    <row r="383" spans="1:9" x14ac:dyDescent="0.3">
      <c r="A383" s="319"/>
      <c r="B383" s="253"/>
      <c r="F383" s="253"/>
      <c r="G383" s="129"/>
      <c r="H383" s="129"/>
      <c r="I383" s="129"/>
    </row>
    <row r="384" spans="1:9" x14ac:dyDescent="0.3">
      <c r="A384" s="319"/>
      <c r="B384" s="253"/>
      <c r="F384" s="253"/>
      <c r="G384" s="129"/>
      <c r="H384" s="129"/>
      <c r="I384" s="129"/>
    </row>
    <row r="385" spans="1:9" x14ac:dyDescent="0.3">
      <c r="A385" s="319"/>
      <c r="B385" s="253"/>
      <c r="F385" s="253"/>
      <c r="G385" s="129"/>
      <c r="H385" s="129"/>
      <c r="I385" s="129"/>
    </row>
    <row r="386" spans="1:9" x14ac:dyDescent="0.3">
      <c r="A386" s="319"/>
      <c r="B386" s="253"/>
      <c r="F386" s="253"/>
      <c r="G386" s="129"/>
      <c r="H386" s="129"/>
      <c r="I386" s="129"/>
    </row>
    <row r="387" spans="1:9" x14ac:dyDescent="0.3">
      <c r="A387" s="319"/>
      <c r="B387" s="253"/>
      <c r="F387" s="253"/>
      <c r="G387" s="129"/>
      <c r="H387" s="129"/>
      <c r="I387" s="129"/>
    </row>
    <row r="388" spans="1:9" x14ac:dyDescent="0.3">
      <c r="A388" s="319"/>
      <c r="B388" s="253"/>
      <c r="F388" s="253"/>
      <c r="G388" s="129"/>
      <c r="H388" s="129"/>
      <c r="I388" s="129"/>
    </row>
    <row r="389" spans="1:9" x14ac:dyDescent="0.3">
      <c r="A389" s="319"/>
      <c r="B389" s="253"/>
      <c r="F389" s="253"/>
      <c r="G389" s="129"/>
      <c r="H389" s="129"/>
      <c r="I389" s="129"/>
    </row>
    <row r="390" spans="1:9" x14ac:dyDescent="0.3">
      <c r="A390" s="319"/>
      <c r="B390" s="253"/>
      <c r="F390" s="253"/>
      <c r="G390" s="129"/>
      <c r="H390" s="129"/>
      <c r="I390" s="129"/>
    </row>
    <row r="391" spans="1:9" x14ac:dyDescent="0.3">
      <c r="A391" s="319"/>
      <c r="B391" s="253"/>
      <c r="F391" s="253"/>
      <c r="G391" s="129"/>
      <c r="H391" s="129"/>
      <c r="I391" s="129"/>
    </row>
    <row r="392" spans="1:9" x14ac:dyDescent="0.3">
      <c r="A392" s="319"/>
      <c r="B392" s="253"/>
      <c r="F392" s="253"/>
      <c r="G392" s="129"/>
      <c r="H392" s="129"/>
      <c r="I392" s="129"/>
    </row>
    <row r="393" spans="1:9" x14ac:dyDescent="0.3">
      <c r="A393" s="319"/>
      <c r="B393" s="253"/>
      <c r="F393" s="253"/>
      <c r="G393" s="129"/>
      <c r="H393" s="129"/>
      <c r="I393" s="129"/>
    </row>
    <row r="394" spans="1:9" x14ac:dyDescent="0.3">
      <c r="A394" s="319"/>
      <c r="B394" s="253"/>
      <c r="F394" s="253"/>
      <c r="G394" s="129"/>
      <c r="H394" s="129"/>
      <c r="I394" s="129"/>
    </row>
    <row r="395" spans="1:9" x14ac:dyDescent="0.3">
      <c r="A395" s="319"/>
      <c r="B395" s="253"/>
      <c r="F395" s="253"/>
      <c r="G395" s="129"/>
      <c r="H395" s="129"/>
      <c r="I395" s="129"/>
    </row>
    <row r="396" spans="1:9" x14ac:dyDescent="0.3">
      <c r="A396" s="319"/>
      <c r="B396" s="253"/>
      <c r="F396" s="253"/>
      <c r="G396" s="129"/>
      <c r="H396" s="129"/>
      <c r="I396" s="129"/>
    </row>
    <row r="397" spans="1:9" x14ac:dyDescent="0.3">
      <c r="A397" s="319"/>
      <c r="B397" s="253"/>
      <c r="F397" s="253"/>
      <c r="G397" s="129"/>
      <c r="H397" s="129"/>
      <c r="I397" s="129"/>
    </row>
    <row r="398" spans="1:9" x14ac:dyDescent="0.3">
      <c r="A398" s="319"/>
      <c r="B398" s="253"/>
      <c r="F398" s="253"/>
      <c r="G398" s="129"/>
      <c r="H398" s="129"/>
      <c r="I398" s="129"/>
    </row>
    <row r="399" spans="1:9" x14ac:dyDescent="0.3">
      <c r="A399" s="319"/>
      <c r="B399" s="253"/>
      <c r="F399" s="253"/>
      <c r="G399" s="129"/>
      <c r="H399" s="129"/>
      <c r="I399" s="129"/>
    </row>
    <row r="400" spans="1:9" x14ac:dyDescent="0.3">
      <c r="A400" s="319"/>
      <c r="B400" s="253"/>
      <c r="F400" s="253"/>
      <c r="G400" s="129"/>
      <c r="H400" s="129"/>
      <c r="I400" s="129"/>
    </row>
    <row r="401" spans="1:9" x14ac:dyDescent="0.3">
      <c r="A401" s="319"/>
      <c r="B401" s="253"/>
      <c r="F401" s="253"/>
      <c r="G401" s="129"/>
      <c r="H401" s="129"/>
      <c r="I401" s="129"/>
    </row>
    <row r="402" spans="1:9" x14ac:dyDescent="0.3">
      <c r="A402" s="319"/>
      <c r="B402" s="253"/>
      <c r="F402" s="253"/>
      <c r="G402" s="129"/>
      <c r="H402" s="129"/>
      <c r="I402" s="129"/>
    </row>
    <row r="403" spans="1:9" x14ac:dyDescent="0.3">
      <c r="A403" s="319"/>
      <c r="B403" s="253"/>
      <c r="F403" s="253"/>
      <c r="G403" s="129"/>
      <c r="H403" s="129"/>
      <c r="I403" s="129"/>
    </row>
    <row r="404" spans="1:9" x14ac:dyDescent="0.3">
      <c r="A404" s="319"/>
      <c r="B404" s="253"/>
      <c r="F404" s="253"/>
      <c r="G404" s="129"/>
      <c r="H404" s="129"/>
      <c r="I404" s="129"/>
    </row>
    <row r="405" spans="1:9" x14ac:dyDescent="0.3">
      <c r="A405" s="319"/>
      <c r="B405" s="253"/>
      <c r="F405" s="253"/>
      <c r="G405" s="129"/>
      <c r="H405" s="129"/>
      <c r="I405" s="129"/>
    </row>
    <row r="406" spans="1:9" x14ac:dyDescent="0.3">
      <c r="A406" s="319"/>
      <c r="B406" s="253"/>
      <c r="F406" s="253"/>
      <c r="G406" s="129"/>
      <c r="H406" s="129"/>
      <c r="I406" s="129"/>
    </row>
    <row r="407" spans="1:9" x14ac:dyDescent="0.3">
      <c r="A407" s="319"/>
      <c r="B407" s="253"/>
      <c r="F407" s="253"/>
      <c r="G407" s="129"/>
      <c r="H407" s="129"/>
      <c r="I407" s="129"/>
    </row>
    <row r="408" spans="1:9" x14ac:dyDescent="0.3">
      <c r="A408" s="319"/>
      <c r="B408" s="253"/>
      <c r="F408" s="253"/>
      <c r="G408" s="129"/>
      <c r="H408" s="129"/>
      <c r="I408" s="129"/>
    </row>
    <row r="409" spans="1:9" x14ac:dyDescent="0.3">
      <c r="A409" s="319"/>
      <c r="B409" s="253"/>
      <c r="F409" s="253"/>
      <c r="G409" s="129"/>
      <c r="H409" s="129"/>
      <c r="I409" s="129"/>
    </row>
    <row r="410" spans="1:9" x14ac:dyDescent="0.3">
      <c r="A410" s="319"/>
      <c r="B410" s="253"/>
      <c r="F410" s="253"/>
      <c r="G410" s="129"/>
      <c r="H410" s="129"/>
      <c r="I410" s="129"/>
    </row>
    <row r="411" spans="1:9" x14ac:dyDescent="0.3">
      <c r="A411" s="319"/>
      <c r="B411" s="253"/>
      <c r="F411" s="253"/>
      <c r="G411" s="129"/>
      <c r="H411" s="129"/>
      <c r="I411" s="129"/>
    </row>
    <row r="412" spans="1:9" x14ac:dyDescent="0.3">
      <c r="A412" s="319"/>
      <c r="B412" s="253"/>
      <c r="F412" s="253"/>
      <c r="G412" s="129"/>
      <c r="H412" s="129"/>
      <c r="I412" s="129"/>
    </row>
    <row r="413" spans="1:9" x14ac:dyDescent="0.3">
      <c r="A413" s="319"/>
      <c r="B413" s="253"/>
      <c r="F413" s="253"/>
      <c r="G413" s="129"/>
      <c r="H413" s="129"/>
      <c r="I413" s="129"/>
    </row>
    <row r="414" spans="1:9" x14ac:dyDescent="0.3">
      <c r="A414" s="319"/>
      <c r="B414" s="253"/>
      <c r="F414" s="253"/>
      <c r="G414" s="129"/>
      <c r="H414" s="129"/>
      <c r="I414" s="129"/>
    </row>
    <row r="415" spans="1:9" x14ac:dyDescent="0.3">
      <c r="A415" s="319"/>
      <c r="B415" s="253"/>
      <c r="F415" s="253"/>
      <c r="G415" s="129"/>
      <c r="H415" s="129"/>
      <c r="I415" s="129"/>
    </row>
    <row r="416" spans="1:9" x14ac:dyDescent="0.3">
      <c r="A416" s="319"/>
      <c r="B416" s="253"/>
      <c r="F416" s="253"/>
      <c r="G416" s="129"/>
      <c r="H416" s="129"/>
      <c r="I416" s="129"/>
    </row>
    <row r="417" spans="1:9" x14ac:dyDescent="0.3">
      <c r="A417" s="319"/>
      <c r="B417" s="253"/>
      <c r="F417" s="253"/>
      <c r="G417" s="129"/>
      <c r="H417" s="129"/>
      <c r="I417" s="129"/>
    </row>
    <row r="418" spans="1:9" x14ac:dyDescent="0.3">
      <c r="A418" s="319"/>
      <c r="B418" s="253"/>
      <c r="F418" s="253"/>
      <c r="G418" s="129"/>
      <c r="H418" s="129"/>
      <c r="I418" s="129"/>
    </row>
    <row r="419" spans="1:9" x14ac:dyDescent="0.3">
      <c r="A419" s="319"/>
      <c r="B419" s="253"/>
      <c r="F419" s="253"/>
      <c r="G419" s="129"/>
      <c r="H419" s="129"/>
      <c r="I419" s="129"/>
    </row>
    <row r="420" spans="1:9" x14ac:dyDescent="0.3">
      <c r="A420" s="319"/>
      <c r="B420" s="253"/>
      <c r="F420" s="253"/>
      <c r="G420" s="129"/>
      <c r="H420" s="129"/>
      <c r="I420" s="129"/>
    </row>
    <row r="421" spans="1:9" x14ac:dyDescent="0.3">
      <c r="A421" s="319"/>
      <c r="B421" s="253"/>
      <c r="F421" s="253"/>
      <c r="G421" s="129"/>
      <c r="H421" s="129"/>
      <c r="I421" s="129"/>
    </row>
    <row r="422" spans="1:9" x14ac:dyDescent="0.3">
      <c r="A422" s="319"/>
      <c r="B422" s="253"/>
      <c r="F422" s="253"/>
      <c r="G422" s="129"/>
      <c r="H422" s="129"/>
      <c r="I422" s="129"/>
    </row>
    <row r="423" spans="1:9" x14ac:dyDescent="0.3">
      <c r="A423" s="319"/>
      <c r="B423" s="253"/>
      <c r="F423" s="253"/>
      <c r="G423" s="129"/>
      <c r="H423" s="129"/>
      <c r="I423" s="129"/>
    </row>
    <row r="424" spans="1:9" x14ac:dyDescent="0.3">
      <c r="A424" s="319"/>
      <c r="B424" s="253"/>
      <c r="F424" s="253"/>
      <c r="G424" s="129"/>
      <c r="H424" s="129"/>
      <c r="I424" s="129"/>
    </row>
    <row r="425" spans="1:9" x14ac:dyDescent="0.3">
      <c r="A425" s="319"/>
      <c r="B425" s="253"/>
      <c r="F425" s="253"/>
      <c r="G425" s="129"/>
      <c r="H425" s="129"/>
      <c r="I425" s="129"/>
    </row>
    <row r="426" spans="1:9" x14ac:dyDescent="0.3">
      <c r="A426" s="319"/>
      <c r="B426" s="253"/>
      <c r="F426" s="253"/>
      <c r="G426" s="129"/>
      <c r="H426" s="129"/>
      <c r="I426" s="129"/>
    </row>
    <row r="427" spans="1:9" x14ac:dyDescent="0.3">
      <c r="A427" s="319"/>
      <c r="B427" s="253"/>
      <c r="F427" s="253"/>
      <c r="G427" s="129"/>
      <c r="H427" s="129"/>
      <c r="I427" s="129"/>
    </row>
    <row r="428" spans="1:9" x14ac:dyDescent="0.3">
      <c r="A428" s="319"/>
      <c r="B428" s="253"/>
      <c r="F428" s="253"/>
      <c r="G428" s="129"/>
      <c r="H428" s="129"/>
      <c r="I428" s="129"/>
    </row>
    <row r="429" spans="1:9" x14ac:dyDescent="0.3">
      <c r="A429" s="319"/>
      <c r="B429" s="253"/>
      <c r="F429" s="253"/>
      <c r="G429" s="129"/>
      <c r="H429" s="129"/>
      <c r="I429" s="129"/>
    </row>
    <row r="430" spans="1:9" x14ac:dyDescent="0.3">
      <c r="A430" s="319"/>
      <c r="B430" s="253"/>
      <c r="F430" s="253"/>
      <c r="G430" s="129"/>
      <c r="H430" s="129"/>
      <c r="I430" s="129"/>
    </row>
    <row r="431" spans="1:9" x14ac:dyDescent="0.3">
      <c r="A431" s="319"/>
      <c r="B431" s="253"/>
      <c r="F431" s="253"/>
      <c r="G431" s="129"/>
      <c r="H431" s="129"/>
      <c r="I431" s="129"/>
    </row>
    <row r="432" spans="1:9" x14ac:dyDescent="0.3">
      <c r="A432" s="319"/>
      <c r="B432" s="253"/>
      <c r="F432" s="253"/>
      <c r="G432" s="129"/>
      <c r="H432" s="129"/>
      <c r="I432" s="129"/>
    </row>
    <row r="433" spans="1:9" x14ac:dyDescent="0.3">
      <c r="A433" s="319"/>
      <c r="B433" s="253"/>
      <c r="F433" s="253"/>
      <c r="G433" s="129"/>
      <c r="H433" s="129"/>
      <c r="I433" s="129"/>
    </row>
    <row r="434" spans="1:9" x14ac:dyDescent="0.3">
      <c r="A434" s="319"/>
      <c r="B434" s="253"/>
      <c r="F434" s="253"/>
      <c r="G434" s="129"/>
      <c r="H434" s="129"/>
      <c r="I434" s="129"/>
    </row>
    <row r="435" spans="1:9" x14ac:dyDescent="0.3">
      <c r="A435" s="319"/>
      <c r="B435" s="253"/>
      <c r="F435" s="253"/>
      <c r="G435" s="129"/>
      <c r="H435" s="129"/>
      <c r="I435" s="129"/>
    </row>
    <row r="436" spans="1:9" x14ac:dyDescent="0.3">
      <c r="A436" s="319"/>
      <c r="B436" s="253"/>
      <c r="F436" s="253"/>
      <c r="G436" s="129"/>
      <c r="H436" s="129"/>
      <c r="I436" s="129"/>
    </row>
    <row r="437" spans="1:9" x14ac:dyDescent="0.3">
      <c r="A437" s="319"/>
      <c r="B437" s="253"/>
      <c r="F437" s="253"/>
      <c r="G437" s="129"/>
      <c r="H437" s="129"/>
      <c r="I437" s="129"/>
    </row>
    <row r="438" spans="1:9" x14ac:dyDescent="0.3">
      <c r="A438" s="319"/>
      <c r="B438" s="253"/>
      <c r="F438" s="253"/>
      <c r="G438" s="129"/>
      <c r="H438" s="129"/>
      <c r="I438" s="129"/>
    </row>
    <row r="439" spans="1:9" x14ac:dyDescent="0.3">
      <c r="A439" s="319"/>
      <c r="B439" s="253"/>
      <c r="F439" s="253"/>
      <c r="G439" s="129"/>
      <c r="H439" s="129"/>
      <c r="I439" s="129"/>
    </row>
    <row r="440" spans="1:9" x14ac:dyDescent="0.3">
      <c r="A440" s="319"/>
      <c r="B440" s="253"/>
      <c r="F440" s="253"/>
      <c r="G440" s="129"/>
      <c r="H440" s="129"/>
      <c r="I440" s="129"/>
    </row>
    <row r="441" spans="1:9" x14ac:dyDescent="0.3">
      <c r="A441" s="319"/>
      <c r="B441" s="253"/>
      <c r="F441" s="253"/>
      <c r="G441" s="129"/>
      <c r="H441" s="129"/>
      <c r="I441" s="129"/>
    </row>
    <row r="442" spans="1:9" x14ac:dyDescent="0.3">
      <c r="A442" s="319"/>
      <c r="B442" s="253"/>
      <c r="F442" s="253"/>
      <c r="G442" s="129"/>
      <c r="H442" s="129"/>
      <c r="I442" s="129"/>
    </row>
    <row r="443" spans="1:9" x14ac:dyDescent="0.3">
      <c r="A443" s="319"/>
      <c r="B443" s="253"/>
      <c r="F443" s="253"/>
      <c r="G443" s="129"/>
      <c r="H443" s="129"/>
      <c r="I443" s="129"/>
    </row>
    <row r="444" spans="1:9" x14ac:dyDescent="0.3">
      <c r="A444" s="319"/>
      <c r="B444" s="253"/>
      <c r="F444" s="253"/>
      <c r="G444" s="129"/>
      <c r="H444" s="129"/>
      <c r="I444" s="129"/>
    </row>
    <row r="445" spans="1:9" x14ac:dyDescent="0.3">
      <c r="A445" s="319"/>
      <c r="B445" s="253"/>
      <c r="F445" s="253"/>
      <c r="G445" s="129"/>
      <c r="H445" s="129"/>
      <c r="I445" s="129"/>
    </row>
    <row r="446" spans="1:9" x14ac:dyDescent="0.3">
      <c r="A446" s="319"/>
      <c r="B446" s="253"/>
      <c r="F446" s="253"/>
      <c r="G446" s="129"/>
      <c r="H446" s="129"/>
      <c r="I446" s="129"/>
    </row>
    <row r="447" spans="1:9" x14ac:dyDescent="0.3">
      <c r="A447" s="319"/>
      <c r="B447" s="253"/>
      <c r="F447" s="253"/>
      <c r="G447" s="129"/>
      <c r="H447" s="129"/>
      <c r="I447" s="129"/>
    </row>
    <row r="448" spans="1:9" x14ac:dyDescent="0.3">
      <c r="A448" s="319"/>
      <c r="B448" s="253"/>
      <c r="F448" s="253"/>
      <c r="G448" s="129"/>
      <c r="H448" s="129"/>
      <c r="I448" s="129"/>
    </row>
    <row r="449" spans="1:9" x14ac:dyDescent="0.3">
      <c r="A449" s="319"/>
      <c r="B449" s="253"/>
      <c r="F449" s="253"/>
      <c r="G449" s="129"/>
      <c r="H449" s="129"/>
      <c r="I449" s="129"/>
    </row>
    <row r="450" spans="1:9" x14ac:dyDescent="0.3">
      <c r="A450" s="319"/>
      <c r="B450" s="253"/>
      <c r="F450" s="253"/>
      <c r="G450" s="129"/>
      <c r="H450" s="129"/>
      <c r="I450" s="129"/>
    </row>
    <row r="451" spans="1:9" x14ac:dyDescent="0.3">
      <c r="A451" s="319"/>
      <c r="B451" s="253"/>
      <c r="F451" s="253"/>
      <c r="G451" s="129"/>
      <c r="H451" s="129"/>
      <c r="I451" s="129"/>
    </row>
    <row r="452" spans="1:9" x14ac:dyDescent="0.3">
      <c r="A452" s="319"/>
      <c r="B452" s="253"/>
      <c r="F452" s="253"/>
      <c r="G452" s="129"/>
      <c r="H452" s="129"/>
      <c r="I452" s="129"/>
    </row>
    <row r="453" spans="1:9" x14ac:dyDescent="0.3">
      <c r="A453" s="319"/>
      <c r="B453" s="253"/>
      <c r="F453" s="253"/>
      <c r="G453" s="129"/>
      <c r="H453" s="129"/>
      <c r="I453" s="129"/>
    </row>
    <row r="454" spans="1:9" x14ac:dyDescent="0.3">
      <c r="A454" s="319"/>
      <c r="B454" s="253"/>
      <c r="F454" s="253"/>
      <c r="G454" s="129"/>
      <c r="H454" s="129"/>
      <c r="I454" s="129"/>
    </row>
    <row r="455" spans="1:9" x14ac:dyDescent="0.3">
      <c r="A455" s="319"/>
      <c r="B455" s="253"/>
      <c r="F455" s="253"/>
      <c r="G455" s="129"/>
      <c r="H455" s="129"/>
      <c r="I455" s="129"/>
    </row>
    <row r="456" spans="1:9" x14ac:dyDescent="0.3">
      <c r="A456" s="319"/>
      <c r="B456" s="253"/>
      <c r="F456" s="253"/>
      <c r="G456" s="129"/>
      <c r="H456" s="129"/>
      <c r="I456" s="129"/>
    </row>
    <row r="457" spans="1:9" x14ac:dyDescent="0.3">
      <c r="A457" s="319"/>
      <c r="B457" s="253"/>
      <c r="F457" s="253"/>
      <c r="G457" s="129"/>
      <c r="H457" s="129"/>
      <c r="I457" s="129"/>
    </row>
    <row r="458" spans="1:9" x14ac:dyDescent="0.3">
      <c r="A458" s="319"/>
      <c r="B458" s="253"/>
      <c r="F458" s="253"/>
      <c r="G458" s="129"/>
      <c r="H458" s="129"/>
      <c r="I458" s="129"/>
    </row>
    <row r="459" spans="1:9" x14ac:dyDescent="0.3">
      <c r="A459" s="319"/>
      <c r="B459" s="253"/>
      <c r="F459" s="253"/>
      <c r="G459" s="129"/>
      <c r="H459" s="129"/>
      <c r="I459" s="129"/>
    </row>
    <row r="460" spans="1:9" x14ac:dyDescent="0.3">
      <c r="A460" s="319"/>
      <c r="B460" s="253"/>
      <c r="F460" s="253"/>
      <c r="G460" s="129"/>
      <c r="H460" s="129"/>
      <c r="I460" s="129"/>
    </row>
    <row r="461" spans="1:9" x14ac:dyDescent="0.3">
      <c r="A461" s="319"/>
      <c r="B461" s="253"/>
      <c r="F461" s="253"/>
      <c r="G461" s="129"/>
      <c r="H461" s="129"/>
      <c r="I461" s="129"/>
    </row>
    <row r="462" spans="1:9" x14ac:dyDescent="0.3">
      <c r="A462" s="319"/>
      <c r="B462" s="253"/>
      <c r="F462" s="253"/>
      <c r="G462" s="129"/>
      <c r="H462" s="129"/>
      <c r="I462" s="129"/>
    </row>
    <row r="463" spans="1:9" x14ac:dyDescent="0.3">
      <c r="A463" s="319"/>
      <c r="B463" s="253"/>
      <c r="F463" s="253"/>
      <c r="G463" s="129"/>
      <c r="H463" s="129"/>
      <c r="I463" s="129"/>
    </row>
    <row r="464" spans="1:9" x14ac:dyDescent="0.3">
      <c r="A464" s="319"/>
      <c r="B464" s="253"/>
      <c r="F464" s="253"/>
      <c r="G464" s="129"/>
      <c r="H464" s="129"/>
      <c r="I464" s="129"/>
    </row>
    <row r="465" spans="1:9" x14ac:dyDescent="0.3">
      <c r="A465" s="319"/>
      <c r="B465" s="253"/>
      <c r="F465" s="253"/>
      <c r="G465" s="129"/>
      <c r="H465" s="129"/>
      <c r="I465" s="129"/>
    </row>
    <row r="466" spans="1:9" x14ac:dyDescent="0.3">
      <c r="A466" s="319"/>
      <c r="B466" s="253"/>
      <c r="F466" s="253"/>
      <c r="G466" s="129"/>
      <c r="H466" s="129"/>
      <c r="I466" s="129"/>
    </row>
    <row r="467" spans="1:9" x14ac:dyDescent="0.3">
      <c r="A467" s="319"/>
      <c r="B467" s="253"/>
      <c r="F467" s="253"/>
      <c r="G467" s="129"/>
      <c r="H467" s="129"/>
      <c r="I467" s="129"/>
    </row>
    <row r="468" spans="1:9" x14ac:dyDescent="0.3">
      <c r="A468" s="319"/>
      <c r="B468" s="253"/>
      <c r="F468" s="253"/>
      <c r="G468" s="129"/>
      <c r="H468" s="129"/>
      <c r="I468" s="129"/>
    </row>
    <row r="469" spans="1:9" x14ac:dyDescent="0.3">
      <c r="A469" s="319"/>
      <c r="B469" s="253"/>
      <c r="F469" s="253"/>
      <c r="G469" s="129"/>
      <c r="H469" s="129"/>
      <c r="I469" s="129"/>
    </row>
    <row r="470" spans="1:9" x14ac:dyDescent="0.3">
      <c r="A470" s="319"/>
      <c r="B470" s="253"/>
      <c r="F470" s="253"/>
      <c r="G470" s="129"/>
      <c r="H470" s="129"/>
      <c r="I470" s="129"/>
    </row>
    <row r="471" spans="1:9" x14ac:dyDescent="0.3">
      <c r="A471" s="319"/>
      <c r="B471" s="253"/>
      <c r="F471" s="253"/>
      <c r="G471" s="129"/>
      <c r="H471" s="129"/>
      <c r="I471" s="129"/>
    </row>
    <row r="472" spans="1:9" x14ac:dyDescent="0.3">
      <c r="A472" s="319"/>
      <c r="B472" s="253"/>
      <c r="F472" s="253"/>
      <c r="G472" s="129"/>
      <c r="H472" s="129"/>
      <c r="I472" s="129"/>
    </row>
    <row r="473" spans="1:9" x14ac:dyDescent="0.3">
      <c r="A473" s="319"/>
      <c r="B473" s="253"/>
      <c r="F473" s="253"/>
      <c r="G473" s="129"/>
      <c r="H473" s="129"/>
      <c r="I473" s="129"/>
    </row>
    <row r="474" spans="1:9" x14ac:dyDescent="0.3">
      <c r="A474" s="319"/>
      <c r="B474" s="253"/>
      <c r="F474" s="253"/>
      <c r="G474" s="129"/>
      <c r="H474" s="129"/>
      <c r="I474" s="129"/>
    </row>
    <row r="475" spans="1:9" x14ac:dyDescent="0.3">
      <c r="A475" s="319"/>
      <c r="B475" s="253"/>
      <c r="F475" s="253"/>
      <c r="G475" s="129"/>
      <c r="H475" s="129"/>
      <c r="I475" s="129"/>
    </row>
    <row r="476" spans="1:9" x14ac:dyDescent="0.3">
      <c r="A476" s="319"/>
      <c r="B476" s="253"/>
      <c r="F476" s="253"/>
      <c r="G476" s="129"/>
      <c r="H476" s="129"/>
      <c r="I476" s="129"/>
    </row>
    <row r="477" spans="1:9" x14ac:dyDescent="0.3">
      <c r="A477" s="319"/>
      <c r="B477" s="253"/>
      <c r="F477" s="253"/>
      <c r="G477" s="129"/>
      <c r="H477" s="129"/>
      <c r="I477" s="129"/>
    </row>
    <row r="478" spans="1:9" x14ac:dyDescent="0.3">
      <c r="A478" s="319"/>
      <c r="B478" s="253"/>
      <c r="F478" s="253"/>
      <c r="G478" s="129"/>
      <c r="H478" s="129"/>
      <c r="I478" s="129"/>
    </row>
    <row r="479" spans="1:9" x14ac:dyDescent="0.3">
      <c r="A479" s="319"/>
      <c r="B479" s="253"/>
      <c r="F479" s="253"/>
      <c r="G479" s="129"/>
      <c r="H479" s="129"/>
      <c r="I479" s="129"/>
    </row>
    <row r="480" spans="1:9" x14ac:dyDescent="0.3">
      <c r="A480" s="319"/>
      <c r="B480" s="253"/>
      <c r="F480" s="253"/>
      <c r="G480" s="129"/>
      <c r="H480" s="129"/>
      <c r="I480" s="129"/>
    </row>
    <row r="481" spans="1:9" x14ac:dyDescent="0.3">
      <c r="A481" s="319"/>
      <c r="B481" s="253"/>
      <c r="F481" s="253"/>
      <c r="G481" s="129"/>
      <c r="H481" s="129"/>
      <c r="I481" s="129"/>
    </row>
    <row r="482" spans="1:9" x14ac:dyDescent="0.3">
      <c r="A482" s="319"/>
      <c r="B482" s="253"/>
      <c r="F482" s="253"/>
      <c r="G482" s="129"/>
      <c r="H482" s="129"/>
      <c r="I482" s="129"/>
    </row>
    <row r="483" spans="1:9" x14ac:dyDescent="0.3">
      <c r="A483" s="319"/>
      <c r="B483" s="253"/>
      <c r="F483" s="253"/>
      <c r="G483" s="129"/>
      <c r="H483" s="129"/>
      <c r="I483" s="129"/>
    </row>
    <row r="484" spans="1:9" x14ac:dyDescent="0.3">
      <c r="A484" s="319"/>
      <c r="B484" s="253"/>
      <c r="F484" s="253"/>
      <c r="G484" s="129"/>
      <c r="H484" s="129"/>
      <c r="I484" s="129"/>
    </row>
    <row r="485" spans="1:9" x14ac:dyDescent="0.3">
      <c r="A485" s="319"/>
      <c r="B485" s="253"/>
      <c r="F485" s="253"/>
      <c r="G485" s="129"/>
      <c r="H485" s="129"/>
      <c r="I485" s="129"/>
    </row>
    <row r="486" spans="1:9" x14ac:dyDescent="0.3">
      <c r="A486" s="319"/>
      <c r="B486" s="253"/>
      <c r="F486" s="253"/>
      <c r="G486" s="129"/>
      <c r="H486" s="129"/>
      <c r="I486" s="129"/>
    </row>
    <row r="487" spans="1:9" x14ac:dyDescent="0.3">
      <c r="A487" s="319"/>
      <c r="B487" s="253"/>
      <c r="F487" s="253"/>
      <c r="G487" s="129"/>
      <c r="H487" s="129"/>
      <c r="I487" s="129"/>
    </row>
    <row r="488" spans="1:9" x14ac:dyDescent="0.3">
      <c r="A488" s="319"/>
      <c r="B488" s="253"/>
      <c r="F488" s="253"/>
      <c r="G488" s="129"/>
      <c r="H488" s="129"/>
      <c r="I488" s="129"/>
    </row>
    <row r="489" spans="1:9" x14ac:dyDescent="0.3">
      <c r="A489" s="319"/>
      <c r="B489" s="253"/>
      <c r="F489" s="253"/>
      <c r="G489" s="129"/>
      <c r="H489" s="129"/>
      <c r="I489" s="129"/>
    </row>
    <row r="490" spans="1:9" x14ac:dyDescent="0.3">
      <c r="A490" s="319"/>
      <c r="B490" s="253"/>
      <c r="F490" s="253"/>
      <c r="G490" s="129"/>
      <c r="H490" s="129"/>
      <c r="I490" s="129"/>
    </row>
    <row r="491" spans="1:9" x14ac:dyDescent="0.3">
      <c r="A491" s="319"/>
      <c r="B491" s="253"/>
      <c r="F491" s="253"/>
      <c r="G491" s="129"/>
      <c r="H491" s="129"/>
      <c r="I491" s="129"/>
    </row>
    <row r="492" spans="1:9" x14ac:dyDescent="0.3">
      <c r="A492" s="319"/>
      <c r="B492" s="253"/>
      <c r="F492" s="253"/>
      <c r="G492" s="129"/>
      <c r="H492" s="129"/>
      <c r="I492" s="129"/>
    </row>
    <row r="493" spans="1:9" x14ac:dyDescent="0.3">
      <c r="A493" s="319"/>
      <c r="B493" s="253"/>
      <c r="F493" s="253"/>
      <c r="G493" s="129"/>
      <c r="H493" s="129"/>
      <c r="I493" s="129"/>
    </row>
    <row r="494" spans="1:9" x14ac:dyDescent="0.3">
      <c r="A494" s="319"/>
      <c r="B494" s="253"/>
      <c r="F494" s="253"/>
      <c r="G494" s="129"/>
      <c r="H494" s="129"/>
      <c r="I494" s="129"/>
    </row>
    <row r="495" spans="1:9" x14ac:dyDescent="0.3">
      <c r="A495" s="319"/>
      <c r="B495" s="253"/>
      <c r="F495" s="253"/>
      <c r="G495" s="129"/>
      <c r="H495" s="129"/>
      <c r="I495" s="129"/>
    </row>
    <row r="496" spans="1:9" x14ac:dyDescent="0.3">
      <c r="A496" s="319"/>
      <c r="B496" s="253"/>
      <c r="F496" s="253"/>
      <c r="G496" s="129"/>
      <c r="H496" s="129"/>
      <c r="I496" s="129"/>
    </row>
    <row r="497" spans="1:9" x14ac:dyDescent="0.3">
      <c r="A497" s="319"/>
      <c r="B497" s="253"/>
      <c r="F497" s="253"/>
      <c r="G497" s="129"/>
      <c r="H497" s="129"/>
      <c r="I497" s="129"/>
    </row>
    <row r="498" spans="1:9" x14ac:dyDescent="0.3">
      <c r="A498" s="319"/>
      <c r="B498" s="253"/>
      <c r="F498" s="253"/>
      <c r="G498" s="129"/>
      <c r="H498" s="129"/>
      <c r="I498" s="129"/>
    </row>
    <row r="499" spans="1:9" x14ac:dyDescent="0.3">
      <c r="A499" s="319"/>
      <c r="B499" s="253"/>
      <c r="F499" s="253"/>
      <c r="G499" s="129"/>
      <c r="H499" s="129"/>
      <c r="I499" s="129"/>
    </row>
    <row r="500" spans="1:9" x14ac:dyDescent="0.3">
      <c r="A500" s="319"/>
      <c r="B500" s="253"/>
      <c r="F500" s="253"/>
      <c r="G500" s="129"/>
      <c r="H500" s="129"/>
      <c r="I500" s="129"/>
    </row>
    <row r="501" spans="1:9" x14ac:dyDescent="0.3">
      <c r="A501" s="319"/>
      <c r="B501" s="253"/>
      <c r="F501" s="253"/>
      <c r="G501" s="129"/>
      <c r="H501" s="129"/>
      <c r="I501" s="129"/>
    </row>
    <row r="502" spans="1:9" x14ac:dyDescent="0.3">
      <c r="A502" s="319"/>
      <c r="B502" s="253"/>
      <c r="F502" s="253"/>
      <c r="G502" s="129"/>
      <c r="H502" s="129"/>
      <c r="I502" s="129"/>
    </row>
    <row r="503" spans="1:9" x14ac:dyDescent="0.3">
      <c r="A503" s="319"/>
      <c r="B503" s="253"/>
      <c r="F503" s="253"/>
      <c r="G503" s="129"/>
      <c r="H503" s="129"/>
      <c r="I503" s="129"/>
    </row>
    <row r="504" spans="1:9" x14ac:dyDescent="0.3">
      <c r="A504" s="319"/>
      <c r="B504" s="253"/>
      <c r="F504" s="253"/>
      <c r="G504" s="129"/>
      <c r="H504" s="129"/>
      <c r="I504" s="129"/>
    </row>
    <row r="505" spans="1:9" x14ac:dyDescent="0.3">
      <c r="A505" s="319"/>
      <c r="B505" s="253"/>
      <c r="F505" s="253"/>
      <c r="G505" s="129"/>
      <c r="H505" s="129"/>
      <c r="I505" s="129"/>
    </row>
    <row r="506" spans="1:9" x14ac:dyDescent="0.3">
      <c r="A506" s="319"/>
      <c r="B506" s="253"/>
      <c r="F506" s="253"/>
      <c r="G506" s="129"/>
      <c r="H506" s="129"/>
      <c r="I506" s="129"/>
    </row>
    <row r="507" spans="1:9" x14ac:dyDescent="0.3">
      <c r="A507" s="319"/>
      <c r="B507" s="253"/>
      <c r="F507" s="253"/>
      <c r="G507" s="129"/>
      <c r="H507" s="129"/>
      <c r="I507" s="129"/>
    </row>
    <row r="508" spans="1:9" x14ac:dyDescent="0.3">
      <c r="A508" s="319"/>
      <c r="B508" s="253"/>
      <c r="F508" s="253"/>
      <c r="G508" s="129"/>
      <c r="H508" s="129"/>
      <c r="I508" s="129"/>
    </row>
    <row r="509" spans="1:9" x14ac:dyDescent="0.3">
      <c r="A509" s="319"/>
      <c r="B509" s="253"/>
      <c r="F509" s="253"/>
      <c r="G509" s="129"/>
      <c r="H509" s="129"/>
      <c r="I509" s="129"/>
    </row>
    <row r="510" spans="1:9" x14ac:dyDescent="0.3">
      <c r="A510" s="319"/>
      <c r="B510" s="253"/>
      <c r="F510" s="253"/>
      <c r="G510" s="129"/>
      <c r="H510" s="129"/>
      <c r="I510" s="129"/>
    </row>
    <row r="511" spans="1:9" x14ac:dyDescent="0.3">
      <c r="A511" s="319"/>
      <c r="B511" s="253"/>
      <c r="F511" s="253"/>
      <c r="G511" s="129"/>
      <c r="H511" s="129"/>
      <c r="I511" s="129"/>
    </row>
    <row r="512" spans="1:9" x14ac:dyDescent="0.3">
      <c r="A512" s="319"/>
      <c r="B512" s="253"/>
      <c r="F512" s="253"/>
      <c r="G512" s="129"/>
      <c r="H512" s="129"/>
      <c r="I512" s="129"/>
    </row>
    <row r="513" spans="1:9" x14ac:dyDescent="0.3">
      <c r="A513" s="319"/>
      <c r="B513" s="253"/>
      <c r="F513" s="253"/>
      <c r="G513" s="129"/>
      <c r="H513" s="129"/>
      <c r="I513" s="129"/>
    </row>
    <row r="514" spans="1:9" x14ac:dyDescent="0.3">
      <c r="A514" s="319"/>
      <c r="B514" s="253"/>
      <c r="F514" s="253"/>
      <c r="G514" s="129"/>
      <c r="H514" s="129"/>
      <c r="I514" s="129"/>
    </row>
    <row r="515" spans="1:9" x14ac:dyDescent="0.3">
      <c r="A515" s="319"/>
      <c r="B515" s="253"/>
      <c r="F515" s="253"/>
      <c r="G515" s="129"/>
      <c r="H515" s="129"/>
      <c r="I515" s="129"/>
    </row>
    <row r="516" spans="1:9" x14ac:dyDescent="0.3">
      <c r="A516" s="319"/>
      <c r="B516" s="253"/>
      <c r="F516" s="253"/>
      <c r="G516" s="129"/>
      <c r="H516" s="129"/>
      <c r="I516" s="129"/>
    </row>
    <row r="517" spans="1:9" x14ac:dyDescent="0.3">
      <c r="A517" s="319"/>
      <c r="B517" s="253"/>
      <c r="F517" s="253"/>
      <c r="G517" s="129"/>
      <c r="H517" s="129"/>
      <c r="I517" s="129"/>
    </row>
    <row r="518" spans="1:9" x14ac:dyDescent="0.3">
      <c r="A518" s="319"/>
      <c r="B518" s="253"/>
      <c r="F518" s="253"/>
      <c r="G518" s="129"/>
      <c r="H518" s="129"/>
      <c r="I518" s="129"/>
    </row>
    <row r="519" spans="1:9" x14ac:dyDescent="0.3">
      <c r="A519" s="319"/>
      <c r="B519" s="253"/>
      <c r="F519" s="253"/>
      <c r="G519" s="129"/>
      <c r="H519" s="129"/>
      <c r="I519" s="129"/>
    </row>
    <row r="520" spans="1:9" x14ac:dyDescent="0.3">
      <c r="A520" s="319"/>
      <c r="B520" s="253"/>
      <c r="F520" s="253"/>
      <c r="G520" s="129"/>
      <c r="H520" s="129"/>
      <c r="I520" s="129"/>
    </row>
    <row r="521" spans="1:9" x14ac:dyDescent="0.3">
      <c r="A521" s="319"/>
      <c r="B521" s="253"/>
      <c r="F521" s="253"/>
      <c r="G521" s="129"/>
      <c r="H521" s="129"/>
      <c r="I521" s="129"/>
    </row>
    <row r="522" spans="1:9" x14ac:dyDescent="0.3">
      <c r="A522" s="319"/>
      <c r="B522" s="253"/>
      <c r="F522" s="253"/>
      <c r="G522" s="129"/>
      <c r="H522" s="129"/>
      <c r="I522" s="129"/>
    </row>
    <row r="523" spans="1:9" x14ac:dyDescent="0.3">
      <c r="A523" s="319"/>
      <c r="B523" s="253"/>
      <c r="F523" s="253"/>
      <c r="G523" s="129"/>
      <c r="H523" s="129"/>
      <c r="I523" s="129"/>
    </row>
    <row r="524" spans="1:9" x14ac:dyDescent="0.3">
      <c r="A524" s="319"/>
      <c r="B524" s="253"/>
      <c r="F524" s="253"/>
      <c r="G524" s="129"/>
      <c r="H524" s="129"/>
      <c r="I524" s="129"/>
    </row>
    <row r="525" spans="1:9" x14ac:dyDescent="0.3">
      <c r="A525" s="319"/>
      <c r="B525" s="253"/>
      <c r="F525" s="253"/>
      <c r="G525" s="129"/>
      <c r="H525" s="129"/>
      <c r="I525" s="129"/>
    </row>
    <row r="526" spans="1:9" x14ac:dyDescent="0.3">
      <c r="A526" s="319"/>
      <c r="B526" s="253"/>
      <c r="F526" s="253"/>
      <c r="G526" s="129"/>
      <c r="H526" s="129"/>
      <c r="I526" s="129"/>
    </row>
    <row r="527" spans="1:9" x14ac:dyDescent="0.3">
      <c r="A527" s="319"/>
      <c r="B527" s="253"/>
      <c r="F527" s="253"/>
      <c r="G527" s="129"/>
      <c r="H527" s="129"/>
      <c r="I527" s="129"/>
    </row>
    <row r="528" spans="1:9" x14ac:dyDescent="0.3">
      <c r="A528" s="319"/>
      <c r="B528" s="253"/>
      <c r="F528" s="253"/>
      <c r="G528" s="129"/>
      <c r="H528" s="129"/>
      <c r="I528" s="129"/>
    </row>
    <row r="529" spans="1:9" x14ac:dyDescent="0.3">
      <c r="A529" s="319"/>
      <c r="B529" s="253"/>
      <c r="F529" s="253"/>
      <c r="G529" s="129"/>
      <c r="H529" s="129"/>
      <c r="I529" s="129"/>
    </row>
    <row r="530" spans="1:9" x14ac:dyDescent="0.3">
      <c r="A530" s="319"/>
      <c r="B530" s="253"/>
      <c r="F530" s="253"/>
      <c r="G530" s="129"/>
      <c r="H530" s="129"/>
      <c r="I530" s="129"/>
    </row>
    <row r="531" spans="1:9" x14ac:dyDescent="0.3">
      <c r="A531" s="319"/>
      <c r="B531" s="253"/>
      <c r="F531" s="253"/>
      <c r="G531" s="129"/>
      <c r="H531" s="129"/>
      <c r="I531" s="129"/>
    </row>
    <row r="532" spans="1:9" x14ac:dyDescent="0.3">
      <c r="A532" s="319"/>
      <c r="B532" s="253"/>
      <c r="F532" s="253"/>
      <c r="G532" s="129"/>
      <c r="H532" s="129"/>
      <c r="I532" s="129"/>
    </row>
    <row r="533" spans="1:9" x14ac:dyDescent="0.3">
      <c r="A533" s="319"/>
      <c r="B533" s="253"/>
      <c r="F533" s="253"/>
      <c r="G533" s="129"/>
      <c r="H533" s="129"/>
      <c r="I533" s="129"/>
    </row>
    <row r="534" spans="1:9" x14ac:dyDescent="0.3">
      <c r="A534" s="319"/>
      <c r="B534" s="253"/>
      <c r="F534" s="253"/>
      <c r="G534" s="129"/>
      <c r="H534" s="129"/>
      <c r="I534" s="129"/>
    </row>
    <row r="535" spans="1:9" x14ac:dyDescent="0.3">
      <c r="A535" s="319"/>
      <c r="B535" s="253"/>
      <c r="F535" s="253"/>
      <c r="G535" s="129"/>
      <c r="H535" s="129"/>
      <c r="I535" s="129"/>
    </row>
    <row r="536" spans="1:9" x14ac:dyDescent="0.3">
      <c r="A536" s="319"/>
      <c r="B536" s="253"/>
      <c r="F536" s="253"/>
      <c r="G536" s="129"/>
      <c r="H536" s="129"/>
      <c r="I536" s="129"/>
    </row>
    <row r="537" spans="1:9" x14ac:dyDescent="0.3">
      <c r="A537" s="319"/>
      <c r="B537" s="253"/>
      <c r="F537" s="253"/>
      <c r="G537" s="129"/>
      <c r="H537" s="129"/>
      <c r="I537" s="129"/>
    </row>
    <row r="538" spans="1:9" x14ac:dyDescent="0.3">
      <c r="A538" s="319"/>
      <c r="B538" s="253"/>
      <c r="F538" s="253"/>
      <c r="G538" s="129"/>
      <c r="H538" s="129"/>
      <c r="I538" s="129"/>
    </row>
    <row r="539" spans="1:9" x14ac:dyDescent="0.3">
      <c r="A539" s="319"/>
      <c r="B539" s="253"/>
      <c r="F539" s="253"/>
      <c r="G539" s="129"/>
      <c r="H539" s="129"/>
      <c r="I539" s="129"/>
    </row>
    <row r="540" spans="1:9" x14ac:dyDescent="0.3">
      <c r="A540" s="319"/>
      <c r="B540" s="253"/>
      <c r="F540" s="253"/>
      <c r="G540" s="129"/>
      <c r="H540" s="129"/>
      <c r="I540" s="129"/>
    </row>
    <row r="541" spans="1:9" x14ac:dyDescent="0.3">
      <c r="A541" s="319"/>
      <c r="B541" s="253"/>
      <c r="F541" s="253"/>
      <c r="G541" s="129"/>
      <c r="H541" s="129"/>
      <c r="I541" s="129"/>
    </row>
    <row r="542" spans="1:9" x14ac:dyDescent="0.3">
      <c r="A542" s="319"/>
      <c r="B542" s="253"/>
      <c r="F542" s="253"/>
      <c r="G542" s="129"/>
      <c r="H542" s="129"/>
      <c r="I542" s="129"/>
    </row>
    <row r="543" spans="1:9" x14ac:dyDescent="0.3">
      <c r="A543" s="319"/>
      <c r="B543" s="253"/>
      <c r="F543" s="253"/>
      <c r="G543" s="129"/>
      <c r="H543" s="129"/>
      <c r="I543" s="129"/>
    </row>
    <row r="544" spans="1:9" x14ac:dyDescent="0.3">
      <c r="A544" s="319"/>
      <c r="B544" s="253"/>
      <c r="F544" s="253"/>
      <c r="G544" s="129"/>
      <c r="H544" s="129"/>
      <c r="I544" s="129"/>
    </row>
    <row r="545" spans="1:9" x14ac:dyDescent="0.3">
      <c r="A545" s="319"/>
      <c r="B545" s="253"/>
      <c r="F545" s="253"/>
      <c r="G545" s="129"/>
      <c r="H545" s="129"/>
      <c r="I545" s="129"/>
    </row>
    <row r="546" spans="1:9" x14ac:dyDescent="0.3">
      <c r="A546" s="319"/>
      <c r="B546" s="253"/>
      <c r="F546" s="253"/>
      <c r="G546" s="129"/>
      <c r="H546" s="129"/>
      <c r="I546" s="129"/>
    </row>
    <row r="547" spans="1:9" x14ac:dyDescent="0.3">
      <c r="A547" s="319"/>
      <c r="B547" s="253"/>
      <c r="F547" s="253"/>
      <c r="G547" s="129"/>
      <c r="H547" s="129"/>
      <c r="I547" s="129"/>
    </row>
    <row r="548" spans="1:9" x14ac:dyDescent="0.3">
      <c r="A548" s="319"/>
      <c r="B548" s="253"/>
      <c r="F548" s="253"/>
      <c r="G548" s="129"/>
      <c r="H548" s="129"/>
      <c r="I548" s="129"/>
    </row>
    <row r="549" spans="1:9" x14ac:dyDescent="0.3">
      <c r="A549" s="319"/>
      <c r="B549" s="253"/>
      <c r="F549" s="253"/>
      <c r="G549" s="129"/>
      <c r="H549" s="129"/>
      <c r="I549" s="129"/>
    </row>
    <row r="550" spans="1:9" x14ac:dyDescent="0.3">
      <c r="A550" s="319"/>
      <c r="B550" s="253"/>
      <c r="F550" s="253"/>
      <c r="G550" s="129"/>
      <c r="H550" s="129"/>
      <c r="I550" s="129"/>
    </row>
    <row r="551" spans="1:9" x14ac:dyDescent="0.3">
      <c r="A551" s="319"/>
      <c r="B551" s="253"/>
      <c r="F551" s="253"/>
      <c r="G551" s="129"/>
      <c r="H551" s="129"/>
      <c r="I551" s="129"/>
    </row>
    <row r="552" spans="1:9" x14ac:dyDescent="0.3">
      <c r="A552" s="319"/>
      <c r="B552" s="253"/>
      <c r="F552" s="253"/>
      <c r="G552" s="129"/>
      <c r="H552" s="129"/>
      <c r="I552" s="129"/>
    </row>
    <row r="553" spans="1:9" x14ac:dyDescent="0.3">
      <c r="A553" s="319"/>
      <c r="B553" s="253"/>
      <c r="F553" s="253"/>
      <c r="G553" s="129"/>
      <c r="H553" s="129"/>
      <c r="I553" s="129"/>
    </row>
    <row r="554" spans="1:9" x14ac:dyDescent="0.3">
      <c r="A554" s="319"/>
      <c r="B554" s="253"/>
      <c r="F554" s="253"/>
      <c r="G554" s="129"/>
      <c r="H554" s="129"/>
      <c r="I554" s="129"/>
    </row>
    <row r="555" spans="1:9" x14ac:dyDescent="0.3">
      <c r="A555" s="319"/>
      <c r="B555" s="253"/>
      <c r="F555" s="253"/>
      <c r="G555" s="129"/>
      <c r="H555" s="129"/>
      <c r="I555" s="129"/>
    </row>
    <row r="556" spans="1:9" x14ac:dyDescent="0.3">
      <c r="A556" s="319"/>
      <c r="B556" s="253"/>
      <c r="F556" s="253"/>
      <c r="G556" s="129"/>
      <c r="H556" s="129"/>
      <c r="I556" s="129"/>
    </row>
    <row r="557" spans="1:9" x14ac:dyDescent="0.3">
      <c r="A557" s="319"/>
      <c r="B557" s="253"/>
      <c r="F557" s="253"/>
      <c r="G557" s="129"/>
      <c r="H557" s="129"/>
      <c r="I557" s="129"/>
    </row>
    <row r="558" spans="1:9" x14ac:dyDescent="0.3">
      <c r="A558" s="319"/>
      <c r="B558" s="253"/>
      <c r="F558" s="253"/>
      <c r="G558" s="129"/>
      <c r="H558" s="129"/>
      <c r="I558" s="129"/>
    </row>
    <row r="559" spans="1:9" x14ac:dyDescent="0.3">
      <c r="A559" s="319"/>
      <c r="B559" s="253"/>
      <c r="F559" s="253"/>
      <c r="G559" s="129"/>
      <c r="H559" s="129"/>
      <c r="I559" s="129"/>
    </row>
    <row r="560" spans="1:9" x14ac:dyDescent="0.3">
      <c r="A560" s="319"/>
      <c r="B560" s="253"/>
      <c r="F560" s="253"/>
      <c r="G560" s="129"/>
      <c r="H560" s="129"/>
      <c r="I560" s="129"/>
    </row>
    <row r="561" spans="1:9" x14ac:dyDescent="0.3">
      <c r="A561" s="319"/>
      <c r="B561" s="253"/>
      <c r="F561" s="253"/>
      <c r="G561" s="129"/>
      <c r="H561" s="129"/>
      <c r="I561" s="129"/>
    </row>
    <row r="562" spans="1:9" x14ac:dyDescent="0.3">
      <c r="A562" s="319"/>
      <c r="B562" s="253"/>
      <c r="F562" s="253"/>
      <c r="G562" s="129"/>
      <c r="H562" s="129"/>
      <c r="I562" s="129"/>
    </row>
    <row r="563" spans="1:9" x14ac:dyDescent="0.3">
      <c r="A563" s="319"/>
      <c r="B563" s="253"/>
      <c r="F563" s="253"/>
      <c r="G563" s="129"/>
      <c r="H563" s="129"/>
      <c r="I563" s="129"/>
    </row>
    <row r="564" spans="1:9" x14ac:dyDescent="0.3">
      <c r="A564" s="319"/>
      <c r="B564" s="253"/>
      <c r="F564" s="253"/>
      <c r="G564" s="129"/>
      <c r="H564" s="129"/>
      <c r="I564" s="129"/>
    </row>
    <row r="565" spans="1:9" x14ac:dyDescent="0.3">
      <c r="A565" s="319"/>
      <c r="B565" s="253"/>
      <c r="F565" s="253"/>
      <c r="G565" s="129"/>
      <c r="H565" s="129"/>
      <c r="I565" s="129"/>
    </row>
    <row r="566" spans="1:9" x14ac:dyDescent="0.3">
      <c r="A566" s="319"/>
      <c r="B566" s="253"/>
      <c r="F566" s="253"/>
      <c r="G566" s="129"/>
      <c r="H566" s="129"/>
      <c r="I566" s="129"/>
    </row>
    <row r="567" spans="1:9" x14ac:dyDescent="0.3">
      <c r="A567" s="319"/>
      <c r="B567" s="253"/>
      <c r="F567" s="253"/>
      <c r="G567" s="129"/>
      <c r="H567" s="129"/>
      <c r="I567" s="129"/>
    </row>
    <row r="568" spans="1:9" x14ac:dyDescent="0.3">
      <c r="A568" s="319"/>
      <c r="B568" s="253"/>
      <c r="F568" s="253"/>
      <c r="G568" s="129"/>
      <c r="H568" s="129"/>
      <c r="I568" s="129"/>
    </row>
    <row r="569" spans="1:9" x14ac:dyDescent="0.3">
      <c r="A569" s="319"/>
      <c r="B569" s="253"/>
      <c r="F569" s="253"/>
      <c r="G569" s="129"/>
      <c r="H569" s="129"/>
      <c r="I569" s="129"/>
    </row>
    <row r="570" spans="1:9" x14ac:dyDescent="0.3">
      <c r="A570" s="319"/>
      <c r="B570" s="253"/>
      <c r="F570" s="253"/>
      <c r="G570" s="129"/>
      <c r="H570" s="129"/>
      <c r="I570" s="129"/>
    </row>
    <row r="571" spans="1:9" x14ac:dyDescent="0.3">
      <c r="A571" s="319"/>
      <c r="B571" s="253"/>
      <c r="F571" s="253"/>
      <c r="G571" s="129"/>
      <c r="H571" s="129"/>
      <c r="I571" s="129"/>
    </row>
    <row r="572" spans="1:9" x14ac:dyDescent="0.3">
      <c r="A572" s="319"/>
      <c r="B572" s="253"/>
      <c r="F572" s="253"/>
      <c r="G572" s="129"/>
      <c r="H572" s="129"/>
      <c r="I572" s="129"/>
    </row>
    <row r="573" spans="1:9" x14ac:dyDescent="0.3">
      <c r="A573" s="319"/>
      <c r="B573" s="253"/>
      <c r="F573" s="253"/>
      <c r="G573" s="129"/>
      <c r="H573" s="129"/>
      <c r="I573" s="129"/>
    </row>
    <row r="574" spans="1:9" x14ac:dyDescent="0.3">
      <c r="A574" s="319"/>
      <c r="B574" s="253"/>
      <c r="F574" s="253"/>
      <c r="G574" s="129"/>
      <c r="H574" s="129"/>
      <c r="I574" s="129"/>
    </row>
    <row r="575" spans="1:9" x14ac:dyDescent="0.3">
      <c r="A575" s="319"/>
      <c r="B575" s="253"/>
      <c r="F575" s="253"/>
      <c r="G575" s="129"/>
      <c r="H575" s="129"/>
      <c r="I575" s="129"/>
    </row>
    <row r="576" spans="1:9" x14ac:dyDescent="0.3">
      <c r="A576" s="319"/>
      <c r="B576" s="253"/>
      <c r="F576" s="253"/>
      <c r="G576" s="129"/>
      <c r="H576" s="129"/>
      <c r="I576" s="129"/>
    </row>
    <row r="577" spans="1:9" x14ac:dyDescent="0.3">
      <c r="A577" s="319"/>
      <c r="B577" s="253"/>
      <c r="F577" s="253"/>
      <c r="G577" s="129"/>
      <c r="H577" s="129"/>
      <c r="I577" s="129"/>
    </row>
    <row r="578" spans="1:9" x14ac:dyDescent="0.3">
      <c r="A578" s="319"/>
      <c r="B578" s="253"/>
      <c r="F578" s="253"/>
      <c r="G578" s="129"/>
      <c r="H578" s="129"/>
      <c r="I578" s="129"/>
    </row>
    <row r="579" spans="1:9" x14ac:dyDescent="0.3">
      <c r="A579" s="319"/>
      <c r="B579" s="253"/>
      <c r="F579" s="253"/>
      <c r="G579" s="129"/>
      <c r="H579" s="129"/>
      <c r="I579" s="129"/>
    </row>
    <row r="580" spans="1:9" x14ac:dyDescent="0.3">
      <c r="A580" s="319"/>
      <c r="B580" s="253"/>
      <c r="F580" s="253"/>
      <c r="G580" s="129"/>
      <c r="H580" s="129"/>
      <c r="I580" s="129"/>
    </row>
    <row r="581" spans="1:9" x14ac:dyDescent="0.3">
      <c r="A581" s="319"/>
      <c r="B581" s="253"/>
      <c r="F581" s="253"/>
      <c r="G581" s="129"/>
      <c r="H581" s="129"/>
      <c r="I581" s="129"/>
    </row>
    <row r="582" spans="1:9" x14ac:dyDescent="0.3">
      <c r="A582" s="319"/>
      <c r="B582" s="253"/>
      <c r="F582" s="253"/>
      <c r="G582" s="129"/>
      <c r="H582" s="129"/>
      <c r="I582" s="129"/>
    </row>
    <row r="583" spans="1:9" x14ac:dyDescent="0.3">
      <c r="A583" s="319"/>
      <c r="B583" s="253"/>
      <c r="F583" s="253"/>
      <c r="G583" s="129"/>
      <c r="H583" s="129"/>
      <c r="I583" s="129"/>
    </row>
    <row r="584" spans="1:9" x14ac:dyDescent="0.3">
      <c r="A584" s="319"/>
      <c r="B584" s="253"/>
      <c r="F584" s="253"/>
      <c r="G584" s="129"/>
      <c r="H584" s="129"/>
      <c r="I584" s="129"/>
    </row>
    <row r="585" spans="1:9" x14ac:dyDescent="0.3">
      <c r="A585" s="319"/>
      <c r="B585" s="253"/>
      <c r="F585" s="253"/>
      <c r="G585" s="129"/>
      <c r="H585" s="129"/>
      <c r="I585" s="129"/>
    </row>
    <row r="586" spans="1:9" x14ac:dyDescent="0.3">
      <c r="A586" s="319"/>
      <c r="B586" s="253"/>
      <c r="F586" s="253"/>
      <c r="G586" s="129"/>
      <c r="H586" s="129"/>
      <c r="I586" s="129"/>
    </row>
    <row r="587" spans="1:9" x14ac:dyDescent="0.3">
      <c r="A587" s="319"/>
      <c r="B587" s="253"/>
      <c r="F587" s="253"/>
      <c r="G587" s="129"/>
      <c r="H587" s="129"/>
      <c r="I587" s="129"/>
    </row>
    <row r="588" spans="1:9" x14ac:dyDescent="0.3">
      <c r="A588" s="319"/>
      <c r="B588" s="253"/>
      <c r="F588" s="253"/>
      <c r="G588" s="129"/>
      <c r="H588" s="129"/>
      <c r="I588" s="129"/>
    </row>
    <row r="589" spans="1:9" x14ac:dyDescent="0.3">
      <c r="A589" s="319"/>
      <c r="B589" s="253"/>
      <c r="F589" s="253"/>
      <c r="G589" s="129"/>
      <c r="H589" s="129"/>
      <c r="I589" s="129"/>
    </row>
    <row r="590" spans="1:9" x14ac:dyDescent="0.3">
      <c r="A590" s="319"/>
      <c r="B590" s="253"/>
      <c r="F590" s="253"/>
      <c r="G590" s="129"/>
      <c r="H590" s="129"/>
      <c r="I590" s="129"/>
    </row>
    <row r="591" spans="1:9" x14ac:dyDescent="0.3">
      <c r="A591" s="319"/>
      <c r="B591" s="253"/>
      <c r="F591" s="253"/>
      <c r="G591" s="129"/>
      <c r="H591" s="129"/>
      <c r="I591" s="129"/>
    </row>
    <row r="592" spans="1:9" x14ac:dyDescent="0.3">
      <c r="A592" s="319"/>
      <c r="B592" s="253"/>
      <c r="F592" s="253"/>
      <c r="G592" s="129"/>
      <c r="H592" s="129"/>
      <c r="I592" s="129"/>
    </row>
    <row r="593" spans="1:9" x14ac:dyDescent="0.3">
      <c r="A593" s="319"/>
      <c r="B593" s="253"/>
      <c r="F593" s="253"/>
      <c r="G593" s="129"/>
      <c r="H593" s="129"/>
      <c r="I593" s="129"/>
    </row>
    <row r="594" spans="1:9" x14ac:dyDescent="0.3">
      <c r="A594" s="319"/>
      <c r="B594" s="253"/>
      <c r="F594" s="253"/>
      <c r="G594" s="129"/>
      <c r="H594" s="129"/>
      <c r="I594" s="129"/>
    </row>
    <row r="595" spans="1:9" x14ac:dyDescent="0.3">
      <c r="A595" s="319"/>
      <c r="B595" s="253"/>
      <c r="F595" s="253"/>
      <c r="G595" s="129"/>
      <c r="H595" s="129"/>
      <c r="I595" s="129"/>
    </row>
    <row r="596" spans="1:9" x14ac:dyDescent="0.3">
      <c r="A596" s="319"/>
      <c r="B596" s="253"/>
      <c r="F596" s="253"/>
      <c r="G596" s="129"/>
      <c r="H596" s="129"/>
      <c r="I596" s="129"/>
    </row>
    <row r="597" spans="1:9" x14ac:dyDescent="0.3">
      <c r="A597" s="319"/>
      <c r="B597" s="253"/>
      <c r="F597" s="253"/>
      <c r="G597" s="129"/>
      <c r="H597" s="129"/>
      <c r="I597" s="129"/>
    </row>
    <row r="598" spans="1:9" x14ac:dyDescent="0.3">
      <c r="A598" s="319"/>
      <c r="B598" s="253"/>
      <c r="F598" s="253"/>
      <c r="G598" s="129"/>
      <c r="H598" s="129"/>
      <c r="I598" s="129"/>
    </row>
    <row r="599" spans="1:9" x14ac:dyDescent="0.3">
      <c r="A599" s="319"/>
      <c r="B599" s="253"/>
      <c r="F599" s="253"/>
      <c r="G599" s="129"/>
      <c r="H599" s="129"/>
      <c r="I599" s="129"/>
    </row>
    <row r="600" spans="1:9" x14ac:dyDescent="0.3">
      <c r="A600" s="319"/>
      <c r="B600" s="253"/>
      <c r="F600" s="253"/>
      <c r="G600" s="129"/>
      <c r="H600" s="129"/>
      <c r="I600" s="129"/>
    </row>
    <row r="601" spans="1:9" x14ac:dyDescent="0.3">
      <c r="A601" s="319"/>
      <c r="B601" s="253"/>
      <c r="F601" s="253"/>
      <c r="G601" s="129"/>
      <c r="H601" s="129"/>
      <c r="I601" s="129"/>
    </row>
    <row r="602" spans="1:9" x14ac:dyDescent="0.3">
      <c r="A602" s="319"/>
      <c r="B602" s="253"/>
      <c r="F602" s="253"/>
      <c r="G602" s="129"/>
      <c r="H602" s="129"/>
      <c r="I602" s="129"/>
    </row>
    <row r="603" spans="1:9" x14ac:dyDescent="0.3">
      <c r="A603" s="319"/>
      <c r="B603" s="253"/>
      <c r="F603" s="253"/>
      <c r="G603" s="129"/>
      <c r="H603" s="129"/>
      <c r="I603" s="129"/>
    </row>
    <row r="604" spans="1:9" x14ac:dyDescent="0.3">
      <c r="A604" s="319"/>
      <c r="B604" s="253"/>
      <c r="F604" s="253"/>
      <c r="G604" s="129"/>
      <c r="H604" s="129"/>
      <c r="I604" s="129"/>
    </row>
    <row r="605" spans="1:9" x14ac:dyDescent="0.3">
      <c r="A605" s="319"/>
      <c r="B605" s="253"/>
      <c r="F605" s="253"/>
      <c r="G605" s="129"/>
      <c r="H605" s="129"/>
      <c r="I605" s="129"/>
    </row>
    <row r="606" spans="1:9" x14ac:dyDescent="0.3">
      <c r="A606" s="319"/>
      <c r="B606" s="253"/>
      <c r="F606" s="253"/>
      <c r="G606" s="129"/>
      <c r="H606" s="129"/>
      <c r="I606" s="129"/>
    </row>
    <row r="607" spans="1:9" x14ac:dyDescent="0.3">
      <c r="A607" s="319"/>
      <c r="B607" s="253"/>
      <c r="F607" s="253"/>
      <c r="G607" s="129"/>
      <c r="H607" s="129"/>
      <c r="I607" s="129"/>
    </row>
    <row r="608" spans="1:9" x14ac:dyDescent="0.3">
      <c r="A608" s="319"/>
      <c r="B608" s="253"/>
      <c r="F608" s="253"/>
      <c r="G608" s="129"/>
      <c r="H608" s="129"/>
      <c r="I608" s="129"/>
    </row>
    <row r="609" spans="1:9" x14ac:dyDescent="0.3">
      <c r="A609" s="319"/>
      <c r="B609" s="253"/>
      <c r="F609" s="253"/>
      <c r="G609" s="129"/>
      <c r="H609" s="129"/>
      <c r="I609" s="129"/>
    </row>
    <row r="610" spans="1:9" x14ac:dyDescent="0.3">
      <c r="A610" s="319"/>
      <c r="B610" s="253"/>
      <c r="F610" s="253"/>
      <c r="G610" s="129"/>
      <c r="H610" s="129"/>
      <c r="I610" s="129"/>
    </row>
    <row r="611" spans="1:9" x14ac:dyDescent="0.3">
      <c r="A611" s="319"/>
      <c r="B611" s="253"/>
      <c r="F611" s="253"/>
      <c r="G611" s="129"/>
      <c r="H611" s="129"/>
      <c r="I611" s="129"/>
    </row>
    <row r="612" spans="1:9" x14ac:dyDescent="0.3">
      <c r="A612" s="319"/>
      <c r="B612" s="253"/>
      <c r="F612" s="253"/>
      <c r="G612" s="129"/>
      <c r="H612" s="129"/>
      <c r="I612" s="129"/>
    </row>
    <row r="613" spans="1:9" x14ac:dyDescent="0.3">
      <c r="A613" s="319"/>
      <c r="B613" s="253"/>
      <c r="F613" s="253"/>
      <c r="G613" s="129"/>
      <c r="H613" s="129"/>
      <c r="I613" s="129"/>
    </row>
    <row r="614" spans="1:9" x14ac:dyDescent="0.3">
      <c r="A614" s="319"/>
      <c r="B614" s="253"/>
      <c r="F614" s="253"/>
      <c r="G614" s="129"/>
      <c r="H614" s="129"/>
      <c r="I614" s="129"/>
    </row>
    <row r="615" spans="1:9" x14ac:dyDescent="0.3">
      <c r="A615" s="319"/>
      <c r="B615" s="253"/>
      <c r="F615" s="253"/>
      <c r="G615" s="129"/>
      <c r="H615" s="129"/>
      <c r="I615" s="129"/>
    </row>
    <row r="616" spans="1:9" x14ac:dyDescent="0.3">
      <c r="A616" s="319"/>
      <c r="B616" s="253"/>
      <c r="F616" s="253"/>
      <c r="G616" s="129"/>
      <c r="H616" s="129"/>
      <c r="I616" s="129"/>
    </row>
    <row r="617" spans="1:9" x14ac:dyDescent="0.3">
      <c r="A617" s="319"/>
      <c r="B617" s="253"/>
      <c r="F617" s="253"/>
      <c r="G617" s="129"/>
      <c r="H617" s="129"/>
      <c r="I617" s="129"/>
    </row>
    <row r="618" spans="1:9" x14ac:dyDescent="0.3">
      <c r="A618" s="319"/>
      <c r="B618" s="253"/>
      <c r="F618" s="253"/>
      <c r="G618" s="129"/>
      <c r="H618" s="129"/>
      <c r="I618" s="129"/>
    </row>
    <row r="619" spans="1:9" x14ac:dyDescent="0.3">
      <c r="A619" s="319"/>
      <c r="B619" s="253"/>
      <c r="F619" s="253"/>
      <c r="G619" s="129"/>
      <c r="H619" s="129"/>
      <c r="I619" s="129"/>
    </row>
    <row r="620" spans="1:9" x14ac:dyDescent="0.3">
      <c r="A620" s="319"/>
      <c r="B620" s="253"/>
      <c r="F620" s="253"/>
      <c r="G620" s="129"/>
      <c r="H620" s="129"/>
      <c r="I620" s="129"/>
    </row>
    <row r="621" spans="1:9" x14ac:dyDescent="0.3">
      <c r="A621" s="319"/>
      <c r="B621" s="253"/>
      <c r="F621" s="253"/>
      <c r="G621" s="129"/>
      <c r="H621" s="129"/>
      <c r="I621" s="129"/>
    </row>
    <row r="622" spans="1:9" x14ac:dyDescent="0.3">
      <c r="A622" s="319"/>
      <c r="B622" s="253"/>
      <c r="F622" s="253"/>
      <c r="G622" s="129"/>
      <c r="H622" s="129"/>
      <c r="I622" s="129"/>
    </row>
    <row r="623" spans="1:9" x14ac:dyDescent="0.3">
      <c r="A623" s="319"/>
      <c r="B623" s="253"/>
      <c r="F623" s="253"/>
      <c r="G623" s="129"/>
      <c r="H623" s="129"/>
      <c r="I623" s="129"/>
    </row>
    <row r="624" spans="1:9" x14ac:dyDescent="0.3">
      <c r="A624" s="319"/>
      <c r="B624" s="253"/>
      <c r="F624" s="253"/>
      <c r="G624" s="129"/>
      <c r="H624" s="129"/>
      <c r="I624" s="129"/>
    </row>
    <row r="625" spans="1:9" x14ac:dyDescent="0.3">
      <c r="A625" s="319"/>
      <c r="B625" s="253"/>
      <c r="F625" s="253"/>
      <c r="G625" s="129"/>
      <c r="H625" s="129"/>
      <c r="I625" s="129"/>
    </row>
    <row r="626" spans="1:9" x14ac:dyDescent="0.3">
      <c r="A626" s="319"/>
      <c r="B626" s="253"/>
      <c r="F626" s="253"/>
      <c r="G626" s="129"/>
      <c r="H626" s="129"/>
      <c r="I626" s="129"/>
    </row>
    <row r="627" spans="1:9" x14ac:dyDescent="0.3">
      <c r="A627" s="319"/>
      <c r="B627" s="253"/>
      <c r="F627" s="253"/>
      <c r="G627" s="129"/>
      <c r="H627" s="129"/>
      <c r="I627" s="129"/>
    </row>
    <row r="628" spans="1:9" x14ac:dyDescent="0.3">
      <c r="A628" s="319"/>
      <c r="B628" s="253"/>
      <c r="F628" s="253"/>
      <c r="G628" s="129"/>
      <c r="H628" s="129"/>
      <c r="I628" s="129"/>
    </row>
    <row r="629" spans="1:9" x14ac:dyDescent="0.3">
      <c r="A629" s="319"/>
      <c r="B629" s="253"/>
      <c r="F629" s="253"/>
      <c r="G629" s="129"/>
      <c r="H629" s="129"/>
      <c r="I629" s="129"/>
    </row>
    <row r="630" spans="1:9" x14ac:dyDescent="0.3">
      <c r="A630" s="319"/>
      <c r="B630" s="253"/>
      <c r="F630" s="253"/>
      <c r="G630" s="129"/>
      <c r="H630" s="129"/>
      <c r="I630" s="129"/>
    </row>
    <row r="631" spans="1:9" x14ac:dyDescent="0.3">
      <c r="A631" s="319"/>
      <c r="B631" s="253"/>
      <c r="F631" s="253"/>
      <c r="G631" s="129"/>
      <c r="H631" s="129"/>
      <c r="I631" s="129"/>
    </row>
    <row r="632" spans="1:9" x14ac:dyDescent="0.3">
      <c r="A632" s="319"/>
      <c r="B632" s="253"/>
      <c r="F632" s="253"/>
      <c r="G632" s="129"/>
      <c r="H632" s="129"/>
      <c r="I632" s="129"/>
    </row>
    <row r="633" spans="1:9" x14ac:dyDescent="0.3">
      <c r="A633" s="319"/>
      <c r="B633" s="253"/>
      <c r="F633" s="253"/>
      <c r="G633" s="129"/>
      <c r="H633" s="129"/>
      <c r="I633" s="129"/>
    </row>
    <row r="634" spans="1:9" x14ac:dyDescent="0.3">
      <c r="A634" s="319"/>
      <c r="B634" s="253"/>
      <c r="F634" s="253"/>
      <c r="G634" s="129"/>
      <c r="H634" s="129"/>
      <c r="I634" s="129"/>
    </row>
    <row r="635" spans="1:9" x14ac:dyDescent="0.3">
      <c r="A635" s="319"/>
      <c r="B635" s="253"/>
      <c r="F635" s="253"/>
      <c r="G635" s="129"/>
      <c r="H635" s="129"/>
      <c r="I635" s="129"/>
    </row>
    <row r="636" spans="1:9" x14ac:dyDescent="0.3">
      <c r="A636" s="319"/>
      <c r="B636" s="253"/>
      <c r="F636" s="253"/>
      <c r="G636" s="129"/>
      <c r="H636" s="129"/>
      <c r="I636" s="129"/>
    </row>
    <row r="637" spans="1:9" x14ac:dyDescent="0.3">
      <c r="A637" s="319"/>
      <c r="B637" s="253"/>
      <c r="F637" s="253"/>
      <c r="G637" s="129"/>
      <c r="H637" s="129"/>
      <c r="I637" s="129"/>
    </row>
    <row r="638" spans="1:9" x14ac:dyDescent="0.3">
      <c r="A638" s="319"/>
      <c r="B638" s="253"/>
      <c r="F638" s="253"/>
      <c r="G638" s="129"/>
      <c r="H638" s="129"/>
      <c r="I638" s="129"/>
    </row>
    <row r="639" spans="1:9" x14ac:dyDescent="0.3">
      <c r="A639" s="319"/>
      <c r="B639" s="253"/>
      <c r="F639" s="253"/>
      <c r="G639" s="129"/>
      <c r="H639" s="129"/>
      <c r="I639" s="129"/>
    </row>
    <row r="640" spans="1:9" x14ac:dyDescent="0.3">
      <c r="A640" s="319"/>
      <c r="B640" s="253"/>
      <c r="F640" s="253"/>
      <c r="G640" s="129"/>
      <c r="H640" s="129"/>
      <c r="I640" s="129"/>
    </row>
    <row r="641" spans="1:9" x14ac:dyDescent="0.3">
      <c r="A641" s="319"/>
      <c r="B641" s="253"/>
      <c r="F641" s="253"/>
      <c r="G641" s="129"/>
      <c r="H641" s="129"/>
      <c r="I641" s="129"/>
    </row>
    <row r="642" spans="1:9" x14ac:dyDescent="0.3">
      <c r="A642" s="319"/>
      <c r="B642" s="253"/>
      <c r="F642" s="253"/>
      <c r="G642" s="129"/>
      <c r="H642" s="129"/>
      <c r="I642" s="129"/>
    </row>
    <row r="643" spans="1:9" x14ac:dyDescent="0.3">
      <c r="A643" s="319"/>
      <c r="B643" s="253"/>
      <c r="F643" s="253"/>
      <c r="G643" s="129"/>
      <c r="H643" s="129"/>
      <c r="I643" s="129"/>
    </row>
    <row r="644" spans="1:9" x14ac:dyDescent="0.3">
      <c r="A644" s="319"/>
      <c r="B644" s="253"/>
      <c r="F644" s="253"/>
      <c r="G644" s="129"/>
      <c r="H644" s="129"/>
      <c r="I644" s="129"/>
    </row>
    <row r="645" spans="1:9" x14ac:dyDescent="0.3">
      <c r="A645" s="319"/>
      <c r="B645" s="253"/>
      <c r="F645" s="253"/>
      <c r="G645" s="129"/>
      <c r="H645" s="129"/>
      <c r="I645" s="129"/>
    </row>
    <row r="646" spans="1:9" x14ac:dyDescent="0.3">
      <c r="A646" s="319"/>
      <c r="B646" s="253"/>
      <c r="F646" s="253"/>
      <c r="G646" s="129"/>
      <c r="H646" s="129"/>
      <c r="I646" s="129"/>
    </row>
    <row r="647" spans="1:9" x14ac:dyDescent="0.3">
      <c r="A647" s="319"/>
      <c r="B647" s="253"/>
      <c r="F647" s="253"/>
      <c r="G647" s="129"/>
      <c r="H647" s="129"/>
      <c r="I647" s="129"/>
    </row>
    <row r="648" spans="1:9" x14ac:dyDescent="0.3">
      <c r="A648" s="319"/>
      <c r="B648" s="253"/>
      <c r="F648" s="253"/>
      <c r="G648" s="129"/>
      <c r="H648" s="129"/>
      <c r="I648" s="129"/>
    </row>
    <row r="649" spans="1:9" x14ac:dyDescent="0.3">
      <c r="A649" s="319"/>
      <c r="B649" s="253"/>
      <c r="F649" s="253"/>
      <c r="G649" s="129"/>
      <c r="H649" s="129"/>
      <c r="I649" s="129"/>
    </row>
    <row r="650" spans="1:9" x14ac:dyDescent="0.3">
      <c r="A650" s="319"/>
      <c r="B650" s="253"/>
      <c r="F650" s="253"/>
      <c r="G650" s="129"/>
      <c r="H650" s="129"/>
      <c r="I650" s="129"/>
    </row>
    <row r="651" spans="1:9" x14ac:dyDescent="0.3">
      <c r="A651" s="319"/>
      <c r="B651" s="253"/>
      <c r="F651" s="253"/>
      <c r="G651" s="129"/>
      <c r="H651" s="129"/>
      <c r="I651" s="129"/>
    </row>
    <row r="652" spans="1:9" x14ac:dyDescent="0.3">
      <c r="A652" s="319"/>
      <c r="B652" s="253"/>
      <c r="F652" s="253"/>
      <c r="G652" s="129"/>
      <c r="H652" s="129"/>
      <c r="I652" s="129"/>
    </row>
    <row r="653" spans="1:9" x14ac:dyDescent="0.3">
      <c r="A653" s="319"/>
      <c r="B653" s="253"/>
      <c r="F653" s="253"/>
      <c r="G653" s="129"/>
      <c r="H653" s="129"/>
      <c r="I653" s="129"/>
    </row>
    <row r="654" spans="1:9" x14ac:dyDescent="0.3">
      <c r="A654" s="319"/>
      <c r="B654" s="253"/>
      <c r="F654" s="253"/>
      <c r="G654" s="129"/>
      <c r="H654" s="129"/>
      <c r="I654" s="129"/>
    </row>
    <row r="655" spans="1:9" x14ac:dyDescent="0.3">
      <c r="A655" s="319"/>
      <c r="B655" s="253"/>
      <c r="F655" s="253"/>
      <c r="G655" s="129"/>
      <c r="H655" s="129"/>
      <c r="I655" s="129"/>
    </row>
    <row r="656" spans="1:9" x14ac:dyDescent="0.3">
      <c r="A656" s="319"/>
      <c r="B656" s="253"/>
      <c r="F656" s="253"/>
      <c r="G656" s="129"/>
      <c r="H656" s="129"/>
      <c r="I656" s="129"/>
    </row>
    <row r="657" spans="1:9" x14ac:dyDescent="0.3">
      <c r="A657" s="319"/>
      <c r="B657" s="253"/>
      <c r="F657" s="253"/>
      <c r="G657" s="129"/>
      <c r="H657" s="129"/>
      <c r="I657" s="129"/>
    </row>
    <row r="658" spans="1:9" x14ac:dyDescent="0.3">
      <c r="A658" s="319"/>
      <c r="B658" s="253"/>
      <c r="F658" s="253"/>
      <c r="G658" s="129"/>
      <c r="H658" s="129"/>
      <c r="I658" s="129"/>
    </row>
    <row r="659" spans="1:9" x14ac:dyDescent="0.3">
      <c r="A659" s="319"/>
      <c r="B659" s="253"/>
      <c r="F659" s="253"/>
      <c r="G659" s="129"/>
      <c r="H659" s="129"/>
      <c r="I659" s="129"/>
    </row>
    <row r="660" spans="1:9" x14ac:dyDescent="0.3">
      <c r="A660" s="319"/>
      <c r="B660" s="253"/>
      <c r="F660" s="253"/>
      <c r="G660" s="129"/>
      <c r="H660" s="129"/>
      <c r="I660" s="129"/>
    </row>
    <row r="661" spans="1:9" x14ac:dyDescent="0.3">
      <c r="A661" s="319"/>
      <c r="B661" s="253"/>
      <c r="F661" s="253"/>
      <c r="G661" s="129"/>
      <c r="H661" s="129"/>
      <c r="I661" s="129"/>
    </row>
    <row r="662" spans="1:9" x14ac:dyDescent="0.3">
      <c r="A662" s="319"/>
      <c r="B662" s="253"/>
      <c r="F662" s="253"/>
      <c r="G662" s="129"/>
      <c r="H662" s="129"/>
      <c r="I662" s="129"/>
    </row>
    <row r="663" spans="1:9" x14ac:dyDescent="0.3">
      <c r="A663" s="319"/>
      <c r="B663" s="253"/>
      <c r="F663" s="253"/>
      <c r="G663" s="129"/>
      <c r="H663" s="129"/>
      <c r="I663" s="129"/>
    </row>
    <row r="664" spans="1:9" x14ac:dyDescent="0.3">
      <c r="A664" s="319"/>
      <c r="B664" s="253"/>
      <c r="F664" s="253"/>
      <c r="G664" s="129"/>
      <c r="H664" s="129"/>
      <c r="I664" s="129"/>
    </row>
    <row r="665" spans="1:9" x14ac:dyDescent="0.3">
      <c r="A665" s="319"/>
      <c r="B665" s="253"/>
      <c r="F665" s="253"/>
      <c r="G665" s="129"/>
      <c r="H665" s="129"/>
      <c r="I665" s="129"/>
    </row>
    <row r="666" spans="1:9" x14ac:dyDescent="0.3">
      <c r="A666" s="319"/>
      <c r="B666" s="253"/>
      <c r="F666" s="253"/>
      <c r="G666" s="129"/>
      <c r="H666" s="129"/>
      <c r="I666" s="129"/>
    </row>
    <row r="667" spans="1:9" x14ac:dyDescent="0.3">
      <c r="A667" s="319"/>
      <c r="B667" s="253"/>
      <c r="F667" s="253"/>
      <c r="G667" s="129"/>
      <c r="H667" s="129"/>
      <c r="I667" s="129"/>
    </row>
    <row r="668" spans="1:9" x14ac:dyDescent="0.3">
      <c r="A668" s="319"/>
      <c r="B668" s="253"/>
      <c r="F668" s="253"/>
      <c r="G668" s="129"/>
      <c r="H668" s="129"/>
      <c r="I668" s="129"/>
    </row>
    <row r="669" spans="1:9" x14ac:dyDescent="0.3">
      <c r="A669" s="319"/>
      <c r="B669" s="253"/>
      <c r="F669" s="253"/>
      <c r="G669" s="129"/>
      <c r="H669" s="129"/>
      <c r="I669" s="129"/>
    </row>
    <row r="670" spans="1:9" x14ac:dyDescent="0.3">
      <c r="A670" s="319"/>
      <c r="B670" s="253"/>
      <c r="F670" s="253"/>
      <c r="G670" s="129"/>
      <c r="H670" s="129"/>
      <c r="I670" s="129"/>
    </row>
    <row r="671" spans="1:9" x14ac:dyDescent="0.3">
      <c r="A671" s="319"/>
      <c r="B671" s="253"/>
      <c r="F671" s="253"/>
      <c r="G671" s="129"/>
      <c r="H671" s="129"/>
      <c r="I671" s="129"/>
    </row>
    <row r="672" spans="1:9" x14ac:dyDescent="0.3">
      <c r="A672" s="319"/>
      <c r="B672" s="253"/>
      <c r="F672" s="253"/>
      <c r="G672" s="129"/>
      <c r="H672" s="129"/>
      <c r="I672" s="129"/>
    </row>
    <row r="673" spans="1:9" x14ac:dyDescent="0.3">
      <c r="A673" s="319"/>
      <c r="B673" s="253"/>
      <c r="F673" s="253"/>
      <c r="G673" s="129"/>
      <c r="H673" s="129"/>
      <c r="I673" s="129"/>
    </row>
    <row r="674" spans="1:9" x14ac:dyDescent="0.3">
      <c r="A674" s="319"/>
      <c r="B674" s="253"/>
      <c r="F674" s="253"/>
      <c r="G674" s="129"/>
      <c r="H674" s="129"/>
      <c r="I674" s="129"/>
    </row>
    <row r="675" spans="1:9" x14ac:dyDescent="0.3">
      <c r="A675" s="319"/>
      <c r="B675" s="253"/>
      <c r="F675" s="253"/>
      <c r="G675" s="129"/>
      <c r="H675" s="129"/>
      <c r="I675" s="129"/>
    </row>
    <row r="676" spans="1:9" x14ac:dyDescent="0.3">
      <c r="A676" s="319"/>
      <c r="B676" s="253"/>
      <c r="F676" s="253"/>
      <c r="G676" s="129"/>
      <c r="H676" s="129"/>
      <c r="I676" s="129"/>
    </row>
    <row r="677" spans="1:9" x14ac:dyDescent="0.3">
      <c r="A677" s="319"/>
      <c r="B677" s="253"/>
      <c r="F677" s="253"/>
      <c r="G677" s="129"/>
      <c r="H677" s="129"/>
      <c r="I677" s="129"/>
    </row>
    <row r="678" spans="1:9" x14ac:dyDescent="0.3">
      <c r="A678" s="319"/>
      <c r="B678" s="253"/>
      <c r="F678" s="253"/>
      <c r="G678" s="129"/>
      <c r="H678" s="129"/>
      <c r="I678" s="129"/>
    </row>
    <row r="679" spans="1:9" x14ac:dyDescent="0.3">
      <c r="A679" s="319"/>
      <c r="B679" s="253"/>
      <c r="F679" s="253"/>
      <c r="G679" s="129"/>
      <c r="H679" s="129"/>
      <c r="I679" s="129"/>
    </row>
    <row r="680" spans="1:9" x14ac:dyDescent="0.3">
      <c r="A680" s="319"/>
      <c r="B680" s="253"/>
      <c r="F680" s="253"/>
      <c r="G680" s="129"/>
      <c r="H680" s="129"/>
      <c r="I680" s="129"/>
    </row>
    <row r="681" spans="1:9" x14ac:dyDescent="0.3">
      <c r="A681" s="319"/>
      <c r="B681" s="253"/>
      <c r="F681" s="253"/>
      <c r="G681" s="129"/>
      <c r="H681" s="129"/>
      <c r="I681" s="129"/>
    </row>
    <row r="682" spans="1:9" x14ac:dyDescent="0.3">
      <c r="A682" s="319"/>
      <c r="B682" s="253"/>
      <c r="F682" s="253"/>
      <c r="G682" s="129"/>
      <c r="H682" s="129"/>
      <c r="I682" s="129"/>
    </row>
    <row r="683" spans="1:9" x14ac:dyDescent="0.3">
      <c r="A683" s="319"/>
      <c r="B683" s="253"/>
      <c r="F683" s="253"/>
      <c r="G683" s="129"/>
      <c r="H683" s="129"/>
      <c r="I683" s="129"/>
    </row>
    <row r="684" spans="1:9" x14ac:dyDescent="0.3">
      <c r="A684" s="319"/>
      <c r="B684" s="253"/>
      <c r="F684" s="253"/>
      <c r="G684" s="129"/>
      <c r="H684" s="129"/>
      <c r="I684" s="129"/>
    </row>
    <row r="685" spans="1:9" x14ac:dyDescent="0.3">
      <c r="A685" s="319"/>
      <c r="B685" s="253"/>
      <c r="F685" s="253"/>
      <c r="G685" s="129"/>
      <c r="H685" s="129"/>
      <c r="I685" s="129"/>
    </row>
    <row r="686" spans="1:9" x14ac:dyDescent="0.3">
      <c r="A686" s="319"/>
      <c r="B686" s="253"/>
      <c r="F686" s="253"/>
      <c r="G686" s="129"/>
      <c r="H686" s="129"/>
      <c r="I686" s="129"/>
    </row>
    <row r="687" spans="1:9" x14ac:dyDescent="0.3">
      <c r="A687" s="319"/>
      <c r="B687" s="253"/>
      <c r="F687" s="253"/>
      <c r="G687" s="129"/>
      <c r="H687" s="129"/>
      <c r="I687" s="129"/>
    </row>
    <row r="688" spans="1:9" x14ac:dyDescent="0.3">
      <c r="A688" s="319"/>
      <c r="B688" s="253"/>
      <c r="F688" s="253"/>
      <c r="G688" s="129"/>
      <c r="H688" s="129"/>
      <c r="I688" s="129"/>
    </row>
    <row r="689" spans="1:9" x14ac:dyDescent="0.3">
      <c r="A689" s="319"/>
      <c r="B689" s="253"/>
      <c r="F689" s="253"/>
      <c r="G689" s="129"/>
      <c r="H689" s="129"/>
      <c r="I689" s="129"/>
    </row>
    <row r="690" spans="1:9" x14ac:dyDescent="0.3">
      <c r="A690" s="319"/>
      <c r="B690" s="253"/>
      <c r="F690" s="253"/>
      <c r="G690" s="129"/>
      <c r="H690" s="129"/>
      <c r="I690" s="129"/>
    </row>
    <row r="691" spans="1:9" x14ac:dyDescent="0.3">
      <c r="A691" s="319"/>
      <c r="B691" s="253"/>
      <c r="F691" s="253"/>
      <c r="G691" s="129"/>
      <c r="H691" s="129"/>
      <c r="I691" s="129"/>
    </row>
    <row r="692" spans="1:9" x14ac:dyDescent="0.3">
      <c r="A692" s="319"/>
      <c r="B692" s="253"/>
      <c r="F692" s="253"/>
      <c r="G692" s="129"/>
      <c r="H692" s="129"/>
      <c r="I692" s="129"/>
    </row>
    <row r="693" spans="1:9" x14ac:dyDescent="0.3">
      <c r="A693" s="319"/>
      <c r="B693" s="253"/>
      <c r="F693" s="253"/>
      <c r="G693" s="129"/>
      <c r="H693" s="129"/>
      <c r="I693" s="129"/>
    </row>
    <row r="694" spans="1:9" x14ac:dyDescent="0.3">
      <c r="A694" s="319"/>
      <c r="B694" s="253"/>
      <c r="F694" s="253"/>
      <c r="G694" s="129"/>
      <c r="H694" s="129"/>
      <c r="I694" s="129"/>
    </row>
    <row r="695" spans="1:9" x14ac:dyDescent="0.3">
      <c r="A695" s="319"/>
      <c r="B695" s="253"/>
      <c r="F695" s="253"/>
      <c r="G695" s="129"/>
      <c r="H695" s="129"/>
      <c r="I695" s="129"/>
    </row>
    <row r="696" spans="1:9" x14ac:dyDescent="0.3">
      <c r="A696" s="319"/>
      <c r="B696" s="253"/>
      <c r="F696" s="253"/>
      <c r="G696" s="129"/>
      <c r="H696" s="129"/>
      <c r="I696" s="129"/>
    </row>
    <row r="697" spans="1:9" x14ac:dyDescent="0.3">
      <c r="A697" s="319"/>
      <c r="B697" s="253"/>
      <c r="F697" s="253"/>
      <c r="G697" s="129"/>
      <c r="H697" s="129"/>
      <c r="I697" s="129"/>
    </row>
    <row r="698" spans="1:9" x14ac:dyDescent="0.3">
      <c r="A698" s="319"/>
      <c r="B698" s="253"/>
      <c r="F698" s="253"/>
      <c r="G698" s="129"/>
      <c r="H698" s="129"/>
      <c r="I698" s="129"/>
    </row>
    <row r="699" spans="1:9" x14ac:dyDescent="0.3">
      <c r="A699" s="319"/>
      <c r="B699" s="253"/>
      <c r="F699" s="253"/>
      <c r="G699" s="129"/>
      <c r="H699" s="129"/>
      <c r="I699" s="129"/>
    </row>
    <row r="700" spans="1:9" x14ac:dyDescent="0.3">
      <c r="A700" s="319"/>
      <c r="B700" s="253"/>
      <c r="F700" s="253"/>
      <c r="G700" s="129"/>
      <c r="H700" s="129"/>
      <c r="I700" s="129"/>
    </row>
    <row r="701" spans="1:9" x14ac:dyDescent="0.3">
      <c r="A701" s="319"/>
      <c r="B701" s="253"/>
      <c r="F701" s="253"/>
      <c r="G701" s="129"/>
      <c r="H701" s="129"/>
      <c r="I701" s="129"/>
    </row>
    <row r="702" spans="1:9" x14ac:dyDescent="0.3">
      <c r="A702" s="319"/>
      <c r="B702" s="253"/>
      <c r="F702" s="253"/>
      <c r="G702" s="129"/>
      <c r="H702" s="129"/>
      <c r="I702" s="129"/>
    </row>
    <row r="703" spans="1:9" x14ac:dyDescent="0.3">
      <c r="A703" s="319"/>
      <c r="B703" s="253"/>
      <c r="F703" s="253"/>
      <c r="G703" s="129"/>
      <c r="H703" s="129"/>
      <c r="I703" s="129"/>
    </row>
    <row r="704" spans="1:9" x14ac:dyDescent="0.3">
      <c r="A704" s="319"/>
      <c r="B704" s="253"/>
      <c r="F704" s="253"/>
      <c r="G704" s="129"/>
      <c r="H704" s="129"/>
      <c r="I704" s="129"/>
    </row>
    <row r="705" spans="1:9" x14ac:dyDescent="0.3">
      <c r="A705" s="319"/>
      <c r="B705" s="253"/>
      <c r="F705" s="253"/>
      <c r="G705" s="129"/>
      <c r="H705" s="129"/>
      <c r="I705" s="129"/>
    </row>
    <row r="706" spans="1:9" x14ac:dyDescent="0.3">
      <c r="A706" s="319"/>
      <c r="B706" s="253"/>
      <c r="F706" s="253"/>
      <c r="G706" s="129"/>
      <c r="H706" s="129"/>
      <c r="I706" s="129"/>
    </row>
    <row r="707" spans="1:9" x14ac:dyDescent="0.3">
      <c r="A707" s="319"/>
      <c r="B707" s="253"/>
      <c r="F707" s="253"/>
      <c r="G707" s="129"/>
      <c r="H707" s="129"/>
      <c r="I707" s="129"/>
    </row>
    <row r="708" spans="1:9" x14ac:dyDescent="0.3">
      <c r="A708" s="319"/>
      <c r="B708" s="253"/>
      <c r="F708" s="253"/>
      <c r="G708" s="129"/>
      <c r="H708" s="129"/>
      <c r="I708" s="129"/>
    </row>
    <row r="709" spans="1:9" x14ac:dyDescent="0.3">
      <c r="A709" s="319"/>
      <c r="B709" s="253"/>
      <c r="F709" s="253"/>
      <c r="G709" s="129"/>
      <c r="H709" s="129"/>
      <c r="I709" s="129"/>
    </row>
    <row r="710" spans="1:9" x14ac:dyDescent="0.3">
      <c r="A710" s="319"/>
      <c r="B710" s="253"/>
      <c r="F710" s="253"/>
      <c r="G710" s="129"/>
      <c r="H710" s="129"/>
      <c r="I710" s="129"/>
    </row>
    <row r="711" spans="1:9" x14ac:dyDescent="0.3">
      <c r="A711" s="319"/>
      <c r="B711" s="253"/>
      <c r="F711" s="253"/>
      <c r="G711" s="129"/>
      <c r="H711" s="129"/>
      <c r="I711" s="129"/>
    </row>
    <row r="712" spans="1:9" x14ac:dyDescent="0.3">
      <c r="A712" s="319"/>
      <c r="B712" s="253"/>
      <c r="F712" s="253"/>
      <c r="G712" s="129"/>
      <c r="H712" s="129"/>
      <c r="I712" s="129"/>
    </row>
    <row r="713" spans="1:9" x14ac:dyDescent="0.3">
      <c r="A713" s="319"/>
      <c r="B713" s="253"/>
      <c r="F713" s="253"/>
      <c r="G713" s="129"/>
      <c r="H713" s="129"/>
      <c r="I713" s="129"/>
    </row>
    <row r="714" spans="1:9" x14ac:dyDescent="0.3">
      <c r="A714" s="319"/>
      <c r="B714" s="253"/>
      <c r="F714" s="253"/>
      <c r="G714" s="129"/>
      <c r="H714" s="129"/>
      <c r="I714" s="129"/>
    </row>
    <row r="715" spans="1:9" x14ac:dyDescent="0.3">
      <c r="A715" s="319"/>
      <c r="B715" s="253"/>
      <c r="F715" s="253"/>
      <c r="G715" s="129"/>
      <c r="H715" s="129"/>
      <c r="I715" s="129"/>
    </row>
    <row r="716" spans="1:9" x14ac:dyDescent="0.3">
      <c r="A716" s="319"/>
      <c r="B716" s="253"/>
      <c r="F716" s="253"/>
      <c r="G716" s="129"/>
      <c r="H716" s="129"/>
      <c r="I716" s="129"/>
    </row>
    <row r="717" spans="1:9" x14ac:dyDescent="0.3">
      <c r="A717" s="319"/>
      <c r="B717" s="253"/>
      <c r="F717" s="253"/>
      <c r="G717" s="129"/>
      <c r="H717" s="129"/>
      <c r="I717" s="129"/>
    </row>
    <row r="718" spans="1:9" x14ac:dyDescent="0.3">
      <c r="A718" s="319"/>
      <c r="B718" s="253"/>
      <c r="F718" s="253"/>
      <c r="G718" s="129"/>
      <c r="H718" s="129"/>
      <c r="I718" s="129"/>
    </row>
    <row r="719" spans="1:9" x14ac:dyDescent="0.3">
      <c r="A719" s="319"/>
      <c r="B719" s="253"/>
      <c r="F719" s="253"/>
      <c r="G719" s="129"/>
      <c r="H719" s="129"/>
      <c r="I719" s="129"/>
    </row>
    <row r="720" spans="1:9" x14ac:dyDescent="0.3">
      <c r="A720" s="319"/>
      <c r="B720" s="253"/>
      <c r="F720" s="253"/>
      <c r="G720" s="129"/>
      <c r="H720" s="129"/>
      <c r="I720" s="129"/>
    </row>
    <row r="721" spans="1:9" x14ac:dyDescent="0.3">
      <c r="A721" s="319"/>
      <c r="B721" s="253"/>
      <c r="F721" s="253"/>
      <c r="G721" s="129"/>
      <c r="H721" s="129"/>
      <c r="I721" s="129"/>
    </row>
    <row r="722" spans="1:9" x14ac:dyDescent="0.3">
      <c r="A722" s="319"/>
      <c r="B722" s="253"/>
      <c r="F722" s="253"/>
      <c r="G722" s="129"/>
      <c r="H722" s="129"/>
      <c r="I722" s="129"/>
    </row>
    <row r="723" spans="1:9" x14ac:dyDescent="0.3">
      <c r="A723" s="319"/>
      <c r="B723" s="253"/>
      <c r="F723" s="253"/>
      <c r="G723" s="129"/>
      <c r="H723" s="129"/>
      <c r="I723" s="129"/>
    </row>
    <row r="724" spans="1:9" x14ac:dyDescent="0.3">
      <c r="A724" s="319"/>
      <c r="B724" s="253"/>
      <c r="F724" s="253"/>
      <c r="G724" s="129"/>
      <c r="H724" s="129"/>
      <c r="I724" s="129"/>
    </row>
    <row r="725" spans="1:9" x14ac:dyDescent="0.3">
      <c r="A725" s="319"/>
      <c r="B725" s="253"/>
      <c r="F725" s="253"/>
      <c r="G725" s="129"/>
      <c r="H725" s="129"/>
      <c r="I725" s="129"/>
    </row>
    <row r="726" spans="1:9" x14ac:dyDescent="0.3">
      <c r="A726" s="319"/>
      <c r="B726" s="253"/>
      <c r="F726" s="253"/>
      <c r="G726" s="129"/>
      <c r="H726" s="129"/>
      <c r="I726" s="129"/>
    </row>
    <row r="727" spans="1:9" x14ac:dyDescent="0.3">
      <c r="A727" s="319"/>
      <c r="B727" s="253"/>
      <c r="F727" s="253"/>
      <c r="G727" s="129"/>
      <c r="H727" s="129"/>
      <c r="I727" s="129"/>
    </row>
    <row r="728" spans="1:9" x14ac:dyDescent="0.3">
      <c r="A728" s="319"/>
      <c r="B728" s="253"/>
      <c r="F728" s="253"/>
      <c r="G728" s="129"/>
      <c r="H728" s="129"/>
      <c r="I728" s="129"/>
    </row>
    <row r="729" spans="1:9" x14ac:dyDescent="0.3">
      <c r="A729" s="319"/>
      <c r="B729" s="253"/>
      <c r="F729" s="253"/>
      <c r="G729" s="129"/>
      <c r="H729" s="129"/>
      <c r="I729" s="129"/>
    </row>
    <row r="730" spans="1:9" x14ac:dyDescent="0.3">
      <c r="A730" s="319"/>
      <c r="B730" s="253"/>
      <c r="F730" s="253"/>
      <c r="G730" s="129"/>
      <c r="H730" s="129"/>
      <c r="I730" s="129"/>
    </row>
    <row r="731" spans="1:9" x14ac:dyDescent="0.3">
      <c r="A731" s="319"/>
      <c r="B731" s="253"/>
      <c r="F731" s="253"/>
      <c r="G731" s="129"/>
      <c r="H731" s="129"/>
      <c r="I731" s="129"/>
    </row>
    <row r="732" spans="1:9" x14ac:dyDescent="0.3">
      <c r="A732" s="319"/>
      <c r="B732" s="253"/>
      <c r="F732" s="253"/>
      <c r="G732" s="129"/>
      <c r="H732" s="129"/>
      <c r="I732" s="129"/>
    </row>
    <row r="733" spans="1:9" x14ac:dyDescent="0.3">
      <c r="A733" s="319"/>
      <c r="B733" s="253"/>
      <c r="F733" s="253"/>
      <c r="G733" s="129"/>
      <c r="H733" s="129"/>
      <c r="I733" s="129"/>
    </row>
    <row r="734" spans="1:9" x14ac:dyDescent="0.3">
      <c r="A734" s="319"/>
      <c r="B734" s="253"/>
      <c r="F734" s="253"/>
      <c r="G734" s="129"/>
      <c r="H734" s="129"/>
      <c r="I734" s="129"/>
    </row>
    <row r="735" spans="1:9" x14ac:dyDescent="0.3">
      <c r="A735" s="319"/>
      <c r="B735" s="253"/>
      <c r="F735" s="253"/>
      <c r="G735" s="129"/>
      <c r="H735" s="129"/>
      <c r="I735" s="129"/>
    </row>
    <row r="736" spans="1:9" x14ac:dyDescent="0.3">
      <c r="A736" s="319"/>
      <c r="B736" s="253"/>
      <c r="F736" s="253"/>
      <c r="G736" s="129"/>
      <c r="H736" s="129"/>
      <c r="I736" s="129"/>
    </row>
    <row r="737" spans="1:9" x14ac:dyDescent="0.3">
      <c r="A737" s="319"/>
      <c r="B737" s="253"/>
      <c r="F737" s="253"/>
      <c r="G737" s="129"/>
      <c r="H737" s="129"/>
      <c r="I737" s="129"/>
    </row>
    <row r="738" spans="1:9" x14ac:dyDescent="0.3">
      <c r="A738" s="319"/>
      <c r="B738" s="253"/>
      <c r="F738" s="253"/>
      <c r="G738" s="129"/>
      <c r="H738" s="129"/>
      <c r="I738" s="129"/>
    </row>
    <row r="739" spans="1:9" x14ac:dyDescent="0.3">
      <c r="A739" s="319"/>
      <c r="B739" s="253"/>
      <c r="F739" s="253"/>
      <c r="G739" s="129"/>
      <c r="H739" s="129"/>
      <c r="I739" s="129"/>
    </row>
    <row r="740" spans="1:9" x14ac:dyDescent="0.3">
      <c r="A740" s="319"/>
      <c r="B740" s="253"/>
      <c r="F740" s="253"/>
      <c r="G740" s="129"/>
      <c r="H740" s="129"/>
      <c r="I740" s="129"/>
    </row>
    <row r="741" spans="1:9" x14ac:dyDescent="0.3">
      <c r="A741" s="319"/>
      <c r="B741" s="253"/>
      <c r="F741" s="253"/>
      <c r="G741" s="129"/>
      <c r="H741" s="129"/>
      <c r="I741" s="129"/>
    </row>
    <row r="742" spans="1:9" x14ac:dyDescent="0.3">
      <c r="A742" s="319"/>
      <c r="B742" s="253"/>
      <c r="F742" s="253"/>
      <c r="G742" s="129"/>
      <c r="H742" s="129"/>
      <c r="I742" s="129"/>
    </row>
    <row r="743" spans="1:9" x14ac:dyDescent="0.3">
      <c r="A743" s="319"/>
      <c r="B743" s="253"/>
      <c r="F743" s="253"/>
      <c r="G743" s="129"/>
      <c r="H743" s="129"/>
      <c r="I743" s="129"/>
    </row>
    <row r="744" spans="1:9" x14ac:dyDescent="0.3">
      <c r="A744" s="319"/>
      <c r="B744" s="253"/>
      <c r="F744" s="253"/>
      <c r="G744" s="129"/>
      <c r="H744" s="129"/>
      <c r="I744" s="129"/>
    </row>
    <row r="745" spans="1:9" x14ac:dyDescent="0.3">
      <c r="A745" s="319"/>
      <c r="B745" s="253"/>
      <c r="F745" s="253"/>
      <c r="G745" s="129"/>
      <c r="H745" s="129"/>
      <c r="I745" s="129"/>
    </row>
    <row r="746" spans="1:9" x14ac:dyDescent="0.3">
      <c r="A746" s="319"/>
      <c r="B746" s="253"/>
      <c r="F746" s="253"/>
      <c r="G746" s="129"/>
      <c r="H746" s="129"/>
      <c r="I746" s="129"/>
    </row>
    <row r="747" spans="1:9" x14ac:dyDescent="0.3">
      <c r="A747" s="319"/>
      <c r="B747" s="253"/>
      <c r="F747" s="253"/>
      <c r="G747" s="129"/>
      <c r="H747" s="129"/>
      <c r="I747" s="129"/>
    </row>
    <row r="748" spans="1:9" x14ac:dyDescent="0.3">
      <c r="A748" s="319"/>
      <c r="B748" s="253"/>
      <c r="F748" s="253"/>
      <c r="G748" s="129"/>
      <c r="H748" s="129"/>
      <c r="I748" s="129"/>
    </row>
    <row r="749" spans="1:9" x14ac:dyDescent="0.3">
      <c r="A749" s="319"/>
      <c r="B749" s="253"/>
      <c r="F749" s="253"/>
      <c r="G749" s="129"/>
      <c r="H749" s="129"/>
      <c r="I749" s="129"/>
    </row>
    <row r="750" spans="1:9" x14ac:dyDescent="0.3">
      <c r="A750" s="319"/>
      <c r="B750" s="253"/>
      <c r="F750" s="253"/>
      <c r="G750" s="129"/>
      <c r="H750" s="129"/>
      <c r="I750" s="129"/>
    </row>
    <row r="751" spans="1:9" x14ac:dyDescent="0.3">
      <c r="A751" s="319"/>
      <c r="B751" s="253"/>
      <c r="F751" s="253"/>
      <c r="G751" s="129"/>
      <c r="H751" s="129"/>
      <c r="I751" s="129"/>
    </row>
    <row r="752" spans="1:9" x14ac:dyDescent="0.3">
      <c r="A752" s="319"/>
      <c r="B752" s="253"/>
      <c r="F752" s="253"/>
      <c r="G752" s="129"/>
      <c r="H752" s="129"/>
      <c r="I752" s="129"/>
    </row>
    <row r="753" spans="1:9" x14ac:dyDescent="0.3">
      <c r="A753" s="319"/>
      <c r="B753" s="253"/>
      <c r="F753" s="253"/>
      <c r="G753" s="129"/>
      <c r="H753" s="129"/>
      <c r="I753" s="129"/>
    </row>
    <row r="754" spans="1:9" x14ac:dyDescent="0.3">
      <c r="A754" s="319"/>
      <c r="B754" s="253"/>
      <c r="F754" s="253"/>
      <c r="G754" s="129"/>
      <c r="H754" s="129"/>
      <c r="I754" s="129"/>
    </row>
    <row r="755" spans="1:9" x14ac:dyDescent="0.3">
      <c r="A755" s="319"/>
      <c r="B755" s="253"/>
      <c r="F755" s="253"/>
      <c r="G755" s="129"/>
      <c r="H755" s="129"/>
      <c r="I755" s="129"/>
    </row>
    <row r="756" spans="1:9" x14ac:dyDescent="0.3">
      <c r="A756" s="319"/>
      <c r="B756" s="253"/>
      <c r="F756" s="253"/>
      <c r="G756" s="129"/>
      <c r="H756" s="129"/>
      <c r="I756" s="129"/>
    </row>
    <row r="757" spans="1:9" x14ac:dyDescent="0.3">
      <c r="A757" s="319"/>
      <c r="B757" s="253"/>
      <c r="F757" s="253"/>
      <c r="G757" s="129"/>
      <c r="H757" s="129"/>
      <c r="I757" s="129"/>
    </row>
    <row r="758" spans="1:9" x14ac:dyDescent="0.3">
      <c r="A758" s="319"/>
      <c r="B758" s="253"/>
      <c r="F758" s="253"/>
      <c r="G758" s="129"/>
      <c r="H758" s="129"/>
      <c r="I758" s="129"/>
    </row>
    <row r="759" spans="1:9" x14ac:dyDescent="0.3">
      <c r="A759" s="319"/>
      <c r="B759" s="253"/>
      <c r="F759" s="253"/>
      <c r="G759" s="129"/>
      <c r="H759" s="129"/>
      <c r="I759" s="129"/>
    </row>
    <row r="760" spans="1:9" x14ac:dyDescent="0.3">
      <c r="A760" s="319"/>
      <c r="B760" s="253"/>
      <c r="F760" s="253"/>
      <c r="G760" s="129"/>
      <c r="H760" s="129"/>
      <c r="I760" s="129"/>
    </row>
    <row r="761" spans="1:9" x14ac:dyDescent="0.3">
      <c r="A761" s="319"/>
      <c r="B761" s="253"/>
      <c r="F761" s="253"/>
      <c r="G761" s="129"/>
      <c r="H761" s="129"/>
      <c r="I761" s="129"/>
    </row>
    <row r="762" spans="1:9" x14ac:dyDescent="0.3">
      <c r="A762" s="319"/>
      <c r="B762" s="253"/>
      <c r="F762" s="253"/>
      <c r="G762" s="129"/>
      <c r="H762" s="129"/>
      <c r="I762" s="129"/>
    </row>
    <row r="763" spans="1:9" x14ac:dyDescent="0.3">
      <c r="A763" s="319"/>
      <c r="B763" s="253"/>
      <c r="F763" s="253"/>
      <c r="G763" s="129"/>
      <c r="H763" s="129"/>
      <c r="I763" s="129"/>
    </row>
    <row r="764" spans="1:9" x14ac:dyDescent="0.3">
      <c r="A764" s="319"/>
      <c r="B764" s="253"/>
      <c r="F764" s="253"/>
      <c r="G764" s="129"/>
      <c r="H764" s="129"/>
      <c r="I764" s="129"/>
    </row>
    <row r="765" spans="1:9" x14ac:dyDescent="0.3">
      <c r="A765" s="319"/>
      <c r="B765" s="253"/>
      <c r="F765" s="253"/>
      <c r="G765" s="129"/>
      <c r="H765" s="129"/>
      <c r="I765" s="129"/>
    </row>
    <row r="766" spans="1:9" x14ac:dyDescent="0.3">
      <c r="A766" s="319"/>
      <c r="B766" s="253"/>
      <c r="F766" s="253"/>
      <c r="G766" s="129"/>
      <c r="H766" s="129"/>
      <c r="I766" s="129"/>
    </row>
    <row r="767" spans="1:9" x14ac:dyDescent="0.3">
      <c r="A767" s="319"/>
      <c r="B767" s="253"/>
      <c r="F767" s="253"/>
      <c r="G767" s="129"/>
      <c r="H767" s="129"/>
      <c r="I767" s="129"/>
    </row>
    <row r="768" spans="1:9" x14ac:dyDescent="0.3">
      <c r="A768" s="319"/>
      <c r="B768" s="253"/>
      <c r="F768" s="253"/>
      <c r="G768" s="129"/>
      <c r="H768" s="129"/>
      <c r="I768" s="129"/>
    </row>
    <row r="769" spans="1:9" x14ac:dyDescent="0.3">
      <c r="A769" s="319"/>
      <c r="B769" s="253"/>
      <c r="F769" s="253"/>
      <c r="G769" s="129"/>
      <c r="H769" s="129"/>
      <c r="I769" s="129"/>
    </row>
    <row r="770" spans="1:9" x14ac:dyDescent="0.3">
      <c r="A770" s="319"/>
      <c r="B770" s="253"/>
      <c r="F770" s="253"/>
      <c r="G770" s="129"/>
      <c r="H770" s="129"/>
      <c r="I770" s="129"/>
    </row>
    <row r="771" spans="1:9" x14ac:dyDescent="0.3">
      <c r="A771" s="319"/>
      <c r="B771" s="253"/>
      <c r="F771" s="253"/>
      <c r="G771" s="129"/>
      <c r="H771" s="129"/>
      <c r="I771" s="129"/>
    </row>
    <row r="772" spans="1:9" x14ac:dyDescent="0.3">
      <c r="A772" s="319"/>
      <c r="B772" s="253"/>
      <c r="F772" s="253"/>
      <c r="G772" s="129"/>
      <c r="H772" s="129"/>
      <c r="I772" s="129"/>
    </row>
    <row r="773" spans="1:9" x14ac:dyDescent="0.3">
      <c r="A773" s="319"/>
      <c r="B773" s="253"/>
      <c r="F773" s="253"/>
      <c r="G773" s="129"/>
      <c r="H773" s="129"/>
      <c r="I773" s="129"/>
    </row>
    <row r="774" spans="1:9" x14ac:dyDescent="0.3">
      <c r="A774" s="319"/>
      <c r="B774" s="253"/>
      <c r="F774" s="253"/>
      <c r="G774" s="129"/>
      <c r="H774" s="129"/>
      <c r="I774" s="129"/>
    </row>
    <row r="775" spans="1:9" x14ac:dyDescent="0.3">
      <c r="A775" s="319"/>
      <c r="B775" s="253"/>
      <c r="F775" s="253"/>
      <c r="G775" s="129"/>
      <c r="H775" s="129"/>
      <c r="I775" s="129"/>
    </row>
    <row r="776" spans="1:9" x14ac:dyDescent="0.3">
      <c r="A776" s="319"/>
      <c r="B776" s="253"/>
      <c r="F776" s="253"/>
      <c r="G776" s="129"/>
      <c r="H776" s="129"/>
      <c r="I776" s="129"/>
    </row>
    <row r="777" spans="1:9" x14ac:dyDescent="0.3">
      <c r="A777" s="319"/>
      <c r="B777" s="253"/>
      <c r="F777" s="253"/>
      <c r="G777" s="129"/>
      <c r="H777" s="129"/>
      <c r="I777" s="129"/>
    </row>
    <row r="778" spans="1:9" x14ac:dyDescent="0.3">
      <c r="A778" s="319"/>
      <c r="B778" s="253"/>
      <c r="F778" s="253"/>
      <c r="G778" s="129"/>
      <c r="H778" s="129"/>
      <c r="I778" s="129"/>
    </row>
    <row r="779" spans="1:9" x14ac:dyDescent="0.3">
      <c r="A779" s="319"/>
      <c r="B779" s="253"/>
      <c r="F779" s="253"/>
      <c r="G779" s="129"/>
      <c r="H779" s="129"/>
      <c r="I779" s="129"/>
    </row>
    <row r="780" spans="1:9" x14ac:dyDescent="0.3">
      <c r="A780" s="319"/>
      <c r="B780" s="253"/>
      <c r="F780" s="253"/>
      <c r="G780" s="129"/>
      <c r="H780" s="129"/>
      <c r="I780" s="129"/>
    </row>
    <row r="781" spans="1:9" x14ac:dyDescent="0.3">
      <c r="A781" s="319"/>
      <c r="B781" s="253"/>
      <c r="F781" s="253"/>
      <c r="G781" s="129"/>
      <c r="H781" s="129"/>
      <c r="I781" s="129"/>
    </row>
    <row r="782" spans="1:9" x14ac:dyDescent="0.3">
      <c r="A782" s="319"/>
      <c r="B782" s="253"/>
      <c r="F782" s="253"/>
      <c r="G782" s="129"/>
      <c r="H782" s="129"/>
      <c r="I782" s="129"/>
    </row>
    <row r="783" spans="1:9" x14ac:dyDescent="0.3">
      <c r="A783" s="319"/>
      <c r="B783" s="253"/>
      <c r="F783" s="253"/>
      <c r="G783" s="129"/>
      <c r="H783" s="129"/>
      <c r="I783" s="129"/>
    </row>
    <row r="784" spans="1:9" x14ac:dyDescent="0.3">
      <c r="A784" s="319"/>
      <c r="B784" s="253"/>
      <c r="F784" s="253"/>
      <c r="G784" s="129"/>
      <c r="H784" s="129"/>
      <c r="I784" s="129"/>
    </row>
    <row r="785" spans="1:9" x14ac:dyDescent="0.3">
      <c r="A785" s="319"/>
      <c r="B785" s="253"/>
      <c r="F785" s="253"/>
      <c r="G785" s="129"/>
      <c r="H785" s="129"/>
      <c r="I785" s="129"/>
    </row>
    <row r="786" spans="1:9" x14ac:dyDescent="0.3">
      <c r="A786" s="319"/>
      <c r="B786" s="253"/>
      <c r="F786" s="253"/>
      <c r="G786" s="129"/>
      <c r="H786" s="129"/>
      <c r="I786" s="129"/>
    </row>
    <row r="787" spans="1:9" x14ac:dyDescent="0.3">
      <c r="A787" s="319"/>
      <c r="B787" s="253"/>
      <c r="F787" s="253"/>
      <c r="G787" s="129"/>
      <c r="H787" s="129"/>
      <c r="I787" s="129"/>
    </row>
    <row r="788" spans="1:9" x14ac:dyDescent="0.3">
      <c r="A788" s="319"/>
      <c r="B788" s="253"/>
      <c r="F788" s="253"/>
      <c r="G788" s="129"/>
      <c r="H788" s="129"/>
      <c r="I788" s="129"/>
    </row>
    <row r="789" spans="1:9" x14ac:dyDescent="0.3">
      <c r="A789" s="319"/>
      <c r="B789" s="253"/>
      <c r="F789" s="253"/>
      <c r="G789" s="129"/>
      <c r="H789" s="129"/>
      <c r="I789" s="129"/>
    </row>
    <row r="790" spans="1:9" x14ac:dyDescent="0.3">
      <c r="A790" s="319"/>
      <c r="B790" s="253"/>
      <c r="F790" s="253"/>
      <c r="G790" s="129"/>
      <c r="H790" s="129"/>
      <c r="I790" s="129"/>
    </row>
    <row r="791" spans="1:9" x14ac:dyDescent="0.3">
      <c r="A791" s="319"/>
      <c r="B791" s="253"/>
      <c r="F791" s="253"/>
      <c r="G791" s="129"/>
      <c r="H791" s="129"/>
      <c r="I791" s="129"/>
    </row>
    <row r="792" spans="1:9" x14ac:dyDescent="0.3">
      <c r="A792" s="319"/>
      <c r="B792" s="253"/>
      <c r="F792" s="253"/>
      <c r="G792" s="129"/>
      <c r="H792" s="129"/>
      <c r="I792" s="129"/>
    </row>
    <row r="793" spans="1:9" x14ac:dyDescent="0.3">
      <c r="A793" s="319"/>
      <c r="B793" s="253"/>
      <c r="F793" s="253"/>
      <c r="G793" s="129"/>
      <c r="H793" s="129"/>
      <c r="I793" s="129"/>
    </row>
    <row r="794" spans="1:9" x14ac:dyDescent="0.3">
      <c r="A794" s="319"/>
      <c r="B794" s="253"/>
      <c r="F794" s="253"/>
      <c r="G794" s="129"/>
      <c r="H794" s="129"/>
      <c r="I794" s="129"/>
    </row>
    <row r="795" spans="1:9" x14ac:dyDescent="0.3">
      <c r="A795" s="319"/>
      <c r="B795" s="253"/>
      <c r="F795" s="253"/>
      <c r="G795" s="129"/>
      <c r="H795" s="129"/>
      <c r="I795" s="129"/>
    </row>
    <row r="796" spans="1:9" x14ac:dyDescent="0.3">
      <c r="A796" s="319"/>
      <c r="B796" s="253"/>
      <c r="F796" s="253"/>
      <c r="G796" s="129"/>
      <c r="H796" s="129"/>
      <c r="I796" s="129"/>
    </row>
    <row r="797" spans="1:9" x14ac:dyDescent="0.3">
      <c r="A797" s="319"/>
      <c r="B797" s="253"/>
      <c r="F797" s="253"/>
      <c r="G797" s="129"/>
      <c r="H797" s="129"/>
      <c r="I797" s="129"/>
    </row>
    <row r="798" spans="1:9" x14ac:dyDescent="0.3">
      <c r="A798" s="319"/>
      <c r="B798" s="253"/>
      <c r="F798" s="253"/>
      <c r="G798" s="129"/>
      <c r="H798" s="129"/>
      <c r="I798" s="129"/>
    </row>
    <row r="799" spans="1:9" x14ac:dyDescent="0.3">
      <c r="A799" s="319"/>
      <c r="B799" s="253"/>
      <c r="F799" s="253"/>
      <c r="G799" s="129"/>
      <c r="H799" s="129"/>
      <c r="I799" s="129"/>
    </row>
    <row r="800" spans="1:9" x14ac:dyDescent="0.3">
      <c r="A800" s="319"/>
      <c r="B800" s="253"/>
      <c r="F800" s="253"/>
      <c r="G800" s="129"/>
      <c r="H800" s="129"/>
      <c r="I800" s="129"/>
    </row>
    <row r="801" spans="1:9" x14ac:dyDescent="0.3">
      <c r="A801" s="319"/>
      <c r="B801" s="253"/>
      <c r="F801" s="253"/>
      <c r="G801" s="129"/>
      <c r="H801" s="129"/>
      <c r="I801" s="129"/>
    </row>
    <row r="802" spans="1:9" x14ac:dyDescent="0.3">
      <c r="A802" s="319"/>
      <c r="B802" s="253"/>
      <c r="F802" s="253"/>
      <c r="G802" s="129"/>
      <c r="H802" s="129"/>
      <c r="I802" s="129"/>
    </row>
    <row r="803" spans="1:9" x14ac:dyDescent="0.3">
      <c r="A803" s="319"/>
      <c r="B803" s="253"/>
      <c r="F803" s="253"/>
      <c r="G803" s="129"/>
      <c r="H803" s="129"/>
      <c r="I803" s="129"/>
    </row>
    <row r="804" spans="1:9" x14ac:dyDescent="0.3">
      <c r="A804" s="319"/>
      <c r="B804" s="253"/>
      <c r="F804" s="253"/>
      <c r="G804" s="129"/>
      <c r="H804" s="129"/>
      <c r="I804" s="129"/>
    </row>
    <row r="805" spans="1:9" x14ac:dyDescent="0.3">
      <c r="A805" s="319"/>
      <c r="B805" s="253"/>
      <c r="F805" s="253"/>
      <c r="G805" s="129"/>
      <c r="H805" s="129"/>
      <c r="I805" s="129"/>
    </row>
    <row r="806" spans="1:9" x14ac:dyDescent="0.3">
      <c r="A806" s="319"/>
      <c r="B806" s="253"/>
      <c r="F806" s="253"/>
      <c r="G806" s="129"/>
      <c r="H806" s="129"/>
      <c r="I806" s="129"/>
    </row>
    <row r="807" spans="1:9" x14ac:dyDescent="0.3">
      <c r="A807" s="319"/>
      <c r="B807" s="253"/>
      <c r="F807" s="253"/>
      <c r="G807" s="129"/>
      <c r="H807" s="129"/>
      <c r="I807" s="129"/>
    </row>
    <row r="808" spans="1:9" x14ac:dyDescent="0.3">
      <c r="A808" s="319"/>
      <c r="B808" s="253"/>
      <c r="F808" s="253"/>
      <c r="G808" s="129"/>
      <c r="H808" s="129"/>
      <c r="I808" s="129"/>
    </row>
    <row r="809" spans="1:9" x14ac:dyDescent="0.3">
      <c r="A809" s="319"/>
      <c r="B809" s="253"/>
      <c r="F809" s="253"/>
      <c r="G809" s="129"/>
      <c r="H809" s="129"/>
      <c r="I809" s="129"/>
    </row>
    <row r="810" spans="1:9" x14ac:dyDescent="0.3">
      <c r="A810" s="319"/>
      <c r="B810" s="253"/>
      <c r="F810" s="253"/>
      <c r="G810" s="129"/>
      <c r="H810" s="129"/>
      <c r="I810" s="129"/>
    </row>
    <row r="811" spans="1:9" x14ac:dyDescent="0.3">
      <c r="A811" s="319"/>
      <c r="B811" s="253"/>
      <c r="F811" s="253"/>
      <c r="G811" s="129"/>
      <c r="H811" s="129"/>
      <c r="I811" s="129"/>
    </row>
    <row r="812" spans="1:9" x14ac:dyDescent="0.3">
      <c r="A812" s="319"/>
      <c r="B812" s="253"/>
      <c r="F812" s="253"/>
      <c r="G812" s="129"/>
      <c r="H812" s="129"/>
      <c r="I812" s="129"/>
    </row>
    <row r="813" spans="1:9" x14ac:dyDescent="0.3">
      <c r="A813" s="319"/>
      <c r="B813" s="253"/>
      <c r="F813" s="253"/>
      <c r="G813" s="129"/>
      <c r="H813" s="129"/>
      <c r="I813" s="129"/>
    </row>
    <row r="814" spans="1:9" x14ac:dyDescent="0.3">
      <c r="A814" s="319"/>
      <c r="B814" s="253"/>
      <c r="F814" s="253"/>
      <c r="G814" s="129"/>
      <c r="H814" s="129"/>
      <c r="I814" s="129"/>
    </row>
    <row r="815" spans="1:9" x14ac:dyDescent="0.3">
      <c r="A815" s="319"/>
      <c r="B815" s="253"/>
      <c r="F815" s="253"/>
      <c r="G815" s="129"/>
      <c r="H815" s="129"/>
      <c r="I815" s="129"/>
    </row>
    <row r="816" spans="1:9" x14ac:dyDescent="0.3">
      <c r="A816" s="319"/>
      <c r="B816" s="253"/>
      <c r="F816" s="253"/>
      <c r="G816" s="129"/>
      <c r="H816" s="129"/>
      <c r="I816" s="129"/>
    </row>
    <row r="817" spans="1:9" x14ac:dyDescent="0.3">
      <c r="A817" s="319"/>
      <c r="B817" s="253"/>
      <c r="F817" s="253"/>
      <c r="G817" s="129"/>
      <c r="H817" s="129"/>
      <c r="I817" s="129"/>
    </row>
    <row r="818" spans="1:9" x14ac:dyDescent="0.3">
      <c r="A818" s="319"/>
      <c r="B818" s="253"/>
      <c r="F818" s="253"/>
      <c r="G818" s="129"/>
      <c r="H818" s="129"/>
      <c r="I818" s="129"/>
    </row>
    <row r="819" spans="1:9" x14ac:dyDescent="0.3">
      <c r="A819" s="319"/>
      <c r="B819" s="253"/>
      <c r="F819" s="253"/>
      <c r="G819" s="129"/>
      <c r="H819" s="129"/>
      <c r="I819" s="129"/>
    </row>
    <row r="820" spans="1:9" x14ac:dyDescent="0.3">
      <c r="A820" s="319"/>
      <c r="B820" s="253"/>
      <c r="F820" s="253"/>
      <c r="G820" s="129"/>
      <c r="H820" s="129"/>
      <c r="I820" s="129"/>
    </row>
    <row r="821" spans="1:9" x14ac:dyDescent="0.3">
      <c r="A821" s="319"/>
      <c r="B821" s="253"/>
      <c r="F821" s="253"/>
      <c r="G821" s="129"/>
      <c r="H821" s="129"/>
      <c r="I821" s="129"/>
    </row>
    <row r="822" spans="1:9" x14ac:dyDescent="0.3">
      <c r="A822" s="319"/>
      <c r="B822" s="253"/>
      <c r="F822" s="253"/>
      <c r="G822" s="129"/>
      <c r="H822" s="129"/>
      <c r="I822" s="129"/>
    </row>
    <row r="823" spans="1:9" x14ac:dyDescent="0.3">
      <c r="A823" s="319"/>
      <c r="B823" s="253"/>
      <c r="F823" s="253"/>
      <c r="G823" s="129"/>
      <c r="H823" s="129"/>
      <c r="I823" s="129"/>
    </row>
    <row r="824" spans="1:9" x14ac:dyDescent="0.3">
      <c r="A824" s="319"/>
      <c r="B824" s="253"/>
      <c r="F824" s="253"/>
      <c r="G824" s="129"/>
      <c r="H824" s="129"/>
      <c r="I824" s="129"/>
    </row>
    <row r="825" spans="1:9" x14ac:dyDescent="0.3">
      <c r="A825" s="319"/>
      <c r="B825" s="253"/>
      <c r="F825" s="253"/>
      <c r="G825" s="129"/>
      <c r="H825" s="129"/>
      <c r="I825" s="129"/>
    </row>
    <row r="826" spans="1:9" x14ac:dyDescent="0.3">
      <c r="A826" s="319"/>
      <c r="B826" s="253"/>
      <c r="F826" s="253"/>
      <c r="G826" s="129"/>
      <c r="H826" s="129"/>
      <c r="I826" s="129"/>
    </row>
    <row r="827" spans="1:9" x14ac:dyDescent="0.3">
      <c r="A827" s="319"/>
      <c r="B827" s="253"/>
      <c r="F827" s="253"/>
      <c r="G827" s="129"/>
      <c r="H827" s="129"/>
      <c r="I827" s="129"/>
    </row>
    <row r="828" spans="1:9" x14ac:dyDescent="0.3">
      <c r="A828" s="319"/>
      <c r="B828" s="253"/>
      <c r="F828" s="253"/>
      <c r="G828" s="129"/>
      <c r="H828" s="129"/>
      <c r="I828" s="129"/>
    </row>
    <row r="829" spans="1:9" x14ac:dyDescent="0.3">
      <c r="A829" s="319"/>
      <c r="B829" s="253"/>
      <c r="F829" s="253"/>
      <c r="G829" s="129"/>
      <c r="H829" s="129"/>
      <c r="I829" s="129"/>
    </row>
    <row r="830" spans="1:9" x14ac:dyDescent="0.3">
      <c r="A830" s="319"/>
      <c r="B830" s="253"/>
      <c r="F830" s="253"/>
      <c r="G830" s="129"/>
      <c r="H830" s="129"/>
      <c r="I830" s="129"/>
    </row>
    <row r="831" spans="1:9" x14ac:dyDescent="0.3">
      <c r="A831" s="319"/>
      <c r="B831" s="253"/>
      <c r="F831" s="253"/>
      <c r="G831" s="129"/>
      <c r="H831" s="129"/>
      <c r="I831" s="129"/>
    </row>
    <row r="832" spans="1:9" x14ac:dyDescent="0.3">
      <c r="A832" s="319"/>
      <c r="B832" s="253"/>
      <c r="F832" s="253"/>
      <c r="G832" s="129"/>
      <c r="H832" s="129"/>
      <c r="I832" s="129"/>
    </row>
    <row r="833" spans="1:9" x14ac:dyDescent="0.3">
      <c r="A833" s="319"/>
      <c r="B833" s="253"/>
      <c r="F833" s="253"/>
      <c r="G833" s="129"/>
      <c r="H833" s="129"/>
      <c r="I833" s="129"/>
    </row>
    <row r="834" spans="1:9" x14ac:dyDescent="0.3">
      <c r="A834" s="319"/>
      <c r="B834" s="253"/>
      <c r="F834" s="253"/>
      <c r="G834" s="129"/>
      <c r="H834" s="129"/>
      <c r="I834" s="129"/>
    </row>
    <row r="835" spans="1:9" x14ac:dyDescent="0.3">
      <c r="A835" s="319"/>
      <c r="B835" s="253"/>
      <c r="F835" s="253"/>
      <c r="G835" s="129"/>
      <c r="H835" s="129"/>
      <c r="I835" s="129"/>
    </row>
    <row r="836" spans="1:9" x14ac:dyDescent="0.3">
      <c r="A836" s="319"/>
      <c r="B836" s="253"/>
      <c r="F836" s="253"/>
      <c r="G836" s="129"/>
      <c r="H836" s="129"/>
      <c r="I836" s="129"/>
    </row>
    <row r="837" spans="1:9" x14ac:dyDescent="0.3">
      <c r="A837" s="319"/>
      <c r="B837" s="253"/>
      <c r="F837" s="253"/>
      <c r="G837" s="129"/>
      <c r="H837" s="129"/>
      <c r="I837" s="129"/>
    </row>
    <row r="838" spans="1:9" x14ac:dyDescent="0.3">
      <c r="A838" s="319"/>
      <c r="B838" s="253"/>
      <c r="F838" s="253"/>
      <c r="G838" s="129"/>
      <c r="H838" s="129"/>
      <c r="I838" s="129"/>
    </row>
    <row r="839" spans="1:9" x14ac:dyDescent="0.3">
      <c r="A839" s="319"/>
      <c r="B839" s="253"/>
      <c r="F839" s="253"/>
      <c r="G839" s="129"/>
      <c r="H839" s="129"/>
      <c r="I839" s="129"/>
    </row>
    <row r="840" spans="1:9" x14ac:dyDescent="0.3">
      <c r="A840" s="319"/>
      <c r="B840" s="253"/>
      <c r="F840" s="253"/>
      <c r="G840" s="129"/>
      <c r="H840" s="129"/>
      <c r="I840" s="129"/>
    </row>
    <row r="841" spans="1:9" x14ac:dyDescent="0.3">
      <c r="A841" s="319"/>
      <c r="B841" s="253"/>
      <c r="F841" s="253"/>
      <c r="G841" s="129"/>
      <c r="H841" s="129"/>
      <c r="I841" s="129"/>
    </row>
    <row r="842" spans="1:9" x14ac:dyDescent="0.3">
      <c r="A842" s="319"/>
      <c r="B842" s="253"/>
      <c r="F842" s="253"/>
      <c r="G842" s="129"/>
      <c r="H842" s="129"/>
      <c r="I842" s="129"/>
    </row>
    <row r="843" spans="1:9" x14ac:dyDescent="0.3">
      <c r="A843" s="319"/>
      <c r="B843" s="253"/>
      <c r="F843" s="253"/>
      <c r="G843" s="129"/>
      <c r="H843" s="129"/>
      <c r="I843" s="129"/>
    </row>
    <row r="844" spans="1:9" x14ac:dyDescent="0.3">
      <c r="A844" s="319"/>
      <c r="B844" s="253"/>
      <c r="F844" s="253"/>
      <c r="G844" s="129"/>
      <c r="H844" s="129"/>
      <c r="I844" s="129"/>
    </row>
    <row r="845" spans="1:9" x14ac:dyDescent="0.3">
      <c r="A845" s="319"/>
      <c r="B845" s="253"/>
      <c r="F845" s="253"/>
      <c r="G845" s="129"/>
      <c r="H845" s="129"/>
      <c r="I845" s="129"/>
    </row>
    <row r="846" spans="1:9" x14ac:dyDescent="0.3">
      <c r="A846" s="319"/>
      <c r="B846" s="253"/>
      <c r="F846" s="253"/>
      <c r="G846" s="129"/>
      <c r="H846" s="129"/>
      <c r="I846" s="129"/>
    </row>
    <row r="847" spans="1:9" x14ac:dyDescent="0.3">
      <c r="A847" s="319"/>
      <c r="B847" s="253"/>
      <c r="F847" s="253"/>
      <c r="G847" s="129"/>
      <c r="H847" s="129"/>
      <c r="I847" s="129"/>
    </row>
    <row r="848" spans="1:9" x14ac:dyDescent="0.3">
      <c r="A848" s="319"/>
      <c r="B848" s="253"/>
      <c r="F848" s="253"/>
      <c r="G848" s="129"/>
      <c r="H848" s="129"/>
      <c r="I848" s="129"/>
    </row>
    <row r="849" spans="1:9" x14ac:dyDescent="0.3">
      <c r="A849" s="319"/>
      <c r="B849" s="253"/>
      <c r="F849" s="253"/>
      <c r="G849" s="129"/>
      <c r="H849" s="129"/>
      <c r="I849" s="129"/>
    </row>
    <row r="850" spans="1:9" x14ac:dyDescent="0.3">
      <c r="A850" s="319"/>
      <c r="B850" s="253"/>
      <c r="F850" s="253"/>
      <c r="G850" s="129"/>
      <c r="H850" s="129"/>
      <c r="I850" s="129"/>
    </row>
    <row r="851" spans="1:9" x14ac:dyDescent="0.3">
      <c r="A851" s="319"/>
      <c r="B851" s="253"/>
      <c r="F851" s="253"/>
      <c r="G851" s="129"/>
      <c r="H851" s="129"/>
      <c r="I851" s="129"/>
    </row>
    <row r="852" spans="1:9" x14ac:dyDescent="0.3">
      <c r="A852" s="319"/>
      <c r="B852" s="253"/>
      <c r="F852" s="253"/>
      <c r="G852" s="129"/>
      <c r="H852" s="129"/>
      <c r="I852" s="129"/>
    </row>
    <row r="853" spans="1:9" x14ac:dyDescent="0.3">
      <c r="A853" s="319"/>
      <c r="B853" s="253"/>
      <c r="F853" s="253"/>
      <c r="G853" s="129"/>
      <c r="H853" s="129"/>
      <c r="I853" s="129"/>
    </row>
    <row r="854" spans="1:9" x14ac:dyDescent="0.3">
      <c r="A854" s="319"/>
      <c r="B854" s="253"/>
      <c r="F854" s="253"/>
      <c r="G854" s="129"/>
      <c r="H854" s="129"/>
      <c r="I854" s="129"/>
    </row>
    <row r="855" spans="1:9" x14ac:dyDescent="0.3">
      <c r="A855" s="319"/>
      <c r="B855" s="253"/>
      <c r="F855" s="253"/>
      <c r="G855" s="129"/>
      <c r="H855" s="129"/>
      <c r="I855" s="129"/>
    </row>
    <row r="856" spans="1:9" x14ac:dyDescent="0.3">
      <c r="A856" s="319"/>
      <c r="B856" s="253"/>
      <c r="F856" s="253"/>
      <c r="G856" s="129"/>
      <c r="H856" s="129"/>
      <c r="I856" s="129"/>
    </row>
    <row r="857" spans="1:9" x14ac:dyDescent="0.3">
      <c r="A857" s="319"/>
      <c r="B857" s="253"/>
      <c r="F857" s="253"/>
      <c r="G857" s="129"/>
      <c r="H857" s="129"/>
      <c r="I857" s="129"/>
    </row>
    <row r="858" spans="1:9" x14ac:dyDescent="0.3">
      <c r="A858" s="319"/>
      <c r="B858" s="253"/>
      <c r="F858" s="253"/>
      <c r="G858" s="129"/>
      <c r="H858" s="129"/>
      <c r="I858" s="129"/>
    </row>
    <row r="859" spans="1:9" x14ac:dyDescent="0.3">
      <c r="A859" s="319"/>
      <c r="B859" s="253"/>
      <c r="F859" s="253"/>
      <c r="G859" s="129"/>
      <c r="H859" s="129"/>
      <c r="I859" s="129"/>
    </row>
    <row r="860" spans="1:9" x14ac:dyDescent="0.3">
      <c r="A860" s="319"/>
      <c r="B860" s="253"/>
      <c r="F860" s="253"/>
      <c r="G860" s="129"/>
      <c r="H860" s="129"/>
      <c r="I860" s="129"/>
    </row>
  </sheetData>
  <mergeCells count="21">
    <mergeCell ref="CI7:CN22"/>
    <mergeCell ref="CB24:CG39"/>
    <mergeCell ref="CI24:CN39"/>
    <mergeCell ref="BM2:BT2"/>
    <mergeCell ref="BV15:BZ15"/>
    <mergeCell ref="BV7:BZ7"/>
    <mergeCell ref="CI41:CN54"/>
    <mergeCell ref="BV24:BZ24"/>
    <mergeCell ref="BV32:BZ32"/>
    <mergeCell ref="BV41:BZ41"/>
    <mergeCell ref="BV48:BZ48"/>
    <mergeCell ref="B2:J2"/>
    <mergeCell ref="AM2:AO2"/>
    <mergeCell ref="AF3:AL3"/>
    <mergeCell ref="CB41:CG54"/>
    <mergeCell ref="AZ3:AZ4"/>
    <mergeCell ref="BH2:BJ2"/>
    <mergeCell ref="BA3:BG3"/>
    <mergeCell ref="AB2:AL2"/>
    <mergeCell ref="AP2:BG2"/>
    <mergeCell ref="CB7:CG22"/>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13F9-BB90-2545-91F4-94CA61F97704}">
  <dimension ref="A1:E23"/>
  <sheetViews>
    <sheetView zoomScaleNormal="114" workbookViewId="0">
      <selection activeCell="A3" sqref="A3:E11"/>
    </sheetView>
  </sheetViews>
  <sheetFormatPr defaultColWidth="10.796875" defaultRowHeight="15.6" x14ac:dyDescent="0.3"/>
  <cols>
    <col min="1" max="1" width="3.5" style="136" customWidth="1"/>
    <col min="2" max="2" width="24" style="136" bestFit="1" customWidth="1"/>
    <col min="3" max="3" width="54.19921875" style="136" customWidth="1"/>
    <col min="4" max="4" width="24" style="136" customWidth="1"/>
    <col min="5" max="5" width="4.19921875" style="136" customWidth="1"/>
    <col min="6" max="16384" width="10.796875" style="136"/>
  </cols>
  <sheetData>
    <row r="1" spans="1:5" x14ac:dyDescent="0.3">
      <c r="B1" s="562" t="s">
        <v>272</v>
      </c>
      <c r="C1" s="562"/>
      <c r="D1" s="562"/>
    </row>
    <row r="2" spans="1:5" x14ac:dyDescent="0.3">
      <c r="B2" s="562"/>
      <c r="C2" s="562"/>
      <c r="D2" s="562"/>
    </row>
    <row r="3" spans="1:5" ht="16.2" thickBot="1" x14ac:dyDescent="0.35">
      <c r="A3" s="142"/>
      <c r="B3" s="485"/>
      <c r="C3" s="486"/>
      <c r="D3" s="486"/>
      <c r="E3" s="142"/>
    </row>
    <row r="4" spans="1:5" s="138" customFormat="1" ht="78.599999999999994" thickTop="1" x14ac:dyDescent="0.3">
      <c r="A4" s="487"/>
      <c r="B4" s="488" t="s">
        <v>169</v>
      </c>
      <c r="C4" s="489" t="s">
        <v>175</v>
      </c>
      <c r="D4" s="487" t="s">
        <v>181</v>
      </c>
      <c r="E4" s="487"/>
    </row>
    <row r="5" spans="1:5" s="138" customFormat="1" ht="69" customHeight="1" x14ac:dyDescent="0.3">
      <c r="A5" s="487"/>
      <c r="B5" s="490" t="s">
        <v>170</v>
      </c>
      <c r="C5" s="491" t="s">
        <v>176</v>
      </c>
      <c r="D5" s="490" t="s">
        <v>182</v>
      </c>
      <c r="E5" s="487"/>
    </row>
    <row r="6" spans="1:5" s="138" customFormat="1" ht="37.049999999999997" customHeight="1" x14ac:dyDescent="0.3">
      <c r="A6" s="487"/>
      <c r="B6" s="492" t="s">
        <v>171</v>
      </c>
      <c r="C6" s="493" t="s">
        <v>177</v>
      </c>
      <c r="D6" s="492" t="s">
        <v>183</v>
      </c>
      <c r="E6" s="487"/>
    </row>
    <row r="7" spans="1:5" s="138" customFormat="1" ht="78" x14ac:dyDescent="0.3">
      <c r="A7" s="487"/>
      <c r="B7" s="494" t="s">
        <v>172</v>
      </c>
      <c r="C7" s="495" t="s">
        <v>178</v>
      </c>
      <c r="D7" s="484" t="s">
        <v>184</v>
      </c>
      <c r="E7" s="487"/>
    </row>
    <row r="8" spans="1:5" s="138" customFormat="1" ht="82.95" customHeight="1" x14ac:dyDescent="0.3">
      <c r="A8" s="487"/>
      <c r="B8" s="492" t="s">
        <v>173</v>
      </c>
      <c r="C8" s="496" t="s">
        <v>187</v>
      </c>
      <c r="D8" s="492" t="s">
        <v>183</v>
      </c>
      <c r="E8" s="487"/>
    </row>
    <row r="9" spans="1:5" s="138" customFormat="1" ht="46.95" customHeight="1" x14ac:dyDescent="0.3">
      <c r="A9" s="487"/>
      <c r="B9" s="563" t="s">
        <v>174</v>
      </c>
      <c r="C9" s="497" t="s">
        <v>179</v>
      </c>
      <c r="D9" s="488" t="s">
        <v>185</v>
      </c>
      <c r="E9" s="487"/>
    </row>
    <row r="10" spans="1:5" s="138" customFormat="1" ht="49.95" customHeight="1" x14ac:dyDescent="0.3">
      <c r="A10" s="487"/>
      <c r="B10" s="564"/>
      <c r="C10" s="493" t="s">
        <v>180</v>
      </c>
      <c r="D10" s="492" t="s">
        <v>186</v>
      </c>
      <c r="E10" s="487"/>
    </row>
    <row r="11" spans="1:5" ht="25.05" customHeight="1" x14ac:dyDescent="0.3">
      <c r="A11" s="142"/>
      <c r="B11" s="142"/>
      <c r="C11" s="142"/>
      <c r="D11" s="142"/>
      <c r="E11" s="142"/>
    </row>
    <row r="12" spans="1:5" x14ac:dyDescent="0.3">
      <c r="B12" s="567" t="s">
        <v>271</v>
      </c>
      <c r="C12" s="567"/>
      <c r="D12" s="567"/>
    </row>
    <row r="13" spans="1:5" x14ac:dyDescent="0.3">
      <c r="B13" s="567"/>
      <c r="C13" s="567"/>
      <c r="D13" s="567"/>
      <c r="E13" s="270"/>
    </row>
    <row r="14" spans="1:5" ht="21" thickBot="1" x14ac:dyDescent="0.35">
      <c r="B14" s="481"/>
      <c r="C14" s="481"/>
      <c r="D14" s="481"/>
      <c r="E14" s="270"/>
    </row>
    <row r="15" spans="1:5" ht="22.05" customHeight="1" thickTop="1" x14ac:dyDescent="0.3">
      <c r="B15" s="230" t="s">
        <v>195</v>
      </c>
      <c r="C15" s="268" t="s">
        <v>191</v>
      </c>
      <c r="D15" s="271" t="s">
        <v>198</v>
      </c>
      <c r="E15" s="270"/>
    </row>
    <row r="16" spans="1:5" ht="19.95" customHeight="1" x14ac:dyDescent="0.3">
      <c r="B16" s="221" t="s">
        <v>194</v>
      </c>
      <c r="C16" s="272" t="s">
        <v>203</v>
      </c>
      <c r="D16" s="273">
        <v>3.3</v>
      </c>
    </row>
    <row r="17" spans="2:4" ht="19.95" customHeight="1" x14ac:dyDescent="0.3">
      <c r="B17" s="227" t="s">
        <v>201</v>
      </c>
      <c r="C17" s="278" t="s">
        <v>199</v>
      </c>
      <c r="D17" s="279">
        <v>1.4</v>
      </c>
    </row>
    <row r="18" spans="2:4" ht="18" customHeight="1" x14ac:dyDescent="0.3">
      <c r="B18" s="565" t="s">
        <v>197</v>
      </c>
      <c r="C18" s="274" t="s">
        <v>208</v>
      </c>
      <c r="D18" s="275">
        <v>-0.56999999999999995</v>
      </c>
    </row>
    <row r="19" spans="2:4" ht="18" customHeight="1" x14ac:dyDescent="0.3">
      <c r="B19" s="566"/>
      <c r="C19" s="276" t="s">
        <v>200</v>
      </c>
      <c r="D19" s="277">
        <v>2.3199999999999998</v>
      </c>
    </row>
    <row r="20" spans="2:4" ht="19.95" customHeight="1" x14ac:dyDescent="0.3">
      <c r="B20" s="221" t="s">
        <v>193</v>
      </c>
      <c r="C20" s="272" t="s">
        <v>202</v>
      </c>
      <c r="D20" s="273">
        <v>3.6</v>
      </c>
    </row>
    <row r="21" spans="2:4" ht="19.95" customHeight="1" x14ac:dyDescent="0.3">
      <c r="B21" s="227" t="s">
        <v>196</v>
      </c>
      <c r="C21" s="278" t="s">
        <v>207</v>
      </c>
      <c r="D21" s="279">
        <v>3.7</v>
      </c>
    </row>
    <row r="22" spans="2:4" ht="18" customHeight="1" x14ac:dyDescent="0.3">
      <c r="B22" s="565" t="s">
        <v>206</v>
      </c>
      <c r="C22" s="274" t="s">
        <v>204</v>
      </c>
      <c r="D22" s="274">
        <v>-1.07</v>
      </c>
    </row>
    <row r="23" spans="2:4" ht="18" customHeight="1" x14ac:dyDescent="0.3">
      <c r="B23" s="566"/>
      <c r="C23" s="276" t="s">
        <v>205</v>
      </c>
      <c r="D23" s="276">
        <v>3.16</v>
      </c>
    </row>
  </sheetData>
  <mergeCells count="5">
    <mergeCell ref="B1:D2"/>
    <mergeCell ref="B9:B10"/>
    <mergeCell ref="B18:B19"/>
    <mergeCell ref="B22:B23"/>
    <mergeCell ref="B12:D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CCED-DB1D-D14F-A728-0FCF5516770E}">
  <dimension ref="B2:F22"/>
  <sheetViews>
    <sheetView zoomScale="150" workbookViewId="0">
      <selection activeCell="H13" sqref="H13"/>
    </sheetView>
  </sheetViews>
  <sheetFormatPr defaultColWidth="10.796875" defaultRowHeight="15.6" x14ac:dyDescent="0.3"/>
  <cols>
    <col min="1" max="1" width="3.19921875" style="136" customWidth="1"/>
    <col min="2" max="16384" width="10.796875" style="136"/>
  </cols>
  <sheetData>
    <row r="2" spans="2:6" x14ac:dyDescent="0.3">
      <c r="B2" s="567" t="s">
        <v>274</v>
      </c>
      <c r="C2" s="567"/>
      <c r="D2" s="567"/>
      <c r="E2" s="567"/>
      <c r="F2" s="567"/>
    </row>
    <row r="3" spans="2:6" x14ac:dyDescent="0.3">
      <c r="B3" s="567"/>
      <c r="C3" s="567"/>
      <c r="D3" s="567"/>
      <c r="E3" s="567"/>
      <c r="F3" s="567"/>
    </row>
    <row r="22" spans="2:2" x14ac:dyDescent="0.3">
      <c r="B22" s="483" t="s">
        <v>275</v>
      </c>
    </row>
  </sheetData>
  <mergeCells count="1">
    <mergeCell ref="B2:F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9B66D-6416-0C49-88D2-713C91CBC673}">
  <dimension ref="B1:AH2414"/>
  <sheetViews>
    <sheetView topLeftCell="N1" zoomScaleNormal="156" workbookViewId="0">
      <selection activeCell="D20" sqref="D20:D21"/>
    </sheetView>
  </sheetViews>
  <sheetFormatPr defaultColWidth="11.19921875" defaultRowHeight="15.6" x14ac:dyDescent="0.3"/>
  <cols>
    <col min="1" max="1" width="2.69921875" customWidth="1"/>
    <col min="2" max="2" width="5.796875" customWidth="1"/>
    <col min="3" max="3" width="13.19921875" customWidth="1"/>
    <col min="4" max="4" width="12.5" customWidth="1"/>
    <col min="5" max="5" width="10.19921875" bestFit="1" customWidth="1"/>
    <col min="6" max="6" width="11" bestFit="1" customWidth="1"/>
    <col min="7" max="7" width="10.69921875" customWidth="1"/>
    <col min="8" max="10" width="12" customWidth="1"/>
    <col min="11" max="11" width="15" bestFit="1" customWidth="1"/>
    <col min="12" max="12" width="13" bestFit="1" customWidth="1"/>
    <col min="13" max="13" width="14.19921875" customWidth="1"/>
    <col min="14" max="14" width="10.19921875" customWidth="1"/>
    <col min="15" max="15" width="9.796875" customWidth="1"/>
    <col min="16" max="16" width="3.69921875" customWidth="1"/>
    <col min="17" max="17" width="5.796875" customWidth="1"/>
    <col min="18" max="18" width="12.19921875" bestFit="1" customWidth="1"/>
    <col min="19" max="20" width="11" bestFit="1" customWidth="1"/>
    <col min="21" max="21" width="12.19921875" bestFit="1" customWidth="1"/>
    <col min="22" max="25" width="11" bestFit="1" customWidth="1"/>
    <col min="26" max="26" width="11" customWidth="1"/>
    <col min="27" max="27" width="15.69921875" bestFit="1" customWidth="1"/>
    <col min="28" max="28" width="16.5" customWidth="1"/>
    <col min="29" max="29" width="13" customWidth="1"/>
  </cols>
  <sheetData>
    <row r="1" spans="2:26" x14ac:dyDescent="0.3">
      <c r="C1" s="12"/>
    </row>
    <row r="2" spans="2:26" x14ac:dyDescent="0.3">
      <c r="F2" s="513"/>
      <c r="G2" s="513"/>
      <c r="H2" s="513"/>
      <c r="I2" s="513"/>
      <c r="J2" s="513"/>
      <c r="K2" s="513"/>
      <c r="L2" s="513"/>
      <c r="M2" s="513"/>
      <c r="N2" s="513"/>
      <c r="O2" s="513"/>
      <c r="P2" s="513"/>
      <c r="Q2" s="513"/>
      <c r="S2" s="513"/>
      <c r="T2" s="513"/>
      <c r="U2" s="513"/>
      <c r="V2" s="513"/>
      <c r="W2" s="513"/>
      <c r="X2" s="513"/>
      <c r="Y2" s="513"/>
      <c r="Z2" s="12"/>
    </row>
    <row r="3" spans="2:26" x14ac:dyDescent="0.3">
      <c r="F3" s="513"/>
      <c r="G3" s="513"/>
      <c r="H3" s="513"/>
      <c r="I3" s="513"/>
      <c r="J3" s="513"/>
      <c r="K3" s="513"/>
      <c r="L3" s="513"/>
      <c r="M3" s="513"/>
      <c r="N3" s="513"/>
      <c r="O3" s="513"/>
      <c r="P3" s="513"/>
      <c r="Q3" s="513"/>
      <c r="S3" s="513"/>
      <c r="T3" s="513"/>
      <c r="U3" s="513"/>
      <c r="V3" s="513"/>
      <c r="W3" s="513"/>
      <c r="X3" s="513"/>
      <c r="Y3" s="513"/>
      <c r="Z3" s="12"/>
    </row>
    <row r="4" spans="2:26" x14ac:dyDescent="0.3">
      <c r="F4" s="513"/>
      <c r="G4" s="513"/>
      <c r="H4" s="513"/>
      <c r="I4" s="513"/>
      <c r="J4" s="513"/>
      <c r="K4" s="513"/>
      <c r="L4" s="513"/>
      <c r="M4" s="513"/>
      <c r="N4" s="513"/>
      <c r="O4" s="513"/>
      <c r="P4" s="513"/>
      <c r="Q4" s="513"/>
      <c r="S4" s="513"/>
      <c r="T4" s="513"/>
      <c r="U4" s="513"/>
      <c r="V4" s="513"/>
      <c r="W4" s="513"/>
      <c r="X4" s="513"/>
      <c r="Y4" s="513"/>
      <c r="Z4" s="12"/>
    </row>
    <row r="5" spans="2:26" x14ac:dyDescent="0.3">
      <c r="F5" s="513"/>
      <c r="G5" s="513"/>
      <c r="H5" s="513"/>
      <c r="I5" s="513"/>
      <c r="J5" s="513"/>
      <c r="K5" s="513"/>
      <c r="L5" s="513"/>
      <c r="M5" s="513"/>
      <c r="N5" s="513"/>
      <c r="O5" s="513"/>
      <c r="P5" s="513"/>
      <c r="Q5" s="513"/>
      <c r="S5" s="513"/>
      <c r="T5" s="513"/>
      <c r="U5" s="513"/>
      <c r="V5" s="513"/>
      <c r="W5" s="513"/>
      <c r="X5" s="513"/>
      <c r="Y5" s="513"/>
      <c r="Z5" s="12"/>
    </row>
    <row r="6" spans="2:26" x14ac:dyDescent="0.3">
      <c r="B6" s="539" t="s">
        <v>252</v>
      </c>
      <c r="C6" s="539"/>
      <c r="D6" s="441">
        <v>2019</v>
      </c>
      <c r="F6" s="513"/>
      <c r="G6" s="513"/>
      <c r="H6" s="513"/>
      <c r="I6" s="513"/>
      <c r="J6" s="513"/>
      <c r="K6" s="513"/>
      <c r="L6" s="513"/>
      <c r="M6" s="513"/>
      <c r="N6" s="513"/>
      <c r="O6" s="513"/>
      <c r="P6" s="513"/>
      <c r="Q6" s="513"/>
      <c r="S6" s="513"/>
      <c r="T6" s="513"/>
      <c r="U6" s="513"/>
      <c r="V6" s="513"/>
      <c r="W6" s="513"/>
      <c r="X6" s="513"/>
      <c r="Y6" s="513"/>
      <c r="Z6" s="12"/>
    </row>
    <row r="7" spans="2:26" x14ac:dyDescent="0.3">
      <c r="B7" s="12"/>
      <c r="C7" s="426">
        <f>D7</f>
        <v>0.4</v>
      </c>
      <c r="D7" s="10">
        <v>0.4</v>
      </c>
      <c r="F7" s="513"/>
      <c r="G7" s="513"/>
      <c r="H7" s="513"/>
      <c r="I7" s="513"/>
      <c r="J7" s="513"/>
      <c r="K7" s="513"/>
      <c r="L7" s="513"/>
      <c r="M7" s="513"/>
      <c r="N7" s="513"/>
      <c r="O7" s="513"/>
      <c r="P7" s="513"/>
      <c r="Q7" s="513"/>
      <c r="S7" s="513"/>
      <c r="T7" s="513"/>
      <c r="U7" s="513"/>
      <c r="V7" s="513"/>
      <c r="W7" s="513"/>
      <c r="X7" s="513"/>
      <c r="Y7" s="513"/>
      <c r="Z7" s="12"/>
    </row>
    <row r="8" spans="2:26" ht="92.4" x14ac:dyDescent="4.5999999999999996">
      <c r="B8" s="424" t="s">
        <v>20</v>
      </c>
      <c r="C8" s="427">
        <f>D8</f>
        <v>0.45416849851608276</v>
      </c>
      <c r="D8" s="439">
        <f>Vekstregnskap!$T$74</f>
        <v>0.45416849851608276</v>
      </c>
      <c r="F8" s="513"/>
      <c r="G8" s="513"/>
      <c r="H8" s="513"/>
      <c r="I8" s="513"/>
      <c r="J8" s="513"/>
      <c r="K8" s="513"/>
      <c r="L8" s="513"/>
      <c r="M8" s="513"/>
      <c r="N8" s="513"/>
      <c r="O8" s="513"/>
      <c r="P8" s="513"/>
      <c r="Q8" s="513"/>
      <c r="S8" s="513"/>
      <c r="T8" s="513"/>
      <c r="U8" s="513"/>
      <c r="V8" s="513"/>
      <c r="W8" s="513"/>
      <c r="X8" s="513"/>
      <c r="Y8" s="513"/>
      <c r="Z8" s="12"/>
    </row>
    <row r="9" spans="2:26" x14ac:dyDescent="0.3">
      <c r="B9" s="12"/>
      <c r="C9" s="427">
        <f>D9</f>
        <v>5.2318781614303589E-2</v>
      </c>
      <c r="D9" s="440">
        <f>Vekstregnskap!$V$74</f>
        <v>5.2318781614303589E-2</v>
      </c>
      <c r="F9" s="513"/>
      <c r="G9" s="513"/>
      <c r="H9" s="513"/>
      <c r="I9" s="513"/>
      <c r="J9" s="513"/>
      <c r="K9" s="513"/>
      <c r="L9" s="513"/>
      <c r="M9" s="513"/>
      <c r="N9" s="513"/>
      <c r="O9" s="513"/>
      <c r="P9" s="513"/>
      <c r="Q9" s="513"/>
      <c r="S9" s="513"/>
      <c r="T9" s="513"/>
      <c r="U9" s="513"/>
      <c r="V9" s="513"/>
      <c r="W9" s="513"/>
      <c r="X9" s="513"/>
      <c r="Y9" s="513"/>
      <c r="Z9" s="12"/>
    </row>
    <row r="10" spans="2:26" ht="92.4" x14ac:dyDescent="4.5999999999999996">
      <c r="B10" s="424" t="s">
        <v>27</v>
      </c>
      <c r="C10" s="444">
        <v>0.01</v>
      </c>
      <c r="D10" s="445">
        <f>AVERAGE(Vekstregnskap!$U$55:$U$74)</f>
        <v>6.6946229426433981E-3</v>
      </c>
      <c r="F10" s="513"/>
      <c r="G10" s="513"/>
      <c r="H10" s="513"/>
      <c r="I10" s="513"/>
      <c r="J10" s="513"/>
      <c r="K10" s="513"/>
      <c r="L10" s="513"/>
      <c r="M10" s="513"/>
      <c r="N10" s="513"/>
      <c r="O10" s="513"/>
      <c r="P10" s="513"/>
      <c r="Q10" s="513"/>
      <c r="S10" s="513"/>
      <c r="T10" s="513"/>
      <c r="U10" s="513"/>
      <c r="V10" s="513"/>
      <c r="W10" s="513"/>
      <c r="X10" s="513"/>
      <c r="Y10" s="513"/>
      <c r="Z10" s="12"/>
    </row>
    <row r="11" spans="2:26" ht="92.4" x14ac:dyDescent="4.5999999999999996">
      <c r="B11" s="424" t="s">
        <v>15</v>
      </c>
      <c r="C11" s="50">
        <f t="shared" ref="C11" si="0">D11</f>
        <v>2.3483299799236015</v>
      </c>
      <c r="D11" s="438">
        <f>Vekstregnskap!$Q$74</f>
        <v>2.3483299799236015</v>
      </c>
      <c r="F11" s="513"/>
      <c r="G11" s="513"/>
      <c r="H11" s="513"/>
      <c r="I11" s="513"/>
      <c r="J11" s="513"/>
      <c r="K11" s="513"/>
      <c r="L11" s="513"/>
      <c r="M11" s="513"/>
      <c r="N11" s="513"/>
      <c r="O11" s="513"/>
      <c r="P11" s="513"/>
      <c r="Q11" s="513"/>
      <c r="S11" s="513"/>
      <c r="T11" s="513"/>
      <c r="U11" s="513"/>
      <c r="V11" s="513"/>
      <c r="W11" s="513"/>
      <c r="X11" s="513"/>
      <c r="Y11" s="513"/>
      <c r="Z11" s="12"/>
    </row>
    <row r="12" spans="2:26" ht="92.4" x14ac:dyDescent="4.5999999999999996">
      <c r="B12" s="424" t="s">
        <v>14</v>
      </c>
      <c r="C12" s="428">
        <f>D12</f>
        <v>99608664</v>
      </c>
      <c r="D12" s="437">
        <f>Vekstregnskap!$P$74</f>
        <v>99608664</v>
      </c>
      <c r="F12" s="513"/>
      <c r="G12" s="513"/>
      <c r="H12" s="513"/>
      <c r="I12" s="513"/>
      <c r="J12" s="513"/>
      <c r="K12" s="513"/>
      <c r="L12" s="513"/>
      <c r="M12" s="513"/>
      <c r="N12" s="513"/>
      <c r="O12" s="513"/>
      <c r="P12" s="513"/>
      <c r="Q12" s="513"/>
      <c r="S12" s="513"/>
      <c r="T12" s="513"/>
      <c r="U12" s="513"/>
      <c r="V12" s="513"/>
      <c r="W12" s="513"/>
      <c r="X12" s="513"/>
      <c r="Y12" s="513"/>
      <c r="Z12" s="12"/>
    </row>
    <row r="13" spans="2:26" ht="92.4" x14ac:dyDescent="4.5999999999999996">
      <c r="B13" s="424" t="s">
        <v>13</v>
      </c>
      <c r="C13" s="428">
        <f>D13</f>
        <v>1732549.1619880984</v>
      </c>
      <c r="D13" s="437">
        <f>Vekstregnskap!$O$74</f>
        <v>1732549.1619880984</v>
      </c>
      <c r="E13" s="442"/>
      <c r="F13" s="513"/>
      <c r="G13" s="513"/>
      <c r="H13" s="513"/>
      <c r="I13" s="513"/>
      <c r="J13" s="513"/>
      <c r="K13" s="513"/>
      <c r="S13" s="513"/>
      <c r="T13" s="513"/>
      <c r="U13" s="513"/>
      <c r="V13" s="513"/>
      <c r="W13" s="513"/>
      <c r="X13" s="513"/>
      <c r="Y13" s="513"/>
      <c r="Z13" s="12"/>
    </row>
    <row r="14" spans="2:26" ht="92.4" x14ac:dyDescent="4.5999999999999996">
      <c r="B14" s="424" t="s">
        <v>243</v>
      </c>
      <c r="C14" s="436"/>
      <c r="D14" s="12"/>
      <c r="E14" s="442"/>
      <c r="F14" s="513"/>
      <c r="G14" s="513"/>
      <c r="H14" s="513"/>
      <c r="I14" s="513"/>
      <c r="J14" s="513"/>
      <c r="K14" s="513"/>
      <c r="L14" s="513"/>
      <c r="M14" s="513"/>
      <c r="N14" s="513"/>
      <c r="O14" s="513"/>
      <c r="P14" s="513"/>
      <c r="Q14" s="513"/>
      <c r="S14" s="513"/>
      <c r="T14" s="513"/>
      <c r="U14" s="513"/>
      <c r="V14" s="513"/>
      <c r="W14" s="513"/>
      <c r="X14" s="513"/>
      <c r="Y14" s="513"/>
      <c r="Z14" s="12"/>
    </row>
    <row r="15" spans="2:26" ht="92.4" x14ac:dyDescent="4.5999999999999996">
      <c r="B15" s="424" t="s">
        <v>1</v>
      </c>
      <c r="C15" s="436"/>
      <c r="D15" s="12"/>
      <c r="E15" s="442"/>
      <c r="F15" s="513"/>
      <c r="G15" s="513"/>
      <c r="H15" s="513"/>
      <c r="I15" s="513"/>
      <c r="J15" s="513"/>
      <c r="K15" s="513"/>
      <c r="L15" s="513"/>
      <c r="M15" s="513"/>
      <c r="N15" s="513"/>
      <c r="O15" s="513"/>
      <c r="P15" s="513"/>
      <c r="Q15" s="513"/>
      <c r="S15" s="513"/>
      <c r="T15" s="513"/>
      <c r="U15" s="513"/>
      <c r="V15" s="513"/>
      <c r="W15" s="513"/>
      <c r="X15" s="513"/>
      <c r="Y15" s="513"/>
      <c r="Z15" s="12"/>
    </row>
    <row r="16" spans="2:26" ht="92.4" x14ac:dyDescent="4.5999999999999996">
      <c r="D16" s="442"/>
      <c r="E16" s="442"/>
      <c r="F16" s="513"/>
      <c r="G16" s="513"/>
      <c r="H16" s="513"/>
      <c r="I16" s="513"/>
      <c r="J16" s="513"/>
      <c r="K16" s="513"/>
      <c r="L16" s="513"/>
      <c r="M16" s="513"/>
      <c r="N16" s="513"/>
      <c r="O16" s="513"/>
      <c r="P16" s="513"/>
      <c r="Q16" s="513"/>
      <c r="S16" s="513"/>
      <c r="T16" s="513"/>
      <c r="U16" s="513"/>
      <c r="V16" s="513"/>
      <c r="W16" s="513"/>
      <c r="X16" s="513"/>
      <c r="Y16" s="513"/>
      <c r="Z16" s="12"/>
    </row>
    <row r="17" spans="2:34" ht="92.4" x14ac:dyDescent="4.5999999999999996">
      <c r="B17" s="424" t="s">
        <v>261</v>
      </c>
      <c r="C17" s="469">
        <f>(($C$8*$C$11)/($C$9+$C$10))^(1/(1-$C$7))</f>
        <v>113.65676595692612</v>
      </c>
      <c r="D17" s="442"/>
      <c r="E17" s="442"/>
      <c r="F17" s="513"/>
      <c r="G17" s="513"/>
      <c r="H17" s="513"/>
      <c r="I17" s="513"/>
      <c r="J17" s="513"/>
      <c r="K17" s="513"/>
      <c r="L17" s="513"/>
      <c r="M17" s="513"/>
      <c r="N17" s="513"/>
      <c r="O17" s="513"/>
      <c r="P17" s="513"/>
      <c r="Q17" s="513"/>
      <c r="S17" s="513"/>
      <c r="T17" s="513"/>
      <c r="U17" s="513"/>
      <c r="V17" s="513"/>
      <c r="W17" s="513"/>
      <c r="X17" s="513"/>
      <c r="Y17" s="513"/>
      <c r="Z17" s="12"/>
    </row>
    <row r="18" spans="2:34" ht="92.4" x14ac:dyDescent="4.5999999999999996">
      <c r="B18" s="424" t="s">
        <v>262</v>
      </c>
      <c r="C18" s="470">
        <f>$C$11*$C$17^$C$7</f>
        <v>15.595425926280697</v>
      </c>
      <c r="D18" s="442"/>
      <c r="E18" s="442"/>
      <c r="F18" s="513"/>
      <c r="G18" s="513"/>
      <c r="H18" s="513"/>
      <c r="I18" s="513"/>
      <c r="J18" s="513"/>
      <c r="K18" s="513"/>
      <c r="L18" s="513"/>
      <c r="M18" s="513"/>
      <c r="N18" s="513"/>
      <c r="O18" s="513"/>
      <c r="P18" s="513"/>
      <c r="Q18" s="513"/>
      <c r="S18" s="513"/>
      <c r="T18" s="513"/>
      <c r="U18" s="513"/>
      <c r="V18" s="513"/>
      <c r="W18" s="513"/>
      <c r="X18" s="513"/>
      <c r="Y18" s="513"/>
      <c r="Z18" s="12"/>
    </row>
    <row r="19" spans="2:34" ht="92.4" x14ac:dyDescent="4.5999999999999996">
      <c r="B19" s="424" t="s">
        <v>263</v>
      </c>
      <c r="C19" s="471">
        <f>(1-$C$8)*$C$11*(($C$8*$C$11)/($C$9+$C$10))^($C$7/(1-$C$7))</f>
        <v>8.5124747496230064</v>
      </c>
      <c r="D19" s="442"/>
      <c r="E19" s="442"/>
      <c r="F19" s="513"/>
      <c r="G19" s="513"/>
      <c r="H19" s="513"/>
      <c r="I19" s="513"/>
      <c r="J19" s="513"/>
      <c r="K19" s="513"/>
      <c r="L19" s="513"/>
      <c r="M19" s="513"/>
      <c r="N19" s="513"/>
      <c r="O19" s="513"/>
      <c r="P19" s="513"/>
      <c r="Q19" s="513"/>
      <c r="S19" s="513"/>
      <c r="T19" s="513"/>
      <c r="U19" s="513"/>
      <c r="V19" s="513"/>
      <c r="W19" s="513"/>
      <c r="X19" s="513"/>
      <c r="Y19" s="513"/>
      <c r="Z19" s="12"/>
    </row>
    <row r="20" spans="2:34" ht="92.4" x14ac:dyDescent="4.5999999999999996">
      <c r="B20" s="442" t="s">
        <v>258</v>
      </c>
      <c r="C20" s="442"/>
      <c r="D20" s="442"/>
      <c r="E20" s="442"/>
      <c r="F20" s="513"/>
      <c r="G20" s="513"/>
      <c r="H20" s="513"/>
      <c r="I20" s="513"/>
      <c r="J20" s="513"/>
      <c r="K20" s="513"/>
      <c r="L20" s="513"/>
      <c r="M20" s="513"/>
      <c r="N20" s="513"/>
      <c r="O20" s="513"/>
      <c r="P20" s="513"/>
      <c r="Q20" s="513"/>
      <c r="S20" s="513"/>
      <c r="T20" s="513"/>
      <c r="U20" s="513"/>
      <c r="V20" s="513"/>
      <c r="W20" s="513"/>
      <c r="X20" s="513"/>
      <c r="Y20" s="513"/>
      <c r="Z20" s="12"/>
    </row>
    <row r="21" spans="2:34" ht="92.4" x14ac:dyDescent="4.5999999999999996">
      <c r="B21" s="442"/>
      <c r="C21" s="442"/>
      <c r="D21" s="442"/>
      <c r="E21" s="442"/>
      <c r="F21" s="513"/>
      <c r="G21" s="513"/>
      <c r="H21" s="513"/>
      <c r="I21" s="513"/>
      <c r="J21" s="513"/>
      <c r="K21" s="513"/>
      <c r="L21" s="513"/>
      <c r="M21" s="513"/>
      <c r="N21" s="513"/>
      <c r="O21" s="513"/>
      <c r="P21" s="513"/>
      <c r="Q21" s="513"/>
      <c r="S21" s="513"/>
      <c r="T21" s="513"/>
      <c r="U21" s="513"/>
      <c r="V21" s="513"/>
      <c r="W21" s="513"/>
      <c r="X21" s="513"/>
      <c r="Y21" s="513"/>
      <c r="Z21" s="12"/>
    </row>
    <row r="22" spans="2:34" ht="92.4" x14ac:dyDescent="4.5999999999999996">
      <c r="B22" s="442"/>
      <c r="C22" s="442"/>
      <c r="D22" s="442"/>
      <c r="E22" s="442"/>
      <c r="F22" s="513"/>
      <c r="G22" s="513"/>
      <c r="H22" s="513"/>
      <c r="I22" s="513"/>
      <c r="J22" s="513"/>
      <c r="K22" s="513"/>
      <c r="L22" s="513"/>
      <c r="M22" s="513"/>
      <c r="N22" s="513"/>
      <c r="O22" s="513"/>
      <c r="P22" s="513"/>
      <c r="Q22" s="513"/>
      <c r="S22" s="513"/>
      <c r="T22" s="513"/>
      <c r="U22" s="513"/>
      <c r="V22" s="513"/>
      <c r="W22" s="513"/>
      <c r="X22" s="513"/>
      <c r="Y22" s="513"/>
      <c r="Z22" s="12"/>
    </row>
    <row r="23" spans="2:34" ht="92.4" x14ac:dyDescent="4.5999999999999996">
      <c r="B23" s="442"/>
      <c r="C23" s="442"/>
      <c r="D23" s="442"/>
      <c r="E23" s="442"/>
      <c r="F23" s="513"/>
      <c r="G23" s="513"/>
      <c r="H23" s="513"/>
      <c r="I23" s="513"/>
      <c r="J23" s="513"/>
      <c r="K23" s="513"/>
      <c r="L23" s="513"/>
      <c r="M23" s="513"/>
      <c r="N23" s="513"/>
      <c r="O23" s="513"/>
      <c r="P23" s="513"/>
      <c r="Q23" s="513"/>
      <c r="S23" s="513"/>
      <c r="T23" s="513"/>
      <c r="U23" s="513"/>
      <c r="V23" s="513"/>
      <c r="W23" s="513"/>
      <c r="X23" s="513"/>
      <c r="Y23" s="513"/>
      <c r="Z23" s="12"/>
    </row>
    <row r="24" spans="2:34" ht="92.4" x14ac:dyDescent="4.5999999999999996">
      <c r="B24" s="442"/>
      <c r="C24" s="442"/>
      <c r="D24" s="442"/>
      <c r="E24" s="442"/>
      <c r="F24" s="513"/>
      <c r="G24" s="513"/>
      <c r="H24" s="513"/>
      <c r="I24" s="513"/>
      <c r="J24" s="513"/>
      <c r="K24" s="513"/>
      <c r="L24" s="513"/>
      <c r="M24" s="513"/>
      <c r="N24" s="513"/>
      <c r="O24" s="513"/>
      <c r="P24" s="513"/>
      <c r="Q24" s="513"/>
      <c r="S24" s="513"/>
      <c r="T24" s="513"/>
      <c r="U24" s="513"/>
      <c r="V24" s="513"/>
      <c r="W24" s="513"/>
      <c r="X24" s="513"/>
      <c r="Y24" s="513"/>
      <c r="Z24" s="12"/>
    </row>
    <row r="25" spans="2:34" ht="92.4" x14ac:dyDescent="4.5999999999999996">
      <c r="B25" s="442"/>
      <c r="C25" s="442"/>
      <c r="D25" s="442"/>
      <c r="E25" s="442"/>
      <c r="F25" s="442"/>
      <c r="G25" s="442"/>
      <c r="H25" s="442"/>
      <c r="I25" s="442"/>
      <c r="J25" s="442"/>
      <c r="K25" s="442"/>
      <c r="L25" s="442"/>
      <c r="M25" s="442"/>
      <c r="N25" s="442"/>
      <c r="O25" s="442"/>
    </row>
    <row r="26" spans="2:34" ht="18" x14ac:dyDescent="0.35">
      <c r="B26" s="540" t="s">
        <v>267</v>
      </c>
      <c r="C26" s="541"/>
      <c r="D26" s="541"/>
      <c r="E26" s="541"/>
      <c r="F26" s="541"/>
      <c r="G26" s="541"/>
      <c r="H26" s="541"/>
      <c r="I26" s="541"/>
      <c r="J26" s="542"/>
      <c r="K26" s="534" t="s">
        <v>254</v>
      </c>
      <c r="L26" s="534"/>
      <c r="M26" s="534"/>
      <c r="N26" s="534"/>
      <c r="O26" s="535"/>
      <c r="Q26" s="537" t="s">
        <v>266</v>
      </c>
      <c r="R26" s="538"/>
      <c r="S26" s="538"/>
      <c r="T26" s="538"/>
      <c r="U26" s="538"/>
      <c r="V26" s="538"/>
      <c r="W26" s="538"/>
      <c r="X26" s="538"/>
      <c r="Y26" s="538"/>
      <c r="Z26" s="538"/>
      <c r="AA26" s="533" t="s">
        <v>254</v>
      </c>
      <c r="AB26" s="534"/>
      <c r="AC26" s="534"/>
      <c r="AD26" s="534"/>
      <c r="AE26" s="535"/>
    </row>
    <row r="27" spans="2:34" x14ac:dyDescent="0.3">
      <c r="B27" s="472"/>
      <c r="C27" s="394"/>
      <c r="D27" s="394" t="s">
        <v>257</v>
      </c>
      <c r="E27" s="473" t="s">
        <v>255</v>
      </c>
      <c r="F27" s="473" t="s">
        <v>25</v>
      </c>
      <c r="G27" s="473" t="s">
        <v>256</v>
      </c>
      <c r="H27" s="473" t="s">
        <v>260</v>
      </c>
      <c r="I27" s="543" t="s">
        <v>270</v>
      </c>
      <c r="J27" s="544"/>
      <c r="K27" s="127" t="s">
        <v>259</v>
      </c>
      <c r="L27" s="12" t="s">
        <v>42</v>
      </c>
      <c r="M27" s="12" t="s">
        <v>21</v>
      </c>
      <c r="N27" s="513" t="s">
        <v>253</v>
      </c>
      <c r="O27" s="536"/>
      <c r="Q27" s="472"/>
      <c r="R27" s="393"/>
      <c r="S27" s="394" t="s">
        <v>257</v>
      </c>
      <c r="T27" s="473" t="s">
        <v>255</v>
      </c>
      <c r="U27" s="473" t="s">
        <v>25</v>
      </c>
      <c r="V27" s="473" t="s">
        <v>256</v>
      </c>
      <c r="W27" s="473" t="s">
        <v>260</v>
      </c>
      <c r="X27" s="543" t="s">
        <v>269</v>
      </c>
      <c r="Y27" s="543"/>
      <c r="Z27" s="544"/>
      <c r="AA27" s="127" t="s">
        <v>259</v>
      </c>
      <c r="AB27" s="12" t="s">
        <v>42</v>
      </c>
      <c r="AC27" s="12" t="s">
        <v>21</v>
      </c>
      <c r="AD27" s="513" t="s">
        <v>253</v>
      </c>
      <c r="AE27" s="536"/>
    </row>
    <row r="28" spans="2:34" ht="92.4" x14ac:dyDescent="4.5999999999999996">
      <c r="B28" s="353" t="s">
        <v>273</v>
      </c>
      <c r="C28" s="449" t="s">
        <v>24</v>
      </c>
      <c r="D28" s="449"/>
      <c r="E28" s="449"/>
      <c r="F28" s="449"/>
      <c r="G28" s="450"/>
      <c r="H28" s="449" t="s">
        <v>30</v>
      </c>
      <c r="I28" s="449" t="s">
        <v>261</v>
      </c>
      <c r="J28" s="468" t="s">
        <v>262</v>
      </c>
      <c r="K28" s="451" t="s">
        <v>14</v>
      </c>
      <c r="L28" s="449" t="s">
        <v>13</v>
      </c>
      <c r="M28" s="449"/>
      <c r="N28" s="19"/>
      <c r="O28" s="335"/>
      <c r="Q28" s="353" t="s">
        <v>273</v>
      </c>
      <c r="R28" s="451" t="s">
        <v>24</v>
      </c>
      <c r="S28" s="449"/>
      <c r="T28" s="449"/>
      <c r="U28" s="449"/>
      <c r="V28" s="450"/>
      <c r="W28" s="449" t="s">
        <v>30</v>
      </c>
      <c r="X28" s="449" t="s">
        <v>261</v>
      </c>
      <c r="Y28" s="449" t="s">
        <v>262</v>
      </c>
      <c r="Z28" s="468" t="s">
        <v>263</v>
      </c>
      <c r="AA28" s="451" t="s">
        <v>14</v>
      </c>
      <c r="AB28" s="449" t="s">
        <v>13</v>
      </c>
      <c r="AC28" s="449"/>
      <c r="AD28" s="19"/>
      <c r="AE28" s="335"/>
    </row>
    <row r="29" spans="2:34" ht="92.4" x14ac:dyDescent="4.5999999999999996">
      <c r="B29" s="472"/>
      <c r="C29" s="424"/>
      <c r="D29" s="424"/>
      <c r="E29" s="424"/>
      <c r="F29" s="424"/>
      <c r="G29" s="425"/>
      <c r="H29" s="424"/>
      <c r="K29" s="452" t="s">
        <v>268</v>
      </c>
      <c r="L29" s="453" t="s">
        <v>268</v>
      </c>
      <c r="M29" s="453" t="s">
        <v>268</v>
      </c>
      <c r="O29" s="55"/>
      <c r="Q29" s="472"/>
      <c r="R29" s="54"/>
      <c r="Z29" s="55"/>
      <c r="AA29" s="452" t="s">
        <v>268</v>
      </c>
      <c r="AB29" s="453" t="s">
        <v>268</v>
      </c>
      <c r="AE29" s="55"/>
    </row>
    <row r="30" spans="2:34" x14ac:dyDescent="0.3">
      <c r="B30" s="353">
        <v>1</v>
      </c>
      <c r="C30" s="458">
        <f>K30/L30</f>
        <v>57.492546927614541</v>
      </c>
      <c r="D30" s="459">
        <f t="shared" ref="D30:D93" si="1">$C$11*C30^$C$7</f>
        <v>11.874183112006444</v>
      </c>
      <c r="E30" s="460">
        <f t="shared" ref="E30:E93" si="2">$C$8*D30</f>
        <v>5.3928799150849933</v>
      </c>
      <c r="F30" s="460">
        <f t="shared" ref="F30:F93" si="3">($C$9+$C$10)*C30</f>
        <v>3.5828654764321115</v>
      </c>
      <c r="G30" s="460">
        <f>E30-F30</f>
        <v>1.8100144386528818</v>
      </c>
      <c r="H30" s="460">
        <f t="shared" ref="H30:H93" si="4">(1-$C$8)*D30</f>
        <v>6.4813031969214503</v>
      </c>
      <c r="I30" s="463">
        <f>(($C$8*$C$11)/($C$9+$C$10))^(1/(1-$C$7))</f>
        <v>113.65676595692612</v>
      </c>
      <c r="J30" s="465">
        <f>$C$11*$C$17^$C$7</f>
        <v>15.595425926280697</v>
      </c>
      <c r="K30" s="461">
        <f>C12</f>
        <v>99608664</v>
      </c>
      <c r="L30" s="462">
        <f>$C$13</f>
        <v>1732549.1619880984</v>
      </c>
      <c r="M30" s="463">
        <f t="shared" ref="M30:M93" si="5">$C$11*(K30^$C$7)*(L30^(1-$C$7))</f>
        <v>20572606</v>
      </c>
      <c r="N30" s="464"/>
      <c r="O30" s="465"/>
      <c r="Q30" s="353">
        <v>1</v>
      </c>
      <c r="R30" s="474">
        <f>AA30/AB30</f>
        <v>57.492546927614541</v>
      </c>
      <c r="S30" s="463">
        <f>$C$11*R30^$C$7</f>
        <v>11.874183112006444</v>
      </c>
      <c r="T30" s="463">
        <f>$C$8*S30</f>
        <v>5.3928799150849933</v>
      </c>
      <c r="U30" s="464">
        <f>($C$9+$C$10)*R30</f>
        <v>3.5828654764321115</v>
      </c>
      <c r="V30" s="463">
        <f>T30-U30</f>
        <v>1.8100144386528818</v>
      </c>
      <c r="W30" s="463">
        <f>(1-$C$8)*S30</f>
        <v>6.4813031969214503</v>
      </c>
      <c r="X30" s="464">
        <f>(($C$8*$C$11)/($C$9+$C$10))^(1/(1-$C$7))</f>
        <v>113.65676595692612</v>
      </c>
      <c r="Y30" s="464">
        <f>$C$11*$C$17^$C$7</f>
        <v>15.595425926280697</v>
      </c>
      <c r="Z30" s="465">
        <f>(1-$C$8)*Y30</f>
        <v>8.5124747496230029</v>
      </c>
      <c r="AA30" s="476">
        <f>$C$12</f>
        <v>99608664</v>
      </c>
      <c r="AB30" s="475">
        <f>$C$13</f>
        <v>1732549.1619880984</v>
      </c>
      <c r="AC30" s="475">
        <f>$C$11*(AA30^$C$7)*(AB30^(1-$C$7))</f>
        <v>20572606</v>
      </c>
      <c r="AD30" s="464"/>
      <c r="AE30" s="465"/>
    </row>
    <row r="31" spans="2:34" x14ac:dyDescent="0.3">
      <c r="B31" s="353">
        <v>2</v>
      </c>
      <c r="C31" s="432">
        <f t="shared" ref="C31:C94" si="6">C30+E30-F30</f>
        <v>59.302561366267419</v>
      </c>
      <c r="D31" s="433">
        <f t="shared" si="1"/>
        <v>12.022326082434692</v>
      </c>
      <c r="E31" s="434">
        <f t="shared" si="2"/>
        <v>5.4601617855301035</v>
      </c>
      <c r="F31" s="434">
        <f t="shared" si="3"/>
        <v>3.6956633709532563</v>
      </c>
      <c r="G31" s="434">
        <f>E31-F31</f>
        <v>1.7644984145768472</v>
      </c>
      <c r="H31" s="434">
        <f t="shared" si="4"/>
        <v>6.5621642969045881</v>
      </c>
      <c r="I31" s="253">
        <f t="shared" ref="I31:I94" si="7">(($C$8*$C$11)/($C$9+$C$10))^(1/(1-$C$7))</f>
        <v>113.65676595692612</v>
      </c>
      <c r="J31">
        <f t="shared" ref="J31:J94" si="8">$C$11*$C$17^$C$7</f>
        <v>15.595425926280697</v>
      </c>
      <c r="K31" s="252">
        <f t="shared" ref="K31:K94" si="9">C31*L31</f>
        <v>103772049.02886315</v>
      </c>
      <c r="L31" s="249">
        <f t="shared" ref="L31:L94" si="10">L30*(1+$C$10)</f>
        <v>1749874.6536079794</v>
      </c>
      <c r="M31" s="253">
        <f t="shared" si="5"/>
        <v>21037563.689062554</v>
      </c>
      <c r="N31" s="443">
        <f>(M31-M30)/M30</f>
        <v>2.2600816302152212E-2</v>
      </c>
      <c r="O31" s="454">
        <f>(K31-K30)/K30</f>
        <v>4.1797418634820227E-2</v>
      </c>
      <c r="Q31" s="353">
        <v>2</v>
      </c>
      <c r="R31" s="54">
        <f t="shared" ref="R31:R38" si="11">AA31/AB31</f>
        <v>53.945155366790672</v>
      </c>
      <c r="S31" s="253">
        <f t="shared" ref="S31:S94" si="12">$C$11*R31^$C$7</f>
        <v>11.575509130068189</v>
      </c>
      <c r="T31" s="253">
        <f t="shared" ref="T31:T94" si="13">$C$8*S31</f>
        <v>5.2572316011622773</v>
      </c>
      <c r="U31">
        <f t="shared" ref="U31:U38" si="14">($C$9+$C$10)*R31</f>
        <v>3.3617963564527051</v>
      </c>
      <c r="V31" s="253">
        <f t="shared" ref="V31:V38" si="15">T31-U31</f>
        <v>1.8954352447095721</v>
      </c>
      <c r="W31" s="253">
        <f t="shared" ref="W31:W38" si="16">(1-$C$8)*S31</f>
        <v>6.3182775289059121</v>
      </c>
      <c r="X31">
        <f t="shared" ref="X31:X94" si="17">(($C$8*$C$11)/($C$9+$C$10))^(1/(1-$C$7))</f>
        <v>113.65676595692612</v>
      </c>
      <c r="Y31">
        <f t="shared" ref="Y31:Y94" si="18">$C$11*$C$17^$C$7</f>
        <v>15.595425926280697</v>
      </c>
      <c r="Z31" s="55">
        <f t="shared" ref="Z31:Z94" si="19">(1-$C$8)*Y31</f>
        <v>8.5124747496230029</v>
      </c>
      <c r="AA31" s="477">
        <f>AA30*(1-$C$9)</f>
        <v>94397260.061291456</v>
      </c>
      <c r="AB31" s="253">
        <f>AB30*(1+$C$10)</f>
        <v>1749874.6536079794</v>
      </c>
      <c r="AC31" s="261">
        <f t="shared" ref="AC31:AC32" si="20">$C$11*(AA31^$C$7)*(AB31^(1-$C$7))</f>
        <v>20255690.029314052</v>
      </c>
      <c r="AD31" s="435">
        <f>(AC31-AC30)/AC30</f>
        <v>-1.5404755755588168E-2</v>
      </c>
      <c r="AE31" s="478">
        <f>(AA31-AA30)/AA30</f>
        <v>-5.2318781614303589E-2</v>
      </c>
      <c r="AF31" s="264"/>
      <c r="AG31" s="264"/>
      <c r="AH31" s="264"/>
    </row>
    <row r="32" spans="2:34" x14ac:dyDescent="0.3">
      <c r="B32" s="353">
        <v>3</v>
      </c>
      <c r="C32" s="432">
        <f t="shared" si="6"/>
        <v>61.067059780844261</v>
      </c>
      <c r="D32" s="433">
        <f t="shared" si="1"/>
        <v>12.164154474961286</v>
      </c>
      <c r="E32" s="434">
        <f t="shared" si="2"/>
        <v>5.5245757736108567</v>
      </c>
      <c r="F32" s="434">
        <f t="shared" si="3"/>
        <v>3.8056247623100554</v>
      </c>
      <c r="G32" s="434">
        <f>E32-F32</f>
        <v>1.7189510113008013</v>
      </c>
      <c r="H32" s="434">
        <f t="shared" si="4"/>
        <v>6.6395787013504295</v>
      </c>
      <c r="I32" s="253">
        <f t="shared" si="7"/>
        <v>113.65676595692612</v>
      </c>
      <c r="J32">
        <f t="shared" si="8"/>
        <v>15.595425926280697</v>
      </c>
      <c r="K32" s="252">
        <f t="shared" si="9"/>
        <v>107928297.08167125</v>
      </c>
      <c r="L32" s="249">
        <f t="shared" si="10"/>
        <v>1767373.4001440592</v>
      </c>
      <c r="M32" s="253">
        <f t="shared" si="5"/>
        <v>21498603.054289911</v>
      </c>
      <c r="N32" s="443">
        <f>(M32-M31)/M31</f>
        <v>2.1915054995985644E-2</v>
      </c>
      <c r="O32" s="454">
        <f>(K32-K31)/K31</f>
        <v>4.0051710375807341E-2</v>
      </c>
      <c r="Q32" s="353">
        <v>3</v>
      </c>
      <c r="R32" s="54">
        <f t="shared" si="11"/>
        <v>50.616644122778091</v>
      </c>
      <c r="S32" s="253">
        <f t="shared" si="12"/>
        <v>11.284347761557349</v>
      </c>
      <c r="T32" s="253">
        <f t="shared" si="13"/>
        <v>5.1249952795998208</v>
      </c>
      <c r="U32">
        <f t="shared" si="14"/>
        <v>3.1543675911363311</v>
      </c>
      <c r="V32" s="253">
        <f t="shared" si="15"/>
        <v>1.9706276884634897</v>
      </c>
      <c r="W32" s="253">
        <f t="shared" si="16"/>
        <v>6.1593524819575283</v>
      </c>
      <c r="X32">
        <f t="shared" si="17"/>
        <v>113.65676595692612</v>
      </c>
      <c r="Y32">
        <f t="shared" si="18"/>
        <v>15.595425926280697</v>
      </c>
      <c r="Z32" s="55">
        <f t="shared" si="19"/>
        <v>8.5124747496230029</v>
      </c>
      <c r="AA32" s="477">
        <f t="shared" ref="AA32:AA95" si="21">AA31*(1-$C$9)</f>
        <v>89458510.427156121</v>
      </c>
      <c r="AB32" s="253">
        <f t="shared" ref="AB32:AB33" si="22">AB31*(1+$C$10)</f>
        <v>1767373.4001440592</v>
      </c>
      <c r="AC32" s="261">
        <f t="shared" si="20"/>
        <v>19943656.071751624</v>
      </c>
      <c r="AD32" s="435">
        <f t="shared" ref="AD32:AD95" si="23">(AC32-AC31)/AC31</f>
        <v>-1.5404755755585328E-2</v>
      </c>
      <c r="AE32" s="478">
        <f t="shared" ref="AE32:AE33" si="24">(AA32-AA31)/AA31</f>
        <v>-5.2318781614303651E-2</v>
      </c>
    </row>
    <row r="33" spans="2:31" x14ac:dyDescent="0.3">
      <c r="B33" s="353">
        <v>4</v>
      </c>
      <c r="C33" s="432">
        <f t="shared" si="6"/>
        <v>62.786010792145071</v>
      </c>
      <c r="D33" s="433">
        <f t="shared" si="1"/>
        <v>12.299976415224322</v>
      </c>
      <c r="E33" s="434">
        <f t="shared" si="2"/>
        <v>5.5862618202856602</v>
      </c>
      <c r="F33" s="434">
        <f t="shared" si="3"/>
        <v>3.912747694988997</v>
      </c>
      <c r="G33" s="434">
        <f t="shared" ref="G33:G96" si="25">E33-F33</f>
        <v>1.6735141252966632</v>
      </c>
      <c r="H33" s="434">
        <f t="shared" si="4"/>
        <v>6.7137145949386614</v>
      </c>
      <c r="I33" s="253">
        <f t="shared" si="7"/>
        <v>113.65676595692612</v>
      </c>
      <c r="J33">
        <f t="shared" si="8"/>
        <v>15.595425926280697</v>
      </c>
      <c r="K33" s="252">
        <f t="shared" si="9"/>
        <v>112075988.62894699</v>
      </c>
      <c r="L33" s="249">
        <f t="shared" si="10"/>
        <v>1785047.1341454999</v>
      </c>
      <c r="M33" s="253">
        <f t="shared" si="5"/>
        <v>21956037.650053401</v>
      </c>
      <c r="N33" s="443">
        <f t="shared" ref="N33:N96" si="26">(M33-M32)/M32</f>
        <v>2.1277410193040958E-2</v>
      </c>
      <c r="O33" s="454">
        <f t="shared" ref="O33:O96" si="27">(K33-K32)/K32</f>
        <v>3.8430065695719308E-2</v>
      </c>
      <c r="Q33" s="353">
        <v>4</v>
      </c>
      <c r="R33" s="54">
        <f t="shared" si="11"/>
        <v>47.493507893930236</v>
      </c>
      <c r="S33" s="253">
        <f t="shared" si="12"/>
        <v>11.000510040029162</v>
      </c>
      <c r="T33" s="253">
        <f t="shared" si="13"/>
        <v>4.9960851277911384</v>
      </c>
      <c r="U33">
        <f t="shared" si="14"/>
        <v>2.9597375465390421</v>
      </c>
      <c r="V33" s="253">
        <f t="shared" si="15"/>
        <v>2.0363475812520964</v>
      </c>
      <c r="W33" s="253">
        <f t="shared" si="16"/>
        <v>6.004424912238024</v>
      </c>
      <c r="X33">
        <f t="shared" si="17"/>
        <v>113.65676595692612</v>
      </c>
      <c r="Y33">
        <f t="shared" si="18"/>
        <v>15.595425926280697</v>
      </c>
      <c r="Z33" s="55">
        <f t="shared" si="19"/>
        <v>8.5124747496230029</v>
      </c>
      <c r="AA33" s="477">
        <f t="shared" si="21"/>
        <v>84778150.156576842</v>
      </c>
      <c r="AB33" s="253">
        <f t="shared" si="22"/>
        <v>1785047.1341454999</v>
      </c>
      <c r="AC33" s="261">
        <f t="shared" ref="AC33:AC40" si="28">$C$11*(AA33^$C$7)*(AB33^(1-$C$7))</f>
        <v>19636428.921092819</v>
      </c>
      <c r="AD33" s="435">
        <f t="shared" si="23"/>
        <v>-1.540475575558908E-2</v>
      </c>
      <c r="AE33" s="478">
        <f t="shared" si="24"/>
        <v>-5.2318781614303554E-2</v>
      </c>
    </row>
    <row r="34" spans="2:31" x14ac:dyDescent="0.3">
      <c r="B34" s="353">
        <v>5</v>
      </c>
      <c r="C34" s="432">
        <f t="shared" si="6"/>
        <v>64.45952491744174</v>
      </c>
      <c r="D34" s="433">
        <f t="shared" si="1"/>
        <v>12.430081113853415</v>
      </c>
      <c r="E34" s="434">
        <f t="shared" si="2"/>
        <v>5.6453512759119233</v>
      </c>
      <c r="F34" s="434">
        <f t="shared" si="3"/>
        <v>4.0170390562918126</v>
      </c>
      <c r="G34" s="434">
        <f t="shared" si="25"/>
        <v>1.6283122196201107</v>
      </c>
      <c r="H34" s="434">
        <f t="shared" si="4"/>
        <v>6.7847298379414918</v>
      </c>
      <c r="I34" s="253">
        <f t="shared" si="7"/>
        <v>113.65676595692612</v>
      </c>
      <c r="J34">
        <f t="shared" si="8"/>
        <v>15.595425926280697</v>
      </c>
      <c r="K34" s="252">
        <f t="shared" si="9"/>
        <v>116213923.12448242</v>
      </c>
      <c r="L34" s="249">
        <f t="shared" si="10"/>
        <v>1802897.605486955</v>
      </c>
      <c r="M34" s="253">
        <f t="shared" si="5"/>
        <v>22410163.476174936</v>
      </c>
      <c r="N34" s="443">
        <f t="shared" si="26"/>
        <v>2.0683414437505789E-2</v>
      </c>
      <c r="O34" s="454">
        <f t="shared" si="27"/>
        <v>3.6920794062633745E-2</v>
      </c>
      <c r="Q34" s="353">
        <v>5</v>
      </c>
      <c r="R34" s="54">
        <f t="shared" si="11"/>
        <v>44.563074679535141</v>
      </c>
      <c r="S34" s="253">
        <f t="shared" si="12"/>
        <v>10.72381175215409</v>
      </c>
      <c r="T34" s="253">
        <f t="shared" si="13"/>
        <v>4.8704174818449459</v>
      </c>
      <c r="U34">
        <f t="shared" si="14"/>
        <v>2.7771165190158524</v>
      </c>
      <c r="V34" s="253">
        <f t="shared" si="15"/>
        <v>2.0933009628290935</v>
      </c>
      <c r="W34" s="253">
        <f t="shared" si="16"/>
        <v>5.8533942703091437</v>
      </c>
      <c r="X34">
        <f t="shared" si="17"/>
        <v>113.65676595692612</v>
      </c>
      <c r="Y34">
        <f t="shared" si="18"/>
        <v>15.595425926280697</v>
      </c>
      <c r="Z34" s="55">
        <f t="shared" si="19"/>
        <v>8.5124747496230029</v>
      </c>
      <c r="AA34" s="477">
        <f t="shared" si="21"/>
        <v>80342660.632870257</v>
      </c>
      <c r="AB34" s="253">
        <f t="shared" ref="AB34:AB41" si="29">AB33*(1+$C$10)</f>
        <v>1802897.605486955</v>
      </c>
      <c r="AC34" s="261">
        <f t="shared" si="28"/>
        <v>19333934.52965147</v>
      </c>
      <c r="AD34" s="435">
        <f t="shared" si="23"/>
        <v>-1.5404755755585437E-2</v>
      </c>
      <c r="AE34" s="478">
        <f t="shared" ref="AE34:AE41" si="30">(AA34-AA33)/AA33</f>
        <v>-5.2318781614303631E-2</v>
      </c>
    </row>
    <row r="35" spans="2:31" x14ac:dyDescent="0.3">
      <c r="B35" s="353">
        <v>6</v>
      </c>
      <c r="C35" s="432">
        <f t="shared" si="6"/>
        <v>66.087837137061854</v>
      </c>
      <c r="D35" s="433">
        <f t="shared" si="1"/>
        <v>12.554740431139361</v>
      </c>
      <c r="E35" s="434">
        <f t="shared" si="2"/>
        <v>5.7019676108697217</v>
      </c>
      <c r="F35" s="434">
        <f t="shared" si="3"/>
        <v>4.1185134899062206</v>
      </c>
      <c r="G35" s="434">
        <f t="shared" si="25"/>
        <v>1.5834541209635011</v>
      </c>
      <c r="H35" s="434">
        <f t="shared" si="4"/>
        <v>6.8527728202696396</v>
      </c>
      <c r="I35" s="253">
        <f t="shared" si="7"/>
        <v>113.65676595692612</v>
      </c>
      <c r="J35">
        <f t="shared" si="8"/>
        <v>15.595425926280697</v>
      </c>
      <c r="K35" s="252">
        <f t="shared" si="9"/>
        <v>120341099.35948288</v>
      </c>
      <c r="L35" s="249">
        <f t="shared" si="10"/>
        <v>1820926.5815418246</v>
      </c>
      <c r="M35" s="253">
        <f t="shared" si="5"/>
        <v>22861260.575419541</v>
      </c>
      <c r="N35" s="443">
        <f t="shared" si="26"/>
        <v>2.012913023700981E-2</v>
      </c>
      <c r="O35" s="454">
        <f t="shared" si="27"/>
        <v>3.5513612517664002E-2</v>
      </c>
      <c r="Q35" s="353">
        <v>6</v>
      </c>
      <c r="R35" s="54">
        <f t="shared" si="11"/>
        <v>41.813454363677856</v>
      </c>
      <c r="S35" s="253">
        <f t="shared" si="12"/>
        <v>10.454073318161651</v>
      </c>
      <c r="T35" s="253">
        <f t="shared" si="13"/>
        <v>4.7479107822865201</v>
      </c>
      <c r="U35">
        <f t="shared" si="14"/>
        <v>2.6057635310296896</v>
      </c>
      <c r="V35" s="253">
        <f t="shared" si="15"/>
        <v>2.1421472512568305</v>
      </c>
      <c r="W35" s="253">
        <f t="shared" si="16"/>
        <v>5.7061625358751309</v>
      </c>
      <c r="X35">
        <f t="shared" si="17"/>
        <v>113.65676595692612</v>
      </c>
      <c r="Y35">
        <f t="shared" si="18"/>
        <v>15.595425926280697</v>
      </c>
      <c r="Z35" s="55">
        <f t="shared" si="19"/>
        <v>8.5124747496230029</v>
      </c>
      <c r="AA35" s="477">
        <f t="shared" si="21"/>
        <v>76139230.516907007</v>
      </c>
      <c r="AB35" s="253">
        <f t="shared" si="29"/>
        <v>1820926.5815418246</v>
      </c>
      <c r="AC35" s="261">
        <f t="shared" si="28"/>
        <v>19036099.990427706</v>
      </c>
      <c r="AD35" s="435">
        <f t="shared" si="23"/>
        <v>-1.5404755755585623E-2</v>
      </c>
      <c r="AE35" s="478">
        <f t="shared" si="30"/>
        <v>-5.2318781614303651E-2</v>
      </c>
    </row>
    <row r="36" spans="2:31" x14ac:dyDescent="0.3">
      <c r="B36" s="353">
        <v>7</v>
      </c>
      <c r="C36" s="432">
        <f t="shared" si="6"/>
        <v>67.671291258025349</v>
      </c>
      <c r="D36" s="433">
        <f t="shared" si="1"/>
        <v>12.674210269560838</v>
      </c>
      <c r="E36" s="434">
        <f t="shared" si="2"/>
        <v>5.756227048003562</v>
      </c>
      <c r="F36" s="434">
        <f t="shared" si="3"/>
        <v>4.2171924214668133</v>
      </c>
      <c r="G36" s="434">
        <f t="shared" si="25"/>
        <v>1.5390346265367487</v>
      </c>
      <c r="H36" s="434">
        <f t="shared" si="4"/>
        <v>6.9179832215572761</v>
      </c>
      <c r="I36" s="253">
        <f t="shared" si="7"/>
        <v>113.65676595692612</v>
      </c>
      <c r="J36">
        <f t="shared" si="8"/>
        <v>15.595425926280697</v>
      </c>
      <c r="K36" s="252">
        <f t="shared" si="9"/>
        <v>124456697.58958723</v>
      </c>
      <c r="L36" s="249">
        <f t="shared" si="10"/>
        <v>1839135.8473572428</v>
      </c>
      <c r="M36" s="253">
        <f t="shared" si="5"/>
        <v>23309594.443692632</v>
      </c>
      <c r="N36" s="443">
        <f t="shared" si="26"/>
        <v>1.961107379857871E-2</v>
      </c>
      <c r="O36" s="454">
        <f t="shared" si="27"/>
        <v>3.4199440191336701E-2</v>
      </c>
      <c r="Q36" s="353">
        <v>7</v>
      </c>
      <c r="R36" s="54">
        <f t="shared" si="11"/>
        <v>39.233490471569255</v>
      </c>
      <c r="S36" s="253">
        <f t="shared" si="12"/>
        <v>10.191119675291459</v>
      </c>
      <c r="T36" s="253">
        <f t="shared" si="13"/>
        <v>4.6284855211248308</v>
      </c>
      <c r="U36">
        <f t="shared" si="14"/>
        <v>2.4449833246645851</v>
      </c>
      <c r="V36" s="253">
        <f t="shared" si="15"/>
        <v>2.1835021964602457</v>
      </c>
      <c r="W36" s="253">
        <f t="shared" si="16"/>
        <v>5.562634154166628</v>
      </c>
      <c r="X36">
        <f t="shared" si="17"/>
        <v>113.65676595692612</v>
      </c>
      <c r="Y36">
        <f t="shared" si="18"/>
        <v>15.595425926280697</v>
      </c>
      <c r="Z36" s="55">
        <f t="shared" si="19"/>
        <v>8.5124747496230029</v>
      </c>
      <c r="AA36" s="477">
        <f t="shared" si="21"/>
        <v>72155718.743211836</v>
      </c>
      <c r="AB36" s="253">
        <f t="shared" si="29"/>
        <v>1839135.8473572428</v>
      </c>
      <c r="AC36" s="261">
        <f t="shared" si="28"/>
        <v>18742853.519536231</v>
      </c>
      <c r="AD36" s="435">
        <f t="shared" si="23"/>
        <v>-1.5404755755587253E-2</v>
      </c>
      <c r="AE36" s="478">
        <f t="shared" si="30"/>
        <v>-5.2318781614303506E-2</v>
      </c>
    </row>
    <row r="37" spans="2:31" x14ac:dyDescent="0.3">
      <c r="B37" s="353">
        <v>8</v>
      </c>
      <c r="C37" s="432">
        <f t="shared" si="6"/>
        <v>69.210325884562096</v>
      </c>
      <c r="D37" s="433">
        <f t="shared" si="1"/>
        <v>12.78873181780668</v>
      </c>
      <c r="E37" s="434">
        <f t="shared" si="2"/>
        <v>5.8082391276181138</v>
      </c>
      <c r="F37" s="434">
        <f t="shared" si="3"/>
        <v>4.3131031842548087</v>
      </c>
      <c r="G37" s="434">
        <f t="shared" si="25"/>
        <v>1.4951359433633051</v>
      </c>
      <c r="H37" s="434">
        <f t="shared" si="4"/>
        <v>6.9804926901885658</v>
      </c>
      <c r="I37" s="253">
        <f t="shared" si="7"/>
        <v>113.65676595692612</v>
      </c>
      <c r="J37">
        <f t="shared" si="8"/>
        <v>15.595425926280697</v>
      </c>
      <c r="K37" s="252">
        <f t="shared" si="9"/>
        <v>128560063.25499077</v>
      </c>
      <c r="L37" s="249">
        <f t="shared" si="10"/>
        <v>1857527.2058308152</v>
      </c>
      <c r="M37" s="253">
        <f t="shared" si="5"/>
        <v>23755417.279650088</v>
      </c>
      <c r="N37" s="443">
        <f t="shared" si="26"/>
        <v>1.9126151552503398E-2</v>
      </c>
      <c r="O37" s="454">
        <f t="shared" si="27"/>
        <v>3.2970227756925929E-2</v>
      </c>
      <c r="Q37" s="353">
        <v>8</v>
      </c>
      <c r="R37" s="54">
        <f t="shared" si="11"/>
        <v>36.812714902594415</v>
      </c>
      <c r="S37" s="253">
        <f t="shared" si="12"/>
        <v>9.9347801641758782</v>
      </c>
      <c r="T37" s="253">
        <f t="shared" si="13"/>
        <v>4.5120641902511212</v>
      </c>
      <c r="U37">
        <f t="shared" si="14"/>
        <v>2.2941235406444007</v>
      </c>
      <c r="V37" s="253">
        <f t="shared" si="15"/>
        <v>2.2179406496067204</v>
      </c>
      <c r="W37" s="253">
        <f t="shared" si="16"/>
        <v>5.422715973924757</v>
      </c>
      <c r="X37">
        <f t="shared" si="17"/>
        <v>113.65676595692612</v>
      </c>
      <c r="Y37">
        <f t="shared" si="18"/>
        <v>15.595425926280697</v>
      </c>
      <c r="Z37" s="55">
        <f t="shared" si="19"/>
        <v>8.5124747496230029</v>
      </c>
      <c r="AA37" s="477">
        <f t="shared" si="21"/>
        <v>68380619.452062622</v>
      </c>
      <c r="AB37" s="253">
        <f t="shared" si="29"/>
        <v>1857527.2058308152</v>
      </c>
      <c r="AC37" s="261">
        <f t="shared" si="28"/>
        <v>18454124.438905023</v>
      </c>
      <c r="AD37" s="435">
        <f t="shared" si="23"/>
        <v>-1.540475575558742E-2</v>
      </c>
      <c r="AE37" s="478">
        <f t="shared" si="30"/>
        <v>-5.231878161430361E-2</v>
      </c>
    </row>
    <row r="38" spans="2:31" x14ac:dyDescent="0.3">
      <c r="B38" s="353">
        <v>9</v>
      </c>
      <c r="C38" s="432">
        <f t="shared" si="6"/>
        <v>70.70546182792539</v>
      </c>
      <c r="D38" s="433">
        <f t="shared" si="1"/>
        <v>12.898532666103883</v>
      </c>
      <c r="E38" s="434">
        <f t="shared" si="2"/>
        <v>5.8581072140250461</v>
      </c>
      <c r="F38" s="434">
        <f t="shared" si="3"/>
        <v>4.4062782345929614</v>
      </c>
      <c r="G38" s="434">
        <f t="shared" si="25"/>
        <v>1.4518289794320847</v>
      </c>
      <c r="H38" s="434">
        <f t="shared" si="4"/>
        <v>7.0404254520788365</v>
      </c>
      <c r="I38" s="253">
        <f t="shared" si="7"/>
        <v>113.65676595692612</v>
      </c>
      <c r="J38">
        <f t="shared" si="8"/>
        <v>15.595425926280697</v>
      </c>
      <c r="K38" s="252">
        <f t="shared" si="9"/>
        <v>132650692.13566566</v>
      </c>
      <c r="L38" s="249">
        <f t="shared" si="10"/>
        <v>1876102.4778891234</v>
      </c>
      <c r="M38" s="253">
        <f t="shared" si="5"/>
        <v>24198969.096011315</v>
      </c>
      <c r="N38" s="443">
        <f t="shared" si="26"/>
        <v>1.8671607033448816E-2</v>
      </c>
      <c r="O38" s="454">
        <f t="shared" si="27"/>
        <v>3.1818815090043785E-2</v>
      </c>
      <c r="Q38" s="353">
        <v>9</v>
      </c>
      <c r="R38" s="54">
        <f t="shared" si="11"/>
        <v>34.541305456411841</v>
      </c>
      <c r="S38" s="253">
        <f t="shared" si="12"/>
        <v>9.6848884180804973</v>
      </c>
      <c r="T38" s="253">
        <f t="shared" si="13"/>
        <v>4.3985712311354197</v>
      </c>
      <c r="U38">
        <f t="shared" si="14"/>
        <v>2.1525720714110825</v>
      </c>
      <c r="V38" s="253">
        <f t="shared" si="15"/>
        <v>2.2459991597243372</v>
      </c>
      <c r="W38" s="253">
        <f t="shared" si="16"/>
        <v>5.2863171869450776</v>
      </c>
      <c r="X38">
        <f t="shared" si="17"/>
        <v>113.65676595692612</v>
      </c>
      <c r="Y38">
        <f t="shared" si="18"/>
        <v>15.595425926280697</v>
      </c>
      <c r="Z38" s="55">
        <f t="shared" si="19"/>
        <v>8.5124747496230029</v>
      </c>
      <c r="AA38" s="477">
        <f t="shared" si="21"/>
        <v>64803028.756299354</v>
      </c>
      <c r="AB38" s="253">
        <f t="shared" si="29"/>
        <v>1876102.4778891234</v>
      </c>
      <c r="AC38" s="261">
        <f t="shared" si="28"/>
        <v>18169843.15924051</v>
      </c>
      <c r="AD38" s="435">
        <f t="shared" si="23"/>
        <v>-1.5404755755585475E-2</v>
      </c>
      <c r="AE38" s="478">
        <f t="shared" si="30"/>
        <v>-5.2318781614303637E-2</v>
      </c>
    </row>
    <row r="39" spans="2:31" x14ac:dyDescent="0.3">
      <c r="B39" s="353">
        <v>10</v>
      </c>
      <c r="C39" s="432">
        <f t="shared" si="6"/>
        <v>72.157290807357469</v>
      </c>
      <c r="D39" s="433">
        <f t="shared" si="1"/>
        <v>13.003827809538524</v>
      </c>
      <c r="E39" s="434">
        <f t="shared" si="2"/>
        <v>5.905928951219793</v>
      </c>
      <c r="F39" s="434">
        <f t="shared" si="3"/>
        <v>4.4967544477035064</v>
      </c>
      <c r="G39" s="434">
        <f t="shared" si="25"/>
        <v>1.4091745035162866</v>
      </c>
      <c r="H39" s="434">
        <f t="shared" si="4"/>
        <v>7.0978988583187315</v>
      </c>
      <c r="I39" s="253">
        <f t="shared" si="7"/>
        <v>113.65676595692612</v>
      </c>
      <c r="J39">
        <f t="shared" si="8"/>
        <v>15.595425926280697</v>
      </c>
      <c r="K39" s="252">
        <f t="shared" si="9"/>
        <v>136728216.80226392</v>
      </c>
      <c r="L39" s="249">
        <f t="shared" si="10"/>
        <v>1894863.5026680147</v>
      </c>
      <c r="M39" s="253">
        <f t="shared" si="5"/>
        <v>24640478.71127392</v>
      </c>
      <c r="N39" s="443">
        <f t="shared" si="26"/>
        <v>1.8244976201708472E-2</v>
      </c>
      <c r="O39" s="454">
        <f t="shared" si="27"/>
        <v>3.0738811844479932E-2</v>
      </c>
      <c r="Q39" s="353">
        <v>10</v>
      </c>
      <c r="R39" s="54">
        <f t="shared" ref="R39:R102" si="31">AA39/AB39</f>
        <v>32.410045979767204</v>
      </c>
      <c r="S39" s="253">
        <f t="shared" si="12"/>
        <v>9.4412822549305488</v>
      </c>
      <c r="T39" s="253">
        <f t="shared" si="13"/>
        <v>4.2879329857883439</v>
      </c>
      <c r="U39">
        <f t="shared" ref="U39:U102" si="32">($C$9+$C$10)*R39</f>
        <v>2.0197545775226504</v>
      </c>
      <c r="V39" s="253">
        <f t="shared" ref="V39:V102" si="33">T39-U39</f>
        <v>2.2681784082656935</v>
      </c>
      <c r="W39" s="253">
        <f t="shared" ref="W39:W102" si="34">(1-$C$8)*S39</f>
        <v>5.1533492691422049</v>
      </c>
      <c r="X39">
        <f t="shared" si="17"/>
        <v>113.65676595692612</v>
      </c>
      <c r="Y39">
        <f t="shared" si="18"/>
        <v>15.595425926280697</v>
      </c>
      <c r="Z39" s="55">
        <f t="shared" si="19"/>
        <v>8.5124747496230029</v>
      </c>
      <c r="AA39" s="477">
        <f t="shared" si="21"/>
        <v>61412613.246853091</v>
      </c>
      <c r="AB39" s="253">
        <f t="shared" si="29"/>
        <v>1894863.5026680147</v>
      </c>
      <c r="AC39" s="261">
        <f t="shared" si="28"/>
        <v>17889941.163255084</v>
      </c>
      <c r="AD39" s="435">
        <f t="shared" si="23"/>
        <v>-1.5404755755587148E-2</v>
      </c>
      <c r="AE39" s="478">
        <f t="shared" si="30"/>
        <v>-5.2318781614303617E-2</v>
      </c>
    </row>
    <row r="40" spans="2:31" x14ac:dyDescent="0.3">
      <c r="B40" s="353">
        <v>11</v>
      </c>
      <c r="C40" s="432">
        <f t="shared" si="6"/>
        <v>73.566465310873753</v>
      </c>
      <c r="D40" s="433">
        <f t="shared" si="1"/>
        <v>13.104820553494436</v>
      </c>
      <c r="E40" s="434">
        <f t="shared" si="2"/>
        <v>5.9517966741032691</v>
      </c>
      <c r="F40" s="434">
        <f t="shared" si="3"/>
        <v>4.584572485844582</v>
      </c>
      <c r="G40" s="434">
        <f t="shared" si="25"/>
        <v>1.3672241882586871</v>
      </c>
      <c r="H40" s="434">
        <f t="shared" si="4"/>
        <v>7.1530238793911671</v>
      </c>
      <c r="I40" s="253">
        <f t="shared" si="7"/>
        <v>113.65676595692612</v>
      </c>
      <c r="J40">
        <f t="shared" si="8"/>
        <v>15.595425926280697</v>
      </c>
      <c r="K40" s="252">
        <f t="shared" si="9"/>
        <v>140792394.23924592</v>
      </c>
      <c r="L40" s="249">
        <f t="shared" si="10"/>
        <v>1913812.1376946948</v>
      </c>
      <c r="M40" s="253">
        <f t="shared" si="5"/>
        <v>25080164.637588594</v>
      </c>
      <c r="N40" s="443">
        <f t="shared" si="26"/>
        <v>1.7844049682098989E-2</v>
      </c>
      <c r="O40" s="454">
        <f t="shared" si="27"/>
        <v>2.9724496757385577E-2</v>
      </c>
      <c r="Q40" s="353">
        <v>11</v>
      </c>
      <c r="R40" s="54">
        <f t="shared" si="31"/>
        <v>30.410288972319034</v>
      </c>
      <c r="S40" s="253">
        <f t="shared" si="12"/>
        <v>9.2038035720532552</v>
      </c>
      <c r="T40" s="253">
        <f t="shared" si="13"/>
        <v>4.1800776489563862</v>
      </c>
      <c r="U40">
        <f t="shared" si="32"/>
        <v>1.8951321572938147</v>
      </c>
      <c r="V40" s="253">
        <f t="shared" si="33"/>
        <v>2.2849454916625715</v>
      </c>
      <c r="W40" s="253">
        <f t="shared" si="34"/>
        <v>5.0237259230968689</v>
      </c>
      <c r="X40">
        <f t="shared" si="17"/>
        <v>113.65676595692612</v>
      </c>
      <c r="Y40">
        <f t="shared" si="18"/>
        <v>15.595425926280697</v>
      </c>
      <c r="Z40" s="55">
        <f t="shared" si="19"/>
        <v>8.5124747496230029</v>
      </c>
      <c r="AA40" s="477">
        <f t="shared" si="21"/>
        <v>58199580.146027297</v>
      </c>
      <c r="AB40" s="253">
        <f t="shared" si="29"/>
        <v>1913812.1376946948</v>
      </c>
      <c r="AC40" s="261">
        <f t="shared" si="28"/>
        <v>17614350.989153314</v>
      </c>
      <c r="AD40" s="435">
        <f t="shared" si="23"/>
        <v>-1.5404755755587189E-2</v>
      </c>
      <c r="AE40" s="478">
        <f t="shared" si="30"/>
        <v>-5.2318781614303582E-2</v>
      </c>
    </row>
    <row r="41" spans="2:31" x14ac:dyDescent="0.3">
      <c r="B41" s="353">
        <v>12</v>
      </c>
      <c r="C41" s="432">
        <f t="shared" si="6"/>
        <v>74.933689499132441</v>
      </c>
      <c r="D41" s="433">
        <f t="shared" si="1"/>
        <v>13.201703333220998</v>
      </c>
      <c r="E41" s="434">
        <f t="shared" si="2"/>
        <v>5.9957977807037457</v>
      </c>
      <c r="F41" s="434">
        <f t="shared" si="3"/>
        <v>4.6697762314504692</v>
      </c>
      <c r="G41" s="434">
        <f t="shared" si="25"/>
        <v>1.3260215492532765</v>
      </c>
      <c r="H41" s="434">
        <f t="shared" si="4"/>
        <v>7.205905552517252</v>
      </c>
      <c r="I41" s="253">
        <f t="shared" si="7"/>
        <v>113.65676595692612</v>
      </c>
      <c r="J41">
        <f t="shared" si="8"/>
        <v>15.595425926280697</v>
      </c>
      <c r="K41" s="252">
        <f t="shared" si="9"/>
        <v>144843094.53054202</v>
      </c>
      <c r="L41" s="249">
        <f t="shared" si="10"/>
        <v>1932950.2590716418</v>
      </c>
      <c r="M41" s="253">
        <f t="shared" si="5"/>
        <v>25518235.878136456</v>
      </c>
      <c r="N41" s="443">
        <f t="shared" si="26"/>
        <v>1.7466840703721214E-2</v>
      </c>
      <c r="O41" s="454">
        <f t="shared" si="27"/>
        <v>2.8770732348033051E-2</v>
      </c>
      <c r="Q41" s="353">
        <v>12</v>
      </c>
      <c r="R41" s="54">
        <f t="shared" si="31"/>
        <v>28.533920499750902</v>
      </c>
      <c r="S41" s="253">
        <f t="shared" si="12"/>
        <v>8.9722982435676997</v>
      </c>
      <c r="T41" s="253">
        <f t="shared" si="13"/>
        <v>4.0749352215196284</v>
      </c>
      <c r="U41">
        <f t="shared" si="32"/>
        <v>1.7781991602238769</v>
      </c>
      <c r="V41" s="253">
        <f t="shared" si="33"/>
        <v>2.2967360612957517</v>
      </c>
      <c r="W41" s="253">
        <f t="shared" si="34"/>
        <v>4.8973630220480713</v>
      </c>
      <c r="X41">
        <f t="shared" si="17"/>
        <v>113.65676595692612</v>
      </c>
      <c r="Y41">
        <f t="shared" si="18"/>
        <v>15.595425926280697</v>
      </c>
      <c r="Z41" s="55">
        <f t="shared" si="19"/>
        <v>8.5124747496230029</v>
      </c>
      <c r="AA41" s="477">
        <f t="shared" si="21"/>
        <v>55154649.022323139</v>
      </c>
      <c r="AB41" s="253">
        <f t="shared" si="29"/>
        <v>1932950.2590716418</v>
      </c>
      <c r="AC41" s="261">
        <f t="shared" ref="AC41:AC104" si="35">$C$11*(AA41^$C$7)*(AB41^(1-$C$7))</f>
        <v>17343006.214372218</v>
      </c>
      <c r="AD41" s="435">
        <f t="shared" si="23"/>
        <v>-1.5404755755587434E-2</v>
      </c>
      <c r="AE41" s="478">
        <f t="shared" si="30"/>
        <v>-5.2318781614303533E-2</v>
      </c>
    </row>
    <row r="42" spans="2:31" x14ac:dyDescent="0.3">
      <c r="B42" s="353">
        <v>13</v>
      </c>
      <c r="C42" s="432">
        <f t="shared" si="6"/>
        <v>76.259711048385711</v>
      </c>
      <c r="D42" s="433">
        <f t="shared" si="1"/>
        <v>13.294658457789089</v>
      </c>
      <c r="E42" s="434">
        <f t="shared" si="2"/>
        <v>6.0380150700582105</v>
      </c>
      <c r="F42" s="434">
        <f t="shared" si="3"/>
        <v>4.7524122787942442</v>
      </c>
      <c r="G42" s="434">
        <f t="shared" si="25"/>
        <v>1.2856027912639663</v>
      </c>
      <c r="H42" s="434">
        <f t="shared" si="4"/>
        <v>7.256643387730878</v>
      </c>
      <c r="I42" s="253">
        <f t="shared" si="7"/>
        <v>113.65676595692612</v>
      </c>
      <c r="J42">
        <f t="shared" si="8"/>
        <v>15.595425926280697</v>
      </c>
      <c r="K42" s="252">
        <f t="shared" si="9"/>
        <v>148880290.50998276</v>
      </c>
      <c r="L42" s="249">
        <f t="shared" si="10"/>
        <v>1952279.7616623582</v>
      </c>
      <c r="M42" s="253">
        <f t="shared" si="5"/>
        <v>25954892.645354934</v>
      </c>
      <c r="N42" s="443">
        <f t="shared" si="26"/>
        <v>1.7111557762211821E-2</v>
      </c>
      <c r="O42" s="454">
        <f t="shared" si="27"/>
        <v>2.7872892335847287E-2</v>
      </c>
      <c r="Q42" s="353">
        <v>13</v>
      </c>
      <c r="R42" s="54">
        <f t="shared" si="31"/>
        <v>26.773327271806473</v>
      </c>
      <c r="S42" s="253">
        <f t="shared" si="12"/>
        <v>8.7466160203557024</v>
      </c>
      <c r="T42" s="253">
        <f t="shared" si="13"/>
        <v>3.9724374650616645</v>
      </c>
      <c r="U42">
        <f t="shared" si="32"/>
        <v>1.6684811353399862</v>
      </c>
      <c r="V42" s="253">
        <f t="shared" si="33"/>
        <v>2.3039563297216783</v>
      </c>
      <c r="W42" s="253">
        <f t="shared" si="34"/>
        <v>4.7741785552940375</v>
      </c>
      <c r="X42">
        <f t="shared" si="17"/>
        <v>113.65676595692612</v>
      </c>
      <c r="Y42">
        <f t="shared" si="18"/>
        <v>15.595425926280697</v>
      </c>
      <c r="Z42" s="55">
        <f t="shared" si="19"/>
        <v>8.5124747496230029</v>
      </c>
      <c r="AA42" s="477">
        <f t="shared" si="21"/>
        <v>52269024.985110655</v>
      </c>
      <c r="AB42" s="253">
        <f t="shared" ref="AB42:AB105" si="36">AB41*(1+$C$10)</f>
        <v>1952279.7616623582</v>
      </c>
      <c r="AC42" s="261">
        <f t="shared" si="35"/>
        <v>17075841.439572196</v>
      </c>
      <c r="AD42" s="435">
        <f t="shared" si="23"/>
        <v>-1.5404755755586405E-2</v>
      </c>
      <c r="AE42" s="478">
        <f t="shared" ref="AE42:AE105" si="37">(AA42-AA41)/AA41</f>
        <v>-5.2318781614303519E-2</v>
      </c>
    </row>
    <row r="43" spans="2:31" x14ac:dyDescent="0.3">
      <c r="B43" s="353">
        <v>14</v>
      </c>
      <c r="C43" s="432">
        <f t="shared" si="6"/>
        <v>77.54531383964968</v>
      </c>
      <c r="D43" s="433">
        <f t="shared" si="1"/>
        <v>13.383858787234466</v>
      </c>
      <c r="E43" s="434">
        <f t="shared" si="2"/>
        <v>6.0785270497495576</v>
      </c>
      <c r="F43" s="434">
        <f t="shared" si="3"/>
        <v>4.8325294783857622</v>
      </c>
      <c r="G43" s="434">
        <f t="shared" si="25"/>
        <v>1.2459975713637954</v>
      </c>
      <c r="H43" s="434">
        <f t="shared" si="4"/>
        <v>7.3053317374849085</v>
      </c>
      <c r="I43" s="253">
        <f t="shared" si="7"/>
        <v>113.65676595692612</v>
      </c>
      <c r="J43">
        <f t="shared" si="8"/>
        <v>15.595425926280697</v>
      </c>
      <c r="K43" s="252">
        <f t="shared" si="9"/>
        <v>152904048.28911307</v>
      </c>
      <c r="L43" s="249">
        <f t="shared" si="10"/>
        <v>1971802.5592789818</v>
      </c>
      <c r="M43" s="253">
        <f t="shared" si="5"/>
        <v>26390327.009697393</v>
      </c>
      <c r="N43" s="443">
        <f t="shared" si="26"/>
        <v>1.677658121311424E-2</v>
      </c>
      <c r="O43" s="454">
        <f t="shared" si="27"/>
        <v>2.7026799621004956E-2</v>
      </c>
      <c r="Q43" s="353">
        <v>14</v>
      </c>
      <c r="R43" s="54">
        <f t="shared" si="31"/>
        <v>25.121365751667874</v>
      </c>
      <c r="S43" s="253">
        <f t="shared" si="12"/>
        <v>8.5266104325487326</v>
      </c>
      <c r="T43" s="253">
        <f t="shared" si="13"/>
        <v>3.872517857582225</v>
      </c>
      <c r="U43">
        <f t="shared" si="32"/>
        <v>1.5655329061312357</v>
      </c>
      <c r="V43" s="253">
        <f t="shared" si="33"/>
        <v>2.306984951450989</v>
      </c>
      <c r="W43" s="253">
        <f t="shared" si="34"/>
        <v>4.6540925749665076</v>
      </c>
      <c r="X43">
        <f t="shared" si="17"/>
        <v>113.65676595692612</v>
      </c>
      <c r="Y43">
        <f t="shared" si="18"/>
        <v>15.595425926280697</v>
      </c>
      <c r="Z43" s="55">
        <f t="shared" si="19"/>
        <v>8.5124747496230029</v>
      </c>
      <c r="AA43" s="477">
        <f t="shared" si="21"/>
        <v>49534373.281722076</v>
      </c>
      <c r="AB43" s="253">
        <f t="shared" si="36"/>
        <v>1971802.5592789818</v>
      </c>
      <c r="AC43" s="261">
        <f t="shared" si="35"/>
        <v>16812792.272874452</v>
      </c>
      <c r="AD43" s="435">
        <f t="shared" si="23"/>
        <v>-1.5404755755587205E-2</v>
      </c>
      <c r="AE43" s="478">
        <f t="shared" si="37"/>
        <v>-5.2318781614303526E-2</v>
      </c>
    </row>
    <row r="44" spans="2:31" x14ac:dyDescent="0.3">
      <c r="B44" s="353">
        <v>15</v>
      </c>
      <c r="C44" s="432">
        <f t="shared" si="6"/>
        <v>78.791311411013467</v>
      </c>
      <c r="D44" s="433">
        <f t="shared" si="1"/>
        <v>13.469468350465506</v>
      </c>
      <c r="E44" s="434">
        <f t="shared" si="2"/>
        <v>6.1174082165408175</v>
      </c>
      <c r="F44" s="434">
        <f t="shared" si="3"/>
        <v>4.9101785289275348</v>
      </c>
      <c r="G44" s="434">
        <f t="shared" si="25"/>
        <v>1.2072296876132826</v>
      </c>
      <c r="H44" s="434">
        <f t="shared" si="4"/>
        <v>7.3520601339246889</v>
      </c>
      <c r="I44" s="253">
        <f t="shared" si="7"/>
        <v>113.65676595692612</v>
      </c>
      <c r="J44">
        <f t="shared" si="8"/>
        <v>15.595425926280697</v>
      </c>
      <c r="K44" s="252">
        <f t="shared" si="9"/>
        <v>156914518.58407542</v>
      </c>
      <c r="L44" s="249">
        <f t="shared" si="10"/>
        <v>1991520.5848717715</v>
      </c>
      <c r="M44" s="253">
        <f t="shared" si="5"/>
        <v>26824723.487230889</v>
      </c>
      <c r="N44" s="443">
        <f t="shared" si="26"/>
        <v>1.6460443153048978E-2</v>
      </c>
      <c r="O44" s="454">
        <f t="shared" si="27"/>
        <v>2.6228673078552468E-2</v>
      </c>
      <c r="Q44" s="353">
        <v>15</v>
      </c>
      <c r="R44" s="54">
        <f t="shared" si="31"/>
        <v>23.571333171339919</v>
      </c>
      <c r="S44" s="253">
        <f t="shared" si="12"/>
        <v>8.3121386944676043</v>
      </c>
      <c r="T44" s="253">
        <f t="shared" si="13"/>
        <v>3.7751115503237842</v>
      </c>
      <c r="U44">
        <f t="shared" si="32"/>
        <v>1.4689367642627225</v>
      </c>
      <c r="V44" s="253">
        <f t="shared" si="33"/>
        <v>2.306174786061062</v>
      </c>
      <c r="W44" s="253">
        <f t="shared" si="34"/>
        <v>4.5370271441438197</v>
      </c>
      <c r="X44">
        <f t="shared" si="17"/>
        <v>113.65676595692612</v>
      </c>
      <c r="Y44">
        <f t="shared" si="18"/>
        <v>15.595425926280697</v>
      </c>
      <c r="Z44" s="55">
        <f t="shared" si="19"/>
        <v>8.5124747496230029</v>
      </c>
      <c r="AA44" s="477">
        <f t="shared" si="21"/>
        <v>46942795.223594263</v>
      </c>
      <c r="AB44" s="253">
        <f t="shared" si="36"/>
        <v>1991520.5848717715</v>
      </c>
      <c r="AC44" s="261">
        <f t="shared" si="35"/>
        <v>16553795.314341398</v>
      </c>
      <c r="AD44" s="435">
        <f t="shared" si="23"/>
        <v>-1.540475575558717E-2</v>
      </c>
      <c r="AE44" s="478">
        <f t="shared" si="37"/>
        <v>-5.231878161430361E-2</v>
      </c>
    </row>
    <row r="45" spans="2:31" x14ac:dyDescent="0.3">
      <c r="B45" s="353">
        <v>16</v>
      </c>
      <c r="C45" s="432">
        <f t="shared" si="6"/>
        <v>79.99854109862676</v>
      </c>
      <c r="D45" s="433">
        <f t="shared" si="1"/>
        <v>13.551642910485306</v>
      </c>
      <c r="E45" s="434">
        <f t="shared" si="2"/>
        <v>6.1547293130812291</v>
      </c>
      <c r="F45" s="434">
        <f t="shared" si="3"/>
        <v>4.9854116121882113</v>
      </c>
      <c r="G45" s="434">
        <f t="shared" si="25"/>
        <v>1.1693177008930178</v>
      </c>
      <c r="H45" s="434">
        <f t="shared" si="4"/>
        <v>7.3969135974040769</v>
      </c>
      <c r="I45" s="253">
        <f t="shared" si="7"/>
        <v>113.65676595692612</v>
      </c>
      <c r="J45">
        <f t="shared" si="8"/>
        <v>15.595425926280697</v>
      </c>
      <c r="K45" s="252">
        <f t="shared" si="9"/>
        <v>160911928.77120188</v>
      </c>
      <c r="L45" s="249">
        <f t="shared" si="10"/>
        <v>2011435.7907204893</v>
      </c>
      <c r="M45" s="253">
        <f t="shared" si="5"/>
        <v>27258259.573213704</v>
      </c>
      <c r="N45" s="443">
        <f t="shared" si="26"/>
        <v>1.6161810062615793E-2</v>
      </c>
      <c r="O45" s="454">
        <f t="shared" si="27"/>
        <v>2.5475081740027959E-2</v>
      </c>
      <c r="Q45" s="353">
        <v>16</v>
      </c>
      <c r="R45" s="54">
        <f t="shared" si="31"/>
        <v>22.116940335436233</v>
      </c>
      <c r="S45" s="253">
        <f t="shared" si="12"/>
        <v>8.103061611953235</v>
      </c>
      <c r="T45" s="253">
        <f t="shared" si="13"/>
        <v>3.68015532568411</v>
      </c>
      <c r="U45">
        <f t="shared" si="32"/>
        <v>1.3783007747406331</v>
      </c>
      <c r="V45" s="253">
        <f t="shared" si="33"/>
        <v>2.3018545509434771</v>
      </c>
      <c r="W45" s="253">
        <f t="shared" si="34"/>
        <v>4.4229062862691251</v>
      </c>
      <c r="X45">
        <f t="shared" si="17"/>
        <v>113.65676595692612</v>
      </c>
      <c r="Y45">
        <f t="shared" si="18"/>
        <v>15.595425926280697</v>
      </c>
      <c r="Z45" s="55">
        <f t="shared" si="19"/>
        <v>8.5124747496230029</v>
      </c>
      <c r="AA45" s="477">
        <f t="shared" si="21"/>
        <v>44486805.371926062</v>
      </c>
      <c r="AB45" s="253">
        <f t="shared" si="36"/>
        <v>2011435.7907204893</v>
      </c>
      <c r="AC45" s="261">
        <f t="shared" si="35"/>
        <v>16298788.140695985</v>
      </c>
      <c r="AD45" s="435">
        <f t="shared" si="23"/>
        <v>-1.5404755755587168E-2</v>
      </c>
      <c r="AE45" s="478">
        <f t="shared" si="37"/>
        <v>-5.2318781614303582E-2</v>
      </c>
    </row>
    <row r="46" spans="2:31" x14ac:dyDescent="0.3">
      <c r="B46" s="353">
        <v>17</v>
      </c>
      <c r="C46" s="432">
        <f t="shared" si="6"/>
        <v>81.167858799519777</v>
      </c>
      <c r="D46" s="433">
        <f t="shared" si="1"/>
        <v>13.630530482610245</v>
      </c>
      <c r="E46" s="434">
        <f t="shared" si="2"/>
        <v>6.1905575632647922</v>
      </c>
      <c r="F46" s="434">
        <f t="shared" si="3"/>
        <v>5.0582820666279034</v>
      </c>
      <c r="G46" s="434">
        <f t="shared" si="25"/>
        <v>1.1322754966368889</v>
      </c>
      <c r="H46" s="434">
        <f t="shared" si="4"/>
        <v>7.4399729193454531</v>
      </c>
      <c r="I46" s="253">
        <f t="shared" si="7"/>
        <v>113.65676595692612</v>
      </c>
      <c r="J46">
        <f t="shared" si="8"/>
        <v>15.595425926280697</v>
      </c>
      <c r="K46" s="252">
        <f t="shared" si="9"/>
        <v>164896575.60795611</v>
      </c>
      <c r="L46" s="249">
        <f t="shared" si="10"/>
        <v>2031550.1486276942</v>
      </c>
      <c r="M46" s="253">
        <f t="shared" si="5"/>
        <v>27691106.227821145</v>
      </c>
      <c r="N46" s="443">
        <f t="shared" si="26"/>
        <v>1.5879467779109178E-2</v>
      </c>
      <c r="O46" s="454">
        <f t="shared" si="27"/>
        <v>2.4762905194057667E-2</v>
      </c>
      <c r="Q46" s="353">
        <v>17</v>
      </c>
      <c r="R46" s="54">
        <f t="shared" si="31"/>
        <v>20.752286103019763</v>
      </c>
      <c r="S46" s="253">
        <f t="shared" si="12"/>
        <v>7.899243492028341</v>
      </c>
      <c r="T46" s="253">
        <f t="shared" si="13"/>
        <v>3.58758755618745</v>
      </c>
      <c r="U46">
        <f t="shared" si="32"/>
        <v>1.2932571856516359</v>
      </c>
      <c r="V46" s="253">
        <f t="shared" si="33"/>
        <v>2.294330370535814</v>
      </c>
      <c r="W46" s="253">
        <f t="shared" si="34"/>
        <v>4.311655935840891</v>
      </c>
      <c r="X46">
        <f t="shared" si="17"/>
        <v>113.65676595692612</v>
      </c>
      <c r="Y46">
        <f t="shared" si="18"/>
        <v>15.595425926280697</v>
      </c>
      <c r="Z46" s="55">
        <f t="shared" si="19"/>
        <v>8.5124747496230029</v>
      </c>
      <c r="AA46" s="477">
        <f t="shared" si="21"/>
        <v>42159309.916954234</v>
      </c>
      <c r="AB46" s="253">
        <f t="shared" si="36"/>
        <v>2031550.1486276942</v>
      </c>
      <c r="AC46" s="261">
        <f t="shared" si="35"/>
        <v>16047709.290276529</v>
      </c>
      <c r="AD46" s="435">
        <f t="shared" si="23"/>
        <v>-1.5404755755585559E-2</v>
      </c>
      <c r="AE46" s="478">
        <f t="shared" si="37"/>
        <v>-5.2318781614303596E-2</v>
      </c>
    </row>
    <row r="47" spans="2:31" x14ac:dyDescent="0.3">
      <c r="B47" s="353">
        <v>18</v>
      </c>
      <c r="C47" s="432">
        <f t="shared" si="6"/>
        <v>82.300134296156671</v>
      </c>
      <c r="D47" s="433">
        <f t="shared" si="1"/>
        <v>13.706271810632128</v>
      </c>
      <c r="E47" s="434">
        <f t="shared" si="2"/>
        <v>6.2249568884881041</v>
      </c>
      <c r="F47" s="434">
        <f t="shared" si="3"/>
        <v>5.1288440960300443</v>
      </c>
      <c r="G47" s="434">
        <f t="shared" si="25"/>
        <v>1.0961127924580598</v>
      </c>
      <c r="H47" s="434">
        <f t="shared" si="4"/>
        <v>7.4813149221440236</v>
      </c>
      <c r="I47" s="253">
        <f t="shared" si="7"/>
        <v>113.65676595692612</v>
      </c>
      <c r="J47">
        <f t="shared" si="8"/>
        <v>15.595425926280697</v>
      </c>
      <c r="K47" s="252">
        <f t="shared" si="9"/>
        <v>168868818.56205064</v>
      </c>
      <c r="L47" s="249">
        <f t="shared" si="10"/>
        <v>2051865.6501139712</v>
      </c>
      <c r="M47" s="253">
        <f t="shared" si="5"/>
        <v>28123428.319361456</v>
      </c>
      <c r="N47" s="443">
        <f t="shared" si="26"/>
        <v>1.5612308442410952E-2</v>
      </c>
      <c r="O47" s="454">
        <f t="shared" si="27"/>
        <v>2.4089299243779276E-2</v>
      </c>
      <c r="Q47" s="353">
        <v>18</v>
      </c>
      <c r="R47" s="54">
        <f t="shared" si="31"/>
        <v>19.471833443958737</v>
      </c>
      <c r="S47" s="253">
        <f t="shared" si="12"/>
        <v>7.7005520548314212</v>
      </c>
      <c r="T47" s="253">
        <f t="shared" si="13"/>
        <v>3.4973481644877222</v>
      </c>
      <c r="U47">
        <f t="shared" si="32"/>
        <v>1.2134609360241575</v>
      </c>
      <c r="V47" s="253">
        <f t="shared" si="33"/>
        <v>2.2838872284635645</v>
      </c>
      <c r="W47" s="253">
        <f t="shared" si="34"/>
        <v>4.2032038903436986</v>
      </c>
      <c r="X47">
        <f t="shared" si="17"/>
        <v>113.65676595692612</v>
      </c>
      <c r="Y47">
        <f t="shared" si="18"/>
        <v>15.595425926280697</v>
      </c>
      <c r="Z47" s="55">
        <f t="shared" si="19"/>
        <v>8.5124747496230029</v>
      </c>
      <c r="AA47" s="477">
        <f t="shared" si="21"/>
        <v>39953586.18839936</v>
      </c>
      <c r="AB47" s="253">
        <f t="shared" si="36"/>
        <v>2051865.6501139712</v>
      </c>
      <c r="AC47" s="261">
        <f t="shared" si="35"/>
        <v>15800498.248223152</v>
      </c>
      <c r="AD47" s="435">
        <f t="shared" si="23"/>
        <v>-1.5404755755587182E-2</v>
      </c>
      <c r="AE47" s="478">
        <f t="shared" si="37"/>
        <v>-5.2318781614303651E-2</v>
      </c>
    </row>
    <row r="48" spans="2:31" x14ac:dyDescent="0.3">
      <c r="B48" s="353">
        <v>19</v>
      </c>
      <c r="C48" s="432">
        <f t="shared" si="6"/>
        <v>83.396247088614729</v>
      </c>
      <c r="D48" s="433">
        <f t="shared" si="1"/>
        <v>13.779000805245044</v>
      </c>
      <c r="E48" s="434">
        <f t="shared" si="2"/>
        <v>6.2579881067700374</v>
      </c>
      <c r="F48" s="434">
        <f t="shared" si="3"/>
        <v>5.197152509767883</v>
      </c>
      <c r="G48" s="434">
        <f t="shared" si="25"/>
        <v>1.0608355970021544</v>
      </c>
      <c r="H48" s="434">
        <f t="shared" si="4"/>
        <v>7.5210126984750065</v>
      </c>
      <c r="I48" s="253">
        <f t="shared" si="7"/>
        <v>113.65676595692612</v>
      </c>
      <c r="J48">
        <f t="shared" si="8"/>
        <v>15.595425926280697</v>
      </c>
      <c r="K48" s="252">
        <f t="shared" si="9"/>
        <v>172829073.6970413</v>
      </c>
      <c r="L48" s="249">
        <f t="shared" si="10"/>
        <v>2072384.306615111</v>
      </c>
      <c r="M48" s="253">
        <f t="shared" si="5"/>
        <v>28555385.02962682</v>
      </c>
      <c r="N48" s="443">
        <f t="shared" si="26"/>
        <v>1.5359319118572244E-2</v>
      </c>
      <c r="O48" s="454">
        <f t="shared" si="27"/>
        <v>2.3451666025219874E-2</v>
      </c>
      <c r="Q48" s="353">
        <v>19</v>
      </c>
      <c r="R48" s="54">
        <f t="shared" si="31"/>
        <v>18.270386972647689</v>
      </c>
      <c r="S48" s="253">
        <f t="shared" si="12"/>
        <v>7.5068583477659017</v>
      </c>
      <c r="T48" s="253">
        <f t="shared" si="13"/>
        <v>3.4093785843777615</v>
      </c>
      <c r="U48">
        <f t="shared" si="32"/>
        <v>1.1385882557572486</v>
      </c>
      <c r="V48" s="253">
        <f t="shared" si="33"/>
        <v>2.2707903286205129</v>
      </c>
      <c r="W48" s="253">
        <f t="shared" si="34"/>
        <v>4.0974797633881401</v>
      </c>
      <c r="X48">
        <f t="shared" si="17"/>
        <v>113.65676595692612</v>
      </c>
      <c r="Y48">
        <f t="shared" si="18"/>
        <v>15.595425926280697</v>
      </c>
      <c r="Z48" s="55">
        <f t="shared" si="19"/>
        <v>8.5124747496230029</v>
      </c>
      <c r="AA48" s="477">
        <f t="shared" si="21"/>
        <v>37863263.237900235</v>
      </c>
      <c r="AB48" s="253">
        <f t="shared" si="36"/>
        <v>2072384.306615111</v>
      </c>
      <c r="AC48" s="261">
        <f t="shared" si="35"/>
        <v>15557095.431892689</v>
      </c>
      <c r="AD48" s="435">
        <f t="shared" si="23"/>
        <v>-1.5404755755587302E-2</v>
      </c>
      <c r="AE48" s="478">
        <f t="shared" si="37"/>
        <v>-5.2318781614303651E-2</v>
      </c>
    </row>
    <row r="49" spans="2:31" x14ac:dyDescent="0.3">
      <c r="B49" s="353">
        <v>20</v>
      </c>
      <c r="C49" s="432">
        <f t="shared" si="6"/>
        <v>84.457082685616882</v>
      </c>
      <c r="D49" s="433">
        <f t="shared" si="1"/>
        <v>13.848844948523599</v>
      </c>
      <c r="E49" s="434">
        <f t="shared" si="2"/>
        <v>6.2897091164530003</v>
      </c>
      <c r="F49" s="434">
        <f t="shared" si="3"/>
        <v>5.2632624916661399</v>
      </c>
      <c r="G49" s="434">
        <f t="shared" si="25"/>
        <v>1.0264466247868604</v>
      </c>
      <c r="H49" s="434">
        <f t="shared" si="4"/>
        <v>7.5591358320705986</v>
      </c>
      <c r="I49" s="253">
        <f t="shared" si="7"/>
        <v>113.65676595692612</v>
      </c>
      <c r="J49">
        <f t="shared" si="8"/>
        <v>15.595425926280697</v>
      </c>
      <c r="K49" s="252">
        <f t="shared" si="9"/>
        <v>176777808.0675689</v>
      </c>
      <c r="L49" s="249">
        <f t="shared" si="10"/>
        <v>2093108.149681262</v>
      </c>
      <c r="M49" s="253">
        <f t="shared" si="5"/>
        <v>28987130.225426856</v>
      </c>
      <c r="N49" s="443">
        <f t="shared" si="26"/>
        <v>1.5119571854909026E-2</v>
      </c>
      <c r="O49" s="454">
        <f t="shared" si="27"/>
        <v>2.2847627925435061E-2</v>
      </c>
      <c r="Q49" s="353">
        <v>20</v>
      </c>
      <c r="R49" s="54">
        <f t="shared" si="31"/>
        <v>17.143071867937543</v>
      </c>
      <c r="S49" s="253">
        <f t="shared" si="12"/>
        <v>7.3180366618086934</v>
      </c>
      <c r="T49" s="253">
        <f t="shared" si="13"/>
        <v>3.323621722779301</v>
      </c>
      <c r="U49">
        <f t="shared" si="32"/>
        <v>1.0683353519363112</v>
      </c>
      <c r="V49" s="253">
        <f t="shared" si="33"/>
        <v>2.25528637084299</v>
      </c>
      <c r="W49" s="253">
        <f t="shared" si="34"/>
        <v>3.9944149390293924</v>
      </c>
      <c r="X49">
        <f t="shared" si="17"/>
        <v>113.65676595692612</v>
      </c>
      <c r="Y49">
        <f t="shared" si="18"/>
        <v>15.595425926280697</v>
      </c>
      <c r="Z49" s="55">
        <f t="shared" si="19"/>
        <v>8.5124747496230029</v>
      </c>
      <c r="AA49" s="477">
        <f t="shared" si="21"/>
        <v>35882303.437351644</v>
      </c>
      <c r="AB49" s="253">
        <f t="shared" si="36"/>
        <v>2093108.149681262</v>
      </c>
      <c r="AC49" s="261">
        <f t="shared" si="35"/>
        <v>15317442.176498018</v>
      </c>
      <c r="AD49" s="435">
        <f t="shared" si="23"/>
        <v>-1.5404755755587385E-2</v>
      </c>
      <c r="AE49" s="478">
        <f t="shared" si="37"/>
        <v>-5.2318781614303561E-2</v>
      </c>
    </row>
    <row r="50" spans="2:31" x14ac:dyDescent="0.3">
      <c r="B50" s="353">
        <v>21</v>
      </c>
      <c r="C50" s="432">
        <f t="shared" si="6"/>
        <v>85.483529310403739</v>
      </c>
      <c r="D50" s="433">
        <f t="shared" si="1"/>
        <v>13.915925667780943</v>
      </c>
      <c r="E50" s="434">
        <f t="shared" si="2"/>
        <v>6.3201750659974874</v>
      </c>
      <c r="F50" s="434">
        <f t="shared" si="3"/>
        <v>5.3272293947149709</v>
      </c>
      <c r="G50" s="434">
        <f t="shared" si="25"/>
        <v>0.99294567128251643</v>
      </c>
      <c r="H50" s="434">
        <f t="shared" si="4"/>
        <v>7.5957506017834557</v>
      </c>
      <c r="I50" s="253">
        <f t="shared" si="7"/>
        <v>113.65676595692612</v>
      </c>
      <c r="J50">
        <f t="shared" si="8"/>
        <v>15.595425926280697</v>
      </c>
      <c r="K50" s="252">
        <f t="shared" si="9"/>
        <v>180715534.58175433</v>
      </c>
      <c r="L50" s="249">
        <f t="shared" si="10"/>
        <v>2114039.2311780746</v>
      </c>
      <c r="M50" s="253">
        <f t="shared" si="5"/>
        <v>29418812.799846858</v>
      </c>
      <c r="N50" s="443">
        <f t="shared" si="26"/>
        <v>1.4892214961015325E-2</v>
      </c>
      <c r="O50" s="454">
        <f t="shared" si="27"/>
        <v>2.2275004748787988E-2</v>
      </c>
      <c r="Q50" s="353">
        <v>21</v>
      </c>
      <c r="R50" s="54">
        <f t="shared" si="31"/>
        <v>16.085314093743175</v>
      </c>
      <c r="S50" s="253">
        <f t="shared" si="12"/>
        <v>7.1339644499238632</v>
      </c>
      <c r="T50" s="253">
        <f t="shared" si="13"/>
        <v>3.2400219226890332</v>
      </c>
      <c r="U50">
        <f t="shared" si="32"/>
        <v>1.0024171762054606</v>
      </c>
      <c r="V50" s="253">
        <f t="shared" si="33"/>
        <v>2.2376047464835729</v>
      </c>
      <c r="W50" s="253">
        <f t="shared" si="34"/>
        <v>3.89394252723483</v>
      </c>
      <c r="X50">
        <f t="shared" si="17"/>
        <v>113.65676595692612</v>
      </c>
      <c r="Y50">
        <f t="shared" si="18"/>
        <v>15.595425926280697</v>
      </c>
      <c r="Z50" s="55">
        <f t="shared" si="19"/>
        <v>8.5124747496230029</v>
      </c>
      <c r="AA50" s="477">
        <f t="shared" si="21"/>
        <v>34004985.039994672</v>
      </c>
      <c r="AB50" s="253">
        <f t="shared" si="36"/>
        <v>2114039.2311780746</v>
      </c>
      <c r="AC50" s="261">
        <f t="shared" si="35"/>
        <v>15081480.720968764</v>
      </c>
      <c r="AD50" s="435">
        <f t="shared" si="23"/>
        <v>-1.5404755755585369E-2</v>
      </c>
      <c r="AE50" s="478">
        <f t="shared" si="37"/>
        <v>-5.2318781614303492E-2</v>
      </c>
    </row>
    <row r="51" spans="2:31" x14ac:dyDescent="0.3">
      <c r="B51" s="353">
        <v>22</v>
      </c>
      <c r="C51" s="432">
        <f t="shared" si="6"/>
        <v>86.476474981686252</v>
      </c>
      <c r="D51" s="433">
        <f t="shared" si="1"/>
        <v>13.980358681741027</v>
      </c>
      <c r="E51" s="434">
        <f t="shared" si="2"/>
        <v>6.3494385112026048</v>
      </c>
      <c r="F51" s="434">
        <f t="shared" si="3"/>
        <v>5.389108559158494</v>
      </c>
      <c r="G51" s="434">
        <f t="shared" si="25"/>
        <v>0.96032995204411087</v>
      </c>
      <c r="H51" s="434">
        <f t="shared" si="4"/>
        <v>7.6309201705384222</v>
      </c>
      <c r="I51" s="253">
        <f t="shared" si="7"/>
        <v>113.65676595692612</v>
      </c>
      <c r="J51">
        <f t="shared" si="8"/>
        <v>15.595425926280697</v>
      </c>
      <c r="K51" s="252">
        <f t="shared" si="9"/>
        <v>184642807.29212674</v>
      </c>
      <c r="L51" s="249">
        <f t="shared" si="10"/>
        <v>2135179.6234898553</v>
      </c>
      <c r="M51" s="253">
        <f t="shared" si="5"/>
        <v>29850576.98633296</v>
      </c>
      <c r="N51" s="443">
        <f t="shared" si="26"/>
        <v>1.4676465342896169E-2</v>
      </c>
      <c r="O51" s="454">
        <f t="shared" si="27"/>
        <v>2.1731793669324814E-2</v>
      </c>
      <c r="Q51" s="353">
        <v>22</v>
      </c>
      <c r="R51" s="54">
        <f t="shared" si="31"/>
        <v>15.092821840074404</v>
      </c>
      <c r="S51" s="253">
        <f t="shared" si="12"/>
        <v>6.9545222475284607</v>
      </c>
      <c r="T51" s="253">
        <f t="shared" si="13"/>
        <v>3.1585249270566944</v>
      </c>
      <c r="U51">
        <f t="shared" si="32"/>
        <v>0.9405662681951884</v>
      </c>
      <c r="V51" s="253">
        <f t="shared" si="33"/>
        <v>2.2179586588615061</v>
      </c>
      <c r="W51" s="253">
        <f t="shared" si="34"/>
        <v>3.7959973204717663</v>
      </c>
      <c r="X51">
        <f t="shared" si="17"/>
        <v>113.65676595692612</v>
      </c>
      <c r="Y51">
        <f t="shared" si="18"/>
        <v>15.595425926280697</v>
      </c>
      <c r="Z51" s="55">
        <f t="shared" si="19"/>
        <v>8.5124747496230029</v>
      </c>
      <c r="AA51" s="477">
        <f t="shared" si="21"/>
        <v>32225885.653889529</v>
      </c>
      <c r="AB51" s="253">
        <f t="shared" si="36"/>
        <v>2135179.6234898553</v>
      </c>
      <c r="AC51" s="261">
        <f t="shared" si="35"/>
        <v>14849154.19402964</v>
      </c>
      <c r="AD51" s="435">
        <f t="shared" si="23"/>
        <v>-1.5404755755587392E-2</v>
      </c>
      <c r="AE51" s="478">
        <f t="shared" si="37"/>
        <v>-5.231878161430361E-2</v>
      </c>
    </row>
    <row r="52" spans="2:31" x14ac:dyDescent="0.3">
      <c r="B52" s="353">
        <v>23</v>
      </c>
      <c r="C52" s="432">
        <f t="shared" si="6"/>
        <v>87.436804933730372</v>
      </c>
      <c r="D52" s="433">
        <f t="shared" si="1"/>
        <v>14.042254321619138</v>
      </c>
      <c r="E52" s="434">
        <f t="shared" si="2"/>
        <v>6.3775495610307384</v>
      </c>
      <c r="F52" s="434">
        <f t="shared" si="3"/>
        <v>5.4489551517176054</v>
      </c>
      <c r="G52" s="434">
        <f t="shared" si="25"/>
        <v>0.92859440931313308</v>
      </c>
      <c r="H52" s="434">
        <f t="shared" si="4"/>
        <v>7.6647047605883998</v>
      </c>
      <c r="I52" s="253">
        <f t="shared" si="7"/>
        <v>113.65676595692612</v>
      </c>
      <c r="J52">
        <f t="shared" si="8"/>
        <v>15.595425926280697</v>
      </c>
      <c r="K52" s="252">
        <f t="shared" si="9"/>
        <v>188560217.07993394</v>
      </c>
      <c r="L52" s="249">
        <f t="shared" si="10"/>
        <v>2156531.4197247541</v>
      </c>
      <c r="M52" s="253">
        <f t="shared" si="5"/>
        <v>30282562.648337349</v>
      </c>
      <c r="N52" s="443">
        <f t="shared" si="26"/>
        <v>1.4471601744990485E-2</v>
      </c>
      <c r="O52" s="454">
        <f t="shared" si="27"/>
        <v>2.1216151580762045E-2</v>
      </c>
      <c r="Q52" s="353">
        <v>23</v>
      </c>
      <c r="R52" s="54">
        <f t="shared" si="31"/>
        <v>14.161568109188076</v>
      </c>
      <c r="S52" s="253">
        <f t="shared" si="12"/>
        <v>6.779593594958901</v>
      </c>
      <c r="T52" s="253">
        <f t="shared" si="13"/>
        <v>3.0790778435717359</v>
      </c>
      <c r="U52">
        <f t="shared" si="32"/>
        <v>0.88253167031257795</v>
      </c>
      <c r="V52" s="253">
        <f t="shared" si="33"/>
        <v>2.1965461732591578</v>
      </c>
      <c r="W52" s="253">
        <f t="shared" si="34"/>
        <v>3.7005157513871652</v>
      </c>
      <c r="X52">
        <f t="shared" si="17"/>
        <v>113.65676595692612</v>
      </c>
      <c r="Y52">
        <f t="shared" si="18"/>
        <v>15.595425926280697</v>
      </c>
      <c r="Z52" s="55">
        <f t="shared" si="19"/>
        <v>8.5124747496230029</v>
      </c>
      <c r="AA52" s="477">
        <f t="shared" si="21"/>
        <v>30539866.580036163</v>
      </c>
      <c r="AB52" s="253">
        <f t="shared" si="36"/>
        <v>2156531.4197247541</v>
      </c>
      <c r="AC52" s="261">
        <f t="shared" si="35"/>
        <v>14620406.600493561</v>
      </c>
      <c r="AD52" s="435">
        <f t="shared" si="23"/>
        <v>-1.5404755755587134E-2</v>
      </c>
      <c r="AE52" s="478">
        <f t="shared" si="37"/>
        <v>-5.231878161430361E-2</v>
      </c>
    </row>
    <row r="53" spans="2:31" x14ac:dyDescent="0.3">
      <c r="B53" s="353">
        <v>24</v>
      </c>
      <c r="C53" s="432">
        <f t="shared" si="6"/>
        <v>88.365399343043492</v>
      </c>
      <c r="D53" s="433">
        <f t="shared" si="1"/>
        <v>14.101717829410688</v>
      </c>
      <c r="E53" s="434">
        <f t="shared" si="2"/>
        <v>6.404556013080926</v>
      </c>
      <c r="F53" s="434">
        <f t="shared" si="3"/>
        <v>5.5068240239198536</v>
      </c>
      <c r="G53" s="434">
        <f t="shared" si="25"/>
        <v>0.89773198916107244</v>
      </c>
      <c r="H53" s="434">
        <f t="shared" si="4"/>
        <v>7.6971618163297624</v>
      </c>
      <c r="I53" s="253">
        <f t="shared" si="7"/>
        <v>113.65676595692612</v>
      </c>
      <c r="J53">
        <f t="shared" si="8"/>
        <v>15.595425926280697</v>
      </c>
      <c r="K53" s="252">
        <f t="shared" si="9"/>
        <v>192468387.7007964</v>
      </c>
      <c r="L53" s="249">
        <f t="shared" si="10"/>
        <v>2178096.7339220014</v>
      </c>
      <c r="M53" s="253">
        <f t="shared" si="5"/>
        <v>30714905.54692908</v>
      </c>
      <c r="N53" s="443">
        <f t="shared" si="26"/>
        <v>1.4276958776983439E-2</v>
      </c>
      <c r="O53" s="454">
        <f t="shared" si="27"/>
        <v>2.0726379516235457E-2</v>
      </c>
      <c r="Q53" s="353">
        <v>24</v>
      </c>
      <c r="R53" s="54">
        <f t="shared" si="31"/>
        <v>13.287774376205327</v>
      </c>
      <c r="S53" s="253">
        <f t="shared" si="12"/>
        <v>6.6090649618875439</v>
      </c>
      <c r="T53" s="253">
        <f t="shared" si="13"/>
        <v>3.0016291103357178</v>
      </c>
      <c r="U53">
        <f t="shared" si="32"/>
        <v>0.82807790949087889</v>
      </c>
      <c r="V53" s="253">
        <f t="shared" si="33"/>
        <v>2.1735512008448388</v>
      </c>
      <c r="W53" s="253">
        <f t="shared" si="34"/>
        <v>3.6074358515518261</v>
      </c>
      <c r="X53">
        <f t="shared" si="17"/>
        <v>113.65676595692612</v>
      </c>
      <c r="Y53">
        <f t="shared" si="18"/>
        <v>15.595425926280697</v>
      </c>
      <c r="Z53" s="55">
        <f t="shared" si="19"/>
        <v>8.5124747496230029</v>
      </c>
      <c r="AA53" s="477">
        <f t="shared" si="21"/>
        <v>28942057.969905283</v>
      </c>
      <c r="AB53" s="253">
        <f t="shared" si="36"/>
        <v>2178096.7339220014</v>
      </c>
      <c r="AC53" s="261">
        <f t="shared" si="35"/>
        <v>14395182.807765596</v>
      </c>
      <c r="AD53" s="435">
        <f t="shared" si="23"/>
        <v>-1.5404755755586351E-2</v>
      </c>
      <c r="AE53" s="478">
        <f t="shared" si="37"/>
        <v>-5.2318781614303568E-2</v>
      </c>
    </row>
    <row r="54" spans="2:31" x14ac:dyDescent="0.3">
      <c r="B54" s="353">
        <v>25</v>
      </c>
      <c r="C54" s="432">
        <f t="shared" si="6"/>
        <v>89.263131332204566</v>
      </c>
      <c r="D54" s="433">
        <f t="shared" si="1"/>
        <v>14.158849635432274</v>
      </c>
      <c r="E54" s="434">
        <f t="shared" si="2"/>
        <v>6.4305034796392615</v>
      </c>
      <c r="F54" s="434">
        <f t="shared" si="3"/>
        <v>5.562769587700557</v>
      </c>
      <c r="G54" s="434">
        <f t="shared" si="25"/>
        <v>0.86773389193870454</v>
      </c>
      <c r="H54" s="434">
        <f t="shared" si="4"/>
        <v>7.7283461557930124</v>
      </c>
      <c r="I54" s="253">
        <f t="shared" si="7"/>
        <v>113.65676595692612</v>
      </c>
      <c r="J54">
        <f t="shared" si="8"/>
        <v>15.595425926280697</v>
      </c>
      <c r="K54" s="252">
        <f t="shared" si="9"/>
        <v>196367972.1624687</v>
      </c>
      <c r="L54" s="249">
        <f t="shared" si="10"/>
        <v>2199877.7012612214</v>
      </c>
      <c r="M54" s="253">
        <f t="shared" si="5"/>
        <v>31147737.588498011</v>
      </c>
      <c r="N54" s="443">
        <f t="shared" si="26"/>
        <v>1.4091921621168924E-2</v>
      </c>
      <c r="O54" s="454">
        <f t="shared" si="27"/>
        <v>2.026090886018354E-2</v>
      </c>
      <c r="Q54" s="353">
        <v>25</v>
      </c>
      <c r="R54" s="54">
        <f t="shared" si="31"/>
        <v>12.467895257897528</v>
      </c>
      <c r="S54" s="253">
        <f t="shared" si="12"/>
        <v>6.4428256736404546</v>
      </c>
      <c r="T54" s="253">
        <f t="shared" si="13"/>
        <v>2.9261284623981547</v>
      </c>
      <c r="U54">
        <f t="shared" si="32"/>
        <v>0.77698404176692737</v>
      </c>
      <c r="V54" s="253">
        <f t="shared" si="33"/>
        <v>2.1491444206312273</v>
      </c>
      <c r="W54" s="253">
        <f t="shared" si="34"/>
        <v>3.5166972112422998</v>
      </c>
      <c r="X54">
        <f t="shared" si="17"/>
        <v>113.65676595692612</v>
      </c>
      <c r="Y54">
        <f t="shared" si="18"/>
        <v>15.595425926280697</v>
      </c>
      <c r="Z54" s="55">
        <f t="shared" si="19"/>
        <v>8.5124747496230029</v>
      </c>
      <c r="AA54" s="477">
        <f t="shared" si="21"/>
        <v>27427844.759509295</v>
      </c>
      <c r="AB54" s="253">
        <f t="shared" si="36"/>
        <v>2199877.7012612214</v>
      </c>
      <c r="AC54" s="261">
        <f t="shared" si="35"/>
        <v>14173428.532554936</v>
      </c>
      <c r="AD54" s="435">
        <f t="shared" si="23"/>
        <v>-1.5404755755587408E-2</v>
      </c>
      <c r="AE54" s="478">
        <f t="shared" si="37"/>
        <v>-5.2318781614303547E-2</v>
      </c>
    </row>
    <row r="55" spans="2:31" x14ac:dyDescent="0.3">
      <c r="B55" s="353">
        <v>26</v>
      </c>
      <c r="C55" s="432">
        <f t="shared" si="6"/>
        <v>90.130865224143264</v>
      </c>
      <c r="D55" s="433">
        <f t="shared" si="1"/>
        <v>14.21374561693659</v>
      </c>
      <c r="E55" s="434">
        <f t="shared" si="2"/>
        <v>6.4554355051336438</v>
      </c>
      <c r="F55" s="434">
        <f t="shared" si="3"/>
        <v>5.6168457066116142</v>
      </c>
      <c r="G55" s="434">
        <f t="shared" si="25"/>
        <v>0.83858979852202964</v>
      </c>
      <c r="H55" s="434">
        <f t="shared" si="4"/>
        <v>7.7583101118029463</v>
      </c>
      <c r="I55" s="253">
        <f t="shared" si="7"/>
        <v>113.65676595692612</v>
      </c>
      <c r="J55">
        <f t="shared" si="8"/>
        <v>15.595425926280697</v>
      </c>
      <c r="K55" s="252">
        <f t="shared" si="9"/>
        <v>200259649.40799299</v>
      </c>
      <c r="L55" s="249">
        <f t="shared" si="10"/>
        <v>2221876.4782738336</v>
      </c>
      <c r="M55" s="253">
        <f t="shared" si="5"/>
        <v>31581187.054439202</v>
      </c>
      <c r="N55" s="443">
        <f t="shared" si="26"/>
        <v>1.3915921331674873E-2</v>
      </c>
      <c r="O55" s="454">
        <f t="shared" si="27"/>
        <v>1.9818289116437151E-2</v>
      </c>
      <c r="Q55" s="353">
        <v>26</v>
      </c>
      <c r="R55" s="54">
        <f t="shared" si="31"/>
        <v>11.698604127435223</v>
      </c>
      <c r="S55" s="253">
        <f t="shared" si="12"/>
        <v>6.2807678393685142</v>
      </c>
      <c r="T55" s="253">
        <f t="shared" si="13"/>
        <v>2.8525268991340993</v>
      </c>
      <c r="U55">
        <f t="shared" si="32"/>
        <v>0.72904275580982625</v>
      </c>
      <c r="V55" s="253">
        <f t="shared" si="33"/>
        <v>2.1234841433242728</v>
      </c>
      <c r="W55" s="253">
        <f t="shared" si="34"/>
        <v>3.4282409402344149</v>
      </c>
      <c r="X55">
        <f t="shared" si="17"/>
        <v>113.65676595692612</v>
      </c>
      <c r="Y55">
        <f t="shared" si="18"/>
        <v>15.595425926280697</v>
      </c>
      <c r="Z55" s="55">
        <f t="shared" si="19"/>
        <v>8.5124747496230029</v>
      </c>
      <c r="AA55" s="477">
        <f t="shared" si="21"/>
        <v>25992853.339385506</v>
      </c>
      <c r="AB55" s="253">
        <f t="shared" si="36"/>
        <v>2221876.4782738336</v>
      </c>
      <c r="AC55" s="261">
        <f t="shared" si="35"/>
        <v>13955090.327791657</v>
      </c>
      <c r="AD55" s="435">
        <f t="shared" si="23"/>
        <v>-1.5404755755587122E-2</v>
      </c>
      <c r="AE55" s="478">
        <f t="shared" si="37"/>
        <v>-5.2318781614303644E-2</v>
      </c>
    </row>
    <row r="56" spans="2:31" x14ac:dyDescent="0.3">
      <c r="B56" s="353">
        <v>27</v>
      </c>
      <c r="C56" s="432">
        <f t="shared" si="6"/>
        <v>90.969455022665301</v>
      </c>
      <c r="D56" s="433">
        <f t="shared" si="1"/>
        <v>14.266497339428241</v>
      </c>
      <c r="E56" s="434">
        <f t="shared" si="2"/>
        <v>6.4793936757318136</v>
      </c>
      <c r="F56" s="434">
        <f t="shared" si="3"/>
        <v>5.6691056011296919</v>
      </c>
      <c r="G56" s="434">
        <f t="shared" si="25"/>
        <v>0.81028807460212171</v>
      </c>
      <c r="H56" s="434">
        <f t="shared" si="4"/>
        <v>7.7871036636964277</v>
      </c>
      <c r="I56" s="253">
        <f t="shared" si="7"/>
        <v>113.65676595692612</v>
      </c>
      <c r="J56">
        <f t="shared" si="8"/>
        <v>15.595425926280697</v>
      </c>
      <c r="K56" s="252">
        <f t="shared" si="9"/>
        <v>204144121.27981198</v>
      </c>
      <c r="L56" s="249">
        <f t="shared" si="10"/>
        <v>2244095.243056572</v>
      </c>
      <c r="M56" s="253">
        <f t="shared" si="5"/>
        <v>32015378.814490158</v>
      </c>
      <c r="N56" s="443">
        <f t="shared" si="26"/>
        <v>1.3748430649630192E-2</v>
      </c>
      <c r="O56" s="454">
        <f t="shared" si="27"/>
        <v>1.9397177031430218E-2</v>
      </c>
      <c r="Q56" s="353">
        <v>27</v>
      </c>
      <c r="R56" s="54">
        <f t="shared" si="31"/>
        <v>10.976779616732424</v>
      </c>
      <c r="S56" s="253">
        <f t="shared" si="12"/>
        <v>6.1227862820252454</v>
      </c>
      <c r="T56" s="253">
        <f t="shared" si="13"/>
        <v>2.7807766524422748</v>
      </c>
      <c r="U56">
        <f t="shared" si="32"/>
        <v>0.68405953176348699</v>
      </c>
      <c r="V56" s="253">
        <f t="shared" si="33"/>
        <v>2.0967171206787878</v>
      </c>
      <c r="W56" s="253">
        <f t="shared" si="34"/>
        <v>3.3420096295829707</v>
      </c>
      <c r="X56">
        <f t="shared" si="17"/>
        <v>113.65676595692612</v>
      </c>
      <c r="Y56">
        <f t="shared" si="18"/>
        <v>15.595425926280697</v>
      </c>
      <c r="Z56" s="55">
        <f t="shared" si="19"/>
        <v>8.5124747496230029</v>
      </c>
      <c r="AA56" s="477">
        <f t="shared" si="21"/>
        <v>24632938.921989575</v>
      </c>
      <c r="AB56" s="253">
        <f t="shared" si="36"/>
        <v>2244095.243056572</v>
      </c>
      <c r="AC56" s="261">
        <f t="shared" si="35"/>
        <v>13740115.569744892</v>
      </c>
      <c r="AD56" s="435">
        <f t="shared" si="23"/>
        <v>-1.5404755755585559E-2</v>
      </c>
      <c r="AE56" s="478">
        <f t="shared" si="37"/>
        <v>-5.231878161430354E-2</v>
      </c>
    </row>
    <row r="57" spans="2:31" x14ac:dyDescent="0.3">
      <c r="B57" s="353">
        <v>28</v>
      </c>
      <c r="C57" s="432">
        <f t="shared" si="6"/>
        <v>91.779743097267428</v>
      </c>
      <c r="D57" s="433">
        <f t="shared" si="1"/>
        <v>14.31719228213732</v>
      </c>
      <c r="E57" s="434">
        <f t="shared" si="2"/>
        <v>6.5024177217443553</v>
      </c>
      <c r="F57" s="434">
        <f t="shared" si="3"/>
        <v>5.7196017666954964</v>
      </c>
      <c r="G57" s="434">
        <f t="shared" si="25"/>
        <v>0.78281595504885892</v>
      </c>
      <c r="H57" s="434">
        <f t="shared" si="4"/>
        <v>7.8147745603929648</v>
      </c>
      <c r="I57" s="253">
        <f t="shared" si="7"/>
        <v>113.65676595692612</v>
      </c>
      <c r="J57">
        <f t="shared" si="8"/>
        <v>15.595425926280697</v>
      </c>
      <c r="K57" s="252">
        <f t="shared" si="9"/>
        <v>208022109.74246743</v>
      </c>
      <c r="L57" s="249">
        <f t="shared" si="10"/>
        <v>2266536.1954871379</v>
      </c>
      <c r="M57" s="253">
        <f t="shared" si="5"/>
        <v>32450434.525213316</v>
      </c>
      <c r="N57" s="443">
        <f t="shared" si="26"/>
        <v>1.3588960269501849E-2</v>
      </c>
      <c r="O57" s="454">
        <f t="shared" si="27"/>
        <v>1.8996326900543245E-2</v>
      </c>
      <c r="Q57" s="353">
        <v>28</v>
      </c>
      <c r="R57" s="54">
        <f t="shared" si="31"/>
        <v>10.29949295162006</v>
      </c>
      <c r="S57" s="253">
        <f t="shared" si="12"/>
        <v>5.9687784701059297</v>
      </c>
      <c r="T57" s="253">
        <f t="shared" si="13"/>
        <v>2.7108311557431315</v>
      </c>
      <c r="U57">
        <f t="shared" si="32"/>
        <v>0.64185185199006967</v>
      </c>
      <c r="V57" s="253">
        <f t="shared" si="33"/>
        <v>2.0689793037530619</v>
      </c>
      <c r="W57" s="253">
        <f t="shared" si="34"/>
        <v>3.2579473143627982</v>
      </c>
      <c r="X57">
        <f t="shared" si="17"/>
        <v>113.65676595692612</v>
      </c>
      <c r="Y57">
        <f t="shared" si="18"/>
        <v>15.595425926280697</v>
      </c>
      <c r="Z57" s="55">
        <f t="shared" si="19"/>
        <v>8.5124747496230029</v>
      </c>
      <c r="AA57" s="477">
        <f t="shared" si="21"/>
        <v>23344173.570011523</v>
      </c>
      <c r="AB57" s="253">
        <f t="shared" si="36"/>
        <v>2266536.1954871379</v>
      </c>
      <c r="AC57" s="261">
        <f t="shared" si="35"/>
        <v>13528452.445339432</v>
      </c>
      <c r="AD57" s="435">
        <f t="shared" si="23"/>
        <v>-1.5404755755587163E-2</v>
      </c>
      <c r="AE57" s="478">
        <f t="shared" si="37"/>
        <v>-5.2318781614303631E-2</v>
      </c>
    </row>
    <row r="58" spans="2:31" x14ac:dyDescent="0.3">
      <c r="B58" s="353">
        <v>29</v>
      </c>
      <c r="C58" s="432">
        <f t="shared" si="6"/>
        <v>92.562559052316288</v>
      </c>
      <c r="D58" s="433">
        <f t="shared" si="1"/>
        <v>14.365914048958162</v>
      </c>
      <c r="E58" s="434">
        <f t="shared" si="2"/>
        <v>6.5245456134264277</v>
      </c>
      <c r="F58" s="434">
        <f t="shared" si="3"/>
        <v>5.768385903242379</v>
      </c>
      <c r="G58" s="434">
        <f t="shared" si="25"/>
        <v>0.75615971018404871</v>
      </c>
      <c r="H58" s="434">
        <f t="shared" si="4"/>
        <v>7.8413684355317343</v>
      </c>
      <c r="I58" s="253">
        <f t="shared" si="7"/>
        <v>113.65676595692612</v>
      </c>
      <c r="J58">
        <f t="shared" si="8"/>
        <v>15.595425926280697</v>
      </c>
      <c r="K58" s="252">
        <f t="shared" si="9"/>
        <v>211894354.34338042</v>
      </c>
      <c r="L58" s="249">
        <f t="shared" si="10"/>
        <v>2289201.5574420094</v>
      </c>
      <c r="M58" s="253">
        <f t="shared" si="5"/>
        <v>32886472.814953096</v>
      </c>
      <c r="N58" s="443">
        <f t="shared" si="26"/>
        <v>1.343705550078189E-2</v>
      </c>
      <c r="O58" s="454">
        <f t="shared" si="27"/>
        <v>1.861458191010008E-2</v>
      </c>
      <c r="Q58" s="353">
        <v>29</v>
      </c>
      <c r="R58" s="54">
        <f t="shared" si="31"/>
        <v>9.6639960684615733</v>
      </c>
      <c r="S58" s="253">
        <f t="shared" si="12"/>
        <v>5.8186444511037045</v>
      </c>
      <c r="T58" s="253">
        <f t="shared" si="13"/>
        <v>2.6426450137567059</v>
      </c>
      <c r="U58">
        <f t="shared" si="32"/>
        <v>0.60224846051194525</v>
      </c>
      <c r="V58" s="253">
        <f t="shared" si="33"/>
        <v>2.0403965532447605</v>
      </c>
      <c r="W58" s="253">
        <f t="shared" si="34"/>
        <v>3.1759994373469986</v>
      </c>
      <c r="X58">
        <f t="shared" si="17"/>
        <v>113.65676595692612</v>
      </c>
      <c r="Y58">
        <f t="shared" si="18"/>
        <v>15.595425926280697</v>
      </c>
      <c r="Z58" s="55">
        <f t="shared" si="19"/>
        <v>8.5124747496230029</v>
      </c>
      <c r="AA58" s="477">
        <f t="shared" si="21"/>
        <v>22122834.851035692</v>
      </c>
      <c r="AB58" s="253">
        <f t="shared" si="36"/>
        <v>2289201.5574420094</v>
      </c>
      <c r="AC58" s="261">
        <f t="shared" si="35"/>
        <v>13320049.939667923</v>
      </c>
      <c r="AD58" s="435">
        <f t="shared" si="23"/>
        <v>-1.5404755755585593E-2</v>
      </c>
      <c r="AE58" s="478">
        <f t="shared" si="37"/>
        <v>-5.2318781614303596E-2</v>
      </c>
    </row>
    <row r="59" spans="2:31" x14ac:dyDescent="0.3">
      <c r="B59" s="353">
        <v>30</v>
      </c>
      <c r="C59" s="432">
        <f t="shared" si="6"/>
        <v>93.318718762500339</v>
      </c>
      <c r="D59" s="433">
        <f t="shared" si="1"/>
        <v>14.412742566028989</v>
      </c>
      <c r="E59" s="434">
        <f t="shared" si="2"/>
        <v>6.54581365071222</v>
      </c>
      <c r="F59" s="434">
        <f t="shared" si="3"/>
        <v>5.8155088550868737</v>
      </c>
      <c r="G59" s="434">
        <f t="shared" si="25"/>
        <v>0.73030479562534634</v>
      </c>
      <c r="H59" s="434">
        <f t="shared" si="4"/>
        <v>7.8669289153167687</v>
      </c>
      <c r="I59" s="253">
        <f t="shared" si="7"/>
        <v>113.65676595692612</v>
      </c>
      <c r="J59">
        <f t="shared" si="8"/>
        <v>15.595425926280697</v>
      </c>
      <c r="K59" s="252">
        <f t="shared" si="9"/>
        <v>215761609.89290476</v>
      </c>
      <c r="L59" s="249">
        <f t="shared" si="10"/>
        <v>2312093.5730164298</v>
      </c>
      <c r="M59" s="253">
        <f t="shared" si="5"/>
        <v>33323609.456455979</v>
      </c>
      <c r="N59" s="443">
        <f t="shared" si="26"/>
        <v>1.3292293277013348E-2</v>
      </c>
      <c r="O59" s="454">
        <f t="shared" si="27"/>
        <v>1.8250866388149951E-2</v>
      </c>
      <c r="Q59" s="353">
        <v>30</v>
      </c>
      <c r="R59" s="54">
        <f t="shared" si="31"/>
        <v>9.0677104639943007</v>
      </c>
      <c r="S59" s="253">
        <f t="shared" si="12"/>
        <v>5.6722867866394573</v>
      </c>
      <c r="T59" s="253">
        <f t="shared" si="13"/>
        <v>2.5761739730406581</v>
      </c>
      <c r="U59">
        <f t="shared" si="32"/>
        <v>0.56508866814739633</v>
      </c>
      <c r="V59" s="253">
        <f t="shared" si="33"/>
        <v>2.0110853048932618</v>
      </c>
      <c r="W59" s="253">
        <f t="shared" si="34"/>
        <v>3.0961128135987992</v>
      </c>
      <c r="X59">
        <f t="shared" si="17"/>
        <v>113.65676595692612</v>
      </c>
      <c r="Y59">
        <f t="shared" si="18"/>
        <v>15.595425926280697</v>
      </c>
      <c r="Z59" s="55">
        <f t="shared" si="19"/>
        <v>8.5124747496230029</v>
      </c>
      <c r="AA59" s="477">
        <f t="shared" si="21"/>
        <v>20965395.085775051</v>
      </c>
      <c r="AB59" s="253">
        <f t="shared" si="36"/>
        <v>2312093.5730164298</v>
      </c>
      <c r="AC59" s="261">
        <f t="shared" si="35"/>
        <v>13114857.823695112</v>
      </c>
      <c r="AD59" s="435">
        <f t="shared" si="23"/>
        <v>-1.5404755755587423E-2</v>
      </c>
      <c r="AE59" s="478">
        <f t="shared" si="37"/>
        <v>-5.2318781614303575E-2</v>
      </c>
    </row>
    <row r="60" spans="2:31" x14ac:dyDescent="0.3">
      <c r="B60" s="353">
        <v>31</v>
      </c>
      <c r="C60" s="432">
        <f t="shared" si="6"/>
        <v>94.049023558125683</v>
      </c>
      <c r="D60" s="433">
        <f t="shared" si="1"/>
        <v>14.457754267012319</v>
      </c>
      <c r="E60" s="434">
        <f t="shared" si="2"/>
        <v>6.5662565473634738</v>
      </c>
      <c r="F60" s="434">
        <f t="shared" si="3"/>
        <v>5.8610205601573284</v>
      </c>
      <c r="G60" s="434">
        <f t="shared" si="25"/>
        <v>0.70523598720614533</v>
      </c>
      <c r="H60" s="434">
        <f t="shared" si="4"/>
        <v>7.8914977196488456</v>
      </c>
      <c r="I60" s="253">
        <f t="shared" si="7"/>
        <v>113.65676595692612</v>
      </c>
      <c r="J60">
        <f t="shared" si="8"/>
        <v>15.595425926280697</v>
      </c>
      <c r="K60" s="252">
        <f t="shared" si="9"/>
        <v>219624644.34638533</v>
      </c>
      <c r="L60" s="249">
        <f t="shared" si="10"/>
        <v>2335214.5087465942</v>
      </c>
      <c r="M60" s="253">
        <f t="shared" si="5"/>
        <v>33761957.528220125</v>
      </c>
      <c r="N60" s="443">
        <f t="shared" si="26"/>
        <v>1.3154279470743865E-2</v>
      </c>
      <c r="O60" s="454">
        <f t="shared" si="27"/>
        <v>1.7904178854607284E-2</v>
      </c>
      <c r="Q60" s="353">
        <v>31</v>
      </c>
      <c r="R60" s="54">
        <f t="shared" si="31"/>
        <v>8.5082167331552956</v>
      </c>
      <c r="S60" s="253">
        <f t="shared" si="12"/>
        <v>5.5296104892234004</v>
      </c>
      <c r="T60" s="253">
        <f t="shared" si="13"/>
        <v>2.5113748932693736</v>
      </c>
      <c r="U60">
        <f t="shared" si="32"/>
        <v>0.53022170052066842</v>
      </c>
      <c r="V60" s="253">
        <f t="shared" si="33"/>
        <v>1.9811531927487052</v>
      </c>
      <c r="W60" s="253">
        <f t="shared" si="34"/>
        <v>3.0182355959540268</v>
      </c>
      <c r="X60">
        <f t="shared" si="17"/>
        <v>113.65676595692612</v>
      </c>
      <c r="Y60">
        <f t="shared" si="18"/>
        <v>15.595425926280697</v>
      </c>
      <c r="Z60" s="55">
        <f t="shared" si="19"/>
        <v>8.5124747496230029</v>
      </c>
      <c r="AA60" s="477">
        <f t="shared" si="21"/>
        <v>19868511.158824794</v>
      </c>
      <c r="AB60" s="253">
        <f t="shared" si="36"/>
        <v>2335214.5087465942</v>
      </c>
      <c r="AC60" s="261">
        <f t="shared" si="35"/>
        <v>12912826.642151838</v>
      </c>
      <c r="AD60" s="435">
        <f t="shared" si="23"/>
        <v>-1.5404755755587104E-2</v>
      </c>
      <c r="AE60" s="478">
        <f t="shared" si="37"/>
        <v>-5.2318781614303526E-2</v>
      </c>
    </row>
    <row r="61" spans="2:31" x14ac:dyDescent="0.3">
      <c r="B61" s="353">
        <v>32</v>
      </c>
      <c r="C61" s="432">
        <f t="shared" si="6"/>
        <v>94.754259545331834</v>
      </c>
      <c r="D61" s="433">
        <f t="shared" si="1"/>
        <v>14.501022267033095</v>
      </c>
      <c r="E61" s="434">
        <f t="shared" si="2"/>
        <v>6.5859075099667033</v>
      </c>
      <c r="F61" s="434">
        <f t="shared" si="3"/>
        <v>5.9049700076305758</v>
      </c>
      <c r="G61" s="434">
        <f t="shared" si="25"/>
        <v>0.68093750233612749</v>
      </c>
      <c r="H61" s="434">
        <f t="shared" si="4"/>
        <v>7.9151147570663918</v>
      </c>
      <c r="I61" s="253">
        <f t="shared" si="7"/>
        <v>113.65676595692612</v>
      </c>
      <c r="J61">
        <f t="shared" si="8"/>
        <v>15.595425926280697</v>
      </c>
      <c r="K61" s="252">
        <f t="shared" si="9"/>
        <v>223484236.87235737</v>
      </c>
      <c r="L61" s="249">
        <f t="shared" si="10"/>
        <v>2358566.6538340603</v>
      </c>
      <c r="M61" s="253">
        <f t="shared" si="5"/>
        <v>34201627.565529481</v>
      </c>
      <c r="N61" s="443">
        <f t="shared" si="26"/>
        <v>1.3022646478417471E-2</v>
      </c>
      <c r="O61" s="454">
        <f t="shared" si="27"/>
        <v>1.7573585776124497E-2</v>
      </c>
      <c r="Q61" s="353">
        <v>32</v>
      </c>
      <c r="R61" s="54">
        <f t="shared" si="31"/>
        <v>7.9832447524417605</v>
      </c>
      <c r="S61" s="253">
        <f t="shared" si="12"/>
        <v>5.39052296060731</v>
      </c>
      <c r="T61" s="253">
        <f t="shared" si="13"/>
        <v>2.4482057192354909</v>
      </c>
      <c r="U61">
        <f t="shared" si="32"/>
        <v>0.49750608630095322</v>
      </c>
      <c r="V61" s="253">
        <f t="shared" si="33"/>
        <v>1.9506996329345376</v>
      </c>
      <c r="W61" s="253">
        <f t="shared" si="34"/>
        <v>2.942317241371819</v>
      </c>
      <c r="X61">
        <f t="shared" si="17"/>
        <v>113.65676595692612</v>
      </c>
      <c r="Y61">
        <f t="shared" si="18"/>
        <v>15.595425926280697</v>
      </c>
      <c r="Z61" s="55">
        <f t="shared" si="19"/>
        <v>8.5124747496230029</v>
      </c>
      <c r="AA61" s="477">
        <f t="shared" si="21"/>
        <v>18829014.862504885</v>
      </c>
      <c r="AB61" s="253">
        <f t="shared" si="36"/>
        <v>2358566.6538340603</v>
      </c>
      <c r="AC61" s="261">
        <f t="shared" si="35"/>
        <v>12713907.701615272</v>
      </c>
      <c r="AD61" s="435">
        <f t="shared" si="23"/>
        <v>-1.5404755755585482E-2</v>
      </c>
      <c r="AE61" s="478">
        <f t="shared" si="37"/>
        <v>-5.2318781614303644E-2</v>
      </c>
    </row>
    <row r="62" spans="2:31" x14ac:dyDescent="0.3">
      <c r="B62" s="353">
        <v>33</v>
      </c>
      <c r="C62" s="432">
        <f t="shared" si="6"/>
        <v>95.435197047667955</v>
      </c>
      <c r="D62" s="433">
        <f t="shared" si="1"/>
        <v>14.542616526140678</v>
      </c>
      <c r="E62" s="434">
        <f t="shared" si="2"/>
        <v>6.6047983121724831</v>
      </c>
      <c r="F62" s="434">
        <f t="shared" si="3"/>
        <v>5.94740520313165</v>
      </c>
      <c r="G62" s="434">
        <f t="shared" si="25"/>
        <v>0.65739310904083315</v>
      </c>
      <c r="H62" s="434">
        <f t="shared" si="4"/>
        <v>7.9378182139681952</v>
      </c>
      <c r="I62" s="253">
        <f t="shared" si="7"/>
        <v>113.65676595692612</v>
      </c>
      <c r="J62">
        <f t="shared" si="8"/>
        <v>15.595425926280697</v>
      </c>
      <c r="K62" s="252">
        <f t="shared" si="9"/>
        <v>227341176.09229952</v>
      </c>
      <c r="L62" s="249">
        <f t="shared" si="10"/>
        <v>2382152.3203724008</v>
      </c>
      <c r="M62" s="253">
        <f t="shared" si="5"/>
        <v>34642727.70203203</v>
      </c>
      <c r="N62" s="443">
        <f t="shared" si="26"/>
        <v>1.2897051044059584E-2</v>
      </c>
      <c r="O62" s="454">
        <f t="shared" si="27"/>
        <v>1.7258215943637387E-2</v>
      </c>
      <c r="Q62" s="353">
        <v>33</v>
      </c>
      <c r="R62" s="54">
        <f t="shared" si="31"/>
        <v>7.4906644689754707</v>
      </c>
      <c r="S62" s="253">
        <f t="shared" si="12"/>
        <v>5.2549339316873969</v>
      </c>
      <c r="T62" s="253">
        <f t="shared" si="13"/>
        <v>2.3866254535556806</v>
      </c>
      <c r="U62">
        <f t="shared" si="32"/>
        <v>0.46680908318810571</v>
      </c>
      <c r="V62" s="253">
        <f t="shared" si="33"/>
        <v>1.9198163703675748</v>
      </c>
      <c r="W62" s="253">
        <f t="shared" si="34"/>
        <v>2.8683084781317163</v>
      </c>
      <c r="X62">
        <f t="shared" si="17"/>
        <v>113.65676595692612</v>
      </c>
      <c r="Y62">
        <f t="shared" si="18"/>
        <v>15.595425926280697</v>
      </c>
      <c r="Z62" s="55">
        <f t="shared" si="19"/>
        <v>8.5124747496230029</v>
      </c>
      <c r="AA62" s="477">
        <f t="shared" si="21"/>
        <v>17843903.745901015</v>
      </c>
      <c r="AB62" s="253">
        <f t="shared" si="36"/>
        <v>2382152.3203724008</v>
      </c>
      <c r="AC62" s="261">
        <f t="shared" si="35"/>
        <v>12518053.058772787</v>
      </c>
      <c r="AD62" s="435">
        <f t="shared" si="23"/>
        <v>-1.5404755755588957E-2</v>
      </c>
      <c r="AE62" s="478">
        <f t="shared" si="37"/>
        <v>-5.231878161430361E-2</v>
      </c>
    </row>
    <row r="63" spans="2:31" x14ac:dyDescent="0.3">
      <c r="B63" s="353">
        <v>34</v>
      </c>
      <c r="C63" s="432">
        <f t="shared" si="6"/>
        <v>96.092590156708781</v>
      </c>
      <c r="D63" s="433">
        <f t="shared" si="1"/>
        <v>14.582604003079956</v>
      </c>
      <c r="E63" s="434">
        <f t="shared" si="2"/>
        <v>6.6229593645334415</v>
      </c>
      <c r="F63" s="434">
        <f t="shared" si="3"/>
        <v>5.9883731407287133</v>
      </c>
      <c r="G63" s="434">
        <f t="shared" si="25"/>
        <v>0.63458622380472818</v>
      </c>
      <c r="H63" s="434">
        <f t="shared" si="4"/>
        <v>7.9596446385465143</v>
      </c>
      <c r="I63" s="253">
        <f t="shared" si="7"/>
        <v>113.65676595692612</v>
      </c>
      <c r="J63">
        <f t="shared" si="8"/>
        <v>15.595425926280697</v>
      </c>
      <c r="K63" s="252">
        <f t="shared" si="9"/>
        <v>231196258.47852191</v>
      </c>
      <c r="L63" s="249">
        <f t="shared" si="10"/>
        <v>2405973.8435761249</v>
      </c>
      <c r="M63" s="253">
        <f t="shared" si="5"/>
        <v>35085363.802638881</v>
      </c>
      <c r="N63" s="443">
        <f t="shared" si="26"/>
        <v>1.2777172294688784E-2</v>
      </c>
      <c r="O63" s="454">
        <f t="shared" si="27"/>
        <v>1.6957255401270757E-2</v>
      </c>
      <c r="Q63" s="353">
        <v>34</v>
      </c>
      <c r="R63" s="54">
        <f t="shared" si="31"/>
        <v>7.028477257898138</v>
      </c>
      <c r="S63" s="253">
        <f t="shared" si="12"/>
        <v>5.122755403918819</v>
      </c>
      <c r="T63" s="253">
        <f t="shared" si="13"/>
        <v>2.3265941300629591</v>
      </c>
      <c r="U63">
        <f t="shared" si="32"/>
        <v>0.43800613931605342</v>
      </c>
      <c r="V63" s="253">
        <f t="shared" si="33"/>
        <v>1.8885879907469056</v>
      </c>
      <c r="W63" s="253">
        <f t="shared" si="34"/>
        <v>2.7961612738558599</v>
      </c>
      <c r="X63">
        <f t="shared" si="17"/>
        <v>113.65676595692612</v>
      </c>
      <c r="Y63">
        <f t="shared" si="18"/>
        <v>15.595425926280697</v>
      </c>
      <c r="Z63" s="55">
        <f t="shared" si="19"/>
        <v>8.5124747496230029</v>
      </c>
      <c r="AA63" s="477">
        <f t="shared" si="21"/>
        <v>16910332.442672566</v>
      </c>
      <c r="AB63" s="253">
        <f t="shared" si="36"/>
        <v>2405973.8435761249</v>
      </c>
      <c r="AC63" s="261">
        <f t="shared" si="35"/>
        <v>12325215.508866932</v>
      </c>
      <c r="AD63" s="435">
        <f t="shared" si="23"/>
        <v>-1.5404755755585534E-2</v>
      </c>
      <c r="AE63" s="478">
        <f t="shared" si="37"/>
        <v>-5.2318781614303596E-2</v>
      </c>
    </row>
    <row r="64" spans="2:31" x14ac:dyDescent="0.3">
      <c r="B64" s="353">
        <v>35</v>
      </c>
      <c r="C64" s="432">
        <f t="shared" si="6"/>
        <v>96.727176380513512</v>
      </c>
      <c r="D64" s="433">
        <f t="shared" si="1"/>
        <v>14.621048800084729</v>
      </c>
      <c r="E64" s="434">
        <f t="shared" si="2"/>
        <v>6.640419780264855</v>
      </c>
      <c r="F64" s="434">
        <f t="shared" si="3"/>
        <v>6.0279197810254459</v>
      </c>
      <c r="G64" s="434">
        <f t="shared" si="25"/>
        <v>0.61249999923940912</v>
      </c>
      <c r="H64" s="434">
        <f t="shared" si="4"/>
        <v>7.9806290198198742</v>
      </c>
      <c r="I64" s="253">
        <f t="shared" si="7"/>
        <v>113.65676595692612</v>
      </c>
      <c r="J64">
        <f t="shared" si="8"/>
        <v>15.595425926280697</v>
      </c>
      <c r="K64" s="252">
        <f t="shared" si="9"/>
        <v>235050286.89783475</v>
      </c>
      <c r="L64" s="249">
        <f t="shared" si="10"/>
        <v>2430033.5820118859</v>
      </c>
      <c r="M64" s="253">
        <f t="shared" si="5"/>
        <v>35529639.588440478</v>
      </c>
      <c r="N64" s="443">
        <f t="shared" si="26"/>
        <v>1.266270996363964E-2</v>
      </c>
      <c r="O64" s="454">
        <f t="shared" si="27"/>
        <v>1.6669942864455452E-2</v>
      </c>
      <c r="Q64" s="353">
        <v>35</v>
      </c>
      <c r="R64" s="54">
        <f t="shared" si="31"/>
        <v>6.5948078130307595</v>
      </c>
      <c r="S64" s="253">
        <f t="shared" si="12"/>
        <v>4.993901592203799</v>
      </c>
      <c r="T64" s="253">
        <f t="shared" si="13"/>
        <v>2.2680727878682743</v>
      </c>
      <c r="U64">
        <f t="shared" si="32"/>
        <v>0.41098038788856694</v>
      </c>
      <c r="V64" s="253">
        <f t="shared" si="33"/>
        <v>1.8570923999797073</v>
      </c>
      <c r="W64" s="253">
        <f t="shared" si="34"/>
        <v>2.7258288043355248</v>
      </c>
      <c r="X64">
        <f t="shared" si="17"/>
        <v>113.65676595692612</v>
      </c>
      <c r="Y64">
        <f t="shared" si="18"/>
        <v>15.595425926280697</v>
      </c>
      <c r="Z64" s="55">
        <f t="shared" si="19"/>
        <v>8.5124747496230029</v>
      </c>
      <c r="AA64" s="477">
        <f t="shared" si="21"/>
        <v>16025604.452579107</v>
      </c>
      <c r="AB64" s="253">
        <f t="shared" si="36"/>
        <v>2430033.5820118859</v>
      </c>
      <c r="AC64" s="261">
        <f t="shared" si="35"/>
        <v>12135348.57431785</v>
      </c>
      <c r="AD64" s="435">
        <f t="shared" si="23"/>
        <v>-1.540475575558814E-2</v>
      </c>
      <c r="AE64" s="478">
        <f t="shared" si="37"/>
        <v>-5.2318781614303561E-2</v>
      </c>
    </row>
    <row r="65" spans="2:31" x14ac:dyDescent="0.3">
      <c r="B65" s="353">
        <v>36</v>
      </c>
      <c r="C65" s="432">
        <f t="shared" si="6"/>
        <v>97.339676379752916</v>
      </c>
      <c r="D65" s="433">
        <f t="shared" si="1"/>
        <v>14.658012299342499</v>
      </c>
      <c r="E65" s="434">
        <f t="shared" si="2"/>
        <v>6.6572074372226568</v>
      </c>
      <c r="F65" s="434">
        <f t="shared" si="3"/>
        <v>6.0660900347168072</v>
      </c>
      <c r="G65" s="434">
        <f t="shared" si="25"/>
        <v>0.59111740250584965</v>
      </c>
      <c r="H65" s="434">
        <f t="shared" si="4"/>
        <v>8.0008048621198427</v>
      </c>
      <c r="I65" s="253">
        <f t="shared" si="7"/>
        <v>113.65676595692612</v>
      </c>
      <c r="J65">
        <f t="shared" si="8"/>
        <v>15.595425926280697</v>
      </c>
      <c r="K65" s="252">
        <f t="shared" si="9"/>
        <v>238904069.28961843</v>
      </c>
      <c r="L65" s="249">
        <f t="shared" si="10"/>
        <v>2454333.9178320048</v>
      </c>
      <c r="M65" s="253">
        <f t="shared" si="5"/>
        <v>35975656.754274994</v>
      </c>
      <c r="N65" s="443">
        <f t="shared" si="26"/>
        <v>1.2553382781277281E-2</v>
      </c>
      <c r="O65" s="454">
        <f t="shared" si="27"/>
        <v>1.639556557299052E-2</v>
      </c>
      <c r="Q65" s="353">
        <v>36</v>
      </c>
      <c r="R65" s="54">
        <f t="shared" si="31"/>
        <v>6.1878965378935646</v>
      </c>
      <c r="S65" s="253">
        <f t="shared" si="12"/>
        <v>4.8682888692163004</v>
      </c>
      <c r="T65" s="253">
        <f t="shared" si="13"/>
        <v>2.2110234460745257</v>
      </c>
      <c r="U65">
        <f t="shared" si="32"/>
        <v>0.38562217299689433</v>
      </c>
      <c r="V65" s="253">
        <f t="shared" si="33"/>
        <v>1.8254012730776314</v>
      </c>
      <c r="W65" s="253">
        <f t="shared" si="34"/>
        <v>2.6572654231417747</v>
      </c>
      <c r="X65">
        <f t="shared" si="17"/>
        <v>113.65676595692612</v>
      </c>
      <c r="Y65">
        <f t="shared" si="18"/>
        <v>15.595425926280697</v>
      </c>
      <c r="Z65" s="55">
        <f t="shared" si="19"/>
        <v>8.5124747496230029</v>
      </c>
      <c r="AA65" s="477">
        <f t="shared" si="21"/>
        <v>15187164.352987411</v>
      </c>
      <c r="AB65" s="253">
        <f t="shared" si="36"/>
        <v>2454333.9178320048</v>
      </c>
      <c r="AC65" s="261">
        <f t="shared" si="35"/>
        <v>11948406.493521588</v>
      </c>
      <c r="AD65" s="435">
        <f t="shared" si="23"/>
        <v>-1.5404755755585751E-2</v>
      </c>
      <c r="AE65" s="478">
        <f t="shared" si="37"/>
        <v>-5.2318781614303533E-2</v>
      </c>
    </row>
    <row r="66" spans="2:31" x14ac:dyDescent="0.3">
      <c r="B66" s="353">
        <v>37</v>
      </c>
      <c r="C66" s="432">
        <f t="shared" si="6"/>
        <v>97.93079378225876</v>
      </c>
      <c r="D66" s="433">
        <f t="shared" si="1"/>
        <v>14.693553291722294</v>
      </c>
      <c r="E66" s="434">
        <f t="shared" si="2"/>
        <v>6.6733490363675596</v>
      </c>
      <c r="F66" s="434">
        <f t="shared" si="3"/>
        <v>6.1029277510319835</v>
      </c>
      <c r="G66" s="434">
        <f t="shared" si="25"/>
        <v>0.57042128533557612</v>
      </c>
      <c r="H66" s="434">
        <f t="shared" si="4"/>
        <v>8.0202042553547344</v>
      </c>
      <c r="I66" s="253">
        <f t="shared" si="7"/>
        <v>113.65676595692612</v>
      </c>
      <c r="J66">
        <f t="shared" si="8"/>
        <v>15.595425926280697</v>
      </c>
      <c r="K66" s="252">
        <f t="shared" si="9"/>
        <v>242758417.46780938</v>
      </c>
      <c r="L66" s="249">
        <f t="shared" si="10"/>
        <v>2478877.2570103249</v>
      </c>
      <c r="M66" s="253">
        <f t="shared" si="5"/>
        <v>36423515.07951957</v>
      </c>
      <c r="N66" s="443">
        <f t="shared" si="26"/>
        <v>1.2448927014830845E-2</v>
      </c>
      <c r="O66" s="454">
        <f t="shared" si="27"/>
        <v>1.6133455531552293E-2</v>
      </c>
      <c r="Q66" s="353">
        <v>37</v>
      </c>
      <c r="R66" s="54">
        <f t="shared" si="31"/>
        <v>5.8060924062134713</v>
      </c>
      <c r="S66" s="253">
        <f t="shared" si="12"/>
        <v>4.7458357111271097</v>
      </c>
      <c r="T66" s="253">
        <f t="shared" si="13"/>
        <v>2.1554090791266054</v>
      </c>
      <c r="U66">
        <f t="shared" si="32"/>
        <v>0.36182860469528377</v>
      </c>
      <c r="V66" s="253">
        <f t="shared" si="33"/>
        <v>1.7935804744313217</v>
      </c>
      <c r="W66" s="253">
        <f t="shared" si="34"/>
        <v>2.5904266320005043</v>
      </c>
      <c r="X66">
        <f t="shared" si="17"/>
        <v>113.65676595692612</v>
      </c>
      <c r="Y66">
        <f t="shared" si="18"/>
        <v>15.595425926280697</v>
      </c>
      <c r="Z66" s="55">
        <f t="shared" si="19"/>
        <v>8.5124747496230029</v>
      </c>
      <c r="AA66" s="477">
        <f t="shared" si="21"/>
        <v>14392590.417862926</v>
      </c>
      <c r="AB66" s="253">
        <f t="shared" si="36"/>
        <v>2478877.2570103249</v>
      </c>
      <c r="AC66" s="261">
        <f t="shared" si="35"/>
        <v>11764344.209820397</v>
      </c>
      <c r="AD66" s="435">
        <f t="shared" si="23"/>
        <v>-1.5404755755588754E-2</v>
      </c>
      <c r="AE66" s="478">
        <f t="shared" si="37"/>
        <v>-5.2318781614303603E-2</v>
      </c>
    </row>
    <row r="67" spans="2:31" x14ac:dyDescent="0.3">
      <c r="B67" s="353">
        <v>38</v>
      </c>
      <c r="C67" s="432">
        <f t="shared" si="6"/>
        <v>98.50121506759433</v>
      </c>
      <c r="D67" s="433">
        <f t="shared" si="1"/>
        <v>14.727728098305697</v>
      </c>
      <c r="E67" s="434">
        <f t="shared" si="2"/>
        <v>6.688870156960621</v>
      </c>
      <c r="F67" s="434">
        <f t="shared" si="3"/>
        <v>6.1384757105409617</v>
      </c>
      <c r="G67" s="434">
        <f t="shared" si="25"/>
        <v>0.55039444641965929</v>
      </c>
      <c r="H67" s="434">
        <f t="shared" si="4"/>
        <v>8.0388579413450749</v>
      </c>
      <c r="I67" s="253">
        <f t="shared" si="7"/>
        <v>113.65676595692612</v>
      </c>
      <c r="J67">
        <f t="shared" si="8"/>
        <v>15.595425926280697</v>
      </c>
      <c r="K67" s="252">
        <f t="shared" si="9"/>
        <v>246614146.03713176</v>
      </c>
      <c r="L67" s="249">
        <f t="shared" si="10"/>
        <v>2503666.0295804283</v>
      </c>
      <c r="M67" s="253">
        <f t="shared" si="5"/>
        <v>36873312.532625124</v>
      </c>
      <c r="N67" s="443">
        <f t="shared" si="26"/>
        <v>1.2349095141519406E-2</v>
      </c>
      <c r="O67" s="454">
        <f t="shared" si="27"/>
        <v>1.5882986095976097E-2</v>
      </c>
      <c r="Q67" s="353">
        <v>38</v>
      </c>
      <c r="R67" s="54">
        <f t="shared" si="31"/>
        <v>5.4478462629508133</v>
      </c>
      <c r="S67" s="253">
        <f t="shared" si="12"/>
        <v>4.6264626446941142</v>
      </c>
      <c r="T67" s="253">
        <f t="shared" si="13"/>
        <v>2.1011935927814713</v>
      </c>
      <c r="U67">
        <f t="shared" si="32"/>
        <v>0.33950314152913169</v>
      </c>
      <c r="V67" s="253">
        <f t="shared" si="33"/>
        <v>1.7616904512523397</v>
      </c>
      <c r="W67" s="253">
        <f t="shared" si="34"/>
        <v>2.5252690519126428</v>
      </c>
      <c r="X67">
        <f t="shared" si="17"/>
        <v>113.65676595692612</v>
      </c>
      <c r="Y67">
        <f t="shared" si="18"/>
        <v>15.595425926280697</v>
      </c>
      <c r="Z67" s="55">
        <f t="shared" si="19"/>
        <v>8.5124747496230029</v>
      </c>
      <c r="AA67" s="477">
        <f t="shared" si="21"/>
        <v>13639587.622926638</v>
      </c>
      <c r="AB67" s="253">
        <f t="shared" si="36"/>
        <v>2503666.0295804283</v>
      </c>
      <c r="AC67" s="261">
        <f t="shared" si="35"/>
        <v>11583117.360643476</v>
      </c>
      <c r="AD67" s="435">
        <f t="shared" si="23"/>
        <v>-1.5404755755585605E-2</v>
      </c>
      <c r="AE67" s="478">
        <f t="shared" si="37"/>
        <v>-5.231878161430354E-2</v>
      </c>
    </row>
    <row r="68" spans="2:31" x14ac:dyDescent="0.3">
      <c r="B68" s="353">
        <v>39</v>
      </c>
      <c r="C68" s="432">
        <f t="shared" si="6"/>
        <v>99.05160951401399</v>
      </c>
      <c r="D68" s="433">
        <f t="shared" si="1"/>
        <v>14.760590685215202</v>
      </c>
      <c r="E68" s="434">
        <f t="shared" si="2"/>
        <v>6.7037953087146658</v>
      </c>
      <c r="F68" s="434">
        <f t="shared" si="3"/>
        <v>6.1727756218491132</v>
      </c>
      <c r="G68" s="434">
        <f t="shared" si="25"/>
        <v>0.53101968686555256</v>
      </c>
      <c r="H68" s="434">
        <f t="shared" si="4"/>
        <v>8.0567953765005367</v>
      </c>
      <c r="I68" s="253">
        <f t="shared" si="7"/>
        <v>113.65676595692612</v>
      </c>
      <c r="J68">
        <f t="shared" si="8"/>
        <v>15.595425926280697</v>
      </c>
      <c r="K68" s="252">
        <f t="shared" si="9"/>
        <v>250472071.41465741</v>
      </c>
      <c r="L68" s="249">
        <f t="shared" si="10"/>
        <v>2528702.6898762328</v>
      </c>
      <c r="M68" s="253">
        <f t="shared" si="5"/>
        <v>37325145.369865678</v>
      </c>
      <c r="N68" s="443">
        <f t="shared" si="26"/>
        <v>1.2253654640894479E-2</v>
      </c>
      <c r="O68" s="454">
        <f t="shared" si="27"/>
        <v>1.564356886869249E-2</v>
      </c>
      <c r="Q68" s="353">
        <v>39</v>
      </c>
      <c r="R68" s="54">
        <f t="shared" si="31"/>
        <v>5.1117045386645446</v>
      </c>
      <c r="S68" s="253">
        <f t="shared" si="12"/>
        <v>4.5100921956834217</v>
      </c>
      <c r="T68" s="253">
        <f t="shared" si="13"/>
        <v>2.0483418006826426</v>
      </c>
      <c r="U68">
        <f t="shared" si="32"/>
        <v>0.31855519882188021</v>
      </c>
      <c r="V68" s="253">
        <f t="shared" si="33"/>
        <v>1.7297866018607624</v>
      </c>
      <c r="W68" s="253">
        <f t="shared" si="34"/>
        <v>2.4617503950007791</v>
      </c>
      <c r="X68">
        <f t="shared" si="17"/>
        <v>113.65676595692612</v>
      </c>
      <c r="Y68">
        <f t="shared" si="18"/>
        <v>15.595425926280697</v>
      </c>
      <c r="Z68" s="55">
        <f t="shared" si="19"/>
        <v>8.5124747496230029</v>
      </c>
      <c r="AA68" s="477">
        <f t="shared" si="21"/>
        <v>12925981.016773582</v>
      </c>
      <c r="AB68" s="253">
        <f t="shared" si="36"/>
        <v>2528702.6898762328</v>
      </c>
      <c r="AC68" s="261">
        <f t="shared" si="35"/>
        <v>11404682.266814461</v>
      </c>
      <c r="AD68" s="435">
        <f t="shared" si="23"/>
        <v>-1.5404755755587257E-2</v>
      </c>
      <c r="AE68" s="478">
        <f t="shared" si="37"/>
        <v>-5.2318781614303519E-2</v>
      </c>
    </row>
    <row r="69" spans="2:31" x14ac:dyDescent="0.3">
      <c r="B69" s="353">
        <v>40</v>
      </c>
      <c r="C69" s="432">
        <f t="shared" si="6"/>
        <v>99.582629200879538</v>
      </c>
      <c r="D69" s="433">
        <f t="shared" si="1"/>
        <v>14.792192772192465</v>
      </c>
      <c r="E69" s="434">
        <f t="shared" si="2"/>
        <v>6.7181479811071032</v>
      </c>
      <c r="F69" s="434">
        <f t="shared" si="3"/>
        <v>6.205868121747784</v>
      </c>
      <c r="G69" s="434">
        <f t="shared" si="25"/>
        <v>0.51227985935931919</v>
      </c>
      <c r="H69" s="434">
        <f t="shared" si="4"/>
        <v>8.0740447910853614</v>
      </c>
      <c r="I69" s="253">
        <f t="shared" si="7"/>
        <v>113.65676595692612</v>
      </c>
      <c r="J69">
        <f t="shared" si="8"/>
        <v>15.595425926280697</v>
      </c>
      <c r="K69" s="252">
        <f t="shared" si="9"/>
        <v>254333010.94846368</v>
      </c>
      <c r="L69" s="249">
        <f t="shared" si="10"/>
        <v>2553989.716774995</v>
      </c>
      <c r="M69" s="253">
        <f t="shared" si="5"/>
        <v>37779108.228732936</v>
      </c>
      <c r="N69" s="443">
        <f t="shared" si="26"/>
        <v>1.2162386894111419E-2</v>
      </c>
      <c r="O69" s="454">
        <f t="shared" si="27"/>
        <v>1.5414650871052466E-2</v>
      </c>
      <c r="Q69" s="353">
        <v>40</v>
      </c>
      <c r="R69" s="54">
        <f t="shared" si="31"/>
        <v>4.7963033517121882</v>
      </c>
      <c r="S69" s="253">
        <f t="shared" si="12"/>
        <v>4.3966488385878613</v>
      </c>
      <c r="T69" s="253">
        <f t="shared" si="13"/>
        <v>1.996819401523928</v>
      </c>
      <c r="U69">
        <f t="shared" si="32"/>
        <v>0.29889978113130422</v>
      </c>
      <c r="V69" s="253">
        <f t="shared" si="33"/>
        <v>1.6979196203926237</v>
      </c>
      <c r="W69" s="253">
        <f t="shared" si="34"/>
        <v>2.399829437063933</v>
      </c>
      <c r="X69">
        <f t="shared" si="17"/>
        <v>113.65676595692612</v>
      </c>
      <c r="Y69">
        <f t="shared" si="18"/>
        <v>15.595425926280697</v>
      </c>
      <c r="Z69" s="55">
        <f t="shared" si="19"/>
        <v>8.5124747496230029</v>
      </c>
      <c r="AA69" s="477">
        <f t="shared" si="21"/>
        <v>12249709.43880637</v>
      </c>
      <c r="AB69" s="253">
        <f t="shared" si="36"/>
        <v>2553989.716774995</v>
      </c>
      <c r="AC69" s="261">
        <f t="shared" si="35"/>
        <v>11228995.922024127</v>
      </c>
      <c r="AD69" s="435">
        <f t="shared" si="23"/>
        <v>-1.5404755755585494E-2</v>
      </c>
      <c r="AE69" s="478">
        <f t="shared" si="37"/>
        <v>-5.2318781614303644E-2</v>
      </c>
    </row>
    <row r="70" spans="2:31" x14ac:dyDescent="0.3">
      <c r="B70" s="353">
        <v>41</v>
      </c>
      <c r="C70" s="432">
        <f t="shared" si="6"/>
        <v>100.09490906023886</v>
      </c>
      <c r="D70" s="433">
        <f t="shared" si="1"/>
        <v>14.822583935341688</v>
      </c>
      <c r="E70" s="434">
        <f t="shared" si="2"/>
        <v>6.7319506900427442</v>
      </c>
      <c r="F70" s="434">
        <f t="shared" si="3"/>
        <v>6.2377927784286031</v>
      </c>
      <c r="G70" s="434">
        <f t="shared" si="25"/>
        <v>0.49415791161414102</v>
      </c>
      <c r="H70" s="434">
        <f t="shared" si="4"/>
        <v>8.0906332452989442</v>
      </c>
      <c r="I70" s="253">
        <f t="shared" si="7"/>
        <v>113.65676595692612</v>
      </c>
      <c r="J70">
        <f t="shared" si="8"/>
        <v>15.595425926280697</v>
      </c>
      <c r="K70" s="252">
        <f t="shared" si="9"/>
        <v>258197782.12579215</v>
      </c>
      <c r="L70" s="249">
        <f t="shared" si="10"/>
        <v>2579529.6139427451</v>
      </c>
      <c r="M70" s="253">
        <f t="shared" si="5"/>
        <v>38235294.216365904</v>
      </c>
      <c r="N70" s="443">
        <f t="shared" si="26"/>
        <v>1.2075086179138947E-2</v>
      </c>
      <c r="O70" s="454">
        <f t="shared" si="27"/>
        <v>1.5195711964073742E-2</v>
      </c>
      <c r="Q70" s="353">
        <v>41</v>
      </c>
      <c r="R70" s="54">
        <f t="shared" si="31"/>
        <v>4.5003629743544602</v>
      </c>
      <c r="S70" s="253">
        <f t="shared" si="12"/>
        <v>4.2860589476102282</v>
      </c>
      <c r="T70" s="253">
        <f t="shared" si="13"/>
        <v>1.9465929567875593</v>
      </c>
      <c r="U70">
        <f t="shared" si="32"/>
        <v>0.28045713738389333</v>
      </c>
      <c r="V70" s="253">
        <f t="shared" si="33"/>
        <v>1.666135819403666</v>
      </c>
      <c r="W70" s="253">
        <f t="shared" si="34"/>
        <v>2.3394659908226689</v>
      </c>
      <c r="X70">
        <f t="shared" si="17"/>
        <v>113.65676595692612</v>
      </c>
      <c r="Y70">
        <f t="shared" si="18"/>
        <v>15.595425926280697</v>
      </c>
      <c r="Z70" s="55">
        <f t="shared" si="19"/>
        <v>8.5124747496230029</v>
      </c>
      <c r="AA70" s="477">
        <f t="shared" si="21"/>
        <v>11608819.565838786</v>
      </c>
      <c r="AB70" s="253">
        <f t="shared" si="36"/>
        <v>2579529.6139427451</v>
      </c>
      <c r="AC70" s="261">
        <f t="shared" si="35"/>
        <v>11056015.982464859</v>
      </c>
      <c r="AD70" s="435">
        <f t="shared" si="23"/>
        <v>-1.540475575558733E-2</v>
      </c>
      <c r="AE70" s="478">
        <f t="shared" si="37"/>
        <v>-5.231878161430361E-2</v>
      </c>
    </row>
    <row r="71" spans="2:31" x14ac:dyDescent="0.3">
      <c r="B71" s="353">
        <v>42</v>
      </c>
      <c r="C71" s="432">
        <f t="shared" si="6"/>
        <v>100.58906697185301</v>
      </c>
      <c r="D71" s="433">
        <f t="shared" si="1"/>
        <v>14.85181170441972</v>
      </c>
      <c r="E71" s="434">
        <f t="shared" si="2"/>
        <v>6.7452250220398886</v>
      </c>
      <c r="F71" s="434">
        <f t="shared" si="3"/>
        <v>6.2685880974054662</v>
      </c>
      <c r="G71" s="434">
        <f t="shared" si="25"/>
        <v>0.47663692463442242</v>
      </c>
      <c r="H71" s="434">
        <f t="shared" si="4"/>
        <v>8.1065866823798327</v>
      </c>
      <c r="I71" s="253">
        <f t="shared" si="7"/>
        <v>113.65676595692612</v>
      </c>
      <c r="J71">
        <f t="shared" si="8"/>
        <v>15.595425926280697</v>
      </c>
      <c r="K71" s="252">
        <f t="shared" si="9"/>
        <v>262067201.86369258</v>
      </c>
      <c r="L71" s="249">
        <f t="shared" si="10"/>
        <v>2605324.9100821726</v>
      </c>
      <c r="M71" s="253">
        <f t="shared" si="5"/>
        <v>38693794.993374623</v>
      </c>
      <c r="N71" s="443">
        <f t="shared" si="26"/>
        <v>1.1991558752344242E-2</v>
      </c>
      <c r="O71" s="454">
        <f t="shared" si="27"/>
        <v>1.4986262492430248E-2</v>
      </c>
      <c r="Q71" s="353">
        <v>42</v>
      </c>
      <c r="R71" s="54">
        <f t="shared" si="31"/>
        <v>4.2226826403110023</v>
      </c>
      <c r="S71" s="253">
        <f t="shared" si="12"/>
        <v>4.1782507488794511</v>
      </c>
      <c r="T71" s="253">
        <f t="shared" si="13"/>
        <v>1.8976298690422786</v>
      </c>
      <c r="U71">
        <f t="shared" si="32"/>
        <v>0.26315243728805221</v>
      </c>
      <c r="V71" s="253">
        <f t="shared" si="33"/>
        <v>1.6344774317542263</v>
      </c>
      <c r="W71" s="253">
        <f t="shared" si="34"/>
        <v>2.2806208798371723</v>
      </c>
      <c r="X71">
        <f t="shared" si="17"/>
        <v>113.65676595692612</v>
      </c>
      <c r="Y71">
        <f t="shared" si="18"/>
        <v>15.595425926280697</v>
      </c>
      <c r="Z71" s="55">
        <f t="shared" si="19"/>
        <v>8.5124747496230029</v>
      </c>
      <c r="AA71" s="477">
        <f t="shared" si="21"/>
        <v>11001460.270173812</v>
      </c>
      <c r="AB71" s="253">
        <f t="shared" si="36"/>
        <v>2605324.9100821726</v>
      </c>
      <c r="AC71" s="261">
        <f t="shared" si="35"/>
        <v>10885700.756625118</v>
      </c>
      <c r="AD71" s="435">
        <f t="shared" si="23"/>
        <v>-1.5404755755587373E-2</v>
      </c>
      <c r="AE71" s="478">
        <f t="shared" si="37"/>
        <v>-5.2318781614303547E-2</v>
      </c>
    </row>
    <row r="72" spans="2:31" x14ac:dyDescent="0.3">
      <c r="B72" s="353">
        <v>43</v>
      </c>
      <c r="C72" s="432">
        <f t="shared" si="6"/>
        <v>101.06570389648743</v>
      </c>
      <c r="D72" s="433">
        <f t="shared" si="1"/>
        <v>14.87992165502377</v>
      </c>
      <c r="E72" s="434">
        <f t="shared" si="2"/>
        <v>6.757991676099091</v>
      </c>
      <c r="F72" s="434">
        <f t="shared" si="3"/>
        <v>6.2982915298210722</v>
      </c>
      <c r="G72" s="434">
        <f t="shared" si="25"/>
        <v>0.45970014627801881</v>
      </c>
      <c r="H72" s="434">
        <f t="shared" si="4"/>
        <v>8.1219299789246797</v>
      </c>
      <c r="I72" s="253">
        <f t="shared" si="7"/>
        <v>113.65676595692612</v>
      </c>
      <c r="J72">
        <f t="shared" si="8"/>
        <v>15.595425926280697</v>
      </c>
      <c r="K72" s="252">
        <f t="shared" si="9"/>
        <v>265942085.87567267</v>
      </c>
      <c r="L72" s="249">
        <f t="shared" si="10"/>
        <v>2631378.1591829942</v>
      </c>
      <c r="M72" s="253">
        <f t="shared" si="5"/>
        <v>39154700.853383601</v>
      </c>
      <c r="N72" s="443">
        <f t="shared" si="26"/>
        <v>1.191162200781537E-2</v>
      </c>
      <c r="O72" s="454">
        <f t="shared" si="27"/>
        <v>1.4785841129389042E-2</v>
      </c>
      <c r="Q72" s="353">
        <v>43</v>
      </c>
      <c r="R72" s="54">
        <f t="shared" si="31"/>
        <v>3.9621356726990693</v>
      </c>
      <c r="S72" s="253">
        <f t="shared" si="12"/>
        <v>4.0731542738686777</v>
      </c>
      <c r="T72" s="253">
        <f t="shared" si="13"/>
        <v>1.8498983607873027</v>
      </c>
      <c r="U72">
        <f t="shared" si="32"/>
        <v>0.24691546771317516</v>
      </c>
      <c r="V72" s="253">
        <f t="shared" si="33"/>
        <v>1.6029828930741277</v>
      </c>
      <c r="W72" s="253">
        <f t="shared" si="34"/>
        <v>2.2232559130813749</v>
      </c>
      <c r="X72">
        <f t="shared" si="17"/>
        <v>113.65676595692612</v>
      </c>
      <c r="Y72">
        <f t="shared" si="18"/>
        <v>15.595425926280697</v>
      </c>
      <c r="Z72" s="55">
        <f t="shared" si="19"/>
        <v>8.5124747496230029</v>
      </c>
      <c r="AA72" s="477">
        <f t="shared" si="21"/>
        <v>10425877.272860151</v>
      </c>
      <c r="AB72" s="253">
        <f t="shared" si="36"/>
        <v>2631378.1591829942</v>
      </c>
      <c r="AC72" s="261">
        <f t="shared" si="35"/>
        <v>10718009.195240917</v>
      </c>
      <c r="AD72" s="435">
        <f t="shared" si="23"/>
        <v>-1.5404755755585394E-2</v>
      </c>
      <c r="AE72" s="478">
        <f t="shared" si="37"/>
        <v>-5.2318781614303631E-2</v>
      </c>
    </row>
    <row r="73" spans="2:31" x14ac:dyDescent="0.3">
      <c r="B73" s="353">
        <v>44</v>
      </c>
      <c r="C73" s="432">
        <f t="shared" si="6"/>
        <v>101.52540404276546</v>
      </c>
      <c r="D73" s="433">
        <f t="shared" si="1"/>
        <v>14.906957496000397</v>
      </c>
      <c r="E73" s="434">
        <f t="shared" si="2"/>
        <v>6.7702705034015649</v>
      </c>
      <c r="F73" s="434">
        <f t="shared" si="3"/>
        <v>6.3269394828450354</v>
      </c>
      <c r="G73" s="434">
        <f t="shared" si="25"/>
        <v>0.44333102055652951</v>
      </c>
      <c r="H73" s="434">
        <f t="shared" si="4"/>
        <v>8.1366869925988308</v>
      </c>
      <c r="I73" s="253">
        <f t="shared" si="7"/>
        <v>113.65676595692612</v>
      </c>
      <c r="J73">
        <f t="shared" si="8"/>
        <v>15.595425926280697</v>
      </c>
      <c r="K73" s="252">
        <f t="shared" si="9"/>
        <v>269823248.10836548</v>
      </c>
      <c r="L73" s="249">
        <f t="shared" si="10"/>
        <v>2657691.940774824</v>
      </c>
      <c r="M73" s="253">
        <f t="shared" si="5"/>
        <v>39618100.798593044</v>
      </c>
      <c r="N73" s="443">
        <f t="shared" si="26"/>
        <v>1.183510370682345E-2</v>
      </c>
      <c r="O73" s="454">
        <f t="shared" si="27"/>
        <v>1.459401290289662E-2</v>
      </c>
      <c r="Q73" s="353">
        <v>44</v>
      </c>
      <c r="R73" s="54">
        <f t="shared" si="31"/>
        <v>3.7176649125870145</v>
      </c>
      <c r="S73" s="253">
        <f t="shared" si="12"/>
        <v>3.9707013139850558</v>
      </c>
      <c r="T73" s="253">
        <f t="shared" si="13"/>
        <v>1.8033674538284297</v>
      </c>
      <c r="U73">
        <f t="shared" si="32"/>
        <v>0.23168034780266922</v>
      </c>
      <c r="V73" s="253">
        <f t="shared" si="33"/>
        <v>1.5716871060257604</v>
      </c>
      <c r="W73" s="253">
        <f t="shared" si="34"/>
        <v>2.1673338601566261</v>
      </c>
      <c r="X73">
        <f t="shared" si="17"/>
        <v>113.65676595692612</v>
      </c>
      <c r="Y73">
        <f t="shared" si="18"/>
        <v>15.595425926280697</v>
      </c>
      <c r="Z73" s="55">
        <f t="shared" si="19"/>
        <v>8.5124747496230029</v>
      </c>
      <c r="AA73" s="477">
        <f t="shared" si="21"/>
        <v>9880408.0766838491</v>
      </c>
      <c r="AB73" s="253">
        <f t="shared" si="36"/>
        <v>2657691.940774824</v>
      </c>
      <c r="AC73" s="261">
        <f t="shared" si="35"/>
        <v>10552900.881402073</v>
      </c>
      <c r="AD73" s="435">
        <f t="shared" si="23"/>
        <v>-1.5404755755588993E-2</v>
      </c>
      <c r="AE73" s="478">
        <f t="shared" si="37"/>
        <v>-5.2318781614303624E-2</v>
      </c>
    </row>
    <row r="74" spans="2:31" x14ac:dyDescent="0.3">
      <c r="B74" s="353">
        <v>45</v>
      </c>
      <c r="C74" s="432">
        <f t="shared" si="6"/>
        <v>101.96873506332199</v>
      </c>
      <c r="D74" s="433">
        <f t="shared" si="1"/>
        <v>14.932961152374125</v>
      </c>
      <c r="E74" s="434">
        <f t="shared" si="2"/>
        <v>6.7820805449727493</v>
      </c>
      <c r="F74" s="434">
        <f t="shared" si="3"/>
        <v>6.3545673318979441</v>
      </c>
      <c r="G74" s="434">
        <f t="shared" si="25"/>
        <v>0.42751321307480517</v>
      </c>
      <c r="H74" s="434">
        <f t="shared" si="4"/>
        <v>8.1508806074013762</v>
      </c>
      <c r="I74" s="253">
        <f t="shared" si="7"/>
        <v>113.65676595692612</v>
      </c>
      <c r="J74">
        <f t="shared" si="8"/>
        <v>15.595425926280697</v>
      </c>
      <c r="K74" s="252">
        <f t="shared" si="9"/>
        <v>273711500.24268198</v>
      </c>
      <c r="L74" s="249">
        <f t="shared" si="10"/>
        <v>2684268.8601825722</v>
      </c>
      <c r="M74" s="253">
        <f t="shared" si="5"/>
        <v>40084082.611633942</v>
      </c>
      <c r="N74" s="443">
        <f t="shared" si="26"/>
        <v>1.1761841270731625E-2</v>
      </c>
      <c r="O74" s="454">
        <f t="shared" si="27"/>
        <v>1.4410367385225893E-2</v>
      </c>
      <c r="Q74" s="353">
        <v>45</v>
      </c>
      <c r="R74" s="54">
        <f t="shared" si="31"/>
        <v>3.4882784296140747</v>
      </c>
      <c r="S74" s="253">
        <f t="shared" si="12"/>
        <v>3.8708253763017115</v>
      </c>
      <c r="T74" s="253">
        <f t="shared" si="13"/>
        <v>1.7580069491728993</v>
      </c>
      <c r="U74">
        <f t="shared" si="32"/>
        <v>0.21738526166500541</v>
      </c>
      <c r="V74" s="253">
        <f t="shared" si="33"/>
        <v>1.540621687507894</v>
      </c>
      <c r="W74" s="253">
        <f t="shared" si="34"/>
        <v>2.1128184271288122</v>
      </c>
      <c r="X74">
        <f t="shared" si="17"/>
        <v>113.65676595692612</v>
      </c>
      <c r="Y74">
        <f t="shared" si="18"/>
        <v>15.595425926280697</v>
      </c>
      <c r="Z74" s="55">
        <f t="shared" si="19"/>
        <v>8.5124747496230029</v>
      </c>
      <c r="AA74" s="477">
        <f t="shared" si="21"/>
        <v>9363477.1642596256</v>
      </c>
      <c r="AB74" s="253">
        <f t="shared" si="36"/>
        <v>2684268.8601825722</v>
      </c>
      <c r="AC74" s="261">
        <f t="shared" si="35"/>
        <v>10390336.020811172</v>
      </c>
      <c r="AD74" s="435">
        <f t="shared" si="23"/>
        <v>-1.5404755755585437E-2</v>
      </c>
      <c r="AE74" s="478">
        <f t="shared" si="37"/>
        <v>-5.2318781614303575E-2</v>
      </c>
    </row>
    <row r="75" spans="2:31" x14ac:dyDescent="0.3">
      <c r="B75" s="353">
        <v>46</v>
      </c>
      <c r="C75" s="432">
        <f t="shared" si="6"/>
        <v>102.39624827639679</v>
      </c>
      <c r="D75" s="433">
        <f t="shared" si="1"/>
        <v>14.957972844071447</v>
      </c>
      <c r="E75" s="434">
        <f t="shared" si="2"/>
        <v>6.7934400674362694</v>
      </c>
      <c r="F75" s="434">
        <f t="shared" si="3"/>
        <v>6.3812094344607821</v>
      </c>
      <c r="G75" s="434">
        <f t="shared" si="25"/>
        <v>0.41223063297548723</v>
      </c>
      <c r="H75" s="434">
        <f t="shared" si="4"/>
        <v>8.1645327766351787</v>
      </c>
      <c r="I75" s="253">
        <f t="shared" si="7"/>
        <v>113.65676595692612</v>
      </c>
      <c r="J75">
        <f t="shared" si="8"/>
        <v>15.595425926280697</v>
      </c>
      <c r="K75" s="252">
        <f t="shared" si="9"/>
        <v>277607651.25433385</v>
      </c>
      <c r="L75" s="249">
        <f t="shared" si="10"/>
        <v>2711111.548784398</v>
      </c>
      <c r="M75" s="253">
        <f t="shared" si="5"/>
        <v>40552732.923965536</v>
      </c>
      <c r="N75" s="443">
        <f t="shared" si="26"/>
        <v>1.1691681131192315E-2</v>
      </c>
      <c r="O75" s="454">
        <f t="shared" si="27"/>
        <v>1.4234517030513563E-2</v>
      </c>
      <c r="Q75" s="353">
        <v>46</v>
      </c>
      <c r="R75" s="54">
        <f t="shared" si="31"/>
        <v>3.2730454972724856</v>
      </c>
      <c r="S75" s="253">
        <f t="shared" si="12"/>
        <v>3.773461640403224</v>
      </c>
      <c r="T75" s="253">
        <f t="shared" si="13"/>
        <v>1.7137874074299668</v>
      </c>
      <c r="U75">
        <f t="shared" si="32"/>
        <v>0.20397220755820372</v>
      </c>
      <c r="V75" s="253">
        <f t="shared" si="33"/>
        <v>1.509815199871763</v>
      </c>
      <c r="W75" s="253">
        <f t="shared" si="34"/>
        <v>2.0596742329732569</v>
      </c>
      <c r="X75">
        <f t="shared" si="17"/>
        <v>113.65676595692612</v>
      </c>
      <c r="Y75">
        <f t="shared" si="18"/>
        <v>15.595425926280697</v>
      </c>
      <c r="Z75" s="55">
        <f t="shared" si="19"/>
        <v>8.5124747496230029</v>
      </c>
      <c r="AA75" s="477">
        <f t="shared" si="21"/>
        <v>8873591.4473522082</v>
      </c>
      <c r="AB75" s="253">
        <f t="shared" si="36"/>
        <v>2711111.548784398</v>
      </c>
      <c r="AC75" s="261">
        <f t="shared" si="35"/>
        <v>10230275.432192106</v>
      </c>
      <c r="AD75" s="435">
        <f t="shared" si="23"/>
        <v>-1.5404755755586285E-2</v>
      </c>
      <c r="AE75" s="478">
        <f t="shared" si="37"/>
        <v>-5.2318781614303526E-2</v>
      </c>
    </row>
    <row r="76" spans="2:31" x14ac:dyDescent="0.3">
      <c r="B76" s="353">
        <v>47</v>
      </c>
      <c r="C76" s="432">
        <f t="shared" si="6"/>
        <v>102.80847890937227</v>
      </c>
      <c r="D76" s="433">
        <f t="shared" si="1"/>
        <v>14.982031160695373</v>
      </c>
      <c r="E76" s="434">
        <f t="shared" si="2"/>
        <v>6.804366596974182</v>
      </c>
      <c r="F76" s="434">
        <f t="shared" si="3"/>
        <v>6.4068991452519066</v>
      </c>
      <c r="G76" s="434">
        <f t="shared" si="25"/>
        <v>0.39746745172227538</v>
      </c>
      <c r="H76" s="434">
        <f t="shared" si="4"/>
        <v>8.1776645637211907</v>
      </c>
      <c r="I76" s="253">
        <f t="shared" si="7"/>
        <v>113.65676595692612</v>
      </c>
      <c r="J76">
        <f t="shared" si="8"/>
        <v>15.595425926280697</v>
      </c>
      <c r="K76" s="252">
        <f t="shared" si="9"/>
        <v>281512507.02899796</v>
      </c>
      <c r="L76" s="249">
        <f t="shared" si="10"/>
        <v>2738222.6642722422</v>
      </c>
      <c r="M76" s="253">
        <f t="shared" si="5"/>
        <v>41024137.281049006</v>
      </c>
      <c r="N76" s="443">
        <f t="shared" si="26"/>
        <v>1.1624478132394445E-2</v>
      </c>
      <c r="O76" s="454">
        <f t="shared" si="27"/>
        <v>1.4066095646213366E-2</v>
      </c>
      <c r="Q76" s="353">
        <v>47</v>
      </c>
      <c r="R76" s="54">
        <f t="shared" si="31"/>
        <v>3.0710928165217886</v>
      </c>
      <c r="S76" s="253">
        <f t="shared" si="12"/>
        <v>3.6785469163165705</v>
      </c>
      <c r="T76" s="253">
        <f t="shared" si="13"/>
        <v>1.6706801297044631</v>
      </c>
      <c r="U76">
        <f t="shared" si="32"/>
        <v>0.19138676255007786</v>
      </c>
      <c r="V76" s="253">
        <f t="shared" si="33"/>
        <v>1.4792933671543853</v>
      </c>
      <c r="W76" s="253">
        <f t="shared" si="34"/>
        <v>2.0078667866121074</v>
      </c>
      <c r="X76">
        <f t="shared" si="17"/>
        <v>113.65676595692612</v>
      </c>
      <c r="Y76">
        <f t="shared" si="18"/>
        <v>15.595425926280697</v>
      </c>
      <c r="Z76" s="55">
        <f t="shared" si="19"/>
        <v>8.5124747496230029</v>
      </c>
      <c r="AA76" s="477">
        <f t="shared" si="21"/>
        <v>8409335.9542836361</v>
      </c>
      <c r="AB76" s="253">
        <f t="shared" si="36"/>
        <v>2738222.6642722422</v>
      </c>
      <c r="AC76" s="261">
        <f t="shared" si="35"/>
        <v>10072680.537846791</v>
      </c>
      <c r="AD76" s="435">
        <f t="shared" si="23"/>
        <v>-1.5404755755588324E-2</v>
      </c>
      <c r="AE76" s="478">
        <f t="shared" si="37"/>
        <v>-5.2318781614303575E-2</v>
      </c>
    </row>
    <row r="77" spans="2:31" x14ac:dyDescent="0.3">
      <c r="B77" s="353">
        <v>48</v>
      </c>
      <c r="C77" s="432">
        <f t="shared" si="6"/>
        <v>103.20594636109453</v>
      </c>
      <c r="D77" s="433">
        <f t="shared" si="1"/>
        <v>15.005173132586799</v>
      </c>
      <c r="E77" s="434">
        <f t="shared" si="2"/>
        <v>6.8148769516008132</v>
      </c>
      <c r="F77" s="434">
        <f t="shared" si="3"/>
        <v>6.431668832574581</v>
      </c>
      <c r="G77" s="434">
        <f t="shared" si="25"/>
        <v>0.3832081190262322</v>
      </c>
      <c r="H77" s="434">
        <f t="shared" si="4"/>
        <v>8.1902961809859871</v>
      </c>
      <c r="I77" s="253">
        <f t="shared" si="7"/>
        <v>113.65676595692612</v>
      </c>
      <c r="J77">
        <f t="shared" si="8"/>
        <v>15.595425926280697</v>
      </c>
      <c r="K77" s="252">
        <f t="shared" si="9"/>
        <v>285426870.02775055</v>
      </c>
      <c r="L77" s="249">
        <f t="shared" si="10"/>
        <v>2765604.8909149645</v>
      </c>
      <c r="M77" s="253">
        <f t="shared" si="5"/>
        <v>41498380.204507917</v>
      </c>
      <c r="N77" s="443">
        <f t="shared" si="26"/>
        <v>1.1560094980424774E-2</v>
      </c>
      <c r="O77" s="454">
        <f t="shared" si="27"/>
        <v>1.3904756985981388E-2</v>
      </c>
      <c r="Q77" s="353">
        <v>48</v>
      </c>
      <c r="R77" s="54">
        <f t="shared" si="31"/>
        <v>2.8816009724128007</v>
      </c>
      <c r="S77" s="253">
        <f t="shared" si="12"/>
        <v>3.5860196035002443</v>
      </c>
      <c r="T77" s="253">
        <f t="shared" si="13"/>
        <v>1.6286571389709443</v>
      </c>
      <c r="U77">
        <f t="shared" si="32"/>
        <v>0.17957786169935819</v>
      </c>
      <c r="V77" s="253">
        <f t="shared" si="33"/>
        <v>1.4490792772715861</v>
      </c>
      <c r="W77" s="253">
        <f t="shared" si="34"/>
        <v>1.9573624645293</v>
      </c>
      <c r="X77">
        <f t="shared" si="17"/>
        <v>113.65676595692612</v>
      </c>
      <c r="Y77">
        <f t="shared" si="18"/>
        <v>15.595425926280697</v>
      </c>
      <c r="Z77" s="55">
        <f t="shared" si="19"/>
        <v>8.5124747496230029</v>
      </c>
      <c r="AA77" s="477">
        <f t="shared" si="21"/>
        <v>7969369.7429701593</v>
      </c>
      <c r="AB77" s="253">
        <f t="shared" si="36"/>
        <v>2765604.8909149645</v>
      </c>
      <c r="AC77" s="261">
        <f t="shared" si="35"/>
        <v>9917513.3543572221</v>
      </c>
      <c r="AD77" s="435">
        <f t="shared" si="23"/>
        <v>-1.5404755755585415E-2</v>
      </c>
      <c r="AE77" s="478">
        <f t="shared" si="37"/>
        <v>-5.2318781614303582E-2</v>
      </c>
    </row>
    <row r="78" spans="2:31" x14ac:dyDescent="0.3">
      <c r="B78" s="353">
        <v>49</v>
      </c>
      <c r="C78" s="432">
        <f t="shared" si="6"/>
        <v>103.58915448012075</v>
      </c>
      <c r="D78" s="433">
        <f t="shared" si="1"/>
        <v>15.027434298391737</v>
      </c>
      <c r="E78" s="434">
        <f t="shared" si="2"/>
        <v>6.8249872718496594</v>
      </c>
      <c r="F78" s="434">
        <f t="shared" si="3"/>
        <v>6.4555498956570041</v>
      </c>
      <c r="G78" s="434">
        <f t="shared" si="25"/>
        <v>0.36943737619265526</v>
      </c>
      <c r="H78" s="434">
        <f t="shared" si="4"/>
        <v>8.2024470265420781</v>
      </c>
      <c r="I78" s="253">
        <f t="shared" si="7"/>
        <v>113.65676595692612</v>
      </c>
      <c r="J78">
        <f t="shared" si="8"/>
        <v>15.595425926280697</v>
      </c>
      <c r="K78" s="252">
        <f t="shared" si="9"/>
        <v>289351538.99872744</v>
      </c>
      <c r="L78" s="249">
        <f t="shared" si="10"/>
        <v>2793260.9398241141</v>
      </c>
      <c r="M78" s="253">
        <f t="shared" si="5"/>
        <v>41975545.251470819</v>
      </c>
      <c r="N78" s="443">
        <f t="shared" si="26"/>
        <v>1.149840173547468E-2</v>
      </c>
      <c r="O78" s="454">
        <f t="shared" si="27"/>
        <v>1.375017345281933E-2</v>
      </c>
      <c r="Q78" s="353">
        <v>49</v>
      </c>
      <c r="R78" s="54">
        <f t="shared" si="31"/>
        <v>2.7038011093441292</v>
      </c>
      <c r="S78" s="253">
        <f t="shared" si="12"/>
        <v>3.4958196508649277</v>
      </c>
      <c r="T78" s="253">
        <f t="shared" si="13"/>
        <v>1.587691161916341</v>
      </c>
      <c r="U78">
        <f t="shared" si="32"/>
        <v>0.16849759086172858</v>
      </c>
      <c r="V78" s="253">
        <f t="shared" si="33"/>
        <v>1.4191935710546124</v>
      </c>
      <c r="W78" s="253">
        <f t="shared" si="34"/>
        <v>1.9081284889485868</v>
      </c>
      <c r="X78">
        <f t="shared" si="17"/>
        <v>113.65676595692612</v>
      </c>
      <c r="Y78">
        <f t="shared" si="18"/>
        <v>15.595425926280697</v>
      </c>
      <c r="Z78" s="55">
        <f t="shared" si="19"/>
        <v>8.5124747496230029</v>
      </c>
      <c r="AA78" s="477">
        <f t="shared" si="21"/>
        <v>7552422.0277840644</v>
      </c>
      <c r="AB78" s="253">
        <f t="shared" si="36"/>
        <v>2793260.9398241141</v>
      </c>
      <c r="AC78" s="261">
        <f t="shared" si="35"/>
        <v>9764736.4834305663</v>
      </c>
      <c r="AD78" s="435">
        <f t="shared" si="23"/>
        <v>-1.5404755755588057E-2</v>
      </c>
      <c r="AE78" s="478">
        <f t="shared" si="37"/>
        <v>-5.2318781614303637E-2</v>
      </c>
    </row>
    <row r="79" spans="2:31" x14ac:dyDescent="0.3">
      <c r="B79" s="353">
        <v>50</v>
      </c>
      <c r="C79" s="432">
        <f t="shared" si="6"/>
        <v>103.95859185631342</v>
      </c>
      <c r="D79" s="433">
        <f t="shared" si="1"/>
        <v>15.04884876933804</v>
      </c>
      <c r="E79" s="434">
        <f t="shared" si="2"/>
        <v>6.8347130499658579</v>
      </c>
      <c r="F79" s="434">
        <f t="shared" si="3"/>
        <v>6.4785727828241155</v>
      </c>
      <c r="G79" s="434">
        <f t="shared" si="25"/>
        <v>0.35614026714174241</v>
      </c>
      <c r="H79" s="434">
        <f t="shared" si="4"/>
        <v>8.214135719372182</v>
      </c>
      <c r="I79" s="253">
        <f t="shared" si="7"/>
        <v>113.65676595692612</v>
      </c>
      <c r="J79">
        <f t="shared" si="8"/>
        <v>15.595425926280697</v>
      </c>
      <c r="K79" s="252">
        <f t="shared" si="9"/>
        <v>293287308.73127109</v>
      </c>
      <c r="L79" s="249">
        <f t="shared" si="10"/>
        <v>2821193.5492223552</v>
      </c>
      <c r="M79" s="253">
        <f t="shared" si="5"/>
        <v>42455715.071279228</v>
      </c>
      <c r="N79" s="443">
        <f t="shared" si="26"/>
        <v>1.143927534310191E-2</v>
      </c>
      <c r="O79" s="454">
        <f t="shared" si="27"/>
        <v>1.3602034902468436E-2</v>
      </c>
      <c r="Q79" s="353">
        <v>50</v>
      </c>
      <c r="R79" s="54">
        <f t="shared" si="31"/>
        <v>2.5369718114612296</v>
      </c>
      <c r="S79" s="253">
        <f t="shared" si="12"/>
        <v>3.4078885177997749</v>
      </c>
      <c r="T79" s="253">
        <f t="shared" si="13"/>
        <v>1.5477556112393225</v>
      </c>
      <c r="U79">
        <f t="shared" si="32"/>
        <v>0.15810099228009655</v>
      </c>
      <c r="V79" s="253">
        <f t="shared" si="33"/>
        <v>1.3896546189592258</v>
      </c>
      <c r="W79" s="253">
        <f t="shared" si="34"/>
        <v>1.8601329065604524</v>
      </c>
      <c r="X79">
        <f t="shared" si="17"/>
        <v>113.65676595692612</v>
      </c>
      <c r="Y79">
        <f t="shared" si="18"/>
        <v>15.595425926280697</v>
      </c>
      <c r="Z79" s="55">
        <f t="shared" si="19"/>
        <v>8.5124747496230029</v>
      </c>
      <c r="AA79" s="477">
        <f t="shared" si="21"/>
        <v>7157288.5090533737</v>
      </c>
      <c r="AB79" s="253">
        <f t="shared" si="36"/>
        <v>2821193.5492223552</v>
      </c>
      <c r="AC79" s="261">
        <f t="shared" si="35"/>
        <v>9614313.1028856616</v>
      </c>
      <c r="AD79" s="435">
        <f t="shared" si="23"/>
        <v>-1.5404755755585694E-2</v>
      </c>
      <c r="AE79" s="478">
        <f t="shared" si="37"/>
        <v>-5.2318781614303637E-2</v>
      </c>
    </row>
    <row r="80" spans="2:31" x14ac:dyDescent="0.3">
      <c r="B80" s="353">
        <v>51</v>
      </c>
      <c r="C80" s="432">
        <f t="shared" si="6"/>
        <v>104.31473212345516</v>
      </c>
      <c r="D80" s="433">
        <f t="shared" si="1"/>
        <v>15.069449290410487</v>
      </c>
      <c r="E80" s="434">
        <f t="shared" si="2"/>
        <v>6.8440691576899795</v>
      </c>
      <c r="F80" s="434">
        <f t="shared" si="3"/>
        <v>6.5007670103561814</v>
      </c>
      <c r="G80" s="434">
        <f t="shared" si="25"/>
        <v>0.34330214733379805</v>
      </c>
      <c r="H80" s="434">
        <f t="shared" si="4"/>
        <v>8.2253801327205078</v>
      </c>
      <c r="I80" s="253">
        <f t="shared" si="7"/>
        <v>113.65676595692612</v>
      </c>
      <c r="J80">
        <f t="shared" si="8"/>
        <v>15.595425926280697</v>
      </c>
      <c r="K80" s="252">
        <f t="shared" si="9"/>
        <v>297234969.84910518</v>
      </c>
      <c r="L80" s="249">
        <f t="shared" si="10"/>
        <v>2849405.4847145788</v>
      </c>
      <c r="M80" s="253">
        <f t="shared" si="5"/>
        <v>42938971.459723912</v>
      </c>
      <c r="N80" s="443">
        <f t="shared" si="26"/>
        <v>1.1382599200916568E-2</v>
      </c>
      <c r="O80" s="454">
        <f t="shared" si="27"/>
        <v>1.3460047538065123E-2</v>
      </c>
      <c r="Q80" s="353">
        <v>51</v>
      </c>
      <c r="R80" s="54">
        <f t="shared" si="31"/>
        <v>2.3804361755403418</v>
      </c>
      <c r="S80" s="253">
        <f t="shared" si="12"/>
        <v>3.32216913617901</v>
      </c>
      <c r="T80" s="253">
        <f t="shared" si="13"/>
        <v>1.5088245683948927</v>
      </c>
      <c r="U80">
        <f t="shared" si="32"/>
        <v>0.1483458821702866</v>
      </c>
      <c r="V80" s="253">
        <f t="shared" si="33"/>
        <v>1.3604786862246061</v>
      </c>
      <c r="W80" s="253">
        <f t="shared" si="34"/>
        <v>1.8133445677841173</v>
      </c>
      <c r="X80">
        <f t="shared" si="17"/>
        <v>113.65676595692612</v>
      </c>
      <c r="Y80">
        <f t="shared" si="18"/>
        <v>15.595425926280697</v>
      </c>
      <c r="Z80" s="55">
        <f t="shared" si="19"/>
        <v>8.5124747496230029</v>
      </c>
      <c r="AA80" s="477">
        <f t="shared" si="21"/>
        <v>6782827.8945976458</v>
      </c>
      <c r="AB80" s="253">
        <f t="shared" si="36"/>
        <v>2849405.4847145788</v>
      </c>
      <c r="AC80" s="261">
        <f t="shared" si="35"/>
        <v>9466206.9577779751</v>
      </c>
      <c r="AD80" s="435">
        <f t="shared" si="23"/>
        <v>-1.5404755755586284E-2</v>
      </c>
      <c r="AE80" s="478">
        <f t="shared" si="37"/>
        <v>-5.2318781614303568E-2</v>
      </c>
    </row>
    <row r="81" spans="2:31" x14ac:dyDescent="0.3">
      <c r="B81" s="353">
        <v>52</v>
      </c>
      <c r="C81" s="432">
        <f t="shared" si="6"/>
        <v>104.65803427078896</v>
      </c>
      <c r="D81" s="433">
        <f t="shared" si="1"/>
        <v>15.089267298600468</v>
      </c>
      <c r="E81" s="434">
        <f t="shared" si="2"/>
        <v>6.8530698727132027</v>
      </c>
      <c r="F81" s="434">
        <f t="shared" si="3"/>
        <v>6.5221611819035985</v>
      </c>
      <c r="G81" s="434">
        <f t="shared" si="25"/>
        <v>0.33090869080960417</v>
      </c>
      <c r="H81" s="434">
        <f t="shared" si="4"/>
        <v>8.2361974258872657</v>
      </c>
      <c r="I81" s="253">
        <f t="shared" si="7"/>
        <v>113.65676595692612</v>
      </c>
      <c r="J81">
        <f t="shared" si="8"/>
        <v>15.595425926280697</v>
      </c>
      <c r="K81" s="252">
        <f t="shared" si="9"/>
        <v>301195308.63933873</v>
      </c>
      <c r="L81" s="249">
        <f t="shared" si="10"/>
        <v>2877899.5395617248</v>
      </c>
      <c r="M81" s="253">
        <f t="shared" si="5"/>
        <v>43425395.410966046</v>
      </c>
      <c r="N81" s="443">
        <f t="shared" si="26"/>
        <v>1.1328262757723298E-2</v>
      </c>
      <c r="O81" s="454">
        <f t="shared" si="27"/>
        <v>1.3323932887991156E-2</v>
      </c>
      <c r="Q81" s="353">
        <v>52</v>
      </c>
      <c r="R81" s="54">
        <f t="shared" si="31"/>
        <v>2.233559064480652</v>
      </c>
      <c r="S81" s="253">
        <f t="shared" si="12"/>
        <v>3.238605873324182</v>
      </c>
      <c r="T81" s="253">
        <f t="shared" si="13"/>
        <v>1.4708727667730106</v>
      </c>
      <c r="U81">
        <f t="shared" si="32"/>
        <v>0.13919267956201797</v>
      </c>
      <c r="V81" s="253">
        <f t="shared" si="33"/>
        <v>1.3316800872109926</v>
      </c>
      <c r="W81" s="253">
        <f t="shared" si="34"/>
        <v>1.7677331065511714</v>
      </c>
      <c r="X81">
        <f t="shared" si="17"/>
        <v>113.65676595692612</v>
      </c>
      <c r="Y81">
        <f t="shared" si="18"/>
        <v>15.595425926280697</v>
      </c>
      <c r="Z81" s="55">
        <f t="shared" si="19"/>
        <v>8.5124747496230029</v>
      </c>
      <c r="AA81" s="477">
        <f t="shared" si="21"/>
        <v>6427958.6032527853</v>
      </c>
      <c r="AB81" s="253">
        <f t="shared" si="36"/>
        <v>2877899.5395617248</v>
      </c>
      <c r="AC81" s="261">
        <f t="shared" si="35"/>
        <v>9320382.3516615648</v>
      </c>
      <c r="AD81" s="435">
        <f t="shared" si="23"/>
        <v>-1.5404755755587252E-2</v>
      </c>
      <c r="AE81" s="478">
        <f t="shared" si="37"/>
        <v>-5.2318781614303547E-2</v>
      </c>
    </row>
    <row r="82" spans="2:31" x14ac:dyDescent="0.3">
      <c r="B82" s="353">
        <v>53</v>
      </c>
      <c r="C82" s="432">
        <f t="shared" si="6"/>
        <v>104.98894296159857</v>
      </c>
      <c r="D82" s="433">
        <f t="shared" si="1"/>
        <v>15.108332978393996</v>
      </c>
      <c r="E82" s="434">
        <f t="shared" si="2"/>
        <v>6.8617289038782179</v>
      </c>
      <c r="F82" s="434">
        <f t="shared" si="3"/>
        <v>6.5427830083404368</v>
      </c>
      <c r="G82" s="434">
        <f t="shared" si="25"/>
        <v>0.31894589553778108</v>
      </c>
      <c r="H82" s="434">
        <f t="shared" si="4"/>
        <v>8.246604074515778</v>
      </c>
      <c r="I82" s="253">
        <f t="shared" si="7"/>
        <v>113.65676595692612</v>
      </c>
      <c r="J82">
        <f t="shared" si="8"/>
        <v>15.595425926280697</v>
      </c>
      <c r="K82" s="252">
        <f t="shared" si="9"/>
        <v>305169106.91433924</v>
      </c>
      <c r="L82" s="249">
        <f t="shared" si="10"/>
        <v>2906678.5349573418</v>
      </c>
      <c r="M82" s="253">
        <f t="shared" si="5"/>
        <v>43915067.167285964</v>
      </c>
      <c r="N82" s="443">
        <f t="shared" si="26"/>
        <v>1.127616114224864E-2</v>
      </c>
      <c r="O82" s="454">
        <f t="shared" si="27"/>
        <v>1.3193426859642329E-2</v>
      </c>
      <c r="Q82" s="353">
        <v>53</v>
      </c>
      <c r="R82" s="54">
        <f t="shared" si="31"/>
        <v>2.0957445302608324</v>
      </c>
      <c r="S82" s="253">
        <f t="shared" si="12"/>
        <v>3.1571444958980335</v>
      </c>
      <c r="T82" s="253">
        <f t="shared" si="13"/>
        <v>1.4338755753003249</v>
      </c>
      <c r="U82">
        <f t="shared" si="32"/>
        <v>0.13060424570069606</v>
      </c>
      <c r="V82" s="253">
        <f t="shared" si="33"/>
        <v>1.303271329599629</v>
      </c>
      <c r="W82" s="253">
        <f t="shared" si="34"/>
        <v>1.7232689205977085</v>
      </c>
      <c r="X82">
        <f t="shared" si="17"/>
        <v>113.65676595692612</v>
      </c>
      <c r="Y82">
        <f t="shared" si="18"/>
        <v>15.595425926280697</v>
      </c>
      <c r="Z82" s="55">
        <f t="shared" si="19"/>
        <v>8.5124747496230029</v>
      </c>
      <c r="AA82" s="477">
        <f t="shared" si="21"/>
        <v>6091655.6408634186</v>
      </c>
      <c r="AB82" s="253">
        <f t="shared" si="36"/>
        <v>2906678.5349573418</v>
      </c>
      <c r="AC82" s="261">
        <f t="shared" si="35"/>
        <v>9176804.1379855406</v>
      </c>
      <c r="AD82" s="435">
        <f t="shared" si="23"/>
        <v>-1.5404755755586383E-2</v>
      </c>
      <c r="AE82" s="478">
        <f t="shared" si="37"/>
        <v>-5.2318781614303637E-2</v>
      </c>
    </row>
    <row r="83" spans="2:31" x14ac:dyDescent="0.3">
      <c r="B83" s="353">
        <v>54</v>
      </c>
      <c r="C83" s="432">
        <f t="shared" si="6"/>
        <v>105.30788885713635</v>
      </c>
      <c r="D83" s="433">
        <f t="shared" si="1"/>
        <v>15.126675314651013</v>
      </c>
      <c r="E83" s="434">
        <f t="shared" si="2"/>
        <v>6.8700594151953442</v>
      </c>
      <c r="F83" s="434">
        <f t="shared" si="3"/>
        <v>6.5626593279512342</v>
      </c>
      <c r="G83" s="434">
        <f t="shared" si="25"/>
        <v>0.30740008724411005</v>
      </c>
      <c r="H83" s="434">
        <f t="shared" si="4"/>
        <v>8.2566158994556691</v>
      </c>
      <c r="I83" s="253">
        <f t="shared" si="7"/>
        <v>113.65676595692612</v>
      </c>
      <c r="J83">
        <f t="shared" si="8"/>
        <v>15.595425926280697</v>
      </c>
      <c r="K83" s="252">
        <f t="shared" si="9"/>
        <v>309157141.9037388</v>
      </c>
      <c r="L83" s="249">
        <f t="shared" si="10"/>
        <v>2935745.3203069153</v>
      </c>
      <c r="M83" s="253">
        <f t="shared" si="5"/>
        <v>44408066.26678887</v>
      </c>
      <c r="N83" s="443">
        <f t="shared" si="26"/>
        <v>1.1226194818851612E-2</v>
      </c>
      <c r="O83" s="454">
        <f t="shared" si="27"/>
        <v>1.3068278862575009E-2</v>
      </c>
      <c r="Q83" s="353">
        <v>54</v>
      </c>
      <c r="R83" s="54">
        <f t="shared" si="31"/>
        <v>1.9664333959037075</v>
      </c>
      <c r="S83" s="253">
        <f t="shared" si="12"/>
        <v>3.0777321347065634</v>
      </c>
      <c r="T83" s="253">
        <f t="shared" si="13"/>
        <v>1.397808982454378</v>
      </c>
      <c r="U83">
        <f t="shared" si="32"/>
        <v>0.12254573335839654</v>
      </c>
      <c r="V83" s="253">
        <f t="shared" si="33"/>
        <v>1.2752632490959814</v>
      </c>
      <c r="W83" s="253">
        <f t="shared" si="34"/>
        <v>1.6799231522521854</v>
      </c>
      <c r="X83">
        <f t="shared" si="17"/>
        <v>113.65676595692612</v>
      </c>
      <c r="Y83">
        <f t="shared" si="18"/>
        <v>15.595425926280697</v>
      </c>
      <c r="Z83" s="55">
        <f t="shared" si="19"/>
        <v>8.5124747496230029</v>
      </c>
      <c r="AA83" s="477">
        <f t="shared" si="21"/>
        <v>5772947.6397195449</v>
      </c>
      <c r="AB83" s="253">
        <f t="shared" si="36"/>
        <v>2935745.3203069153</v>
      </c>
      <c r="AC83" s="261">
        <f t="shared" si="35"/>
        <v>9035437.7116230018</v>
      </c>
      <c r="AD83" s="435">
        <f t="shared" si="23"/>
        <v>-1.5404755755588237E-2</v>
      </c>
      <c r="AE83" s="478">
        <f t="shared" si="37"/>
        <v>-5.2318781614303575E-2</v>
      </c>
    </row>
    <row r="84" spans="2:31" x14ac:dyDescent="0.3">
      <c r="B84" s="353">
        <v>55</v>
      </c>
      <c r="C84" s="432">
        <f t="shared" si="6"/>
        <v>105.61528894438045</v>
      </c>
      <c r="D84" s="433">
        <f t="shared" si="1"/>
        <v>15.144322143018698</v>
      </c>
      <c r="E84" s="434">
        <f t="shared" si="2"/>
        <v>6.8780740487386671</v>
      </c>
      <c r="F84" s="434">
        <f t="shared" si="3"/>
        <v>6.5818161268564177</v>
      </c>
      <c r="G84" s="434">
        <f t="shared" si="25"/>
        <v>0.29625792188224942</v>
      </c>
      <c r="H84" s="434">
        <f t="shared" si="4"/>
        <v>8.2662480942800318</v>
      </c>
      <c r="I84" s="253">
        <f t="shared" si="7"/>
        <v>113.65676595692612</v>
      </c>
      <c r="J84">
        <f t="shared" si="8"/>
        <v>15.595425926280697</v>
      </c>
      <c r="K84" s="252">
        <f t="shared" si="9"/>
        <v>313160186.17404085</v>
      </c>
      <c r="L84" s="249">
        <f t="shared" si="10"/>
        <v>2965102.7735099844</v>
      </c>
      <c r="M84" s="253">
        <f t="shared" si="5"/>
        <v>44904471.589193463</v>
      </c>
      <c r="N84" s="443">
        <f t="shared" si="26"/>
        <v>1.1178269268072954E-2</v>
      </c>
      <c r="O84" s="454">
        <f t="shared" si="27"/>
        <v>1.2948250995115202E-2</v>
      </c>
      <c r="Q84" s="353">
        <v>55</v>
      </c>
      <c r="R84" s="54">
        <f t="shared" si="31"/>
        <v>1.8451009866379684</v>
      </c>
      <c r="S84" s="253">
        <f t="shared" si="12"/>
        <v>3.0003172503864239</v>
      </c>
      <c r="T84" s="253">
        <f t="shared" si="13"/>
        <v>1.3626495806799042</v>
      </c>
      <c r="U84">
        <f t="shared" si="32"/>
        <v>0.11498444544262763</v>
      </c>
      <c r="V84" s="253">
        <f t="shared" si="33"/>
        <v>1.2476651352372765</v>
      </c>
      <c r="W84" s="253">
        <f t="shared" si="34"/>
        <v>1.6376676697065198</v>
      </c>
      <c r="X84">
        <f t="shared" si="17"/>
        <v>113.65676595692612</v>
      </c>
      <c r="Y84">
        <f t="shared" si="18"/>
        <v>15.595425926280697</v>
      </c>
      <c r="Z84" s="55">
        <f t="shared" si="19"/>
        <v>8.5124747496230029</v>
      </c>
      <c r="AA84" s="477">
        <f t="shared" si="21"/>
        <v>5470914.0528862486</v>
      </c>
      <c r="AB84" s="253">
        <f t="shared" si="36"/>
        <v>2965102.7735099844</v>
      </c>
      <c r="AC84" s="261">
        <f t="shared" si="35"/>
        <v>8896249.0005306434</v>
      </c>
      <c r="AD84" s="435">
        <f t="shared" si="23"/>
        <v>-1.5404755755585472E-2</v>
      </c>
      <c r="AE84" s="478">
        <f t="shared" si="37"/>
        <v>-5.231878161430361E-2</v>
      </c>
    </row>
    <row r="85" spans="2:31" x14ac:dyDescent="0.3">
      <c r="B85" s="353">
        <v>56</v>
      </c>
      <c r="C85" s="432">
        <f t="shared" si="6"/>
        <v>105.9115468662627</v>
      </c>
      <c r="D85" s="433">
        <f t="shared" si="1"/>
        <v>15.161300198012022</v>
      </c>
      <c r="E85" s="434">
        <f t="shared" si="2"/>
        <v>6.8857849464827083</v>
      </c>
      <c r="F85" s="434">
        <f t="shared" si="3"/>
        <v>6.6002785595917048</v>
      </c>
      <c r="G85" s="434">
        <f t="shared" si="25"/>
        <v>0.28550638689100349</v>
      </c>
      <c r="H85" s="434">
        <f t="shared" si="4"/>
        <v>8.2755152515293133</v>
      </c>
      <c r="I85" s="253">
        <f t="shared" si="7"/>
        <v>113.65676595692612</v>
      </c>
      <c r="J85">
        <f t="shared" si="8"/>
        <v>15.595425926280697</v>
      </c>
      <c r="K85" s="252">
        <f t="shared" si="9"/>
        <v>317179007.5734871</v>
      </c>
      <c r="L85" s="249">
        <f t="shared" si="10"/>
        <v>2994753.801245084</v>
      </c>
      <c r="M85" s="253">
        <f t="shared" si="5"/>
        <v>45404361.399814285</v>
      </c>
      <c r="N85" s="443">
        <f t="shared" si="26"/>
        <v>1.1132294689803757E-2</v>
      </c>
      <c r="O85" s="454">
        <f t="shared" si="27"/>
        <v>1.2833117289094861E-2</v>
      </c>
      <c r="Q85" s="353">
        <v>56</v>
      </c>
      <c r="R85" s="54">
        <f t="shared" si="31"/>
        <v>1.7312550010512082</v>
      </c>
      <c r="S85" s="253">
        <f t="shared" si="12"/>
        <v>2.924849599955393</v>
      </c>
      <c r="T85" s="253">
        <f t="shared" si="13"/>
        <v>1.3283745511971061</v>
      </c>
      <c r="U85">
        <f t="shared" si="32"/>
        <v>0.10788970232918117</v>
      </c>
      <c r="V85" s="253">
        <f t="shared" si="33"/>
        <v>1.220484848867925</v>
      </c>
      <c r="W85" s="253">
        <f t="shared" si="34"/>
        <v>1.5964750487582868</v>
      </c>
      <c r="X85">
        <f t="shared" si="17"/>
        <v>113.65676595692612</v>
      </c>
      <c r="Y85">
        <f t="shared" si="18"/>
        <v>15.595425926280697</v>
      </c>
      <c r="Z85" s="55">
        <f t="shared" si="19"/>
        <v>8.5124747496230029</v>
      </c>
      <c r="AA85" s="477">
        <f t="shared" si="21"/>
        <v>5184682.495322668</v>
      </c>
      <c r="AB85" s="253">
        <f t="shared" si="36"/>
        <v>2994753.801245084</v>
      </c>
      <c r="AC85" s="261">
        <f t="shared" si="35"/>
        <v>8759204.4575365745</v>
      </c>
      <c r="AD85" s="435">
        <f t="shared" si="23"/>
        <v>-1.5404755755588058E-2</v>
      </c>
      <c r="AE85" s="478">
        <f t="shared" si="37"/>
        <v>-5.2318781614303658E-2</v>
      </c>
    </row>
    <row r="86" spans="2:31" x14ac:dyDescent="0.3">
      <c r="B86" s="353">
        <v>57</v>
      </c>
      <c r="C86" s="432">
        <f t="shared" si="6"/>
        <v>106.1970532531537</v>
      </c>
      <c r="D86" s="433">
        <f t="shared" si="1"/>
        <v>15.177635158886391</v>
      </c>
      <c r="E86" s="434">
        <f t="shared" si="2"/>
        <v>6.8932037711363394</v>
      </c>
      <c r="F86" s="434">
        <f t="shared" si="3"/>
        <v>6.6180709697658537</v>
      </c>
      <c r="G86" s="434">
        <f t="shared" si="25"/>
        <v>0.27513280137048568</v>
      </c>
      <c r="H86" s="434">
        <f t="shared" si="4"/>
        <v>8.2844313877500522</v>
      </c>
      <c r="I86" s="253">
        <f t="shared" si="7"/>
        <v>113.65676595692612</v>
      </c>
      <c r="J86">
        <f t="shared" si="8"/>
        <v>15.595425926280697</v>
      </c>
      <c r="K86" s="252">
        <f t="shared" si="9"/>
        <v>321214369.20001775</v>
      </c>
      <c r="L86" s="249">
        <f t="shared" si="10"/>
        <v>3024701.3392575351</v>
      </c>
      <c r="M86" s="253">
        <f t="shared" si="5"/>
        <v>45907813.391845904</v>
      </c>
      <c r="N86" s="443">
        <f t="shared" si="26"/>
        <v>1.1088185727322623E-2</v>
      </c>
      <c r="O86" s="454">
        <f t="shared" si="27"/>
        <v>1.2722663007877959E-2</v>
      </c>
      <c r="Q86" s="353">
        <v>57</v>
      </c>
      <c r="R86" s="54">
        <f t="shared" si="31"/>
        <v>1.6244335135965735</v>
      </c>
      <c r="S86" s="253">
        <f t="shared" si="12"/>
        <v>2.8512802042042127</v>
      </c>
      <c r="T86" s="253">
        <f t="shared" si="13"/>
        <v>1.294961649192057</v>
      </c>
      <c r="U86">
        <f t="shared" si="32"/>
        <v>0.10123271738078073</v>
      </c>
      <c r="V86" s="253">
        <f t="shared" si="33"/>
        <v>1.1937289318112763</v>
      </c>
      <c r="W86" s="253">
        <f t="shared" si="34"/>
        <v>1.5563185550121557</v>
      </c>
      <c r="X86">
        <f t="shared" si="17"/>
        <v>113.65676595692612</v>
      </c>
      <c r="Y86">
        <f t="shared" si="18"/>
        <v>15.595425926280697</v>
      </c>
      <c r="Z86" s="55">
        <f t="shared" si="19"/>
        <v>8.5124747496230029</v>
      </c>
      <c r="AA86" s="477">
        <f t="shared" si="21"/>
        <v>4913426.2241103789</v>
      </c>
      <c r="AB86" s="253">
        <f t="shared" si="36"/>
        <v>3024701.3392575351</v>
      </c>
      <c r="AC86" s="261">
        <f t="shared" si="35"/>
        <v>8624271.0522549804</v>
      </c>
      <c r="AD86" s="435">
        <f t="shared" si="23"/>
        <v>-1.5404755755586334E-2</v>
      </c>
      <c r="AE86" s="478">
        <f t="shared" si="37"/>
        <v>-5.2318781614303561E-2</v>
      </c>
    </row>
    <row r="87" spans="2:31" x14ac:dyDescent="0.3">
      <c r="B87" s="353">
        <v>58</v>
      </c>
      <c r="C87" s="432">
        <f t="shared" si="6"/>
        <v>106.47218605452419</v>
      </c>
      <c r="D87" s="433">
        <f t="shared" si="1"/>
        <v>15.19335169341897</v>
      </c>
      <c r="E87" s="434">
        <f t="shared" si="2"/>
        <v>6.9003417260268769</v>
      </c>
      <c r="F87" s="434">
        <f t="shared" si="3"/>
        <v>6.635216910729393</v>
      </c>
      <c r="G87" s="434">
        <f t="shared" si="25"/>
        <v>0.26512481529748388</v>
      </c>
      <c r="H87" s="434">
        <f t="shared" si="4"/>
        <v>8.2930099673920932</v>
      </c>
      <c r="I87" s="253">
        <f t="shared" si="7"/>
        <v>113.65676595692612</v>
      </c>
      <c r="J87">
        <f t="shared" si="8"/>
        <v>15.595425926280697</v>
      </c>
      <c r="K87" s="252">
        <f t="shared" si="9"/>
        <v>325267029.39032477</v>
      </c>
      <c r="L87" s="249">
        <f t="shared" si="10"/>
        <v>3054948.3526501106</v>
      </c>
      <c r="M87" s="253">
        <f t="shared" si="5"/>
        <v>46414904.727044001</v>
      </c>
      <c r="N87" s="443">
        <f t="shared" si="26"/>
        <v>1.1045861210374397E-2</v>
      </c>
      <c r="O87" s="454">
        <f t="shared" si="27"/>
        <v>1.2616683993309964E-2</v>
      </c>
      <c r="Q87" s="353">
        <v>58</v>
      </c>
      <c r="R87" s="54">
        <f t="shared" si="31"/>
        <v>1.5242031003482757</v>
      </c>
      <c r="S87" s="253">
        <f t="shared" si="12"/>
        <v>2.7795613159086203</v>
      </c>
      <c r="T87" s="253">
        <f t="shared" si="13"/>
        <v>1.2623891893796053</v>
      </c>
      <c r="U87">
        <f t="shared" si="32"/>
        <v>9.4986480146448657E-2</v>
      </c>
      <c r="V87" s="253">
        <f t="shared" si="33"/>
        <v>1.1674027092331567</v>
      </c>
      <c r="W87" s="253">
        <f t="shared" si="34"/>
        <v>1.517172126529015</v>
      </c>
      <c r="X87">
        <f t="shared" si="17"/>
        <v>113.65676595692612</v>
      </c>
      <c r="Y87">
        <f t="shared" si="18"/>
        <v>15.595425926280697</v>
      </c>
      <c r="Z87" s="55">
        <f t="shared" si="19"/>
        <v>8.5124747496230029</v>
      </c>
      <c r="AA87" s="477">
        <f t="shared" si="21"/>
        <v>4656361.7505131559</v>
      </c>
      <c r="AB87" s="253">
        <f t="shared" si="36"/>
        <v>3054948.3526501106</v>
      </c>
      <c r="AC87" s="261">
        <f t="shared" si="35"/>
        <v>8491416.2631250042</v>
      </c>
      <c r="AD87" s="435">
        <f t="shared" si="23"/>
        <v>-1.5404755755588034E-2</v>
      </c>
      <c r="AE87" s="478">
        <f t="shared" si="37"/>
        <v>-5.2318781614303533E-2</v>
      </c>
    </row>
    <row r="88" spans="2:31" x14ac:dyDescent="0.3">
      <c r="B88" s="353">
        <v>59</v>
      </c>
      <c r="C88" s="432">
        <f t="shared" si="6"/>
        <v>106.73731086982167</v>
      </c>
      <c r="D88" s="433">
        <f t="shared" si="1"/>
        <v>15.208473499708225</v>
      </c>
      <c r="E88" s="434">
        <f t="shared" si="2"/>
        <v>6.9072095740841188</v>
      </c>
      <c r="F88" s="434">
        <f t="shared" si="3"/>
        <v>6.6517391661944494</v>
      </c>
      <c r="G88" s="434">
        <f t="shared" si="25"/>
        <v>0.25547040788966946</v>
      </c>
      <c r="H88" s="434">
        <f t="shared" si="4"/>
        <v>8.3012639256241059</v>
      </c>
      <c r="I88" s="253">
        <f t="shared" si="7"/>
        <v>113.65676595692612</v>
      </c>
      <c r="J88">
        <f t="shared" si="8"/>
        <v>15.595425926280697</v>
      </c>
      <c r="K88" s="252">
        <f t="shared" si="9"/>
        <v>329337741.72814512</v>
      </c>
      <c r="L88" s="249">
        <f t="shared" si="10"/>
        <v>3085497.8361766119</v>
      </c>
      <c r="M88" s="253">
        <f t="shared" si="5"/>
        <v>46925712.074899085</v>
      </c>
      <c r="N88" s="443">
        <f t="shared" si="26"/>
        <v>1.1005243915915178E-2</v>
      </c>
      <c r="O88" s="454">
        <f t="shared" si="27"/>
        <v>1.251498605761066E-2</v>
      </c>
      <c r="Q88" s="353">
        <v>59</v>
      </c>
      <c r="R88" s="54">
        <f t="shared" si="31"/>
        <v>1.4301570804012969</v>
      </c>
      <c r="S88" s="253">
        <f t="shared" si="12"/>
        <v>2.709646388840961</v>
      </c>
      <c r="T88" s="253">
        <f t="shared" si="13"/>
        <v>1.2306360319294249</v>
      </c>
      <c r="U88">
        <f t="shared" si="32"/>
        <v>8.9125646767678438E-2</v>
      </c>
      <c r="V88" s="253">
        <f t="shared" si="33"/>
        <v>1.1415103851617465</v>
      </c>
      <c r="W88" s="253">
        <f t="shared" si="34"/>
        <v>1.479010356911536</v>
      </c>
      <c r="X88">
        <f t="shared" si="17"/>
        <v>113.65676595692612</v>
      </c>
      <c r="Y88">
        <f t="shared" si="18"/>
        <v>15.595425926280697</v>
      </c>
      <c r="Z88" s="55">
        <f t="shared" si="19"/>
        <v>8.5124747496230029</v>
      </c>
      <c r="AA88" s="477">
        <f t="shared" si="21"/>
        <v>4412746.5769708622</v>
      </c>
      <c r="AB88" s="253">
        <f t="shared" si="36"/>
        <v>3085497.8361766119</v>
      </c>
      <c r="AC88" s="261">
        <f t="shared" si="35"/>
        <v>8360608.0695725549</v>
      </c>
      <c r="AD88" s="435">
        <f t="shared" si="23"/>
        <v>-1.5404755755585749E-2</v>
      </c>
      <c r="AE88" s="478">
        <f t="shared" si="37"/>
        <v>-5.2318781614303492E-2</v>
      </c>
    </row>
    <row r="89" spans="2:31" x14ac:dyDescent="0.3">
      <c r="B89" s="353">
        <v>60</v>
      </c>
      <c r="C89" s="432">
        <f t="shared" si="6"/>
        <v>106.99278127771134</v>
      </c>
      <c r="D89" s="433">
        <f t="shared" si="1"/>
        <v>15.223023346094124</v>
      </c>
      <c r="E89" s="434">
        <f t="shared" si="2"/>
        <v>6.913817655970842</v>
      </c>
      <c r="F89" s="434">
        <f t="shared" si="3"/>
        <v>6.6676597707526435</v>
      </c>
      <c r="G89" s="434">
        <f t="shared" si="25"/>
        <v>0.24615788521819848</v>
      </c>
      <c r="H89" s="434">
        <f t="shared" si="4"/>
        <v>8.3092056901232816</v>
      </c>
      <c r="I89" s="253">
        <f t="shared" si="7"/>
        <v>113.65676595692612</v>
      </c>
      <c r="J89">
        <f t="shared" si="8"/>
        <v>15.595425926280697</v>
      </c>
      <c r="K89" s="252">
        <f t="shared" si="9"/>
        <v>333427255.07008487</v>
      </c>
      <c r="L89" s="249">
        <f t="shared" si="10"/>
        <v>3116352.8145383783</v>
      </c>
      <c r="M89" s="253">
        <f t="shared" si="5"/>
        <v>47440311.650383785</v>
      </c>
      <c r="N89" s="443">
        <f t="shared" si="26"/>
        <v>1.0966260344932808E-2</v>
      </c>
      <c r="O89" s="454">
        <f t="shared" si="27"/>
        <v>1.2417384416619562E-2</v>
      </c>
      <c r="Q89" s="353">
        <v>60</v>
      </c>
      <c r="R89" s="54">
        <f t="shared" si="31"/>
        <v>1.3419138657798331</v>
      </c>
      <c r="S89" s="253">
        <f t="shared" si="12"/>
        <v>2.6414900475612457</v>
      </c>
      <c r="T89" s="253">
        <f t="shared" si="13"/>
        <v>1.1996815687460671</v>
      </c>
      <c r="U89">
        <f t="shared" si="32"/>
        <v>8.3626437146739313E-2</v>
      </c>
      <c r="V89" s="253">
        <f t="shared" si="33"/>
        <v>1.1160551315993279</v>
      </c>
      <c r="W89" s="253">
        <f t="shared" si="34"/>
        <v>1.4418084788151786</v>
      </c>
      <c r="X89">
        <f t="shared" si="17"/>
        <v>113.65676595692612</v>
      </c>
      <c r="Y89">
        <f t="shared" si="18"/>
        <v>15.595425926280697</v>
      </c>
      <c r="Z89" s="55">
        <f t="shared" si="19"/>
        <v>8.5124747496230029</v>
      </c>
      <c r="AA89" s="477">
        <f t="shared" si="21"/>
        <v>4181877.0524910581</v>
      </c>
      <c r="AB89" s="253">
        <f t="shared" si="36"/>
        <v>3116352.8145383783</v>
      </c>
      <c r="AC89" s="261">
        <f t="shared" si="35"/>
        <v>8231814.944292591</v>
      </c>
      <c r="AD89" s="435">
        <f t="shared" si="23"/>
        <v>-1.5404755755588079E-2</v>
      </c>
      <c r="AE89" s="478">
        <f t="shared" si="37"/>
        <v>-5.2318781614303554E-2</v>
      </c>
    </row>
    <row r="90" spans="2:31" x14ac:dyDescent="0.3">
      <c r="B90" s="353">
        <v>61</v>
      </c>
      <c r="C90" s="432">
        <f t="shared" si="6"/>
        <v>107.23893916292954</v>
      </c>
      <c r="D90" s="433">
        <f t="shared" si="1"/>
        <v>15.237023109295368</v>
      </c>
      <c r="E90" s="434">
        <f t="shared" si="2"/>
        <v>6.9201759074035323</v>
      </c>
      <c r="F90" s="434">
        <f t="shared" si="3"/>
        <v>6.6830000302441945</v>
      </c>
      <c r="G90" s="434">
        <f t="shared" si="25"/>
        <v>0.23717587715933774</v>
      </c>
      <c r="H90" s="434">
        <f t="shared" si="4"/>
        <v>8.3168472018918358</v>
      </c>
      <c r="I90" s="253">
        <f t="shared" si="7"/>
        <v>113.65676595692612</v>
      </c>
      <c r="J90">
        <f t="shared" si="8"/>
        <v>15.595425926280697</v>
      </c>
      <c r="K90" s="252">
        <f t="shared" si="9"/>
        <v>337536313.58739042</v>
      </c>
      <c r="L90" s="249">
        <f t="shared" si="10"/>
        <v>3147516.3426837618</v>
      </c>
      <c r="M90" s="253">
        <f t="shared" si="5"/>
        <v>47958779.250357322</v>
      </c>
      <c r="N90" s="443">
        <f t="shared" si="26"/>
        <v>1.092884051425372E-2</v>
      </c>
      <c r="O90" s="454">
        <f t="shared" si="27"/>
        <v>1.2323703161104356E-2</v>
      </c>
      <c r="Q90" s="353">
        <v>61</v>
      </c>
      <c r="R90" s="54">
        <f t="shared" si="31"/>
        <v>1.2591154131592992</v>
      </c>
      <c r="S90" s="253">
        <f t="shared" si="12"/>
        <v>2.5750480579680706</v>
      </c>
      <c r="T90" s="253">
        <f t="shared" si="13"/>
        <v>1.1695057100941135</v>
      </c>
      <c r="U90">
        <f t="shared" si="32"/>
        <v>7.8466538459877999E-2</v>
      </c>
      <c r="V90" s="253">
        <f t="shared" si="33"/>
        <v>1.0910391716342356</v>
      </c>
      <c r="W90" s="253">
        <f t="shared" si="34"/>
        <v>1.405542347873957</v>
      </c>
      <c r="X90">
        <f t="shared" si="17"/>
        <v>113.65676595692612</v>
      </c>
      <c r="Y90">
        <f t="shared" si="18"/>
        <v>15.595425926280697</v>
      </c>
      <c r="Z90" s="55">
        <f t="shared" si="19"/>
        <v>8.5124747496230029</v>
      </c>
      <c r="AA90" s="477">
        <f t="shared" si="21"/>
        <v>3963086.3402439109</v>
      </c>
      <c r="AB90" s="253">
        <f t="shared" si="36"/>
        <v>3147516.3426837618</v>
      </c>
      <c r="AC90" s="261">
        <f t="shared" si="35"/>
        <v>8105005.8456505844</v>
      </c>
      <c r="AD90" s="435">
        <f t="shared" si="23"/>
        <v>-1.540475575558556E-2</v>
      </c>
      <c r="AE90" s="478">
        <f t="shared" si="37"/>
        <v>-5.2318781614303582E-2</v>
      </c>
    </row>
    <row r="91" spans="2:31" x14ac:dyDescent="0.3">
      <c r="B91" s="353">
        <v>62</v>
      </c>
      <c r="C91" s="432">
        <f t="shared" si="6"/>
        <v>107.47611504008887</v>
      </c>
      <c r="D91" s="433">
        <f t="shared" si="1"/>
        <v>15.250493810854106</v>
      </c>
      <c r="E91" s="434">
        <f t="shared" si="2"/>
        <v>6.9262938757044221</v>
      </c>
      <c r="F91" s="434">
        <f t="shared" si="3"/>
        <v>6.6977805419370684</v>
      </c>
      <c r="G91" s="434">
        <f t="shared" si="25"/>
        <v>0.22851333376735372</v>
      </c>
      <c r="H91" s="434">
        <f t="shared" si="4"/>
        <v>8.324199935149684</v>
      </c>
      <c r="I91" s="253">
        <f t="shared" si="7"/>
        <v>113.65676595692612</v>
      </c>
      <c r="J91">
        <f t="shared" si="8"/>
        <v>15.595425926280697</v>
      </c>
      <c r="K91" s="252">
        <f t="shared" si="9"/>
        <v>341665656.82220817</v>
      </c>
      <c r="L91" s="249">
        <f t="shared" si="10"/>
        <v>3178991.5061105993</v>
      </c>
      <c r="M91" s="253">
        <f t="shared" si="5"/>
        <v>48481190.288697518</v>
      </c>
      <c r="N91" s="443">
        <f t="shared" si="26"/>
        <v>1.0892917762002954E-2</v>
      </c>
      <c r="O91" s="454">
        <f t="shared" si="27"/>
        <v>1.2233774763166715E-2</v>
      </c>
      <c r="Q91" s="353">
        <v>62</v>
      </c>
      <c r="R91" s="54">
        <f t="shared" si="31"/>
        <v>1.1814257711198159</v>
      </c>
      <c r="S91" s="253">
        <f t="shared" si="12"/>
        <v>2.5102772985902719</v>
      </c>
      <c r="T91" s="253">
        <f t="shared" si="13"/>
        <v>1.1400888715597521</v>
      </c>
      <c r="U91">
        <f t="shared" si="32"/>
        <v>7.3625014623926024E-2</v>
      </c>
      <c r="V91" s="253">
        <f t="shared" si="33"/>
        <v>1.066463856935826</v>
      </c>
      <c r="W91" s="253">
        <f t="shared" si="34"/>
        <v>1.3701884270305198</v>
      </c>
      <c r="X91">
        <f t="shared" si="17"/>
        <v>113.65676595692612</v>
      </c>
      <c r="Y91">
        <f t="shared" si="18"/>
        <v>15.595425926280697</v>
      </c>
      <c r="Z91" s="55">
        <f t="shared" si="19"/>
        <v>8.5124747496230029</v>
      </c>
      <c r="AA91" s="477">
        <f t="shared" si="21"/>
        <v>3755742.49149006</v>
      </c>
      <c r="AB91" s="253">
        <f t="shared" si="36"/>
        <v>3178991.5061105993</v>
      </c>
      <c r="AC91" s="261">
        <f t="shared" si="35"/>
        <v>7980150.2102007391</v>
      </c>
      <c r="AD91" s="435">
        <f t="shared" si="23"/>
        <v>-1.5404755755586164E-2</v>
      </c>
      <c r="AE91" s="478">
        <f t="shared" si="37"/>
        <v>-5.231878161430361E-2</v>
      </c>
    </row>
    <row r="92" spans="2:31" x14ac:dyDescent="0.3">
      <c r="B92" s="353">
        <v>63</v>
      </c>
      <c r="C92" s="432">
        <f t="shared" si="6"/>
        <v>107.70462837385622</v>
      </c>
      <c r="D92" s="433">
        <f t="shared" si="1"/>
        <v>15.263455651973096</v>
      </c>
      <c r="E92" s="434">
        <f t="shared" si="2"/>
        <v>6.9321807356234384</v>
      </c>
      <c r="F92" s="434">
        <f t="shared" si="3"/>
        <v>6.7120212144800719</v>
      </c>
      <c r="G92" s="434">
        <f t="shared" si="25"/>
        <v>0.22015952114336645</v>
      </c>
      <c r="H92" s="434">
        <f t="shared" si="4"/>
        <v>8.331274916349658</v>
      </c>
      <c r="I92" s="253">
        <f t="shared" si="7"/>
        <v>113.65676595692612</v>
      </c>
      <c r="J92">
        <f t="shared" si="8"/>
        <v>15.595425926280697</v>
      </c>
      <c r="K92" s="252">
        <f t="shared" si="9"/>
        <v>345816019.75698048</v>
      </c>
      <c r="L92" s="249">
        <f t="shared" si="10"/>
        <v>3210781.4211717052</v>
      </c>
      <c r="M92" s="253">
        <f t="shared" si="5"/>
        <v>49007619.830233417</v>
      </c>
      <c r="N92" s="443">
        <f t="shared" si="26"/>
        <v>1.0858428565823109E-2</v>
      </c>
      <c r="O92" s="454">
        <f t="shared" si="27"/>
        <v>1.2147439615015297E-2</v>
      </c>
      <c r="Q92" s="353">
        <v>63</v>
      </c>
      <c r="R92" s="54">
        <f t="shared" si="31"/>
        <v>1.1085297170367208</v>
      </c>
      <c r="S92" s="253">
        <f t="shared" si="12"/>
        <v>2.4471357326006875</v>
      </c>
      <c r="T92" s="253">
        <f t="shared" si="13"/>
        <v>1.1114119613403084</v>
      </c>
      <c r="U92">
        <f t="shared" si="32"/>
        <v>6.9082221348977152E-2</v>
      </c>
      <c r="V92" s="253">
        <f t="shared" si="33"/>
        <v>1.0423297399913312</v>
      </c>
      <c r="W92" s="253">
        <f t="shared" si="34"/>
        <v>1.3357237712603791</v>
      </c>
      <c r="X92">
        <f t="shared" si="17"/>
        <v>113.65676595692612</v>
      </c>
      <c r="Y92">
        <f t="shared" si="18"/>
        <v>15.595425926280697</v>
      </c>
      <c r="Z92" s="55">
        <f t="shared" si="19"/>
        <v>8.5124747496230029</v>
      </c>
      <c r="AA92" s="477">
        <f t="shared" si="21"/>
        <v>3559246.6202782309</v>
      </c>
      <c r="AB92" s="253">
        <f t="shared" si="36"/>
        <v>3210781.4211717052</v>
      </c>
      <c r="AC92" s="261">
        <f t="shared" si="35"/>
        <v>7857217.9453196898</v>
      </c>
      <c r="AD92" s="435">
        <f t="shared" si="23"/>
        <v>-1.5404755755588334E-2</v>
      </c>
      <c r="AE92" s="478">
        <f t="shared" si="37"/>
        <v>-5.2318781614303651E-2</v>
      </c>
    </row>
    <row r="93" spans="2:31" x14ac:dyDescent="0.3">
      <c r="B93" s="353">
        <v>64</v>
      </c>
      <c r="C93" s="432">
        <f t="shared" si="6"/>
        <v>107.92478789499958</v>
      </c>
      <c r="D93" s="433">
        <f t="shared" si="1"/>
        <v>15.275928046825349</v>
      </c>
      <c r="E93" s="434">
        <f t="shared" si="2"/>
        <v>6.9378453044663857</v>
      </c>
      <c r="F93" s="434">
        <f t="shared" si="3"/>
        <v>6.725741287598515</v>
      </c>
      <c r="G93" s="434">
        <f t="shared" si="25"/>
        <v>0.21210401686787073</v>
      </c>
      <c r="H93" s="434">
        <f t="shared" si="4"/>
        <v>8.3380827423589636</v>
      </c>
      <c r="I93" s="253">
        <f t="shared" si="7"/>
        <v>113.65676595692612</v>
      </c>
      <c r="J93">
        <f t="shared" si="8"/>
        <v>15.595425926280697</v>
      </c>
      <c r="K93" s="252">
        <f t="shared" si="9"/>
        <v>349988132.89573318</v>
      </c>
      <c r="L93" s="249">
        <f t="shared" si="10"/>
        <v>3242889.2353834221</v>
      </c>
      <c r="M93" s="253">
        <f t="shared" si="5"/>
        <v>49538142.623541638</v>
      </c>
      <c r="N93" s="443">
        <f t="shared" si="26"/>
        <v>1.0825312372769727E-2</v>
      </c>
      <c r="O93" s="454">
        <f t="shared" si="27"/>
        <v>1.2064545597640672E-2</v>
      </c>
      <c r="Q93" s="353">
        <v>64</v>
      </c>
      <c r="R93" s="54">
        <f t="shared" si="31"/>
        <v>1.0401314780773376</v>
      </c>
      <c r="S93" s="253">
        <f t="shared" si="12"/>
        <v>2.3855823805338665</v>
      </c>
      <c r="T93" s="253">
        <f t="shared" si="13"/>
        <v>1.0834563678534885</v>
      </c>
      <c r="U93">
        <f t="shared" si="32"/>
        <v>6.4819726432464406E-2</v>
      </c>
      <c r="V93" s="253">
        <f t="shared" si="33"/>
        <v>1.0186366414210242</v>
      </c>
      <c r="W93" s="253">
        <f t="shared" si="34"/>
        <v>1.302126012680378</v>
      </c>
      <c r="X93">
        <f t="shared" si="17"/>
        <v>113.65676595692612</v>
      </c>
      <c r="Y93">
        <f t="shared" si="18"/>
        <v>15.595425926280697</v>
      </c>
      <c r="Z93" s="55">
        <f t="shared" si="19"/>
        <v>8.5124747496230029</v>
      </c>
      <c r="AA93" s="477">
        <f t="shared" si="21"/>
        <v>3373031.1736404458</v>
      </c>
      <c r="AB93" s="253">
        <f t="shared" si="36"/>
        <v>3242889.2353834221</v>
      </c>
      <c r="AC93" s="261">
        <f t="shared" si="35"/>
        <v>7736179.4219536381</v>
      </c>
      <c r="AD93" s="435">
        <f t="shared" si="23"/>
        <v>-1.5404755755585316E-2</v>
      </c>
      <c r="AE93" s="478">
        <f t="shared" si="37"/>
        <v>-5.2318781614303637E-2</v>
      </c>
    </row>
    <row r="94" spans="2:31" x14ac:dyDescent="0.3">
      <c r="B94" s="353">
        <v>65</v>
      </c>
      <c r="C94" s="432">
        <f t="shared" si="6"/>
        <v>108.13689191186745</v>
      </c>
      <c r="D94" s="433">
        <f t="shared" ref="D94:D157" si="38">$C$11*C94^$C$7</f>
        <v>15.287929654411625</v>
      </c>
      <c r="E94" s="434">
        <f t="shared" ref="E94:E157" si="39">$C$8*D94</f>
        <v>6.9432960565636241</v>
      </c>
      <c r="F94" s="434">
        <f t="shared" ref="F94:F157" si="40">($C$9+$C$10)*C94</f>
        <v>6.73895935150522</v>
      </c>
      <c r="G94" s="434">
        <f t="shared" si="25"/>
        <v>0.20433670505840418</v>
      </c>
      <c r="H94" s="434">
        <f t="shared" ref="H94:H157" si="41">(1-$C$8)*D94</f>
        <v>8.3446335978480022</v>
      </c>
      <c r="I94" s="253">
        <f t="shared" si="7"/>
        <v>113.65676595692612</v>
      </c>
      <c r="J94">
        <f t="shared" si="8"/>
        <v>15.595425926280697</v>
      </c>
      <c r="K94" s="252">
        <f t="shared" si="9"/>
        <v>354182722.35610372</v>
      </c>
      <c r="L94" s="249">
        <f t="shared" si="10"/>
        <v>3275318.1277372562</v>
      </c>
      <c r="M94" s="253">
        <f t="shared" ref="M94:M157" si="42">$C$11*(K94^$C$7)*(L94^(1-$C$7))</f>
        <v>50072833.132666349</v>
      </c>
      <c r="N94" s="443">
        <f t="shared" si="26"/>
        <v>1.0793511440023475E-2</v>
      </c>
      <c r="O94" s="454">
        <f t="shared" si="27"/>
        <v>1.198494767712645E-2</v>
      </c>
      <c r="Q94" s="353">
        <v>65</v>
      </c>
      <c r="R94" s="54">
        <f t="shared" si="31"/>
        <v>0.97595353111450156</v>
      </c>
      <c r="S94" s="253">
        <f t="shared" si="12"/>
        <v>2.3255772936900105</v>
      </c>
      <c r="T94" s="253">
        <f t="shared" si="13"/>
        <v>1.0562039476582874</v>
      </c>
      <c r="U94">
        <f t="shared" si="32"/>
        <v>6.0820234971233067E-2</v>
      </c>
      <c r="V94" s="253">
        <f t="shared" si="33"/>
        <v>0.99538371268705439</v>
      </c>
      <c r="W94" s="253">
        <f t="shared" si="34"/>
        <v>1.2693733460317231</v>
      </c>
      <c r="X94">
        <f t="shared" si="17"/>
        <v>113.65676595692612</v>
      </c>
      <c r="Y94">
        <f t="shared" si="18"/>
        <v>15.595425926280697</v>
      </c>
      <c r="Z94" s="55">
        <f t="shared" si="19"/>
        <v>8.5124747496230029</v>
      </c>
      <c r="AA94" s="477">
        <f t="shared" si="21"/>
        <v>3196558.2922885134</v>
      </c>
      <c r="AB94" s="253">
        <f t="shared" si="36"/>
        <v>3275318.1277372562</v>
      </c>
      <c r="AC94" s="261">
        <f t="shared" si="35"/>
        <v>7617005.4674770348</v>
      </c>
      <c r="AD94" s="435">
        <f t="shared" si="23"/>
        <v>-1.5404755755588201E-2</v>
      </c>
      <c r="AE94" s="478">
        <f t="shared" si="37"/>
        <v>-5.2318781614303533E-2</v>
      </c>
    </row>
    <row r="95" spans="2:31" x14ac:dyDescent="0.3">
      <c r="B95" s="353">
        <v>66</v>
      </c>
      <c r="C95" s="432">
        <f t="shared" ref="C95:C158" si="43">C94+E94-F94</f>
        <v>108.34122861692586</v>
      </c>
      <c r="D95" s="433">
        <f t="shared" si="38"/>
        <v>15.299478409036672</v>
      </c>
      <c r="E95" s="434">
        <f t="shared" si="39"/>
        <v>6.9485411371114116</v>
      </c>
      <c r="F95" s="434">
        <f t="shared" si="40"/>
        <v>6.7516933660035416</v>
      </c>
      <c r="G95" s="434">
        <f t="shared" si="25"/>
        <v>0.19684777110787</v>
      </c>
      <c r="H95" s="434">
        <f t="shared" si="41"/>
        <v>8.3509372719252593</v>
      </c>
      <c r="I95" s="253">
        <f t="shared" ref="I95:I158" si="44">(($C$8*$C$11)/($C$9+$C$10))^(1/(1-$C$7))</f>
        <v>113.65676595692612</v>
      </c>
      <c r="J95">
        <f t="shared" ref="J95:J158" si="45">$C$11*$C$17^$C$7</f>
        <v>15.595425926280697</v>
      </c>
      <c r="K95" s="252">
        <f t="shared" ref="K95:K158" si="46">C95*L95</f>
        <v>358400509.9710471</v>
      </c>
      <c r="L95" s="249">
        <f t="shared" ref="L95:L158" si="47">L94*(1+$C$10)</f>
        <v>3308071.3090146286</v>
      </c>
      <c r="M95" s="253">
        <f t="shared" si="42"/>
        <v>50611765.567822985</v>
      </c>
      <c r="N95" s="443">
        <f t="shared" si="26"/>
        <v>1.0762970685696012E-2</v>
      </c>
      <c r="O95" s="454">
        <f t="shared" si="27"/>
        <v>1.1908507526526722E-2</v>
      </c>
      <c r="Q95" s="353">
        <v>66</v>
      </c>
      <c r="R95" s="54">
        <f t="shared" si="31"/>
        <v>0.91573547668753819</v>
      </c>
      <c r="S95" s="253">
        <f t="shared" ref="S95:S158" si="48">$C$11*R95^$C$7</f>
        <v>2.2670815282078984</v>
      </c>
      <c r="T95" s="253">
        <f t="shared" ref="T95:T158" si="49">$C$8*S95</f>
        <v>1.0296370136797275</v>
      </c>
      <c r="U95">
        <f t="shared" si="32"/>
        <v>5.7067519188160887E-2</v>
      </c>
      <c r="V95" s="253">
        <f t="shared" si="33"/>
        <v>0.9725694944915666</v>
      </c>
      <c r="W95" s="253">
        <f t="shared" si="34"/>
        <v>1.2374445145281709</v>
      </c>
      <c r="X95">
        <f t="shared" ref="X95:X158" si="50">(($C$8*$C$11)/($C$9+$C$10))^(1/(1-$C$7))</f>
        <v>113.65676595692612</v>
      </c>
      <c r="Y95">
        <f t="shared" ref="Y95:Y158" si="51">$C$11*$C$17^$C$7</f>
        <v>15.595425926280697</v>
      </c>
      <c r="Z95" s="55">
        <f t="shared" ref="Z95:Z158" si="52">(1-$C$8)*Y95</f>
        <v>8.5124747496230029</v>
      </c>
      <c r="AA95" s="477">
        <f t="shared" si="21"/>
        <v>3029318.2570768795</v>
      </c>
      <c r="AB95" s="253">
        <f t="shared" si="36"/>
        <v>3308071.3090146286</v>
      </c>
      <c r="AC95" s="261">
        <f t="shared" si="35"/>
        <v>7499667.3586615911</v>
      </c>
      <c r="AD95" s="435">
        <f t="shared" si="23"/>
        <v>-1.5404755755585583E-2</v>
      </c>
      <c r="AE95" s="478">
        <f t="shared" si="37"/>
        <v>-5.2318781614303568E-2</v>
      </c>
    </row>
    <row r="96" spans="2:31" x14ac:dyDescent="0.3">
      <c r="B96" s="353">
        <v>67</v>
      </c>
      <c r="C96" s="432">
        <f t="shared" si="43"/>
        <v>108.53807638803373</v>
      </c>
      <c r="D96" s="433">
        <f t="shared" si="38"/>
        <v>15.310591549471226</v>
      </c>
      <c r="E96" s="434">
        <f t="shared" si="39"/>
        <v>6.9535883754163716</v>
      </c>
      <c r="F96" s="434">
        <f t="shared" si="40"/>
        <v>6.7639606792624747</v>
      </c>
      <c r="G96" s="434">
        <f t="shared" si="25"/>
        <v>0.18962769615389696</v>
      </c>
      <c r="H96" s="434">
        <f t="shared" si="41"/>
        <v>8.3570031740548547</v>
      </c>
      <c r="I96" s="253">
        <f t="shared" si="44"/>
        <v>113.65676595692612</v>
      </c>
      <c r="J96">
        <f t="shared" si="45"/>
        <v>15.595425926280697</v>
      </c>
      <c r="K96" s="252">
        <f t="shared" si="46"/>
        <v>362642213.39924145</v>
      </c>
      <c r="L96" s="249">
        <f t="shared" si="47"/>
        <v>3341152.0221047751</v>
      </c>
      <c r="M96" s="253">
        <f t="shared" si="42"/>
        <v>51155013.915136114</v>
      </c>
      <c r="N96" s="443">
        <f t="shared" si="26"/>
        <v>1.0733637548864821E-2</v>
      </c>
      <c r="O96" s="454">
        <f t="shared" si="27"/>
        <v>1.1835093171427139E-2</v>
      </c>
      <c r="Q96" s="353">
        <v>67</v>
      </c>
      <c r="R96" s="54">
        <f t="shared" si="31"/>
        <v>0.85923298244183433</v>
      </c>
      <c r="S96" s="253">
        <f t="shared" si="48"/>
        <v>2.2100571197899535</v>
      </c>
      <c r="T96" s="253">
        <f t="shared" si="49"/>
        <v>1.0037383237297817</v>
      </c>
      <c r="U96">
        <f t="shared" si="32"/>
        <v>5.3546352588599425E-2</v>
      </c>
      <c r="V96" s="253">
        <f t="shared" si="33"/>
        <v>0.95019197114118226</v>
      </c>
      <c r="W96" s="253">
        <f t="shared" si="34"/>
        <v>1.2063187960601718</v>
      </c>
      <c r="X96">
        <f t="shared" si="50"/>
        <v>113.65676595692612</v>
      </c>
      <c r="Y96">
        <f t="shared" si="51"/>
        <v>15.595425926280697</v>
      </c>
      <c r="Z96" s="55">
        <f t="shared" si="52"/>
        <v>8.5124747496230029</v>
      </c>
      <c r="AA96" s="477">
        <f t="shared" ref="AA96:AA159" si="53">AA95*(1-$C$9)</f>
        <v>2870828.0167446514</v>
      </c>
      <c r="AB96" s="253">
        <f t="shared" si="36"/>
        <v>3341152.0221047751</v>
      </c>
      <c r="AC96" s="261">
        <f t="shared" si="35"/>
        <v>7384136.8147532661</v>
      </c>
      <c r="AD96" s="435">
        <f t="shared" ref="AD96:AD159" si="54">(AC96-AC95)/AC95</f>
        <v>-1.5404755755586324E-2</v>
      </c>
      <c r="AE96" s="478">
        <f t="shared" si="37"/>
        <v>-5.2318781614303624E-2</v>
      </c>
    </row>
    <row r="97" spans="2:31" x14ac:dyDescent="0.3">
      <c r="B97" s="353">
        <v>68</v>
      </c>
      <c r="C97" s="432">
        <f t="shared" si="43"/>
        <v>108.72770408418762</v>
      </c>
      <c r="D97" s="433">
        <f t="shared" si="38"/>
        <v>15.32128564686279</v>
      </c>
      <c r="E97" s="434">
        <f t="shared" si="39"/>
        <v>6.9584452975716831</v>
      </c>
      <c r="F97" s="434">
        <f t="shared" si="40"/>
        <v>6.7757780462471127</v>
      </c>
      <c r="G97" s="434">
        <f t="shared" ref="G97:G160" si="55">E97-F97</f>
        <v>0.1826672513245704</v>
      </c>
      <c r="H97" s="434">
        <f t="shared" si="41"/>
        <v>8.3628403492911065</v>
      </c>
      <c r="I97" s="253">
        <f t="shared" si="44"/>
        <v>113.65676595692612</v>
      </c>
      <c r="J97">
        <f t="shared" si="45"/>
        <v>15.595425926280697</v>
      </c>
      <c r="K97" s="252">
        <f t="shared" si="46"/>
        <v>366908546.24329001</v>
      </c>
      <c r="L97" s="249">
        <f t="shared" si="47"/>
        <v>3374563.5423258226</v>
      </c>
      <c r="M97" s="253">
        <f t="shared" si="42"/>
        <v>51702651.965463102</v>
      </c>
      <c r="N97" s="443">
        <f t="shared" ref="N97:N160" si="56">(M97-M96)/M96</f>
        <v>1.0705461858254895E-2</v>
      </c>
      <c r="O97" s="454">
        <f t="shared" ref="O97:O160" si="57">(K97-K96)/K96</f>
        <v>1.1764578657453903E-2</v>
      </c>
      <c r="Q97" s="353">
        <v>68</v>
      </c>
      <c r="R97" s="54">
        <f t="shared" si="31"/>
        <v>0.80621679176005279</v>
      </c>
      <c r="S97" s="253">
        <f t="shared" si="48"/>
        <v>2.1544670590630632</v>
      </c>
      <c r="T97" s="253">
        <f t="shared" si="49"/>
        <v>0.978491069317032</v>
      </c>
      <c r="U97">
        <f t="shared" si="32"/>
        <v>5.0242448179479204E-2</v>
      </c>
      <c r="V97" s="253">
        <f t="shared" si="33"/>
        <v>0.9282486211375528</v>
      </c>
      <c r="W97" s="253">
        <f t="shared" si="34"/>
        <v>1.1759759897460311</v>
      </c>
      <c r="X97">
        <f t="shared" si="50"/>
        <v>113.65676595692612</v>
      </c>
      <c r="Y97">
        <f t="shared" si="51"/>
        <v>15.595425926280697</v>
      </c>
      <c r="Z97" s="55">
        <f t="shared" si="52"/>
        <v>8.5124747496230029</v>
      </c>
      <c r="AA97" s="477">
        <f t="shared" si="53"/>
        <v>2720629.7926843637</v>
      </c>
      <c r="AB97" s="253">
        <f t="shared" si="36"/>
        <v>3374563.5423258226</v>
      </c>
      <c r="AC97" s="261">
        <f t="shared" si="35"/>
        <v>7270385.9906561458</v>
      </c>
      <c r="AD97" s="435">
        <f t="shared" si="54"/>
        <v>-1.5404755755588079E-2</v>
      </c>
      <c r="AE97" s="478">
        <f t="shared" si="37"/>
        <v>-5.2318781614303589E-2</v>
      </c>
    </row>
    <row r="98" spans="2:31" x14ac:dyDescent="0.3">
      <c r="B98" s="353">
        <v>69</v>
      </c>
      <c r="C98" s="432">
        <f t="shared" si="43"/>
        <v>108.9103713355122</v>
      </c>
      <c r="D98" s="433">
        <f t="shared" si="38"/>
        <v>15.331576631454991</v>
      </c>
      <c r="E98" s="434">
        <f t="shared" si="39"/>
        <v>6.9631191385921758</v>
      </c>
      <c r="F98" s="434">
        <f t="shared" si="40"/>
        <v>6.7871616467904943</v>
      </c>
      <c r="G98" s="434">
        <f t="shared" si="55"/>
        <v>0.17595749180168152</v>
      </c>
      <c r="H98" s="434">
        <f t="shared" si="41"/>
        <v>8.3684574928628166</v>
      </c>
      <c r="I98" s="253">
        <f t="shared" si="44"/>
        <v>113.65676595692612</v>
      </c>
      <c r="J98">
        <f t="shared" si="45"/>
        <v>15.595425926280697</v>
      </c>
      <c r="K98" s="252">
        <f t="shared" si="46"/>
        <v>371200218.17488664</v>
      </c>
      <c r="L98" s="249">
        <f t="shared" si="47"/>
        <v>3408309.177749081</v>
      </c>
      <c r="M98" s="253">
        <f t="shared" si="42"/>
        <v>52254753.342351429</v>
      </c>
      <c r="N98" s="443">
        <f t="shared" si="56"/>
        <v>1.0678395708930481E-2</v>
      </c>
      <c r="O98" s="454">
        <f t="shared" si="57"/>
        <v>1.169684373814207E-2</v>
      </c>
      <c r="Q98" s="353">
        <v>69</v>
      </c>
      <c r="R98" s="54">
        <f t="shared" si="31"/>
        <v>0.75647179356254857</v>
      </c>
      <c r="S98" s="253">
        <f t="shared" si="48"/>
        <v>2.1002752675591476</v>
      </c>
      <c r="T98" s="253">
        <f t="shared" si="49"/>
        <v>0.95387886473780203</v>
      </c>
      <c r="U98">
        <f t="shared" si="32"/>
        <v>4.714240050040501E-2</v>
      </c>
      <c r="V98" s="253">
        <f t="shared" si="33"/>
        <v>0.90673646423739707</v>
      </c>
      <c r="W98" s="253">
        <f t="shared" si="34"/>
        <v>1.1463964028213456</v>
      </c>
      <c r="X98">
        <f t="shared" si="50"/>
        <v>113.65676595692612</v>
      </c>
      <c r="Y98">
        <f t="shared" si="51"/>
        <v>15.595425926280697</v>
      </c>
      <c r="Z98" s="55">
        <f t="shared" si="52"/>
        <v>8.5124747496230029</v>
      </c>
      <c r="AA98" s="477">
        <f t="shared" si="53"/>
        <v>2578289.7567075426</v>
      </c>
      <c r="AB98" s="253">
        <f t="shared" si="36"/>
        <v>3408309.177749081</v>
      </c>
      <c r="AC98" s="261">
        <f t="shared" si="35"/>
        <v>7158387.4702212503</v>
      </c>
      <c r="AD98" s="435">
        <f t="shared" si="54"/>
        <v>-1.5404755755586474E-2</v>
      </c>
      <c r="AE98" s="478">
        <f t="shared" si="37"/>
        <v>-5.2318781614303519E-2</v>
      </c>
    </row>
    <row r="99" spans="2:31" x14ac:dyDescent="0.3">
      <c r="B99" s="353">
        <v>70</v>
      </c>
      <c r="C99" s="432">
        <f t="shared" si="43"/>
        <v>109.08632882731388</v>
      </c>
      <c r="D99" s="433">
        <f t="shared" si="38"/>
        <v>15.341479818171649</v>
      </c>
      <c r="E99" s="434">
        <f t="shared" si="39"/>
        <v>6.9676168540338042</v>
      </c>
      <c r="F99" s="434">
        <f t="shared" si="40"/>
        <v>6.7981271032954842</v>
      </c>
      <c r="G99" s="434">
        <f t="shared" si="55"/>
        <v>0.16948975073831996</v>
      </c>
      <c r="H99" s="434">
        <f t="shared" si="41"/>
        <v>8.3738629641378441</v>
      </c>
      <c r="I99" s="253">
        <f t="shared" si="44"/>
        <v>113.65676595692612</v>
      </c>
      <c r="J99">
        <f t="shared" si="45"/>
        <v>15.595425926280697</v>
      </c>
      <c r="K99" s="252">
        <f t="shared" si="46"/>
        <v>375517935.06617892</v>
      </c>
      <c r="L99" s="249">
        <f t="shared" si="47"/>
        <v>3442392.269526572</v>
      </c>
      <c r="M99" s="253">
        <f t="shared" si="42"/>
        <v>52811391.529172011</v>
      </c>
      <c r="N99" s="443">
        <f t="shared" si="56"/>
        <v>1.0652393346375964E-2</v>
      </c>
      <c r="O99" s="454">
        <f t="shared" si="57"/>
        <v>1.1631773581711722E-2</v>
      </c>
      <c r="Q99" s="353">
        <v>70</v>
      </c>
      <c r="R99" s="54">
        <f t="shared" si="31"/>
        <v>0.70979614950274172</v>
      </c>
      <c r="S99" s="253">
        <f t="shared" si="48"/>
        <v>2.0474465742999004</v>
      </c>
      <c r="T99" s="253">
        <f t="shared" si="49"/>
        <v>0.92988573644168304</v>
      </c>
      <c r="U99">
        <f t="shared" si="32"/>
        <v>4.4233631231534946E-2</v>
      </c>
      <c r="V99" s="253">
        <f t="shared" si="33"/>
        <v>0.88565210521014814</v>
      </c>
      <c r="W99" s="253">
        <f t="shared" si="34"/>
        <v>1.1175608378582174</v>
      </c>
      <c r="X99">
        <f t="shared" si="50"/>
        <v>113.65676595692612</v>
      </c>
      <c r="Y99">
        <f t="shared" si="51"/>
        <v>15.595425926280697</v>
      </c>
      <c r="Z99" s="55">
        <f t="shared" si="52"/>
        <v>8.5124747496230029</v>
      </c>
      <c r="AA99" s="477">
        <f t="shared" si="53"/>
        <v>2443396.7779879649</v>
      </c>
      <c r="AB99" s="253">
        <f t="shared" si="36"/>
        <v>3442392.269526572</v>
      </c>
      <c r="AC99" s="261">
        <f t="shared" si="35"/>
        <v>7048114.2596386373</v>
      </c>
      <c r="AD99" s="435">
        <f t="shared" si="54"/>
        <v>-1.5404755755587049E-2</v>
      </c>
      <c r="AE99" s="478">
        <f t="shared" si="37"/>
        <v>-5.2318781614303513E-2</v>
      </c>
    </row>
    <row r="100" spans="2:31" x14ac:dyDescent="0.3">
      <c r="B100" s="353">
        <v>71</v>
      </c>
      <c r="C100" s="432">
        <f t="shared" si="43"/>
        <v>109.2558185780522</v>
      </c>
      <c r="D100" s="433">
        <f t="shared" si="38"/>
        <v>15.351009931118988</v>
      </c>
      <c r="E100" s="434">
        <f t="shared" si="39"/>
        <v>6.9719451311217853</v>
      </c>
      <c r="F100" s="434">
        <f t="shared" si="40"/>
        <v>6.8086894980576078</v>
      </c>
      <c r="G100" s="434">
        <f t="shared" si="55"/>
        <v>0.16325563306417745</v>
      </c>
      <c r="H100" s="434">
        <f t="shared" si="41"/>
        <v>8.3790647999972023</v>
      </c>
      <c r="I100" s="253">
        <f t="shared" si="44"/>
        <v>113.65676595692612</v>
      </c>
      <c r="J100">
        <f t="shared" si="45"/>
        <v>15.595425926280697</v>
      </c>
      <c r="K100" s="252">
        <f t="shared" si="46"/>
        <v>379862399.12662333</v>
      </c>
      <c r="L100" s="249">
        <f t="shared" si="47"/>
        <v>3476816.1922218376</v>
      </c>
      <c r="M100" s="253">
        <f t="shared" si="42"/>
        <v>53372639.895472765</v>
      </c>
      <c r="N100" s="443">
        <f t="shared" si="56"/>
        <v>1.0627411057531618E-2</v>
      </c>
      <c r="O100" s="454">
        <f t="shared" si="57"/>
        <v>1.1569258495413204E-2</v>
      </c>
      <c r="Q100" s="353">
        <v>71</v>
      </c>
      <c r="R100" s="54">
        <f t="shared" si="31"/>
        <v>0.66600047501607351</v>
      </c>
      <c r="S100" s="253">
        <f t="shared" si="48"/>
        <v>1.9959466929704925</v>
      </c>
      <c r="T100" s="253">
        <f t="shared" si="49"/>
        <v>0.90649611266454944</v>
      </c>
      <c r="U100">
        <f t="shared" si="32"/>
        <v>4.1504338157549142E-2</v>
      </c>
      <c r="V100" s="253">
        <f t="shared" si="33"/>
        <v>0.86499177450700027</v>
      </c>
      <c r="W100" s="253">
        <f t="shared" si="34"/>
        <v>1.0894505803059431</v>
      </c>
      <c r="X100">
        <f t="shared" si="50"/>
        <v>113.65676595692612</v>
      </c>
      <c r="Y100">
        <f t="shared" si="51"/>
        <v>15.595425926280697</v>
      </c>
      <c r="Z100" s="55">
        <f t="shared" si="52"/>
        <v>8.5124747496230029</v>
      </c>
      <c r="AA100" s="477">
        <f t="shared" si="53"/>
        <v>2315561.2355633196</v>
      </c>
      <c r="AB100" s="253">
        <f t="shared" si="36"/>
        <v>3476816.1922218376</v>
      </c>
      <c r="AC100" s="261">
        <f t="shared" si="35"/>
        <v>6939539.7809314365</v>
      </c>
      <c r="AD100" s="435">
        <f t="shared" si="54"/>
        <v>-1.5404755755586679E-2</v>
      </c>
      <c r="AE100" s="478">
        <f t="shared" si="37"/>
        <v>-5.2318781614303554E-2</v>
      </c>
    </row>
    <row r="101" spans="2:31" x14ac:dyDescent="0.3">
      <c r="B101" s="353">
        <v>72</v>
      </c>
      <c r="C101" s="432">
        <f t="shared" si="43"/>
        <v>109.41907421111638</v>
      </c>
      <c r="D101" s="433">
        <f t="shared" si="38"/>
        <v>15.360181127056237</v>
      </c>
      <c r="E101" s="434">
        <f t="shared" si="39"/>
        <v>6.9761103994102029</v>
      </c>
      <c r="F101" s="434">
        <f t="shared" si="40"/>
        <v>6.8188633902018401</v>
      </c>
      <c r="G101" s="434">
        <f t="shared" si="55"/>
        <v>0.15724700920836288</v>
      </c>
      <c r="H101" s="434">
        <f t="shared" si="41"/>
        <v>8.3840707276460336</v>
      </c>
      <c r="I101" s="253">
        <f t="shared" si="44"/>
        <v>113.65676595692612</v>
      </c>
      <c r="J101">
        <f t="shared" si="45"/>
        <v>15.595425926280697</v>
      </c>
      <c r="K101" s="252">
        <f t="shared" si="46"/>
        <v>384234309.04468364</v>
      </c>
      <c r="L101" s="249">
        <f t="shared" si="47"/>
        <v>3511584.3541440559</v>
      </c>
      <c r="M101" s="253">
        <f t="shared" si="42"/>
        <v>53938571.72258953</v>
      </c>
      <c r="N101" s="443">
        <f t="shared" si="56"/>
        <v>1.0603407068211539E-2</v>
      </c>
      <c r="O101" s="454">
        <f t="shared" si="57"/>
        <v>1.1509193666212197E-2</v>
      </c>
      <c r="Q101" s="353">
        <v>72</v>
      </c>
      <c r="R101" s="54">
        <f t="shared" si="31"/>
        <v>0.62490707089968822</v>
      </c>
      <c r="S101" s="253">
        <f t="shared" si="48"/>
        <v>1.9457421996674364</v>
      </c>
      <c r="T101" s="253">
        <f t="shared" si="49"/>
        <v>0.88369481332233968</v>
      </c>
      <c r="U101">
        <f t="shared" si="32"/>
        <v>3.8943447280631802E-2</v>
      </c>
      <c r="V101" s="253">
        <f t="shared" si="33"/>
        <v>0.84475136604170786</v>
      </c>
      <c r="W101" s="253">
        <f t="shared" si="34"/>
        <v>1.0620473863450968</v>
      </c>
      <c r="X101">
        <f t="shared" si="50"/>
        <v>113.65676595692612</v>
      </c>
      <c r="Y101">
        <f t="shared" si="51"/>
        <v>15.595425926280697</v>
      </c>
      <c r="Z101" s="55">
        <f t="shared" si="52"/>
        <v>8.5124747496230029</v>
      </c>
      <c r="AA101" s="477">
        <f t="shared" si="53"/>
        <v>2194413.8929653354</v>
      </c>
      <c r="AB101" s="253">
        <f t="shared" si="36"/>
        <v>3511584.3541440559</v>
      </c>
      <c r="AC101" s="261">
        <f t="shared" si="35"/>
        <v>6832637.8655500179</v>
      </c>
      <c r="AD101" s="435">
        <f t="shared" si="54"/>
        <v>-1.5404755755585565E-2</v>
      </c>
      <c r="AE101" s="478">
        <f t="shared" si="37"/>
        <v>-5.2318781614303561E-2</v>
      </c>
    </row>
    <row r="102" spans="2:31" x14ac:dyDescent="0.3">
      <c r="B102" s="353">
        <v>73</v>
      </c>
      <c r="C102" s="432">
        <f t="shared" si="43"/>
        <v>109.57632122032474</v>
      </c>
      <c r="D102" s="433">
        <f t="shared" si="38"/>
        <v>15.369007017882373</v>
      </c>
      <c r="E102" s="434">
        <f t="shared" si="39"/>
        <v>6.9801188409947761</v>
      </c>
      <c r="F102" s="434">
        <f t="shared" si="40"/>
        <v>6.8286628322281979</v>
      </c>
      <c r="G102" s="434">
        <f t="shared" si="55"/>
        <v>0.15145600876657817</v>
      </c>
      <c r="H102" s="434">
        <f t="shared" si="41"/>
        <v>8.3888881768875976</v>
      </c>
      <c r="I102" s="253">
        <f t="shared" si="44"/>
        <v>113.65676595692612</v>
      </c>
      <c r="J102">
        <f t="shared" si="45"/>
        <v>15.595425926280697</v>
      </c>
      <c r="K102" s="252">
        <f t="shared" si="46"/>
        <v>388634360.13377523</v>
      </c>
      <c r="L102" s="249">
        <f t="shared" si="47"/>
        <v>3546700.1976854964</v>
      </c>
      <c r="M102" s="253">
        <f t="shared" si="42"/>
        <v>54509260.228553176</v>
      </c>
      <c r="N102" s="443">
        <f t="shared" si="56"/>
        <v>1.0580341446539285E-2</v>
      </c>
      <c r="O102" s="454">
        <f t="shared" si="57"/>
        <v>1.1451478916683376E-2</v>
      </c>
      <c r="Q102" s="353">
        <v>73</v>
      </c>
      <c r="R102" s="54">
        <f t="shared" si="31"/>
        <v>0.58634920230500331</v>
      </c>
      <c r="S102" s="253">
        <f t="shared" si="48"/>
        <v>1.8968005112061599</v>
      </c>
      <c r="T102" s="253">
        <f t="shared" si="49"/>
        <v>0.86146704015903985</v>
      </c>
      <c r="U102">
        <f t="shared" si="32"/>
        <v>3.654056788816662E-2</v>
      </c>
      <c r="V102" s="253">
        <f t="shared" si="33"/>
        <v>0.82492647227087323</v>
      </c>
      <c r="W102" s="253">
        <f t="shared" si="34"/>
        <v>1.03533347104712</v>
      </c>
      <c r="X102">
        <f t="shared" si="50"/>
        <v>113.65676595692612</v>
      </c>
      <c r="Y102">
        <f t="shared" si="51"/>
        <v>15.595425926280697</v>
      </c>
      <c r="Z102" s="55">
        <f t="shared" si="52"/>
        <v>8.5124747496230029</v>
      </c>
      <c r="AA102" s="477">
        <f t="shared" si="53"/>
        <v>2079604.8317278882</v>
      </c>
      <c r="AB102" s="253">
        <f t="shared" si="36"/>
        <v>3546700.1976854964</v>
      </c>
      <c r="AC102" s="261">
        <f t="shared" si="35"/>
        <v>6727382.7480648374</v>
      </c>
      <c r="AD102" s="435">
        <f t="shared" si="54"/>
        <v>-1.5404755755588051E-2</v>
      </c>
      <c r="AE102" s="478">
        <f t="shared" si="37"/>
        <v>-5.231878161430361E-2</v>
      </c>
    </row>
    <row r="103" spans="2:31" x14ac:dyDescent="0.3">
      <c r="B103" s="353">
        <v>74</v>
      </c>
      <c r="C103" s="432">
        <f t="shared" si="43"/>
        <v>109.72777722909132</v>
      </c>
      <c r="D103" s="433">
        <f t="shared" si="38"/>
        <v>15.377500692184134</v>
      </c>
      <c r="E103" s="434">
        <f t="shared" si="39"/>
        <v>6.9839764002992917</v>
      </c>
      <c r="F103" s="434">
        <f t="shared" si="40"/>
        <v>6.8381013861626965</v>
      </c>
      <c r="G103" s="434">
        <f t="shared" si="55"/>
        <v>0.1458750141365952</v>
      </c>
      <c r="H103" s="434">
        <f t="shared" si="41"/>
        <v>8.3935242918848427</v>
      </c>
      <c r="I103" s="253">
        <f t="shared" si="44"/>
        <v>113.65676595692612</v>
      </c>
      <c r="J103">
        <f t="shared" si="45"/>
        <v>15.595425926280697</v>
      </c>
      <c r="K103" s="252">
        <f t="shared" si="46"/>
        <v>393063244.48190838</v>
      </c>
      <c r="L103" s="249">
        <f t="shared" si="47"/>
        <v>3582167.1996623515</v>
      </c>
      <c r="M103" s="253">
        <f t="shared" si="42"/>
        <v>55084778.592327163</v>
      </c>
      <c r="N103" s="443">
        <f t="shared" si="56"/>
        <v>1.0558176011945164E-2</v>
      </c>
      <c r="O103" s="454">
        <f t="shared" si="57"/>
        <v>1.139601847507421E-2</v>
      </c>
      <c r="Q103" s="353">
        <v>74</v>
      </c>
      <c r="R103" s="54">
        <f t="shared" ref="R103:R166" si="58">AA103/AB103</f>
        <v>0.55017042221770951</v>
      </c>
      <c r="S103" s="253">
        <f t="shared" si="48"/>
        <v>1.8490898639742144</v>
      </c>
      <c r="T103" s="253">
        <f t="shared" si="49"/>
        <v>0.83979836714247669</v>
      </c>
      <c r="U103">
        <f t="shared" ref="U103:U166" si="59">($C$9+$C$10)*R103</f>
        <v>3.4285950392834642E-2</v>
      </c>
      <c r="V103" s="253">
        <f t="shared" ref="V103:V166" si="60">T103-U103</f>
        <v>0.80551241674964202</v>
      </c>
      <c r="W103" s="253">
        <f t="shared" ref="W103:W166" si="61">(1-$C$8)*S103</f>
        <v>1.0092914968317377</v>
      </c>
      <c r="X103">
        <f t="shared" si="50"/>
        <v>113.65676595692612</v>
      </c>
      <c r="Y103">
        <f t="shared" si="51"/>
        <v>15.595425926280697</v>
      </c>
      <c r="Z103" s="55">
        <f t="shared" si="52"/>
        <v>8.5124747496230029</v>
      </c>
      <c r="AA103" s="477">
        <f t="shared" si="53"/>
        <v>1970802.4406926662</v>
      </c>
      <c r="AB103" s="253">
        <f t="shared" si="36"/>
        <v>3582167.1996623515</v>
      </c>
      <c r="AC103" s="261">
        <f t="shared" si="35"/>
        <v>6623749.059956559</v>
      </c>
      <c r="AD103" s="435">
        <f t="shared" si="54"/>
        <v>-1.5404755755585505E-2</v>
      </c>
      <c r="AE103" s="478">
        <f t="shared" si="37"/>
        <v>-5.231878161430361E-2</v>
      </c>
    </row>
    <row r="104" spans="2:31" x14ac:dyDescent="0.3">
      <c r="B104" s="353">
        <v>75</v>
      </c>
      <c r="C104" s="432">
        <f t="shared" si="43"/>
        <v>109.87365224322792</v>
      </c>
      <c r="D104" s="433">
        <f t="shared" si="38"/>
        <v>15.385674735888109</v>
      </c>
      <c r="E104" s="434">
        <f t="shared" si="39"/>
        <v>6.9876887934551313</v>
      </c>
      <c r="F104" s="434">
        <f t="shared" si="40"/>
        <v>6.8471921393116588</v>
      </c>
      <c r="G104" s="434">
        <f t="shared" si="55"/>
        <v>0.14049665414347245</v>
      </c>
      <c r="H104" s="434">
        <f t="shared" si="41"/>
        <v>8.3979859424329781</v>
      </c>
      <c r="I104" s="253">
        <f t="shared" si="44"/>
        <v>113.65676595692612</v>
      </c>
      <c r="J104">
        <f t="shared" si="45"/>
        <v>15.595425926280697</v>
      </c>
      <c r="K104" s="252">
        <f t="shared" si="46"/>
        <v>397521651.10452682</v>
      </c>
      <c r="L104" s="249">
        <f t="shared" si="47"/>
        <v>3617988.8716589753</v>
      </c>
      <c r="M104" s="253">
        <f t="shared" si="42"/>
        <v>55665199.977407806</v>
      </c>
      <c r="N104" s="443">
        <f t="shared" si="56"/>
        <v>1.0536874249350087E-2</v>
      </c>
      <c r="O104" s="454">
        <f t="shared" si="57"/>
        <v>1.1342720758576664E-2</v>
      </c>
      <c r="Q104" s="353">
        <v>75</v>
      </c>
      <c r="R104" s="54">
        <f t="shared" si="58"/>
        <v>0.51622393668024946</v>
      </c>
      <c r="S104" s="253">
        <f t="shared" si="48"/>
        <v>1.8025792933163964</v>
      </c>
      <c r="T104" s="253">
        <f t="shared" si="49"/>
        <v>0.81867473110168931</v>
      </c>
      <c r="U104">
        <f t="shared" si="59"/>
        <v>3.217044677405255E-2</v>
      </c>
      <c r="V104" s="253">
        <f t="shared" si="60"/>
        <v>0.78650428432763675</v>
      </c>
      <c r="W104" s="253">
        <f t="shared" si="61"/>
        <v>0.98390456221470712</v>
      </c>
      <c r="X104">
        <f t="shared" si="50"/>
        <v>113.65676595692612</v>
      </c>
      <c r="Y104">
        <f t="shared" si="51"/>
        <v>15.595425926280697</v>
      </c>
      <c r="Z104" s="55">
        <f t="shared" si="52"/>
        <v>8.5124747496230029</v>
      </c>
      <c r="AA104" s="477">
        <f t="shared" si="53"/>
        <v>1867692.4581931301</v>
      </c>
      <c r="AB104" s="253">
        <f t="shared" si="36"/>
        <v>3617988.8716589753</v>
      </c>
      <c r="AC104" s="261">
        <f t="shared" si="35"/>
        <v>6521711.8235016223</v>
      </c>
      <c r="AD104" s="435">
        <f t="shared" si="54"/>
        <v>-1.5404755755588041E-2</v>
      </c>
      <c r="AE104" s="478">
        <f t="shared" si="37"/>
        <v>-5.2318781614303603E-2</v>
      </c>
    </row>
    <row r="105" spans="2:31" x14ac:dyDescent="0.3">
      <c r="B105" s="353">
        <v>76</v>
      </c>
      <c r="C105" s="432">
        <f t="shared" si="43"/>
        <v>110.0141488973714</v>
      </c>
      <c r="D105" s="433">
        <f t="shared" si="38"/>
        <v>15.393541252057462</v>
      </c>
      <c r="E105" s="434">
        <f t="shared" si="39"/>
        <v>6.991261517292318</v>
      </c>
      <c r="F105" s="434">
        <f t="shared" si="40"/>
        <v>6.8559477196187668</v>
      </c>
      <c r="G105" s="434">
        <f t="shared" si="55"/>
        <v>0.13531379767355123</v>
      </c>
      <c r="H105" s="434">
        <f t="shared" si="41"/>
        <v>8.402279734765143</v>
      </c>
      <c r="I105" s="253">
        <f t="shared" si="44"/>
        <v>113.65676595692612</v>
      </c>
      <c r="J105">
        <f t="shared" si="45"/>
        <v>15.595425926280697</v>
      </c>
      <c r="K105" s="252">
        <f t="shared" si="46"/>
        <v>402010266.10008049</v>
      </c>
      <c r="L105" s="249">
        <f t="shared" si="47"/>
        <v>3654168.7603755649</v>
      </c>
      <c r="M105" s="253">
        <f t="shared" si="42"/>
        <v>56250597.554820992</v>
      </c>
      <c r="N105" s="443">
        <f t="shared" si="56"/>
        <v>1.0516401228249875E-2</v>
      </c>
      <c r="O105" s="454">
        <f t="shared" si="57"/>
        <v>1.1291498168922144E-2</v>
      </c>
      <c r="Q105" s="353">
        <v>76</v>
      </c>
      <c r="R105" s="54">
        <f t="shared" si="58"/>
        <v>0.48437200918118756</v>
      </c>
      <c r="S105" s="253">
        <f t="shared" si="48"/>
        <v>1.7572386134383953</v>
      </c>
      <c r="T105" s="253">
        <f t="shared" si="49"/>
        <v>0.79808242259979911</v>
      </c>
      <c r="U105">
        <f t="shared" si="59"/>
        <v>3.0185473460243882E-2</v>
      </c>
      <c r="V105" s="253">
        <f t="shared" si="60"/>
        <v>0.7678969491395552</v>
      </c>
      <c r="W105" s="253">
        <f t="shared" si="61"/>
        <v>0.95915619083859616</v>
      </c>
      <c r="X105">
        <f t="shared" si="50"/>
        <v>113.65676595692612</v>
      </c>
      <c r="Y105">
        <f t="shared" si="51"/>
        <v>15.595425926280697</v>
      </c>
      <c r="Z105" s="55">
        <f t="shared" si="52"/>
        <v>8.5124747496230029</v>
      </c>
      <c r="AA105" s="477">
        <f t="shared" si="53"/>
        <v>1769977.0643502418</v>
      </c>
      <c r="AB105" s="253">
        <f t="shared" si="36"/>
        <v>3654168.7603755649</v>
      </c>
      <c r="AC105" s="261">
        <f t="shared" ref="AC105:AC168" si="62">$C$11*(AA105^$C$7)*(AB105^(1-$C$7))</f>
        <v>6421246.4457522593</v>
      </c>
      <c r="AD105" s="435">
        <f t="shared" si="54"/>
        <v>-1.5404755755586471E-2</v>
      </c>
      <c r="AE105" s="478">
        <f t="shared" si="37"/>
        <v>-5.2318781614303637E-2</v>
      </c>
    </row>
    <row r="106" spans="2:31" x14ac:dyDescent="0.3">
      <c r="B106" s="353">
        <v>77</v>
      </c>
      <c r="C106" s="432">
        <f t="shared" si="43"/>
        <v>110.14946269504495</v>
      </c>
      <c r="D106" s="433">
        <f t="shared" si="38"/>
        <v>15.401111879871765</v>
      </c>
      <c r="E106" s="434">
        <f t="shared" si="39"/>
        <v>6.9946998579595645</v>
      </c>
      <c r="F106" s="434">
        <f t="shared" si="40"/>
        <v>6.8643803106253864</v>
      </c>
      <c r="G106" s="434">
        <f t="shared" si="55"/>
        <v>0.13031954733417805</v>
      </c>
      <c r="H106" s="434">
        <f t="shared" si="41"/>
        <v>8.4064120219122014</v>
      </c>
      <c r="I106" s="253">
        <f t="shared" si="44"/>
        <v>113.65676595692612</v>
      </c>
      <c r="J106">
        <f t="shared" si="45"/>
        <v>15.595425926280697</v>
      </c>
      <c r="K106" s="252">
        <f t="shared" si="46"/>
        <v>406529772.8079108</v>
      </c>
      <c r="L106" s="249">
        <f t="shared" si="47"/>
        <v>3690710.4479793208</v>
      </c>
      <c r="M106" s="253">
        <f t="shared" si="42"/>
        <v>56841044.525541082</v>
      </c>
      <c r="N106" s="443">
        <f t="shared" si="56"/>
        <v>1.0496723526263862E-2</v>
      </c>
      <c r="O106" s="454">
        <f t="shared" si="57"/>
        <v>1.1242266899485542E-2</v>
      </c>
      <c r="Q106" s="353">
        <v>77</v>
      </c>
      <c r="R106" s="54">
        <f t="shared" si="58"/>
        <v>0.45448540179480745</v>
      </c>
      <c r="S106" s="253">
        <f t="shared" si="48"/>
        <v>1.7130383978159311</v>
      </c>
      <c r="T106" s="253">
        <f t="shared" si="49"/>
        <v>0.77800807703645747</v>
      </c>
      <c r="U106">
        <f t="shared" si="59"/>
        <v>2.8322976501339626E-2</v>
      </c>
      <c r="V106" s="253">
        <f t="shared" si="60"/>
        <v>0.74968510053511783</v>
      </c>
      <c r="W106" s="253">
        <f t="shared" si="61"/>
        <v>0.93503032077947368</v>
      </c>
      <c r="X106">
        <f t="shared" si="50"/>
        <v>113.65676595692612</v>
      </c>
      <c r="Y106">
        <f t="shared" si="51"/>
        <v>15.595425926280697</v>
      </c>
      <c r="Z106" s="55">
        <f t="shared" si="52"/>
        <v>8.5124747496230029</v>
      </c>
      <c r="AA106" s="477">
        <f t="shared" si="53"/>
        <v>1677374.0208581754</v>
      </c>
      <c r="AB106" s="253">
        <f t="shared" ref="AB106:AB169" si="63">AB105*(1+$C$10)</f>
        <v>3690710.4479793208</v>
      </c>
      <c r="AC106" s="261">
        <f t="shared" si="62"/>
        <v>6322328.7126090135</v>
      </c>
      <c r="AD106" s="435">
        <f t="shared" si="54"/>
        <v>-1.5404755755587174E-2</v>
      </c>
      <c r="AE106" s="478">
        <f t="shared" ref="AE106:AE169" si="64">(AA106-AA105)/AA105</f>
        <v>-5.2318781614303575E-2</v>
      </c>
    </row>
    <row r="107" spans="2:31" x14ac:dyDescent="0.3">
      <c r="B107" s="353">
        <v>78</v>
      </c>
      <c r="C107" s="432">
        <f t="shared" si="43"/>
        <v>110.27978224237911</v>
      </c>
      <c r="D107" s="433">
        <f t="shared" si="38"/>
        <v>15.40839781282649</v>
      </c>
      <c r="E107" s="434">
        <f t="shared" si="39"/>
        <v>6.9980088991899008</v>
      </c>
      <c r="F107" s="434">
        <f t="shared" si="40"/>
        <v>6.8725016660357792</v>
      </c>
      <c r="G107" s="434">
        <f t="shared" si="55"/>
        <v>0.1255072331541216</v>
      </c>
      <c r="H107" s="434">
        <f t="shared" si="41"/>
        <v>8.4103889136365897</v>
      </c>
      <c r="I107" s="253">
        <f t="shared" si="44"/>
        <v>113.65676595692612</v>
      </c>
      <c r="J107">
        <f t="shared" si="45"/>
        <v>15.595425926280697</v>
      </c>
      <c r="K107" s="252">
        <f t="shared" si="46"/>
        <v>411080851.96806133</v>
      </c>
      <c r="L107" s="249">
        <f t="shared" si="47"/>
        <v>3727617.5524591142</v>
      </c>
      <c r="M107" s="253">
        <f t="shared" si="42"/>
        <v>57436614.142364644</v>
      </c>
      <c r="N107" s="443">
        <f t="shared" si="56"/>
        <v>1.047780915700708E-2</v>
      </c>
      <c r="O107" s="454">
        <f t="shared" si="57"/>
        <v>1.1194946753139668E-2</v>
      </c>
      <c r="Q107" s="353">
        <v>78</v>
      </c>
      <c r="R107" s="54">
        <f t="shared" si="58"/>
        <v>0.42644285080338201</v>
      </c>
      <c r="S107" s="253">
        <f t="shared" si="48"/>
        <v>1.6699499600966683</v>
      </c>
      <c r="T107" s="253">
        <f t="shared" si="49"/>
        <v>0.75843866597409615</v>
      </c>
      <c r="U107">
        <f t="shared" si="59"/>
        <v>2.6575398890197013E-2</v>
      </c>
      <c r="V107" s="253">
        <f t="shared" si="60"/>
        <v>0.73186326708389915</v>
      </c>
      <c r="W107" s="253">
        <f t="shared" si="61"/>
        <v>0.91151129412257215</v>
      </c>
      <c r="X107">
        <f t="shared" si="50"/>
        <v>113.65676595692612</v>
      </c>
      <c r="Y107">
        <f t="shared" si="51"/>
        <v>15.595425926280697</v>
      </c>
      <c r="Z107" s="55">
        <f t="shared" si="52"/>
        <v>8.5124747496230029</v>
      </c>
      <c r="AA107" s="477">
        <f t="shared" si="53"/>
        <v>1589615.8557753901</v>
      </c>
      <c r="AB107" s="253">
        <f t="shared" si="63"/>
        <v>3727617.5524591142</v>
      </c>
      <c r="AC107" s="261">
        <f t="shared" si="62"/>
        <v>6224934.7829847401</v>
      </c>
      <c r="AD107" s="435">
        <f t="shared" si="54"/>
        <v>-1.5404755755586492E-2</v>
      </c>
      <c r="AE107" s="478">
        <f t="shared" si="64"/>
        <v>-5.2318781614303658E-2</v>
      </c>
    </row>
    <row r="108" spans="2:31" x14ac:dyDescent="0.3">
      <c r="B108" s="353">
        <v>79</v>
      </c>
      <c r="C108" s="432">
        <f t="shared" si="43"/>
        <v>110.40528947553324</v>
      </c>
      <c r="D108" s="433">
        <f t="shared" si="38"/>
        <v>15.415409816186806</v>
      </c>
      <c r="E108" s="434">
        <f t="shared" si="39"/>
        <v>7.0011935302276447</v>
      </c>
      <c r="F108" s="434">
        <f t="shared" si="40"/>
        <v>6.8803231238897267</v>
      </c>
      <c r="G108" s="434">
        <f t="shared" si="55"/>
        <v>0.12087040633791801</v>
      </c>
      <c r="H108" s="434">
        <f t="shared" si="41"/>
        <v>8.41421628595916</v>
      </c>
      <c r="I108" s="253">
        <f t="shared" si="44"/>
        <v>113.65676595692612</v>
      </c>
      <c r="J108">
        <f t="shared" si="45"/>
        <v>15.595425926280697</v>
      </c>
      <c r="K108" s="252">
        <f t="shared" si="46"/>
        <v>415664181.88266045</v>
      </c>
      <c r="L108" s="249">
        <f t="shared" si="47"/>
        <v>3764893.7279837052</v>
      </c>
      <c r="M108" s="253">
        <f t="shared" si="42"/>
        <v>58037379.731260136</v>
      </c>
      <c r="N108" s="443">
        <f t="shared" si="56"/>
        <v>1.0459627501830299E-2</v>
      </c>
      <c r="O108" s="454">
        <f t="shared" si="57"/>
        <v>1.1149460970162676E-2</v>
      </c>
      <c r="Q108" s="353">
        <v>79</v>
      </c>
      <c r="R108" s="54">
        <f t="shared" si="58"/>
        <v>0.4001305746744741</v>
      </c>
      <c r="S108" s="253">
        <f t="shared" si="48"/>
        <v>1.6279453354825022</v>
      </c>
      <c r="T108" s="253">
        <f t="shared" si="49"/>
        <v>0.73936148868234863</v>
      </c>
      <c r="U108">
        <f t="shared" si="59"/>
        <v>2.4935649900344348E-2</v>
      </c>
      <c r="V108" s="253">
        <f t="shared" si="60"/>
        <v>0.71442583878200427</v>
      </c>
      <c r="W108" s="253">
        <f t="shared" si="61"/>
        <v>0.88858384680015357</v>
      </c>
      <c r="X108">
        <f t="shared" si="50"/>
        <v>113.65676595692612</v>
      </c>
      <c r="Y108">
        <f t="shared" si="51"/>
        <v>15.595425926280697</v>
      </c>
      <c r="Z108" s="55">
        <f t="shared" si="52"/>
        <v>8.5124747496230029</v>
      </c>
      <c r="AA108" s="477">
        <f t="shared" si="53"/>
        <v>1506449.0909664431</v>
      </c>
      <c r="AB108" s="253">
        <f t="shared" si="63"/>
        <v>3764893.7279837052</v>
      </c>
      <c r="AC108" s="261">
        <f t="shared" si="62"/>
        <v>6129041.1830583969</v>
      </c>
      <c r="AD108" s="435">
        <f t="shared" si="54"/>
        <v>-1.5404755755587852E-2</v>
      </c>
      <c r="AE108" s="478">
        <f t="shared" si="64"/>
        <v>-5.2318781614303617E-2</v>
      </c>
    </row>
    <row r="109" spans="2:31" x14ac:dyDescent="0.3">
      <c r="B109" s="353">
        <v>80</v>
      </c>
      <c r="C109" s="432">
        <f t="shared" si="43"/>
        <v>110.52615988187115</v>
      </c>
      <c r="D109" s="433">
        <f t="shared" si="38"/>
        <v>15.422158243728642</v>
      </c>
      <c r="E109" s="434">
        <f t="shared" si="39"/>
        <v>7.0042584534316656</v>
      </c>
      <c r="F109" s="434">
        <f t="shared" si="40"/>
        <v>6.8878556203459311</v>
      </c>
      <c r="G109" s="434">
        <f t="shared" si="55"/>
        <v>0.11640283308573451</v>
      </c>
      <c r="H109" s="434">
        <f t="shared" si="41"/>
        <v>8.4178997902969765</v>
      </c>
      <c r="I109" s="253">
        <f t="shared" si="44"/>
        <v>113.65676595692612</v>
      </c>
      <c r="J109">
        <f t="shared" si="45"/>
        <v>15.595425926280697</v>
      </c>
      <c r="K109" s="252">
        <f t="shared" si="46"/>
        <v>420280438.57855475</v>
      </c>
      <c r="L109" s="249">
        <f t="shared" si="47"/>
        <v>3802542.6652635424</v>
      </c>
      <c r="M109" s="253">
        <f t="shared" si="42"/>
        <v>58643414.712224014</v>
      </c>
      <c r="N109" s="443">
        <f t="shared" si="56"/>
        <v>1.0442149245367384E-2</v>
      </c>
      <c r="O109" s="454">
        <f t="shared" si="57"/>
        <v>1.1105736065556504E-2</v>
      </c>
      <c r="Q109" s="353">
        <v>80</v>
      </c>
      <c r="R109" s="54">
        <f t="shared" si="58"/>
        <v>0.37544181239690538</v>
      </c>
      <c r="S109" s="253">
        <f t="shared" si="48"/>
        <v>1.5869972625801458</v>
      </c>
      <c r="T109" s="253">
        <f t="shared" si="49"/>
        <v>0.72076416389515841</v>
      </c>
      <c r="U109">
        <f t="shared" si="59"/>
        <v>2.3397076315641085E-2</v>
      </c>
      <c r="V109" s="253">
        <f t="shared" si="60"/>
        <v>0.69736708757951726</v>
      </c>
      <c r="W109" s="253">
        <f t="shared" si="61"/>
        <v>0.86623309868498743</v>
      </c>
      <c r="X109">
        <f t="shared" si="50"/>
        <v>113.65676595692612</v>
      </c>
      <c r="Y109">
        <f t="shared" si="51"/>
        <v>15.595425926280697</v>
      </c>
      <c r="Z109" s="55">
        <f t="shared" si="52"/>
        <v>8.5124747496230029</v>
      </c>
      <c r="AA109" s="477">
        <f t="shared" si="53"/>
        <v>1427633.5099631036</v>
      </c>
      <c r="AB109" s="253">
        <f t="shared" si="63"/>
        <v>3802542.6652635424</v>
      </c>
      <c r="AC109" s="261">
        <f t="shared" si="62"/>
        <v>6034624.8006174518</v>
      </c>
      <c r="AD109" s="435">
        <f t="shared" si="54"/>
        <v>-1.5404755755586435E-2</v>
      </c>
      <c r="AE109" s="478">
        <f t="shared" si="64"/>
        <v>-5.2318781614303589E-2</v>
      </c>
    </row>
    <row r="110" spans="2:31" x14ac:dyDescent="0.3">
      <c r="B110" s="353">
        <v>81</v>
      </c>
      <c r="C110" s="432">
        <f t="shared" si="43"/>
        <v>110.64256271495688</v>
      </c>
      <c r="D110" s="433">
        <f t="shared" si="38"/>
        <v>15.42865305379833</v>
      </c>
      <c r="E110" s="434">
        <f t="shared" si="39"/>
        <v>7.0072081915691626</v>
      </c>
      <c r="F110" s="434">
        <f t="shared" si="40"/>
        <v>6.895109703080287</v>
      </c>
      <c r="G110" s="434">
        <f t="shared" si="55"/>
        <v>0.1120984884888756</v>
      </c>
      <c r="H110" s="434">
        <f t="shared" si="41"/>
        <v>8.4214448622291673</v>
      </c>
      <c r="I110" s="253">
        <f t="shared" si="44"/>
        <v>113.65676595692612</v>
      </c>
      <c r="J110">
        <f t="shared" si="45"/>
        <v>15.595425926280697</v>
      </c>
      <c r="K110" s="252">
        <f t="shared" si="46"/>
        <v>424930295.97089797</v>
      </c>
      <c r="L110" s="249">
        <f t="shared" si="47"/>
        <v>3840568.0919161779</v>
      </c>
      <c r="M110" s="253">
        <f t="shared" si="42"/>
        <v>59254792.619662941</v>
      </c>
      <c r="N110" s="443">
        <f t="shared" si="56"/>
        <v>1.042534631448545E-2</v>
      </c>
      <c r="O110" s="454">
        <f t="shared" si="57"/>
        <v>1.1063701675171154E-2</v>
      </c>
      <c r="Q110" s="353">
        <v>81</v>
      </c>
      <c r="R110" s="54">
        <f t="shared" si="58"/>
        <v>0.35227639030221125</v>
      </c>
      <c r="S110" s="253">
        <f t="shared" si="48"/>
        <v>1.5470791657082315</v>
      </c>
      <c r="T110" s="253">
        <f t="shared" si="49"/>
        <v>0.70263462177522151</v>
      </c>
      <c r="U110">
        <f t="shared" si="59"/>
        <v>2.1953435435118678E-2</v>
      </c>
      <c r="V110" s="253">
        <f t="shared" si="60"/>
        <v>0.68068118634010288</v>
      </c>
      <c r="W110" s="253">
        <f t="shared" si="61"/>
        <v>0.84444454393300994</v>
      </c>
      <c r="X110">
        <f t="shared" si="50"/>
        <v>113.65676595692612</v>
      </c>
      <c r="Y110">
        <f t="shared" si="51"/>
        <v>15.595425926280697</v>
      </c>
      <c r="Z110" s="55">
        <f t="shared" si="52"/>
        <v>8.5124747496230029</v>
      </c>
      <c r="AA110" s="477">
        <f t="shared" si="53"/>
        <v>1352941.4641300822</v>
      </c>
      <c r="AB110" s="253">
        <f t="shared" si="63"/>
        <v>3840568.0919161779</v>
      </c>
      <c r="AC110" s="261">
        <f t="shared" si="62"/>
        <v>5941662.8794873301</v>
      </c>
      <c r="AD110" s="435">
        <f t="shared" si="54"/>
        <v>-1.5404755755587323E-2</v>
      </c>
      <c r="AE110" s="478">
        <f t="shared" si="64"/>
        <v>-5.2318781614303644E-2</v>
      </c>
    </row>
    <row r="111" spans="2:31" x14ac:dyDescent="0.3">
      <c r="B111" s="353">
        <v>82</v>
      </c>
      <c r="C111" s="432">
        <f t="shared" si="43"/>
        <v>110.75466120344575</v>
      </c>
      <c r="D111" s="433">
        <f t="shared" si="38"/>
        <v>15.434903824720545</v>
      </c>
      <c r="E111" s="434">
        <f t="shared" si="39"/>
        <v>7.0100470948134728</v>
      </c>
      <c r="F111" s="434">
        <f t="shared" si="40"/>
        <v>6.9020955443037186</v>
      </c>
      <c r="G111" s="434">
        <f t="shared" si="55"/>
        <v>0.10795155050975414</v>
      </c>
      <c r="H111" s="434">
        <f t="shared" si="41"/>
        <v>8.4248567299070718</v>
      </c>
      <c r="I111" s="253">
        <f t="shared" si="44"/>
        <v>113.65676595692612</v>
      </c>
      <c r="J111">
        <f t="shared" si="45"/>
        <v>15.595425926280697</v>
      </c>
      <c r="K111" s="252">
        <f t="shared" si="46"/>
        <v>429614426.02742982</v>
      </c>
      <c r="L111" s="249">
        <f t="shared" si="47"/>
        <v>3878973.7728353399</v>
      </c>
      <c r="M111" s="253">
        <f t="shared" si="42"/>
        <v>59871587.122326821</v>
      </c>
      <c r="N111" s="443">
        <f t="shared" si="56"/>
        <v>1.0409191820531412E-2</v>
      </c>
      <c r="O111" s="454">
        <f t="shared" si="57"/>
        <v>1.1023290410087979E-2</v>
      </c>
      <c r="Q111" s="353">
        <v>82</v>
      </c>
      <c r="R111" s="54">
        <f t="shared" si="58"/>
        <v>0.3305403156139749</v>
      </c>
      <c r="S111" s="253">
        <f t="shared" si="48"/>
        <v>1.5081651376494447</v>
      </c>
      <c r="T111" s="253">
        <f t="shared" si="49"/>
        <v>0.68496109608054956</v>
      </c>
      <c r="U111">
        <f t="shared" si="59"/>
        <v>2.0598869743470284E-2</v>
      </c>
      <c r="V111" s="253">
        <f t="shared" si="60"/>
        <v>0.66436222633707931</v>
      </c>
      <c r="W111" s="253">
        <f t="shared" si="61"/>
        <v>0.82320404156889515</v>
      </c>
      <c r="X111">
        <f t="shared" si="50"/>
        <v>113.65676595692612</v>
      </c>
      <c r="Y111">
        <f t="shared" si="51"/>
        <v>15.595425926280697</v>
      </c>
      <c r="Z111" s="55">
        <f t="shared" si="52"/>
        <v>8.5124747496230029</v>
      </c>
      <c r="AA111" s="477">
        <f t="shared" si="53"/>
        <v>1282157.2151313243</v>
      </c>
      <c r="AB111" s="253">
        <f t="shared" si="63"/>
        <v>3878973.7728353399</v>
      </c>
      <c r="AC111" s="261">
        <f t="shared" si="62"/>
        <v>5850133.0140467929</v>
      </c>
      <c r="AD111" s="435">
        <f t="shared" si="54"/>
        <v>-1.540475575558652E-2</v>
      </c>
      <c r="AE111" s="478">
        <f t="shared" si="64"/>
        <v>-5.2318781614303589E-2</v>
      </c>
    </row>
    <row r="112" spans="2:31" x14ac:dyDescent="0.3">
      <c r="B112" s="353">
        <v>83</v>
      </c>
      <c r="C112" s="432">
        <f t="shared" si="43"/>
        <v>110.8626127539555</v>
      </c>
      <c r="D112" s="433">
        <f t="shared" si="38"/>
        <v>15.440919769582946</v>
      </c>
      <c r="E112" s="434">
        <f t="shared" si="39"/>
        <v>7.0127793474587854</v>
      </c>
      <c r="F112" s="434">
        <f t="shared" si="40"/>
        <v>6.9088229534048606</v>
      </c>
      <c r="G112" s="434">
        <f t="shared" si="55"/>
        <v>0.10395639405392476</v>
      </c>
      <c r="H112" s="434">
        <f t="shared" si="41"/>
        <v>8.4281404221241605</v>
      </c>
      <c r="I112" s="253">
        <f t="shared" si="44"/>
        <v>113.65676595692612</v>
      </c>
      <c r="J112">
        <f t="shared" si="45"/>
        <v>15.595425926280697</v>
      </c>
      <c r="K112" s="252">
        <f t="shared" si="46"/>
        <v>434333498.9332</v>
      </c>
      <c r="L112" s="249">
        <f t="shared" si="47"/>
        <v>3917763.5105636935</v>
      </c>
      <c r="M112" s="253">
        <f t="shared" si="42"/>
        <v>60493872.042813674</v>
      </c>
      <c r="N112" s="443">
        <f t="shared" si="56"/>
        <v>1.0393660004626722E-2</v>
      </c>
      <c r="O112" s="454">
        <f t="shared" si="57"/>
        <v>1.0984437718739179E-2</v>
      </c>
      <c r="Q112" s="353">
        <v>83</v>
      </c>
      <c r="R112" s="54">
        <f t="shared" si="58"/>
        <v>0.31014539507588545</v>
      </c>
      <c r="S112" s="253">
        <f t="shared" si="48"/>
        <v>1.4702299228364988</v>
      </c>
      <c r="T112" s="253">
        <f t="shared" si="49"/>
        <v>0.66773211652806885</v>
      </c>
      <c r="U112">
        <f t="shared" si="59"/>
        <v>1.9327883144416014E-2</v>
      </c>
      <c r="V112" s="253">
        <f t="shared" si="60"/>
        <v>0.64840423338365283</v>
      </c>
      <c r="W112" s="253">
        <f t="shared" si="61"/>
        <v>0.80249780630842993</v>
      </c>
      <c r="X112">
        <f t="shared" si="50"/>
        <v>113.65676595692612</v>
      </c>
      <c r="Y112">
        <f t="shared" si="51"/>
        <v>15.595425926280697</v>
      </c>
      <c r="Z112" s="55">
        <f t="shared" si="52"/>
        <v>8.5124747496230029</v>
      </c>
      <c r="AA112" s="477">
        <f t="shared" si="53"/>
        <v>1215076.3117976647</v>
      </c>
      <c r="AB112" s="253">
        <f t="shared" si="63"/>
        <v>3917763.5105636935</v>
      </c>
      <c r="AC112" s="261">
        <f t="shared" si="62"/>
        <v>5760013.1438277103</v>
      </c>
      <c r="AD112" s="435">
        <f t="shared" si="54"/>
        <v>-1.5404755755586268E-2</v>
      </c>
      <c r="AE112" s="478">
        <f t="shared" si="64"/>
        <v>-5.2318781614303665E-2</v>
      </c>
    </row>
    <row r="113" spans="2:31" x14ac:dyDescent="0.3">
      <c r="B113" s="353">
        <v>84</v>
      </c>
      <c r="C113" s="432">
        <f t="shared" si="43"/>
        <v>110.96656914800943</v>
      </c>
      <c r="D113" s="433">
        <f t="shared" si="38"/>
        <v>15.446709750424414</v>
      </c>
      <c r="E113" s="434">
        <f t="shared" si="39"/>
        <v>7.015408974363992</v>
      </c>
      <c r="F113" s="434">
        <f t="shared" si="40"/>
        <v>6.9153013892233179</v>
      </c>
      <c r="G113" s="434">
        <f t="shared" si="55"/>
        <v>0.10010758514067408</v>
      </c>
      <c r="H113" s="434">
        <f t="shared" si="41"/>
        <v>8.4313007760604233</v>
      </c>
      <c r="I113" s="253">
        <f t="shared" si="44"/>
        <v>113.65676595692612</v>
      </c>
      <c r="J113">
        <f t="shared" si="45"/>
        <v>15.595425926280697</v>
      </c>
      <c r="K113" s="252">
        <f t="shared" si="46"/>
        <v>439088183.25551939</v>
      </c>
      <c r="L113" s="249">
        <f t="shared" si="47"/>
        <v>3956941.1456693304</v>
      </c>
      <c r="M113" s="253">
        <f t="shared" si="42"/>
        <v>61121721.376665913</v>
      </c>
      <c r="N113" s="443">
        <f t="shared" si="56"/>
        <v>1.0378726185817425E-2</v>
      </c>
      <c r="O113" s="454">
        <f t="shared" si="57"/>
        <v>1.0947081756294956E-2</v>
      </c>
      <c r="Q113" s="353">
        <v>84</v>
      </c>
      <c r="R113" s="54">
        <f t="shared" si="58"/>
        <v>0.29100887711111717</v>
      </c>
      <c r="S113" s="253">
        <f t="shared" si="48"/>
        <v>1.4332489009610372</v>
      </c>
      <c r="T113" s="253">
        <f t="shared" si="49"/>
        <v>0.65093650134930003</v>
      </c>
      <c r="U113">
        <f t="shared" si="59"/>
        <v>1.8135318660511421E-2</v>
      </c>
      <c r="V113" s="253">
        <f t="shared" si="60"/>
        <v>0.6328011826887886</v>
      </c>
      <c r="W113" s="253">
        <f t="shared" si="61"/>
        <v>0.78231239961173715</v>
      </c>
      <c r="X113">
        <f t="shared" si="50"/>
        <v>113.65676595692612</v>
      </c>
      <c r="Y113">
        <f t="shared" si="51"/>
        <v>15.595425926280697</v>
      </c>
      <c r="Z113" s="55">
        <f t="shared" si="52"/>
        <v>8.5124747496230029</v>
      </c>
      <c r="AA113" s="477">
        <f t="shared" si="53"/>
        <v>1151504.9995960093</v>
      </c>
      <c r="AB113" s="253">
        <f t="shared" si="63"/>
        <v>3956941.1456693304</v>
      </c>
      <c r="AC113" s="261">
        <f t="shared" si="62"/>
        <v>5671281.5481980722</v>
      </c>
      <c r="AD113" s="435">
        <f t="shared" si="54"/>
        <v>-1.5404755755587238E-2</v>
      </c>
      <c r="AE113" s="478">
        <f t="shared" si="64"/>
        <v>-5.2318781614303582E-2</v>
      </c>
    </row>
    <row r="114" spans="2:31" x14ac:dyDescent="0.3">
      <c r="B114" s="353">
        <v>85</v>
      </c>
      <c r="C114" s="432">
        <f t="shared" si="43"/>
        <v>111.0666767331501</v>
      </c>
      <c r="D114" s="433">
        <f t="shared" si="38"/>
        <v>15.452282291852462</v>
      </c>
      <c r="E114" s="434">
        <f t="shared" si="39"/>
        <v>7.0179398471372867</v>
      </c>
      <c r="F114" s="434">
        <f t="shared" si="40"/>
        <v>6.9215399719596347</v>
      </c>
      <c r="G114" s="434">
        <f t="shared" si="55"/>
        <v>9.6399875177652028E-2</v>
      </c>
      <c r="H114" s="434">
        <f t="shared" si="41"/>
        <v>8.4343424447151758</v>
      </c>
      <c r="I114" s="253">
        <f t="shared" si="44"/>
        <v>113.65676595692612</v>
      </c>
      <c r="J114">
        <f t="shared" si="45"/>
        <v>15.595425926280697</v>
      </c>
      <c r="K114" s="252">
        <f t="shared" si="46"/>
        <v>443879146.10893768</v>
      </c>
      <c r="L114" s="249">
        <f t="shared" si="47"/>
        <v>3996510.5571260238</v>
      </c>
      <c r="M114" s="253">
        <f t="shared" si="42"/>
        <v>61755209.311079927</v>
      </c>
      <c r="N114" s="443">
        <f t="shared" si="56"/>
        <v>1.0364366711960067E-2</v>
      </c>
      <c r="O114" s="454">
        <f t="shared" si="57"/>
        <v>1.0911163260866615E-2</v>
      </c>
      <c r="Q114" s="353">
        <v>85</v>
      </c>
      <c r="R114" s="54">
        <f t="shared" si="58"/>
        <v>0.27305311606110583</v>
      </c>
      <c r="S114" s="253">
        <f t="shared" si="48"/>
        <v>1.3971980709948209</v>
      </c>
      <c r="T114" s="253">
        <f t="shared" si="49"/>
        <v>0.63456335003328501</v>
      </c>
      <c r="U114">
        <f t="shared" si="59"/>
        <v>1.7016337508917147E-2</v>
      </c>
      <c r="V114" s="253">
        <f t="shared" si="60"/>
        <v>0.61754701252436783</v>
      </c>
      <c r="W114" s="253">
        <f t="shared" si="61"/>
        <v>0.76263472096153584</v>
      </c>
      <c r="X114">
        <f t="shared" si="50"/>
        <v>113.65676595692612</v>
      </c>
      <c r="Y114">
        <f t="shared" si="51"/>
        <v>15.595425926280697</v>
      </c>
      <c r="Z114" s="55">
        <f t="shared" si="52"/>
        <v>8.5124747496230029</v>
      </c>
      <c r="AA114" s="477">
        <f t="shared" si="53"/>
        <v>1091259.660994367</v>
      </c>
      <c r="AB114" s="253">
        <f t="shared" si="63"/>
        <v>3996510.5571260238</v>
      </c>
      <c r="AC114" s="261">
        <f t="shared" si="62"/>
        <v>5583916.8411269169</v>
      </c>
      <c r="AD114" s="435">
        <f t="shared" si="54"/>
        <v>-1.5404755755586419E-2</v>
      </c>
      <c r="AE114" s="478">
        <f t="shared" si="64"/>
        <v>-5.2318781614303533E-2</v>
      </c>
    </row>
    <row r="115" spans="2:31" x14ac:dyDescent="0.3">
      <c r="B115" s="353">
        <v>86</v>
      </c>
      <c r="C115" s="432">
        <f t="shared" si="43"/>
        <v>111.16307660832776</v>
      </c>
      <c r="D115" s="433">
        <f t="shared" si="38"/>
        <v>15.457645594114464</v>
      </c>
      <c r="E115" s="434">
        <f t="shared" si="39"/>
        <v>7.0203756900727079</v>
      </c>
      <c r="F115" s="434">
        <f t="shared" si="40"/>
        <v>6.9275474947284774</v>
      </c>
      <c r="G115" s="434">
        <f t="shared" si="55"/>
        <v>9.282819534423048E-2</v>
      </c>
      <c r="H115" s="434">
        <f t="shared" si="41"/>
        <v>8.4372699040417558</v>
      </c>
      <c r="I115" s="253">
        <f t="shared" si="44"/>
        <v>113.65676595692612</v>
      </c>
      <c r="J115">
        <f t="shared" si="45"/>
        <v>15.595425926280697</v>
      </c>
      <c r="K115" s="252">
        <f t="shared" si="46"/>
        <v>448707053.32006872</v>
      </c>
      <c r="L115" s="249">
        <f t="shared" si="47"/>
        <v>4036475.662697284</v>
      </c>
      <c r="M115" s="253">
        <f t="shared" si="42"/>
        <v>62394410.243242867</v>
      </c>
      <c r="N115" s="443">
        <f t="shared" si="56"/>
        <v>1.035055891306415E-2</v>
      </c>
      <c r="O115" s="454">
        <f t="shared" si="57"/>
        <v>1.087662543611851E-2</v>
      </c>
      <c r="Q115" s="353">
        <v>86</v>
      </c>
      <c r="R115" s="54">
        <f t="shared" si="58"/>
        <v>0.25620525714138592</v>
      </c>
      <c r="S115" s="253">
        <f t="shared" si="48"/>
        <v>1.3620540356128401</v>
      </c>
      <c r="T115" s="253">
        <f t="shared" si="49"/>
        <v>0.61860203625205468</v>
      </c>
      <c r="U115">
        <f t="shared" si="59"/>
        <v>1.5966399468230526E-2</v>
      </c>
      <c r="V115" s="253">
        <f t="shared" si="60"/>
        <v>0.60263563678382415</v>
      </c>
      <c r="W115" s="253">
        <f t="shared" si="61"/>
        <v>0.74345199936078543</v>
      </c>
      <c r="X115">
        <f t="shared" si="50"/>
        <v>113.65676595692612</v>
      </c>
      <c r="Y115">
        <f t="shared" si="51"/>
        <v>15.595425926280697</v>
      </c>
      <c r="Z115" s="55">
        <f t="shared" si="52"/>
        <v>8.5124747496230029</v>
      </c>
      <c r="AA115" s="477">
        <f t="shared" si="53"/>
        <v>1034166.2851063038</v>
      </c>
      <c r="AB115" s="253">
        <f t="shared" si="63"/>
        <v>4036475.662697284</v>
      </c>
      <c r="AC115" s="261">
        <f t="shared" si="62"/>
        <v>5497897.9660298452</v>
      </c>
      <c r="AD115" s="435">
        <f t="shared" si="54"/>
        <v>-1.5404755755587484E-2</v>
      </c>
      <c r="AE115" s="478">
        <f t="shared" si="64"/>
        <v>-5.2318781614303561E-2</v>
      </c>
    </row>
    <row r="116" spans="2:31" x14ac:dyDescent="0.3">
      <c r="B116" s="353">
        <v>87</v>
      </c>
      <c r="C116" s="432">
        <f t="shared" si="43"/>
        <v>111.255904803672</v>
      </c>
      <c r="D116" s="433">
        <f t="shared" si="38"/>
        <v>15.462807545645685</v>
      </c>
      <c r="E116" s="434">
        <f t="shared" si="39"/>
        <v>7.0227200858490555</v>
      </c>
      <c r="F116" s="434">
        <f t="shared" si="40"/>
        <v>6.9333324347617848</v>
      </c>
      <c r="G116" s="434">
        <f t="shared" si="55"/>
        <v>8.9387651087270648E-2</v>
      </c>
      <c r="H116" s="434">
        <f t="shared" si="41"/>
        <v>8.4400874597966293</v>
      </c>
      <c r="I116" s="253">
        <f t="shared" si="44"/>
        <v>113.65676595692612</v>
      </c>
      <c r="J116">
        <f t="shared" si="45"/>
        <v>15.595425926280697</v>
      </c>
      <c r="K116" s="252">
        <f t="shared" si="46"/>
        <v>453572569.59210175</v>
      </c>
      <c r="L116" s="249">
        <f t="shared" si="47"/>
        <v>4076840.4193242569</v>
      </c>
      <c r="M116" s="253">
        <f t="shared" si="42"/>
        <v>63039398.798320435</v>
      </c>
      <c r="N116" s="443">
        <f t="shared" si="56"/>
        <v>1.0337281057118704E-2</v>
      </c>
      <c r="O116" s="454">
        <f t="shared" si="57"/>
        <v>1.0843413839903244E-2</v>
      </c>
      <c r="Q116" s="353">
        <v>87</v>
      </c>
      <c r="R116" s="54">
        <f t="shared" si="58"/>
        <v>0.24039694083620719</v>
      </c>
      <c r="S116" s="253">
        <f t="shared" si="48"/>
        <v>1.3277939860082308</v>
      </c>
      <c r="T116" s="253">
        <f t="shared" si="49"/>
        <v>0.60304220096404282</v>
      </c>
      <c r="U116">
        <f t="shared" si="59"/>
        <v>1.4981244456718256E-2</v>
      </c>
      <c r="V116" s="253">
        <f t="shared" si="60"/>
        <v>0.58806095650732459</v>
      </c>
      <c r="W116" s="253">
        <f t="shared" si="61"/>
        <v>0.72475178504418802</v>
      </c>
      <c r="X116">
        <f t="shared" si="50"/>
        <v>113.65676595692612</v>
      </c>
      <c r="Y116">
        <f t="shared" si="51"/>
        <v>15.595425926280697</v>
      </c>
      <c r="Z116" s="55">
        <f t="shared" si="52"/>
        <v>8.5124747496230029</v>
      </c>
      <c r="AA116" s="477">
        <f t="shared" si="53"/>
        <v>980059.96508295147</v>
      </c>
      <c r="AB116" s="253">
        <f t="shared" si="63"/>
        <v>4076840.4193242569</v>
      </c>
      <c r="AC116" s="261">
        <f t="shared" si="62"/>
        <v>5413204.1906940211</v>
      </c>
      <c r="AD116" s="435">
        <f t="shared" si="54"/>
        <v>-1.5404755755586235E-2</v>
      </c>
      <c r="AE116" s="478">
        <f t="shared" si="64"/>
        <v>-5.231878161430354E-2</v>
      </c>
    </row>
    <row r="117" spans="2:31" x14ac:dyDescent="0.3">
      <c r="B117" s="353">
        <v>88</v>
      </c>
      <c r="C117" s="432">
        <f t="shared" si="43"/>
        <v>111.34529245475927</v>
      </c>
      <c r="D117" s="433">
        <f t="shared" si="38"/>
        <v>15.467775735116565</v>
      </c>
      <c r="E117" s="434">
        <f t="shared" si="39"/>
        <v>7.0249764810013886</v>
      </c>
      <c r="F117" s="434">
        <f t="shared" si="40"/>
        <v>6.9389029642689088</v>
      </c>
      <c r="G117" s="434">
        <f t="shared" si="55"/>
        <v>8.607351673247976E-2</v>
      </c>
      <c r="H117" s="434">
        <f t="shared" si="41"/>
        <v>8.442799254115176</v>
      </c>
      <c r="I117" s="253">
        <f t="shared" si="44"/>
        <v>113.65676595692612</v>
      </c>
      <c r="J117">
        <f t="shared" si="45"/>
        <v>15.595425926280697</v>
      </c>
      <c r="K117" s="252">
        <f t="shared" si="46"/>
        <v>458476358.66885322</v>
      </c>
      <c r="L117" s="249">
        <f t="shared" si="47"/>
        <v>4117608.8235174995</v>
      </c>
      <c r="M117" s="253">
        <f t="shared" si="42"/>
        <v>63690249.847105823</v>
      </c>
      <c r="N117" s="443">
        <f t="shared" si="56"/>
        <v>1.03245123080509E-2</v>
      </c>
      <c r="O117" s="454">
        <f t="shared" si="57"/>
        <v>1.0811476278562111E-2</v>
      </c>
      <c r="Q117" s="353">
        <v>88</v>
      </c>
      <c r="R117" s="54">
        <f t="shared" si="58"/>
        <v>0.22556402553252572</v>
      </c>
      <c r="S117" s="253">
        <f t="shared" si="48"/>
        <v>1.2943956870891453</v>
      </c>
      <c r="T117" s="253">
        <f t="shared" si="49"/>
        <v>0.5878737456909704</v>
      </c>
      <c r="U117">
        <f t="shared" si="59"/>
        <v>1.405687524720467E-2</v>
      </c>
      <c r="V117" s="253">
        <f t="shared" si="60"/>
        <v>0.57381687044376573</v>
      </c>
      <c r="W117" s="253">
        <f t="shared" si="61"/>
        <v>0.70652194139817492</v>
      </c>
      <c r="X117">
        <f t="shared" si="50"/>
        <v>113.65676595692612</v>
      </c>
      <c r="Y117">
        <f t="shared" si="51"/>
        <v>15.595425926280697</v>
      </c>
      <c r="Z117" s="55">
        <f t="shared" si="52"/>
        <v>8.5124747496230029</v>
      </c>
      <c r="AA117" s="477">
        <f t="shared" si="53"/>
        <v>928784.4218008545</v>
      </c>
      <c r="AB117" s="253">
        <f t="shared" si="63"/>
        <v>4117608.8235174995</v>
      </c>
      <c r="AC117" s="261">
        <f t="shared" si="62"/>
        <v>5329815.1022812678</v>
      </c>
      <c r="AD117" s="435">
        <f t="shared" si="54"/>
        <v>-1.5404755755585506E-2</v>
      </c>
      <c r="AE117" s="478">
        <f t="shared" si="64"/>
        <v>-5.2318781614303624E-2</v>
      </c>
    </row>
    <row r="118" spans="2:31" x14ac:dyDescent="0.3">
      <c r="B118" s="353">
        <v>89</v>
      </c>
      <c r="C118" s="432">
        <f t="shared" si="43"/>
        <v>111.43136597149176</v>
      </c>
      <c r="D118" s="433">
        <f t="shared" si="38"/>
        <v>15.4725574630002</v>
      </c>
      <c r="E118" s="434">
        <f t="shared" si="39"/>
        <v>7.0271481911746116</v>
      </c>
      <c r="F118" s="434">
        <f t="shared" si="40"/>
        <v>6.9442669609609355</v>
      </c>
      <c r="G118" s="434">
        <f t="shared" si="55"/>
        <v>8.2881230213676105E-2</v>
      </c>
      <c r="H118" s="434">
        <f t="shared" si="41"/>
        <v>8.4454092718255875</v>
      </c>
      <c r="I118" s="253">
        <f t="shared" si="44"/>
        <v>113.65676595692612</v>
      </c>
      <c r="J118">
        <f t="shared" si="45"/>
        <v>15.595425926280697</v>
      </c>
      <c r="K118" s="252">
        <f t="shared" si="46"/>
        <v>463419083.49823034</v>
      </c>
      <c r="L118" s="249">
        <f t="shared" si="47"/>
        <v>4158784.9117526747</v>
      </c>
      <c r="M118" s="253">
        <f t="shared" si="42"/>
        <v>64347038.523351438</v>
      </c>
      <c r="N118" s="443">
        <f t="shared" si="56"/>
        <v>1.0312232685886697E-2</v>
      </c>
      <c r="O118" s="454">
        <f t="shared" si="57"/>
        <v>1.0780762706561125E-2</v>
      </c>
      <c r="Q118" s="353">
        <v>89</v>
      </c>
      <c r="R118" s="54">
        <f t="shared" si="58"/>
        <v>0.21164632726796664</v>
      </c>
      <c r="S118" s="253">
        <f t="shared" si="48"/>
        <v>1.2618374630479723</v>
      </c>
      <c r="T118" s="253">
        <f t="shared" si="49"/>
        <v>0.57308682596384064</v>
      </c>
      <c r="U118">
        <f t="shared" si="59"/>
        <v>1.318954124848184E-2</v>
      </c>
      <c r="V118" s="253">
        <f t="shared" si="60"/>
        <v>0.55989728471535882</v>
      </c>
      <c r="W118" s="253">
        <f t="shared" si="61"/>
        <v>0.68875063708413164</v>
      </c>
      <c r="X118">
        <f t="shared" si="50"/>
        <v>113.65676595692612</v>
      </c>
      <c r="Y118">
        <f t="shared" si="51"/>
        <v>15.595425926280697</v>
      </c>
      <c r="Z118" s="55">
        <f t="shared" si="52"/>
        <v>8.5124747496230029</v>
      </c>
      <c r="AA118" s="477">
        <f t="shared" si="53"/>
        <v>880191.55246988835</v>
      </c>
      <c r="AB118" s="253">
        <f t="shared" si="63"/>
        <v>4158784.9117526747</v>
      </c>
      <c r="AC118" s="261">
        <f t="shared" si="62"/>
        <v>5247710.60240818</v>
      </c>
      <c r="AD118" s="435">
        <f t="shared" si="54"/>
        <v>-1.54047557555881E-2</v>
      </c>
      <c r="AE118" s="478">
        <f t="shared" si="64"/>
        <v>-5.2318781614303603E-2</v>
      </c>
    </row>
    <row r="119" spans="2:31" x14ac:dyDescent="0.3">
      <c r="B119" s="353">
        <v>90</v>
      </c>
      <c r="C119" s="432">
        <f t="shared" si="43"/>
        <v>111.51424720170544</v>
      </c>
      <c r="D119" s="433">
        <f t="shared" si="38"/>
        <v>15.477159752680368</v>
      </c>
      <c r="E119" s="434">
        <f t="shared" si="39"/>
        <v>7.0292384061683899</v>
      </c>
      <c r="F119" s="434">
        <f t="shared" si="40"/>
        <v>6.9494320182465472</v>
      </c>
      <c r="G119" s="434">
        <f t="shared" si="55"/>
        <v>7.9806387921842692E-2</v>
      </c>
      <c r="H119" s="434">
        <f t="shared" si="41"/>
        <v>8.4479213465119791</v>
      </c>
      <c r="I119" s="253">
        <f t="shared" si="44"/>
        <v>113.65676595692612</v>
      </c>
      <c r="J119">
        <f t="shared" si="45"/>
        <v>15.595425926280697</v>
      </c>
      <c r="K119" s="252">
        <f t="shared" si="46"/>
        <v>468401406.39498967</v>
      </c>
      <c r="L119" s="249">
        <f t="shared" si="47"/>
        <v>4200372.7608702015</v>
      </c>
      <c r="M119" s="253">
        <f t="shared" si="42"/>
        <v>65009840.240795262</v>
      </c>
      <c r="N119" s="443">
        <f t="shared" si="56"/>
        <v>1.0300423028843731E-2</v>
      </c>
      <c r="O119" s="454">
        <f t="shared" si="57"/>
        <v>1.0751225131147102E-2</v>
      </c>
      <c r="Q119" s="353">
        <v>90</v>
      </c>
      <c r="R119" s="54">
        <f t="shared" si="58"/>
        <v>0.19858737553679651</v>
      </c>
      <c r="S119" s="253">
        <f t="shared" si="48"/>
        <v>1.2300981832935336</v>
      </c>
      <c r="T119" s="253">
        <f t="shared" si="49"/>
        <v>0.5586718449337853</v>
      </c>
      <c r="U119">
        <f t="shared" si="59"/>
        <v>1.2375723287435317E-2</v>
      </c>
      <c r="V119" s="253">
        <f t="shared" si="60"/>
        <v>0.54629612164635</v>
      </c>
      <c r="W119" s="253">
        <f t="shared" si="61"/>
        <v>0.6714263383597483</v>
      </c>
      <c r="X119">
        <f t="shared" si="50"/>
        <v>113.65676595692612</v>
      </c>
      <c r="Y119">
        <f t="shared" si="51"/>
        <v>15.595425926280697</v>
      </c>
      <c r="Z119" s="55">
        <f t="shared" si="52"/>
        <v>8.5124747496230029</v>
      </c>
      <c r="AA119" s="477">
        <f t="shared" si="53"/>
        <v>834141.00285746146</v>
      </c>
      <c r="AB119" s="253">
        <f t="shared" si="63"/>
        <v>4200372.7608702015</v>
      </c>
      <c r="AC119" s="261">
        <f t="shared" si="62"/>
        <v>5166870.9023020808</v>
      </c>
      <c r="AD119" s="435">
        <f t="shared" si="54"/>
        <v>-1.5404755755586412E-2</v>
      </c>
      <c r="AE119" s="478">
        <f t="shared" si="64"/>
        <v>-5.2318781614303554E-2</v>
      </c>
    </row>
    <row r="120" spans="2:31" x14ac:dyDescent="0.3">
      <c r="B120" s="353">
        <v>91</v>
      </c>
      <c r="C120" s="432">
        <f t="shared" si="43"/>
        <v>111.59405358962729</v>
      </c>
      <c r="D120" s="433">
        <f t="shared" si="38"/>
        <v>15.48158936111915</v>
      </c>
      <c r="E120" s="434">
        <f t="shared" si="39"/>
        <v>7.0312501947820456</v>
      </c>
      <c r="F120" s="434">
        <f t="shared" si="40"/>
        <v>6.9544054551068752</v>
      </c>
      <c r="G120" s="434">
        <f t="shared" si="55"/>
        <v>7.6844739675170359E-2</v>
      </c>
      <c r="H120" s="434">
        <f t="shared" si="41"/>
        <v>8.4503391663371055</v>
      </c>
      <c r="I120" s="253">
        <f t="shared" si="44"/>
        <v>113.65676595692612</v>
      </c>
      <c r="J120">
        <f t="shared" si="45"/>
        <v>15.595425926280697</v>
      </c>
      <c r="K120" s="252">
        <f t="shared" si="46"/>
        <v>473423989.20268965</v>
      </c>
      <c r="L120" s="249">
        <f t="shared" si="47"/>
        <v>4242376.4884789037</v>
      </c>
      <c r="M120" s="253">
        <f t="shared" si="42"/>
        <v>65678730.709897123</v>
      </c>
      <c r="N120" s="443">
        <f t="shared" si="56"/>
        <v>1.0289064957309586E-2</v>
      </c>
      <c r="O120" s="454">
        <f t="shared" si="57"/>
        <v>1.0722817521740266E-2</v>
      </c>
      <c r="Q120" s="353">
        <v>91</v>
      </c>
      <c r="R120" s="54">
        <f t="shared" si="58"/>
        <v>0.18633418416309816</v>
      </c>
      <c r="S120" s="253">
        <f t="shared" si="48"/>
        <v>1.1991572487371343</v>
      </c>
      <c r="T120" s="253">
        <f t="shared" si="49"/>
        <v>0.54461944714362109</v>
      </c>
      <c r="U120">
        <f t="shared" si="59"/>
        <v>1.1612119330139541E-2</v>
      </c>
      <c r="V120" s="253">
        <f t="shared" si="60"/>
        <v>0.53300732781348159</v>
      </c>
      <c r="W120" s="253">
        <f t="shared" si="61"/>
        <v>0.65453780159351316</v>
      </c>
      <c r="X120">
        <f t="shared" si="50"/>
        <v>113.65676595692612</v>
      </c>
      <c r="Y120">
        <f t="shared" si="51"/>
        <v>15.595425926280697</v>
      </c>
      <c r="Z120" s="55">
        <f t="shared" si="52"/>
        <v>8.5124747496230029</v>
      </c>
      <c r="AA120" s="477">
        <f t="shared" si="53"/>
        <v>790499.76189342572</v>
      </c>
      <c r="AB120" s="253">
        <f t="shared" si="63"/>
        <v>4242376.4884789037</v>
      </c>
      <c r="AC120" s="261">
        <f t="shared" si="62"/>
        <v>5087276.5180314705</v>
      </c>
      <c r="AD120" s="435">
        <f t="shared" si="54"/>
        <v>-1.540475575558648E-2</v>
      </c>
      <c r="AE120" s="478">
        <f t="shared" si="64"/>
        <v>-5.2318781614303617E-2</v>
      </c>
    </row>
    <row r="121" spans="2:31" x14ac:dyDescent="0.3">
      <c r="B121" s="353">
        <v>92</v>
      </c>
      <c r="C121" s="432">
        <f t="shared" si="43"/>
        <v>111.67089832930246</v>
      </c>
      <c r="D121" s="433">
        <f t="shared" si="38"/>
        <v>15.485852789102662</v>
      </c>
      <c r="E121" s="434">
        <f t="shared" si="39"/>
        <v>7.0331865094678481</v>
      </c>
      <c r="F121" s="434">
        <f t="shared" si="40"/>
        <v>6.9591943256568998</v>
      </c>
      <c r="G121" s="434">
        <f t="shared" si="55"/>
        <v>7.3992183810948298E-2</v>
      </c>
      <c r="H121" s="434">
        <f t="shared" si="41"/>
        <v>8.4526662796348138</v>
      </c>
      <c r="I121" s="253">
        <f t="shared" si="44"/>
        <v>113.65676595692612</v>
      </c>
      <c r="J121">
        <f t="shared" si="45"/>
        <v>15.595425926280697</v>
      </c>
      <c r="K121" s="252">
        <f t="shared" si="46"/>
        <v>478487493.45474643</v>
      </c>
      <c r="L121" s="249">
        <f t="shared" si="47"/>
        <v>4284800.2533636931</v>
      </c>
      <c r="M121" s="253">
        <f t="shared" si="42"/>
        <v>66353785.954299912</v>
      </c>
      <c r="N121" s="443">
        <f t="shared" si="56"/>
        <v>1.0278140839604632E-2</v>
      </c>
      <c r="O121" s="454">
        <f t="shared" si="57"/>
        <v>1.0695495723789594E-2</v>
      </c>
      <c r="Q121" s="353">
        <v>92</v>
      </c>
      <c r="R121" s="54">
        <f t="shared" si="58"/>
        <v>0.17483703631147482</v>
      </c>
      <c r="S121" s="253">
        <f t="shared" si="48"/>
        <v>1.1689945784235616</v>
      </c>
      <c r="T121" s="253">
        <f t="shared" si="49"/>
        <v>0.53092051245607008</v>
      </c>
      <c r="U121">
        <f t="shared" si="59"/>
        <v>1.0895631083986865E-2</v>
      </c>
      <c r="V121" s="253">
        <f t="shared" si="60"/>
        <v>0.52002488137208325</v>
      </c>
      <c r="W121" s="253">
        <f t="shared" si="61"/>
        <v>0.6380740659674915</v>
      </c>
      <c r="X121">
        <f t="shared" si="50"/>
        <v>113.65676595692612</v>
      </c>
      <c r="Y121">
        <f t="shared" si="51"/>
        <v>15.595425926280697</v>
      </c>
      <c r="Z121" s="55">
        <f t="shared" si="52"/>
        <v>8.5124747496230029</v>
      </c>
      <c r="AA121" s="477">
        <f t="shared" si="53"/>
        <v>749141.77748476458</v>
      </c>
      <c r="AB121" s="253">
        <f t="shared" si="63"/>
        <v>4284800.2533636931</v>
      </c>
      <c r="AC121" s="261">
        <f t="shared" si="62"/>
        <v>5008908.2658100631</v>
      </c>
      <c r="AD121" s="435">
        <f t="shared" si="54"/>
        <v>-1.5404755755586898E-2</v>
      </c>
      <c r="AE121" s="478">
        <f t="shared" si="64"/>
        <v>-5.231878161430361E-2</v>
      </c>
    </row>
    <row r="122" spans="2:31" x14ac:dyDescent="0.3">
      <c r="B122" s="353">
        <v>93</v>
      </c>
      <c r="C122" s="432">
        <f t="shared" si="43"/>
        <v>111.74489051311342</v>
      </c>
      <c r="D122" s="433">
        <f t="shared" si="38"/>
        <v>15.48995629108239</v>
      </c>
      <c r="E122" s="434">
        <f t="shared" si="39"/>
        <v>7.0350501908006393</v>
      </c>
      <c r="F122" s="434">
        <f t="shared" si="40"/>
        <v>6.9638054284009803</v>
      </c>
      <c r="G122" s="434">
        <f t="shared" si="55"/>
        <v>7.1244762399659045E-2</v>
      </c>
      <c r="H122" s="434">
        <f t="shared" si="41"/>
        <v>8.4549061002817503</v>
      </c>
      <c r="I122" s="253">
        <f t="shared" si="44"/>
        <v>113.65676595692612</v>
      </c>
      <c r="J122">
        <f t="shared" si="45"/>
        <v>15.595425926280697</v>
      </c>
      <c r="K122" s="252">
        <f t="shared" si="46"/>
        <v>483592580.53451341</v>
      </c>
      <c r="L122" s="249">
        <f t="shared" si="47"/>
        <v>4327648.2558973301</v>
      </c>
      <c r="M122" s="253">
        <f t="shared" si="42"/>
        <v>67035082.327028677</v>
      </c>
      <c r="N122" s="443">
        <f t="shared" si="56"/>
        <v>1.0267633759405934E-2</v>
      </c>
      <c r="O122" s="454">
        <f t="shared" si="57"/>
        <v>1.0669217376837894E-2</v>
      </c>
      <c r="Q122" s="353">
        <v>93</v>
      </c>
      <c r="R122" s="54">
        <f t="shared" si="58"/>
        <v>0.16404928276297298</v>
      </c>
      <c r="S122" s="253">
        <f t="shared" si="48"/>
        <v>1.1395905964983579</v>
      </c>
      <c r="T122" s="253">
        <f t="shared" si="49"/>
        <v>0.5175661501347063</v>
      </c>
      <c r="U122">
        <f t="shared" si="59"/>
        <v>1.0223351426488851E-2</v>
      </c>
      <c r="V122" s="253">
        <f t="shared" si="60"/>
        <v>0.50734279870821741</v>
      </c>
      <c r="W122" s="253">
        <f t="shared" si="61"/>
        <v>0.62202444636365162</v>
      </c>
      <c r="X122">
        <f t="shared" si="50"/>
        <v>113.65676595692612</v>
      </c>
      <c r="Y122">
        <f t="shared" si="51"/>
        <v>15.595425926280697</v>
      </c>
      <c r="Z122" s="55">
        <f t="shared" si="52"/>
        <v>8.5124747496230029</v>
      </c>
      <c r="AA122" s="477">
        <f t="shared" si="53"/>
        <v>709947.59243038797</v>
      </c>
      <c r="AB122" s="253">
        <f t="shared" si="63"/>
        <v>4327648.2558973301</v>
      </c>
      <c r="AC122" s="261">
        <f t="shared" si="62"/>
        <v>4931747.2573731197</v>
      </c>
      <c r="AD122" s="435">
        <f t="shared" si="54"/>
        <v>-1.5404755755586707E-2</v>
      </c>
      <c r="AE122" s="478">
        <f t="shared" si="64"/>
        <v>-5.2318781614303582E-2</v>
      </c>
    </row>
    <row r="123" spans="2:31" x14ac:dyDescent="0.3">
      <c r="B123" s="353">
        <v>94</v>
      </c>
      <c r="C123" s="432">
        <f t="shared" si="43"/>
        <v>111.81613527551309</v>
      </c>
      <c r="D123" s="433">
        <f t="shared" si="38"/>
        <v>15.493905884628793</v>
      </c>
      <c r="E123" s="434">
        <f t="shared" si="39"/>
        <v>7.0368439717713578</v>
      </c>
      <c r="F123" s="434">
        <f t="shared" si="40"/>
        <v>6.9682453151901287</v>
      </c>
      <c r="G123" s="434">
        <f t="shared" si="55"/>
        <v>6.85986565812291E-2</v>
      </c>
      <c r="H123" s="434">
        <f t="shared" si="41"/>
        <v>8.4570619128574354</v>
      </c>
      <c r="I123" s="253">
        <f t="shared" si="44"/>
        <v>113.65676595692612</v>
      </c>
      <c r="J123">
        <f t="shared" si="45"/>
        <v>15.595425926280697</v>
      </c>
      <c r="K123" s="252">
        <f t="shared" si="46"/>
        <v>488739911.83431667</v>
      </c>
      <c r="L123" s="249">
        <f t="shared" si="47"/>
        <v>4370924.7384563033</v>
      </c>
      <c r="M123" s="253">
        <f t="shared" si="42"/>
        <v>67722696.526437655</v>
      </c>
      <c r="N123" s="443">
        <f t="shared" si="56"/>
        <v>1.0257527484705285E-2</v>
      </c>
      <c r="O123" s="454">
        <f t="shared" si="57"/>
        <v>1.064394183656401E-2</v>
      </c>
      <c r="Q123" s="353">
        <v>94</v>
      </c>
      <c r="R123" s="54">
        <f t="shared" si="58"/>
        <v>0.15392715263773649</v>
      </c>
      <c r="S123" s="253">
        <f t="shared" si="48"/>
        <v>1.1109262195029079</v>
      </c>
      <c r="T123" s="253">
        <f t="shared" si="49"/>
        <v>0.50454769307378389</v>
      </c>
      <c r="U123">
        <f t="shared" si="59"/>
        <v>9.5925526097426755E-3</v>
      </c>
      <c r="V123" s="253">
        <f t="shared" si="60"/>
        <v>0.49495514046404121</v>
      </c>
      <c r="W123" s="253">
        <f t="shared" si="61"/>
        <v>0.60637852642912404</v>
      </c>
      <c r="X123">
        <f t="shared" si="50"/>
        <v>113.65676595692612</v>
      </c>
      <c r="Y123">
        <f t="shared" si="51"/>
        <v>15.595425926280697</v>
      </c>
      <c r="Z123" s="55">
        <f t="shared" si="52"/>
        <v>8.5124747496230029</v>
      </c>
      <c r="AA123" s="477">
        <f t="shared" si="53"/>
        <v>672803.99938442186</v>
      </c>
      <c r="AB123" s="253">
        <f t="shared" si="63"/>
        <v>4370924.7384563033</v>
      </c>
      <c r="AC123" s="261">
        <f t="shared" si="62"/>
        <v>4855774.8954249956</v>
      </c>
      <c r="AD123" s="435">
        <f t="shared" si="54"/>
        <v>-1.5404755755588048E-2</v>
      </c>
      <c r="AE123" s="478">
        <f t="shared" si="64"/>
        <v>-5.2318781614303644E-2</v>
      </c>
    </row>
    <row r="124" spans="2:31" x14ac:dyDescent="0.3">
      <c r="B124" s="353">
        <v>95</v>
      </c>
      <c r="C124" s="432">
        <f t="shared" si="43"/>
        <v>111.88473393209432</v>
      </c>
      <c r="D124" s="433">
        <f t="shared" si="38"/>
        <v>15.49770735951325</v>
      </c>
      <c r="E124" s="434">
        <f t="shared" si="39"/>
        <v>7.038570481911778</v>
      </c>
      <c r="F124" s="434">
        <f t="shared" si="40"/>
        <v>6.9725202998886484</v>
      </c>
      <c r="G124" s="434">
        <f t="shared" si="55"/>
        <v>6.6050182023129622E-2</v>
      </c>
      <c r="H124" s="434">
        <f t="shared" si="41"/>
        <v>8.4591368776014715</v>
      </c>
      <c r="I124" s="253">
        <f t="shared" si="44"/>
        <v>113.65676595692612</v>
      </c>
      <c r="J124">
        <f t="shared" si="45"/>
        <v>15.595425926280697</v>
      </c>
      <c r="K124" s="252">
        <f t="shared" si="46"/>
        <v>493930148.9133864</v>
      </c>
      <c r="L124" s="249">
        <f t="shared" si="47"/>
        <v>4414633.9858408663</v>
      </c>
      <c r="M124" s="253">
        <f t="shared" si="42"/>
        <v>68416705.611923307</v>
      </c>
      <c r="N124" s="443">
        <f t="shared" si="56"/>
        <v>1.0247806438344109E-2</v>
      </c>
      <c r="O124" s="454">
        <f t="shared" si="57"/>
        <v>1.0619630100578382E-2</v>
      </c>
      <c r="Q124" s="353">
        <v>95</v>
      </c>
      <c r="R124" s="54">
        <f t="shared" si="58"/>
        <v>0.14442957579640711</v>
      </c>
      <c r="S124" s="253">
        <f t="shared" si="48"/>
        <v>1.0829828439890974</v>
      </c>
      <c r="T124" s="253">
        <f t="shared" si="49"/>
        <v>0.49185669217320549</v>
      </c>
      <c r="U124">
        <f t="shared" si="59"/>
        <v>9.000675192702803E-3</v>
      </c>
      <c r="V124" s="253">
        <f t="shared" si="60"/>
        <v>0.48285601698050268</v>
      </c>
      <c r="W124" s="253">
        <f t="shared" si="61"/>
        <v>0.5911261518158919</v>
      </c>
      <c r="X124">
        <f t="shared" si="50"/>
        <v>113.65676595692612</v>
      </c>
      <c r="Y124">
        <f t="shared" si="51"/>
        <v>15.595425926280697</v>
      </c>
      <c r="Z124" s="55">
        <f t="shared" si="52"/>
        <v>8.5124747496230029</v>
      </c>
      <c r="AA124" s="477">
        <f t="shared" si="53"/>
        <v>637603.71387139824</v>
      </c>
      <c r="AB124" s="253">
        <f t="shared" si="63"/>
        <v>4414633.9858408663</v>
      </c>
      <c r="AC124" s="261">
        <f t="shared" si="62"/>
        <v>4780972.8691568691</v>
      </c>
      <c r="AD124" s="435">
        <f t="shared" si="54"/>
        <v>-1.5404755755585637E-2</v>
      </c>
      <c r="AE124" s="478">
        <f t="shared" si="64"/>
        <v>-5.2318781614303589E-2</v>
      </c>
    </row>
    <row r="125" spans="2:31" x14ac:dyDescent="0.3">
      <c r="B125" s="353">
        <v>96</v>
      </c>
      <c r="C125" s="432">
        <f t="shared" si="43"/>
        <v>111.95078411411745</v>
      </c>
      <c r="D125" s="433">
        <f t="shared" si="38"/>
        <v>15.501366286433615</v>
      </c>
      <c r="E125" s="434">
        <f t="shared" si="39"/>
        <v>7.0402322512573807</v>
      </c>
      <c r="F125" s="434">
        <f t="shared" si="40"/>
        <v>6.976636466757733</v>
      </c>
      <c r="G125" s="434">
        <f t="shared" si="55"/>
        <v>6.3595784499647756E-2</v>
      </c>
      <c r="H125" s="434">
        <f t="shared" si="41"/>
        <v>8.4611340351762347</v>
      </c>
      <c r="I125" s="253">
        <f t="shared" si="44"/>
        <v>113.65676595692612</v>
      </c>
      <c r="J125">
        <f t="shared" si="45"/>
        <v>15.595425926280697</v>
      </c>
      <c r="K125" s="252">
        <f t="shared" si="46"/>
        <v>499163953.65463388</v>
      </c>
      <c r="L125" s="249">
        <f t="shared" si="47"/>
        <v>4458780.3256992754</v>
      </c>
      <c r="M125" s="253">
        <f t="shared" si="42"/>
        <v>69117187.019408256</v>
      </c>
      <c r="N125" s="443">
        <f t="shared" si="56"/>
        <v>1.0238455669851376E-2</v>
      </c>
      <c r="O125" s="454">
        <f t="shared" si="57"/>
        <v>1.0596244737766056E-2</v>
      </c>
      <c r="Q125" s="353">
        <v>96</v>
      </c>
      <c r="R125" s="54">
        <f t="shared" si="58"/>
        <v>0.13551801619967163</v>
      </c>
      <c r="S125" s="253">
        <f t="shared" si="48"/>
        <v>1.0557423344454995</v>
      </c>
      <c r="T125" s="253">
        <f t="shared" si="49"/>
        <v>0.47948491085497658</v>
      </c>
      <c r="U125">
        <f t="shared" si="59"/>
        <v>8.4453176563509934E-3</v>
      </c>
      <c r="V125" s="253">
        <f t="shared" si="60"/>
        <v>0.47103959319862559</v>
      </c>
      <c r="W125" s="253">
        <f t="shared" si="61"/>
        <v>0.5762574235905229</v>
      </c>
      <c r="X125">
        <f t="shared" si="50"/>
        <v>113.65676595692612</v>
      </c>
      <c r="Y125">
        <f t="shared" si="51"/>
        <v>15.595425926280697</v>
      </c>
      <c r="Z125" s="55">
        <f t="shared" si="52"/>
        <v>8.5124747496230029</v>
      </c>
      <c r="AA125" s="477">
        <f t="shared" si="53"/>
        <v>604245.0644088916</v>
      </c>
      <c r="AB125" s="253">
        <f t="shared" si="63"/>
        <v>4458780.3256992754</v>
      </c>
      <c r="AC125" s="261">
        <f t="shared" si="62"/>
        <v>4707323.1498334156</v>
      </c>
      <c r="AD125" s="435">
        <f t="shared" si="54"/>
        <v>-1.5404755755587821E-2</v>
      </c>
      <c r="AE125" s="478">
        <f t="shared" si="64"/>
        <v>-5.2318781614303658E-2</v>
      </c>
    </row>
    <row r="126" spans="2:31" x14ac:dyDescent="0.3">
      <c r="B126" s="353">
        <v>97</v>
      </c>
      <c r="C126" s="432">
        <f t="shared" si="43"/>
        <v>112.01437989861709</v>
      </c>
      <c r="D126" s="433">
        <f t="shared" si="38"/>
        <v>15.504888025397916</v>
      </c>
      <c r="E126" s="434">
        <f t="shared" si="39"/>
        <v>7.0418317141549629</v>
      </c>
      <c r="F126" s="434">
        <f t="shared" si="40"/>
        <v>6.9805996785635562</v>
      </c>
      <c r="G126" s="434">
        <f t="shared" si="55"/>
        <v>6.1232035591406664E-2</v>
      </c>
      <c r="H126" s="434">
        <f t="shared" si="41"/>
        <v>8.4630563112429531</v>
      </c>
      <c r="I126" s="253">
        <f t="shared" si="44"/>
        <v>113.65676595692612</v>
      </c>
      <c r="J126">
        <f t="shared" si="45"/>
        <v>15.595425926280697</v>
      </c>
      <c r="K126" s="252">
        <f t="shared" si="46"/>
        <v>504441988.42023194</v>
      </c>
      <c r="L126" s="249">
        <f t="shared" si="47"/>
        <v>4503368.1289562685</v>
      </c>
      <c r="M126" s="253">
        <f t="shared" si="42"/>
        <v>69824218.576612622</v>
      </c>
      <c r="N126" s="443">
        <f t="shared" si="56"/>
        <v>1.0229460828691275E-2</v>
      </c>
      <c r="O126" s="454">
        <f t="shared" si="57"/>
        <v>1.0573749820985419E-2</v>
      </c>
      <c r="Q126" s="353">
        <v>97</v>
      </c>
      <c r="R126" s="54">
        <f t="shared" si="58"/>
        <v>0.12715631554981918</v>
      </c>
      <c r="S126" s="253">
        <f t="shared" si="48"/>
        <v>1.029187011527261</v>
      </c>
      <c r="T126" s="253">
        <f t="shared" si="49"/>
        <v>0.46742431971759046</v>
      </c>
      <c r="U126">
        <f t="shared" si="59"/>
        <v>7.9242266596286567E-3</v>
      </c>
      <c r="V126" s="253">
        <f t="shared" si="60"/>
        <v>0.4595000930579618</v>
      </c>
      <c r="W126" s="253">
        <f t="shared" si="61"/>
        <v>0.56176269180967053</v>
      </c>
      <c r="X126">
        <f t="shared" si="50"/>
        <v>113.65676595692612</v>
      </c>
      <c r="Y126">
        <f t="shared" si="51"/>
        <v>15.595425926280697</v>
      </c>
      <c r="Z126" s="55">
        <f t="shared" si="52"/>
        <v>8.5124747496230029</v>
      </c>
      <c r="AA126" s="477">
        <f t="shared" si="53"/>
        <v>572631.69884256204</v>
      </c>
      <c r="AB126" s="253">
        <f t="shared" si="63"/>
        <v>4503368.1289562685</v>
      </c>
      <c r="AC126" s="261">
        <f t="shared" si="62"/>
        <v>4634807.9864476183</v>
      </c>
      <c r="AD126" s="435">
        <f t="shared" si="54"/>
        <v>-1.5404755755585526E-2</v>
      </c>
      <c r="AE126" s="478">
        <f t="shared" si="64"/>
        <v>-5.2318781614303519E-2</v>
      </c>
    </row>
    <row r="127" spans="2:31" x14ac:dyDescent="0.3">
      <c r="B127" s="353">
        <v>98</v>
      </c>
      <c r="C127" s="432">
        <f t="shared" si="43"/>
        <v>112.07561193420851</v>
      </c>
      <c r="D127" s="433">
        <f t="shared" si="38"/>
        <v>15.508277733780229</v>
      </c>
      <c r="E127" s="434">
        <f t="shared" si="39"/>
        <v>7.0433712129213655</v>
      </c>
      <c r="F127" s="434">
        <f t="shared" si="40"/>
        <v>6.984415584417377</v>
      </c>
      <c r="G127" s="434">
        <f t="shared" si="55"/>
        <v>5.89556285039885E-2</v>
      </c>
      <c r="H127" s="434">
        <f t="shared" si="41"/>
        <v>8.4649065208588645</v>
      </c>
      <c r="I127" s="253">
        <f t="shared" si="44"/>
        <v>113.65676595692612</v>
      </c>
      <c r="J127">
        <f t="shared" si="45"/>
        <v>15.595425926280697</v>
      </c>
      <c r="K127" s="252">
        <f t="shared" si="46"/>
        <v>509764916.20596331</v>
      </c>
      <c r="L127" s="249">
        <f t="shared" si="47"/>
        <v>4548401.8102458315</v>
      </c>
      <c r="M127" s="253">
        <f t="shared" si="42"/>
        <v>70537878.518121004</v>
      </c>
      <c r="N127" s="443">
        <f t="shared" si="56"/>
        <v>1.0220808138731115E-2</v>
      </c>
      <c r="O127" s="454">
        <f t="shared" si="57"/>
        <v>1.0552110862938398E-2</v>
      </c>
      <c r="Q127" s="353">
        <v>98</v>
      </c>
      <c r="R127" s="54">
        <f t="shared" si="58"/>
        <v>0.11931054657988979</v>
      </c>
      <c r="S127" s="253">
        <f t="shared" si="48"/>
        <v>1.0032996405820405</v>
      </c>
      <c r="T127" s="253">
        <f t="shared" si="49"/>
        <v>0.45566709132487082</v>
      </c>
      <c r="U127">
        <f t="shared" si="59"/>
        <v>7.4352878965953479E-3</v>
      </c>
      <c r="V127" s="253">
        <f t="shared" si="60"/>
        <v>0.44823180342827545</v>
      </c>
      <c r="W127" s="253">
        <f t="shared" si="61"/>
        <v>0.54763254925716964</v>
      </c>
      <c r="X127">
        <f t="shared" si="50"/>
        <v>113.65676595692612</v>
      </c>
      <c r="Y127">
        <f t="shared" si="51"/>
        <v>15.595425926280697</v>
      </c>
      <c r="Z127" s="55">
        <f t="shared" si="52"/>
        <v>8.5124747496230029</v>
      </c>
      <c r="AA127" s="477">
        <f t="shared" si="53"/>
        <v>542672.30604539032</v>
      </c>
      <c r="AB127" s="253">
        <f t="shared" si="63"/>
        <v>4548401.8102458315</v>
      </c>
      <c r="AC127" s="261">
        <f t="shared" si="62"/>
        <v>4563409.9014423434</v>
      </c>
      <c r="AD127" s="435">
        <f t="shared" si="54"/>
        <v>-1.5404755755588171E-2</v>
      </c>
      <c r="AE127" s="478">
        <f t="shared" si="64"/>
        <v>-5.2318781614303686E-2</v>
      </c>
    </row>
    <row r="128" spans="2:31" x14ac:dyDescent="0.3">
      <c r="B128" s="353">
        <v>99</v>
      </c>
      <c r="C128" s="432">
        <f t="shared" si="43"/>
        <v>112.1345675627125</v>
      </c>
      <c r="D128" s="433">
        <f t="shared" si="38"/>
        <v>15.511540374062012</v>
      </c>
      <c r="E128" s="434">
        <f t="shared" si="39"/>
        <v>7.0448530013593409</v>
      </c>
      <c r="F128" s="434">
        <f t="shared" si="40"/>
        <v>6.9880896273550519</v>
      </c>
      <c r="G128" s="434">
        <f t="shared" si="55"/>
        <v>5.6763374004288991E-2</v>
      </c>
      <c r="H128" s="434">
        <f t="shared" si="41"/>
        <v>8.4666873727026708</v>
      </c>
      <c r="I128" s="253">
        <f t="shared" si="44"/>
        <v>113.65676595692612</v>
      </c>
      <c r="J128">
        <f t="shared" si="45"/>
        <v>15.595425926280697</v>
      </c>
      <c r="K128" s="252">
        <f t="shared" si="46"/>
        <v>515133400.79430884</v>
      </c>
      <c r="L128" s="249">
        <f t="shared" si="47"/>
        <v>4593885.8283482902</v>
      </c>
      <c r="M128" s="253">
        <f t="shared" si="42"/>
        <v>71258245.500255764</v>
      </c>
      <c r="N128" s="443">
        <f t="shared" si="56"/>
        <v>1.021248437390556E-2</v>
      </c>
      <c r="O128" s="454">
        <f t="shared" si="57"/>
        <v>1.0531294755044435E-2</v>
      </c>
      <c r="Q128" s="353">
        <v>99</v>
      </c>
      <c r="R128" s="54">
        <f t="shared" si="58"/>
        <v>0.11194887539514191</v>
      </c>
      <c r="S128" s="253">
        <f t="shared" si="48"/>
        <v>0.97806342046456052</v>
      </c>
      <c r="T128" s="253">
        <f t="shared" si="49"/>
        <v>0.44420559512589358</v>
      </c>
      <c r="U128">
        <f t="shared" si="59"/>
        <v>6.976517517716733E-3</v>
      </c>
      <c r="V128" s="253">
        <f t="shared" si="60"/>
        <v>0.43722907760817686</v>
      </c>
      <c r="W128" s="253">
        <f t="shared" si="61"/>
        <v>0.53385782533866688</v>
      </c>
      <c r="X128">
        <f t="shared" si="50"/>
        <v>113.65676595692612</v>
      </c>
      <c r="Y128">
        <f t="shared" si="51"/>
        <v>15.595425926280697</v>
      </c>
      <c r="Z128" s="55">
        <f t="shared" si="52"/>
        <v>8.5124747496230029</v>
      </c>
      <c r="AA128" s="477">
        <f t="shared" si="53"/>
        <v>514280.35217727104</v>
      </c>
      <c r="AB128" s="253">
        <f t="shared" si="63"/>
        <v>4593885.8283482902</v>
      </c>
      <c r="AC128" s="261">
        <f t="shared" si="62"/>
        <v>4493111.6864980021</v>
      </c>
      <c r="AD128" s="435">
        <f t="shared" si="54"/>
        <v>-1.5404755755585812E-2</v>
      </c>
      <c r="AE128" s="478">
        <f t="shared" si="64"/>
        <v>-5.2318781614303554E-2</v>
      </c>
    </row>
    <row r="129" spans="2:31" x14ac:dyDescent="0.3">
      <c r="B129" s="353">
        <v>100</v>
      </c>
      <c r="C129" s="432">
        <f t="shared" si="43"/>
        <v>112.1913309367168</v>
      </c>
      <c r="D129" s="433">
        <f t="shared" si="38"/>
        <v>15.514680721271729</v>
      </c>
      <c r="E129" s="434">
        <f t="shared" si="39"/>
        <v>7.0462792481363969</v>
      </c>
      <c r="F129" s="434">
        <f t="shared" si="40"/>
        <v>6.9916270516633165</v>
      </c>
      <c r="G129" s="434">
        <f t="shared" si="55"/>
        <v>5.4652196473080394E-2</v>
      </c>
      <c r="H129" s="434">
        <f t="shared" si="41"/>
        <v>8.4684014731353319</v>
      </c>
      <c r="I129" s="253">
        <f t="shared" si="44"/>
        <v>113.65676595692612</v>
      </c>
      <c r="J129">
        <f t="shared" si="45"/>
        <v>15.595425926280697</v>
      </c>
      <c r="K129" s="252">
        <f t="shared" si="46"/>
        <v>520548106.90625352</v>
      </c>
      <c r="L129" s="249">
        <f t="shared" si="47"/>
        <v>4639824.6866317727</v>
      </c>
      <c r="M129" s="253">
        <f t="shared" si="42"/>
        <v>71985398.615766585</v>
      </c>
      <c r="N129" s="443">
        <f t="shared" si="56"/>
        <v>1.0204476835010082E-2</v>
      </c>
      <c r="O129" s="454">
        <f t="shared" si="57"/>
        <v>1.0511269709157825E-2</v>
      </c>
      <c r="Q129" s="353">
        <v>100</v>
      </c>
      <c r="R129" s="54">
        <f t="shared" si="58"/>
        <v>0.10504143230829367</v>
      </c>
      <c r="S129" s="253">
        <f t="shared" si="48"/>
        <v>0.95346197263250532</v>
      </c>
      <c r="T129" s="253">
        <f t="shared" si="49"/>
        <v>0.43303239250268732</v>
      </c>
      <c r="U129">
        <f t="shared" si="59"/>
        <v>6.5460540804742071E-3</v>
      </c>
      <c r="V129" s="253">
        <f t="shared" si="60"/>
        <v>0.42648633842221312</v>
      </c>
      <c r="W129" s="253">
        <f t="shared" si="61"/>
        <v>0.52042958012981799</v>
      </c>
      <c r="X129">
        <f t="shared" si="50"/>
        <v>113.65676595692612</v>
      </c>
      <c r="Y129">
        <f t="shared" si="51"/>
        <v>15.595425926280697</v>
      </c>
      <c r="Z129" s="55">
        <f t="shared" si="52"/>
        <v>8.5124747496230029</v>
      </c>
      <c r="AA129" s="477">
        <f t="shared" si="53"/>
        <v>487373.83074318123</v>
      </c>
      <c r="AB129" s="253">
        <f t="shared" si="63"/>
        <v>4639824.6866317727</v>
      </c>
      <c r="AC129" s="261">
        <f t="shared" si="62"/>
        <v>4423896.3983849231</v>
      </c>
      <c r="AD129" s="435">
        <f t="shared" si="54"/>
        <v>-1.5404755755587829E-2</v>
      </c>
      <c r="AE129" s="478">
        <f t="shared" si="64"/>
        <v>-5.2318781614303637E-2</v>
      </c>
    </row>
    <row r="130" spans="2:31" x14ac:dyDescent="0.3">
      <c r="B130" s="353">
        <v>101</v>
      </c>
      <c r="C130" s="432">
        <f t="shared" si="43"/>
        <v>112.24598313318988</v>
      </c>
      <c r="D130" s="433">
        <f t="shared" si="38"/>
        <v>15.517703370134864</v>
      </c>
      <c r="E130" s="434">
        <f t="shared" si="39"/>
        <v>7.0476520400321085</v>
      </c>
      <c r="F130" s="434">
        <f t="shared" si="40"/>
        <v>6.9950329099600648</v>
      </c>
      <c r="G130" s="434">
        <f t="shared" si="55"/>
        <v>5.2619130072043774E-2</v>
      </c>
      <c r="H130" s="434">
        <f t="shared" si="41"/>
        <v>8.4700513301027556</v>
      </c>
      <c r="I130" s="253">
        <f t="shared" si="44"/>
        <v>113.65676595692612</v>
      </c>
      <c r="J130">
        <f t="shared" si="45"/>
        <v>15.595425926280697</v>
      </c>
      <c r="K130" s="252">
        <f t="shared" si="46"/>
        <v>526009700.35179424</v>
      </c>
      <c r="L130" s="249">
        <f t="shared" si="47"/>
        <v>4686222.9334980901</v>
      </c>
      <c r="M130" s="253">
        <f t="shared" si="42"/>
        <v>72719417.408346623</v>
      </c>
      <c r="N130" s="443">
        <f t="shared" si="56"/>
        <v>1.0196773327574101E-2</v>
      </c>
      <c r="O130" s="454">
        <f t="shared" si="57"/>
        <v>1.0492005201978988E-2</v>
      </c>
      <c r="Q130" s="353">
        <v>101</v>
      </c>
      <c r="R130" s="54">
        <f t="shared" si="58"/>
        <v>9.8560190644457826E-2</v>
      </c>
      <c r="S130" s="253">
        <f t="shared" si="48"/>
        <v>0.92947933051669462</v>
      </c>
      <c r="T130" s="253">
        <f t="shared" si="49"/>
        <v>0.422140231942501</v>
      </c>
      <c r="U130">
        <f t="shared" si="59"/>
        <v>6.1421509966360956E-3</v>
      </c>
      <c r="V130" s="253">
        <f t="shared" si="60"/>
        <v>0.41599808094586488</v>
      </c>
      <c r="W130" s="253">
        <f t="shared" si="61"/>
        <v>0.50733909857419357</v>
      </c>
      <c r="X130">
        <f t="shared" si="50"/>
        <v>113.65676595692612</v>
      </c>
      <c r="Y130">
        <f t="shared" si="51"/>
        <v>15.595425926280697</v>
      </c>
      <c r="Z130" s="55">
        <f t="shared" si="52"/>
        <v>8.5124747496230029</v>
      </c>
      <c r="AA130" s="477">
        <f t="shared" si="53"/>
        <v>461875.02572800219</v>
      </c>
      <c r="AB130" s="253">
        <f t="shared" si="63"/>
        <v>4686222.9334980901</v>
      </c>
      <c r="AC130" s="261">
        <f t="shared" si="62"/>
        <v>4355747.3548797844</v>
      </c>
      <c r="AD130" s="435">
        <f t="shared" si="54"/>
        <v>-1.5404755755586542E-2</v>
      </c>
      <c r="AE130" s="478">
        <f t="shared" si="64"/>
        <v>-5.2318781614303547E-2</v>
      </c>
    </row>
    <row r="131" spans="2:31" x14ac:dyDescent="0.3">
      <c r="B131" s="353">
        <v>102</v>
      </c>
      <c r="C131" s="432">
        <f t="shared" si="43"/>
        <v>112.29860226326193</v>
      </c>
      <c r="D131" s="433">
        <f t="shared" si="38"/>
        <v>15.520612741946167</v>
      </c>
      <c r="E131" s="434">
        <f t="shared" si="39"/>
        <v>7.0489733850592726</v>
      </c>
      <c r="F131" s="434">
        <f t="shared" si="40"/>
        <v>6.9983120700357588</v>
      </c>
      <c r="G131" s="434">
        <f t="shared" si="55"/>
        <v>5.0661315023513787E-2</v>
      </c>
      <c r="H131" s="434">
        <f t="shared" si="41"/>
        <v>8.4716393568868931</v>
      </c>
      <c r="I131" s="253">
        <f t="shared" si="44"/>
        <v>113.65676595692612</v>
      </c>
      <c r="J131">
        <f t="shared" si="45"/>
        <v>15.595425926280697</v>
      </c>
      <c r="K131" s="252">
        <f t="shared" si="46"/>
        <v>531518848.17913741</v>
      </c>
      <c r="L131" s="249">
        <f t="shared" si="47"/>
        <v>4733085.1628330713</v>
      </c>
      <c r="M131" s="253">
        <f t="shared" si="42"/>
        <v>73460381.886983305</v>
      </c>
      <c r="N131" s="443">
        <f t="shared" si="56"/>
        <v>1.0189362140731828E-2</v>
      </c>
      <c r="O131" s="454">
        <f t="shared" si="57"/>
        <v>1.047347192201714E-2</v>
      </c>
      <c r="Q131" s="353">
        <v>102</v>
      </c>
      <c r="R131" s="54">
        <f t="shared" si="58"/>
        <v>9.2478853024026045E-2</v>
      </c>
      <c r="S131" s="253">
        <f t="shared" si="48"/>
        <v>0.90609992915863224</v>
      </c>
      <c r="T131" s="253">
        <f t="shared" si="49"/>
        <v>0.41152204433150497</v>
      </c>
      <c r="U131">
        <f t="shared" si="59"/>
        <v>5.7631694455455582E-3</v>
      </c>
      <c r="V131" s="253">
        <f t="shared" si="60"/>
        <v>0.40575887488595941</v>
      </c>
      <c r="W131" s="253">
        <f t="shared" si="61"/>
        <v>0.49457788482712728</v>
      </c>
      <c r="X131">
        <f t="shared" si="50"/>
        <v>113.65676595692612</v>
      </c>
      <c r="Y131">
        <f t="shared" si="51"/>
        <v>15.595425926280697</v>
      </c>
      <c r="Z131" s="55">
        <f t="shared" si="52"/>
        <v>8.5124747496230029</v>
      </c>
      <c r="AA131" s="477">
        <f t="shared" si="53"/>
        <v>437710.28712383797</v>
      </c>
      <c r="AB131" s="253">
        <f t="shared" si="63"/>
        <v>4733085.1628330713</v>
      </c>
      <c r="AC131" s="261">
        <f t="shared" si="62"/>
        <v>4288648.1307448205</v>
      </c>
      <c r="AD131" s="435">
        <f t="shared" si="54"/>
        <v>-1.5404755755586249E-2</v>
      </c>
      <c r="AE131" s="478">
        <f t="shared" si="64"/>
        <v>-5.2318781614303631E-2</v>
      </c>
    </row>
    <row r="132" spans="2:31" x14ac:dyDescent="0.3">
      <c r="B132" s="353">
        <v>103</v>
      </c>
      <c r="C132" s="432">
        <f t="shared" si="43"/>
        <v>112.34926357828544</v>
      </c>
      <c r="D132" s="433">
        <f t="shared" si="38"/>
        <v>15.523413091175099</v>
      </c>
      <c r="E132" s="434">
        <f t="shared" si="39"/>
        <v>7.0502452154638977</v>
      </c>
      <c r="F132" s="434">
        <f t="shared" si="40"/>
        <v>7.0014692214630028</v>
      </c>
      <c r="G132" s="434">
        <f t="shared" si="55"/>
        <v>4.877599400089494E-2</v>
      </c>
      <c r="H132" s="434">
        <f t="shared" si="41"/>
        <v>8.4731678757112014</v>
      </c>
      <c r="I132" s="253">
        <f t="shared" si="44"/>
        <v>113.65676595692612</v>
      </c>
      <c r="J132">
        <f t="shared" si="45"/>
        <v>15.595425926280697</v>
      </c>
      <c r="K132" s="252">
        <f t="shared" si="46"/>
        <v>537076218.82258081</v>
      </c>
      <c r="L132" s="249">
        <f t="shared" si="47"/>
        <v>4780416.0144614018</v>
      </c>
      <c r="M132" s="253">
        <f t="shared" si="42"/>
        <v>74208372.540153176</v>
      </c>
      <c r="N132" s="443">
        <f t="shared" si="56"/>
        <v>1.0182232027062322E-2</v>
      </c>
      <c r="O132" s="454">
        <f t="shared" si="57"/>
        <v>1.0455641718975145E-2</v>
      </c>
      <c r="Q132" s="353">
        <v>103</v>
      </c>
      <c r="R132" s="54">
        <f t="shared" si="58"/>
        <v>8.6772744662099749E-2</v>
      </c>
      <c r="S132" s="253">
        <f t="shared" si="48"/>
        <v>0.88330859510870197</v>
      </c>
      <c r="T132" s="253">
        <f t="shared" si="49"/>
        <v>0.40117093836686968</v>
      </c>
      <c r="U132">
        <f t="shared" si="59"/>
        <v>5.4075717246711216E-3</v>
      </c>
      <c r="V132" s="253">
        <f t="shared" si="60"/>
        <v>0.39576336664219858</v>
      </c>
      <c r="W132" s="253">
        <f t="shared" si="61"/>
        <v>0.48213765674183229</v>
      </c>
      <c r="X132">
        <f t="shared" si="50"/>
        <v>113.65676595692612</v>
      </c>
      <c r="Y132">
        <f t="shared" si="51"/>
        <v>15.595425926280697</v>
      </c>
      <c r="Z132" s="55">
        <f t="shared" si="52"/>
        <v>8.5124747496230029</v>
      </c>
      <c r="AA132" s="477">
        <f t="shared" si="53"/>
        <v>414809.81820147176</v>
      </c>
      <c r="AB132" s="253">
        <f t="shared" si="63"/>
        <v>4780416.0144614018</v>
      </c>
      <c r="AC132" s="261">
        <f t="shared" si="62"/>
        <v>4222582.5537690371</v>
      </c>
      <c r="AD132" s="435">
        <f t="shared" si="54"/>
        <v>-1.5404755755588079E-2</v>
      </c>
      <c r="AE132" s="478">
        <f t="shared" si="64"/>
        <v>-5.2318781614303624E-2</v>
      </c>
    </row>
    <row r="133" spans="2:31" x14ac:dyDescent="0.3">
      <c r="B133" s="353">
        <v>104</v>
      </c>
      <c r="C133" s="432">
        <f t="shared" si="43"/>
        <v>112.39803957228635</v>
      </c>
      <c r="D133" s="433">
        <f t="shared" si="38"/>
        <v>15.5261085118154</v>
      </c>
      <c r="E133" s="434">
        <f t="shared" si="39"/>
        <v>7.0514693906089727</v>
      </c>
      <c r="F133" s="434">
        <f t="shared" si="40"/>
        <v>7.0045088819811658</v>
      </c>
      <c r="G133" s="434">
        <f t="shared" si="55"/>
        <v>4.6960508627806874E-2</v>
      </c>
      <c r="H133" s="434">
        <f t="shared" si="41"/>
        <v>8.4746391212064278</v>
      </c>
      <c r="I133" s="253">
        <f t="shared" si="44"/>
        <v>113.65676595692612</v>
      </c>
      <c r="J133">
        <f t="shared" si="45"/>
        <v>15.595425926280697</v>
      </c>
      <c r="K133" s="252">
        <f t="shared" si="46"/>
        <v>542682482.24907827</v>
      </c>
      <c r="L133" s="249">
        <f t="shared" si="47"/>
        <v>4828220.1746060159</v>
      </c>
      <c r="M133" s="253">
        <f t="shared" si="42"/>
        <v>74963470.349869385</v>
      </c>
      <c r="N133" s="443">
        <f t="shared" si="56"/>
        <v>1.0175372183342739E-2</v>
      </c>
      <c r="O133" s="454">
        <f t="shared" si="57"/>
        <v>1.0438487555431024E-2</v>
      </c>
      <c r="Q133" s="353">
        <v>104</v>
      </c>
      <c r="R133" s="54">
        <f t="shared" si="58"/>
        <v>8.1418713251534283E-2</v>
      </c>
      <c r="S133" s="253">
        <f t="shared" si="48"/>
        <v>0.86109053657845736</v>
      </c>
      <c r="T133" s="253">
        <f t="shared" si="49"/>
        <v>0.39108019608424605</v>
      </c>
      <c r="U133">
        <f t="shared" si="59"/>
        <v>5.073915010439971E-3</v>
      </c>
      <c r="V133" s="253">
        <f t="shared" si="60"/>
        <v>0.38600628107380608</v>
      </c>
      <c r="W133" s="253">
        <f t="shared" si="61"/>
        <v>0.47001034049421131</v>
      </c>
      <c r="X133">
        <f t="shared" si="50"/>
        <v>113.65676595692612</v>
      </c>
      <c r="Y133">
        <f t="shared" si="51"/>
        <v>15.595425926280697</v>
      </c>
      <c r="Z133" s="55">
        <f t="shared" si="52"/>
        <v>8.5124747496230029</v>
      </c>
      <c r="AA133" s="477">
        <f t="shared" si="53"/>
        <v>393107.47391151998</v>
      </c>
      <c r="AB133" s="253">
        <f t="shared" si="63"/>
        <v>4828220.1746060159</v>
      </c>
      <c r="AC133" s="261">
        <f t="shared" si="62"/>
        <v>4157534.7008704278</v>
      </c>
      <c r="AD133" s="435">
        <f t="shared" si="54"/>
        <v>-1.5404755755585704E-2</v>
      </c>
      <c r="AE133" s="478">
        <f t="shared" si="64"/>
        <v>-5.231878161430361E-2</v>
      </c>
    </row>
    <row r="134" spans="2:31" x14ac:dyDescent="0.3">
      <c r="B134" s="353">
        <v>105</v>
      </c>
      <c r="C134" s="432">
        <f t="shared" si="43"/>
        <v>112.44500008091416</v>
      </c>
      <c r="D134" s="433">
        <f t="shared" si="38"/>
        <v>15.528702943488881</v>
      </c>
      <c r="E134" s="434">
        <f t="shared" si="39"/>
        <v>7.0526476997466201</v>
      </c>
      <c r="F134" s="434">
        <f t="shared" si="40"/>
        <v>7.0074354036628392</v>
      </c>
      <c r="G134" s="434">
        <f t="shared" si="55"/>
        <v>4.5212296083780856E-2</v>
      </c>
      <c r="H134" s="434">
        <f t="shared" si="41"/>
        <v>8.4760552437422607</v>
      </c>
      <c r="I134" s="253">
        <f t="shared" si="44"/>
        <v>113.65676595692612</v>
      </c>
      <c r="J134">
        <f t="shared" si="45"/>
        <v>15.595425926280697</v>
      </c>
      <c r="K134" s="252">
        <f t="shared" si="46"/>
        <v>548338310.10348725</v>
      </c>
      <c r="L134" s="249">
        <f t="shared" si="47"/>
        <v>4876502.3763520764</v>
      </c>
      <c r="M134" s="253">
        <f t="shared" si="42"/>
        <v>75725756.805588961</v>
      </c>
      <c r="N134" s="443">
        <f t="shared" si="56"/>
        <v>1.0168772232152984E-2</v>
      </c>
      <c r="O134" s="454">
        <f t="shared" si="57"/>
        <v>1.0421983460695327E-2</v>
      </c>
      <c r="Q134" s="353">
        <v>105</v>
      </c>
      <c r="R134" s="54">
        <f t="shared" si="58"/>
        <v>7.6395035023375885E-2</v>
      </c>
      <c r="S134" s="253">
        <f t="shared" si="48"/>
        <v>0.83943133384061264</v>
      </c>
      <c r="T134" s="253">
        <f t="shared" si="49"/>
        <v>0.38124326849774365</v>
      </c>
      <c r="U134">
        <f t="shared" si="59"/>
        <v>4.7608455040388364E-3</v>
      </c>
      <c r="V134" s="253">
        <f t="shared" si="60"/>
        <v>0.37648242299370482</v>
      </c>
      <c r="W134" s="253">
        <f t="shared" si="61"/>
        <v>0.45818806534286899</v>
      </c>
      <c r="X134">
        <f t="shared" si="50"/>
        <v>113.65676595692612</v>
      </c>
      <c r="Y134">
        <f t="shared" si="51"/>
        <v>15.595425926280697</v>
      </c>
      <c r="Z134" s="55">
        <f t="shared" si="52"/>
        <v>8.5124747496230029</v>
      </c>
      <c r="AA134" s="477">
        <f t="shared" si="53"/>
        <v>372540.56983299262</v>
      </c>
      <c r="AB134" s="253">
        <f t="shared" si="63"/>
        <v>4876502.3763520764</v>
      </c>
      <c r="AC134" s="261">
        <f t="shared" si="62"/>
        <v>4093488.8942581373</v>
      </c>
      <c r="AD134" s="435">
        <f t="shared" si="54"/>
        <v>-1.5404755755587973E-2</v>
      </c>
      <c r="AE134" s="478">
        <f t="shared" si="64"/>
        <v>-5.2318781614303575E-2</v>
      </c>
    </row>
    <row r="135" spans="2:31" x14ac:dyDescent="0.3">
      <c r="B135" s="353">
        <v>106</v>
      </c>
      <c r="C135" s="432">
        <f t="shared" si="43"/>
        <v>112.49021237699793</v>
      </c>
      <c r="D135" s="433">
        <f t="shared" si="38"/>
        <v>15.531200177313274</v>
      </c>
      <c r="E135" s="434">
        <f t="shared" si="39"/>
        <v>7.0537818646830877</v>
      </c>
      <c r="F135" s="434">
        <f t="shared" si="40"/>
        <v>7.0102529788687651</v>
      </c>
      <c r="G135" s="434">
        <f t="shared" si="55"/>
        <v>4.3528885814322571E-2</v>
      </c>
      <c r="H135" s="434">
        <f t="shared" si="41"/>
        <v>8.477418312630185</v>
      </c>
      <c r="I135" s="253">
        <f t="shared" si="44"/>
        <v>113.65676595692612</v>
      </c>
      <c r="J135">
        <f t="shared" si="45"/>
        <v>15.595425926280697</v>
      </c>
      <c r="K135" s="252">
        <f t="shared" si="46"/>
        <v>554044375.85250795</v>
      </c>
      <c r="L135" s="249">
        <f t="shared" si="47"/>
        <v>4925267.4001155971</v>
      </c>
      <c r="M135" s="253">
        <f t="shared" si="42"/>
        <v>76495313.917990699</v>
      </c>
      <c r="N135" s="443">
        <f t="shared" si="56"/>
        <v>1.0162422204342254E-2</v>
      </c>
      <c r="O135" s="454">
        <f t="shared" si="57"/>
        <v>1.0406104486742495E-2</v>
      </c>
      <c r="Q135" s="353">
        <v>106</v>
      </c>
      <c r="R135" s="54">
        <f t="shared" si="58"/>
        <v>7.1681326603535461E-2</v>
      </c>
      <c r="S135" s="253">
        <f t="shared" si="48"/>
        <v>0.81831692987050664</v>
      </c>
      <c r="T135" s="253">
        <f t="shared" si="49"/>
        <v>0.37165377134957861</v>
      </c>
      <c r="U135">
        <f t="shared" si="59"/>
        <v>4.4670929384292967E-3</v>
      </c>
      <c r="V135" s="253">
        <f t="shared" si="60"/>
        <v>0.36718667841114933</v>
      </c>
      <c r="W135" s="253">
        <f t="shared" si="61"/>
        <v>0.44666315852092803</v>
      </c>
      <c r="X135">
        <f t="shared" si="50"/>
        <v>113.65676595692612</v>
      </c>
      <c r="Y135">
        <f t="shared" si="51"/>
        <v>15.595425926280697</v>
      </c>
      <c r="Z135" s="55">
        <f t="shared" si="52"/>
        <v>8.5124747496230029</v>
      </c>
      <c r="AA135" s="477">
        <f t="shared" si="53"/>
        <v>353049.70111743209</v>
      </c>
      <c r="AB135" s="253">
        <f t="shared" si="63"/>
        <v>4925267.4001155971</v>
      </c>
      <c r="AC135" s="261">
        <f t="shared" si="62"/>
        <v>4030429.6976538887</v>
      </c>
      <c r="AD135" s="435">
        <f t="shared" si="54"/>
        <v>-1.5404755755585559E-2</v>
      </c>
      <c r="AE135" s="478">
        <f t="shared" si="64"/>
        <v>-5.2318781614303513E-2</v>
      </c>
    </row>
    <row r="136" spans="2:31" x14ac:dyDescent="0.3">
      <c r="B136" s="353">
        <v>107</v>
      </c>
      <c r="C136" s="432">
        <f t="shared" si="43"/>
        <v>112.53374126281226</v>
      </c>
      <c r="D136" s="433">
        <f t="shared" si="38"/>
        <v>15.53360386154359</v>
      </c>
      <c r="E136" s="434">
        <f t="shared" si="39"/>
        <v>7.0548735423408777</v>
      </c>
      <c r="F136" s="434">
        <f t="shared" si="40"/>
        <v>7.0129656459977419</v>
      </c>
      <c r="G136" s="434">
        <f t="shared" si="55"/>
        <v>4.1907896343135853E-2</v>
      </c>
      <c r="H136" s="434">
        <f t="shared" si="41"/>
        <v>8.4787303192027128</v>
      </c>
      <c r="I136" s="253">
        <f t="shared" si="44"/>
        <v>113.65676595692612</v>
      </c>
      <c r="J136">
        <f t="shared" si="45"/>
        <v>15.595425926280697</v>
      </c>
      <c r="K136" s="252">
        <f t="shared" si="46"/>
        <v>559801354.92732036</v>
      </c>
      <c r="L136" s="249">
        <f t="shared" si="47"/>
        <v>4974520.0741167534</v>
      </c>
      <c r="M136" s="253">
        <f t="shared" si="42"/>
        <v>77272224.23262611</v>
      </c>
      <c r="N136" s="443">
        <f t="shared" si="56"/>
        <v>1.0156312522206563E-2</v>
      </c>
      <c r="O136" s="454">
        <f t="shared" si="57"/>
        <v>1.0390826666102602E-2</v>
      </c>
      <c r="Q136" s="353">
        <v>107</v>
      </c>
      <c r="R136" s="54">
        <f t="shared" si="58"/>
        <v>6.7258462308060915E-2</v>
      </c>
      <c r="S136" s="253">
        <f t="shared" si="48"/>
        <v>0.79773362122296032</v>
      </c>
      <c r="T136" s="253">
        <f t="shared" si="49"/>
        <v>0.3623054809666294</v>
      </c>
      <c r="U136">
        <f t="shared" si="59"/>
        <v>4.1914654242899176E-3</v>
      </c>
      <c r="V136" s="253">
        <f t="shared" si="60"/>
        <v>0.35811401554233946</v>
      </c>
      <c r="W136" s="253">
        <f t="shared" si="61"/>
        <v>0.43542814025633092</v>
      </c>
      <c r="X136">
        <f t="shared" si="50"/>
        <v>113.65676595692612</v>
      </c>
      <c r="Y136">
        <f t="shared" si="51"/>
        <v>15.595425926280697</v>
      </c>
      <c r="Z136" s="55">
        <f t="shared" si="52"/>
        <v>8.5124747496230029</v>
      </c>
      <c r="AA136" s="477">
        <f t="shared" si="53"/>
        <v>334578.57090567402</v>
      </c>
      <c r="AB136" s="253">
        <f t="shared" si="63"/>
        <v>4974520.0741167534</v>
      </c>
      <c r="AC136" s="261">
        <f t="shared" si="62"/>
        <v>3968341.9125714689</v>
      </c>
      <c r="AD136" s="435">
        <f t="shared" si="54"/>
        <v>-1.5404755755586343E-2</v>
      </c>
      <c r="AE136" s="478">
        <f t="shared" si="64"/>
        <v>-5.2318781614303575E-2</v>
      </c>
    </row>
    <row r="137" spans="2:31" x14ac:dyDescent="0.3">
      <c r="B137" s="353">
        <v>108</v>
      </c>
      <c r="C137" s="432">
        <f t="shared" si="43"/>
        <v>112.57564915915539</v>
      </c>
      <c r="D137" s="433">
        <f t="shared" si="38"/>
        <v>15.535917506995947</v>
      </c>
      <c r="E137" s="434">
        <f t="shared" si="39"/>
        <v>7.0559243272220726</v>
      </c>
      <c r="F137" s="434">
        <f t="shared" si="40"/>
        <v>7.0155772950378648</v>
      </c>
      <c r="G137" s="434">
        <f t="shared" si="55"/>
        <v>4.0347032184207876E-2</v>
      </c>
      <c r="H137" s="434">
        <f t="shared" si="41"/>
        <v>8.4799931797738743</v>
      </c>
      <c r="I137" s="253">
        <f t="shared" si="44"/>
        <v>113.65676595692612</v>
      </c>
      <c r="J137">
        <f t="shared" si="45"/>
        <v>15.595425926280697</v>
      </c>
      <c r="K137" s="252">
        <f t="shared" si="46"/>
        <v>565609924.86493266</v>
      </c>
      <c r="L137" s="249">
        <f t="shared" si="47"/>
        <v>5024265.2748579206</v>
      </c>
      <c r="M137" s="253">
        <f t="shared" si="42"/>
        <v>78056570.843457013</v>
      </c>
      <c r="N137" s="443">
        <f t="shared" si="56"/>
        <v>1.0150433983492529E-2</v>
      </c>
      <c r="O137" s="454">
        <f t="shared" si="57"/>
        <v>1.037612697162269E-2</v>
      </c>
      <c r="Q137" s="353">
        <v>108</v>
      </c>
      <c r="R137" s="54">
        <f t="shared" si="58"/>
        <v>6.3108496541437242E-2</v>
      </c>
      <c r="S137" s="253">
        <f t="shared" si="48"/>
        <v>0.77766804913861454</v>
      </c>
      <c r="T137" s="253">
        <f t="shared" si="49"/>
        <v>0.35319233022121582</v>
      </c>
      <c r="U137">
        <f t="shared" si="59"/>
        <v>3.9328446139728608E-3</v>
      </c>
      <c r="V137" s="253">
        <f t="shared" si="60"/>
        <v>0.34925948560724296</v>
      </c>
      <c r="W137" s="253">
        <f t="shared" si="61"/>
        <v>0.42447571891739871</v>
      </c>
      <c r="X137">
        <f t="shared" si="50"/>
        <v>113.65676595692612</v>
      </c>
      <c r="Y137">
        <f t="shared" si="51"/>
        <v>15.595425926280697</v>
      </c>
      <c r="Z137" s="55">
        <f t="shared" si="52"/>
        <v>8.5124747496230029</v>
      </c>
      <c r="AA137" s="477">
        <f t="shared" si="53"/>
        <v>317073.8277216343</v>
      </c>
      <c r="AB137" s="253">
        <f t="shared" si="63"/>
        <v>5024265.2748579206</v>
      </c>
      <c r="AC137" s="261">
        <f t="shared" si="62"/>
        <v>3907210.5746536455</v>
      </c>
      <c r="AD137" s="435">
        <f t="shared" si="54"/>
        <v>-1.5404755755587224E-2</v>
      </c>
      <c r="AE137" s="478">
        <f t="shared" si="64"/>
        <v>-5.2318781614303506E-2</v>
      </c>
    </row>
    <row r="138" spans="2:31" x14ac:dyDescent="0.3">
      <c r="B138" s="353">
        <v>109</v>
      </c>
      <c r="C138" s="432">
        <f t="shared" si="43"/>
        <v>112.6159961913396</v>
      </c>
      <c r="D138" s="433">
        <f t="shared" si="38"/>
        <v>15.538144492262466</v>
      </c>
      <c r="E138" s="434">
        <f t="shared" si="39"/>
        <v>7.0569357537767852</v>
      </c>
      <c r="F138" s="434">
        <f t="shared" si="40"/>
        <v>7.0180916729253378</v>
      </c>
      <c r="G138" s="434">
        <f t="shared" si="55"/>
        <v>3.8844080851447416E-2</v>
      </c>
      <c r="H138" s="434">
        <f t="shared" si="41"/>
        <v>8.4812087384856802</v>
      </c>
      <c r="I138" s="253">
        <f t="shared" si="44"/>
        <v>113.65676595692612</v>
      </c>
      <c r="J138">
        <f t="shared" si="45"/>
        <v>15.595425926280697</v>
      </c>
      <c r="K138" s="252">
        <f t="shared" si="46"/>
        <v>571470765.44825625</v>
      </c>
      <c r="L138" s="249">
        <f t="shared" si="47"/>
        <v>5074507.9276064998</v>
      </c>
      <c r="M138" s="253">
        <f t="shared" si="42"/>
        <v>78848437.406281248</v>
      </c>
      <c r="N138" s="443">
        <f t="shared" si="56"/>
        <v>1.0144777746031505E-2</v>
      </c>
      <c r="O138" s="454">
        <f t="shared" si="57"/>
        <v>1.0361983278004118E-2</v>
      </c>
      <c r="Q138" s="353">
        <v>109</v>
      </c>
      <c r="R138" s="54">
        <f t="shared" si="58"/>
        <v>5.9214590983048265E-2</v>
      </c>
      <c r="S138" s="253">
        <f t="shared" si="48"/>
        <v>0.75810719087397083</v>
      </c>
      <c r="T138" s="253">
        <f t="shared" si="49"/>
        <v>0.34430840459347667</v>
      </c>
      <c r="U138">
        <f t="shared" si="59"/>
        <v>3.6901811638528955E-3</v>
      </c>
      <c r="V138" s="253">
        <f t="shared" si="60"/>
        <v>0.34061822342962378</v>
      </c>
      <c r="W138" s="253">
        <f t="shared" si="61"/>
        <v>0.41379878628049416</v>
      </c>
      <c r="X138">
        <f t="shared" si="50"/>
        <v>113.65676595692612</v>
      </c>
      <c r="Y138">
        <f t="shared" si="51"/>
        <v>15.595425926280697</v>
      </c>
      <c r="Z138" s="55">
        <f t="shared" si="52"/>
        <v>8.5124747496230029</v>
      </c>
      <c r="AA138" s="477">
        <f t="shared" si="53"/>
        <v>300484.91137345479</v>
      </c>
      <c r="AB138" s="253">
        <f t="shared" si="63"/>
        <v>5074507.9276064998</v>
      </c>
      <c r="AC138" s="261">
        <f t="shared" si="62"/>
        <v>3847020.950065461</v>
      </c>
      <c r="AD138" s="435">
        <f t="shared" si="54"/>
        <v>-1.5404755755586587E-2</v>
      </c>
      <c r="AE138" s="478">
        <f t="shared" si="64"/>
        <v>-5.231878161430361E-2</v>
      </c>
    </row>
    <row r="139" spans="2:31" x14ac:dyDescent="0.3">
      <c r="B139" s="353">
        <v>110</v>
      </c>
      <c r="C139" s="432">
        <f t="shared" si="43"/>
        <v>112.65484027219105</v>
      </c>
      <c r="D139" s="433">
        <f t="shared" si="38"/>
        <v>15.540288068725598</v>
      </c>
      <c r="E139" s="434">
        <f t="shared" si="39"/>
        <v>7.0579092986805003</v>
      </c>
      <c r="F139" s="434">
        <f t="shared" si="40"/>
        <v>7.0205123887169272</v>
      </c>
      <c r="G139" s="434">
        <f t="shared" si="55"/>
        <v>3.7396909963573144E-2</v>
      </c>
      <c r="H139" s="434">
        <f t="shared" si="41"/>
        <v>8.4823787700450968</v>
      </c>
      <c r="I139" s="253">
        <f t="shared" si="44"/>
        <v>113.65676595692612</v>
      </c>
      <c r="J139">
        <f t="shared" si="45"/>
        <v>15.595425926280697</v>
      </c>
      <c r="K139" s="252">
        <f t="shared" si="46"/>
        <v>577384558.8449223</v>
      </c>
      <c r="L139" s="249">
        <f t="shared" si="47"/>
        <v>5125253.0068825651</v>
      </c>
      <c r="M139" s="253">
        <f t="shared" si="42"/>
        <v>79647908.152057305</v>
      </c>
      <c r="N139" s="443">
        <f t="shared" si="56"/>
        <v>1.0139335313097398E-2</v>
      </c>
      <c r="O139" s="454">
        <f t="shared" si="57"/>
        <v>1.0348374325023129E-2</v>
      </c>
      <c r="Q139" s="353">
        <v>110</v>
      </c>
      <c r="R139" s="54">
        <f t="shared" si="58"/>
        <v>5.5560946266362231E-2</v>
      </c>
      <c r="S139" s="253">
        <f t="shared" si="48"/>
        <v>0.73903835124950823</v>
      </c>
      <c r="T139" s="253">
        <f t="shared" si="49"/>
        <v>0.33564793833279055</v>
      </c>
      <c r="U139">
        <f t="shared" si="59"/>
        <v>3.4624904766574842E-3</v>
      </c>
      <c r="V139" s="253">
        <f t="shared" si="60"/>
        <v>0.33218544785613308</v>
      </c>
      <c r="W139" s="253">
        <f t="shared" si="61"/>
        <v>0.40339041291671768</v>
      </c>
      <c r="X139">
        <f t="shared" si="50"/>
        <v>113.65676595692612</v>
      </c>
      <c r="Y139">
        <f t="shared" si="51"/>
        <v>15.595425926280697</v>
      </c>
      <c r="Z139" s="55">
        <f t="shared" si="52"/>
        <v>8.5124747496230029</v>
      </c>
      <c r="AA139" s="477">
        <f t="shared" si="53"/>
        <v>284763.90691691363</v>
      </c>
      <c r="AB139" s="253">
        <f t="shared" si="63"/>
        <v>5125253.0068825651</v>
      </c>
      <c r="AC139" s="261">
        <f t="shared" si="62"/>
        <v>3787758.5319430833</v>
      </c>
      <c r="AD139" s="435">
        <f t="shared" si="54"/>
        <v>-1.5404755755585189E-2</v>
      </c>
      <c r="AE139" s="478">
        <f t="shared" si="64"/>
        <v>-5.2318781614303596E-2</v>
      </c>
    </row>
    <row r="140" spans="2:31" x14ac:dyDescent="0.3">
      <c r="B140" s="353">
        <v>111</v>
      </c>
      <c r="C140" s="432">
        <f t="shared" si="43"/>
        <v>112.69223718215463</v>
      </c>
      <c r="D140" s="433">
        <f t="shared" si="38"/>
        <v>15.542351365379711</v>
      </c>
      <c r="E140" s="434">
        <f t="shared" si="39"/>
        <v>7.0588463830238917</v>
      </c>
      <c r="F140" s="434">
        <f t="shared" si="40"/>
        <v>7.0228429185819969</v>
      </c>
      <c r="G140" s="434">
        <f t="shared" si="55"/>
        <v>3.6003464441894728E-2</v>
      </c>
      <c r="H140" s="434">
        <f t="shared" si="41"/>
        <v>8.483504982355818</v>
      </c>
      <c r="I140" s="253">
        <f t="shared" si="44"/>
        <v>113.65676595692612</v>
      </c>
      <c r="J140">
        <f t="shared" si="45"/>
        <v>15.595425926280697</v>
      </c>
      <c r="K140" s="252">
        <f t="shared" si="46"/>
        <v>583351989.74486291</v>
      </c>
      <c r="L140" s="249">
        <f t="shared" si="47"/>
        <v>5176505.536951391</v>
      </c>
      <c r="M140" s="253">
        <f t="shared" si="42"/>
        <v>80455067.900132105</v>
      </c>
      <c r="N140" s="443">
        <f t="shared" si="56"/>
        <v>1.0134098519371483E-2</v>
      </c>
      <c r="O140" s="454">
        <f t="shared" si="57"/>
        <v>1.033527968236397E-2</v>
      </c>
      <c r="Q140" s="353">
        <v>111</v>
      </c>
      <c r="R140" s="54">
        <f t="shared" si="58"/>
        <v>5.213273787363204E-2</v>
      </c>
      <c r="S140" s="253">
        <f t="shared" si="48"/>
        <v>0.72044915441039403</v>
      </c>
      <c r="T140" s="253">
        <f t="shared" si="49"/>
        <v>0.3272053107157501</v>
      </c>
      <c r="U140">
        <f t="shared" si="59"/>
        <v>3.2488487065026089E-3</v>
      </c>
      <c r="V140" s="253">
        <f t="shared" si="60"/>
        <v>0.32395646200924749</v>
      </c>
      <c r="W140" s="253">
        <f t="shared" si="61"/>
        <v>0.39324384369464394</v>
      </c>
      <c r="X140">
        <f t="shared" si="50"/>
        <v>113.65676595692612</v>
      </c>
      <c r="Y140">
        <f t="shared" si="51"/>
        <v>15.595425926280697</v>
      </c>
      <c r="Z140" s="55">
        <f t="shared" si="52"/>
        <v>8.5124747496230029</v>
      </c>
      <c r="AA140" s="477">
        <f t="shared" si="53"/>
        <v>269865.40625929175</v>
      </c>
      <c r="AB140" s="253">
        <f t="shared" si="63"/>
        <v>5176505.536951391</v>
      </c>
      <c r="AC140" s="261">
        <f t="shared" si="62"/>
        <v>3729409.0368973538</v>
      </c>
      <c r="AD140" s="435">
        <f t="shared" si="54"/>
        <v>-1.5404755755588443E-2</v>
      </c>
      <c r="AE140" s="478">
        <f t="shared" si="64"/>
        <v>-5.2318781614303617E-2</v>
      </c>
    </row>
    <row r="141" spans="2:31" x14ac:dyDescent="0.3">
      <c r="B141" s="353">
        <v>112</v>
      </c>
      <c r="C141" s="432">
        <f t="shared" si="43"/>
        <v>112.72824064659652</v>
      </c>
      <c r="D141" s="433">
        <f t="shared" si="38"/>
        <v>15.544337393467517</v>
      </c>
      <c r="E141" s="434">
        <f t="shared" si="39"/>
        <v>7.0597483744185414</v>
      </c>
      <c r="F141" s="434">
        <f t="shared" si="40"/>
        <v>7.0250866106199101</v>
      </c>
      <c r="G141" s="434">
        <f t="shared" si="55"/>
        <v>3.4661763798631284E-2</v>
      </c>
      <c r="H141" s="434">
        <f t="shared" si="41"/>
        <v>8.4845890190489754</v>
      </c>
      <c r="I141" s="253">
        <f t="shared" si="44"/>
        <v>113.65676595692612</v>
      </c>
      <c r="J141">
        <f t="shared" si="45"/>
        <v>15.595425926280697</v>
      </c>
      <c r="K141" s="252">
        <f t="shared" si="46"/>
        <v>589373745.49667466</v>
      </c>
      <c r="L141" s="249">
        <f t="shared" si="47"/>
        <v>5228270.5923209051</v>
      </c>
      <c r="M141" s="253">
        <f t="shared" si="42"/>
        <v>81270002.071380436</v>
      </c>
      <c r="N141" s="443">
        <f t="shared" si="56"/>
        <v>1.0129059517542133E-2</v>
      </c>
      <c r="O141" s="454">
        <f t="shared" si="57"/>
        <v>1.0322679715972926E-2</v>
      </c>
      <c r="Q141" s="353">
        <v>112</v>
      </c>
      <c r="R141" s="54">
        <f t="shared" si="58"/>
        <v>4.8916055986005694E-2</v>
      </c>
      <c r="S141" s="253">
        <f t="shared" si="48"/>
        <v>0.7023275357944383</v>
      </c>
      <c r="T141" s="253">
        <f t="shared" si="49"/>
        <v>0.31897504239826041</v>
      </c>
      <c r="U141">
        <f t="shared" si="59"/>
        <v>3.0483890104249368E-3</v>
      </c>
      <c r="V141" s="253">
        <f t="shared" si="60"/>
        <v>0.31592665338783549</v>
      </c>
      <c r="W141" s="253">
        <f t="shared" si="61"/>
        <v>0.38335249339617788</v>
      </c>
      <c r="X141">
        <f t="shared" si="50"/>
        <v>113.65676595692612</v>
      </c>
      <c r="Y141">
        <f t="shared" si="51"/>
        <v>15.595425926280697</v>
      </c>
      <c r="Z141" s="55">
        <f t="shared" si="52"/>
        <v>8.5124747496230029</v>
      </c>
      <c r="AA141" s="477">
        <f t="shared" si="53"/>
        <v>255746.37700395656</v>
      </c>
      <c r="AB141" s="253">
        <f t="shared" si="63"/>
        <v>5228270.5923209051</v>
      </c>
      <c r="AC141" s="261">
        <f t="shared" si="62"/>
        <v>3671958.4015712738</v>
      </c>
      <c r="AD141" s="435">
        <f t="shared" si="54"/>
        <v>-1.5404755755586287E-2</v>
      </c>
      <c r="AE141" s="478">
        <f t="shared" si="64"/>
        <v>-5.2318781614303547E-2</v>
      </c>
    </row>
    <row r="142" spans="2:31" x14ac:dyDescent="0.3">
      <c r="B142" s="353">
        <v>113</v>
      </c>
      <c r="C142" s="432">
        <f t="shared" si="43"/>
        <v>112.76290241039516</v>
      </c>
      <c r="D142" s="433">
        <f t="shared" si="38"/>
        <v>15.546249050938792</v>
      </c>
      <c r="E142" s="434">
        <f t="shared" si="39"/>
        <v>7.0606165890219481</v>
      </c>
      <c r="F142" s="434">
        <f t="shared" si="40"/>
        <v>7.027246689508444</v>
      </c>
      <c r="G142" s="434">
        <f t="shared" si="55"/>
        <v>3.3369899513504109E-2</v>
      </c>
      <c r="H142" s="434">
        <f t="shared" si="41"/>
        <v>8.4856324619168451</v>
      </c>
      <c r="I142" s="253">
        <f t="shared" si="44"/>
        <v>113.65676595692612</v>
      </c>
      <c r="J142">
        <f t="shared" si="45"/>
        <v>15.595425926280697</v>
      </c>
      <c r="K142" s="252">
        <f t="shared" si="46"/>
        <v>595450516.2427913</v>
      </c>
      <c r="L142" s="249">
        <f t="shared" si="47"/>
        <v>5280553.298244114</v>
      </c>
      <c r="M142" s="253">
        <f t="shared" si="42"/>
        <v>82092796.701259226</v>
      </c>
      <c r="N142" s="443">
        <f t="shared" si="56"/>
        <v>1.0124210765444777E-2</v>
      </c>
      <c r="O142" s="454">
        <f t="shared" si="57"/>
        <v>1.0310555555873372E-2</v>
      </c>
      <c r="Q142" s="353">
        <v>113</v>
      </c>
      <c r="R142" s="54">
        <f t="shared" si="58"/>
        <v>4.5897849044990904E-2</v>
      </c>
      <c r="S142" s="253">
        <f t="shared" si="48"/>
        <v>0.6846617343020811</v>
      </c>
      <c r="T142" s="253">
        <f t="shared" si="49"/>
        <v>0.31095179185939337</v>
      </c>
      <c r="U142">
        <f t="shared" si="59"/>
        <v>2.8602980312010607E-3</v>
      </c>
      <c r="V142" s="253">
        <f t="shared" si="60"/>
        <v>0.30809149382819229</v>
      </c>
      <c r="W142" s="253">
        <f t="shared" si="61"/>
        <v>0.37370994244268774</v>
      </c>
      <c r="X142">
        <f t="shared" si="50"/>
        <v>113.65676595692612</v>
      </c>
      <c r="Y142">
        <f t="shared" si="51"/>
        <v>15.595425926280697</v>
      </c>
      <c r="Z142" s="55">
        <f t="shared" si="52"/>
        <v>8.5124747496230029</v>
      </c>
      <c r="AA142" s="477">
        <f t="shared" si="53"/>
        <v>242366.0381568372</v>
      </c>
      <c r="AB142" s="253">
        <f t="shared" si="63"/>
        <v>5280553.298244114</v>
      </c>
      <c r="AC142" s="261">
        <f t="shared" si="62"/>
        <v>3615392.779250388</v>
      </c>
      <c r="AD142" s="435">
        <f t="shared" si="54"/>
        <v>-1.5404755755588266E-2</v>
      </c>
      <c r="AE142" s="478">
        <f t="shared" si="64"/>
        <v>-5.231878161430361E-2</v>
      </c>
    </row>
    <row r="143" spans="2:31" x14ac:dyDescent="0.3">
      <c r="B143" s="353">
        <v>114</v>
      </c>
      <c r="C143" s="432">
        <f t="shared" si="43"/>
        <v>112.79627230990866</v>
      </c>
      <c r="D143" s="433">
        <f t="shared" si="38"/>
        <v>15.548089126738102</v>
      </c>
      <c r="E143" s="434">
        <f t="shared" si="39"/>
        <v>7.0614522934848765</v>
      </c>
      <c r="F143" s="434">
        <f t="shared" si="40"/>
        <v>7.029326260988717</v>
      </c>
      <c r="G143" s="434">
        <f t="shared" si="55"/>
        <v>3.2126032496159418E-2</v>
      </c>
      <c r="H143" s="434">
        <f t="shared" si="41"/>
        <v>8.4866368332532254</v>
      </c>
      <c r="I143" s="253">
        <f t="shared" si="44"/>
        <v>113.65676595692612</v>
      </c>
      <c r="J143">
        <f t="shared" si="45"/>
        <v>15.595425926280697</v>
      </c>
      <c r="K143" s="252">
        <f t="shared" si="46"/>
        <v>601582995.0534867</v>
      </c>
      <c r="L143" s="249">
        <f t="shared" si="47"/>
        <v>5333358.8312265556</v>
      </c>
      <c r="M143" s="253">
        <f t="shared" si="42"/>
        <v>82923538.452786252</v>
      </c>
      <c r="N143" s="443">
        <f t="shared" si="56"/>
        <v>1.01195450137988E-2</v>
      </c>
      <c r="O143" s="454">
        <f t="shared" si="57"/>
        <v>1.029888906535926E-2</v>
      </c>
      <c r="Q143" s="353">
        <v>114</v>
      </c>
      <c r="R143" s="54">
        <f t="shared" si="58"/>
        <v>4.3065870796276981E-2</v>
      </c>
      <c r="S143" s="253">
        <f t="shared" si="48"/>
        <v>0.66744028466332772</v>
      </c>
      <c r="T143" s="253">
        <f t="shared" si="49"/>
        <v>0.3031303519346904</v>
      </c>
      <c r="U143">
        <f t="shared" si="59"/>
        <v>2.6838125971829999E-3</v>
      </c>
      <c r="V143" s="253">
        <f t="shared" si="60"/>
        <v>0.30044653933750742</v>
      </c>
      <c r="W143" s="253">
        <f t="shared" si="61"/>
        <v>0.36430993272863732</v>
      </c>
      <c r="X143">
        <f t="shared" si="50"/>
        <v>113.65676595692612</v>
      </c>
      <c r="Y143">
        <f t="shared" si="51"/>
        <v>15.595425926280697</v>
      </c>
      <c r="Z143" s="55">
        <f t="shared" si="52"/>
        <v>8.5124747496230029</v>
      </c>
      <c r="AA143" s="477">
        <f t="shared" si="53"/>
        <v>229685.74233578565</v>
      </c>
      <c r="AB143" s="253">
        <f t="shared" si="63"/>
        <v>5333358.8312265556</v>
      </c>
      <c r="AC143" s="261">
        <f t="shared" si="62"/>
        <v>3559698.5365255256</v>
      </c>
      <c r="AD143" s="435">
        <f t="shared" si="54"/>
        <v>-1.5404755755586259E-2</v>
      </c>
      <c r="AE143" s="478">
        <f t="shared" si="64"/>
        <v>-5.2318781614303644E-2</v>
      </c>
    </row>
    <row r="144" spans="2:31" x14ac:dyDescent="0.3">
      <c r="B144" s="353">
        <v>115</v>
      </c>
      <c r="C144" s="432">
        <f t="shared" si="43"/>
        <v>112.82839834240482</v>
      </c>
      <c r="D144" s="433">
        <f t="shared" si="38"/>
        <v>15.549860304928476</v>
      </c>
      <c r="E144" s="434">
        <f t="shared" si="39"/>
        <v>7.0622567068242033</v>
      </c>
      <c r="F144" s="434">
        <f t="shared" si="40"/>
        <v>7.0313283161919795</v>
      </c>
      <c r="G144" s="434">
        <f t="shared" si="55"/>
        <v>3.0928390632223746E-2</v>
      </c>
      <c r="H144" s="434">
        <f t="shared" si="41"/>
        <v>8.4876035981042737</v>
      </c>
      <c r="I144" s="253">
        <f t="shared" si="44"/>
        <v>113.65676595692612</v>
      </c>
      <c r="J144">
        <f t="shared" si="45"/>
        <v>15.595425926280697</v>
      </c>
      <c r="K144" s="252">
        <f t="shared" si="46"/>
        <v>607771878.05973852</v>
      </c>
      <c r="L144" s="249">
        <f t="shared" si="47"/>
        <v>5386692.4195388211</v>
      </c>
      <c r="M144" s="253">
        <f t="shared" si="42"/>
        <v>83762314.629445896</v>
      </c>
      <c r="N144" s="443">
        <f t="shared" si="56"/>
        <v>1.0115055294429015E-2</v>
      </c>
      <c r="O144" s="454">
        <f t="shared" si="57"/>
        <v>1.0287662811515406E-2</v>
      </c>
      <c r="Q144" s="353">
        <v>115</v>
      </c>
      <c r="R144" s="54">
        <f t="shared" si="58"/>
        <v>4.040863060104629E-2</v>
      </c>
      <c r="S144" s="253">
        <f t="shared" si="48"/>
        <v>0.65065200999668293</v>
      </c>
      <c r="T144" s="253">
        <f t="shared" si="49"/>
        <v>0.29550564643666477</v>
      </c>
      <c r="U144">
        <f t="shared" si="59"/>
        <v>2.5182166257596691E-3</v>
      </c>
      <c r="V144" s="253">
        <f t="shared" si="60"/>
        <v>0.29298742981090509</v>
      </c>
      <c r="W144" s="253">
        <f t="shared" si="61"/>
        <v>0.35514636356001816</v>
      </c>
      <c r="X144">
        <f t="shared" si="50"/>
        <v>113.65676595692612</v>
      </c>
      <c r="Y144">
        <f t="shared" si="51"/>
        <v>15.595425926280697</v>
      </c>
      <c r="Z144" s="55">
        <f t="shared" si="52"/>
        <v>8.5124747496230029</v>
      </c>
      <c r="AA144" s="477">
        <f t="shared" si="53"/>
        <v>217668.86414260048</v>
      </c>
      <c r="AB144" s="253">
        <f t="shared" si="63"/>
        <v>5386692.4195388211</v>
      </c>
      <c r="AC144" s="261">
        <f t="shared" si="62"/>
        <v>3504862.2500068289</v>
      </c>
      <c r="AD144" s="435">
        <f t="shared" si="54"/>
        <v>-1.5404755755587135E-2</v>
      </c>
      <c r="AE144" s="478">
        <f t="shared" si="64"/>
        <v>-5.2318781614303575E-2</v>
      </c>
    </row>
    <row r="145" spans="2:31" x14ac:dyDescent="0.3">
      <c r="B145" s="353">
        <v>116</v>
      </c>
      <c r="C145" s="432">
        <f t="shared" si="43"/>
        <v>112.85932673303705</v>
      </c>
      <c r="D145" s="433">
        <f t="shared" si="38"/>
        <v>15.551565168657339</v>
      </c>
      <c r="E145" s="434">
        <f t="shared" si="39"/>
        <v>7.0630310022241147</v>
      </c>
      <c r="F145" s="434">
        <f t="shared" si="40"/>
        <v>7.0332557358134711</v>
      </c>
      <c r="G145" s="434">
        <f t="shared" si="55"/>
        <v>2.9775266410643653E-2</v>
      </c>
      <c r="H145" s="434">
        <f t="shared" si="41"/>
        <v>8.4885341664332241</v>
      </c>
      <c r="I145" s="253">
        <f t="shared" si="44"/>
        <v>113.65676595692612</v>
      </c>
      <c r="J145">
        <f t="shared" si="45"/>
        <v>15.595425926280697</v>
      </c>
      <c r="K145" s="252">
        <f t="shared" si="46"/>
        <v>614017864.58497679</v>
      </c>
      <c r="L145" s="249">
        <f t="shared" si="47"/>
        <v>5440559.3437342094</v>
      </c>
      <c r="M145" s="253">
        <f t="shared" si="42"/>
        <v>84609213.188030243</v>
      </c>
      <c r="N145" s="443">
        <f t="shared" si="56"/>
        <v>1.0110734909021099E-2</v>
      </c>
      <c r="O145" s="454">
        <f t="shared" si="57"/>
        <v>1.0276860036989653E-2</v>
      </c>
      <c r="Q145" s="353">
        <v>116</v>
      </c>
      <c r="R145" s="54">
        <f t="shared" si="58"/>
        <v>3.7915346813165426E-2</v>
      </c>
      <c r="S145" s="253">
        <f t="shared" si="48"/>
        <v>0.63428601455525002</v>
      </c>
      <c r="T145" s="253">
        <f t="shared" si="49"/>
        <v>0.2880727268603081</v>
      </c>
      <c r="U145">
        <f t="shared" si="59"/>
        <v>2.3628382178802376E-3</v>
      </c>
      <c r="V145" s="253">
        <f t="shared" si="60"/>
        <v>0.28570988864242786</v>
      </c>
      <c r="W145" s="253">
        <f t="shared" si="61"/>
        <v>0.34621328769494192</v>
      </c>
      <c r="X145">
        <f t="shared" si="50"/>
        <v>113.65676595692612</v>
      </c>
      <c r="Y145">
        <f t="shared" si="51"/>
        <v>15.595425926280697</v>
      </c>
      <c r="Z145" s="55">
        <f t="shared" si="52"/>
        <v>8.5124747496230029</v>
      </c>
      <c r="AA145" s="477">
        <f t="shared" si="53"/>
        <v>206280.69437529024</v>
      </c>
      <c r="AB145" s="253">
        <f t="shared" si="63"/>
        <v>5440559.3437342094</v>
      </c>
      <c r="AC145" s="261">
        <f t="shared" si="62"/>
        <v>3450870.7030884982</v>
      </c>
      <c r="AD145" s="435">
        <f t="shared" si="54"/>
        <v>-1.5404755755586547E-2</v>
      </c>
      <c r="AE145" s="478">
        <f t="shared" si="64"/>
        <v>-5.2318781614303589E-2</v>
      </c>
    </row>
    <row r="146" spans="2:31" x14ac:dyDescent="0.3">
      <c r="B146" s="353">
        <v>117</v>
      </c>
      <c r="C146" s="432">
        <f t="shared" si="43"/>
        <v>112.88910199944769</v>
      </c>
      <c r="D146" s="433">
        <f t="shared" si="38"/>
        <v>15.553206203970806</v>
      </c>
      <c r="E146" s="434">
        <f t="shared" si="39"/>
        <v>7.0637763087684444</v>
      </c>
      <c r="F146" s="434">
        <f t="shared" si="40"/>
        <v>7.0351112941384235</v>
      </c>
      <c r="G146" s="434">
        <f t="shared" si="55"/>
        <v>2.8665014630020913E-2</v>
      </c>
      <c r="H146" s="434">
        <f t="shared" si="41"/>
        <v>8.4894298952023615</v>
      </c>
      <c r="I146" s="253">
        <f t="shared" si="44"/>
        <v>113.65676595692612</v>
      </c>
      <c r="J146">
        <f t="shared" si="45"/>
        <v>15.595425926280697</v>
      </c>
      <c r="K146" s="252">
        <f t="shared" si="46"/>
        <v>620321657.2757479</v>
      </c>
      <c r="L146" s="249">
        <f t="shared" si="47"/>
        <v>5494964.9371715514</v>
      </c>
      <c r="M146" s="253">
        <f t="shared" si="42"/>
        <v>85464322.751418561</v>
      </c>
      <c r="N146" s="443">
        <f t="shared" si="56"/>
        <v>1.010657741832412E-2</v>
      </c>
      <c r="O146" s="454">
        <f t="shared" si="57"/>
        <v>1.0266464632966215E-2</v>
      </c>
      <c r="Q146" s="353">
        <v>117</v>
      </c>
      <c r="R146" s="54">
        <f t="shared" si="58"/>
        <v>3.5575903033085984E-2</v>
      </c>
      <c r="S146" s="253">
        <f t="shared" si="48"/>
        <v>0.61833167665528888</v>
      </c>
      <c r="T146" s="253">
        <f t="shared" si="49"/>
        <v>0.28082676917146454</v>
      </c>
      <c r="U146">
        <f t="shared" si="59"/>
        <v>2.2170469318505263E-3</v>
      </c>
      <c r="V146" s="253">
        <f t="shared" si="60"/>
        <v>0.278609722239614</v>
      </c>
      <c r="W146" s="253">
        <f t="shared" si="61"/>
        <v>0.33750490748382433</v>
      </c>
      <c r="X146">
        <f t="shared" si="50"/>
        <v>113.65676595692612</v>
      </c>
      <c r="Y146">
        <f t="shared" si="51"/>
        <v>15.595425926280697</v>
      </c>
      <c r="Z146" s="55">
        <f t="shared" si="52"/>
        <v>8.5124747496230029</v>
      </c>
      <c r="AA146" s="477">
        <f t="shared" si="53"/>
        <v>195488.33977502253</v>
      </c>
      <c r="AB146" s="253">
        <f t="shared" si="63"/>
        <v>5494964.9371715514</v>
      </c>
      <c r="AC146" s="261">
        <f t="shared" si="62"/>
        <v>3397710.882763308</v>
      </c>
      <c r="AD146" s="435">
        <f t="shared" si="54"/>
        <v>-1.5404755755587319E-2</v>
      </c>
      <c r="AE146" s="478">
        <f t="shared" si="64"/>
        <v>-5.231878161430361E-2</v>
      </c>
    </row>
    <row r="147" spans="2:31" x14ac:dyDescent="0.3">
      <c r="B147" s="353">
        <v>118</v>
      </c>
      <c r="C147" s="432">
        <f t="shared" si="43"/>
        <v>112.91776701407771</v>
      </c>
      <c r="D147" s="433">
        <f t="shared" si="38"/>
        <v>15.554785803482408</v>
      </c>
      <c r="E147" s="434">
        <f t="shared" si="39"/>
        <v>7.0644937131068852</v>
      </c>
      <c r="F147" s="434">
        <f t="shared" si="40"/>
        <v>7.0368976629251225</v>
      </c>
      <c r="G147" s="434">
        <f t="shared" si="55"/>
        <v>2.7596050181762699E-2</v>
      </c>
      <c r="H147" s="434">
        <f t="shared" si="41"/>
        <v>8.4902920903755223</v>
      </c>
      <c r="I147" s="253">
        <f t="shared" si="44"/>
        <v>113.65676595692612</v>
      </c>
      <c r="J147">
        <f t="shared" si="45"/>
        <v>15.595425926280697</v>
      </c>
      <c r="K147" s="252">
        <f t="shared" si="46"/>
        <v>626683962.23132396</v>
      </c>
      <c r="L147" s="249">
        <f t="shared" si="47"/>
        <v>5549914.5865432667</v>
      </c>
      <c r="M147" s="253">
        <f t="shared" si="42"/>
        <v>86327732.621303186</v>
      </c>
      <c r="N147" s="443">
        <f t="shared" si="56"/>
        <v>1.0102576631841314E-2</v>
      </c>
      <c r="O147" s="454">
        <f t="shared" si="57"/>
        <v>1.0256461113283145E-2</v>
      </c>
      <c r="Q147" s="353">
        <v>118</v>
      </c>
      <c r="R147" s="54">
        <f t="shared" si="58"/>
        <v>3.3380807060956752E-2</v>
      </c>
      <c r="S147" s="253">
        <f t="shared" si="48"/>
        <v>0.60277864178264529</v>
      </c>
      <c r="T147" s="253">
        <f t="shared" si="49"/>
        <v>0.27376307067598771</v>
      </c>
      <c r="U147">
        <f t="shared" si="59"/>
        <v>2.0802512253409672E-3</v>
      </c>
      <c r="V147" s="253">
        <f t="shared" si="60"/>
        <v>0.27168281945064676</v>
      </c>
      <c r="W147" s="253">
        <f t="shared" si="61"/>
        <v>0.32901557110665758</v>
      </c>
      <c r="X147">
        <f t="shared" si="50"/>
        <v>113.65676595692612</v>
      </c>
      <c r="Y147">
        <f t="shared" si="51"/>
        <v>15.595425926280697</v>
      </c>
      <c r="Z147" s="55">
        <f t="shared" si="52"/>
        <v>8.5124747496230029</v>
      </c>
      <c r="AA147" s="477">
        <f t="shared" si="53"/>
        <v>185260.62801819036</v>
      </c>
      <c r="AB147" s="253">
        <f t="shared" si="63"/>
        <v>5549914.5865432667</v>
      </c>
      <c r="AC147" s="261">
        <f t="shared" si="62"/>
        <v>3345369.9764862419</v>
      </c>
      <c r="AD147" s="435">
        <f t="shared" si="54"/>
        <v>-1.5404755755586247E-2</v>
      </c>
      <c r="AE147" s="478">
        <f t="shared" si="64"/>
        <v>-5.2318781614303533E-2</v>
      </c>
    </row>
    <row r="148" spans="2:31" x14ac:dyDescent="0.3">
      <c r="B148" s="353">
        <v>119</v>
      </c>
      <c r="C148" s="432">
        <f t="shared" si="43"/>
        <v>112.94536306425947</v>
      </c>
      <c r="D148" s="433">
        <f t="shared" si="38"/>
        <v>15.556306269901796</v>
      </c>
      <c r="E148" s="434">
        <f t="shared" si="39"/>
        <v>7.065184261057623</v>
      </c>
      <c r="F148" s="434">
        <f t="shared" si="40"/>
        <v>7.0386174151498171</v>
      </c>
      <c r="G148" s="434">
        <f t="shared" si="55"/>
        <v>2.6566845907805892E-2</v>
      </c>
      <c r="H148" s="434">
        <f t="shared" si="41"/>
        <v>8.4911220088441741</v>
      </c>
      <c r="I148" s="253">
        <f t="shared" si="44"/>
        <v>113.65676595692612</v>
      </c>
      <c r="J148">
        <f t="shared" si="45"/>
        <v>15.595425926280697</v>
      </c>
      <c r="K148" s="252">
        <f t="shared" si="46"/>
        <v>633105489.13228631</v>
      </c>
      <c r="L148" s="249">
        <f t="shared" si="47"/>
        <v>5605413.7324086996</v>
      </c>
      <c r="M148" s="253">
        <f t="shared" si="42"/>
        <v>87199532.790862978</v>
      </c>
      <c r="N148" s="443">
        <f t="shared" si="56"/>
        <v>1.0098726597907387E-2</v>
      </c>
      <c r="O148" s="454">
        <f t="shared" si="57"/>
        <v>1.0246834589636449E-2</v>
      </c>
      <c r="Q148" s="353">
        <v>119</v>
      </c>
      <c r="R148" s="54">
        <f t="shared" si="58"/>
        <v>3.1321152382401338E-2</v>
      </c>
      <c r="S148" s="253">
        <f t="shared" si="48"/>
        <v>0.58761681587257342</v>
      </c>
      <c r="T148" s="253">
        <f t="shared" si="49"/>
        <v>0.26687704696764813</v>
      </c>
      <c r="U148">
        <f t="shared" si="59"/>
        <v>1.9518960552271935E-3</v>
      </c>
      <c r="V148" s="253">
        <f t="shared" si="60"/>
        <v>0.26492515091242091</v>
      </c>
      <c r="W148" s="253">
        <f t="shared" si="61"/>
        <v>0.32073976890492528</v>
      </c>
      <c r="X148">
        <f t="shared" si="50"/>
        <v>113.65676595692612</v>
      </c>
      <c r="Y148">
        <f t="shared" si="51"/>
        <v>15.595425926280697</v>
      </c>
      <c r="Z148" s="55">
        <f t="shared" si="52"/>
        <v>8.5124747496230029</v>
      </c>
      <c r="AA148" s="477">
        <f t="shared" si="53"/>
        <v>175568.01767917792</v>
      </c>
      <c r="AB148" s="253">
        <f t="shared" si="63"/>
        <v>5605413.7324086996</v>
      </c>
      <c r="AC148" s="261">
        <f t="shared" si="62"/>
        <v>3293835.3690863969</v>
      </c>
      <c r="AD148" s="435">
        <f t="shared" si="54"/>
        <v>-1.5404755755587194E-2</v>
      </c>
      <c r="AE148" s="478">
        <f t="shared" si="64"/>
        <v>-5.2318781614303589E-2</v>
      </c>
    </row>
    <row r="149" spans="2:31" x14ac:dyDescent="0.3">
      <c r="B149" s="353">
        <v>120</v>
      </c>
      <c r="C149" s="432">
        <f t="shared" si="43"/>
        <v>112.97192991016728</v>
      </c>
      <c r="D149" s="433">
        <f t="shared" si="38"/>
        <v>15.557769819428877</v>
      </c>
      <c r="E149" s="434">
        <f t="shared" si="39"/>
        <v>7.0658489591488411</v>
      </c>
      <c r="F149" s="434">
        <f t="shared" si="40"/>
        <v>7.0402730286181265</v>
      </c>
      <c r="G149" s="434">
        <f t="shared" si="55"/>
        <v>2.5575930530714608E-2</v>
      </c>
      <c r="H149" s="434">
        <f t="shared" si="41"/>
        <v>8.491920860280036</v>
      </c>
      <c r="I149" s="253">
        <f t="shared" si="44"/>
        <v>113.65676595692612</v>
      </c>
      <c r="J149">
        <f t="shared" si="45"/>
        <v>15.595425926280697</v>
      </c>
      <c r="K149" s="252">
        <f t="shared" si="46"/>
        <v>639586951.3681165</v>
      </c>
      <c r="L149" s="249">
        <f t="shared" si="47"/>
        <v>5661467.8697327869</v>
      </c>
      <c r="M149" s="253">
        <f t="shared" si="42"/>
        <v>88079813.957395077</v>
      </c>
      <c r="N149" s="443">
        <f t="shared" si="56"/>
        <v>1.0095021594248011E-2</v>
      </c>
      <c r="O149" s="454">
        <f t="shared" si="57"/>
        <v>1.0237570747828245E-2</v>
      </c>
      <c r="Q149" s="353">
        <v>120</v>
      </c>
      <c r="R149" s="54">
        <f t="shared" si="58"/>
        <v>2.9388582030691245E-2</v>
      </c>
      <c r="S149" s="253">
        <f t="shared" si="48"/>
        <v>0.57283635875859484</v>
      </c>
      <c r="T149" s="253">
        <f t="shared" si="49"/>
        <v>0.26016422895281116</v>
      </c>
      <c r="U149">
        <f t="shared" si="59"/>
        <v>1.8314606255246944E-3</v>
      </c>
      <c r="V149" s="253">
        <f t="shared" si="60"/>
        <v>0.25833276832728647</v>
      </c>
      <c r="W149" s="253">
        <f t="shared" si="61"/>
        <v>0.31267212980578368</v>
      </c>
      <c r="X149">
        <f t="shared" si="50"/>
        <v>113.65676595692612</v>
      </c>
      <c r="Y149">
        <f t="shared" si="51"/>
        <v>15.595425926280697</v>
      </c>
      <c r="Z149" s="55">
        <f t="shared" si="52"/>
        <v>8.5124747496230029</v>
      </c>
      <c r="AA149" s="477">
        <f t="shared" si="53"/>
        <v>166382.51290376481</v>
      </c>
      <c r="AB149" s="253">
        <f t="shared" si="63"/>
        <v>5661467.8697327869</v>
      </c>
      <c r="AC149" s="261">
        <f t="shared" si="62"/>
        <v>3243094.6397265084</v>
      </c>
      <c r="AD149" s="435">
        <f t="shared" si="54"/>
        <v>-1.5404755755586625E-2</v>
      </c>
      <c r="AE149" s="478">
        <f t="shared" si="64"/>
        <v>-5.2318781614303631E-2</v>
      </c>
    </row>
    <row r="150" spans="2:31" x14ac:dyDescent="0.3">
      <c r="B150" s="353">
        <v>121</v>
      </c>
      <c r="C150" s="432">
        <f t="shared" si="43"/>
        <v>112.99750584069798</v>
      </c>
      <c r="D150" s="433">
        <f t="shared" si="38"/>
        <v>15.559178585018666</v>
      </c>
      <c r="E150" s="434">
        <f t="shared" si="39"/>
        <v>7.0664887761015169</v>
      </c>
      <c r="F150" s="434">
        <f t="shared" si="40"/>
        <v>7.0418668894474523</v>
      </c>
      <c r="G150" s="434">
        <f t="shared" si="55"/>
        <v>2.4621886654064618E-2</v>
      </c>
      <c r="H150" s="434">
        <f t="shared" si="41"/>
        <v>8.4926898089171488</v>
      </c>
      <c r="I150" s="253">
        <f t="shared" si="44"/>
        <v>113.65676595692612</v>
      </c>
      <c r="J150">
        <f t="shared" si="45"/>
        <v>15.595425926280697</v>
      </c>
      <c r="K150" s="252">
        <f t="shared" si="46"/>
        <v>646129066.16382515</v>
      </c>
      <c r="L150" s="249">
        <f t="shared" si="47"/>
        <v>5718082.548430115</v>
      </c>
      <c r="M150" s="253">
        <f t="shared" si="42"/>
        <v>88968667.534902796</v>
      </c>
      <c r="N150" s="443">
        <f t="shared" si="56"/>
        <v>1.0091456118852217E-2</v>
      </c>
      <c r="O150" s="454">
        <f t="shared" si="57"/>
        <v>1.0228655825004972E-2</v>
      </c>
      <c r="Q150" s="353">
        <v>121</v>
      </c>
      <c r="R150" s="54">
        <f t="shared" si="58"/>
        <v>2.7575254678686597E-2</v>
      </c>
      <c r="S150" s="253">
        <f t="shared" si="48"/>
        <v>0.55842767778613767</v>
      </c>
      <c r="T150" s="253">
        <f t="shared" si="49"/>
        <v>0.25362025994995302</v>
      </c>
      <c r="U150">
        <f t="shared" si="59"/>
        <v>1.7184562742798733E-3</v>
      </c>
      <c r="V150" s="253">
        <f t="shared" si="60"/>
        <v>0.25190180367567316</v>
      </c>
      <c r="W150" s="253">
        <f t="shared" si="61"/>
        <v>0.30480741783618465</v>
      </c>
      <c r="X150">
        <f t="shared" si="50"/>
        <v>113.65676595692612</v>
      </c>
      <c r="Y150">
        <f t="shared" si="51"/>
        <v>15.595425926280697</v>
      </c>
      <c r="Z150" s="55">
        <f t="shared" si="52"/>
        <v>8.5124747496230029</v>
      </c>
      <c r="AA150" s="477">
        <f t="shared" si="53"/>
        <v>157677.5825467137</v>
      </c>
      <c r="AB150" s="253">
        <f t="shared" si="63"/>
        <v>5718082.548430115</v>
      </c>
      <c r="AC150" s="261">
        <f t="shared" si="62"/>
        <v>3193135.5589092653</v>
      </c>
      <c r="AD150" s="435">
        <f t="shared" si="54"/>
        <v>-1.5404755755587866E-2</v>
      </c>
      <c r="AE150" s="478">
        <f t="shared" si="64"/>
        <v>-5.2318781614303533E-2</v>
      </c>
    </row>
    <row r="151" spans="2:31" x14ac:dyDescent="0.3">
      <c r="B151" s="353">
        <v>122</v>
      </c>
      <c r="C151" s="432">
        <f t="shared" si="43"/>
        <v>113.02212772735206</v>
      </c>
      <c r="D151" s="433">
        <f t="shared" si="38"/>
        <v>15.560534619521828</v>
      </c>
      <c r="E151" s="434">
        <f t="shared" si="39"/>
        <v>7.0671046442557541</v>
      </c>
      <c r="F151" s="434">
        <f t="shared" si="40"/>
        <v>7.0434012954247791</v>
      </c>
      <c r="G151" s="434">
        <f t="shared" si="55"/>
        <v>2.3703348830975024E-2</v>
      </c>
      <c r="H151" s="434">
        <f t="shared" si="41"/>
        <v>8.4934299752660749</v>
      </c>
      <c r="I151" s="253">
        <f t="shared" si="44"/>
        <v>113.65676595692612</v>
      </c>
      <c r="J151">
        <f t="shared" si="45"/>
        <v>15.595425926280697</v>
      </c>
      <c r="K151" s="252">
        <f t="shared" si="46"/>
        <v>652732554.70565331</v>
      </c>
      <c r="L151" s="249">
        <f t="shared" si="47"/>
        <v>5775263.3739144159</v>
      </c>
      <c r="M151" s="253">
        <f t="shared" si="42"/>
        <v>89866185.666651726</v>
      </c>
      <c r="N151" s="443">
        <f t="shared" si="56"/>
        <v>1.0088024881308123E-2</v>
      </c>
      <c r="O151" s="454">
        <f t="shared" si="57"/>
        <v>1.0220076587846691E-2</v>
      </c>
      <c r="Q151" s="353">
        <v>122</v>
      </c>
      <c r="R151" s="54">
        <f t="shared" si="58"/>
        <v>2.5873812822963953E-2</v>
      </c>
      <c r="S151" s="253">
        <f t="shared" si="48"/>
        <v>0.54438142158681457</v>
      </c>
      <c r="T151" s="253">
        <f t="shared" si="49"/>
        <v>0.24724089286213422</v>
      </c>
      <c r="U151">
        <f t="shared" si="59"/>
        <v>1.6124244908436586E-3</v>
      </c>
      <c r="V151" s="253">
        <f t="shared" si="60"/>
        <v>0.24562846837129054</v>
      </c>
      <c r="W151" s="253">
        <f t="shared" si="61"/>
        <v>0.29714052872468033</v>
      </c>
      <c r="X151">
        <f t="shared" si="50"/>
        <v>113.65676595692612</v>
      </c>
      <c r="Y151">
        <f t="shared" si="51"/>
        <v>15.595425926280697</v>
      </c>
      <c r="Z151" s="55">
        <f t="shared" si="52"/>
        <v>8.5124747496230029</v>
      </c>
      <c r="AA151" s="477">
        <f t="shared" si="53"/>
        <v>149428.08353998087</v>
      </c>
      <c r="AB151" s="253">
        <f t="shared" si="63"/>
        <v>5775263.3739144159</v>
      </c>
      <c r="AC151" s="261">
        <f t="shared" si="62"/>
        <v>3143946.0855297893</v>
      </c>
      <c r="AD151" s="435">
        <f t="shared" si="54"/>
        <v>-1.5404755755586681E-2</v>
      </c>
      <c r="AE151" s="478">
        <f t="shared" si="64"/>
        <v>-5.2318781614303533E-2</v>
      </c>
    </row>
    <row r="152" spans="2:31" x14ac:dyDescent="0.3">
      <c r="B152" s="353">
        <v>123</v>
      </c>
      <c r="C152" s="432">
        <f t="shared" si="43"/>
        <v>113.04583107618302</v>
      </c>
      <c r="D152" s="433">
        <f t="shared" si="38"/>
        <v>15.561839898705713</v>
      </c>
      <c r="E152" s="434">
        <f t="shared" si="39"/>
        <v>7.0676974609428429</v>
      </c>
      <c r="F152" s="434">
        <f t="shared" si="40"/>
        <v>7.0448784592441038</v>
      </c>
      <c r="G152" s="434">
        <f t="shared" si="55"/>
        <v>2.2819001698739072E-2</v>
      </c>
      <c r="H152" s="434">
        <f t="shared" si="41"/>
        <v>8.4941424377628696</v>
      </c>
      <c r="I152" s="253">
        <f t="shared" si="44"/>
        <v>113.65676595692612</v>
      </c>
      <c r="J152">
        <f t="shared" si="45"/>
        <v>15.595425926280697</v>
      </c>
      <c r="K152" s="252">
        <f t="shared" si="46"/>
        <v>659398142.26587594</v>
      </c>
      <c r="L152" s="249">
        <f t="shared" si="47"/>
        <v>5833016.0076535605</v>
      </c>
      <c r="M152" s="253">
        <f t="shared" si="42"/>
        <v>90772461.237692401</v>
      </c>
      <c r="N152" s="443">
        <f t="shared" si="56"/>
        <v>1.0084722794426815E-2</v>
      </c>
      <c r="O152" s="454">
        <f t="shared" si="57"/>
        <v>1.0211820311656496E-2</v>
      </c>
      <c r="Q152" s="353">
        <v>123</v>
      </c>
      <c r="R152" s="54">
        <f t="shared" si="58"/>
        <v>2.4277352931039536E-2</v>
      </c>
      <c r="S152" s="253">
        <f t="shared" si="48"/>
        <v>0.53068847400929742</v>
      </c>
      <c r="T152" s="253">
        <f t="shared" si="49"/>
        <v>0.24102198742059383</v>
      </c>
      <c r="U152">
        <f t="shared" si="59"/>
        <v>1.512935055482826E-3</v>
      </c>
      <c r="V152" s="253">
        <f t="shared" si="60"/>
        <v>0.239509052365111</v>
      </c>
      <c r="W152" s="253">
        <f t="shared" si="61"/>
        <v>0.28966648658870359</v>
      </c>
      <c r="X152">
        <f t="shared" si="50"/>
        <v>113.65676595692612</v>
      </c>
      <c r="Y152">
        <f t="shared" si="51"/>
        <v>15.595425926280697</v>
      </c>
      <c r="Z152" s="55">
        <f t="shared" si="52"/>
        <v>8.5124747496230029</v>
      </c>
      <c r="AA152" s="477">
        <f t="shared" si="53"/>
        <v>141610.18827020869</v>
      </c>
      <c r="AB152" s="253">
        <f t="shared" si="63"/>
        <v>5833016.0076535605</v>
      </c>
      <c r="AC152" s="261">
        <f t="shared" si="62"/>
        <v>3095514.3639734713</v>
      </c>
      <c r="AD152" s="435">
        <f t="shared" si="54"/>
        <v>-1.5404755755586285E-2</v>
      </c>
      <c r="AE152" s="478">
        <f t="shared" si="64"/>
        <v>-5.2318781614303665E-2</v>
      </c>
    </row>
    <row r="153" spans="2:31" x14ac:dyDescent="0.3">
      <c r="B153" s="353">
        <v>124</v>
      </c>
      <c r="C153" s="432">
        <f t="shared" si="43"/>
        <v>113.06865007788176</v>
      </c>
      <c r="D153" s="433">
        <f t="shared" si="38"/>
        <v>15.563096324160538</v>
      </c>
      <c r="E153" s="434">
        <f t="shared" si="39"/>
        <v>7.0682680898051586</v>
      </c>
      <c r="F153" s="434">
        <f t="shared" si="40"/>
        <v>7.0463005116276243</v>
      </c>
      <c r="G153" s="434">
        <f t="shared" si="55"/>
        <v>2.1967578177534364E-2</v>
      </c>
      <c r="H153" s="434">
        <f t="shared" si="41"/>
        <v>8.4948282343553796</v>
      </c>
      <c r="I153" s="253">
        <f t="shared" si="44"/>
        <v>113.65676595692612</v>
      </c>
      <c r="J153">
        <f t="shared" si="45"/>
        <v>15.595425926280697</v>
      </c>
      <c r="K153" s="252">
        <f t="shared" si="46"/>
        <v>666126558.32674384</v>
      </c>
      <c r="L153" s="249">
        <f t="shared" si="47"/>
        <v>5891346.1677300958</v>
      </c>
      <c r="M153" s="253">
        <f t="shared" si="42"/>
        <v>91687587.887357354</v>
      </c>
      <c r="N153" s="443">
        <f t="shared" si="56"/>
        <v>1.0081544966249694E-2</v>
      </c>
      <c r="O153" s="454">
        <f t="shared" si="57"/>
        <v>1.0203874760318844E-2</v>
      </c>
      <c r="Q153" s="353">
        <v>124</v>
      </c>
      <c r="R153" s="54">
        <f t="shared" si="58"/>
        <v>2.2779397430561489E-2</v>
      </c>
      <c r="S153" s="253">
        <f t="shared" si="48"/>
        <v>0.51733994820285067</v>
      </c>
      <c r="T153" s="253">
        <f t="shared" si="49"/>
        <v>0.23495950749767672</v>
      </c>
      <c r="U153">
        <f t="shared" si="59"/>
        <v>1.4195842937805897E-3</v>
      </c>
      <c r="V153" s="253">
        <f t="shared" si="60"/>
        <v>0.23353992320389613</v>
      </c>
      <c r="W153" s="253">
        <f t="shared" si="61"/>
        <v>0.28238044070517393</v>
      </c>
      <c r="X153">
        <f t="shared" si="50"/>
        <v>113.65676595692612</v>
      </c>
      <c r="Y153">
        <f t="shared" si="51"/>
        <v>15.595425926280697</v>
      </c>
      <c r="Z153" s="55">
        <f t="shared" si="52"/>
        <v>8.5124747496230029</v>
      </c>
      <c r="AA153" s="477">
        <f t="shared" si="53"/>
        <v>134201.31575573923</v>
      </c>
      <c r="AB153" s="253">
        <f t="shared" si="63"/>
        <v>5891346.1677300958</v>
      </c>
      <c r="AC153" s="261">
        <f t="shared" si="62"/>
        <v>3047828.7212585481</v>
      </c>
      <c r="AD153" s="435">
        <f t="shared" si="54"/>
        <v>-1.540475575558722E-2</v>
      </c>
      <c r="AE153" s="478">
        <f t="shared" si="64"/>
        <v>-5.2318781614303575E-2</v>
      </c>
    </row>
    <row r="154" spans="2:31" x14ac:dyDescent="0.3">
      <c r="B154" s="353">
        <v>125</v>
      </c>
      <c r="C154" s="432">
        <f t="shared" si="43"/>
        <v>113.09061765605929</v>
      </c>
      <c r="D154" s="433">
        <f t="shared" si="38"/>
        <v>15.564305726095133</v>
      </c>
      <c r="E154" s="434">
        <f t="shared" si="39"/>
        <v>7.0688173620658956</v>
      </c>
      <c r="F154" s="434">
        <f t="shared" si="40"/>
        <v>7.0476695043346647</v>
      </c>
      <c r="G154" s="434">
        <f t="shared" si="55"/>
        <v>2.1147857731230957E-2</v>
      </c>
      <c r="H154" s="434">
        <f t="shared" si="41"/>
        <v>8.4954883640292369</v>
      </c>
      <c r="I154" s="253">
        <f t="shared" si="44"/>
        <v>113.65676595692612</v>
      </c>
      <c r="J154">
        <f t="shared" si="45"/>
        <v>15.595425926280697</v>
      </c>
      <c r="K154" s="252">
        <f t="shared" si="46"/>
        <v>672918536.70359695</v>
      </c>
      <c r="L154" s="249">
        <f t="shared" si="47"/>
        <v>5950259.6294073965</v>
      </c>
      <c r="M154" s="253">
        <f t="shared" si="42"/>
        <v>92611660.021738216</v>
      </c>
      <c r="N154" s="443">
        <f t="shared" si="56"/>
        <v>1.0078486692398643E-2</v>
      </c>
      <c r="O154" s="454">
        <f t="shared" si="57"/>
        <v>1.019622816708286E-2</v>
      </c>
      <c r="Q154" s="353">
        <v>125</v>
      </c>
      <c r="R154" s="54">
        <f t="shared" si="58"/>
        <v>2.1373868426818331E-2</v>
      </c>
      <c r="S154" s="253">
        <f t="shared" si="48"/>
        <v>0.50432718084968109</v>
      </c>
      <c r="T154" s="253">
        <f t="shared" si="49"/>
        <v>0.22904951848734859</v>
      </c>
      <c r="U154">
        <f t="shared" si="59"/>
        <v>1.3319934387437502E-3</v>
      </c>
      <c r="V154" s="253">
        <f t="shared" si="60"/>
        <v>0.22771752504860485</v>
      </c>
      <c r="W154" s="253">
        <f t="shared" si="61"/>
        <v>0.27527766236233248</v>
      </c>
      <c r="X154">
        <f t="shared" si="50"/>
        <v>113.65676595692612</v>
      </c>
      <c r="Y154">
        <f t="shared" si="51"/>
        <v>15.595425926280697</v>
      </c>
      <c r="Z154" s="55">
        <f t="shared" si="52"/>
        <v>8.5124747496230029</v>
      </c>
      <c r="AA154" s="477">
        <f t="shared" si="53"/>
        <v>127180.06642436251</v>
      </c>
      <c r="AB154" s="253">
        <f t="shared" si="63"/>
        <v>5950259.6294073965</v>
      </c>
      <c r="AC154" s="261">
        <f t="shared" si="62"/>
        <v>3000877.6642226991</v>
      </c>
      <c r="AD154" s="435">
        <f t="shared" si="54"/>
        <v>-1.5404755755586337E-2</v>
      </c>
      <c r="AE154" s="478">
        <f t="shared" si="64"/>
        <v>-5.2318781614303582E-2</v>
      </c>
    </row>
    <row r="155" spans="2:31" x14ac:dyDescent="0.3">
      <c r="B155" s="353">
        <v>126</v>
      </c>
      <c r="C155" s="432">
        <f t="shared" si="43"/>
        <v>113.11176551379053</v>
      </c>
      <c r="D155" s="433">
        <f t="shared" si="38"/>
        <v>15.56546986602649</v>
      </c>
      <c r="E155" s="434">
        <f t="shared" si="39"/>
        <v>7.0693460777505832</v>
      </c>
      <c r="F155" s="434">
        <f t="shared" si="40"/>
        <v>7.0489874130622283</v>
      </c>
      <c r="G155" s="434">
        <f t="shared" si="55"/>
        <v>2.0358664688354899E-2</v>
      </c>
      <c r="H155" s="434">
        <f t="shared" si="41"/>
        <v>8.4961237882759075</v>
      </c>
      <c r="I155" s="253">
        <f t="shared" si="44"/>
        <v>113.65676595692612</v>
      </c>
      <c r="J155">
        <f t="shared" si="45"/>
        <v>15.595425926280697</v>
      </c>
      <c r="K155" s="252">
        <f t="shared" si="46"/>
        <v>679774815.66718066</v>
      </c>
      <c r="L155" s="249">
        <f t="shared" si="47"/>
        <v>6009762.2257014709</v>
      </c>
      <c r="M155" s="253">
        <f t="shared" si="42"/>
        <v>93544772.826140359</v>
      </c>
      <c r="N155" s="443">
        <f t="shared" si="56"/>
        <v>1.0075543448666381E-2</v>
      </c>
      <c r="O155" s="454">
        <f t="shared" si="57"/>
        <v>1.0188869216131758E-2</v>
      </c>
      <c r="Q155" s="353">
        <v>126</v>
      </c>
      <c r="R155" s="54">
        <f t="shared" si="58"/>
        <v>2.0055063041923529E-2</v>
      </c>
      <c r="S155" s="253">
        <f t="shared" si="48"/>
        <v>0.49164172654236443</v>
      </c>
      <c r="T155" s="253">
        <f t="shared" si="49"/>
        <v>0.2232881847516002</v>
      </c>
      <c r="U155">
        <f t="shared" si="59"/>
        <v>1.2498070939707235E-3</v>
      </c>
      <c r="V155" s="253">
        <f t="shared" si="60"/>
        <v>0.22203837765762949</v>
      </c>
      <c r="W155" s="253">
        <f t="shared" si="61"/>
        <v>0.26835354179076421</v>
      </c>
      <c r="X155">
        <f t="shared" si="50"/>
        <v>113.65676595692612</v>
      </c>
      <c r="Y155">
        <f t="shared" si="51"/>
        <v>15.595425926280697</v>
      </c>
      <c r="Z155" s="55">
        <f t="shared" si="52"/>
        <v>8.5124747496230029</v>
      </c>
      <c r="AA155" s="477">
        <f t="shared" si="53"/>
        <v>120526.16030341366</v>
      </c>
      <c r="AB155" s="253">
        <f t="shared" si="63"/>
        <v>6009762.2257014709</v>
      </c>
      <c r="AC155" s="261">
        <f t="shared" si="62"/>
        <v>2954649.8767529512</v>
      </c>
      <c r="AD155" s="435">
        <f t="shared" si="54"/>
        <v>-1.5404755755587281E-2</v>
      </c>
      <c r="AE155" s="478">
        <f t="shared" si="64"/>
        <v>-5.2318781614303561E-2</v>
      </c>
    </row>
    <row r="156" spans="2:31" x14ac:dyDescent="0.3">
      <c r="B156" s="353">
        <v>127</v>
      </c>
      <c r="C156" s="432">
        <f t="shared" si="43"/>
        <v>113.13212417847888</v>
      </c>
      <c r="D156" s="433">
        <f t="shared" si="38"/>
        <v>15.566590439367259</v>
      </c>
      <c r="E156" s="434">
        <f t="shared" si="39"/>
        <v>7.0698550068622366</v>
      </c>
      <c r="F156" s="434">
        <f t="shared" si="40"/>
        <v>7.0502561402408999</v>
      </c>
      <c r="G156" s="434">
        <f t="shared" si="55"/>
        <v>1.9598866621336697E-2</v>
      </c>
      <c r="H156" s="434">
        <f t="shared" si="41"/>
        <v>8.4967354325050213</v>
      </c>
      <c r="I156" s="253">
        <f t="shared" si="44"/>
        <v>113.65676595692612</v>
      </c>
      <c r="J156">
        <f t="shared" si="45"/>
        <v>15.595425926280697</v>
      </c>
      <c r="K156" s="252">
        <f t="shared" si="46"/>
        <v>686696138.06520236</v>
      </c>
      <c r="L156" s="249">
        <f t="shared" si="47"/>
        <v>6069859.8479584856</v>
      </c>
      <c r="M156" s="253">
        <f t="shared" si="42"/>
        <v>94487022.277529866</v>
      </c>
      <c r="N156" s="443">
        <f t="shared" si="56"/>
        <v>1.0072710884024961E-2</v>
      </c>
      <c r="O156" s="454">
        <f t="shared" si="57"/>
        <v>1.0181787024911487E-2</v>
      </c>
      <c r="Q156" s="353">
        <v>127</v>
      </c>
      <c r="R156" s="54">
        <f t="shared" si="58"/>
        <v>1.8817630275615883E-2</v>
      </c>
      <c r="S156" s="253">
        <f t="shared" si="48"/>
        <v>0.4792753523026973</v>
      </c>
      <c r="T156" s="253">
        <f t="shared" si="49"/>
        <v>0.21767176713108263</v>
      </c>
      <c r="U156">
        <f t="shared" si="59"/>
        <v>1.1726917916448137E-3</v>
      </c>
      <c r="V156" s="253">
        <f t="shared" si="60"/>
        <v>0.21649907533943782</v>
      </c>
      <c r="W156" s="253">
        <f t="shared" si="61"/>
        <v>0.26160358517161469</v>
      </c>
      <c r="X156">
        <f t="shared" si="50"/>
        <v>113.65676595692612</v>
      </c>
      <c r="Y156">
        <f t="shared" si="51"/>
        <v>15.595425926280697</v>
      </c>
      <c r="Z156" s="55">
        <f t="shared" si="52"/>
        <v>8.5124747496230029</v>
      </c>
      <c r="AA156" s="477">
        <f t="shared" si="53"/>
        <v>114220.37844368882</v>
      </c>
      <c r="AB156" s="253">
        <f t="shared" si="63"/>
        <v>6069859.8479584856</v>
      </c>
      <c r="AC156" s="261">
        <f t="shared" si="62"/>
        <v>2909134.2170582986</v>
      </c>
      <c r="AD156" s="435">
        <f t="shared" si="54"/>
        <v>-1.5404755755586355E-2</v>
      </c>
      <c r="AE156" s="478">
        <f t="shared" si="64"/>
        <v>-5.2318781614303547E-2</v>
      </c>
    </row>
    <row r="157" spans="2:31" x14ac:dyDescent="0.3">
      <c r="B157" s="353">
        <v>128</v>
      </c>
      <c r="C157" s="432">
        <f t="shared" si="43"/>
        <v>113.15172304510021</v>
      </c>
      <c r="D157" s="433">
        <f t="shared" si="38"/>
        <v>15.567669077915086</v>
      </c>
      <c r="E157" s="434">
        <f t="shared" si="39"/>
        <v>7.0703448905119455</v>
      </c>
      <c r="F157" s="434">
        <f t="shared" si="40"/>
        <v>7.0514775177297633</v>
      </c>
      <c r="G157" s="434">
        <f t="shared" si="55"/>
        <v>1.8867372782182201E-2</v>
      </c>
      <c r="H157" s="434">
        <f t="shared" si="41"/>
        <v>8.4973241874031409</v>
      </c>
      <c r="I157" s="253">
        <f t="shared" si="44"/>
        <v>113.65676595692612</v>
      </c>
      <c r="J157">
        <f t="shared" si="45"/>
        <v>15.595425926280697</v>
      </c>
      <c r="K157" s="252">
        <f t="shared" si="46"/>
        <v>693683251.44316041</v>
      </c>
      <c r="L157" s="249">
        <f t="shared" si="47"/>
        <v>6130558.4464380704</v>
      </c>
      <c r="M157" s="253">
        <f t="shared" si="42"/>
        <v>95438505.156965166</v>
      </c>
      <c r="N157" s="443">
        <f t="shared" si="56"/>
        <v>1.0069984813793573E-2</v>
      </c>
      <c r="O157" s="454">
        <f t="shared" si="57"/>
        <v>1.0174971127177981E-2</v>
      </c>
      <c r="Q157" s="353">
        <v>128</v>
      </c>
      <c r="R157" s="54">
        <f t="shared" si="58"/>
        <v>1.7656549293789337E-2</v>
      </c>
      <c r="S157" s="253">
        <f t="shared" si="48"/>
        <v>0.46722003223841724</v>
      </c>
      <c r="T157" s="253">
        <f t="shared" si="49"/>
        <v>0.21219662051835775</v>
      </c>
      <c r="U157">
        <f t="shared" si="59"/>
        <v>1.100334639501844E-3</v>
      </c>
      <c r="V157" s="253">
        <f t="shared" si="60"/>
        <v>0.2110962858788559</v>
      </c>
      <c r="W157" s="253">
        <f t="shared" si="61"/>
        <v>0.25502341172005949</v>
      </c>
      <c r="X157">
        <f t="shared" si="50"/>
        <v>113.65676595692612</v>
      </c>
      <c r="Y157">
        <f t="shared" si="51"/>
        <v>15.595425926280697</v>
      </c>
      <c r="Z157" s="55">
        <f t="shared" si="52"/>
        <v>8.5124747496230029</v>
      </c>
      <c r="AA157" s="477">
        <f t="shared" si="53"/>
        <v>108244.50740799036</v>
      </c>
      <c r="AB157" s="253">
        <f t="shared" si="63"/>
        <v>6130558.4464380704</v>
      </c>
      <c r="AC157" s="261">
        <f t="shared" si="62"/>
        <v>2864319.7149842991</v>
      </c>
      <c r="AD157" s="435">
        <f t="shared" si="54"/>
        <v>-1.5404755755585484E-2</v>
      </c>
      <c r="AE157" s="478">
        <f t="shared" si="64"/>
        <v>-5.2318781614303603E-2</v>
      </c>
    </row>
    <row r="158" spans="2:31" x14ac:dyDescent="0.3">
      <c r="B158" s="353">
        <v>129</v>
      </c>
      <c r="C158" s="432">
        <f t="shared" si="43"/>
        <v>113.17059041788239</v>
      </c>
      <c r="D158" s="433">
        <f t="shared" ref="D158:D221" si="65">$C$11*C158^$C$7</f>
        <v>15.568707352247559</v>
      </c>
      <c r="E158" s="434">
        <f t="shared" ref="E158:E221" si="66">$C$8*D158</f>
        <v>7.0708164420065724</v>
      </c>
      <c r="F158" s="434">
        <f t="shared" ref="F158:F221" si="67">($C$9+$C$10)*C158</f>
        <v>7.0526533094138113</v>
      </c>
      <c r="G158" s="434">
        <f t="shared" si="55"/>
        <v>1.8163132592761144E-2</v>
      </c>
      <c r="H158" s="434">
        <f t="shared" ref="H158:H221" si="68">(1-$C$8)*D158</f>
        <v>8.4978909102409865</v>
      </c>
      <c r="I158" s="253">
        <f t="shared" si="44"/>
        <v>113.65676595692612</v>
      </c>
      <c r="J158">
        <f t="shared" si="45"/>
        <v>15.595425926280697</v>
      </c>
      <c r="K158" s="252">
        <f t="shared" si="46"/>
        <v>700736908.16447961</v>
      </c>
      <c r="L158" s="249">
        <f t="shared" si="47"/>
        <v>6191864.0309024509</v>
      </c>
      <c r="M158" s="253">
        <f t="shared" ref="M158:M221" si="69">$C$11*(K158^$C$7)*(L158^(1-$C$7))</f>
        <v>96399319.062028214</v>
      </c>
      <c r="N158" s="443">
        <f t="shared" si="56"/>
        <v>1.0067361213200302E-2</v>
      </c>
      <c r="O158" s="454">
        <f t="shared" si="57"/>
        <v>1.0168411456734108E-2</v>
      </c>
      <c r="Q158" s="353">
        <v>129</v>
      </c>
      <c r="R158" s="54">
        <f t="shared" si="58"/>
        <v>1.6567109056658796E-2</v>
      </c>
      <c r="S158" s="253">
        <f t="shared" si="48"/>
        <v>0.45546794233432386</v>
      </c>
      <c r="T158" s="253">
        <f t="shared" si="49"/>
        <v>0.20685919149218965</v>
      </c>
      <c r="U158">
        <f t="shared" si="59"/>
        <v>1.0324420512822707E-3</v>
      </c>
      <c r="V158" s="253">
        <f t="shared" si="60"/>
        <v>0.20582674944090737</v>
      </c>
      <c r="W158" s="253">
        <f t="shared" si="61"/>
        <v>0.24860875084213421</v>
      </c>
      <c r="X158">
        <f t="shared" si="50"/>
        <v>113.65676595692612</v>
      </c>
      <c r="Y158">
        <f t="shared" si="51"/>
        <v>15.595425926280697</v>
      </c>
      <c r="Z158" s="55">
        <f t="shared" si="52"/>
        <v>8.5124747496230029</v>
      </c>
      <c r="AA158" s="477">
        <f t="shared" si="53"/>
        <v>102581.28666396384</v>
      </c>
      <c r="AB158" s="253">
        <f t="shared" si="63"/>
        <v>6191864.0309024509</v>
      </c>
      <c r="AC158" s="261">
        <f t="shared" si="62"/>
        <v>2820195.5693690502</v>
      </c>
      <c r="AD158" s="435">
        <f t="shared" si="54"/>
        <v>-1.5404755755588133E-2</v>
      </c>
      <c r="AE158" s="478">
        <f t="shared" si="64"/>
        <v>-5.2318781614303631E-2</v>
      </c>
    </row>
    <row r="159" spans="2:31" x14ac:dyDescent="0.3">
      <c r="B159" s="353">
        <v>130</v>
      </c>
      <c r="C159" s="432">
        <f t="shared" ref="C159:C222" si="70">C158+E158-F158</f>
        <v>113.18875355047516</v>
      </c>
      <c r="D159" s="433">
        <f t="shared" si="65"/>
        <v>15.569706774026415</v>
      </c>
      <c r="E159" s="434">
        <f t="shared" si="66"/>
        <v>7.0712703478952594</v>
      </c>
      <c r="F159" s="434">
        <f t="shared" si="67"/>
        <v>7.0537852137072914</v>
      </c>
      <c r="G159" s="434">
        <f t="shared" si="55"/>
        <v>1.7485134187968043E-2</v>
      </c>
      <c r="H159" s="434">
        <f t="shared" si="68"/>
        <v>8.4984364261311551</v>
      </c>
      <c r="I159" s="253">
        <f t="shared" ref="I159:I222" si="71">(($C$8*$C$11)/($C$9+$C$10))^(1/(1-$C$7))</f>
        <v>113.65676595692612</v>
      </c>
      <c r="J159">
        <f t="shared" ref="J159:J222" si="72">$C$11*$C$17^$C$7</f>
        <v>15.595425926280697</v>
      </c>
      <c r="K159" s="252">
        <f t="shared" ref="K159:K222" si="73">C159*L159</f>
        <v>707857865.52998793</v>
      </c>
      <c r="L159" s="249">
        <f t="shared" ref="L159:L222" si="74">L158*(1+$C$10)</f>
        <v>6253782.6712114755</v>
      </c>
      <c r="M159" s="253">
        <f t="shared" si="69"/>
        <v>97369562.419250399</v>
      </c>
      <c r="N159" s="443">
        <f t="shared" si="56"/>
        <v>1.006483621111349E-2</v>
      </c>
      <c r="O159" s="454">
        <f t="shared" si="57"/>
        <v>1.0162098331827641E-2</v>
      </c>
      <c r="Q159" s="353">
        <v>130</v>
      </c>
      <c r="R159" s="54">
        <f t="shared" si="58"/>
        <v>1.5544889203904072E-2</v>
      </c>
      <c r="S159" s="253">
        <f t="shared" ref="S159:S222" si="75">$C$11*R159^$C$7</f>
        <v>0.44401145537441966</v>
      </c>
      <c r="T159" s="253">
        <f t="shared" ref="T159:T222" si="76">$C$8*S159</f>
        <v>0.20165601601134087</v>
      </c>
      <c r="U159">
        <f t="shared" si="59"/>
        <v>9.6873855551664345E-4</v>
      </c>
      <c r="V159" s="253">
        <f t="shared" si="60"/>
        <v>0.20068727745582421</v>
      </c>
      <c r="W159" s="253">
        <f t="shared" si="61"/>
        <v>0.2423554393630788</v>
      </c>
      <c r="X159">
        <f t="shared" ref="X159:X222" si="77">(($C$8*$C$11)/($C$9+$C$10))^(1/(1-$C$7))</f>
        <v>113.65676595692612</v>
      </c>
      <c r="Y159">
        <f t="shared" ref="Y159:Y222" si="78">$C$11*$C$17^$C$7</f>
        <v>15.595425926280697</v>
      </c>
      <c r="Z159" s="55">
        <f t="shared" ref="Z159:Z222" si="79">(1-$C$8)*Y159</f>
        <v>8.5124747496230029</v>
      </c>
      <c r="AA159" s="477">
        <f t="shared" si="53"/>
        <v>97214.358729277636</v>
      </c>
      <c r="AB159" s="253">
        <f t="shared" si="63"/>
        <v>6253782.6712114755</v>
      </c>
      <c r="AC159" s="261">
        <f t="shared" si="62"/>
        <v>2776751.1454399354</v>
      </c>
      <c r="AD159" s="435">
        <f t="shared" si="54"/>
        <v>-1.5404755755585579E-2</v>
      </c>
      <c r="AE159" s="478">
        <f t="shared" si="64"/>
        <v>-5.2318781614303637E-2</v>
      </c>
    </row>
    <row r="160" spans="2:31" x14ac:dyDescent="0.3">
      <c r="B160" s="353">
        <v>131</v>
      </c>
      <c r="C160" s="432">
        <f t="shared" si="70"/>
        <v>113.20623868466313</v>
      </c>
      <c r="D160" s="433">
        <f t="shared" si="65"/>
        <v>15.570668798214456</v>
      </c>
      <c r="E160" s="434">
        <f t="shared" si="66"/>
        <v>7.0717072689762785</v>
      </c>
      <c r="F160" s="434">
        <f t="shared" si="67"/>
        <v>7.0548748659662488</v>
      </c>
      <c r="G160" s="434">
        <f t="shared" si="55"/>
        <v>1.6832403010029751E-2</v>
      </c>
      <c r="H160" s="434">
        <f t="shared" si="68"/>
        <v>8.4989615292381782</v>
      </c>
      <c r="I160" s="253">
        <f t="shared" si="71"/>
        <v>113.65676595692612</v>
      </c>
      <c r="J160">
        <f t="shared" si="72"/>
        <v>15.595425926280697</v>
      </c>
      <c r="K160" s="252">
        <f t="shared" si="73"/>
        <v>715046885.89676821</v>
      </c>
      <c r="L160" s="249">
        <f t="shared" si="74"/>
        <v>6316320.4979235902</v>
      </c>
      <c r="M160" s="253">
        <f t="shared" si="69"/>
        <v>98349334.496541336</v>
      </c>
      <c r="N160" s="443">
        <f t="shared" si="56"/>
        <v>1.006240608407245E-2</v>
      </c>
      <c r="O160" s="454">
        <f t="shared" si="57"/>
        <v>1.0156022440179727E-2</v>
      </c>
      <c r="Q160" s="353">
        <v>131</v>
      </c>
      <c r="R160" s="54">
        <f t="shared" si="58"/>
        <v>1.4585742119234128E-2</v>
      </c>
      <c r="S160" s="253">
        <f t="shared" si="75"/>
        <v>0.43284313599177626</v>
      </c>
      <c r="T160" s="253">
        <f t="shared" si="76"/>
        <v>0.19658371716637765</v>
      </c>
      <c r="U160">
        <f t="shared" si="59"/>
        <v>9.0896567781110127E-4</v>
      </c>
      <c r="V160" s="253">
        <f t="shared" si="60"/>
        <v>0.19567475148856656</v>
      </c>
      <c r="W160" s="253">
        <f t="shared" si="61"/>
        <v>0.23625941882539861</v>
      </c>
      <c r="X160">
        <f t="shared" si="77"/>
        <v>113.65676595692612</v>
      </c>
      <c r="Y160">
        <f t="shared" si="78"/>
        <v>15.595425926280697</v>
      </c>
      <c r="Z160" s="55">
        <f t="shared" si="79"/>
        <v>8.5124747496230029</v>
      </c>
      <c r="AA160" s="477">
        <f t="shared" ref="AA160:AA223" si="80">AA159*(1-$C$9)</f>
        <v>92128.22192514599</v>
      </c>
      <c r="AB160" s="253">
        <f t="shared" si="63"/>
        <v>6316320.4979235902</v>
      </c>
      <c r="AC160" s="261">
        <f t="shared" si="62"/>
        <v>2733975.9722503885</v>
      </c>
      <c r="AD160" s="435">
        <f t="shared" ref="AD160:AD223" si="81">(AC160-AC159)/AC159</f>
        <v>-1.5404755755586377E-2</v>
      </c>
      <c r="AE160" s="478">
        <f t="shared" si="64"/>
        <v>-5.2318781614303603E-2</v>
      </c>
    </row>
    <row r="161" spans="2:31" x14ac:dyDescent="0.3">
      <c r="B161" s="353">
        <v>132</v>
      </c>
      <c r="C161" s="432">
        <f t="shared" si="70"/>
        <v>113.22307108767316</v>
      </c>
      <c r="D161" s="433">
        <f t="shared" si="65"/>
        <v>15.571594825208562</v>
      </c>
      <c r="E161" s="434">
        <f t="shared" si="66"/>
        <v>7.0721278412657771</v>
      </c>
      <c r="F161" s="434">
        <f t="shared" si="67"/>
        <v>7.0559238408134748</v>
      </c>
      <c r="G161" s="434">
        <f t="shared" ref="G161:G179" si="82">E161-F161</f>
        <v>1.6204000452302303E-2</v>
      </c>
      <c r="H161" s="434">
        <f t="shared" si="68"/>
        <v>8.499466983942785</v>
      </c>
      <c r="I161" s="253">
        <f t="shared" si="71"/>
        <v>113.65676595692612</v>
      </c>
      <c r="J161">
        <f t="shared" si="72"/>
        <v>15.595425926280697</v>
      </c>
      <c r="K161" s="252">
        <f t="shared" si="73"/>
        <v>722304736.79641914</v>
      </c>
      <c r="L161" s="249">
        <f t="shared" si="74"/>
        <v>6379483.7029028265</v>
      </c>
      <c r="M161" s="253">
        <f t="shared" si="69"/>
        <v>99338735.415624067</v>
      </c>
      <c r="N161" s="443">
        <f t="shared" ref="N161:N224" si="83">(M161-M160)/M160</f>
        <v>1.0060067250556998E-2</v>
      </c>
      <c r="O161" s="454">
        <f t="shared" ref="O161:O179" si="84">(K161-K160)/K160</f>
        <v>1.0150174824618077E-2</v>
      </c>
      <c r="Q161" s="353">
        <v>132</v>
      </c>
      <c r="R161" s="54">
        <f t="shared" si="58"/>
        <v>1.3685776101599373E-2</v>
      </c>
      <c r="S161" s="253">
        <f t="shared" si="75"/>
        <v>0.42195573584291168</v>
      </c>
      <c r="T161" s="253">
        <f t="shared" si="76"/>
        <v>0.19163900298802405</v>
      </c>
      <c r="U161">
        <f t="shared" si="59"/>
        <v>8.5288089209782647E-4</v>
      </c>
      <c r="V161" s="253">
        <f t="shared" si="60"/>
        <v>0.19078612209592621</v>
      </c>
      <c r="W161" s="253">
        <f t="shared" si="61"/>
        <v>0.23031673285488763</v>
      </c>
      <c r="X161">
        <f t="shared" si="77"/>
        <v>113.65676595692612</v>
      </c>
      <c r="Y161">
        <f t="shared" si="78"/>
        <v>15.595425926280697</v>
      </c>
      <c r="Z161" s="55">
        <f t="shared" si="79"/>
        <v>8.5124747496230029</v>
      </c>
      <c r="AA161" s="477">
        <f t="shared" si="80"/>
        <v>87308.185601730176</v>
      </c>
      <c r="AB161" s="253">
        <f t="shared" si="63"/>
        <v>6379483.7029028265</v>
      </c>
      <c r="AC161" s="261">
        <f t="shared" si="62"/>
        <v>2691859.7401562245</v>
      </c>
      <c r="AD161" s="435">
        <f t="shared" si="81"/>
        <v>-1.5404755755588197E-2</v>
      </c>
      <c r="AE161" s="478">
        <f t="shared" si="64"/>
        <v>-5.2318781614303644E-2</v>
      </c>
    </row>
    <row r="162" spans="2:31" x14ac:dyDescent="0.3">
      <c r="B162" s="353">
        <v>133</v>
      </c>
      <c r="C162" s="432">
        <f t="shared" si="70"/>
        <v>113.23927508812547</v>
      </c>
      <c r="D162" s="433">
        <f t="shared" si="65"/>
        <v>15.57248620289198</v>
      </c>
      <c r="E162" s="434">
        <f t="shared" si="66"/>
        <v>7.0725326769298658</v>
      </c>
      <c r="F162" s="434">
        <f t="shared" si="67"/>
        <v>7.0569336543789403</v>
      </c>
      <c r="G162" s="434">
        <f t="shared" si="82"/>
        <v>1.559902255092549E-2</v>
      </c>
      <c r="H162" s="434">
        <f t="shared" si="68"/>
        <v>8.4999535259621144</v>
      </c>
      <c r="I162" s="253">
        <f t="shared" si="71"/>
        <v>113.65676595692612</v>
      </c>
      <c r="J162">
        <f t="shared" si="72"/>
        <v>15.595425926280697</v>
      </c>
      <c r="K162" s="252">
        <f t="shared" si="73"/>
        <v>729632191.05275881</v>
      </c>
      <c r="L162" s="249">
        <f t="shared" si="74"/>
        <v>6443278.5399318552</v>
      </c>
      <c r="M162" s="253">
        <f t="shared" si="69"/>
        <v>100337866.16447876</v>
      </c>
      <c r="N162" s="443">
        <f t="shared" si="83"/>
        <v>1.0057816265472136E-2</v>
      </c>
      <c r="O162" s="454">
        <f t="shared" si="84"/>
        <v>1.0144546869287533E-2</v>
      </c>
      <c r="Q162" s="353">
        <v>133</v>
      </c>
      <c r="R162" s="54">
        <f t="shared" si="58"/>
        <v>1.2841339574769841E-2</v>
      </c>
      <c r="S162" s="253">
        <f t="shared" si="75"/>
        <v>0.41134218890354718</v>
      </c>
      <c r="T162" s="253">
        <f t="shared" si="76"/>
        <v>0.1868186643106429</v>
      </c>
      <c r="U162">
        <f t="shared" si="59"/>
        <v>8.0025663659519589E-4</v>
      </c>
      <c r="V162" s="253">
        <f t="shared" si="60"/>
        <v>0.1860184076740477</v>
      </c>
      <c r="W162" s="253">
        <f t="shared" si="61"/>
        <v>0.22452352459290428</v>
      </c>
      <c r="X162">
        <f t="shared" si="77"/>
        <v>113.65676595692612</v>
      </c>
      <c r="Y162">
        <f t="shared" si="78"/>
        <v>15.595425926280697</v>
      </c>
      <c r="Z162" s="55">
        <f t="shared" si="79"/>
        <v>8.5124747496230029</v>
      </c>
      <c r="AA162" s="477">
        <f t="shared" si="80"/>
        <v>82740.327706092168</v>
      </c>
      <c r="AB162" s="253">
        <f t="shared" si="63"/>
        <v>6443278.5399318552</v>
      </c>
      <c r="AC162" s="261">
        <f t="shared" si="62"/>
        <v>2650392.2983308216</v>
      </c>
      <c r="AD162" s="435">
        <f t="shared" si="81"/>
        <v>-1.5404755755586396E-2</v>
      </c>
      <c r="AE162" s="478">
        <f t="shared" si="64"/>
        <v>-5.231878161430361E-2</v>
      </c>
    </row>
    <row r="163" spans="2:31" x14ac:dyDescent="0.3">
      <c r="B163" s="353">
        <v>134</v>
      </c>
      <c r="C163" s="432">
        <f t="shared" si="70"/>
        <v>113.2548741106764</v>
      </c>
      <c r="D163" s="433">
        <f t="shared" si="65"/>
        <v>15.573344228608994</v>
      </c>
      <c r="E163" s="434">
        <f t="shared" si="66"/>
        <v>7.0729223651814497</v>
      </c>
      <c r="F163" s="434">
        <f t="shared" si="67"/>
        <v>7.0579057664586884</v>
      </c>
      <c r="G163" s="434">
        <f t="shared" si="82"/>
        <v>1.5016598722761287E-2</v>
      </c>
      <c r="H163" s="434">
        <f t="shared" si="68"/>
        <v>8.5004218634275439</v>
      </c>
      <c r="I163" s="253">
        <f t="shared" si="71"/>
        <v>113.65676595692612</v>
      </c>
      <c r="J163">
        <f t="shared" si="72"/>
        <v>15.595425926280697</v>
      </c>
      <c r="K163" s="252">
        <f t="shared" si="73"/>
        <v>737030026.89900517</v>
      </c>
      <c r="L163" s="249">
        <f t="shared" si="74"/>
        <v>6507711.3253311738</v>
      </c>
      <c r="M163" s="253">
        <f t="shared" si="69"/>
        <v>101346828.60979955</v>
      </c>
      <c r="N163" s="443">
        <f t="shared" si="83"/>
        <v>1.005564981486495E-2</v>
      </c>
      <c r="O163" s="454">
        <f t="shared" si="84"/>
        <v>1.0139130286414999E-2</v>
      </c>
      <c r="Q163" s="353">
        <v>134</v>
      </c>
      <c r="R163" s="54">
        <f t="shared" si="58"/>
        <v>1.2049006271210239E-2</v>
      </c>
      <c r="S163" s="253">
        <f t="shared" si="75"/>
        <v>0.40099560688269259</v>
      </c>
      <c r="T163" s="253">
        <f t="shared" si="76"/>
        <v>0.18211957268945789</v>
      </c>
      <c r="U163">
        <f t="shared" si="59"/>
        <v>7.508793904849253E-4</v>
      </c>
      <c r="V163" s="253">
        <f t="shared" si="60"/>
        <v>0.18136869329897295</v>
      </c>
      <c r="W163" s="253">
        <f t="shared" si="61"/>
        <v>0.2188760341932347</v>
      </c>
      <c r="X163">
        <f t="shared" si="77"/>
        <v>113.65676595692612</v>
      </c>
      <c r="Y163">
        <f t="shared" si="78"/>
        <v>15.595425926280697</v>
      </c>
      <c r="Z163" s="55">
        <f t="shared" si="79"/>
        <v>8.5124747496230029</v>
      </c>
      <c r="AA163" s="477">
        <f t="shared" si="80"/>
        <v>78411.454570141213</v>
      </c>
      <c r="AB163" s="253">
        <f t="shared" si="63"/>
        <v>6507711.3253311738</v>
      </c>
      <c r="AC163" s="261">
        <f t="shared" si="62"/>
        <v>2609563.6523185438</v>
      </c>
      <c r="AD163" s="435">
        <f t="shared" si="81"/>
        <v>-1.5404755755587991E-2</v>
      </c>
      <c r="AE163" s="478">
        <f t="shared" si="64"/>
        <v>-5.2318781614303658E-2</v>
      </c>
    </row>
    <row r="164" spans="2:31" x14ac:dyDescent="0.3">
      <c r="B164" s="353">
        <v>135</v>
      </c>
      <c r="C164" s="432">
        <f t="shared" si="70"/>
        <v>113.26989070939916</v>
      </c>
      <c r="D164" s="433">
        <f t="shared" si="65"/>
        <v>15.57417015106493</v>
      </c>
      <c r="E164" s="434">
        <f t="shared" si="66"/>
        <v>7.0732974731431533</v>
      </c>
      <c r="F164" s="434">
        <f t="shared" si="67"/>
        <v>7.0588415825950817</v>
      </c>
      <c r="G164" s="434">
        <f t="shared" si="82"/>
        <v>1.4455890548071615E-2</v>
      </c>
      <c r="H164" s="434">
        <f t="shared" si="68"/>
        <v>8.5008726779217767</v>
      </c>
      <c r="I164" s="253">
        <f t="shared" si="71"/>
        <v>113.65676595692612</v>
      </c>
      <c r="J164">
        <f t="shared" si="72"/>
        <v>15.595425926280697</v>
      </c>
      <c r="K164" s="252">
        <f t="shared" si="73"/>
        <v>744499028.09446716</v>
      </c>
      <c r="L164" s="249">
        <f t="shared" si="74"/>
        <v>6572788.438584486</v>
      </c>
      <c r="M164" s="253">
        <f t="shared" si="69"/>
        <v>102365725.50946736</v>
      </c>
      <c r="N164" s="443">
        <f t="shared" si="83"/>
        <v>1.0053564710847736E-2</v>
      </c>
      <c r="O164" s="454">
        <f t="shared" si="84"/>
        <v>1.0133917103604602E-2</v>
      </c>
      <c r="Q164" s="353">
        <v>135</v>
      </c>
      <c r="R164" s="54">
        <f t="shared" si="58"/>
        <v>1.1305561330136056E-2</v>
      </c>
      <c r="S164" s="253">
        <f t="shared" si="75"/>
        <v>0.39090927475208054</v>
      </c>
      <c r="T164" s="253">
        <f t="shared" si="76"/>
        <v>0.17753867837016327</v>
      </c>
      <c r="U164">
        <f t="shared" si="59"/>
        <v>7.0454880755986451E-4</v>
      </c>
      <c r="V164" s="253">
        <f t="shared" si="60"/>
        <v>0.17683412956260341</v>
      </c>
      <c r="W164" s="253">
        <f t="shared" si="61"/>
        <v>0.21337059638191727</v>
      </c>
      <c r="X164">
        <f t="shared" si="77"/>
        <v>113.65676595692612</v>
      </c>
      <c r="Y164">
        <f t="shared" si="78"/>
        <v>15.595425926280697</v>
      </c>
      <c r="Z164" s="55">
        <f t="shared" si="79"/>
        <v>8.5124747496230029</v>
      </c>
      <c r="AA164" s="477">
        <f t="shared" si="80"/>
        <v>74309.06280242611</v>
      </c>
      <c r="AB164" s="253">
        <f t="shared" si="63"/>
        <v>6572788.438584486</v>
      </c>
      <c r="AC164" s="261">
        <f t="shared" si="62"/>
        <v>2569363.9616259229</v>
      </c>
      <c r="AD164" s="435">
        <f t="shared" si="81"/>
        <v>-1.5404755755585505E-2</v>
      </c>
      <c r="AE164" s="478">
        <f t="shared" si="64"/>
        <v>-5.2318781614303575E-2</v>
      </c>
    </row>
    <row r="165" spans="2:31" x14ac:dyDescent="0.3">
      <c r="B165" s="353">
        <v>136</v>
      </c>
      <c r="C165" s="432">
        <f t="shared" si="70"/>
        <v>113.28434659994724</v>
      </c>
      <c r="D165" s="433">
        <f t="shared" si="65"/>
        <v>15.574965172154382</v>
      </c>
      <c r="E165" s="434">
        <f t="shared" si="66"/>
        <v>7.0736585466776383</v>
      </c>
      <c r="F165" s="434">
        <f t="shared" si="67"/>
        <v>7.0597424560811879</v>
      </c>
      <c r="G165" s="434">
        <f t="shared" si="82"/>
        <v>1.3916090596450381E-2</v>
      </c>
      <c r="H165" s="434">
        <f t="shared" si="68"/>
        <v>8.5013066254767438</v>
      </c>
      <c r="I165" s="253">
        <f t="shared" si="71"/>
        <v>113.65676595692612</v>
      </c>
      <c r="J165">
        <f t="shared" si="72"/>
        <v>15.595425926280697</v>
      </c>
      <c r="K165" s="252">
        <f t="shared" si="73"/>
        <v>752039984.04077828</v>
      </c>
      <c r="L165" s="249">
        <f t="shared" si="74"/>
        <v>6638516.3229703307</v>
      </c>
      <c r="M165" s="253">
        <f t="shared" si="69"/>
        <v>103394660.52504124</v>
      </c>
      <c r="N165" s="443">
        <f t="shared" si="83"/>
        <v>1.0051557886713872E-2</v>
      </c>
      <c r="O165" s="454">
        <f t="shared" si="84"/>
        <v>1.012889965163832E-2</v>
      </c>
      <c r="Q165" s="353">
        <v>136</v>
      </c>
      <c r="R165" s="54">
        <f t="shared" si="58"/>
        <v>1.0607988253344112E-2</v>
      </c>
      <c r="S165" s="253">
        <f t="shared" si="75"/>
        <v>0.38107664638805072</v>
      </c>
      <c r="T165" s="253">
        <f t="shared" si="76"/>
        <v>0.1730730083096052</v>
      </c>
      <c r="U165">
        <f t="shared" si="59"/>
        <v>6.6107690332724951E-4</v>
      </c>
      <c r="V165" s="253">
        <f t="shared" si="60"/>
        <v>0.17241193140627795</v>
      </c>
      <c r="W165" s="253">
        <f t="shared" si="61"/>
        <v>0.20800363807844552</v>
      </c>
      <c r="X165">
        <f t="shared" si="77"/>
        <v>113.65676595692612</v>
      </c>
      <c r="Y165">
        <f t="shared" si="78"/>
        <v>15.595425926280697</v>
      </c>
      <c r="Z165" s="55">
        <f t="shared" si="79"/>
        <v>8.5124747496230029</v>
      </c>
      <c r="AA165" s="477">
        <f t="shared" si="80"/>
        <v>70421.303173702414</v>
      </c>
      <c r="AB165" s="253">
        <f t="shared" si="63"/>
        <v>6638516.3229703307</v>
      </c>
      <c r="AC165" s="261">
        <f t="shared" si="62"/>
        <v>2529783.5373498648</v>
      </c>
      <c r="AD165" s="435">
        <f t="shared" si="81"/>
        <v>-1.5404755755588301E-2</v>
      </c>
      <c r="AE165" s="478">
        <f t="shared" si="64"/>
        <v>-5.2318781614303506E-2</v>
      </c>
    </row>
    <row r="166" spans="2:31" x14ac:dyDescent="0.3">
      <c r="B166" s="353">
        <v>137</v>
      </c>
      <c r="C166" s="432">
        <f t="shared" si="70"/>
        <v>113.29826269054369</v>
      </c>
      <c r="D166" s="433">
        <f t="shared" si="65"/>
        <v>15.575730448720341</v>
      </c>
      <c r="E166" s="434">
        <f t="shared" si="66"/>
        <v>7.0740061111865495</v>
      </c>
      <c r="F166" s="434">
        <f t="shared" si="67"/>
        <v>7.0606096898919928</v>
      </c>
      <c r="G166" s="434">
        <f t="shared" si="82"/>
        <v>1.339642129455676E-2</v>
      </c>
      <c r="H166" s="434">
        <f t="shared" si="68"/>
        <v>8.5017243375337923</v>
      </c>
      <c r="I166" s="253">
        <f t="shared" si="71"/>
        <v>113.65676595692612</v>
      </c>
      <c r="J166">
        <f t="shared" si="72"/>
        <v>15.595425926280697</v>
      </c>
      <c r="K166" s="252">
        <f t="shared" si="73"/>
        <v>759653689.8977083</v>
      </c>
      <c r="L166" s="249">
        <f t="shared" si="74"/>
        <v>6704901.4862000337</v>
      </c>
      <c r="M166" s="253">
        <f t="shared" si="69"/>
        <v>104433738.2342761</v>
      </c>
      <c r="N166" s="443">
        <f t="shared" si="83"/>
        <v>1.0049626392295261E-2</v>
      </c>
      <c r="O166" s="454">
        <f t="shared" si="84"/>
        <v>1.0124070552766215E-2</v>
      </c>
      <c r="Q166" s="353">
        <v>137</v>
      </c>
      <c r="R166" s="54">
        <f t="shared" si="58"/>
        <v>9.9534566658913901E-3</v>
      </c>
      <c r="S166" s="253">
        <f t="shared" si="75"/>
        <v>0.37149134032305425</v>
      </c>
      <c r="T166" s="253">
        <f t="shared" si="76"/>
        <v>0.16871966424624865</v>
      </c>
      <c r="U166">
        <f t="shared" si="59"/>
        <v>6.202872922691199E-4</v>
      </c>
      <c r="V166" s="253">
        <f t="shared" si="60"/>
        <v>0.16809937695397953</v>
      </c>
      <c r="W166" s="253">
        <f t="shared" si="61"/>
        <v>0.2027716760768056</v>
      </c>
      <c r="X166">
        <f t="shared" si="77"/>
        <v>113.65676595692612</v>
      </c>
      <c r="Y166">
        <f t="shared" si="78"/>
        <v>15.595425926280697</v>
      </c>
      <c r="Z166" s="55">
        <f t="shared" si="79"/>
        <v>8.5124747496230029</v>
      </c>
      <c r="AA166" s="477">
        <f t="shared" si="80"/>
        <v>66736.946391962818</v>
      </c>
      <c r="AB166" s="253">
        <f t="shared" si="63"/>
        <v>6704901.4862000337</v>
      </c>
      <c r="AC166" s="261">
        <f t="shared" si="62"/>
        <v>2490812.8398424895</v>
      </c>
      <c r="AD166" s="435">
        <f t="shared" si="81"/>
        <v>-1.5404755755585345E-2</v>
      </c>
      <c r="AE166" s="478">
        <f t="shared" si="64"/>
        <v>-5.2318781614303519E-2</v>
      </c>
    </row>
    <row r="167" spans="2:31" x14ac:dyDescent="0.3">
      <c r="B167" s="353">
        <v>138</v>
      </c>
      <c r="C167" s="432">
        <f t="shared" si="70"/>
        <v>113.31165911183825</v>
      </c>
      <c r="D167" s="433">
        <f t="shared" si="65"/>
        <v>15.57646709424694</v>
      </c>
      <c r="E167" s="434">
        <f t="shared" si="66"/>
        <v>7.0743406723793036</v>
      </c>
      <c r="F167" s="434">
        <f t="shared" si="67"/>
        <v>7.0614445385450617</v>
      </c>
      <c r="G167" s="434">
        <f t="shared" si="82"/>
        <v>1.289613383424193E-2</v>
      </c>
      <c r="H167" s="434">
        <f t="shared" si="68"/>
        <v>8.5021264218676365</v>
      </c>
      <c r="I167" s="253">
        <f t="shared" si="71"/>
        <v>113.65676595692612</v>
      </c>
      <c r="J167">
        <f t="shared" si="72"/>
        <v>15.595425926280697</v>
      </c>
      <c r="K167" s="252">
        <f t="shared" si="73"/>
        <v>767340946.69858336</v>
      </c>
      <c r="L167" s="249">
        <f t="shared" si="74"/>
        <v>6771950.5010620337</v>
      </c>
      <c r="M167" s="253">
        <f t="shared" si="69"/>
        <v>105483064.1436618</v>
      </c>
      <c r="N167" s="443">
        <f t="shared" si="83"/>
        <v>1.0047767389421073E-2</v>
      </c>
      <c r="O167" s="454">
        <f t="shared" si="84"/>
        <v>1.0119422709458833E-2</v>
      </c>
      <c r="Q167" s="353">
        <v>138</v>
      </c>
      <c r="R167" s="54">
        <f t="shared" ref="R167:R230" si="85">AA167/AB167</f>
        <v>9.3393108319615691E-3</v>
      </c>
      <c r="S167" s="253">
        <f t="shared" si="75"/>
        <v>0.36214713560402173</v>
      </c>
      <c r="T167" s="253">
        <f t="shared" si="76"/>
        <v>0.16447582081917878</v>
      </c>
      <c r="U167">
        <f t="shared" ref="U167:U230" si="86">($C$9+$C$10)*R167</f>
        <v>5.8201447216511305E-4</v>
      </c>
      <c r="V167" s="253">
        <f t="shared" ref="V167:V230" si="87">T167-U167</f>
        <v>0.16389380634701367</v>
      </c>
      <c r="W167" s="253">
        <f t="shared" ref="W167:W230" si="88">(1-$C$8)*S167</f>
        <v>0.19767131478484296</v>
      </c>
      <c r="X167">
        <f t="shared" si="77"/>
        <v>113.65676595692612</v>
      </c>
      <c r="Y167">
        <f t="shared" si="78"/>
        <v>15.595425926280697</v>
      </c>
      <c r="Z167" s="55">
        <f t="shared" si="79"/>
        <v>8.5124747496230029</v>
      </c>
      <c r="AA167" s="477">
        <f t="shared" si="80"/>
        <v>63245.350668076229</v>
      </c>
      <c r="AB167" s="253">
        <f t="shared" si="63"/>
        <v>6771950.5010620337</v>
      </c>
      <c r="AC167" s="261">
        <f t="shared" si="62"/>
        <v>2452442.476411833</v>
      </c>
      <c r="AD167" s="435">
        <f t="shared" si="81"/>
        <v>-1.5404755755588166E-2</v>
      </c>
      <c r="AE167" s="478">
        <f t="shared" si="64"/>
        <v>-5.2318781614303589E-2</v>
      </c>
    </row>
    <row r="168" spans="2:31" x14ac:dyDescent="0.3">
      <c r="B168" s="353">
        <v>139</v>
      </c>
      <c r="C168" s="432">
        <f t="shared" si="70"/>
        <v>113.3245552456725</v>
      </c>
      <c r="D168" s="433">
        <f t="shared" si="65"/>
        <v>15.577176180488246</v>
      </c>
      <c r="E168" s="434">
        <f t="shared" si="66"/>
        <v>7.0746627170128358</v>
      </c>
      <c r="F168" s="434">
        <f t="shared" si="67"/>
        <v>7.0622482098931467</v>
      </c>
      <c r="G168" s="434">
        <f t="shared" si="82"/>
        <v>1.2414507119689056E-2</v>
      </c>
      <c r="H168" s="434">
        <f t="shared" si="68"/>
        <v>8.5025134634754096</v>
      </c>
      <c r="I168" s="253">
        <f t="shared" si="71"/>
        <v>113.65676595692612</v>
      </c>
      <c r="J168">
        <f t="shared" si="72"/>
        <v>15.595425926280697</v>
      </c>
      <c r="K168" s="252">
        <f t="shared" si="73"/>
        <v>775102561.46534967</v>
      </c>
      <c r="L168" s="249">
        <f t="shared" si="74"/>
        <v>6839670.0060726544</v>
      </c>
      <c r="M168" s="253">
        <f t="shared" si="69"/>
        <v>106542744.70099482</v>
      </c>
      <c r="N168" s="443">
        <f t="shared" si="83"/>
        <v>1.0045978147637037E-2</v>
      </c>
      <c r="O168" s="454">
        <f t="shared" si="84"/>
        <v>1.0114949293609277E-2</v>
      </c>
      <c r="Q168" s="353">
        <v>139</v>
      </c>
      <c r="R168" s="54">
        <f t="shared" si="85"/>
        <v>8.7630588793228426E-3</v>
      </c>
      <c r="S168" s="253">
        <f t="shared" si="75"/>
        <v>0.35303796775490726</v>
      </c>
      <c r="T168" s="253">
        <f t="shared" si="76"/>
        <v>0.16033872373441546</v>
      </c>
      <c r="U168">
        <f t="shared" si="86"/>
        <v>5.4610315257380422E-4</v>
      </c>
      <c r="V168" s="253">
        <f t="shared" si="87"/>
        <v>0.15979262058184165</v>
      </c>
      <c r="W168" s="253">
        <f t="shared" si="88"/>
        <v>0.19269924402049179</v>
      </c>
      <c r="X168">
        <f t="shared" si="77"/>
        <v>113.65676595692612</v>
      </c>
      <c r="Y168">
        <f t="shared" si="78"/>
        <v>15.595425926280697</v>
      </c>
      <c r="Z168" s="55">
        <f t="shared" si="79"/>
        <v>8.5124747496230029</v>
      </c>
      <c r="AA168" s="477">
        <f t="shared" si="80"/>
        <v>59936.430978353099</v>
      </c>
      <c r="AB168" s="253">
        <f t="shared" si="63"/>
        <v>6839670.0060726544</v>
      </c>
      <c r="AC168" s="261">
        <f t="shared" si="62"/>
        <v>2414663.1990580852</v>
      </c>
      <c r="AD168" s="435">
        <f t="shared" si="81"/>
        <v>-1.5404755755585585E-2</v>
      </c>
      <c r="AE168" s="478">
        <f t="shared" si="64"/>
        <v>-5.2318781614303596E-2</v>
      </c>
    </row>
    <row r="169" spans="2:31" x14ac:dyDescent="0.3">
      <c r="B169" s="353">
        <v>140</v>
      </c>
      <c r="C169" s="432">
        <f t="shared" si="70"/>
        <v>113.3369697527922</v>
      </c>
      <c r="D169" s="433">
        <f t="shared" si="65"/>
        <v>15.577858739035666</v>
      </c>
      <c r="E169" s="434">
        <f t="shared" si="66"/>
        <v>7.0749727136034668</v>
      </c>
      <c r="F169" s="434">
        <f t="shared" si="67"/>
        <v>7.063021866851189</v>
      </c>
      <c r="G169" s="434">
        <f t="shared" si="82"/>
        <v>1.1950846752277755E-2</v>
      </c>
      <c r="H169" s="434">
        <f t="shared" si="68"/>
        <v>8.5028860254321987</v>
      </c>
      <c r="I169" s="253">
        <f t="shared" si="71"/>
        <v>113.65676595692612</v>
      </c>
      <c r="J169">
        <f t="shared" si="72"/>
        <v>15.595425926280697</v>
      </c>
      <c r="K169" s="252">
        <f t="shared" si="73"/>
        <v>782939347.32330978</v>
      </c>
      <c r="L169" s="249">
        <f t="shared" si="74"/>
        <v>6908066.7061333805</v>
      </c>
      <c r="M169" s="253">
        <f t="shared" si="69"/>
        <v>107612887.30798107</v>
      </c>
      <c r="N169" s="443">
        <f t="shared" si="83"/>
        <v>1.0044256040047954E-2</v>
      </c>
      <c r="O169" s="454">
        <f t="shared" si="84"/>
        <v>1.0110643736158576E-2</v>
      </c>
      <c r="Q169" s="353">
        <v>140</v>
      </c>
      <c r="R169" s="54">
        <f t="shared" si="85"/>
        <v>8.222362688655711E-3</v>
      </c>
      <c r="S169" s="253">
        <f t="shared" si="75"/>
        <v>0.34415792484078639</v>
      </c>
      <c r="T169" s="253">
        <f t="shared" si="76"/>
        <v>0.15630568797735081</v>
      </c>
      <c r="U169">
        <f t="shared" si="86"/>
        <v>5.1240762474793339E-4</v>
      </c>
      <c r="V169" s="253">
        <f t="shared" si="87"/>
        <v>0.15579328035260287</v>
      </c>
      <c r="W169" s="253">
        <f t="shared" si="88"/>
        <v>0.18785223686343558</v>
      </c>
      <c r="X169">
        <f t="shared" si="77"/>
        <v>113.65676595692612</v>
      </c>
      <c r="Y169">
        <f t="shared" si="78"/>
        <v>15.595425926280697</v>
      </c>
      <c r="Z169" s="55">
        <f t="shared" si="79"/>
        <v>8.5124747496230029</v>
      </c>
      <c r="AA169" s="477">
        <f t="shared" si="80"/>
        <v>56800.629935255864</v>
      </c>
      <c r="AB169" s="253">
        <f t="shared" si="63"/>
        <v>6908066.7061333805</v>
      </c>
      <c r="AC169" s="261">
        <f t="shared" ref="AC169:AC232" si="89">$C$11*(AA169^$C$7)*(AB169^(1-$C$7))</f>
        <v>2377465.9022445888</v>
      </c>
      <c r="AD169" s="435">
        <f t="shared" si="81"/>
        <v>-1.5404755755587925E-2</v>
      </c>
      <c r="AE169" s="478">
        <f t="shared" si="64"/>
        <v>-5.2318781614303575E-2</v>
      </c>
    </row>
    <row r="170" spans="2:31" x14ac:dyDescent="0.3">
      <c r="B170" s="353">
        <v>141</v>
      </c>
      <c r="C170" s="432">
        <f t="shared" si="70"/>
        <v>113.34892059954448</v>
      </c>
      <c r="D170" s="433">
        <f t="shared" si="65"/>
        <v>15.578515762826147</v>
      </c>
      <c r="E170" s="434">
        <f t="shared" si="66"/>
        <v>7.0752711131118788</v>
      </c>
      <c r="F170" s="434">
        <f t="shared" si="67"/>
        <v>7.0637666290600505</v>
      </c>
      <c r="G170" s="434">
        <f t="shared" si="82"/>
        <v>1.1504484051828356E-2</v>
      </c>
      <c r="H170" s="434">
        <f t="shared" si="68"/>
        <v>8.5032446497142686</v>
      </c>
      <c r="I170" s="253">
        <f t="shared" si="71"/>
        <v>113.65676595692612</v>
      </c>
      <c r="J170">
        <f t="shared" si="72"/>
        <v>15.595425926280697</v>
      </c>
      <c r="K170" s="252">
        <f t="shared" si="73"/>
        <v>790852123.61556804</v>
      </c>
      <c r="L170" s="249">
        <f t="shared" si="74"/>
        <v>6977147.3731947141</v>
      </c>
      <c r="M170" s="253">
        <f t="shared" si="69"/>
        <v>108693600.33287501</v>
      </c>
      <c r="N170" s="443">
        <f t="shared" si="83"/>
        <v>1.0042598539346028E-2</v>
      </c>
      <c r="O170" s="454">
        <f t="shared" si="84"/>
        <v>1.0106499717136751E-2</v>
      </c>
      <c r="Q170" s="353">
        <v>141</v>
      </c>
      <c r="R170" s="54">
        <f t="shared" si="85"/>
        <v>7.7150284067270649E-3</v>
      </c>
      <c r="S170" s="253">
        <f t="shared" si="75"/>
        <v>0.3355012436309549</v>
      </c>
      <c r="T170" s="253">
        <f t="shared" si="76"/>
        <v>0.15237409607014926</v>
      </c>
      <c r="U170">
        <f t="shared" si="86"/>
        <v>4.8079117042697255E-4</v>
      </c>
      <c r="V170" s="253">
        <f t="shared" si="87"/>
        <v>0.15189330489972228</v>
      </c>
      <c r="W170" s="253">
        <f t="shared" si="88"/>
        <v>0.18312714756080564</v>
      </c>
      <c r="X170">
        <f t="shared" si="77"/>
        <v>113.65676595692612</v>
      </c>
      <c r="Y170">
        <f t="shared" si="78"/>
        <v>15.595425926280697</v>
      </c>
      <c r="Z170" s="55">
        <f t="shared" si="79"/>
        <v>8.5124747496230029</v>
      </c>
      <c r="AA170" s="477">
        <f t="shared" si="80"/>
        <v>53828.890182118339</v>
      </c>
      <c r="AB170" s="253">
        <f t="shared" ref="AB170:AB233" si="90">AB169*(1+$C$10)</f>
        <v>6977147.3731947141</v>
      </c>
      <c r="AC170" s="261">
        <f t="shared" si="89"/>
        <v>2340841.6207032781</v>
      </c>
      <c r="AD170" s="435">
        <f t="shared" si="81"/>
        <v>-1.5404755755585548E-2</v>
      </c>
      <c r="AE170" s="478">
        <f t="shared" ref="AE170:AE233" si="91">(AA170-AA169)/AA169</f>
        <v>-5.2318781614303554E-2</v>
      </c>
    </row>
    <row r="171" spans="2:31" x14ac:dyDescent="0.3">
      <c r="B171" s="353">
        <v>142</v>
      </c>
      <c r="C171" s="432">
        <f t="shared" si="70"/>
        <v>113.36042508359631</v>
      </c>
      <c r="D171" s="433">
        <f t="shared" si="65"/>
        <v>15.579148207593553</v>
      </c>
      <c r="E171" s="434">
        <f t="shared" si="66"/>
        <v>7.0755583496022858</v>
      </c>
      <c r="F171" s="434">
        <f t="shared" si="67"/>
        <v>7.0644835744892616</v>
      </c>
      <c r="G171" s="434">
        <f t="shared" si="82"/>
        <v>1.1074775113024238E-2</v>
      </c>
      <c r="H171" s="434">
        <f t="shared" si="68"/>
        <v>8.5035898579912672</v>
      </c>
      <c r="I171" s="253">
        <f t="shared" si="71"/>
        <v>113.65676595692612</v>
      </c>
      <c r="J171">
        <f t="shared" si="72"/>
        <v>15.595425926280697</v>
      </c>
      <c r="K171" s="252">
        <f t="shared" si="73"/>
        <v>798841716.01721263</v>
      </c>
      <c r="L171" s="249">
        <f t="shared" si="74"/>
        <v>7046918.8469266612</v>
      </c>
      <c r="M171" s="253">
        <f t="shared" si="69"/>
        <v>109784993.12315455</v>
      </c>
      <c r="N171" s="443">
        <f t="shared" si="83"/>
        <v>1.0041003213962353E-2</v>
      </c>
      <c r="O171" s="454">
        <f t="shared" si="84"/>
        <v>1.0102511156091067E-2</v>
      </c>
      <c r="Q171" s="353">
        <v>142</v>
      </c>
      <c r="R171" s="54">
        <f t="shared" si="85"/>
        <v>7.2389975449181814E-3</v>
      </c>
      <c r="S171" s="253">
        <f t="shared" si="75"/>
        <v>0.3270623058585389</v>
      </c>
      <c r="T171" s="253">
        <f t="shared" si="76"/>
        <v>0.14854139637298044</v>
      </c>
      <c r="U171">
        <f t="shared" si="86"/>
        <v>4.5112550710823602E-4</v>
      </c>
      <c r="V171" s="253">
        <f t="shared" si="87"/>
        <v>0.1480902708658722</v>
      </c>
      <c r="W171" s="253">
        <f t="shared" si="88"/>
        <v>0.17852090948555846</v>
      </c>
      <c r="X171">
        <f t="shared" si="77"/>
        <v>113.65676595692612</v>
      </c>
      <c r="Y171">
        <f t="shared" si="78"/>
        <v>15.595425926280697</v>
      </c>
      <c r="Z171" s="55">
        <f t="shared" si="79"/>
        <v>8.5124747496230029</v>
      </c>
      <c r="AA171" s="477">
        <f t="shared" si="80"/>
        <v>51012.628232139759</v>
      </c>
      <c r="AB171" s="253">
        <f t="shared" si="90"/>
        <v>7046918.8469266612</v>
      </c>
      <c r="AC171" s="261">
        <f t="shared" si="89"/>
        <v>2304781.5272738286</v>
      </c>
      <c r="AD171" s="435">
        <f t="shared" si="81"/>
        <v>-1.5404755755588305E-2</v>
      </c>
      <c r="AE171" s="478">
        <f t="shared" si="91"/>
        <v>-5.2318781614303582E-2</v>
      </c>
    </row>
    <row r="172" spans="2:31" x14ac:dyDescent="0.3">
      <c r="B172" s="353">
        <v>143</v>
      </c>
      <c r="C172" s="432">
        <f t="shared" si="70"/>
        <v>113.37149985870934</v>
      </c>
      <c r="D172" s="433">
        <f t="shared" si="65"/>
        <v>15.579756993265333</v>
      </c>
      <c r="E172" s="434">
        <f t="shared" si="66"/>
        <v>7.0758348408767562</v>
      </c>
      <c r="F172" s="434">
        <f t="shared" si="67"/>
        <v>7.0651737409809581</v>
      </c>
      <c r="G172" s="434">
        <f t="shared" si="82"/>
        <v>1.066109989579811E-2</v>
      </c>
      <c r="H172" s="434">
        <f t="shared" si="68"/>
        <v>8.5039221523885757</v>
      </c>
      <c r="I172" s="253">
        <f t="shared" si="71"/>
        <v>113.65676595692612</v>
      </c>
      <c r="J172">
        <f t="shared" si="72"/>
        <v>15.595425926280697</v>
      </c>
      <c r="K172" s="252">
        <f t="shared" si="73"/>
        <v>806908956.64926898</v>
      </c>
      <c r="L172" s="249">
        <f t="shared" si="74"/>
        <v>7117388.0353959277</v>
      </c>
      <c r="M172" s="253">
        <f t="shared" si="69"/>
        <v>110887176.01824254</v>
      </c>
      <c r="N172" s="443">
        <f t="shared" si="83"/>
        <v>1.0039467724441911E-2</v>
      </c>
      <c r="O172" s="454">
        <f t="shared" si="84"/>
        <v>1.0098672202895486E-2</v>
      </c>
      <c r="Q172" s="353">
        <v>143</v>
      </c>
      <c r="R172" s="54">
        <f t="shared" si="85"/>
        <v>6.7923386269892342E-3</v>
      </c>
      <c r="S172" s="253">
        <f t="shared" si="75"/>
        <v>0.31883563457418729</v>
      </c>
      <c r="T172" s="253">
        <f t="shared" si="76"/>
        <v>0.14480510142798109</v>
      </c>
      <c r="U172">
        <f t="shared" si="86"/>
        <v>4.2329026754574076E-4</v>
      </c>
      <c r="V172" s="253">
        <f t="shared" si="87"/>
        <v>0.14438181116043536</v>
      </c>
      <c r="W172" s="253">
        <f t="shared" si="88"/>
        <v>0.1740305331462062</v>
      </c>
      <c r="X172">
        <f t="shared" si="77"/>
        <v>113.65676595692612</v>
      </c>
      <c r="Y172">
        <f t="shared" si="78"/>
        <v>15.595425926280697</v>
      </c>
      <c r="Z172" s="55">
        <f t="shared" si="79"/>
        <v>8.5124747496230029</v>
      </c>
      <c r="AA172" s="477">
        <f t="shared" si="80"/>
        <v>48343.709676090781</v>
      </c>
      <c r="AB172" s="253">
        <f t="shared" si="90"/>
        <v>7117388.0353959277</v>
      </c>
      <c r="AC172" s="261">
        <f t="shared" si="89"/>
        <v>2269276.9307761882</v>
      </c>
      <c r="AD172" s="435">
        <f t="shared" si="81"/>
        <v>-1.5404755755586294E-2</v>
      </c>
      <c r="AE172" s="478">
        <f t="shared" si="91"/>
        <v>-5.2318781614303603E-2</v>
      </c>
    </row>
    <row r="173" spans="2:31" x14ac:dyDescent="0.3">
      <c r="B173" s="353">
        <v>144</v>
      </c>
      <c r="C173" s="432">
        <f t="shared" si="70"/>
        <v>113.38216095860514</v>
      </c>
      <c r="D173" s="433">
        <f t="shared" si="65"/>
        <v>15.58034300530651</v>
      </c>
      <c r="E173" s="434">
        <f t="shared" si="66"/>
        <v>7.0761009890856101</v>
      </c>
      <c r="F173" s="434">
        <f t="shared" si="67"/>
        <v>7.0658381277371323</v>
      </c>
      <c r="G173" s="434">
        <f t="shared" si="82"/>
        <v>1.026286134847787E-2</v>
      </c>
      <c r="H173" s="434">
        <f t="shared" si="68"/>
        <v>8.5042420162208998</v>
      </c>
      <c r="I173" s="253">
        <f t="shared" si="71"/>
        <v>113.65676595692612</v>
      </c>
      <c r="J173">
        <f t="shared" si="72"/>
        <v>15.595425926280697</v>
      </c>
      <c r="K173" s="252">
        <f t="shared" si="73"/>
        <v>815054684.19245267</v>
      </c>
      <c r="L173" s="249">
        <f t="shared" si="74"/>
        <v>7188561.915749887</v>
      </c>
      <c r="M173" s="253">
        <f t="shared" si="69"/>
        <v>112000260.3622666</v>
      </c>
      <c r="N173" s="443">
        <f t="shared" si="83"/>
        <v>1.0037989819859275E-2</v>
      </c>
      <c r="O173" s="454">
        <f t="shared" si="84"/>
        <v>1.0094977228917173E-2</v>
      </c>
      <c r="Q173" s="353">
        <v>144</v>
      </c>
      <c r="R173" s="54">
        <f t="shared" si="85"/>
        <v>6.3732393521914715E-3</v>
      </c>
      <c r="S173" s="253">
        <f t="shared" si="75"/>
        <v>0.31081589059147968</v>
      </c>
      <c r="T173" s="253">
        <f t="shared" si="76"/>
        <v>0.14116278634487139</v>
      </c>
      <c r="U173">
        <f t="shared" si="86"/>
        <v>3.9717251136490598E-4</v>
      </c>
      <c r="V173" s="253">
        <f t="shared" si="87"/>
        <v>0.1407656138335065</v>
      </c>
      <c r="W173" s="253">
        <f t="shared" si="88"/>
        <v>0.16965310424660829</v>
      </c>
      <c r="X173">
        <f t="shared" si="77"/>
        <v>113.65676595692612</v>
      </c>
      <c r="Y173">
        <f t="shared" si="78"/>
        <v>15.595425926280697</v>
      </c>
      <c r="Z173" s="55">
        <f t="shared" si="79"/>
        <v>8.5124747496230029</v>
      </c>
      <c r="AA173" s="477">
        <f t="shared" si="80"/>
        <v>45814.425687122093</v>
      </c>
      <c r="AB173" s="253">
        <f t="shared" si="90"/>
        <v>7188561.915749887</v>
      </c>
      <c r="AC173" s="261">
        <f t="shared" si="89"/>
        <v>2234319.2739157942</v>
      </c>
      <c r="AD173" s="435">
        <f t="shared" si="81"/>
        <v>-1.5404755755586405E-2</v>
      </c>
      <c r="AE173" s="478">
        <f t="shared" si="91"/>
        <v>-5.2318781614303561E-2</v>
      </c>
    </row>
    <row r="174" spans="2:31" x14ac:dyDescent="0.3">
      <c r="B174" s="353">
        <v>145</v>
      </c>
      <c r="C174" s="432">
        <f t="shared" si="70"/>
        <v>113.39242381995361</v>
      </c>
      <c r="D174" s="433">
        <f t="shared" si="65"/>
        <v>15.580907096013116</v>
      </c>
      <c r="E174" s="434">
        <f t="shared" si="66"/>
        <v>7.0763571813148562</v>
      </c>
      <c r="F174" s="434">
        <f t="shared" si="67"/>
        <v>7.0664776967522451</v>
      </c>
      <c r="G174" s="434">
        <f t="shared" si="82"/>
        <v>9.8794845626111183E-3</v>
      </c>
      <c r="H174" s="434">
        <f t="shared" si="68"/>
        <v>8.5045499146982593</v>
      </c>
      <c r="I174" s="253">
        <f t="shared" si="71"/>
        <v>113.65676595692612</v>
      </c>
      <c r="J174">
        <f t="shared" si="72"/>
        <v>15.595425926280697</v>
      </c>
      <c r="K174" s="252">
        <f t="shared" si="73"/>
        <v>823279744.00075567</v>
      </c>
      <c r="L174" s="249">
        <f t="shared" si="74"/>
        <v>7260447.5349073857</v>
      </c>
      <c r="M174" s="253">
        <f t="shared" si="69"/>
        <v>113124358.5168694</v>
      </c>
      <c r="N174" s="443">
        <f t="shared" si="83"/>
        <v>1.0036567334458712E-2</v>
      </c>
      <c r="O174" s="454">
        <f t="shared" si="84"/>
        <v>1.0091420818533542E-2</v>
      </c>
      <c r="Q174" s="353">
        <v>145</v>
      </c>
      <c r="R174" s="54">
        <f t="shared" si="85"/>
        <v>5.9799992419291891E-3</v>
      </c>
      <c r="S174" s="253">
        <f t="shared" si="75"/>
        <v>0.30299786902174541</v>
      </c>
      <c r="T174" s="253">
        <f t="shared" si="76"/>
        <v>0.13761208722717883</v>
      </c>
      <c r="U174">
        <f t="shared" si="86"/>
        <v>3.7266626681148617E-4</v>
      </c>
      <c r="V174" s="253">
        <f t="shared" si="87"/>
        <v>0.13723942096036734</v>
      </c>
      <c r="W174" s="253">
        <f t="shared" si="88"/>
        <v>0.16538578179456659</v>
      </c>
      <c r="X174">
        <f t="shared" si="77"/>
        <v>113.65676595692612</v>
      </c>
      <c r="Y174">
        <f t="shared" si="78"/>
        <v>15.595425926280697</v>
      </c>
      <c r="Z174" s="55">
        <f t="shared" si="79"/>
        <v>8.5124747496230029</v>
      </c>
      <c r="AA174" s="477">
        <f t="shared" si="80"/>
        <v>43417.470754812814</v>
      </c>
      <c r="AB174" s="253">
        <f t="shared" si="90"/>
        <v>7260447.5349073857</v>
      </c>
      <c r="AC174" s="261">
        <f t="shared" si="89"/>
        <v>2199900.1312211184</v>
      </c>
      <c r="AD174" s="435">
        <f t="shared" si="81"/>
        <v>-1.5404755755588133E-2</v>
      </c>
      <c r="AE174" s="478">
        <f t="shared" si="91"/>
        <v>-5.2318781614303547E-2</v>
      </c>
    </row>
    <row r="175" spans="2:31" x14ac:dyDescent="0.3">
      <c r="B175" s="353">
        <v>146</v>
      </c>
      <c r="C175" s="432">
        <f t="shared" si="70"/>
        <v>113.40230330451622</v>
      </c>
      <c r="D175" s="433">
        <f t="shared" si="65"/>
        <v>15.581450085756803</v>
      </c>
      <c r="E175" s="434">
        <f t="shared" si="66"/>
        <v>7.0766037901514558</v>
      </c>
      <c r="F175" s="434">
        <f t="shared" si="67"/>
        <v>7.0670933741931652</v>
      </c>
      <c r="G175" s="434">
        <f t="shared" si="82"/>
        <v>9.5104159582906078E-3</v>
      </c>
      <c r="H175" s="434">
        <f t="shared" si="68"/>
        <v>8.504846295605347</v>
      </c>
      <c r="I175" s="253">
        <f t="shared" si="71"/>
        <v>113.65676595692612</v>
      </c>
      <c r="J175">
        <f t="shared" si="72"/>
        <v>15.595425926280697</v>
      </c>
      <c r="K175" s="252">
        <f t="shared" si="73"/>
        <v>831584988.21489549</v>
      </c>
      <c r="L175" s="249">
        <f t="shared" si="74"/>
        <v>7333052.0102564599</v>
      </c>
      <c r="M175" s="253">
        <f t="shared" si="69"/>
        <v>114259583.87406975</v>
      </c>
      <c r="N175" s="443">
        <f t="shared" si="83"/>
        <v>1.0035198184403994E-2</v>
      </c>
      <c r="O175" s="454">
        <f t="shared" si="84"/>
        <v>1.0087997760980009E-2</v>
      </c>
      <c r="Q175" s="353">
        <v>146</v>
      </c>
      <c r="R175" s="54">
        <f t="shared" si="85"/>
        <v>5.6110227401356379E-3</v>
      </c>
      <c r="S175" s="253">
        <f t="shared" si="75"/>
        <v>0.29537649589604159</v>
      </c>
      <c r="T175" s="253">
        <f t="shared" si="76"/>
        <v>0.1341506996380471</v>
      </c>
      <c r="U175">
        <f t="shared" si="86"/>
        <v>3.4967210077540417E-4</v>
      </c>
      <c r="V175" s="253">
        <f t="shared" si="87"/>
        <v>0.13380102753727169</v>
      </c>
      <c r="W175" s="253">
        <f t="shared" si="88"/>
        <v>0.16122579625799449</v>
      </c>
      <c r="X175">
        <f t="shared" si="77"/>
        <v>113.65676595692612</v>
      </c>
      <c r="Y175">
        <f t="shared" si="78"/>
        <v>15.595425926280697</v>
      </c>
      <c r="Z175" s="55">
        <f t="shared" si="79"/>
        <v>8.5124747496230029</v>
      </c>
      <c r="AA175" s="477">
        <f t="shared" si="80"/>
        <v>41145.921584146352</v>
      </c>
      <c r="AB175" s="253">
        <f t="shared" si="90"/>
        <v>7333052.0102564599</v>
      </c>
      <c r="AC175" s="261">
        <f t="shared" si="89"/>
        <v>2166011.207012977</v>
      </c>
      <c r="AD175" s="435">
        <f t="shared" si="81"/>
        <v>-1.5404755755585309E-2</v>
      </c>
      <c r="AE175" s="478">
        <f t="shared" si="91"/>
        <v>-5.2318781614303526E-2</v>
      </c>
    </row>
    <row r="176" spans="2:31" x14ac:dyDescent="0.3">
      <c r="B176" s="353">
        <v>147</v>
      </c>
      <c r="C176" s="432">
        <f t="shared" si="70"/>
        <v>113.41181372047451</v>
      </c>
      <c r="D176" s="433">
        <f t="shared" si="65"/>
        <v>15.581972764182677</v>
      </c>
      <c r="E176" s="434">
        <f t="shared" si="66"/>
        <v>7.0768411742273418</v>
      </c>
      <c r="F176" s="434">
        <f t="shared" si="67"/>
        <v>7.0676860517283311</v>
      </c>
      <c r="G176" s="434">
        <f t="shared" si="82"/>
        <v>9.1551224990107372E-3</v>
      </c>
      <c r="H176" s="434">
        <f t="shared" si="68"/>
        <v>8.5051315899553348</v>
      </c>
      <c r="I176" s="253">
        <f t="shared" si="71"/>
        <v>113.65676595692612</v>
      </c>
      <c r="J176">
        <f t="shared" si="72"/>
        <v>15.595425926280697</v>
      </c>
      <c r="K176" s="252">
        <f t="shared" si="73"/>
        <v>839971275.87565434</v>
      </c>
      <c r="L176" s="249">
        <f t="shared" si="74"/>
        <v>7406382.5303590242</v>
      </c>
      <c r="M176" s="253">
        <f t="shared" si="69"/>
        <v>115406050.8691725</v>
      </c>
      <c r="N176" s="443">
        <f t="shared" si="83"/>
        <v>1.0033880364611841E-2</v>
      </c>
      <c r="O176" s="454">
        <f t="shared" si="84"/>
        <v>1.008470304251295E-2</v>
      </c>
      <c r="Q176" s="353">
        <v>147</v>
      </c>
      <c r="R176" s="54">
        <f t="shared" si="85"/>
        <v>5.2648127393679113E-3</v>
      </c>
      <c r="S176" s="253">
        <f t="shared" si="75"/>
        <v>0.28794682487210094</v>
      </c>
      <c r="T176" s="253">
        <f t="shared" si="76"/>
        <v>0.13077637710463552</v>
      </c>
      <c r="U176">
        <f t="shared" si="86"/>
        <v>3.2809671534487231E-4</v>
      </c>
      <c r="V176" s="253">
        <f t="shared" si="87"/>
        <v>0.13044828038929066</v>
      </c>
      <c r="W176" s="253">
        <f t="shared" si="88"/>
        <v>0.15717044776746542</v>
      </c>
      <c r="X176">
        <f t="shared" si="77"/>
        <v>113.65676595692612</v>
      </c>
      <c r="Y176">
        <f t="shared" si="78"/>
        <v>15.595425926280697</v>
      </c>
      <c r="Z176" s="55">
        <f t="shared" si="79"/>
        <v>8.5124747496230029</v>
      </c>
      <c r="AA176" s="477">
        <f t="shared" si="80"/>
        <v>38993.217098466135</v>
      </c>
      <c r="AB176" s="253">
        <f t="shared" si="90"/>
        <v>7406382.5303590242</v>
      </c>
      <c r="AC176" s="261">
        <f t="shared" si="89"/>
        <v>2132644.3334050751</v>
      </c>
      <c r="AD176" s="435">
        <f t="shared" si="81"/>
        <v>-1.5404755755588272E-2</v>
      </c>
      <c r="AE176" s="478">
        <f t="shared" si="91"/>
        <v>-5.2318781614303672E-2</v>
      </c>
    </row>
    <row r="177" spans="2:31" x14ac:dyDescent="0.3">
      <c r="B177" s="353">
        <v>148</v>
      </c>
      <c r="C177" s="432">
        <f t="shared" si="70"/>
        <v>113.42096884297352</v>
      </c>
      <c r="D177" s="433">
        <f t="shared" si="65"/>
        <v>15.582475891362023</v>
      </c>
      <c r="E177" s="434">
        <f t="shared" si="66"/>
        <v>7.0770696787429488</v>
      </c>
      <c r="F177" s="434">
        <f t="shared" si="67"/>
        <v>7.0682565878079986</v>
      </c>
      <c r="G177" s="434">
        <f t="shared" si="82"/>
        <v>8.8130909349501962E-3</v>
      </c>
      <c r="H177" s="434">
        <f t="shared" si="68"/>
        <v>8.505406212619075</v>
      </c>
      <c r="I177" s="253">
        <f t="shared" si="71"/>
        <v>113.65676595692612</v>
      </c>
      <c r="J177">
        <f t="shared" si="72"/>
        <v>15.595425926280697</v>
      </c>
      <c r="K177" s="252">
        <f t="shared" si="73"/>
        <v>848439473.03714418</v>
      </c>
      <c r="L177" s="249">
        <f t="shared" si="74"/>
        <v>7480446.3556626141</v>
      </c>
      <c r="M177" s="253">
        <f t="shared" si="69"/>
        <v>116563874.99373946</v>
      </c>
      <c r="N177" s="443">
        <f t="shared" si="83"/>
        <v>1.003261194579389E-2</v>
      </c>
      <c r="O177" s="454">
        <f t="shared" si="84"/>
        <v>1.008153183888569E-2</v>
      </c>
      <c r="Q177" s="353">
        <v>148</v>
      </c>
      <c r="R177" s="54">
        <f t="shared" si="85"/>
        <v>4.9399645063531858E-3</v>
      </c>
      <c r="S177" s="253">
        <f t="shared" si="75"/>
        <v>0.28070403402410832</v>
      </c>
      <c r="T177" s="253">
        <f t="shared" si="76"/>
        <v>0.12748692966013669</v>
      </c>
      <c r="U177">
        <f t="shared" si="86"/>
        <v>3.0785256925383521E-4</v>
      </c>
      <c r="V177" s="253">
        <f t="shared" si="87"/>
        <v>0.12717907709088286</v>
      </c>
      <c r="W177" s="253">
        <f t="shared" si="88"/>
        <v>0.15321710436397162</v>
      </c>
      <c r="X177">
        <f t="shared" si="77"/>
        <v>113.65676595692612</v>
      </c>
      <c r="Y177">
        <f t="shared" si="78"/>
        <v>15.595425926280697</v>
      </c>
      <c r="Z177" s="55">
        <f t="shared" si="79"/>
        <v>8.5124747496230029</v>
      </c>
      <c r="AA177" s="477">
        <f t="shared" si="80"/>
        <v>36953.139488652356</v>
      </c>
      <c r="AB177" s="253">
        <f t="shared" si="90"/>
        <v>7480446.3556626141</v>
      </c>
      <c r="AC177" s="261">
        <f t="shared" si="89"/>
        <v>2099791.4683354362</v>
      </c>
      <c r="AD177" s="435">
        <f t="shared" si="81"/>
        <v>-1.5404755755585644E-2</v>
      </c>
      <c r="AE177" s="478">
        <f t="shared" si="91"/>
        <v>-5.2318781614303617E-2</v>
      </c>
    </row>
    <row r="178" spans="2:31" x14ac:dyDescent="0.3">
      <c r="B178" s="353">
        <v>149</v>
      </c>
      <c r="C178" s="432">
        <f t="shared" si="70"/>
        <v>113.42978193390847</v>
      </c>
      <c r="D178" s="433">
        <f t="shared" si="65"/>
        <v>15.582960198901612</v>
      </c>
      <c r="E178" s="434">
        <f t="shared" si="66"/>
        <v>7.0772896359710229</v>
      </c>
      <c r="F178" s="434">
        <f t="shared" si="67"/>
        <v>7.0688058088973209</v>
      </c>
      <c r="G178" s="434">
        <f t="shared" si="82"/>
        <v>8.4838270737019883E-3</v>
      </c>
      <c r="H178" s="434">
        <f t="shared" si="68"/>
        <v>8.5056705629305878</v>
      </c>
      <c r="I178" s="253">
        <f t="shared" si="71"/>
        <v>113.65676595692612</v>
      </c>
      <c r="J178">
        <f t="shared" si="72"/>
        <v>15.595425926280697</v>
      </c>
      <c r="K178" s="252">
        <f t="shared" si="73"/>
        <v>856990452.88002169</v>
      </c>
      <c r="L178" s="249">
        <f t="shared" si="74"/>
        <v>7555250.81921924</v>
      </c>
      <c r="M178" s="253">
        <f t="shared" si="69"/>
        <v>117733172.80861232</v>
      </c>
      <c r="N178" s="443">
        <f t="shared" si="83"/>
        <v>1.0031391071510474E-2</v>
      </c>
      <c r="O178" s="454">
        <f t="shared" si="84"/>
        <v>1.0078479508111181E-2</v>
      </c>
      <c r="Q178" s="353">
        <v>149</v>
      </c>
      <c r="R178" s="54">
        <f t="shared" si="85"/>
        <v>4.6351599823394882E-3</v>
      </c>
      <c r="S178" s="253">
        <f t="shared" si="75"/>
        <v>0.27364342271322678</v>
      </c>
      <c r="T178" s="253">
        <f t="shared" si="76"/>
        <v>0.12428022242246795</v>
      </c>
      <c r="U178">
        <f t="shared" si="86"/>
        <v>2.8885752268677386E-4</v>
      </c>
      <c r="V178" s="253">
        <f t="shared" si="87"/>
        <v>0.12399136489978117</v>
      </c>
      <c r="W178" s="253">
        <f t="shared" si="88"/>
        <v>0.14936320029075884</v>
      </c>
      <c r="X178">
        <f t="shared" si="77"/>
        <v>113.65676595692612</v>
      </c>
      <c r="Y178">
        <f t="shared" si="78"/>
        <v>15.595425926280697</v>
      </c>
      <c r="Z178" s="55">
        <f t="shared" si="79"/>
        <v>8.5124747496230029</v>
      </c>
      <c r="AA178" s="477">
        <f t="shared" si="80"/>
        <v>35019.796253782653</v>
      </c>
      <c r="AB178" s="253">
        <f t="shared" si="90"/>
        <v>7555250.81921924</v>
      </c>
      <c r="AC178" s="261">
        <f t="shared" si="89"/>
        <v>2067444.6936280651</v>
      </c>
      <c r="AD178" s="435">
        <f t="shared" si="81"/>
        <v>-1.5404755755586213E-2</v>
      </c>
      <c r="AE178" s="478">
        <f t="shared" si="91"/>
        <v>-5.2318781614303631E-2</v>
      </c>
    </row>
    <row r="179" spans="2:31" x14ac:dyDescent="0.3">
      <c r="B179" s="353">
        <v>150</v>
      </c>
      <c r="C179" s="432">
        <f t="shared" si="70"/>
        <v>113.43826576098218</v>
      </c>
      <c r="D179" s="433">
        <f t="shared" si="65"/>
        <v>15.58342639101131</v>
      </c>
      <c r="E179" s="434">
        <f t="shared" si="66"/>
        <v>7.0775013657415053</v>
      </c>
      <c r="F179" s="434">
        <f t="shared" si="67"/>
        <v>7.0693345106639809</v>
      </c>
      <c r="G179" s="434">
        <f t="shared" si="82"/>
        <v>8.1668550775244597E-3</v>
      </c>
      <c r="H179" s="434">
        <f t="shared" si="68"/>
        <v>8.5059250252698053</v>
      </c>
      <c r="I179" s="253">
        <f t="shared" si="71"/>
        <v>113.65676595692612</v>
      </c>
      <c r="J179">
        <f t="shared" si="72"/>
        <v>15.595425926280697</v>
      </c>
      <c r="K179" s="252">
        <f t="shared" si="73"/>
        <v>865625095.82468522</v>
      </c>
      <c r="L179" s="249">
        <f t="shared" si="74"/>
        <v>7630803.3274114328</v>
      </c>
      <c r="M179" s="253">
        <f t="shared" si="69"/>
        <v>118914061.95700006</v>
      </c>
      <c r="N179" s="443">
        <f t="shared" si="83"/>
        <v>1.0030215955424941E-2</v>
      </c>
      <c r="O179" s="454">
        <f t="shared" si="84"/>
        <v>1.0075541583509765E-2</v>
      </c>
      <c r="Q179" s="353">
        <v>150</v>
      </c>
      <c r="R179" s="54">
        <f t="shared" si="85"/>
        <v>4.3491624351248599E-3</v>
      </c>
      <c r="S179" s="253">
        <f t="shared" si="75"/>
        <v>0.26676040853683841</v>
      </c>
      <c r="T179" s="253">
        <f t="shared" si="76"/>
        <v>0.12115417420871273</v>
      </c>
      <c r="U179">
        <f t="shared" si="86"/>
        <v>2.7103450399967898E-4</v>
      </c>
      <c r="V179" s="253">
        <f t="shared" si="87"/>
        <v>0.12088313970471305</v>
      </c>
      <c r="W179" s="253">
        <f t="shared" si="88"/>
        <v>0.14560623432812569</v>
      </c>
      <c r="X179">
        <f t="shared" si="77"/>
        <v>113.65676595692612</v>
      </c>
      <c r="Y179">
        <f t="shared" si="78"/>
        <v>15.595425926280697</v>
      </c>
      <c r="Z179" s="55">
        <f t="shared" si="79"/>
        <v>8.5124747496230029</v>
      </c>
      <c r="AA179" s="477">
        <f t="shared" si="80"/>
        <v>33187.603181403589</v>
      </c>
      <c r="AB179" s="253">
        <f t="shared" si="90"/>
        <v>7630803.3274114328</v>
      </c>
      <c r="AC179" s="261">
        <f t="shared" si="89"/>
        <v>2035596.2130845394</v>
      </c>
      <c r="AD179" s="435">
        <f t="shared" si="81"/>
        <v>-1.5404755755587444E-2</v>
      </c>
      <c r="AE179" s="478">
        <f t="shared" si="91"/>
        <v>-5.2318781614303679E-2</v>
      </c>
    </row>
    <row r="180" spans="2:31" x14ac:dyDescent="0.3">
      <c r="B180" s="353">
        <v>151</v>
      </c>
      <c r="C180" s="432">
        <f t="shared" si="70"/>
        <v>113.44643261605971</v>
      </c>
      <c r="D180" s="433">
        <f t="shared" si="65"/>
        <v>15.583875145531504</v>
      </c>
      <c r="E180" s="434">
        <f t="shared" si="66"/>
        <v>7.077705175908144</v>
      </c>
      <c r="F180" s="434">
        <f t="shared" si="67"/>
        <v>7.0698434591220334</v>
      </c>
      <c r="G180" s="434">
        <f t="shared" ref="G180:G243" si="92">E180-F180</f>
        <v>7.8617167861105841E-3</v>
      </c>
      <c r="H180" s="434">
        <f t="shared" si="68"/>
        <v>8.5061699696233593</v>
      </c>
      <c r="I180" s="253">
        <f t="shared" si="71"/>
        <v>113.65676595692612</v>
      </c>
      <c r="J180">
        <f t="shared" si="72"/>
        <v>15.595425926280697</v>
      </c>
      <c r="K180" s="252">
        <f t="shared" si="73"/>
        <v>874344289.64448118</v>
      </c>
      <c r="L180" s="249">
        <f t="shared" si="74"/>
        <v>7707111.3606855469</v>
      </c>
      <c r="M180" s="253">
        <f t="shared" si="69"/>
        <v>120106661.17763102</v>
      </c>
      <c r="N180" s="443">
        <f t="shared" si="83"/>
        <v>1.0029084878642937E-2</v>
      </c>
      <c r="O180" s="454">
        <f t="shared" ref="O180:O243" si="93">(K180-K179)/K179</f>
        <v>1.0072713767025374E-2</v>
      </c>
      <c r="Q180" s="353">
        <v>151</v>
      </c>
      <c r="R180" s="54">
        <f t="shared" si="85"/>
        <v>4.0808114410657717E-3</v>
      </c>
      <c r="S180" s="253">
        <f t="shared" si="75"/>
        <v>0.26005052435452258</v>
      </c>
      <c r="T180" s="253">
        <f t="shared" si="76"/>
        <v>0.11810675618441353</v>
      </c>
      <c r="U180">
        <f t="shared" si="86"/>
        <v>2.5431119700492936E-4</v>
      </c>
      <c r="V180" s="253">
        <f t="shared" si="87"/>
        <v>0.1178524449874086</v>
      </c>
      <c r="W180" s="253">
        <f t="shared" si="88"/>
        <v>0.14194376817010904</v>
      </c>
      <c r="X180">
        <f t="shared" si="77"/>
        <v>113.65676595692612</v>
      </c>
      <c r="Y180">
        <f t="shared" si="78"/>
        <v>15.595425926280697</v>
      </c>
      <c r="Z180" s="55">
        <f t="shared" si="79"/>
        <v>8.5124747496230029</v>
      </c>
      <c r="AA180" s="477">
        <f t="shared" si="80"/>
        <v>31451.268218253568</v>
      </c>
      <c r="AB180" s="253">
        <f t="shared" si="90"/>
        <v>7707111.3606855469</v>
      </c>
      <c r="AC180" s="261">
        <f t="shared" si="89"/>
        <v>2004238.3506049754</v>
      </c>
      <c r="AD180" s="435">
        <f t="shared" si="81"/>
        <v>-1.5404755755586448E-2</v>
      </c>
      <c r="AE180" s="478">
        <f t="shared" si="91"/>
        <v>-5.2318781614303561E-2</v>
      </c>
    </row>
    <row r="181" spans="2:31" x14ac:dyDescent="0.3">
      <c r="B181" s="353">
        <v>152</v>
      </c>
      <c r="C181" s="432">
        <f t="shared" si="70"/>
        <v>113.45429433284582</v>
      </c>
      <c r="D181" s="433">
        <f t="shared" si="65"/>
        <v>15.5843071149219</v>
      </c>
      <c r="E181" s="434">
        <f t="shared" si="66"/>
        <v>7.0779013627975855</v>
      </c>
      <c r="F181" s="434">
        <f t="shared" si="67"/>
        <v>7.0703333917335405</v>
      </c>
      <c r="G181" s="434">
        <f t="shared" si="92"/>
        <v>7.5679710640450537E-3</v>
      </c>
      <c r="H181" s="434">
        <f t="shared" si="68"/>
        <v>8.5064057521243157</v>
      </c>
      <c r="I181" s="253">
        <f t="shared" si="71"/>
        <v>113.65676595692612</v>
      </c>
      <c r="J181">
        <f t="shared" si="72"/>
        <v>15.595425926280697</v>
      </c>
      <c r="K181" s="252">
        <f t="shared" si="73"/>
        <v>883148929.57895029</v>
      </c>
      <c r="L181" s="249">
        <f t="shared" si="74"/>
        <v>7784182.4742924022</v>
      </c>
      <c r="M181" s="253">
        <f t="shared" si="69"/>
        <v>121311090.31796542</v>
      </c>
      <c r="N181" s="443">
        <f t="shared" si="83"/>
        <v>1.0027996187098352E-2</v>
      </c>
      <c r="O181" s="454">
        <f t="shared" si="93"/>
        <v>1.0069991922803287E-2</v>
      </c>
      <c r="Q181" s="353">
        <v>152</v>
      </c>
      <c r="R181" s="54">
        <f t="shared" si="85"/>
        <v>3.8290181767044558E-3</v>
      </c>
      <c r="S181" s="253">
        <f t="shared" si="75"/>
        <v>0.25350941538884048</v>
      </c>
      <c r="T181" s="253">
        <f t="shared" si="76"/>
        <v>0.11513599054683961</v>
      </c>
      <c r="U181">
        <f t="shared" si="86"/>
        <v>2.3861974755124389E-4</v>
      </c>
      <c r="V181" s="253">
        <f t="shared" si="87"/>
        <v>0.11489737079928837</v>
      </c>
      <c r="W181" s="253">
        <f t="shared" si="88"/>
        <v>0.13837342484200088</v>
      </c>
      <c r="X181">
        <f t="shared" si="77"/>
        <v>113.65676595692612</v>
      </c>
      <c r="Y181">
        <f t="shared" si="78"/>
        <v>15.595425926280697</v>
      </c>
      <c r="Z181" s="55">
        <f t="shared" si="79"/>
        <v>8.5124747496230029</v>
      </c>
      <c r="AA181" s="477">
        <f t="shared" si="80"/>
        <v>29805.776184849874</v>
      </c>
      <c r="AB181" s="253">
        <f t="shared" si="90"/>
        <v>7784182.4742924022</v>
      </c>
      <c r="AC181" s="261">
        <f t="shared" si="89"/>
        <v>1973363.548337925</v>
      </c>
      <c r="AD181" s="435">
        <f t="shared" si="81"/>
        <v>-1.540475575558709E-2</v>
      </c>
      <c r="AE181" s="478">
        <f t="shared" si="91"/>
        <v>-5.2318781614303547E-2</v>
      </c>
    </row>
    <row r="182" spans="2:31" x14ac:dyDescent="0.3">
      <c r="B182" s="353">
        <v>153</v>
      </c>
      <c r="C182" s="432">
        <f t="shared" si="70"/>
        <v>113.46186230390987</v>
      </c>
      <c r="D182" s="433">
        <f t="shared" si="65"/>
        <v>15.584722927213145</v>
      </c>
      <c r="E182" s="434">
        <f t="shared" si="66"/>
        <v>7.0780902116415643</v>
      </c>
      <c r="F182" s="434">
        <f t="shared" si="67"/>
        <v>7.0708050184695441</v>
      </c>
      <c r="G182" s="434">
        <f t="shared" si="92"/>
        <v>7.2851931720201435E-3</v>
      </c>
      <c r="H182" s="434">
        <f t="shared" si="68"/>
        <v>8.5066327155715804</v>
      </c>
      <c r="I182" s="253">
        <f t="shared" si="71"/>
        <v>113.65676595692612</v>
      </c>
      <c r="J182">
        <f t="shared" si="72"/>
        <v>15.595425926280697</v>
      </c>
      <c r="K182" s="252">
        <f t="shared" si="73"/>
        <v>892039918.44713974</v>
      </c>
      <c r="L182" s="249">
        <f t="shared" si="74"/>
        <v>7862024.2990353266</v>
      </c>
      <c r="M182" s="253">
        <f t="shared" si="69"/>
        <v>122527470.3474828</v>
      </c>
      <c r="N182" s="443">
        <f t="shared" si="83"/>
        <v>1.0026948289139597E-2</v>
      </c>
      <c r="O182" s="454">
        <f t="shared" si="93"/>
        <v>1.0067372071014475E-2</v>
      </c>
      <c r="Q182" s="353">
        <v>153</v>
      </c>
      <c r="R182" s="54">
        <f t="shared" si="85"/>
        <v>3.5927610009111452E-3</v>
      </c>
      <c r="S182" s="253">
        <f t="shared" si="75"/>
        <v>0.24713283639904343</v>
      </c>
      <c r="T182" s="253">
        <f t="shared" si="76"/>
        <v>0.11223994924137429</v>
      </c>
      <c r="U182">
        <f t="shared" si="86"/>
        <v>2.2389648820816843E-4</v>
      </c>
      <c r="V182" s="253">
        <f t="shared" si="87"/>
        <v>0.11201605275316612</v>
      </c>
      <c r="W182" s="253">
        <f t="shared" si="88"/>
        <v>0.13489288715766914</v>
      </c>
      <c r="X182">
        <f t="shared" si="77"/>
        <v>113.65676595692612</v>
      </c>
      <c r="Y182">
        <f t="shared" si="78"/>
        <v>15.595425926280697</v>
      </c>
      <c r="Z182" s="55">
        <f t="shared" si="79"/>
        <v>8.5124747496230029</v>
      </c>
      <c r="AA182" s="477">
        <f t="shared" si="80"/>
        <v>28246.374289789903</v>
      </c>
      <c r="AB182" s="253">
        <f t="shared" si="90"/>
        <v>7862024.2990353266</v>
      </c>
      <c r="AC182" s="261">
        <f t="shared" si="89"/>
        <v>1942964.3648588019</v>
      </c>
      <c r="AD182" s="435">
        <f t="shared" si="81"/>
        <v>-1.54047557555864E-2</v>
      </c>
      <c r="AE182" s="478">
        <f t="shared" si="91"/>
        <v>-5.2318781614303582E-2</v>
      </c>
    </row>
    <row r="183" spans="2:31" x14ac:dyDescent="0.3">
      <c r="B183" s="353">
        <v>154</v>
      </c>
      <c r="C183" s="432">
        <f t="shared" si="70"/>
        <v>113.46914749708189</v>
      </c>
      <c r="D183" s="433">
        <f t="shared" si="65"/>
        <v>15.585123186922646</v>
      </c>
      <c r="E183" s="434">
        <f t="shared" si="66"/>
        <v>7.0782719969928447</v>
      </c>
      <c r="F183" s="434">
        <f t="shared" si="67"/>
        <v>7.0712590228318497</v>
      </c>
      <c r="G183" s="434">
        <f t="shared" si="92"/>
        <v>7.0129741609950003E-3</v>
      </c>
      <c r="H183" s="434">
        <f t="shared" si="68"/>
        <v>8.5068511899298009</v>
      </c>
      <c r="I183" s="253">
        <f t="shared" si="71"/>
        <v>113.65676595692612</v>
      </c>
      <c r="J183">
        <f t="shared" si="72"/>
        <v>15.595425926280697</v>
      </c>
      <c r="K183" s="252">
        <f t="shared" si="73"/>
        <v>901018166.76101017</v>
      </c>
      <c r="L183" s="249">
        <f t="shared" si="74"/>
        <v>7940644.5420256797</v>
      </c>
      <c r="M183" s="253">
        <f t="shared" si="69"/>
        <v>123755923.37103526</v>
      </c>
      <c r="N183" s="443">
        <f t="shared" si="83"/>
        <v>1.0025939653113059E-2</v>
      </c>
      <c r="O183" s="454">
        <f t="shared" si="93"/>
        <v>1.0064850381919831E-2</v>
      </c>
      <c r="Q183" s="353">
        <v>154</v>
      </c>
      <c r="R183" s="54">
        <f t="shared" si="85"/>
        <v>3.3710813096159285E-3</v>
      </c>
      <c r="S183" s="253">
        <f t="shared" si="75"/>
        <v>0.240916648925872</v>
      </c>
      <c r="T183" s="253">
        <f t="shared" si="76"/>
        <v>0.10941675271018952</v>
      </c>
      <c r="U183">
        <f t="shared" si="86"/>
        <v>2.100816799380156E-4</v>
      </c>
      <c r="V183" s="253">
        <f t="shared" si="87"/>
        <v>0.10920667103025151</v>
      </c>
      <c r="W183" s="253">
        <f t="shared" si="88"/>
        <v>0.13149989621568248</v>
      </c>
      <c r="X183">
        <f t="shared" si="77"/>
        <v>113.65676595692612</v>
      </c>
      <c r="Y183">
        <f t="shared" si="78"/>
        <v>15.595425926280697</v>
      </c>
      <c r="Z183" s="55">
        <f t="shared" si="79"/>
        <v>8.5124747496230029</v>
      </c>
      <c r="AA183" s="477">
        <f t="shared" si="80"/>
        <v>26768.558401926504</v>
      </c>
      <c r="AB183" s="253">
        <f t="shared" si="90"/>
        <v>7940644.5420256797</v>
      </c>
      <c r="AC183" s="261">
        <f t="shared" si="89"/>
        <v>1913033.4733763442</v>
      </c>
      <c r="AD183" s="435">
        <f t="shared" si="81"/>
        <v>-1.5404755755586322E-2</v>
      </c>
      <c r="AE183" s="478">
        <f t="shared" si="91"/>
        <v>-5.2318781614303624E-2</v>
      </c>
    </row>
    <row r="184" spans="2:31" x14ac:dyDescent="0.3">
      <c r="B184" s="353">
        <v>155</v>
      </c>
      <c r="C184" s="432">
        <f t="shared" si="70"/>
        <v>113.47616047124288</v>
      </c>
      <c r="D184" s="433">
        <f t="shared" si="65"/>
        <v>15.585508475936017</v>
      </c>
      <c r="E184" s="434">
        <f t="shared" si="66"/>
        <v>7.0784469831255423</v>
      </c>
      <c r="F184" s="434">
        <f t="shared" si="67"/>
        <v>7.0716960628370549</v>
      </c>
      <c r="G184" s="434">
        <f t="shared" si="92"/>
        <v>6.7509202884874497E-3</v>
      </c>
      <c r="H184" s="434">
        <f t="shared" si="68"/>
        <v>8.5070614928104753</v>
      </c>
      <c r="I184" s="253">
        <f t="shared" si="71"/>
        <v>113.65676595692612</v>
      </c>
      <c r="J184">
        <f t="shared" si="72"/>
        <v>15.595425926280697</v>
      </c>
      <c r="K184" s="252">
        <f t="shared" si="73"/>
        <v>910084592.83896494</v>
      </c>
      <c r="L184" s="249">
        <f t="shared" si="74"/>
        <v>8020050.9874459365</v>
      </c>
      <c r="M184" s="253">
        <f t="shared" si="69"/>
        <v>124996572.64227776</v>
      </c>
      <c r="N184" s="443">
        <f t="shared" si="83"/>
        <v>1.0024968805112321E-2</v>
      </c>
      <c r="O184" s="454">
        <f t="shared" si="93"/>
        <v>1.0062423170164099E-2</v>
      </c>
      <c r="Q184" s="353">
        <v>155</v>
      </c>
      <c r="R184" s="54">
        <f t="shared" si="85"/>
        <v>3.1630796463109627E-3</v>
      </c>
      <c r="S184" s="253">
        <f t="shared" si="75"/>
        <v>0.23485681860565785</v>
      </c>
      <c r="T184" s="253">
        <f t="shared" si="76"/>
        <v>0.10666456867239564</v>
      </c>
      <c r="U184">
        <f t="shared" si="86"/>
        <v>1.9711926970710154E-4</v>
      </c>
      <c r="V184" s="253">
        <f t="shared" si="87"/>
        <v>0.10646744940268854</v>
      </c>
      <c r="W184" s="253">
        <f t="shared" si="88"/>
        <v>0.12819224993326223</v>
      </c>
      <c r="X184">
        <f t="shared" si="77"/>
        <v>113.65676595692612</v>
      </c>
      <c r="Y184">
        <f t="shared" si="78"/>
        <v>15.595425926280697</v>
      </c>
      <c r="Z184" s="55">
        <f t="shared" si="79"/>
        <v>8.5124747496230029</v>
      </c>
      <c r="AA184" s="477">
        <f t="shared" si="80"/>
        <v>25368.060040766381</v>
      </c>
      <c r="AB184" s="253">
        <f t="shared" si="90"/>
        <v>8020050.9874459365</v>
      </c>
      <c r="AC184" s="261">
        <f t="shared" si="89"/>
        <v>1883563.6599667172</v>
      </c>
      <c r="AD184" s="435">
        <f t="shared" si="81"/>
        <v>-1.5404755755588109E-2</v>
      </c>
      <c r="AE184" s="478">
        <f t="shared" si="91"/>
        <v>-5.2318781614303568E-2</v>
      </c>
    </row>
    <row r="185" spans="2:31" x14ac:dyDescent="0.3">
      <c r="B185" s="353">
        <v>156</v>
      </c>
      <c r="C185" s="432">
        <f t="shared" si="70"/>
        <v>113.48291139153137</v>
      </c>
      <c r="D185" s="433">
        <f t="shared" si="65"/>
        <v>15.58587935435537</v>
      </c>
      <c r="E185" s="434">
        <f t="shared" si="66"/>
        <v>7.0786154244203923</v>
      </c>
      <c r="F185" s="434">
        <f t="shared" si="67"/>
        <v>7.0721167719642093</v>
      </c>
      <c r="G185" s="434">
        <f t="shared" si="92"/>
        <v>6.4986524561829739E-3</v>
      </c>
      <c r="H185" s="434">
        <f t="shared" si="68"/>
        <v>8.5072639299349788</v>
      </c>
      <c r="I185" s="253">
        <f t="shared" si="71"/>
        <v>113.65676595692612</v>
      </c>
      <c r="J185">
        <f t="shared" si="72"/>
        <v>15.595425926280697</v>
      </c>
      <c r="K185" s="252">
        <f t="shared" si="73"/>
        <v>919240122.9195298</v>
      </c>
      <c r="L185" s="249">
        <f t="shared" si="74"/>
        <v>8100251.4973203959</v>
      </c>
      <c r="M185" s="253">
        <f t="shared" si="69"/>
        <v>126249542.57717218</v>
      </c>
      <c r="N185" s="443">
        <f t="shared" si="83"/>
        <v>1.0024034326766965E-2</v>
      </c>
      <c r="O185" s="454">
        <f t="shared" si="93"/>
        <v>1.0060086889290833E-2</v>
      </c>
      <c r="Q185" s="353">
        <v>156</v>
      </c>
      <c r="R185" s="54">
        <f t="shared" si="85"/>
        <v>2.9679120525415549E-3</v>
      </c>
      <c r="S185" s="253">
        <f t="shared" si="75"/>
        <v>0.22894941255198373</v>
      </c>
      <c r="T185" s="253">
        <f t="shared" si="76"/>
        <v>0.10398161093487364</v>
      </c>
      <c r="U185">
        <f t="shared" si="86"/>
        <v>1.8495666305279668E-4</v>
      </c>
      <c r="V185" s="253">
        <f t="shared" si="87"/>
        <v>0.10379665427182085</v>
      </c>
      <c r="W185" s="253">
        <f t="shared" si="88"/>
        <v>0.12496780161711009</v>
      </c>
      <c r="X185">
        <f t="shared" si="77"/>
        <v>113.65676595692612</v>
      </c>
      <c r="Y185">
        <f t="shared" si="78"/>
        <v>15.595425926280697</v>
      </c>
      <c r="Z185" s="55">
        <f t="shared" si="79"/>
        <v>8.5124747496230029</v>
      </c>
      <c r="AA185" s="477">
        <f t="shared" si="80"/>
        <v>24040.834047514982</v>
      </c>
      <c r="AB185" s="253">
        <f t="shared" si="90"/>
        <v>8100251.4973203959</v>
      </c>
      <c r="AC185" s="261">
        <f t="shared" si="89"/>
        <v>1854547.8218348313</v>
      </c>
      <c r="AD185" s="435">
        <f t="shared" si="81"/>
        <v>-1.5404755755586561E-2</v>
      </c>
      <c r="AE185" s="478">
        <f t="shared" si="91"/>
        <v>-5.2318781614303637E-2</v>
      </c>
    </row>
    <row r="186" spans="2:31" x14ac:dyDescent="0.3">
      <c r="B186" s="353">
        <v>157</v>
      </c>
      <c r="C186" s="432">
        <f t="shared" si="70"/>
        <v>113.48941004398756</v>
      </c>
      <c r="D186" s="433">
        <f t="shared" si="65"/>
        <v>15.586236361315734</v>
      </c>
      <c r="E186" s="434">
        <f t="shared" si="66"/>
        <v>7.0787775657355398</v>
      </c>
      <c r="F186" s="434">
        <f t="shared" si="67"/>
        <v>7.0725217600674135</v>
      </c>
      <c r="G186" s="434">
        <f t="shared" si="92"/>
        <v>6.2558056681263352E-3</v>
      </c>
      <c r="H186" s="434">
        <f t="shared" si="68"/>
        <v>8.5074587955801935</v>
      </c>
      <c r="I186" s="253">
        <f t="shared" si="71"/>
        <v>113.65676595692612</v>
      </c>
      <c r="J186">
        <f t="shared" si="72"/>
        <v>15.595425926280697</v>
      </c>
      <c r="K186" s="252">
        <f t="shared" si="73"/>
        <v>928485691.2752068</v>
      </c>
      <c r="L186" s="249">
        <f t="shared" si="74"/>
        <v>8181254.0122935995</v>
      </c>
      <c r="M186" s="253">
        <f t="shared" si="69"/>
        <v>127514958.76757061</v>
      </c>
      <c r="N186" s="443">
        <f t="shared" si="83"/>
        <v>1.0023134853141607E-2</v>
      </c>
      <c r="O186" s="454">
        <f t="shared" si="93"/>
        <v>1.0057838126465641E-2</v>
      </c>
      <c r="Q186" s="353">
        <v>157</v>
      </c>
      <c r="R186" s="54">
        <f t="shared" si="85"/>
        <v>2.7847866435783898E-3</v>
      </c>
      <c r="S186" s="253">
        <f t="shared" si="75"/>
        <v>0.22319059680320327</v>
      </c>
      <c r="T186" s="253">
        <f t="shared" si="76"/>
        <v>0.10136613823301925</v>
      </c>
      <c r="U186">
        <f t="shared" si="86"/>
        <v>1.7354451068359118E-4</v>
      </c>
      <c r="V186" s="253">
        <f t="shared" si="87"/>
        <v>0.10119259372233566</v>
      </c>
      <c r="W186" s="253">
        <f t="shared" si="88"/>
        <v>0.12182445857018402</v>
      </c>
      <c r="X186">
        <f t="shared" si="77"/>
        <v>113.65676595692612</v>
      </c>
      <c r="Y186">
        <f t="shared" si="78"/>
        <v>15.595425926280697</v>
      </c>
      <c r="Z186" s="55">
        <f t="shared" si="79"/>
        <v>8.5124747496230029</v>
      </c>
      <c r="AA186" s="477">
        <f t="shared" si="80"/>
        <v>22783.04690115733</v>
      </c>
      <c r="AB186" s="253">
        <f t="shared" si="90"/>
        <v>8181254.0122935995</v>
      </c>
      <c r="AC186" s="261">
        <f t="shared" si="89"/>
        <v>1825978.9656024098</v>
      </c>
      <c r="AD186" s="435">
        <f t="shared" si="81"/>
        <v>-1.5404755755587012E-2</v>
      </c>
      <c r="AE186" s="478">
        <f t="shared" si="91"/>
        <v>-5.2318781614303651E-2</v>
      </c>
    </row>
    <row r="187" spans="2:31" x14ac:dyDescent="0.3">
      <c r="B187" s="353">
        <v>158</v>
      </c>
      <c r="C187" s="432">
        <f t="shared" si="70"/>
        <v>113.49566584965568</v>
      </c>
      <c r="D187" s="433">
        <f t="shared" si="65"/>
        <v>15.586580015770826</v>
      </c>
      <c r="E187" s="434">
        <f t="shared" si="66"/>
        <v>7.0789336427634177</v>
      </c>
      <c r="F187" s="434">
        <f t="shared" si="67"/>
        <v>7.0729116142546662</v>
      </c>
      <c r="G187" s="434">
        <f t="shared" si="92"/>
        <v>6.0220285087515535E-3</v>
      </c>
      <c r="H187" s="434">
        <f t="shared" si="68"/>
        <v>8.5076463730074092</v>
      </c>
      <c r="I187" s="253">
        <f t="shared" si="71"/>
        <v>113.65676595692612</v>
      </c>
      <c r="J187">
        <f t="shared" si="72"/>
        <v>15.595425926280697</v>
      </c>
      <c r="K187" s="252">
        <f t="shared" si="73"/>
        <v>937822240.32653356</v>
      </c>
      <c r="L187" s="249">
        <f t="shared" si="74"/>
        <v>8263066.552416536</v>
      </c>
      <c r="M187" s="253">
        <f t="shared" si="69"/>
        <v>128792947.99487992</v>
      </c>
      <c r="N187" s="443">
        <f t="shared" si="83"/>
        <v>1.0022269070711706E-2</v>
      </c>
      <c r="O187" s="454">
        <f t="shared" si="93"/>
        <v>1.0055673597407503E-2</v>
      </c>
      <c r="Q187" s="353">
        <v>158</v>
      </c>
      <c r="R187" s="54">
        <f t="shared" si="85"/>
        <v>2.6129603953768143E-3</v>
      </c>
      <c r="S187" s="253">
        <f t="shared" si="75"/>
        <v>0.21757663383416467</v>
      </c>
      <c r="T187" s="253">
        <f t="shared" si="76"/>
        <v>9.8816453100646101E-2</v>
      </c>
      <c r="U187">
        <f t="shared" si="86"/>
        <v>1.6283650824631206E-4</v>
      </c>
      <c r="V187" s="253">
        <f t="shared" si="87"/>
        <v>9.8653616592399795E-2</v>
      </c>
      <c r="W187" s="253">
        <f t="shared" si="88"/>
        <v>0.11876018073351857</v>
      </c>
      <c r="X187">
        <f t="shared" si="77"/>
        <v>113.65676595692612</v>
      </c>
      <c r="Y187">
        <f t="shared" si="78"/>
        <v>15.595425926280697</v>
      </c>
      <c r="Z187" s="55">
        <f t="shared" si="79"/>
        <v>8.5124747496230029</v>
      </c>
      <c r="AA187" s="477">
        <f t="shared" si="80"/>
        <v>21591.065645827242</v>
      </c>
      <c r="AB187" s="253">
        <f t="shared" si="90"/>
        <v>8263066.552416536</v>
      </c>
      <c r="AC187" s="261">
        <f t="shared" si="89"/>
        <v>1797850.2056224663</v>
      </c>
      <c r="AD187" s="435">
        <f t="shared" si="81"/>
        <v>-1.5404755755586448E-2</v>
      </c>
      <c r="AE187" s="478">
        <f t="shared" si="91"/>
        <v>-5.2318781614303617E-2</v>
      </c>
    </row>
    <row r="188" spans="2:31" x14ac:dyDescent="0.3">
      <c r="B188" s="353">
        <v>159</v>
      </c>
      <c r="C188" s="432">
        <f t="shared" si="70"/>
        <v>113.50168787816443</v>
      </c>
      <c r="D188" s="433">
        <f t="shared" si="65"/>
        <v>15.586910817249288</v>
      </c>
      <c r="E188" s="434">
        <f t="shared" si="66"/>
        <v>7.0790838823741975</v>
      </c>
      <c r="F188" s="434">
        <f t="shared" si="67"/>
        <v>7.0732868997341782</v>
      </c>
      <c r="G188" s="434">
        <f t="shared" si="92"/>
        <v>5.7969826400192659E-3</v>
      </c>
      <c r="H188" s="434">
        <f t="shared" si="68"/>
        <v>8.5078269348750908</v>
      </c>
      <c r="I188" s="253">
        <f t="shared" si="71"/>
        <v>113.65676595692612</v>
      </c>
      <c r="J188">
        <f t="shared" si="72"/>
        <v>15.595425926280697</v>
      </c>
      <c r="K188" s="252">
        <f t="shared" si="73"/>
        <v>947250720.75637066</v>
      </c>
      <c r="L188" s="249">
        <f t="shared" si="74"/>
        <v>8345697.2179407012</v>
      </c>
      <c r="M188" s="253">
        <f t="shared" si="69"/>
        <v>130083638.24380729</v>
      </c>
      <c r="N188" s="443">
        <f t="shared" si="83"/>
        <v>1.0021435715398644E-2</v>
      </c>
      <c r="O188" s="454">
        <f t="shared" si="93"/>
        <v>1.0053590141511543E-2</v>
      </c>
      <c r="Q188" s="353">
        <v>159</v>
      </c>
      <c r="R188" s="54">
        <f t="shared" si="85"/>
        <v>2.4517361297864064E-3</v>
      </c>
      <c r="S188" s="253">
        <f t="shared" si="75"/>
        <v>0.21210388013052145</v>
      </c>
      <c r="T188" s="253">
        <f t="shared" si="76"/>
        <v>9.6330900768314132E-2</v>
      </c>
      <c r="U188">
        <f t="shared" si="86"/>
        <v>1.5278920844805696E-4</v>
      </c>
      <c r="V188" s="253">
        <f t="shared" si="87"/>
        <v>9.6178111559866081E-2</v>
      </c>
      <c r="W188" s="253">
        <f t="shared" si="88"/>
        <v>0.11577297936220732</v>
      </c>
      <c r="X188">
        <f t="shared" si="77"/>
        <v>113.65676595692612</v>
      </c>
      <c r="Y188">
        <f t="shared" si="78"/>
        <v>15.595425926280697</v>
      </c>
      <c r="Z188" s="55">
        <f t="shared" si="79"/>
        <v>8.5124747496230029</v>
      </c>
      <c r="AA188" s="477">
        <f t="shared" si="80"/>
        <v>20461.447397483113</v>
      </c>
      <c r="AB188" s="253">
        <f t="shared" si="90"/>
        <v>8345697.2179407012</v>
      </c>
      <c r="AC188" s="261">
        <f t="shared" si="89"/>
        <v>1770154.7623197199</v>
      </c>
      <c r="AD188" s="435">
        <f t="shared" si="81"/>
        <v>-1.5404755755587243E-2</v>
      </c>
      <c r="AE188" s="478">
        <f t="shared" si="91"/>
        <v>-5.2318781614303665E-2</v>
      </c>
    </row>
    <row r="189" spans="2:31" x14ac:dyDescent="0.3">
      <c r="B189" s="353">
        <v>160</v>
      </c>
      <c r="C189" s="432">
        <f t="shared" si="70"/>
        <v>113.50748486080445</v>
      </c>
      <c r="D189" s="433">
        <f t="shared" si="65"/>
        <v>15.587229246582554</v>
      </c>
      <c r="E189" s="434">
        <f t="shared" si="66"/>
        <v>7.0792285029463704</v>
      </c>
      <c r="F189" s="434">
        <f t="shared" si="67"/>
        <v>7.073648160629344</v>
      </c>
      <c r="G189" s="434">
        <f t="shared" si="92"/>
        <v>5.580342317026421E-3</v>
      </c>
      <c r="H189" s="434">
        <f t="shared" si="68"/>
        <v>8.5080007436361829</v>
      </c>
      <c r="I189" s="253">
        <f t="shared" si="71"/>
        <v>113.65676595692612</v>
      </c>
      <c r="J189">
        <f t="shared" si="72"/>
        <v>15.595425926280697</v>
      </c>
      <c r="K189" s="252">
        <f t="shared" si="73"/>
        <v>956772091.6244446</v>
      </c>
      <c r="L189" s="249">
        <f t="shared" si="74"/>
        <v>8429154.1901201084</v>
      </c>
      <c r="M189" s="253">
        <f t="shared" si="69"/>
        <v>131387158.71619406</v>
      </c>
      <c r="N189" s="443">
        <f t="shared" si="83"/>
        <v>1.0020633570716048E-2</v>
      </c>
      <c r="O189" s="454">
        <f t="shared" si="93"/>
        <v>1.0051584717160432E-2</v>
      </c>
      <c r="Q189" s="353">
        <v>160</v>
      </c>
      <c r="R189" s="54">
        <f t="shared" si="85"/>
        <v>2.3004596857784292E-3</v>
      </c>
      <c r="S189" s="253">
        <f t="shared" si="75"/>
        <v>0.20676878382405786</v>
      </c>
      <c r="T189" s="253">
        <f t="shared" si="76"/>
        <v>9.3907868089368865E-2</v>
      </c>
      <c r="U189">
        <f t="shared" si="86"/>
        <v>1.433618447705354E-4</v>
      </c>
      <c r="V189" s="253">
        <f t="shared" si="87"/>
        <v>9.3764506244598325E-2</v>
      </c>
      <c r="W189" s="253">
        <f t="shared" si="88"/>
        <v>0.112860915734689</v>
      </c>
      <c r="X189">
        <f t="shared" si="77"/>
        <v>113.65676595692612</v>
      </c>
      <c r="Y189">
        <f t="shared" si="78"/>
        <v>15.595425926280697</v>
      </c>
      <c r="Z189" s="55">
        <f t="shared" si="79"/>
        <v>8.5124747496230029</v>
      </c>
      <c r="AA189" s="477">
        <f t="shared" si="80"/>
        <v>19390.929399581633</v>
      </c>
      <c r="AB189" s="253">
        <f t="shared" si="90"/>
        <v>8429154.1901201084</v>
      </c>
      <c r="AC189" s="261">
        <f t="shared" si="89"/>
        <v>1742885.9605565965</v>
      </c>
      <c r="AD189" s="435">
        <f t="shared" si="81"/>
        <v>-1.5404755755586393E-2</v>
      </c>
      <c r="AE189" s="478">
        <f t="shared" si="91"/>
        <v>-5.2318781614303575E-2</v>
      </c>
    </row>
    <row r="190" spans="2:31" x14ac:dyDescent="0.3">
      <c r="B190" s="353">
        <v>161</v>
      </c>
      <c r="C190" s="432">
        <f t="shared" si="70"/>
        <v>113.51306520312147</v>
      </c>
      <c r="D190" s="433">
        <f t="shared" si="65"/>
        <v>15.587535766605358</v>
      </c>
      <c r="E190" s="434">
        <f t="shared" si="66"/>
        <v>7.0793677146848921</v>
      </c>
      <c r="F190" s="434">
        <f t="shared" si="67"/>
        <v>7.0739959207635312</v>
      </c>
      <c r="G190" s="434">
        <f t="shared" si="92"/>
        <v>5.3717939213608901E-3</v>
      </c>
      <c r="H190" s="434">
        <f t="shared" si="68"/>
        <v>8.5081680519204657</v>
      </c>
      <c r="I190" s="253">
        <f t="shared" si="71"/>
        <v>113.65676595692612</v>
      </c>
      <c r="J190">
        <f t="shared" si="72"/>
        <v>15.595425926280697</v>
      </c>
      <c r="K190" s="252">
        <f t="shared" si="73"/>
        <v>966387320.48217106</v>
      </c>
      <c r="L190" s="249">
        <f t="shared" si="74"/>
        <v>8513445.7320213094</v>
      </c>
      <c r="M190" s="253">
        <f t="shared" si="69"/>
        <v>132703639.84493576</v>
      </c>
      <c r="N190" s="443">
        <f t="shared" si="83"/>
        <v>1.0019861465954924E-2</v>
      </c>
      <c r="O190" s="454">
        <f t="shared" si="93"/>
        <v>1.0049654397215274E-2</v>
      </c>
      <c r="Q190" s="353">
        <v>161</v>
      </c>
      <c r="R190" s="54">
        <f t="shared" si="85"/>
        <v>2.1585172652135425E-3</v>
      </c>
      <c r="S190" s="253">
        <f t="shared" si="75"/>
        <v>0.20156788238749351</v>
      </c>
      <c r="T190" s="253">
        <f t="shared" si="76"/>
        <v>9.154578249299429E-2</v>
      </c>
      <c r="U190">
        <f t="shared" si="86"/>
        <v>1.3451616606154659E-4</v>
      </c>
      <c r="V190" s="253">
        <f t="shared" si="87"/>
        <v>9.141126632693275E-2</v>
      </c>
      <c r="W190" s="253">
        <f t="shared" si="88"/>
        <v>0.11002209989449922</v>
      </c>
      <c r="X190">
        <f t="shared" si="77"/>
        <v>113.65676595692612</v>
      </c>
      <c r="Y190">
        <f t="shared" si="78"/>
        <v>15.595425926280697</v>
      </c>
      <c r="Z190" s="55">
        <f t="shared" si="79"/>
        <v>8.5124747496230029</v>
      </c>
      <c r="AA190" s="477">
        <f t="shared" si="80"/>
        <v>18376.419599026543</v>
      </c>
      <c r="AB190" s="253">
        <f t="shared" si="90"/>
        <v>8513445.7320213094</v>
      </c>
      <c r="AC190" s="261">
        <f t="shared" si="89"/>
        <v>1716037.2280243784</v>
      </c>
      <c r="AD190" s="435">
        <f t="shared" si="81"/>
        <v>-1.5404755755588201E-2</v>
      </c>
      <c r="AE190" s="478">
        <f t="shared" si="91"/>
        <v>-5.2318781614303561E-2</v>
      </c>
    </row>
    <row r="191" spans="2:31" x14ac:dyDescent="0.3">
      <c r="B191" s="353">
        <v>162</v>
      </c>
      <c r="C191" s="432">
        <f t="shared" si="70"/>
        <v>113.51843699704283</v>
      </c>
      <c r="D191" s="433">
        <f t="shared" si="65"/>
        <v>15.587830822829964</v>
      </c>
      <c r="E191" s="434">
        <f t="shared" si="66"/>
        <v>7.0795017199274</v>
      </c>
      <c r="F191" s="434">
        <f t="shared" si="67"/>
        <v>7.0743306844157932</v>
      </c>
      <c r="G191" s="434">
        <f t="shared" si="92"/>
        <v>5.171035511606803E-3</v>
      </c>
      <c r="H191" s="434">
        <f t="shared" si="68"/>
        <v>8.5083291029025645</v>
      </c>
      <c r="I191" s="253">
        <f t="shared" si="71"/>
        <v>113.65676595692612</v>
      </c>
      <c r="J191">
        <f t="shared" si="72"/>
        <v>15.595425926280697</v>
      </c>
      <c r="K191" s="252">
        <f t="shared" si="73"/>
        <v>976097383.48778617</v>
      </c>
      <c r="L191" s="249">
        <f t="shared" si="74"/>
        <v>8598580.1893415228</v>
      </c>
      <c r="M191" s="253">
        <f t="shared" si="69"/>
        <v>134033213.30799299</v>
      </c>
      <c r="N191" s="443">
        <f t="shared" si="83"/>
        <v>1.0019118274456087E-2</v>
      </c>
      <c r="O191" s="454">
        <f t="shared" si="93"/>
        <v>1.0047796364681564E-2</v>
      </c>
      <c r="Q191" s="353">
        <v>162</v>
      </c>
      <c r="R191" s="54">
        <f t="shared" si="85"/>
        <v>2.0253329423803282E-3</v>
      </c>
      <c r="S191" s="253">
        <f t="shared" si="75"/>
        <v>0.19649780038727069</v>
      </c>
      <c r="T191" s="253">
        <f t="shared" si="76"/>
        <v>8.9243110963599673E-2</v>
      </c>
      <c r="U191">
        <f t="shared" si="86"/>
        <v>1.2621628133245458E-4</v>
      </c>
      <c r="V191" s="253">
        <f t="shared" si="87"/>
        <v>8.9116894682267217E-2</v>
      </c>
      <c r="W191" s="253">
        <f t="shared" si="88"/>
        <v>0.10725468942367102</v>
      </c>
      <c r="X191">
        <f t="shared" si="77"/>
        <v>113.65676595692612</v>
      </c>
      <c r="Y191">
        <f t="shared" si="78"/>
        <v>15.595425926280697</v>
      </c>
      <c r="Z191" s="55">
        <f t="shared" si="79"/>
        <v>8.5124747496230029</v>
      </c>
      <c r="AA191" s="477">
        <f t="shared" si="80"/>
        <v>17414.987715172265</v>
      </c>
      <c r="AB191" s="253">
        <f t="shared" si="90"/>
        <v>8598580.1893415228</v>
      </c>
      <c r="AC191" s="261">
        <f t="shared" si="89"/>
        <v>1689602.0936591709</v>
      </c>
      <c r="AD191" s="435">
        <f t="shared" si="81"/>
        <v>-1.5404755755585491E-2</v>
      </c>
      <c r="AE191" s="478">
        <f t="shared" si="91"/>
        <v>-5.2318781614303617E-2</v>
      </c>
    </row>
    <row r="192" spans="2:31" x14ac:dyDescent="0.3">
      <c r="B192" s="353">
        <v>163</v>
      </c>
      <c r="C192" s="432">
        <f t="shared" si="70"/>
        <v>113.52360803255442</v>
      </c>
      <c r="D192" s="433">
        <f t="shared" si="65"/>
        <v>15.588114844095108</v>
      </c>
      <c r="E192" s="434">
        <f t="shared" si="66"/>
        <v>7.0796307134389362</v>
      </c>
      <c r="F192" s="434">
        <f t="shared" si="67"/>
        <v>7.07465293704856</v>
      </c>
      <c r="G192" s="434">
        <f t="shared" si="92"/>
        <v>4.9777763903762207E-3</v>
      </c>
      <c r="H192" s="434">
        <f t="shared" si="68"/>
        <v>8.5084841306561714</v>
      </c>
      <c r="I192" s="253">
        <f t="shared" si="71"/>
        <v>113.65676595692612</v>
      </c>
      <c r="J192">
        <f t="shared" si="72"/>
        <v>15.595425926280697</v>
      </c>
      <c r="K192" s="252">
        <f t="shared" si="73"/>
        <v>985903265.52180755</v>
      </c>
      <c r="L192" s="249">
        <f t="shared" si="74"/>
        <v>8684565.9912349377</v>
      </c>
      <c r="M192" s="253">
        <f t="shared" si="69"/>
        <v>135376012.04249266</v>
      </c>
      <c r="N192" s="443">
        <f t="shared" si="83"/>
        <v>1.0018402911926502E-2</v>
      </c>
      <c r="O192" s="454">
        <f t="shared" si="93"/>
        <v>1.0046007908537824E-2</v>
      </c>
      <c r="Q192" s="353">
        <v>163</v>
      </c>
      <c r="R192" s="54">
        <f t="shared" si="85"/>
        <v>1.9003663271996802E-3</v>
      </c>
      <c r="S192" s="253">
        <f t="shared" si="75"/>
        <v>0.19155524729286602</v>
      </c>
      <c r="T192" s="253">
        <f t="shared" si="76"/>
        <v>8.6998359045877882E-2</v>
      </c>
      <c r="U192">
        <f t="shared" si="86"/>
        <v>1.1842851413193307E-4</v>
      </c>
      <c r="V192" s="253">
        <f t="shared" si="87"/>
        <v>8.6879930531745947E-2</v>
      </c>
      <c r="W192" s="253">
        <f t="shared" si="88"/>
        <v>0.10455688824698814</v>
      </c>
      <c r="X192">
        <f t="shared" si="77"/>
        <v>113.65676595692612</v>
      </c>
      <c r="Y192">
        <f t="shared" si="78"/>
        <v>15.595425926280697</v>
      </c>
      <c r="Z192" s="55">
        <f t="shared" si="79"/>
        <v>8.5124747496230029</v>
      </c>
      <c r="AA192" s="477">
        <f t="shared" si="80"/>
        <v>16503.856776086388</v>
      </c>
      <c r="AB192" s="253">
        <f t="shared" si="90"/>
        <v>8684565.9912349377</v>
      </c>
      <c r="AC192" s="261">
        <f t="shared" si="89"/>
        <v>1663574.1860822211</v>
      </c>
      <c r="AD192" s="435">
        <f t="shared" si="81"/>
        <v>-1.5404755755588091E-2</v>
      </c>
      <c r="AE192" s="478">
        <f t="shared" si="91"/>
        <v>-5.2318781614303547E-2</v>
      </c>
    </row>
    <row r="193" spans="2:31" x14ac:dyDescent="0.3">
      <c r="B193" s="353">
        <v>164</v>
      </c>
      <c r="C193" s="432">
        <f t="shared" si="70"/>
        <v>113.5285858089448</v>
      </c>
      <c r="D193" s="433">
        <f t="shared" si="65"/>
        <v>15.588388243190529</v>
      </c>
      <c r="E193" s="434">
        <f t="shared" si="66"/>
        <v>7.0797548826955996</v>
      </c>
      <c r="F193" s="434">
        <f t="shared" si="67"/>
        <v>7.0749631460083569</v>
      </c>
      <c r="G193" s="434">
        <f t="shared" si="92"/>
        <v>4.7917366872427536E-3</v>
      </c>
      <c r="H193" s="434">
        <f t="shared" si="68"/>
        <v>8.5086333604949296</v>
      </c>
      <c r="I193" s="253">
        <f t="shared" si="71"/>
        <v>113.65676595692612</v>
      </c>
      <c r="J193">
        <f t="shared" si="72"/>
        <v>15.595425926280697</v>
      </c>
      <c r="K193" s="252">
        <f t="shared" si="73"/>
        <v>995805960.30285299</v>
      </c>
      <c r="L193" s="249">
        <f t="shared" si="74"/>
        <v>8771411.6511472873</v>
      </c>
      <c r="M193" s="253">
        <f t="shared" si="69"/>
        <v>136732170.25892884</v>
      </c>
      <c r="N193" s="443">
        <f t="shared" si="83"/>
        <v>1.0017714334874174E-2</v>
      </c>
      <c r="O193" s="454">
        <f t="shared" si="93"/>
        <v>1.0044286419727246E-2</v>
      </c>
      <c r="Q193" s="353">
        <v>164</v>
      </c>
      <c r="R193" s="54">
        <f t="shared" si="85"/>
        <v>1.7831103726136078E-3</v>
      </c>
      <c r="S193" s="253">
        <f t="shared" si="75"/>
        <v>0.18673701534120635</v>
      </c>
      <c r="T193" s="253">
        <f t="shared" si="76"/>
        <v>8.4810069874890398E-2</v>
      </c>
      <c r="U193">
        <f t="shared" si="86"/>
        <v>1.1112126590510693E-4</v>
      </c>
      <c r="V193" s="253">
        <f t="shared" si="87"/>
        <v>8.4698948608985289E-2</v>
      </c>
      <c r="W193" s="253">
        <f t="shared" si="88"/>
        <v>0.10192694546631595</v>
      </c>
      <c r="X193">
        <f t="shared" si="77"/>
        <v>113.65676595692612</v>
      </c>
      <c r="Y193">
        <f t="shared" si="78"/>
        <v>15.595425926280697</v>
      </c>
      <c r="Z193" s="55">
        <f t="shared" si="79"/>
        <v>8.5124747496230029</v>
      </c>
      <c r="AA193" s="477">
        <f t="shared" si="80"/>
        <v>15640.39509762458</v>
      </c>
      <c r="AB193" s="253">
        <f t="shared" si="90"/>
        <v>8771411.6511472873</v>
      </c>
      <c r="AC193" s="261">
        <f t="shared" si="89"/>
        <v>1637947.2320643265</v>
      </c>
      <c r="AD193" s="435">
        <f t="shared" si="81"/>
        <v>-1.540475575558611E-2</v>
      </c>
      <c r="AE193" s="478">
        <f t="shared" si="91"/>
        <v>-5.2318781614303596E-2</v>
      </c>
    </row>
    <row r="194" spans="2:31" x14ac:dyDescent="0.3">
      <c r="B194" s="353">
        <v>165</v>
      </c>
      <c r="C194" s="432">
        <f t="shared" si="70"/>
        <v>113.53337754563204</v>
      </c>
      <c r="D194" s="433">
        <f t="shared" si="65"/>
        <v>15.588651417458122</v>
      </c>
      <c r="E194" s="434">
        <f t="shared" si="66"/>
        <v>7.0798744081575604</v>
      </c>
      <c r="F194" s="434">
        <f t="shared" si="67"/>
        <v>7.0752617612005215</v>
      </c>
      <c r="G194" s="434">
        <f t="shared" si="92"/>
        <v>4.6126469570388906E-3</v>
      </c>
      <c r="H194" s="434">
        <f t="shared" si="68"/>
        <v>8.5087770093005606</v>
      </c>
      <c r="I194" s="253">
        <f t="shared" si="71"/>
        <v>113.65676595692612</v>
      </c>
      <c r="J194">
        <f t="shared" si="72"/>
        <v>15.595425926280697</v>
      </c>
      <c r="K194" s="252">
        <f t="shared" si="73"/>
        <v>1005806470.5038394</v>
      </c>
      <c r="L194" s="249">
        <f t="shared" si="74"/>
        <v>8859125.7676587608</v>
      </c>
      <c r="M194" s="253">
        <f t="shared" si="69"/>
        <v>138101823.45545354</v>
      </c>
      <c r="N194" s="443">
        <f t="shared" si="83"/>
        <v>1.0017051539012407E-2</v>
      </c>
      <c r="O194" s="454">
        <f t="shared" si="93"/>
        <v>1.0042629387300458E-2</v>
      </c>
      <c r="Q194" s="353">
        <v>165</v>
      </c>
      <c r="R194" s="54">
        <f t="shared" si="85"/>
        <v>1.6730893172620166E-3</v>
      </c>
      <c r="S194" s="253">
        <f t="shared" si="75"/>
        <v>0.18203997745479975</v>
      </c>
      <c r="T194" s="253">
        <f t="shared" si="76"/>
        <v>8.2676823230547952E-2</v>
      </c>
      <c r="U194">
        <f t="shared" si="86"/>
        <v>1.0426488778367591E-4</v>
      </c>
      <c r="V194" s="253">
        <f t="shared" si="87"/>
        <v>8.257255834276428E-2</v>
      </c>
      <c r="W194" s="253">
        <f t="shared" si="88"/>
        <v>9.9363154224251793E-2</v>
      </c>
      <c r="X194">
        <f t="shared" si="77"/>
        <v>113.65676595692612</v>
      </c>
      <c r="Y194">
        <f t="shared" si="78"/>
        <v>15.595425926280697</v>
      </c>
      <c r="Z194" s="55">
        <f t="shared" si="79"/>
        <v>8.5124747496230029</v>
      </c>
      <c r="AA194" s="477">
        <f t="shared" si="80"/>
        <v>14822.108682150534</v>
      </c>
      <c r="AB194" s="253">
        <f t="shared" si="90"/>
        <v>8859125.7676587608</v>
      </c>
      <c r="AC194" s="261">
        <f t="shared" si="89"/>
        <v>1612715.0550138371</v>
      </c>
      <c r="AD194" s="435">
        <f t="shared" si="81"/>
        <v>-1.5404755755586228E-2</v>
      </c>
      <c r="AE194" s="478">
        <f t="shared" si="91"/>
        <v>-5.2318781614303631E-2</v>
      </c>
    </row>
    <row r="195" spans="2:31" x14ac:dyDescent="0.3">
      <c r="B195" s="353">
        <v>166</v>
      </c>
      <c r="C195" s="432">
        <f t="shared" si="70"/>
        <v>113.53799019258908</v>
      </c>
      <c r="D195" s="433">
        <f t="shared" si="65"/>
        <v>15.588904749370512</v>
      </c>
      <c r="E195" s="434">
        <f t="shared" si="66"/>
        <v>7.0799894635318372</v>
      </c>
      <c r="F195" s="434">
        <f t="shared" si="67"/>
        <v>7.0755492157389019</v>
      </c>
      <c r="G195" s="434">
        <f t="shared" si="92"/>
        <v>4.4402477929352813E-3</v>
      </c>
      <c r="H195" s="434">
        <f t="shared" si="68"/>
        <v>8.5089152858386754</v>
      </c>
      <c r="I195" s="253">
        <f t="shared" si="71"/>
        <v>113.65676595692612</v>
      </c>
      <c r="J195">
        <f t="shared" si="72"/>
        <v>15.595425926280697</v>
      </c>
      <c r="K195" s="252">
        <f t="shared" si="73"/>
        <v>1015905807.8685871</v>
      </c>
      <c r="L195" s="249">
        <f t="shared" si="74"/>
        <v>8947717.0253353491</v>
      </c>
      <c r="M195" s="253">
        <f t="shared" si="69"/>
        <v>139485108.43227375</v>
      </c>
      <c r="N195" s="443">
        <f t="shared" si="83"/>
        <v>1.0016413557829644E-2</v>
      </c>
      <c r="O195" s="454">
        <f t="shared" si="93"/>
        <v>1.004103439470686E-2</v>
      </c>
      <c r="Q195" s="353">
        <v>166</v>
      </c>
      <c r="R195" s="54">
        <f t="shared" si="85"/>
        <v>1.569856755099961E-3</v>
      </c>
      <c r="S195" s="253">
        <f t="shared" si="75"/>
        <v>0.17746108521223375</v>
      </c>
      <c r="T195" s="253">
        <f t="shared" si="76"/>
        <v>8.0597234615874827E-2</v>
      </c>
      <c r="U195">
        <f t="shared" si="86"/>
        <v>9.7831560286813749E-5</v>
      </c>
      <c r="V195" s="253">
        <f t="shared" si="87"/>
        <v>8.0499403055588017E-2</v>
      </c>
      <c r="W195" s="253">
        <f t="shared" si="88"/>
        <v>9.6863850596358922E-2</v>
      </c>
      <c r="X195">
        <f t="shared" si="77"/>
        <v>113.65676595692612</v>
      </c>
      <c r="Y195">
        <f t="shared" si="78"/>
        <v>15.595425926280697</v>
      </c>
      <c r="Z195" s="55">
        <f t="shared" si="79"/>
        <v>8.5124747496230029</v>
      </c>
      <c r="AA195" s="477">
        <f t="shared" si="80"/>
        <v>14046.634014945626</v>
      </c>
      <c r="AB195" s="253">
        <f t="shared" si="90"/>
        <v>8947717.0253353491</v>
      </c>
      <c r="AC195" s="261">
        <f t="shared" si="89"/>
        <v>1587871.5734879931</v>
      </c>
      <c r="AD195" s="435">
        <f t="shared" si="81"/>
        <v>-1.5404755755585605E-2</v>
      </c>
      <c r="AE195" s="478">
        <f t="shared" si="91"/>
        <v>-5.2318781614303644E-2</v>
      </c>
    </row>
    <row r="196" spans="2:31" x14ac:dyDescent="0.3">
      <c r="B196" s="353">
        <v>167</v>
      </c>
      <c r="C196" s="432">
        <f t="shared" si="70"/>
        <v>113.54243044038201</v>
      </c>
      <c r="D196" s="433">
        <f t="shared" si="65"/>
        <v>15.589148607087941</v>
      </c>
      <c r="E196" s="434">
        <f t="shared" si="66"/>
        <v>7.0801002160252127</v>
      </c>
      <c r="F196" s="434">
        <f t="shared" si="67"/>
        <v>7.0758259265714223</v>
      </c>
      <c r="G196" s="434">
        <f t="shared" si="92"/>
        <v>4.2742894537903808E-3</v>
      </c>
      <c r="H196" s="434">
        <f t="shared" si="68"/>
        <v>8.509048391062727</v>
      </c>
      <c r="I196" s="253">
        <f t="shared" si="71"/>
        <v>113.65676595692612</v>
      </c>
      <c r="J196">
        <f t="shared" si="72"/>
        <v>15.595425926280697</v>
      </c>
      <c r="K196" s="252">
        <f t="shared" si="73"/>
        <v>1026104993.3288542</v>
      </c>
      <c r="L196" s="249">
        <f t="shared" si="74"/>
        <v>9037194.1955887023</v>
      </c>
      <c r="M196" s="253">
        <f t="shared" si="69"/>
        <v>140882163.30614448</v>
      </c>
      <c r="N196" s="443">
        <f t="shared" si="83"/>
        <v>1.0015799461123572E-2</v>
      </c>
      <c r="O196" s="454">
        <f t="shared" si="93"/>
        <v>1.0039499116227502E-2</v>
      </c>
      <c r="Q196" s="353">
        <v>167</v>
      </c>
      <c r="R196" s="54">
        <f t="shared" si="85"/>
        <v>1.4729938241229176E-3</v>
      </c>
      <c r="S196" s="253">
        <f t="shared" si="75"/>
        <v>0.17299736686972073</v>
      </c>
      <c r="T196" s="253">
        <f t="shared" si="76"/>
        <v>7.8569954358456984E-2</v>
      </c>
      <c r="U196">
        <f t="shared" si="86"/>
        <v>9.1795180444734009E-5</v>
      </c>
      <c r="V196" s="253">
        <f t="shared" si="87"/>
        <v>7.8478159178012249E-2</v>
      </c>
      <c r="W196" s="253">
        <f t="shared" si="88"/>
        <v>9.4427412511263742E-2</v>
      </c>
      <c r="X196">
        <f t="shared" si="77"/>
        <v>113.65676595692612</v>
      </c>
      <c r="Y196">
        <f t="shared" si="78"/>
        <v>15.595425926280697</v>
      </c>
      <c r="Z196" s="55">
        <f t="shared" si="79"/>
        <v>8.5124747496230029</v>
      </c>
      <c r="AA196" s="477">
        <f t="shared" si="80"/>
        <v>13311.731237501637</v>
      </c>
      <c r="AB196" s="253">
        <f t="shared" si="90"/>
        <v>9037194.1955887023</v>
      </c>
      <c r="AC196" s="261">
        <f t="shared" si="89"/>
        <v>1563410.7997271663</v>
      </c>
      <c r="AD196" s="435">
        <f t="shared" si="81"/>
        <v>-1.5404755755589925E-2</v>
      </c>
      <c r="AE196" s="478">
        <f t="shared" si="91"/>
        <v>-5.2318781614303631E-2</v>
      </c>
    </row>
    <row r="197" spans="2:31" x14ac:dyDescent="0.3">
      <c r="B197" s="353">
        <v>168</v>
      </c>
      <c r="C197" s="432">
        <f t="shared" si="70"/>
        <v>113.5467047298358</v>
      </c>
      <c r="D197" s="433">
        <f t="shared" si="65"/>
        <v>15.589383344994216</v>
      </c>
      <c r="E197" s="434">
        <f t="shared" si="66"/>
        <v>7.0802068265876512</v>
      </c>
      <c r="F197" s="434">
        <f t="shared" si="67"/>
        <v>7.0760922950824492</v>
      </c>
      <c r="G197" s="434">
        <f t="shared" si="92"/>
        <v>4.1145315052020237E-3</v>
      </c>
      <c r="H197" s="434">
        <f t="shared" si="68"/>
        <v>8.5091765184065657</v>
      </c>
      <c r="I197" s="253">
        <f t="shared" si="71"/>
        <v>113.65676595692612</v>
      </c>
      <c r="J197">
        <f t="shared" si="72"/>
        <v>15.595425926280697</v>
      </c>
      <c r="K197" s="252">
        <f t="shared" si="73"/>
        <v>1036405057.1218232</v>
      </c>
      <c r="L197" s="249">
        <f t="shared" si="74"/>
        <v>9127566.1375445891</v>
      </c>
      <c r="M197" s="253">
        <f t="shared" si="69"/>
        <v>142293127.52497071</v>
      </c>
      <c r="N197" s="443">
        <f t="shared" si="83"/>
        <v>1.001520835366599E-2</v>
      </c>
      <c r="O197" s="454">
        <f t="shared" si="93"/>
        <v>1.0038021313544025E-2</v>
      </c>
      <c r="Q197" s="353">
        <v>168</v>
      </c>
      <c r="R197" s="54">
        <f t="shared" si="85"/>
        <v>1.3821075068509037E-3</v>
      </c>
      <c r="S197" s="253">
        <f t="shared" si="75"/>
        <v>0.16864592543240892</v>
      </c>
      <c r="T197" s="253">
        <f t="shared" si="76"/>
        <v>7.6593666734492416E-2</v>
      </c>
      <c r="U197">
        <f t="shared" si="86"/>
        <v>8.6131255886931076E-5</v>
      </c>
      <c r="V197" s="253">
        <f t="shared" si="87"/>
        <v>7.650753547860549E-2</v>
      </c>
      <c r="W197" s="253">
        <f t="shared" si="88"/>
        <v>9.20522586979165E-2</v>
      </c>
      <c r="X197">
        <f t="shared" si="77"/>
        <v>113.65676595692612</v>
      </c>
      <c r="Y197">
        <f t="shared" si="78"/>
        <v>15.595425926280697</v>
      </c>
      <c r="Z197" s="55">
        <f t="shared" si="79"/>
        <v>8.5124747496230029</v>
      </c>
      <c r="AA197" s="477">
        <f t="shared" si="80"/>
        <v>12615.277677978485</v>
      </c>
      <c r="AB197" s="253">
        <f t="shared" si="90"/>
        <v>9127566.1375445891</v>
      </c>
      <c r="AC197" s="261">
        <f t="shared" si="89"/>
        <v>1539326.8382117243</v>
      </c>
      <c r="AD197" s="435">
        <f t="shared" si="81"/>
        <v>-1.5404755755585762E-2</v>
      </c>
      <c r="AE197" s="478">
        <f t="shared" si="91"/>
        <v>-5.2318781614303624E-2</v>
      </c>
    </row>
    <row r="198" spans="2:31" x14ac:dyDescent="0.3">
      <c r="B198" s="353">
        <v>169</v>
      </c>
      <c r="C198" s="432">
        <f t="shared" si="70"/>
        <v>113.550819261341</v>
      </c>
      <c r="D198" s="433">
        <f t="shared" si="65"/>
        <v>15.589609304212644</v>
      </c>
      <c r="E198" s="434">
        <f t="shared" si="66"/>
        <v>7.0803094501466104</v>
      </c>
      <c r="F198" s="434">
        <f t="shared" si="67"/>
        <v>7.0763487076727678</v>
      </c>
      <c r="G198" s="434">
        <f t="shared" si="92"/>
        <v>3.9607424738425934E-3</v>
      </c>
      <c r="H198" s="434">
        <f t="shared" si="68"/>
        <v>8.5092998540660343</v>
      </c>
      <c r="I198" s="253">
        <f t="shared" si="71"/>
        <v>113.65676595692612</v>
      </c>
      <c r="J198">
        <f t="shared" si="72"/>
        <v>15.595425926280697</v>
      </c>
      <c r="K198" s="252">
        <f t="shared" si="73"/>
        <v>1046807038.9080647</v>
      </c>
      <c r="L198" s="249">
        <f t="shared" si="74"/>
        <v>9218841.7989200354</v>
      </c>
      <c r="M198" s="253">
        <f t="shared" si="69"/>
        <v>143718141.88250822</v>
      </c>
      <c r="N198" s="443">
        <f t="shared" si="83"/>
        <v>1.0014639373833676E-2</v>
      </c>
      <c r="O198" s="454">
        <f t="shared" si="93"/>
        <v>1.0036598832437809E-2</v>
      </c>
      <c r="Q198" s="353">
        <v>169</v>
      </c>
      <c r="R198" s="54">
        <f t="shared" si="85"/>
        <v>1.2968290356757245E-3</v>
      </c>
      <c r="S198" s="253">
        <f t="shared" si="75"/>
        <v>0.16440393677420564</v>
      </c>
      <c r="T198" s="253">
        <f t="shared" si="76"/>
        <v>7.4667089114873977E-2</v>
      </c>
      <c r="U198">
        <f t="shared" si="86"/>
        <v>8.08168054653634E-5</v>
      </c>
      <c r="V198" s="253">
        <f t="shared" si="87"/>
        <v>7.4586272309408619E-2</v>
      </c>
      <c r="W198" s="253">
        <f t="shared" si="88"/>
        <v>8.9736847659331667E-2</v>
      </c>
      <c r="X198">
        <f t="shared" si="77"/>
        <v>113.65676595692612</v>
      </c>
      <c r="Y198">
        <f t="shared" si="78"/>
        <v>15.595425926280697</v>
      </c>
      <c r="Z198" s="55">
        <f t="shared" si="79"/>
        <v>8.5124747496230029</v>
      </c>
      <c r="AA198" s="477">
        <f t="shared" si="80"/>
        <v>11955.26172014053</v>
      </c>
      <c r="AB198" s="253">
        <f t="shared" si="90"/>
        <v>9218841.7989200354</v>
      </c>
      <c r="AC198" s="261">
        <f t="shared" si="89"/>
        <v>1515613.8842410536</v>
      </c>
      <c r="AD198" s="435">
        <f t="shared" si="81"/>
        <v>-1.5404755755586415E-2</v>
      </c>
      <c r="AE198" s="478">
        <f t="shared" si="91"/>
        <v>-5.2318781614303589E-2</v>
      </c>
    </row>
    <row r="199" spans="2:31" x14ac:dyDescent="0.3">
      <c r="B199" s="353">
        <v>170</v>
      </c>
      <c r="C199" s="432">
        <f t="shared" si="70"/>
        <v>113.55478000381486</v>
      </c>
      <c r="D199" s="433">
        <f t="shared" si="65"/>
        <v>15.589826813102516</v>
      </c>
      <c r="E199" s="434">
        <f t="shared" si="66"/>
        <v>7.0804082358325369</v>
      </c>
      <c r="F199" s="434">
        <f t="shared" si="67"/>
        <v>7.0765955363180266</v>
      </c>
      <c r="G199" s="434">
        <f t="shared" si="92"/>
        <v>3.8126995145102427E-3</v>
      </c>
      <c r="H199" s="434">
        <f t="shared" si="68"/>
        <v>8.5094185772699777</v>
      </c>
      <c r="I199" s="253">
        <f t="shared" si="71"/>
        <v>113.65676595692612</v>
      </c>
      <c r="J199">
        <f t="shared" si="72"/>
        <v>15.595425926280697</v>
      </c>
      <c r="K199" s="252">
        <f t="shared" si="73"/>
        <v>1057311987.8900007</v>
      </c>
      <c r="L199" s="249">
        <f t="shared" si="74"/>
        <v>9311030.2169092353</v>
      </c>
      <c r="M199" s="253">
        <f t="shared" si="69"/>
        <v>145157348.53317943</v>
      </c>
      <c r="N199" s="443">
        <f t="shared" si="83"/>
        <v>1.0014091692389033E-2</v>
      </c>
      <c r="O199" s="454">
        <f t="shared" si="93"/>
        <v>1.0035229599615416E-2</v>
      </c>
      <c r="Q199" s="353">
        <v>170</v>
      </c>
      <c r="R199" s="54">
        <f t="shared" si="85"/>
        <v>1.2168123966011073E-3</v>
      </c>
      <c r="S199" s="253">
        <f t="shared" si="75"/>
        <v>0.16026864780489314</v>
      </c>
      <c r="T199" s="253">
        <f t="shared" si="76"/>
        <v>7.2788971132751207E-2</v>
      </c>
      <c r="U199">
        <f t="shared" si="86"/>
        <v>7.5830266009361779E-5</v>
      </c>
      <c r="V199" s="253">
        <f t="shared" si="87"/>
        <v>7.2713140866741841E-2</v>
      </c>
      <c r="W199" s="253">
        <f t="shared" si="88"/>
        <v>8.7479676672141932E-2</v>
      </c>
      <c r="X199">
        <f t="shared" si="77"/>
        <v>113.65676595692612</v>
      </c>
      <c r="Y199">
        <f t="shared" si="78"/>
        <v>15.595425926280697</v>
      </c>
      <c r="Z199" s="55">
        <f t="shared" si="79"/>
        <v>8.5124747496230029</v>
      </c>
      <c r="AA199" s="477">
        <f t="shared" si="80"/>
        <v>11329.776993062655</v>
      </c>
      <c r="AB199" s="253">
        <f t="shared" si="90"/>
        <v>9311030.2169092353</v>
      </c>
      <c r="AC199" s="261">
        <f t="shared" si="89"/>
        <v>1492266.2225345445</v>
      </c>
      <c r="AD199" s="435">
        <f t="shared" si="81"/>
        <v>-1.5404755755586426E-2</v>
      </c>
      <c r="AE199" s="478">
        <f t="shared" si="91"/>
        <v>-5.2318781614303561E-2</v>
      </c>
    </row>
    <row r="200" spans="2:31" x14ac:dyDescent="0.3">
      <c r="B200" s="353">
        <v>171</v>
      </c>
      <c r="C200" s="432">
        <f t="shared" si="70"/>
        <v>113.55859270332937</v>
      </c>
      <c r="D200" s="433">
        <f t="shared" si="65"/>
        <v>15.590036187737075</v>
      </c>
      <c r="E200" s="434">
        <f t="shared" si="66"/>
        <v>7.0805033271959426</v>
      </c>
      <c r="F200" s="434">
        <f t="shared" si="67"/>
        <v>7.0768331391064319</v>
      </c>
      <c r="G200" s="434">
        <f t="shared" si="92"/>
        <v>3.6701880895106953E-3</v>
      </c>
      <c r="H200" s="434">
        <f t="shared" si="68"/>
        <v>8.5095328605411336</v>
      </c>
      <c r="I200" s="253">
        <f t="shared" si="71"/>
        <v>113.65676595692612</v>
      </c>
      <c r="J200">
        <f t="shared" si="72"/>
        <v>15.595425926280697</v>
      </c>
      <c r="K200" s="252">
        <f t="shared" si="73"/>
        <v>1067920962.9308922</v>
      </c>
      <c r="L200" s="249">
        <f t="shared" si="74"/>
        <v>9404140.5190783273</v>
      </c>
      <c r="M200" s="253">
        <f t="shared" si="69"/>
        <v>146610891.00699598</v>
      </c>
      <c r="N200" s="443">
        <f t="shared" si="83"/>
        <v>1.001356451123313E-2</v>
      </c>
      <c r="O200" s="454">
        <f t="shared" si="93"/>
        <v>1.003391161965644E-2</v>
      </c>
      <c r="Q200" s="353">
        <v>171</v>
      </c>
      <c r="R200" s="54">
        <f t="shared" si="85"/>
        <v>1.1417329253047095E-3</v>
      </c>
      <c r="S200" s="253">
        <f t="shared" si="75"/>
        <v>0.15623737468334711</v>
      </c>
      <c r="T200" s="253">
        <f t="shared" si="76"/>
        <v>7.0958093872030406E-2</v>
      </c>
      <c r="U200">
        <f t="shared" si="86"/>
        <v>7.1151404833924179E-5</v>
      </c>
      <c r="V200" s="253">
        <f t="shared" si="87"/>
        <v>7.0886942467196484E-2</v>
      </c>
      <c r="W200" s="253">
        <f t="shared" si="88"/>
        <v>8.5279280811316707E-2</v>
      </c>
      <c r="X200">
        <f t="shared" si="77"/>
        <v>113.65676595692612</v>
      </c>
      <c r="Y200">
        <f t="shared" si="78"/>
        <v>15.595425926280697</v>
      </c>
      <c r="Z200" s="55">
        <f t="shared" si="79"/>
        <v>8.5124747496230029</v>
      </c>
      <c r="AA200" s="477">
        <f t="shared" si="80"/>
        <v>10737.016864823849</v>
      </c>
      <c r="AB200" s="253">
        <f t="shared" si="90"/>
        <v>9404140.5190783273</v>
      </c>
      <c r="AC200" s="261">
        <f t="shared" si="89"/>
        <v>1469278.2258540897</v>
      </c>
      <c r="AD200" s="435">
        <f t="shared" si="81"/>
        <v>-1.5404755755585472E-2</v>
      </c>
      <c r="AE200" s="478">
        <f t="shared" si="91"/>
        <v>-5.2318781614303561E-2</v>
      </c>
    </row>
    <row r="201" spans="2:31" x14ac:dyDescent="0.3">
      <c r="B201" s="353">
        <v>172</v>
      </c>
      <c r="C201" s="432">
        <f t="shared" si="70"/>
        <v>113.56226289141888</v>
      </c>
      <c r="D201" s="433">
        <f t="shared" si="65"/>
        <v>15.590237732363487</v>
      </c>
      <c r="E201" s="434">
        <f t="shared" si="66"/>
        <v>7.0805948624163042</v>
      </c>
      <c r="F201" s="434">
        <f t="shared" si="67"/>
        <v>7.0770618607564657</v>
      </c>
      <c r="G201" s="434">
        <f t="shared" si="92"/>
        <v>3.5330016598384972E-3</v>
      </c>
      <c r="H201" s="434">
        <f t="shared" si="68"/>
        <v>8.509642869947184</v>
      </c>
      <c r="I201" s="253">
        <f t="shared" si="71"/>
        <v>113.65676595692612</v>
      </c>
      <c r="J201">
        <f t="shared" si="72"/>
        <v>15.595425926280697</v>
      </c>
      <c r="K201" s="252">
        <f t="shared" si="73"/>
        <v>1078635032.6743715</v>
      </c>
      <c r="L201" s="249">
        <f t="shared" si="74"/>
        <v>9498181.92426911</v>
      </c>
      <c r="M201" s="253">
        <f t="shared" si="69"/>
        <v>148078914.22459292</v>
      </c>
      <c r="N201" s="443">
        <f t="shared" si="83"/>
        <v>1.0013057062226688E-2</v>
      </c>
      <c r="O201" s="454">
        <f t="shared" si="93"/>
        <v>1.0032642972074129E-2</v>
      </c>
      <c r="Q201" s="353">
        <v>172</v>
      </c>
      <c r="R201" s="54">
        <f t="shared" si="85"/>
        <v>1.0712859898255767E-3</v>
      </c>
      <c r="S201" s="253">
        <f t="shared" si="75"/>
        <v>0.15230750107569907</v>
      </c>
      <c r="T201" s="253">
        <f t="shared" si="76"/>
        <v>6.9173269076286903E-2</v>
      </c>
      <c r="U201">
        <f t="shared" si="86"/>
        <v>6.6761237646403173E-5</v>
      </c>
      <c r="V201" s="253">
        <f t="shared" si="87"/>
        <v>6.9106507838640502E-2</v>
      </c>
      <c r="W201" s="253">
        <f t="shared" si="88"/>
        <v>8.3134231999412167E-2</v>
      </c>
      <c r="X201">
        <f t="shared" si="77"/>
        <v>113.65676595692612</v>
      </c>
      <c r="Y201">
        <f t="shared" si="78"/>
        <v>15.595425926280697</v>
      </c>
      <c r="Z201" s="55">
        <f t="shared" si="79"/>
        <v>8.5124747496230029</v>
      </c>
      <c r="AA201" s="477">
        <f t="shared" si="80"/>
        <v>10175.269224284035</v>
      </c>
      <c r="AB201" s="253">
        <f t="shared" si="90"/>
        <v>9498181.92426911</v>
      </c>
      <c r="AC201" s="261">
        <f t="shared" si="89"/>
        <v>1446644.3536478011</v>
      </c>
      <c r="AD201" s="435">
        <f t="shared" si="81"/>
        <v>-1.5404755755589843E-2</v>
      </c>
      <c r="AE201" s="478">
        <f t="shared" si="91"/>
        <v>-5.2318781614303617E-2</v>
      </c>
    </row>
    <row r="202" spans="2:31" x14ac:dyDescent="0.3">
      <c r="B202" s="353">
        <v>173</v>
      </c>
      <c r="C202" s="432">
        <f t="shared" si="70"/>
        <v>113.56579589307873</v>
      </c>
      <c r="D202" s="433">
        <f t="shared" si="65"/>
        <v>15.590431739845602</v>
      </c>
      <c r="E202" s="434">
        <f t="shared" si="66"/>
        <v>7.0806829745031568</v>
      </c>
      <c r="F202" s="434">
        <f t="shared" si="67"/>
        <v>7.077282033115349</v>
      </c>
      <c r="G202" s="434">
        <f t="shared" si="92"/>
        <v>3.4009413878077766E-3</v>
      </c>
      <c r="H202" s="434">
        <f t="shared" si="68"/>
        <v>8.5097487653424455</v>
      </c>
      <c r="I202" s="253">
        <f t="shared" si="71"/>
        <v>113.65676595692612</v>
      </c>
      <c r="J202">
        <f t="shared" si="72"/>
        <v>15.595425926280697</v>
      </c>
      <c r="K202" s="252">
        <f t="shared" si="73"/>
        <v>1089455275.6645443</v>
      </c>
      <c r="L202" s="249">
        <f t="shared" si="74"/>
        <v>9593163.7435118016</v>
      </c>
      <c r="M202" s="253">
        <f t="shared" si="69"/>
        <v>149561564.51238239</v>
      </c>
      <c r="N202" s="443">
        <f t="shared" si="83"/>
        <v>1.0012568606092774E-2</v>
      </c>
      <c r="O202" s="454">
        <f t="shared" si="93"/>
        <v>1.0031421808491715E-2</v>
      </c>
      <c r="Q202" s="353">
        <v>173</v>
      </c>
      <c r="R202" s="54">
        <f t="shared" si="85"/>
        <v>1.0051857545321083E-3</v>
      </c>
      <c r="S202" s="253">
        <f t="shared" si="75"/>
        <v>0.14847647645731107</v>
      </c>
      <c r="T202" s="253">
        <f t="shared" si="76"/>
        <v>6.743333837757548E-2</v>
      </c>
      <c r="U202">
        <f t="shared" si="86"/>
        <v>6.2641951518495423E-5</v>
      </c>
      <c r="V202" s="253">
        <f t="shared" si="87"/>
        <v>6.7370696426056989E-2</v>
      </c>
      <c r="W202" s="253">
        <f t="shared" si="88"/>
        <v>8.1043138079735594E-2</v>
      </c>
      <c r="X202">
        <f t="shared" si="77"/>
        <v>113.65676595692612</v>
      </c>
      <c r="Y202">
        <f t="shared" si="78"/>
        <v>15.595425926280697</v>
      </c>
      <c r="Z202" s="55">
        <f t="shared" si="79"/>
        <v>8.5124747496230029</v>
      </c>
      <c r="AA202" s="477">
        <f t="shared" si="80"/>
        <v>9642.9115358719737</v>
      </c>
      <c r="AB202" s="253">
        <f t="shared" si="90"/>
        <v>9593163.7435118016</v>
      </c>
      <c r="AC202" s="261">
        <f t="shared" si="89"/>
        <v>1424359.1507146598</v>
      </c>
      <c r="AD202" s="435">
        <f t="shared" si="81"/>
        <v>-1.5404755755585524E-2</v>
      </c>
      <c r="AE202" s="478">
        <f t="shared" si="91"/>
        <v>-5.2318781614303637E-2</v>
      </c>
    </row>
    <row r="203" spans="2:31" x14ac:dyDescent="0.3">
      <c r="B203" s="353">
        <v>174</v>
      </c>
      <c r="C203" s="432">
        <f t="shared" si="70"/>
        <v>113.56919683446654</v>
      </c>
      <c r="D203" s="433">
        <f t="shared" si="65"/>
        <v>15.590618492090131</v>
      </c>
      <c r="E203" s="434">
        <f t="shared" si="66"/>
        <v>7.0807677914896496</v>
      </c>
      <c r="F203" s="434">
        <f t="shared" si="67"/>
        <v>7.077493975638979</v>
      </c>
      <c r="G203" s="434">
        <f t="shared" si="92"/>
        <v>3.2738158506706583E-3</v>
      </c>
      <c r="H203" s="434">
        <f t="shared" si="68"/>
        <v>8.5098507006004827</v>
      </c>
      <c r="I203" s="253">
        <f t="shared" si="71"/>
        <v>113.65676595692612</v>
      </c>
      <c r="J203">
        <f t="shared" si="72"/>
        <v>15.595425926280697</v>
      </c>
      <c r="K203" s="252">
        <f t="shared" si="73"/>
        <v>1100382780.4666812</v>
      </c>
      <c r="L203" s="249">
        <f t="shared" si="74"/>
        <v>9689095.3809469193</v>
      </c>
      <c r="M203" s="253">
        <f t="shared" si="69"/>
        <v>151058989.61781612</v>
      </c>
      <c r="N203" s="443">
        <f t="shared" si="83"/>
        <v>1.0012098431276831E-2</v>
      </c>
      <c r="O203" s="454">
        <f t="shared" si="93"/>
        <v>1.003024634992139E-2</v>
      </c>
      <c r="Q203" s="353">
        <v>174</v>
      </c>
      <c r="R203" s="54">
        <f t="shared" si="85"/>
        <v>9.4316402035538006E-4</v>
      </c>
      <c r="S203" s="253">
        <f t="shared" si="75"/>
        <v>0.14474181445746143</v>
      </c>
      <c r="T203" s="253">
        <f t="shared" si="76"/>
        <v>6.5737172544638692E-2</v>
      </c>
      <c r="U203">
        <f t="shared" si="86"/>
        <v>5.8776832610995518E-5</v>
      </c>
      <c r="V203" s="253">
        <f t="shared" si="87"/>
        <v>6.5678395712027701E-2</v>
      </c>
      <c r="W203" s="253">
        <f t="shared" si="88"/>
        <v>7.9004641912822735E-2</v>
      </c>
      <c r="X203">
        <f t="shared" si="77"/>
        <v>113.65676595692612</v>
      </c>
      <c r="Y203">
        <f t="shared" si="78"/>
        <v>15.595425926280697</v>
      </c>
      <c r="Z203" s="55">
        <f t="shared" si="79"/>
        <v>8.5124747496230029</v>
      </c>
      <c r="AA203" s="477">
        <f t="shared" si="80"/>
        <v>9138.4061531006391</v>
      </c>
      <c r="AB203" s="253">
        <f t="shared" si="90"/>
        <v>9689095.3809469193</v>
      </c>
      <c r="AC203" s="261">
        <f t="shared" si="89"/>
        <v>1402417.245889666</v>
      </c>
      <c r="AD203" s="435">
        <f t="shared" si="81"/>
        <v>-1.5404755755586395E-2</v>
      </c>
      <c r="AE203" s="478">
        <f t="shared" si="91"/>
        <v>-5.2318781614303582E-2</v>
      </c>
    </row>
    <row r="204" spans="2:31" x14ac:dyDescent="0.3">
      <c r="B204" s="353">
        <v>175</v>
      </c>
      <c r="C204" s="432">
        <f t="shared" si="70"/>
        <v>113.57247065031721</v>
      </c>
      <c r="D204" s="433">
        <f t="shared" si="65"/>
        <v>15.590798260456801</v>
      </c>
      <c r="E204" s="434">
        <f t="shared" si="66"/>
        <v>7.0808494366188199</v>
      </c>
      <c r="F204" s="434">
        <f t="shared" si="67"/>
        <v>7.0776979958540229</v>
      </c>
      <c r="G204" s="434">
        <f t="shared" si="92"/>
        <v>3.1514407647970089E-3</v>
      </c>
      <c r="H204" s="434">
        <f t="shared" si="68"/>
        <v>8.5099488238379806</v>
      </c>
      <c r="I204" s="253">
        <f t="shared" si="71"/>
        <v>113.65676595692612</v>
      </c>
      <c r="J204">
        <f t="shared" si="72"/>
        <v>15.595425926280697</v>
      </c>
      <c r="K204" s="252">
        <f t="shared" si="73"/>
        <v>1111418645.7885253</v>
      </c>
      <c r="L204" s="249">
        <f t="shared" si="74"/>
        <v>9785986.3347563893</v>
      </c>
      <c r="M204" s="253">
        <f t="shared" si="69"/>
        <v>152571338.72477388</v>
      </c>
      <c r="N204" s="443">
        <f t="shared" si="83"/>
        <v>1.0011645852948262E-2</v>
      </c>
      <c r="O204" s="454">
        <f t="shared" si="93"/>
        <v>1.0029114884153041E-2</v>
      </c>
      <c r="Q204" s="353">
        <v>175</v>
      </c>
      <c r="R204" s="54">
        <f t="shared" si="85"/>
        <v>8.8496913658211713E-4</v>
      </c>
      <c r="S204" s="253">
        <f t="shared" si="75"/>
        <v>0.14110109124566714</v>
      </c>
      <c r="T204" s="253">
        <f t="shared" si="76"/>
        <v>6.408367075002544E-2</v>
      </c>
      <c r="U204">
        <f t="shared" si="86"/>
        <v>5.5150198358059767E-5</v>
      </c>
      <c r="V204" s="253">
        <f t="shared" si="87"/>
        <v>6.4028520551667384E-2</v>
      </c>
      <c r="W204" s="253">
        <f t="shared" si="88"/>
        <v>7.7017420495641697E-2</v>
      </c>
      <c r="X204">
        <f t="shared" si="77"/>
        <v>113.65676595692612</v>
      </c>
      <c r="Y204">
        <f t="shared" si="78"/>
        <v>15.595425926280697</v>
      </c>
      <c r="Z204" s="55">
        <f t="shared" si="79"/>
        <v>8.5124747496230029</v>
      </c>
      <c r="AA204" s="477">
        <f t="shared" si="80"/>
        <v>8660.2958772737584</v>
      </c>
      <c r="AB204" s="253">
        <f t="shared" si="90"/>
        <v>9785986.3347563893</v>
      </c>
      <c r="AC204" s="261">
        <f t="shared" si="89"/>
        <v>1380813.3507493143</v>
      </c>
      <c r="AD204" s="435">
        <f t="shared" si="81"/>
        <v>-1.5404755755585878E-2</v>
      </c>
      <c r="AE204" s="478">
        <f t="shared" si="91"/>
        <v>-5.2318781614303617E-2</v>
      </c>
    </row>
    <row r="205" spans="2:31" x14ac:dyDescent="0.3">
      <c r="B205" s="353">
        <v>176</v>
      </c>
      <c r="C205" s="432">
        <f t="shared" si="70"/>
        <v>113.57562209108201</v>
      </c>
      <c r="D205" s="433">
        <f t="shared" si="65"/>
        <v>15.590971306153202</v>
      </c>
      <c r="E205" s="434">
        <f t="shared" si="66"/>
        <v>7.0809280285229299</v>
      </c>
      <c r="F205" s="434">
        <f t="shared" si="67"/>
        <v>7.0778943898028146</v>
      </c>
      <c r="G205" s="434">
        <f t="shared" si="92"/>
        <v>3.0336387201153059E-3</v>
      </c>
      <c r="H205" s="434">
        <f t="shared" si="68"/>
        <v>8.5100432776302721</v>
      </c>
      <c r="I205" s="253">
        <f t="shared" si="71"/>
        <v>113.65676595692612</v>
      </c>
      <c r="J205">
        <f t="shared" si="72"/>
        <v>15.595425926280697</v>
      </c>
      <c r="K205" s="252">
        <f t="shared" si="73"/>
        <v>1122563980.6022322</v>
      </c>
      <c r="L205" s="249">
        <f t="shared" si="74"/>
        <v>9883846.1981039532</v>
      </c>
      <c r="M205" s="253">
        <f t="shared" si="69"/>
        <v>154098762.46907008</v>
      </c>
      <c r="N205" s="443">
        <f t="shared" si="83"/>
        <v>1.0011210211975263E-2</v>
      </c>
      <c r="O205" s="454">
        <f t="shared" si="93"/>
        <v>1.002802576323481E-2</v>
      </c>
      <c r="Q205" s="353">
        <v>176</v>
      </c>
      <c r="R205" s="54">
        <f t="shared" si="85"/>
        <v>8.3036497979195882E-4</v>
      </c>
      <c r="S205" s="253">
        <f t="shared" si="75"/>
        <v>0.13755194395859485</v>
      </c>
      <c r="T205" s="253">
        <f t="shared" si="76"/>
        <v>6.2471759855643384E-2</v>
      </c>
      <c r="U205">
        <f t="shared" si="86"/>
        <v>5.1747333835820693E-5</v>
      </c>
      <c r="V205" s="253">
        <f t="shared" si="87"/>
        <v>6.2420012521807566E-2</v>
      </c>
      <c r="W205" s="253">
        <f t="shared" si="88"/>
        <v>7.5080184102951461E-2</v>
      </c>
      <c r="X205">
        <f t="shared" si="77"/>
        <v>113.65676595692612</v>
      </c>
      <c r="Y205">
        <f t="shared" si="78"/>
        <v>15.595425926280697</v>
      </c>
      <c r="Z205" s="55">
        <f t="shared" si="79"/>
        <v>8.5124747496230029</v>
      </c>
      <c r="AA205" s="477">
        <f t="shared" si="80"/>
        <v>8207.1997485554184</v>
      </c>
      <c r="AB205" s="253">
        <f t="shared" si="90"/>
        <v>9883846.1981039532</v>
      </c>
      <c r="AC205" s="261">
        <f t="shared" si="89"/>
        <v>1359542.2583369657</v>
      </c>
      <c r="AD205" s="435">
        <f t="shared" si="81"/>
        <v>-1.5404755755588256E-2</v>
      </c>
      <c r="AE205" s="478">
        <f t="shared" si="91"/>
        <v>-5.2318781614303644E-2</v>
      </c>
    </row>
    <row r="206" spans="2:31" x14ac:dyDescent="0.3">
      <c r="B206" s="353">
        <v>177</v>
      </c>
      <c r="C206" s="432">
        <f t="shared" si="70"/>
        <v>113.57865572980214</v>
      </c>
      <c r="D206" s="433">
        <f t="shared" si="65"/>
        <v>15.591137880614781</v>
      </c>
      <c r="E206" s="434">
        <f t="shared" si="66"/>
        <v>7.0810036813960355</v>
      </c>
      <c r="F206" s="434">
        <f t="shared" si="67"/>
        <v>7.0780834424717103</v>
      </c>
      <c r="G206" s="434">
        <f t="shared" si="92"/>
        <v>2.9202389243252469E-3</v>
      </c>
      <c r="H206" s="434">
        <f t="shared" si="68"/>
        <v>8.5101341992187454</v>
      </c>
      <c r="I206" s="253">
        <f t="shared" si="71"/>
        <v>113.65676595692612</v>
      </c>
      <c r="J206">
        <f t="shared" si="72"/>
        <v>15.595425926280697</v>
      </c>
      <c r="K206" s="252">
        <f t="shared" si="73"/>
        <v>1133819904.2669702</v>
      </c>
      <c r="L206" s="249">
        <f t="shared" si="74"/>
        <v>9982684.6600849926</v>
      </c>
      <c r="M206" s="253">
        <f t="shared" si="69"/>
        <v>155641412.95408297</v>
      </c>
      <c r="N206" s="443">
        <f t="shared" si="83"/>
        <v>1.0010790873953462E-2</v>
      </c>
      <c r="O206" s="454">
        <f t="shared" si="93"/>
        <v>1.0026977401055903E-2</v>
      </c>
      <c r="Q206" s="353">
        <v>177</v>
      </c>
      <c r="R206" s="54">
        <f t="shared" si="85"/>
        <v>7.7912999579609677E-4</v>
      </c>
      <c r="S206" s="253">
        <f t="shared" si="75"/>
        <v>0.13409206916654109</v>
      </c>
      <c r="T206" s="253">
        <f t="shared" si="76"/>
        <v>6.0900393716282683E-2</v>
      </c>
      <c r="U206">
        <f t="shared" si="86"/>
        <v>4.8554432057170229E-5</v>
      </c>
      <c r="V206" s="253">
        <f t="shared" si="87"/>
        <v>6.0851839284225516E-2</v>
      </c>
      <c r="W206" s="253">
        <f t="shared" si="88"/>
        <v>7.3191675450258412E-2</v>
      </c>
      <c r="X206">
        <f t="shared" si="77"/>
        <v>113.65676595692612</v>
      </c>
      <c r="Y206">
        <f t="shared" si="78"/>
        <v>15.595425926280697</v>
      </c>
      <c r="Z206" s="55">
        <f t="shared" si="79"/>
        <v>8.5124747496230029</v>
      </c>
      <c r="AA206" s="477">
        <f t="shared" si="80"/>
        <v>7777.8090572457804</v>
      </c>
      <c r="AB206" s="253">
        <f t="shared" si="90"/>
        <v>9982684.6600849926</v>
      </c>
      <c r="AC206" s="261">
        <f t="shared" si="89"/>
        <v>1338598.8419078852</v>
      </c>
      <c r="AD206" s="435">
        <f t="shared" si="81"/>
        <v>-1.5404755755587305E-2</v>
      </c>
      <c r="AE206" s="478">
        <f t="shared" si="91"/>
        <v>-5.2318781614303554E-2</v>
      </c>
    </row>
    <row r="207" spans="2:31" x14ac:dyDescent="0.3">
      <c r="B207" s="353">
        <v>178</v>
      </c>
      <c r="C207" s="432">
        <f t="shared" si="70"/>
        <v>113.58157596872647</v>
      </c>
      <c r="D207" s="433">
        <f t="shared" si="65"/>
        <v>15.591298225870633</v>
      </c>
      <c r="E207" s="434">
        <f t="shared" si="66"/>
        <v>7.0810765051601301</v>
      </c>
      <c r="F207" s="434">
        <f t="shared" si="67"/>
        <v>7.0782654282034976</v>
      </c>
      <c r="G207" s="434">
        <f t="shared" si="92"/>
        <v>2.8110769566325189E-3</v>
      </c>
      <c r="H207" s="434">
        <f t="shared" si="68"/>
        <v>8.5102217207105024</v>
      </c>
      <c r="I207" s="253">
        <f t="shared" si="71"/>
        <v>113.65676595692612</v>
      </c>
      <c r="J207">
        <f t="shared" si="72"/>
        <v>15.595425926280697</v>
      </c>
      <c r="K207" s="252">
        <f t="shared" si="73"/>
        <v>1145187546.6521966</v>
      </c>
      <c r="L207" s="249">
        <f t="shared" si="74"/>
        <v>10082511.506685842</v>
      </c>
      <c r="M207" s="253">
        <f t="shared" si="69"/>
        <v>157199443.76651117</v>
      </c>
      <c r="N207" s="443">
        <f t="shared" si="83"/>
        <v>1.0010387228287714E-2</v>
      </c>
      <c r="O207" s="454">
        <f t="shared" si="93"/>
        <v>1.0025968271015512E-2</v>
      </c>
      <c r="Q207" s="353">
        <v>178</v>
      </c>
      <c r="R207" s="54">
        <f t="shared" si="85"/>
        <v>7.3105630068998778E-4</v>
      </c>
      <c r="S207" s="253">
        <f t="shared" si="75"/>
        <v>0.13071922137848446</v>
      </c>
      <c r="T207" s="253">
        <f t="shared" si="76"/>
        <v>5.9368552500657715E-2</v>
      </c>
      <c r="U207">
        <f t="shared" si="86"/>
        <v>4.5558537950460009E-5</v>
      </c>
      <c r="V207" s="253">
        <f t="shared" si="87"/>
        <v>5.9322993962707252E-2</v>
      </c>
      <c r="W207" s="253">
        <f t="shared" si="88"/>
        <v>7.1350668877826748E-2</v>
      </c>
      <c r="X207">
        <f t="shared" si="77"/>
        <v>113.65676595692612</v>
      </c>
      <c r="Y207">
        <f t="shared" si="78"/>
        <v>15.595425926280697</v>
      </c>
      <c r="Z207" s="55">
        <f t="shared" si="79"/>
        <v>8.5124747496230029</v>
      </c>
      <c r="AA207" s="477">
        <f t="shared" si="80"/>
        <v>7370.8835637419861</v>
      </c>
      <c r="AB207" s="253">
        <f t="shared" si="90"/>
        <v>10082511.506685842</v>
      </c>
      <c r="AC207" s="261">
        <f t="shared" si="89"/>
        <v>1317978.0536935835</v>
      </c>
      <c r="AD207" s="435">
        <f t="shared" si="81"/>
        <v>-1.540475575558633E-2</v>
      </c>
      <c r="AE207" s="478">
        <f t="shared" si="91"/>
        <v>-5.2318781614303568E-2</v>
      </c>
    </row>
    <row r="208" spans="2:31" x14ac:dyDescent="0.3">
      <c r="B208" s="353">
        <v>179</v>
      </c>
      <c r="C208" s="432">
        <f t="shared" si="70"/>
        <v>113.5843870456831</v>
      </c>
      <c r="D208" s="433">
        <f t="shared" si="65"/>
        <v>15.591452574895568</v>
      </c>
      <c r="E208" s="434">
        <f t="shared" si="66"/>
        <v>7.0811466056250323</v>
      </c>
      <c r="F208" s="434">
        <f t="shared" si="67"/>
        <v>7.0784406110944591</v>
      </c>
      <c r="G208" s="434">
        <f t="shared" si="92"/>
        <v>2.7059945305731858E-3</v>
      </c>
      <c r="H208" s="434">
        <f t="shared" si="68"/>
        <v>8.5103059692705347</v>
      </c>
      <c r="I208" s="253">
        <f t="shared" si="71"/>
        <v>113.65676595692612</v>
      </c>
      <c r="J208">
        <f t="shared" si="72"/>
        <v>15.595425926280697</v>
      </c>
      <c r="K208" s="252">
        <f t="shared" si="73"/>
        <v>1156668048.2616377</v>
      </c>
      <c r="L208" s="249">
        <f t="shared" si="74"/>
        <v>10183336.6217527</v>
      </c>
      <c r="M208" s="253">
        <f t="shared" si="69"/>
        <v>158773009.99225444</v>
      </c>
      <c r="N208" s="443">
        <f t="shared" si="83"/>
        <v>1.0009998687275808E-2</v>
      </c>
      <c r="O208" s="454">
        <f t="shared" si="93"/>
        <v>1.0024996903784677E-2</v>
      </c>
      <c r="Q208" s="353">
        <v>179</v>
      </c>
      <c r="R208" s="54">
        <f t="shared" si="85"/>
        <v>6.8594883737270061E-4</v>
      </c>
      <c r="S208" s="253">
        <f t="shared" si="75"/>
        <v>0.12743121158474105</v>
      </c>
      <c r="T208" s="253">
        <f t="shared" si="76"/>
        <v>5.7875242029527096E-2</v>
      </c>
      <c r="U208">
        <f t="shared" si="86"/>
        <v>4.2747495794814779E-5</v>
      </c>
      <c r="V208" s="253">
        <f t="shared" si="87"/>
        <v>5.7832494533732279E-2</v>
      </c>
      <c r="W208" s="253">
        <f t="shared" si="88"/>
        <v>6.9555969555213953E-2</v>
      </c>
      <c r="X208">
        <f t="shared" si="77"/>
        <v>113.65676595692612</v>
      </c>
      <c r="Y208">
        <f t="shared" si="78"/>
        <v>15.595425926280697</v>
      </c>
      <c r="Z208" s="55">
        <f t="shared" si="79"/>
        <v>8.5124747496230029</v>
      </c>
      <c r="AA208" s="477">
        <f t="shared" si="80"/>
        <v>6985.2479162661093</v>
      </c>
      <c r="AB208" s="253">
        <f t="shared" si="90"/>
        <v>10183336.6217527</v>
      </c>
      <c r="AC208" s="261">
        <f t="shared" si="89"/>
        <v>1297674.9236852105</v>
      </c>
      <c r="AD208" s="435">
        <f t="shared" si="81"/>
        <v>-1.5404755755586516E-2</v>
      </c>
      <c r="AE208" s="478">
        <f t="shared" si="91"/>
        <v>-5.2318781614303596E-2</v>
      </c>
    </row>
    <row r="209" spans="2:31" x14ac:dyDescent="0.3">
      <c r="B209" s="353">
        <v>180</v>
      </c>
      <c r="C209" s="432">
        <f t="shared" si="70"/>
        <v>113.58709304021367</v>
      </c>
      <c r="D209" s="433">
        <f t="shared" si="65"/>
        <v>15.591601151948998</v>
      </c>
      <c r="E209" s="434">
        <f t="shared" si="66"/>
        <v>7.0812140846423031</v>
      </c>
      <c r="F209" s="434">
        <f t="shared" si="67"/>
        <v>7.0786092453766596</v>
      </c>
      <c r="G209" s="434">
        <f t="shared" si="92"/>
        <v>2.6048392656434771E-3</v>
      </c>
      <c r="H209" s="434">
        <f t="shared" si="68"/>
        <v>8.510387067306695</v>
      </c>
      <c r="I209" s="253">
        <f t="shared" si="71"/>
        <v>113.65676595692612</v>
      </c>
      <c r="J209">
        <f t="shared" si="72"/>
        <v>15.595425926280697</v>
      </c>
      <c r="K209" s="252">
        <f t="shared" si="73"/>
        <v>1168262560.3579876</v>
      </c>
      <c r="L209" s="249">
        <f t="shared" si="74"/>
        <v>10285169.987970227</v>
      </c>
      <c r="M209" s="253">
        <f t="shared" si="69"/>
        <v>160362268.23242769</v>
      </c>
      <c r="N209" s="443">
        <f t="shared" si="83"/>
        <v>1.0009624685271008E-2</v>
      </c>
      <c r="O209" s="454">
        <f t="shared" si="93"/>
        <v>1.0024061885149682E-2</v>
      </c>
      <c r="Q209" s="353">
        <v>180</v>
      </c>
      <c r="R209" s="54">
        <f t="shared" si="85"/>
        <v>6.4362458411050777E-4</v>
      </c>
      <c r="S209" s="253">
        <f t="shared" si="75"/>
        <v>0.12422590583627681</v>
      </c>
      <c r="T209" s="253">
        <f t="shared" si="76"/>
        <v>5.6419493130462121E-2</v>
      </c>
      <c r="U209">
        <f t="shared" si="86"/>
        <v>4.0109899898779705E-5</v>
      </c>
      <c r="V209" s="253">
        <f t="shared" si="87"/>
        <v>5.6379383230563344E-2</v>
      </c>
      <c r="W209" s="253">
        <f t="shared" si="88"/>
        <v>6.7806412705814695E-2</v>
      </c>
      <c r="X209">
        <f t="shared" si="77"/>
        <v>113.65676595692612</v>
      </c>
      <c r="Y209">
        <f t="shared" si="78"/>
        <v>15.595425926280697</v>
      </c>
      <c r="Z209" s="55">
        <f t="shared" si="79"/>
        <v>8.5124747496230029</v>
      </c>
      <c r="AA209" s="477">
        <f t="shared" si="80"/>
        <v>6619.7882560132139</v>
      </c>
      <c r="AB209" s="253">
        <f t="shared" si="90"/>
        <v>10285169.987970227</v>
      </c>
      <c r="AC209" s="261">
        <f t="shared" si="89"/>
        <v>1277684.5584356894</v>
      </c>
      <c r="AD209" s="435">
        <f t="shared" si="81"/>
        <v>-1.5404755755587333E-2</v>
      </c>
      <c r="AE209" s="478">
        <f t="shared" si="91"/>
        <v>-5.231878161430354E-2</v>
      </c>
    </row>
    <row r="210" spans="2:31" x14ac:dyDescent="0.3">
      <c r="B210" s="353">
        <v>181</v>
      </c>
      <c r="C210" s="432">
        <f t="shared" si="70"/>
        <v>113.58969787947932</v>
      </c>
      <c r="D210" s="433">
        <f t="shared" si="65"/>
        <v>15.591744172901114</v>
      </c>
      <c r="E210" s="434">
        <f t="shared" si="66"/>
        <v>7.0812790402533814</v>
      </c>
      <c r="F210" s="434">
        <f t="shared" si="67"/>
        <v>7.0787715757859955</v>
      </c>
      <c r="G210" s="434">
        <f t="shared" si="92"/>
        <v>2.5074644673859225E-3</v>
      </c>
      <c r="H210" s="434">
        <f t="shared" si="68"/>
        <v>8.5104651326477327</v>
      </c>
      <c r="I210" s="253">
        <f t="shared" si="71"/>
        <v>113.65676595692612</v>
      </c>
      <c r="J210">
        <f t="shared" si="72"/>
        <v>15.595425926280697</v>
      </c>
      <c r="K210" s="252">
        <f t="shared" si="73"/>
        <v>1179972245.0883522</v>
      </c>
      <c r="L210" s="249">
        <f t="shared" si="74"/>
        <v>10388021.68784993</v>
      </c>
      <c r="M210" s="253">
        <f t="shared" si="69"/>
        <v>161967376.61950466</v>
      </c>
      <c r="N210" s="443">
        <f t="shared" si="83"/>
        <v>1.0009264677838952E-2</v>
      </c>
      <c r="O210" s="454">
        <f t="shared" si="93"/>
        <v>1.0023161853938376E-2</v>
      </c>
      <c r="Q210" s="353">
        <v>181</v>
      </c>
      <c r="R210" s="54">
        <f t="shared" si="85"/>
        <v>6.0391181193349814E-4</v>
      </c>
      <c r="S210" s="253">
        <f t="shared" si="75"/>
        <v>0.12110122385975491</v>
      </c>
      <c r="T210" s="253">
        <f t="shared" si="76"/>
        <v>5.5000361008844909E-2</v>
      </c>
      <c r="U210">
        <f t="shared" si="86"/>
        <v>3.7635048322182052E-5</v>
      </c>
      <c r="V210" s="253">
        <f t="shared" si="87"/>
        <v>5.4962725960522728E-2</v>
      </c>
      <c r="W210" s="253">
        <f t="shared" si="88"/>
        <v>6.6100862850910005E-2</v>
      </c>
      <c r="X210">
        <f t="shared" si="77"/>
        <v>113.65676595692612</v>
      </c>
      <c r="Y210">
        <f t="shared" si="78"/>
        <v>15.595425926280697</v>
      </c>
      <c r="Z210" s="55">
        <f t="shared" si="79"/>
        <v>8.5124747496230029</v>
      </c>
      <c r="AA210" s="477">
        <f t="shared" si="80"/>
        <v>6273.4489999139269</v>
      </c>
      <c r="AB210" s="253">
        <f t="shared" si="90"/>
        <v>10388021.68784993</v>
      </c>
      <c r="AC210" s="261">
        <f t="shared" si="89"/>
        <v>1258002.1398803031</v>
      </c>
      <c r="AD210" s="435">
        <f t="shared" si="81"/>
        <v>-1.5404755755586643E-2</v>
      </c>
      <c r="AE210" s="478">
        <f t="shared" si="91"/>
        <v>-5.2318781614303596E-2</v>
      </c>
    </row>
    <row r="211" spans="2:31" x14ac:dyDescent="0.3">
      <c r="B211" s="353">
        <v>182</v>
      </c>
      <c r="C211" s="432">
        <f t="shared" si="70"/>
        <v>113.5922053439467</v>
      </c>
      <c r="D211" s="433">
        <f t="shared" si="65"/>
        <v>15.591881845546862</v>
      </c>
      <c r="E211" s="434">
        <f t="shared" si="66"/>
        <v>7.0813415668321875</v>
      </c>
      <c r="F211" s="434">
        <f t="shared" si="67"/>
        <v>7.0789278379165435</v>
      </c>
      <c r="G211" s="434">
        <f t="shared" si="92"/>
        <v>2.4137289156440644E-3</v>
      </c>
      <c r="H211" s="434">
        <f t="shared" si="68"/>
        <v>8.5105402787146733</v>
      </c>
      <c r="I211" s="253">
        <f t="shared" si="71"/>
        <v>113.65676595692612</v>
      </c>
      <c r="J211">
        <f t="shared" si="72"/>
        <v>15.595425926280697</v>
      </c>
      <c r="K211" s="252">
        <f t="shared" si="73"/>
        <v>1191798275.6104572</v>
      </c>
      <c r="L211" s="249">
        <f t="shared" si="74"/>
        <v>10491901.904728429</v>
      </c>
      <c r="M211" s="253">
        <f t="shared" si="69"/>
        <v>163588494.83359388</v>
      </c>
      <c r="N211" s="443">
        <f t="shared" si="83"/>
        <v>1.0008918140951072E-2</v>
      </c>
      <c r="O211" s="454">
        <f t="shared" si="93"/>
        <v>1.0022295500026347E-2</v>
      </c>
      <c r="Q211" s="353">
        <v>182</v>
      </c>
      <c r="R211" s="54">
        <f t="shared" si="85"/>
        <v>5.6664938785212977E-4</v>
      </c>
      <c r="S211" s="253">
        <f t="shared" si="75"/>
        <v>0.11805513770741859</v>
      </c>
      <c r="T211" s="253">
        <f t="shared" si="76"/>
        <v>5.3616924634687688E-2</v>
      </c>
      <c r="U211">
        <f t="shared" si="86"/>
        <v>3.5312899453435693E-5</v>
      </c>
      <c r="V211" s="253">
        <f t="shared" si="87"/>
        <v>5.358161173523425E-2</v>
      </c>
      <c r="W211" s="253">
        <f t="shared" si="88"/>
        <v>6.4438213072730899E-2</v>
      </c>
      <c r="X211">
        <f t="shared" si="77"/>
        <v>113.65676595692612</v>
      </c>
      <c r="Y211">
        <f t="shared" si="78"/>
        <v>15.595425926280697</v>
      </c>
      <c r="Z211" s="55">
        <f t="shared" si="79"/>
        <v>8.5124747496230029</v>
      </c>
      <c r="AA211" s="477">
        <f t="shared" si="80"/>
        <v>5945.2297917189589</v>
      </c>
      <c r="AB211" s="253">
        <f t="shared" si="90"/>
        <v>10491901.904728429</v>
      </c>
      <c r="AC211" s="261">
        <f t="shared" si="89"/>
        <v>1238622.9241754434</v>
      </c>
      <c r="AD211" s="435">
        <f t="shared" si="81"/>
        <v>-1.5404755755585283E-2</v>
      </c>
      <c r="AE211" s="478">
        <f t="shared" si="91"/>
        <v>-5.2318781614303575E-2</v>
      </c>
    </row>
    <row r="212" spans="2:31" x14ac:dyDescent="0.3">
      <c r="B212" s="353">
        <v>183</v>
      </c>
      <c r="C212" s="432">
        <f t="shared" si="70"/>
        <v>113.59461907286236</v>
      </c>
      <c r="D212" s="433">
        <f t="shared" si="65"/>
        <v>15.592014369908151</v>
      </c>
      <c r="E212" s="434">
        <f t="shared" si="66"/>
        <v>7.0814017552223714</v>
      </c>
      <c r="F212" s="434">
        <f t="shared" si="67"/>
        <v>7.0790782585617151</v>
      </c>
      <c r="G212" s="434">
        <f t="shared" si="92"/>
        <v>2.3234966606562324E-3</v>
      </c>
      <c r="H212" s="434">
        <f t="shared" si="68"/>
        <v>8.5106126146857797</v>
      </c>
      <c r="I212" s="253">
        <f t="shared" si="71"/>
        <v>113.65676595692612</v>
      </c>
      <c r="J212">
        <f t="shared" si="72"/>
        <v>15.595425926280697</v>
      </c>
      <c r="K212" s="252">
        <f t="shared" si="73"/>
        <v>1203741836.2196395</v>
      </c>
      <c r="L212" s="249">
        <f t="shared" si="74"/>
        <v>10596820.923775714</v>
      </c>
      <c r="M212" s="253">
        <f t="shared" si="69"/>
        <v>165225784.11885443</v>
      </c>
      <c r="N212" s="443">
        <f t="shared" si="83"/>
        <v>1.0008584570241617E-2</v>
      </c>
      <c r="O212" s="454">
        <f t="shared" si="93"/>
        <v>1.0021461562414733E-2</v>
      </c>
      <c r="Q212" s="353">
        <v>183</v>
      </c>
      <c r="R212" s="54">
        <f t="shared" si="85"/>
        <v>5.3168612106654987E-4</v>
      </c>
      <c r="S212" s="253">
        <f t="shared" si="75"/>
        <v>0.11508567044093426</v>
      </c>
      <c r="T212" s="253">
        <f t="shared" si="76"/>
        <v>5.2268286144875845E-2</v>
      </c>
      <c r="U212">
        <f t="shared" si="86"/>
        <v>3.3134031266102498E-5</v>
      </c>
      <c r="V212" s="253">
        <f t="shared" si="87"/>
        <v>5.223515211360974E-2</v>
      </c>
      <c r="W212" s="253">
        <f t="shared" si="88"/>
        <v>6.2817384296058418E-2</v>
      </c>
      <c r="X212">
        <f t="shared" si="77"/>
        <v>113.65676595692612</v>
      </c>
      <c r="Y212">
        <f t="shared" si="78"/>
        <v>15.595425926280697</v>
      </c>
      <c r="Z212" s="55">
        <f t="shared" si="79"/>
        <v>8.5124747496230029</v>
      </c>
      <c r="AA212" s="477">
        <f t="shared" si="80"/>
        <v>5634.1826125991629</v>
      </c>
      <c r="AB212" s="253">
        <f t="shared" si="90"/>
        <v>10596820.923775714</v>
      </c>
      <c r="AC212" s="261">
        <f t="shared" si="89"/>
        <v>1219542.2405552482</v>
      </c>
      <c r="AD212" s="435">
        <f t="shared" si="81"/>
        <v>-1.5404755755588192E-2</v>
      </c>
      <c r="AE212" s="478">
        <f t="shared" si="91"/>
        <v>-5.2318781614303631E-2</v>
      </c>
    </row>
    <row r="213" spans="2:31" x14ac:dyDescent="0.3">
      <c r="B213" s="353">
        <v>184</v>
      </c>
      <c r="C213" s="432">
        <f t="shared" si="70"/>
        <v>113.59694256952301</v>
      </c>
      <c r="D213" s="433">
        <f t="shared" si="65"/>
        <v>15.592141938524742</v>
      </c>
      <c r="E213" s="434">
        <f t="shared" si="66"/>
        <v>7.0814596928694264</v>
      </c>
      <c r="F213" s="434">
        <f t="shared" si="67"/>
        <v>7.0792230560426912</v>
      </c>
      <c r="G213" s="434">
        <f t="shared" si="92"/>
        <v>2.2366368267352499E-3</v>
      </c>
      <c r="H213" s="434">
        <f t="shared" si="68"/>
        <v>8.5106822456553157</v>
      </c>
      <c r="I213" s="253">
        <f t="shared" si="71"/>
        <v>113.65676595692612</v>
      </c>
      <c r="J213">
        <f t="shared" si="72"/>
        <v>15.595425926280697</v>
      </c>
      <c r="K213" s="252">
        <f t="shared" si="73"/>
        <v>1215804122.4766464</v>
      </c>
      <c r="L213" s="249">
        <f t="shared" si="74"/>
        <v>10702789.133013472</v>
      </c>
      <c r="M213" s="253">
        <f t="shared" si="69"/>
        <v>166879407.30004615</v>
      </c>
      <c r="N213" s="443">
        <f t="shared" si="83"/>
        <v>1.0008263480245833E-2</v>
      </c>
      <c r="O213" s="454">
        <f t="shared" si="93"/>
        <v>1.0020658827384937E-2</v>
      </c>
      <c r="Q213" s="353">
        <v>184</v>
      </c>
      <c r="R213" s="54">
        <f t="shared" si="85"/>
        <v>4.9888014951595327E-4</v>
      </c>
      <c r="S213" s="253">
        <f t="shared" si="75"/>
        <v>0.11219089484834029</v>
      </c>
      <c r="T213" s="253">
        <f t="shared" si="76"/>
        <v>5.0953570260446432E-2</v>
      </c>
      <c r="U213">
        <f t="shared" si="86"/>
        <v>3.1089603089395813E-5</v>
      </c>
      <c r="V213" s="253">
        <f t="shared" si="87"/>
        <v>5.0922480657357036E-2</v>
      </c>
      <c r="W213" s="253">
        <f t="shared" si="88"/>
        <v>6.1237324587893854E-2</v>
      </c>
      <c r="X213">
        <f t="shared" si="77"/>
        <v>113.65676595692612</v>
      </c>
      <c r="Y213">
        <f t="shared" si="78"/>
        <v>15.595425926280697</v>
      </c>
      <c r="Z213" s="55">
        <f t="shared" si="79"/>
        <v>8.5124747496230029</v>
      </c>
      <c r="AA213" s="477">
        <f t="shared" si="80"/>
        <v>5339.4090429154812</v>
      </c>
      <c r="AB213" s="253">
        <f t="shared" si="90"/>
        <v>10702789.133013472</v>
      </c>
      <c r="AC213" s="261">
        <f t="shared" si="89"/>
        <v>1200755.4902058728</v>
      </c>
      <c r="AD213" s="435">
        <f t="shared" si="81"/>
        <v>-1.5404755755587404E-2</v>
      </c>
      <c r="AE213" s="478">
        <f t="shared" si="91"/>
        <v>-5.2318781614303519E-2</v>
      </c>
    </row>
    <row r="214" spans="2:31" x14ac:dyDescent="0.3">
      <c r="B214" s="353">
        <v>185</v>
      </c>
      <c r="C214" s="432">
        <f t="shared" si="70"/>
        <v>113.59917920634975</v>
      </c>
      <c r="D214" s="433">
        <f t="shared" si="65"/>
        <v>15.592264736734235</v>
      </c>
      <c r="E214" s="434">
        <f t="shared" si="66"/>
        <v>7.0815154639478521</v>
      </c>
      <c r="F214" s="434">
        <f t="shared" si="67"/>
        <v>7.0793624405246476</v>
      </c>
      <c r="G214" s="434">
        <f t="shared" si="92"/>
        <v>2.1530234232045586E-3</v>
      </c>
      <c r="H214" s="434">
        <f t="shared" si="68"/>
        <v>8.5107492727863825</v>
      </c>
      <c r="I214" s="253">
        <f t="shared" si="71"/>
        <v>113.65676595692612</v>
      </c>
      <c r="J214">
        <f t="shared" si="72"/>
        <v>15.595425926280697</v>
      </c>
      <c r="K214" s="252">
        <f t="shared" si="73"/>
        <v>1227986341.3362596</v>
      </c>
      <c r="L214" s="249">
        <f t="shared" si="74"/>
        <v>10809817.024343606</v>
      </c>
      <c r="M214" s="253">
        <f t="shared" si="69"/>
        <v>168549528.79922211</v>
      </c>
      <c r="N214" s="443">
        <f t="shared" si="83"/>
        <v>1.0007954403703733E-2</v>
      </c>
      <c r="O214" s="454">
        <f t="shared" si="93"/>
        <v>1.0019886126720367E-2</v>
      </c>
      <c r="Q214" s="353">
        <v>185</v>
      </c>
      <c r="R214" s="54">
        <f t="shared" si="85"/>
        <v>4.6809836427892773E-4</v>
      </c>
      <c r="S214" s="253">
        <f t="shared" si="75"/>
        <v>0.10936893219326821</v>
      </c>
      <c r="T214" s="253">
        <f t="shared" si="76"/>
        <v>4.9671923718523886E-2</v>
      </c>
      <c r="U214">
        <f t="shared" si="86"/>
        <v>2.9171319737511226E-5</v>
      </c>
      <c r="V214" s="253">
        <f t="shared" si="87"/>
        <v>4.9642752398786377E-2</v>
      </c>
      <c r="W214" s="253">
        <f t="shared" si="88"/>
        <v>5.9697008474744323E-2</v>
      </c>
      <c r="X214">
        <f t="shared" si="77"/>
        <v>113.65676595692612</v>
      </c>
      <c r="Y214">
        <f t="shared" si="78"/>
        <v>15.595425926280697</v>
      </c>
      <c r="Z214" s="55">
        <f t="shared" si="79"/>
        <v>8.5124747496230029</v>
      </c>
      <c r="AA214" s="477">
        <f t="shared" si="80"/>
        <v>5060.0576672497482</v>
      </c>
      <c r="AB214" s="253">
        <f t="shared" si="90"/>
        <v>10809817.024343606</v>
      </c>
      <c r="AC214" s="261">
        <f t="shared" si="89"/>
        <v>1182258.145157072</v>
      </c>
      <c r="AD214" s="435">
        <f t="shared" si="81"/>
        <v>-1.5404755755586334E-2</v>
      </c>
      <c r="AE214" s="478">
        <f t="shared" si="91"/>
        <v>-5.2318781614303631E-2</v>
      </c>
    </row>
    <row r="215" spans="2:31" x14ac:dyDescent="0.3">
      <c r="B215" s="353">
        <v>186</v>
      </c>
      <c r="C215" s="432">
        <f t="shared" si="70"/>
        <v>113.60133222977295</v>
      </c>
      <c r="D215" s="433">
        <f t="shared" si="65"/>
        <v>15.592382942941564</v>
      </c>
      <c r="E215" s="434">
        <f t="shared" si="66"/>
        <v>7.08156914948355</v>
      </c>
      <c r="F215" s="434">
        <f t="shared" si="67"/>
        <v>7.0794966143211688</v>
      </c>
      <c r="G215" s="434">
        <f t="shared" si="92"/>
        <v>2.0725351623811505E-3</v>
      </c>
      <c r="H215" s="434">
        <f t="shared" si="68"/>
        <v>8.5108137934580146</v>
      </c>
      <c r="I215" s="253">
        <f t="shared" si="71"/>
        <v>113.65676595692612</v>
      </c>
      <c r="J215">
        <f t="shared" si="72"/>
        <v>15.595425926280697</v>
      </c>
      <c r="K215" s="252">
        <f t="shared" si="73"/>
        <v>1240289711.2767689</v>
      </c>
      <c r="L215" s="249">
        <f t="shared" si="74"/>
        <v>10917915.194587043</v>
      </c>
      <c r="M215" s="253">
        <f t="shared" si="69"/>
        <v>170236314.65256175</v>
      </c>
      <c r="N215" s="443">
        <f t="shared" si="83"/>
        <v>1.0007656890865347E-2</v>
      </c>
      <c r="O215" s="454">
        <f t="shared" si="93"/>
        <v>1.0019142335997927E-2</v>
      </c>
      <c r="Q215" s="353">
        <v>186</v>
      </c>
      <c r="R215" s="54">
        <f t="shared" si="85"/>
        <v>4.392158694893127E-4</v>
      </c>
      <c r="S215" s="253">
        <f t="shared" si="75"/>
        <v>0.10661795099562531</v>
      </c>
      <c r="T215" s="253">
        <f t="shared" si="76"/>
        <v>4.8422514718544439E-2</v>
      </c>
      <c r="U215">
        <f t="shared" si="86"/>
        <v>2.7371397852240945E-5</v>
      </c>
      <c r="V215" s="253">
        <f t="shared" si="87"/>
        <v>4.8395143320692197E-2</v>
      </c>
      <c r="W215" s="253">
        <f t="shared" si="88"/>
        <v>5.8195436277080868E-2</v>
      </c>
      <c r="X215">
        <f t="shared" si="77"/>
        <v>113.65676595692612</v>
      </c>
      <c r="Y215">
        <f t="shared" si="78"/>
        <v>15.595425926280697</v>
      </c>
      <c r="Z215" s="55">
        <f t="shared" si="79"/>
        <v>8.5124747496230029</v>
      </c>
      <c r="AA215" s="477">
        <f t="shared" si="80"/>
        <v>4795.3216152011264</v>
      </c>
      <c r="AB215" s="253">
        <f t="shared" si="90"/>
        <v>10917915.194587043</v>
      </c>
      <c r="AC215" s="261">
        <f t="shared" si="89"/>
        <v>1164045.7471908752</v>
      </c>
      <c r="AD215" s="435">
        <f t="shared" si="81"/>
        <v>-1.5404755755585938E-2</v>
      </c>
      <c r="AE215" s="478">
        <f t="shared" si="91"/>
        <v>-5.231878161430354E-2</v>
      </c>
    </row>
    <row r="216" spans="2:31" x14ac:dyDescent="0.3">
      <c r="B216" s="353">
        <v>187</v>
      </c>
      <c r="C216" s="432">
        <f t="shared" si="70"/>
        <v>113.60340476493533</v>
      </c>
      <c r="D216" s="433">
        <f t="shared" si="65"/>
        <v>15.592496728878443</v>
      </c>
      <c r="E216" s="434">
        <f t="shared" si="66"/>
        <v>7.0816208274716539</v>
      </c>
      <c r="F216" s="434">
        <f t="shared" si="67"/>
        <v>7.0796257721873408</v>
      </c>
      <c r="G216" s="434">
        <f t="shared" si="92"/>
        <v>1.9950552843130964E-3</v>
      </c>
      <c r="H216" s="434">
        <f t="shared" si="68"/>
        <v>8.5108759014067878</v>
      </c>
      <c r="I216" s="253">
        <f t="shared" si="71"/>
        <v>113.65676595692612</v>
      </c>
      <c r="J216">
        <f t="shared" si="72"/>
        <v>15.595425926280697</v>
      </c>
      <c r="K216" s="252">
        <f t="shared" si="73"/>
        <v>1252715462.4303086</v>
      </c>
      <c r="L216" s="249">
        <f t="shared" si="74"/>
        <v>11027094.346532913</v>
      </c>
      <c r="M216" s="253">
        <f t="shared" si="69"/>
        <v>171939932.52734858</v>
      </c>
      <c r="N216" s="443">
        <f t="shared" si="83"/>
        <v>1.0007370508835128E-2</v>
      </c>
      <c r="O216" s="454">
        <f t="shared" si="93"/>
        <v>1.001842637293866E-2</v>
      </c>
      <c r="Q216" s="353">
        <v>187</v>
      </c>
      <c r="R216" s="54">
        <f t="shared" si="85"/>
        <v>4.1211547557620283E-4</v>
      </c>
      <c r="S216" s="253">
        <f t="shared" si="75"/>
        <v>0.10393616584294711</v>
      </c>
      <c r="T216" s="253">
        <f t="shared" si="76"/>
        <v>4.7204532382409854E-2</v>
      </c>
      <c r="U216">
        <f t="shared" si="86"/>
        <v>2.568253432230825E-5</v>
      </c>
      <c r="V216" s="253">
        <f t="shared" si="87"/>
        <v>4.7178849848087547E-2</v>
      </c>
      <c r="W216" s="253">
        <f t="shared" si="88"/>
        <v>5.6731633460537258E-2</v>
      </c>
      <c r="X216">
        <f t="shared" si="77"/>
        <v>113.65676595692612</v>
      </c>
      <c r="Y216">
        <f t="shared" si="78"/>
        <v>15.595425926280697</v>
      </c>
      <c r="Z216" s="55">
        <f t="shared" si="79"/>
        <v>8.5124747496230029</v>
      </c>
      <c r="AA216" s="477">
        <f t="shared" si="80"/>
        <v>4544.4362308450691</v>
      </c>
      <c r="AB216" s="253">
        <f t="shared" si="90"/>
        <v>11027094.346532913</v>
      </c>
      <c r="AC216" s="261">
        <f t="shared" si="89"/>
        <v>1146113.9067670708</v>
      </c>
      <c r="AD216" s="435">
        <f t="shared" si="81"/>
        <v>-1.5404755755586372E-2</v>
      </c>
      <c r="AE216" s="478">
        <f t="shared" si="91"/>
        <v>-5.2318781614303596E-2</v>
      </c>
    </row>
    <row r="217" spans="2:31" x14ac:dyDescent="0.3">
      <c r="B217" s="353">
        <v>188</v>
      </c>
      <c r="C217" s="432">
        <f t="shared" si="70"/>
        <v>113.60539982021965</v>
      </c>
      <c r="D217" s="433">
        <f t="shared" si="65"/>
        <v>15.592606259853047</v>
      </c>
      <c r="E217" s="434">
        <f t="shared" si="66"/>
        <v>7.0816705729899319</v>
      </c>
      <c r="F217" s="434">
        <f t="shared" si="67"/>
        <v>7.0797501016019124</v>
      </c>
      <c r="G217" s="434">
        <f t="shared" si="92"/>
        <v>1.9204713880194291E-3</v>
      </c>
      <c r="H217" s="434">
        <f t="shared" si="68"/>
        <v>8.5109356868631156</v>
      </c>
      <c r="I217" s="253">
        <f t="shared" si="71"/>
        <v>113.65676595692612</v>
      </c>
      <c r="J217">
        <f t="shared" si="72"/>
        <v>15.595425926280697</v>
      </c>
      <c r="K217" s="252">
        <f t="shared" si="73"/>
        <v>1265264836.7140868</v>
      </c>
      <c r="L217" s="249">
        <f t="shared" si="74"/>
        <v>11137365.289998243</v>
      </c>
      <c r="M217" s="253">
        <f t="shared" si="69"/>
        <v>173660551.73909652</v>
      </c>
      <c r="N217" s="443">
        <f t="shared" si="83"/>
        <v>1.0007094840951299E-2</v>
      </c>
      <c r="O217" s="454">
        <f t="shared" si="93"/>
        <v>1.001773719582897E-2</v>
      </c>
      <c r="Q217" s="353">
        <v>188</v>
      </c>
      <c r="R217" s="54">
        <f t="shared" si="85"/>
        <v>3.8668722377193721E-4</v>
      </c>
      <c r="S217" s="253">
        <f t="shared" si="75"/>
        <v>0.10132183623164789</v>
      </c>
      <c r="T217" s="253">
        <f t="shared" si="76"/>
        <v>4.6017186228219958E-2</v>
      </c>
      <c r="U217">
        <f t="shared" si="86"/>
        <v>2.40978766512847E-5</v>
      </c>
      <c r="V217" s="253">
        <f t="shared" si="87"/>
        <v>4.5993088351568671E-2</v>
      </c>
      <c r="W217" s="253">
        <f t="shared" si="88"/>
        <v>5.5304650003427935E-2</v>
      </c>
      <c r="X217">
        <f t="shared" si="77"/>
        <v>113.65676595692612</v>
      </c>
      <c r="Y217">
        <f t="shared" si="78"/>
        <v>15.595425926280697</v>
      </c>
      <c r="Z217" s="55">
        <f t="shared" si="79"/>
        <v>8.5124747496230029</v>
      </c>
      <c r="AA217" s="477">
        <f t="shared" si="80"/>
        <v>4306.6768641233566</v>
      </c>
      <c r="AB217" s="253">
        <f t="shared" si="90"/>
        <v>11137365.289998243</v>
      </c>
      <c r="AC217" s="261">
        <f t="shared" si="89"/>
        <v>1128458.3019652402</v>
      </c>
      <c r="AD217" s="435">
        <f t="shared" si="81"/>
        <v>-1.5404755755588978E-2</v>
      </c>
      <c r="AE217" s="478">
        <f t="shared" si="91"/>
        <v>-5.2318781614303672E-2</v>
      </c>
    </row>
    <row r="218" spans="2:31" x14ac:dyDescent="0.3">
      <c r="B218" s="353">
        <v>189</v>
      </c>
      <c r="C218" s="432">
        <f t="shared" si="70"/>
        <v>113.60732029160766</v>
      </c>
      <c r="D218" s="433">
        <f t="shared" si="65"/>
        <v>15.592711694990356</v>
      </c>
      <c r="E218" s="434">
        <f t="shared" si="66"/>
        <v>7.0817184583079342</v>
      </c>
      <c r="F218" s="434">
        <f t="shared" si="67"/>
        <v>7.079869783038939</v>
      </c>
      <c r="G218" s="434">
        <f t="shared" si="92"/>
        <v>1.8486752689952368E-3</v>
      </c>
      <c r="H218" s="434">
        <f t="shared" si="68"/>
        <v>8.5109932366824221</v>
      </c>
      <c r="I218" s="253">
        <f t="shared" si="71"/>
        <v>113.65676595692612</v>
      </c>
      <c r="J218">
        <f t="shared" si="72"/>
        <v>15.595425926280697</v>
      </c>
      <c r="K218" s="252">
        <f t="shared" si="73"/>
        <v>1277939087.9625189</v>
      </c>
      <c r="L218" s="249">
        <f t="shared" si="74"/>
        <v>11248738.942898225</v>
      </c>
      <c r="M218" s="253">
        <f t="shared" si="69"/>
        <v>175398343.26882252</v>
      </c>
      <c r="N218" s="443">
        <f t="shared" si="83"/>
        <v>1.0006829486162265E-2</v>
      </c>
      <c r="O218" s="454">
        <f t="shared" si="93"/>
        <v>1.0017073801993419E-2</v>
      </c>
      <c r="Q218" s="353">
        <v>189</v>
      </c>
      <c r="R218" s="54">
        <f t="shared" si="85"/>
        <v>3.6282793995878401E-4</v>
      </c>
      <c r="S218" s="253">
        <f t="shared" si="75"/>
        <v>9.8773265437417601E-2</v>
      </c>
      <c r="T218" s="253">
        <f t="shared" si="76"/>
        <v>4.4859705657242448E-2</v>
      </c>
      <c r="U218">
        <f t="shared" si="86"/>
        <v>2.2610995153859117E-5</v>
      </c>
      <c r="V218" s="253">
        <f t="shared" si="87"/>
        <v>4.4837094662088586E-2</v>
      </c>
      <c r="W218" s="253">
        <f t="shared" si="88"/>
        <v>5.3913559780175153E-2</v>
      </c>
      <c r="X218">
        <f t="shared" si="77"/>
        <v>113.65676595692612</v>
      </c>
      <c r="Y218">
        <f t="shared" si="78"/>
        <v>15.595425926280697</v>
      </c>
      <c r="Z218" s="55">
        <f t="shared" si="79"/>
        <v>8.5124747496230029</v>
      </c>
      <c r="AA218" s="477">
        <f t="shared" si="80"/>
        <v>4081.356777785913</v>
      </c>
      <c r="AB218" s="253">
        <f t="shared" si="90"/>
        <v>11248738.942898225</v>
      </c>
      <c r="AC218" s="261">
        <f t="shared" si="89"/>
        <v>1111074.6774431018</v>
      </c>
      <c r="AD218" s="435">
        <f t="shared" si="81"/>
        <v>-1.5404755755586487E-2</v>
      </c>
      <c r="AE218" s="478">
        <f t="shared" si="91"/>
        <v>-5.2318781614303568E-2</v>
      </c>
    </row>
    <row r="219" spans="2:31" x14ac:dyDescent="0.3">
      <c r="B219" s="353">
        <v>190</v>
      </c>
      <c r="C219" s="446">
        <f t="shared" si="70"/>
        <v>113.60916896687665</v>
      </c>
      <c r="D219" s="433">
        <f t="shared" si="65"/>
        <v>15.592813187463532</v>
      </c>
      <c r="E219" s="434">
        <f t="shared" si="66"/>
        <v>7.0817645529920874</v>
      </c>
      <c r="F219" s="434">
        <f t="shared" si="67"/>
        <v>7.0799849902293026</v>
      </c>
      <c r="G219" s="434">
        <f t="shared" si="92"/>
        <v>1.7795627627847921E-3</v>
      </c>
      <c r="H219" s="434">
        <f t="shared" si="68"/>
        <v>8.5110486344714449</v>
      </c>
      <c r="I219" s="253">
        <f t="shared" si="71"/>
        <v>113.65676595692612</v>
      </c>
      <c r="J219">
        <f t="shared" si="72"/>
        <v>15.595425926280697</v>
      </c>
      <c r="K219" s="252">
        <f t="shared" si="73"/>
        <v>1290739482.0602901</v>
      </c>
      <c r="L219" s="447">
        <f t="shared" si="74"/>
        <v>11361226.332327208</v>
      </c>
      <c r="M219" s="253">
        <f t="shared" si="69"/>
        <v>177153479.78046951</v>
      </c>
      <c r="N219" s="448">
        <f t="shared" si="83"/>
        <v>1.0006574058439044E-2</v>
      </c>
      <c r="O219" s="455">
        <f t="shared" si="93"/>
        <v>1.0016435226329499E-2</v>
      </c>
      <c r="Q219" s="353">
        <v>190</v>
      </c>
      <c r="R219" s="54">
        <f t="shared" si="85"/>
        <v>3.4044081604407206E-4</v>
      </c>
      <c r="S219" s="253">
        <f t="shared" si="75"/>
        <v>9.6288799414032136E-2</v>
      </c>
      <c r="T219" s="253">
        <f t="shared" si="76"/>
        <v>4.3731339453787245E-2</v>
      </c>
      <c r="U219">
        <f t="shared" si="86"/>
        <v>2.121585686764583E-5</v>
      </c>
      <c r="V219" s="253">
        <f t="shared" si="87"/>
        <v>4.3710123596919601E-2</v>
      </c>
      <c r="W219" s="253">
        <f t="shared" si="88"/>
        <v>5.2557459960244891E-2</v>
      </c>
      <c r="X219">
        <f t="shared" si="77"/>
        <v>113.65676595692612</v>
      </c>
      <c r="Y219">
        <f t="shared" si="78"/>
        <v>15.595425926280697</v>
      </c>
      <c r="Z219" s="55">
        <f t="shared" si="79"/>
        <v>8.5124747496230029</v>
      </c>
      <c r="AA219" s="477">
        <f t="shared" si="80"/>
        <v>3867.8251638388742</v>
      </c>
      <c r="AB219" s="253">
        <f t="shared" si="90"/>
        <v>11361226.332327208</v>
      </c>
      <c r="AC219" s="261">
        <f t="shared" si="89"/>
        <v>1093958.843410874</v>
      </c>
      <c r="AD219" s="435">
        <f t="shared" si="81"/>
        <v>-1.5404755755586244E-2</v>
      </c>
      <c r="AE219" s="478">
        <f t="shared" si="91"/>
        <v>-5.2318781614303533E-2</v>
      </c>
    </row>
    <row r="220" spans="2:31" x14ac:dyDescent="0.3">
      <c r="B220" s="353">
        <v>191</v>
      </c>
      <c r="C220" s="432">
        <f t="shared" si="70"/>
        <v>113.61094852963943</v>
      </c>
      <c r="D220" s="433">
        <f t="shared" si="65"/>
        <v>15.592910884716574</v>
      </c>
      <c r="E220" s="434">
        <f t="shared" si="66"/>
        <v>7.0818089240068103</v>
      </c>
      <c r="F220" s="434">
        <f t="shared" si="67"/>
        <v>7.0800958904124851</v>
      </c>
      <c r="G220" s="434">
        <f t="shared" si="92"/>
        <v>1.7130335943251751E-3</v>
      </c>
      <c r="H220" s="434">
        <f t="shared" si="68"/>
        <v>8.5111019607097642</v>
      </c>
      <c r="I220" s="253">
        <f t="shared" si="71"/>
        <v>113.65676595692612</v>
      </c>
      <c r="J220">
        <f t="shared" si="72"/>
        <v>15.595425926280697</v>
      </c>
      <c r="K220" s="252">
        <f t="shared" si="73"/>
        <v>1303667297.0763667</v>
      </c>
      <c r="L220" s="249">
        <f t="shared" si="74"/>
        <v>11474838.595650479</v>
      </c>
      <c r="M220" s="253">
        <f t="shared" si="69"/>
        <v>178926135.63848433</v>
      </c>
      <c r="N220" s="443">
        <f t="shared" si="83"/>
        <v>1.0006328186223134E-2</v>
      </c>
      <c r="O220" s="454">
        <f t="shared" si="93"/>
        <v>1.0015820539897849E-2</v>
      </c>
      <c r="Q220" s="353">
        <v>191</v>
      </c>
      <c r="R220" s="54">
        <f t="shared" si="85"/>
        <v>3.194350171652148E-4</v>
      </c>
      <c r="S220" s="253">
        <f t="shared" si="75"/>
        <v>9.386682571986163E-2</v>
      </c>
      <c r="T220" s="253">
        <f t="shared" si="76"/>
        <v>4.2631355297660378E-2</v>
      </c>
      <c r="U220">
        <f t="shared" si="86"/>
        <v>1.990680107468034E-5</v>
      </c>
      <c r="V220" s="253">
        <f t="shared" si="87"/>
        <v>4.2611448496585699E-2</v>
      </c>
      <c r="W220" s="253">
        <f t="shared" si="88"/>
        <v>5.1235470422201251E-2</v>
      </c>
      <c r="X220">
        <f t="shared" si="77"/>
        <v>113.65676595692612</v>
      </c>
      <c r="Y220">
        <f t="shared" si="78"/>
        <v>15.595425926280697</v>
      </c>
      <c r="Z220" s="55">
        <f t="shared" si="79"/>
        <v>8.5124747496230029</v>
      </c>
      <c r="AA220" s="477">
        <f t="shared" si="80"/>
        <v>3665.46526376968</v>
      </c>
      <c r="AB220" s="253">
        <f t="shared" si="90"/>
        <v>11474838.595650479</v>
      </c>
      <c r="AC220" s="261">
        <f t="shared" si="89"/>
        <v>1077106.6746214661</v>
      </c>
      <c r="AD220" s="435">
        <f t="shared" si="81"/>
        <v>-1.5404755755586065E-2</v>
      </c>
      <c r="AE220" s="478">
        <f t="shared" si="91"/>
        <v>-5.2318781614303644E-2</v>
      </c>
    </row>
    <row r="221" spans="2:31" x14ac:dyDescent="0.3">
      <c r="B221" s="353">
        <v>192</v>
      </c>
      <c r="C221" s="432">
        <f t="shared" si="70"/>
        <v>113.61266156323376</v>
      </c>
      <c r="D221" s="433">
        <f t="shared" si="65"/>
        <v>15.593004928678711</v>
      </c>
      <c r="E221" s="434">
        <f t="shared" si="66"/>
        <v>7.0818516358118888</v>
      </c>
      <c r="F221" s="434">
        <f t="shared" si="67"/>
        <v>7.0802026445789483</v>
      </c>
      <c r="G221" s="434">
        <f t="shared" si="92"/>
        <v>1.6489912329404888E-3</v>
      </c>
      <c r="H221" s="434">
        <f t="shared" si="68"/>
        <v>8.5111532928668225</v>
      </c>
      <c r="I221" s="253">
        <f t="shared" si="71"/>
        <v>113.65676595692612</v>
      </c>
      <c r="J221">
        <f t="shared" si="72"/>
        <v>15.595425926280697</v>
      </c>
      <c r="K221" s="252">
        <f t="shared" si="73"/>
        <v>1316723823.3989742</v>
      </c>
      <c r="L221" s="249">
        <f t="shared" si="74"/>
        <v>11589586.981606985</v>
      </c>
      <c r="M221" s="253">
        <f t="shared" si="69"/>
        <v>180716486.9255484</v>
      </c>
      <c r="N221" s="443">
        <f t="shared" si="83"/>
        <v>1.0006091511870766E-2</v>
      </c>
      <c r="O221" s="454">
        <f t="shared" si="93"/>
        <v>1.0015228848563106E-2</v>
      </c>
      <c r="Q221" s="353">
        <v>192</v>
      </c>
      <c r="R221" s="54">
        <f t="shared" si="85"/>
        <v>2.9972531313087776E-4</v>
      </c>
      <c r="S221" s="253">
        <f t="shared" si="75"/>
        <v>9.15057724713811E-2</v>
      </c>
      <c r="T221" s="253">
        <f t="shared" si="76"/>
        <v>4.1559039288881452E-2</v>
      </c>
      <c r="U221">
        <f t="shared" si="86"/>
        <v>1.8678516333281933E-5</v>
      </c>
      <c r="V221" s="253">
        <f t="shared" si="87"/>
        <v>4.154036077254817E-2</v>
      </c>
      <c r="W221" s="253">
        <f t="shared" si="88"/>
        <v>4.9946733182499647E-2</v>
      </c>
      <c r="X221">
        <f t="shared" si="77"/>
        <v>113.65676595692612</v>
      </c>
      <c r="Y221">
        <f t="shared" si="78"/>
        <v>15.595425926280697</v>
      </c>
      <c r="Z221" s="55">
        <f t="shared" si="79"/>
        <v>8.5124747496230029</v>
      </c>
      <c r="AA221" s="477">
        <f t="shared" si="80"/>
        <v>3473.6925871196981</v>
      </c>
      <c r="AB221" s="253">
        <f t="shared" si="90"/>
        <v>11589586.981606985</v>
      </c>
      <c r="AC221" s="261">
        <f t="shared" si="89"/>
        <v>1060514.1093762107</v>
      </c>
      <c r="AD221" s="435">
        <f t="shared" si="81"/>
        <v>-1.5404755755586219E-2</v>
      </c>
      <c r="AE221" s="478">
        <f t="shared" si="91"/>
        <v>-5.2318781614303651E-2</v>
      </c>
    </row>
    <row r="222" spans="2:31" x14ac:dyDescent="0.3">
      <c r="B222" s="353">
        <v>193</v>
      </c>
      <c r="C222" s="432">
        <f t="shared" si="70"/>
        <v>113.6143105544667</v>
      </c>
      <c r="D222" s="433">
        <f t="shared" ref="D222:D279" si="94">$C$11*C222^$C$7</f>
        <v>15.59309545597069</v>
      </c>
      <c r="E222" s="434">
        <f t="shared" ref="E222:E279" si="95">$C$8*D222</f>
        <v>7.0818927504561611</v>
      </c>
      <c r="F222" s="434">
        <f t="shared" ref="F222:F279" si="96">($C$9+$C$10)*C222</f>
        <v>7.0803054077034773</v>
      </c>
      <c r="G222" s="434">
        <f t="shared" si="92"/>
        <v>1.5873427526837958E-3</v>
      </c>
      <c r="H222" s="434">
        <f t="shared" ref="H222:H279" si="97">(1-$C$8)*D222</f>
        <v>8.5112027055145294</v>
      </c>
      <c r="I222" s="253">
        <f t="shared" si="71"/>
        <v>113.65676595692612</v>
      </c>
      <c r="J222">
        <f t="shared" si="72"/>
        <v>15.595425926280697</v>
      </c>
      <c r="K222" s="252">
        <f t="shared" si="73"/>
        <v>1329910363.8715634</v>
      </c>
      <c r="L222" s="249">
        <f t="shared" si="74"/>
        <v>11705482.851423055</v>
      </c>
      <c r="M222" s="253">
        <f t="shared" ref="M222:M279" si="98">$C$11*(K222^$C$7)*(L222^(1-$C$7))</f>
        <v>182524711.46046743</v>
      </c>
      <c r="N222" s="443">
        <f t="shared" si="83"/>
        <v>1.0005863691141672E-2</v>
      </c>
      <c r="O222" s="454">
        <f t="shared" si="93"/>
        <v>1.0014659291687824E-2</v>
      </c>
      <c r="Q222" s="353">
        <v>193</v>
      </c>
      <c r="R222" s="54">
        <f t="shared" si="85"/>
        <v>2.8123173260287583E-4</v>
      </c>
      <c r="S222" s="253">
        <f t="shared" si="75"/>
        <v>8.9204107323003157E-2</v>
      </c>
      <c r="T222" s="253">
        <f t="shared" si="76"/>
        <v>4.0513695484355849E-2</v>
      </c>
      <c r="U222">
        <f t="shared" si="86"/>
        <v>1.7526018927090843E-5</v>
      </c>
      <c r="V222" s="253">
        <f t="shared" si="87"/>
        <v>4.0496169465428757E-2</v>
      </c>
      <c r="W222" s="253">
        <f t="shared" si="88"/>
        <v>4.8690411838647307E-2</v>
      </c>
      <c r="X222">
        <f t="shared" si="77"/>
        <v>113.65676595692612</v>
      </c>
      <c r="Y222">
        <f t="shared" si="78"/>
        <v>15.595425926280697</v>
      </c>
      <c r="Z222" s="55">
        <f t="shared" si="79"/>
        <v>8.5124747496230029</v>
      </c>
      <c r="AA222" s="477">
        <f t="shared" si="80"/>
        <v>3291.9532232589572</v>
      </c>
      <c r="AB222" s="253">
        <f t="shared" si="90"/>
        <v>11705482.851423055</v>
      </c>
      <c r="AC222" s="261">
        <f t="shared" si="89"/>
        <v>1044177.1485459141</v>
      </c>
      <c r="AD222" s="435">
        <f t="shared" si="81"/>
        <v>-1.5404755755589092E-2</v>
      </c>
      <c r="AE222" s="478">
        <f t="shared" si="91"/>
        <v>-5.2318781614303644E-2</v>
      </c>
    </row>
    <row r="223" spans="2:31" x14ac:dyDescent="0.3">
      <c r="B223" s="353">
        <v>194</v>
      </c>
      <c r="C223" s="432">
        <f t="shared" ref="C223:C279" si="99">C222+E222-F222</f>
        <v>113.61589789721938</v>
      </c>
      <c r="D223" s="433">
        <f t="shared" si="94"/>
        <v>15.593182598103397</v>
      </c>
      <c r="E223" s="434">
        <f t="shared" si="95"/>
        <v>7.0819323276677304</v>
      </c>
      <c r="F223" s="434">
        <f t="shared" si="96"/>
        <v>7.0804043289698297</v>
      </c>
      <c r="G223" s="434">
        <f t="shared" si="92"/>
        <v>1.5279986979006566E-3</v>
      </c>
      <c r="H223" s="434">
        <f t="shared" si="97"/>
        <v>8.5112502704356672</v>
      </c>
      <c r="I223" s="253">
        <f t="shared" ref="I223:I286" si="100">(($C$8*$C$11)/($C$9+$C$10))^(1/(1-$C$7))</f>
        <v>113.65676595692612</v>
      </c>
      <c r="J223">
        <f t="shared" ref="J223:J286" si="101">$C$11*$C$17^$C$7</f>
        <v>15.595425926280697</v>
      </c>
      <c r="K223" s="252">
        <f t="shared" ref="K223:K279" si="102">C223*L223</f>
        <v>1343228233.9297836</v>
      </c>
      <c r="L223" s="249">
        <f t="shared" ref="L223:L279" si="103">L222*(1+$C$10)</f>
        <v>11822537.679937286</v>
      </c>
      <c r="M223" s="253">
        <f t="shared" si="98"/>
        <v>184350988.81621963</v>
      </c>
      <c r="N223" s="443">
        <f t="shared" si="83"/>
        <v>1.0005644392692267E-2</v>
      </c>
      <c r="O223" s="454">
        <f t="shared" si="93"/>
        <v>1.0014111040874877E-2</v>
      </c>
      <c r="Q223" s="353">
        <v>194</v>
      </c>
      <c r="R223" s="54">
        <f t="shared" si="85"/>
        <v>2.6387923861565719E-4</v>
      </c>
      <c r="S223" s="253">
        <f t="shared" ref="S223:S286" si="104">$C$11*R223^$C$7</f>
        <v>8.6960336472571453E-2</v>
      </c>
      <c r="T223" s="253">
        <f t="shared" ref="T223:T286" si="105">$C$8*S223</f>
        <v>3.9494645446201126E-2</v>
      </c>
      <c r="U223">
        <f t="shared" si="86"/>
        <v>1.6444632643837847E-5</v>
      </c>
      <c r="V223" s="253">
        <f t="shared" si="87"/>
        <v>3.9478200813557289E-2</v>
      </c>
      <c r="W223" s="253">
        <f t="shared" si="88"/>
        <v>4.7465691026370327E-2</v>
      </c>
      <c r="X223">
        <f t="shared" ref="X223:X286" si="106">(($C$8*$C$11)/($C$9+$C$10))^(1/(1-$C$7))</f>
        <v>113.65676595692612</v>
      </c>
      <c r="Y223">
        <f t="shared" ref="Y223:Y286" si="107">$C$11*$C$17^$C$7</f>
        <v>15.595425926280697</v>
      </c>
      <c r="Z223" s="55">
        <f t="shared" ref="Z223:Z286" si="108">(1-$C$8)*Y223</f>
        <v>8.5124747496230029</v>
      </c>
      <c r="AA223" s="477">
        <f t="shared" si="80"/>
        <v>3119.7222414867692</v>
      </c>
      <c r="AB223" s="253">
        <f t="shared" si="90"/>
        <v>11822537.679937286</v>
      </c>
      <c r="AC223" s="261">
        <f t="shared" si="89"/>
        <v>1028091.8546069997</v>
      </c>
      <c r="AD223" s="435">
        <f t="shared" si="81"/>
        <v>-1.5404755755586367E-2</v>
      </c>
      <c r="AE223" s="478">
        <f t="shared" si="91"/>
        <v>-5.2318781614303533E-2</v>
      </c>
    </row>
    <row r="224" spans="2:31" x14ac:dyDescent="0.3">
      <c r="B224" s="353">
        <v>195</v>
      </c>
      <c r="C224" s="432">
        <f t="shared" si="99"/>
        <v>113.61742589591728</v>
      </c>
      <c r="D224" s="433">
        <f t="shared" si="94"/>
        <v>15.593266481669048</v>
      </c>
      <c r="E224" s="434">
        <f t="shared" si="95"/>
        <v>7.081970424940792</v>
      </c>
      <c r="F224" s="434">
        <f t="shared" si="96"/>
        <v>7.08049955198699</v>
      </c>
      <c r="G224" s="434">
        <f t="shared" si="92"/>
        <v>1.4708729538019938E-3</v>
      </c>
      <c r="H224" s="434">
        <f t="shared" si="97"/>
        <v>8.5112960567282556</v>
      </c>
      <c r="I224" s="253">
        <f t="shared" si="100"/>
        <v>113.65676595692612</v>
      </c>
      <c r="J224">
        <f t="shared" si="101"/>
        <v>15.595425926280697</v>
      </c>
      <c r="K224" s="252">
        <f t="shared" si="102"/>
        <v>1356678761.7394841</v>
      </c>
      <c r="L224" s="249">
        <f t="shared" si="103"/>
        <v>11940763.056736659</v>
      </c>
      <c r="M224" s="253">
        <f t="shared" si="98"/>
        <v>186195500.3381637</v>
      </c>
      <c r="N224" s="443">
        <f t="shared" si="83"/>
        <v>1.0005433297582571E-2</v>
      </c>
      <c r="O224" s="454">
        <f t="shared" si="93"/>
        <v>1.0013583298758748E-2</v>
      </c>
      <c r="Q224" s="353">
        <v>195</v>
      </c>
      <c r="R224" s="54">
        <f t="shared" si="85"/>
        <v>2.4759742411680782E-4</v>
      </c>
      <c r="S224" s="253">
        <f t="shared" si="104"/>
        <v>8.4773003691869089E-2</v>
      </c>
      <c r="T224" s="253">
        <f t="shared" si="105"/>
        <v>3.8501227801434522E-2</v>
      </c>
      <c r="U224">
        <f t="shared" si="86"/>
        <v>1.5429969801799451E-5</v>
      </c>
      <c r="V224" s="253">
        <f t="shared" si="87"/>
        <v>3.8485797831632723E-2</v>
      </c>
      <c r="W224" s="253">
        <f t="shared" si="88"/>
        <v>4.6271775890434567E-2</v>
      </c>
      <c r="X224">
        <f t="shared" si="106"/>
        <v>113.65676595692612</v>
      </c>
      <c r="Y224">
        <f t="shared" si="107"/>
        <v>15.595425926280697</v>
      </c>
      <c r="Z224" s="55">
        <f t="shared" si="108"/>
        <v>8.5124747496230029</v>
      </c>
      <c r="AA224" s="477">
        <f t="shared" ref="AA224:AA287" si="109">AA223*(1-$C$9)</f>
        <v>2956.5021748371373</v>
      </c>
      <c r="AB224" s="253">
        <f t="shared" si="90"/>
        <v>11940763.056736659</v>
      </c>
      <c r="AC224" s="261">
        <f t="shared" si="89"/>
        <v>1012254.3506924714</v>
      </c>
      <c r="AD224" s="435">
        <f t="shared" ref="AD224:AD287" si="110">(AC224-AC223)/AC223</f>
        <v>-1.5404755755586029E-2</v>
      </c>
      <c r="AE224" s="478">
        <f t="shared" si="91"/>
        <v>-5.2318781614303575E-2</v>
      </c>
    </row>
    <row r="225" spans="2:31" x14ac:dyDescent="0.3">
      <c r="B225" s="353">
        <v>196</v>
      </c>
      <c r="C225" s="432">
        <f t="shared" si="99"/>
        <v>113.61889676887108</v>
      </c>
      <c r="D225" s="433">
        <f t="shared" si="94"/>
        <v>15.59334722852517</v>
      </c>
      <c r="E225" s="434">
        <f t="shared" si="95"/>
        <v>7.0820070976191971</v>
      </c>
      <c r="F225" s="434">
        <f t="shared" si="96"/>
        <v>7.0805912149973809</v>
      </c>
      <c r="G225" s="434">
        <f t="shared" si="92"/>
        <v>1.4158826218162446E-3</v>
      </c>
      <c r="H225" s="434">
        <f t="shared" si="97"/>
        <v>8.5113401309059729</v>
      </c>
      <c r="I225" s="253">
        <f t="shared" si="100"/>
        <v>113.65676595692612</v>
      </c>
      <c r="J225">
        <f t="shared" si="101"/>
        <v>15.595425926280697</v>
      </c>
      <c r="K225" s="252">
        <f t="shared" si="102"/>
        <v>1370263288.3357611</v>
      </c>
      <c r="L225" s="249">
        <f t="shared" si="103"/>
        <v>12060170.687304026</v>
      </c>
      <c r="M225" s="253">
        <f t="shared" si="98"/>
        <v>188058429.16241279</v>
      </c>
      <c r="N225" s="443">
        <f t="shared" ref="N225:N288" si="111">(M225-M224)/M224</f>
        <v>1.0005230098824532E-2</v>
      </c>
      <c r="O225" s="454">
        <f t="shared" si="93"/>
        <v>1.001307529783942E-2</v>
      </c>
      <c r="Q225" s="353">
        <v>196</v>
      </c>
      <c r="R225" s="54">
        <f t="shared" si="85"/>
        <v>2.3232022629324402E-4</v>
      </c>
      <c r="S225" s="253">
        <f t="shared" si="104"/>
        <v>8.2640689381513269E-2</v>
      </c>
      <c r="T225" s="253">
        <f t="shared" si="105"/>
        <v>3.7532797812735864E-2</v>
      </c>
      <c r="U225">
        <f t="shared" si="86"/>
        <v>1.4477913446954265E-5</v>
      </c>
      <c r="V225" s="253">
        <f t="shared" si="87"/>
        <v>3.7518319899288909E-2</v>
      </c>
      <c r="W225" s="253">
        <f t="shared" si="88"/>
        <v>4.5107891568777404E-2</v>
      </c>
      <c r="X225">
        <f t="shared" si="106"/>
        <v>113.65676595692612</v>
      </c>
      <c r="Y225">
        <f t="shared" si="107"/>
        <v>15.595425926280697</v>
      </c>
      <c r="Z225" s="55">
        <f t="shared" si="108"/>
        <v>8.5124747496230029</v>
      </c>
      <c r="AA225" s="477">
        <f t="shared" si="109"/>
        <v>2801.8215832096193</v>
      </c>
      <c r="AB225" s="253">
        <f t="shared" si="90"/>
        <v>12060170.687304026</v>
      </c>
      <c r="AC225" s="261">
        <f t="shared" si="89"/>
        <v>996660.81965752458</v>
      </c>
      <c r="AD225" s="435">
        <f t="shared" si="110"/>
        <v>-1.5404755755585973E-2</v>
      </c>
      <c r="AE225" s="478">
        <f t="shared" si="91"/>
        <v>-5.2318781614303651E-2</v>
      </c>
    </row>
    <row r="226" spans="2:31" x14ac:dyDescent="0.3">
      <c r="B226" s="353">
        <v>197</v>
      </c>
      <c r="C226" s="432">
        <f t="shared" si="99"/>
        <v>113.6203126514929</v>
      </c>
      <c r="D226" s="433">
        <f t="shared" si="94"/>
        <v>15.593424955971727</v>
      </c>
      <c r="E226" s="434">
        <f t="shared" si="95"/>
        <v>7.0820423989768937</v>
      </c>
      <c r="F226" s="434">
        <f t="shared" si="96"/>
        <v>7.0806794510772813</v>
      </c>
      <c r="G226" s="434">
        <f t="shared" si="92"/>
        <v>1.3629478996124433E-3</v>
      </c>
      <c r="H226" s="434">
        <f t="shared" si="97"/>
        <v>8.5113825569948336</v>
      </c>
      <c r="I226" s="253">
        <f t="shared" si="100"/>
        <v>113.65676595692612</v>
      </c>
      <c r="J226">
        <f t="shared" si="101"/>
        <v>15.595425926280697</v>
      </c>
      <c r="K226" s="252">
        <f t="shared" si="102"/>
        <v>1383983167.763072</v>
      </c>
      <c r="L226" s="249">
        <f t="shared" si="103"/>
        <v>12180772.394177066</v>
      </c>
      <c r="M226" s="253">
        <f t="shared" si="98"/>
        <v>189939960.23437232</v>
      </c>
      <c r="N226" s="443">
        <f t="shared" si="111"/>
        <v>1.0005034500924071E-2</v>
      </c>
      <c r="O226" s="454">
        <f t="shared" si="93"/>
        <v>1.0012586299363153E-2</v>
      </c>
      <c r="Q226" s="353">
        <v>197</v>
      </c>
      <c r="R226" s="54">
        <f t="shared" si="85"/>
        <v>2.1798565852398235E-4</v>
      </c>
      <c r="S226" s="253">
        <f t="shared" si="104"/>
        <v>8.0562009649621541E-2</v>
      </c>
      <c r="T226" s="253">
        <f t="shared" si="105"/>
        <v>3.6588726960006784E-2</v>
      </c>
      <c r="U226">
        <f t="shared" si="86"/>
        <v>1.3584600648606213E-5</v>
      </c>
      <c r="V226" s="253">
        <f t="shared" si="87"/>
        <v>3.657514235935818E-2</v>
      </c>
      <c r="W226" s="253">
        <f t="shared" si="88"/>
        <v>4.3973282689614757E-2</v>
      </c>
      <c r="X226">
        <f t="shared" si="106"/>
        <v>113.65676595692612</v>
      </c>
      <c r="Y226">
        <f t="shared" si="107"/>
        <v>15.595425926280697</v>
      </c>
      <c r="Z226" s="55">
        <f t="shared" si="108"/>
        <v>8.5124747496230029</v>
      </c>
      <c r="AA226" s="477">
        <f t="shared" si="109"/>
        <v>2655.233691675433</v>
      </c>
      <c r="AB226" s="253">
        <f t="shared" si="90"/>
        <v>12180772.394177066</v>
      </c>
      <c r="AC226" s="261">
        <f t="shared" si="89"/>
        <v>981307.50315953617</v>
      </c>
      <c r="AD226" s="435">
        <f t="shared" si="110"/>
        <v>-1.5404755755588112E-2</v>
      </c>
      <c r="AE226" s="478">
        <f t="shared" si="91"/>
        <v>-5.2318781614303582E-2</v>
      </c>
    </row>
    <row r="227" spans="2:31" x14ac:dyDescent="0.3">
      <c r="B227" s="353">
        <v>198</v>
      </c>
      <c r="C227" s="432">
        <f t="shared" si="99"/>
        <v>113.6216755993925</v>
      </c>
      <c r="D227" s="433">
        <f t="shared" si="94"/>
        <v>15.593499776921657</v>
      </c>
      <c r="E227" s="434">
        <f t="shared" si="95"/>
        <v>7.0820763802953808</v>
      </c>
      <c r="F227" s="434">
        <f t="shared" si="96"/>
        <v>7.0807643883297882</v>
      </c>
      <c r="G227" s="434">
        <f t="shared" si="92"/>
        <v>1.3119919655926182E-3</v>
      </c>
      <c r="H227" s="434">
        <f t="shared" si="97"/>
        <v>8.5114233966262773</v>
      </c>
      <c r="I227" s="253">
        <f t="shared" si="100"/>
        <v>113.65676595692612</v>
      </c>
      <c r="J227">
        <f t="shared" si="101"/>
        <v>15.595425926280697</v>
      </c>
      <c r="K227" s="252">
        <f t="shared" si="102"/>
        <v>1397839767.2164345</v>
      </c>
      <c r="L227" s="249">
        <f t="shared" si="103"/>
        <v>12302580.118118837</v>
      </c>
      <c r="M227" s="253">
        <f t="shared" si="98"/>
        <v>191840280.32744685</v>
      </c>
      <c r="N227" s="443">
        <f t="shared" si="111"/>
        <v>1.000484621945625E-2</v>
      </c>
      <c r="O227" s="454">
        <f t="shared" si="93"/>
        <v>1.0012115592242965E-2</v>
      </c>
      <c r="Q227" s="353">
        <v>198</v>
      </c>
      <c r="R227" s="54">
        <f t="shared" si="85"/>
        <v>2.04535558871897E-4</v>
      </c>
      <c r="S227" s="253">
        <f t="shared" si="104"/>
        <v>7.8535615413653379E-2</v>
      </c>
      <c r="T227" s="253">
        <f t="shared" si="105"/>
        <v>3.5668402532455484E-2</v>
      </c>
      <c r="U227">
        <f t="shared" si="86"/>
        <v>1.2746406825697284E-5</v>
      </c>
      <c r="V227" s="253">
        <f t="shared" si="87"/>
        <v>3.5655656125629785E-2</v>
      </c>
      <c r="W227" s="253">
        <f t="shared" si="88"/>
        <v>4.2867212881197894E-2</v>
      </c>
      <c r="X227">
        <f t="shared" si="106"/>
        <v>113.65676595692612</v>
      </c>
      <c r="Y227">
        <f t="shared" si="107"/>
        <v>15.595425926280697</v>
      </c>
      <c r="Z227" s="55">
        <f t="shared" si="108"/>
        <v>8.5124747496230029</v>
      </c>
      <c r="AA227" s="477">
        <f t="shared" si="109"/>
        <v>2516.3151000257249</v>
      </c>
      <c r="AB227" s="253">
        <f t="shared" si="90"/>
        <v>12302580.118118837</v>
      </c>
      <c r="AC227" s="261">
        <f t="shared" si="89"/>
        <v>966190.70075223967</v>
      </c>
      <c r="AD227" s="435">
        <f t="shared" si="110"/>
        <v>-1.5404755755585897E-2</v>
      </c>
      <c r="AE227" s="478">
        <f t="shared" si="91"/>
        <v>-5.2318781614303596E-2</v>
      </c>
    </row>
    <row r="228" spans="2:31" x14ac:dyDescent="0.3">
      <c r="B228" s="353">
        <v>199</v>
      </c>
      <c r="C228" s="432">
        <f t="shared" si="99"/>
        <v>113.6229875913581</v>
      </c>
      <c r="D228" s="433">
        <f t="shared" si="94"/>
        <v>15.593571800064936</v>
      </c>
      <c r="E228" s="434">
        <f t="shared" si="95"/>
        <v>7.0821090909382223</v>
      </c>
      <c r="F228" s="434">
        <f t="shared" si="96"/>
        <v>7.0808461500705722</v>
      </c>
      <c r="G228" s="434">
        <f t="shared" si="92"/>
        <v>1.2629408676501086E-3</v>
      </c>
      <c r="H228" s="434">
        <f t="shared" si="97"/>
        <v>8.5114627091267145</v>
      </c>
      <c r="I228" s="253">
        <f t="shared" si="100"/>
        <v>113.65676595692612</v>
      </c>
      <c r="J228">
        <f t="shared" si="101"/>
        <v>15.595425926280697</v>
      </c>
      <c r="K228" s="252">
        <f t="shared" si="102"/>
        <v>1411834467.1837325</v>
      </c>
      <c r="L228" s="249">
        <f t="shared" si="103"/>
        <v>12425605.919300025</v>
      </c>
      <c r="M228" s="253">
        <f t="shared" si="98"/>
        <v>193759578.06191665</v>
      </c>
      <c r="N228" s="443">
        <f t="shared" si="111"/>
        <v>1.0004664980648512E-2</v>
      </c>
      <c r="O228" s="454">
        <f t="shared" si="93"/>
        <v>1.0011662492022351E-2</v>
      </c>
      <c r="Q228" s="353">
        <v>199</v>
      </c>
      <c r="R228" s="54">
        <f t="shared" si="85"/>
        <v>1.919153540939789E-4</v>
      </c>
      <c r="S228" s="253">
        <f t="shared" si="104"/>
        <v>7.6560191524842905E-2</v>
      </c>
      <c r="T228" s="253">
        <f t="shared" si="105"/>
        <v>3.4771227230941629E-2</v>
      </c>
      <c r="U228">
        <f t="shared" si="86"/>
        <v>1.1959931040214416E-5</v>
      </c>
      <c r="V228" s="253">
        <f t="shared" si="87"/>
        <v>3.4759267299901413E-2</v>
      </c>
      <c r="W228" s="253">
        <f t="shared" si="88"/>
        <v>4.1788964293901276E-2</v>
      </c>
      <c r="X228">
        <f t="shared" si="106"/>
        <v>113.65676595692612</v>
      </c>
      <c r="Y228">
        <f t="shared" si="107"/>
        <v>15.595425926280697</v>
      </c>
      <c r="Z228" s="55">
        <f t="shared" si="108"/>
        <v>8.5124747496230029</v>
      </c>
      <c r="AA228" s="477">
        <f t="shared" si="109"/>
        <v>2384.6645598347045</v>
      </c>
      <c r="AB228" s="253">
        <f t="shared" si="90"/>
        <v>12425605.919300025</v>
      </c>
      <c r="AC228" s="261">
        <f t="shared" si="89"/>
        <v>951306.76899383136</v>
      </c>
      <c r="AD228" s="435">
        <f t="shared" si="110"/>
        <v>-1.5404755755587638E-2</v>
      </c>
      <c r="AE228" s="478">
        <f t="shared" si="91"/>
        <v>-5.2318781614303575E-2</v>
      </c>
    </row>
    <row r="229" spans="2:31" x14ac:dyDescent="0.3">
      <c r="B229" s="353">
        <v>200</v>
      </c>
      <c r="C229" s="432">
        <f t="shared" si="99"/>
        <v>113.62425053222574</v>
      </c>
      <c r="D229" s="433">
        <f t="shared" si="94"/>
        <v>15.593641130026581</v>
      </c>
      <c r="E229" s="434">
        <f t="shared" si="95"/>
        <v>7.0821405784228046</v>
      </c>
      <c r="F229" s="434">
        <f t="shared" si="96"/>
        <v>7.0809248550066943</v>
      </c>
      <c r="G229" s="434">
        <f t="shared" si="92"/>
        <v>1.2157234161103148E-3</v>
      </c>
      <c r="H229" s="434">
        <f t="shared" si="97"/>
        <v>8.5115005516037776</v>
      </c>
      <c r="I229" s="253">
        <f t="shared" si="100"/>
        <v>113.65676595692612</v>
      </c>
      <c r="J229">
        <f t="shared" si="101"/>
        <v>15.595425926280697</v>
      </c>
      <c r="K229" s="252">
        <f t="shared" si="102"/>
        <v>1425968661.5891459</v>
      </c>
      <c r="L229" s="249">
        <f t="shared" si="103"/>
        <v>12549861.978493026</v>
      </c>
      <c r="M229" s="253">
        <f t="shared" si="98"/>
        <v>195698043.92398569</v>
      </c>
      <c r="N229" s="443">
        <f t="shared" si="111"/>
        <v>1.0004490520977476E-2</v>
      </c>
      <c r="O229" s="454">
        <f t="shared" si="93"/>
        <v>1.0011226339875156E-2</v>
      </c>
      <c r="Q229" s="353">
        <v>200</v>
      </c>
      <c r="R229" s="54">
        <f t="shared" si="85"/>
        <v>1.8007383821257847E-4</v>
      </c>
      <c r="S229" s="253">
        <f t="shared" si="104"/>
        <v>7.4634455914655201E-2</v>
      </c>
      <c r="T229" s="253">
        <f t="shared" si="105"/>
        <v>3.3896618780323726E-2</v>
      </c>
      <c r="U229">
        <f t="shared" si="86"/>
        <v>1.1221982198019114E-5</v>
      </c>
      <c r="V229" s="253">
        <f t="shared" si="87"/>
        <v>3.388539679812571E-2</v>
      </c>
      <c r="W229" s="253">
        <f t="shared" si="88"/>
        <v>4.0737837134331475E-2</v>
      </c>
      <c r="X229">
        <f t="shared" si="106"/>
        <v>113.65676595692612</v>
      </c>
      <c r="Y229">
        <f t="shared" si="107"/>
        <v>15.595425926280697</v>
      </c>
      <c r="Z229" s="55">
        <f t="shared" si="108"/>
        <v>8.5124747496230029</v>
      </c>
      <c r="AA229" s="477">
        <f t="shared" si="109"/>
        <v>2259.9018155053432</v>
      </c>
      <c r="AB229" s="253">
        <f t="shared" si="90"/>
        <v>12549861.978493026</v>
      </c>
      <c r="AC229" s="261">
        <f t="shared" si="89"/>
        <v>936652.12056884554</v>
      </c>
      <c r="AD229" s="435">
        <f t="shared" si="110"/>
        <v>-1.5404755755586183E-2</v>
      </c>
      <c r="AE229" s="478">
        <f t="shared" si="91"/>
        <v>-5.2318781614303603E-2</v>
      </c>
    </row>
    <row r="230" spans="2:31" x14ac:dyDescent="0.3">
      <c r="B230" s="353">
        <v>201</v>
      </c>
      <c r="C230" s="432">
        <f t="shared" si="99"/>
        <v>113.62546625564185</v>
      </c>
      <c r="D230" s="433">
        <f t="shared" si="94"/>
        <v>15.59370786751871</v>
      </c>
      <c r="E230" s="434">
        <f t="shared" si="95"/>
        <v>7.082170888489399</v>
      </c>
      <c r="F230" s="434">
        <f t="shared" si="96"/>
        <v>7.0810006174087663</v>
      </c>
      <c r="G230" s="434">
        <f t="shared" si="92"/>
        <v>1.1702710806327232E-3</v>
      </c>
      <c r="H230" s="434">
        <f t="shared" si="97"/>
        <v>8.5115369790293105</v>
      </c>
      <c r="I230" s="253">
        <f t="shared" si="100"/>
        <v>113.65676595692612</v>
      </c>
      <c r="J230">
        <f t="shared" si="101"/>
        <v>15.595425926280697</v>
      </c>
      <c r="K230" s="252">
        <f t="shared" si="102"/>
        <v>1440243757.9377244</v>
      </c>
      <c r="L230" s="249">
        <f t="shared" si="103"/>
        <v>12675360.598277956</v>
      </c>
      <c r="M230" s="253">
        <f t="shared" si="98"/>
        <v>197655870.28500351</v>
      </c>
      <c r="N230" s="443">
        <f t="shared" si="111"/>
        <v>1.000432258678219E-2</v>
      </c>
      <c r="O230" s="454">
        <f t="shared" si="93"/>
        <v>1.0010806501644869E-2</v>
      </c>
      <c r="Q230" s="353">
        <v>201</v>
      </c>
      <c r="R230" s="54">
        <f t="shared" si="85"/>
        <v>1.6896296474919323E-4</v>
      </c>
      <c r="S230" s="253">
        <f t="shared" si="104"/>
        <v>7.275715876271166E-2</v>
      </c>
      <c r="T230" s="253">
        <f t="shared" si="105"/>
        <v>3.3044009551557008E-2</v>
      </c>
      <c r="U230">
        <f t="shared" si="86"/>
        <v>1.0529566101110249E-5</v>
      </c>
      <c r="V230" s="253">
        <f t="shared" si="87"/>
        <v>3.3033479985455895E-2</v>
      </c>
      <c r="W230" s="253">
        <f t="shared" si="88"/>
        <v>3.9713149211154652E-2</v>
      </c>
      <c r="X230">
        <f t="shared" si="106"/>
        <v>113.65676595692612</v>
      </c>
      <c r="Y230">
        <f t="shared" si="107"/>
        <v>15.595425926280697</v>
      </c>
      <c r="Z230" s="55">
        <f t="shared" si="108"/>
        <v>8.5124747496230029</v>
      </c>
      <c r="AA230" s="477">
        <f t="shared" si="109"/>
        <v>2141.6665059501511</v>
      </c>
      <c r="AB230" s="253">
        <f t="shared" si="90"/>
        <v>12675360.598277956</v>
      </c>
      <c r="AC230" s="261">
        <f t="shared" si="89"/>
        <v>922223.22342352942</v>
      </c>
      <c r="AD230" s="435">
        <f t="shared" si="110"/>
        <v>-1.5404755755587458E-2</v>
      </c>
      <c r="AE230" s="478">
        <f t="shared" si="91"/>
        <v>-5.2318781614303519E-2</v>
      </c>
    </row>
    <row r="231" spans="2:31" x14ac:dyDescent="0.3">
      <c r="B231" s="353">
        <v>202</v>
      </c>
      <c r="C231" s="432">
        <f t="shared" si="99"/>
        <v>113.62663652672249</v>
      </c>
      <c r="D231" s="433">
        <f t="shared" si="94"/>
        <v>15.593772109486899</v>
      </c>
      <c r="E231" s="434">
        <f t="shared" si="95"/>
        <v>7.0822000651676333</v>
      </c>
      <c r="F231" s="434">
        <f t="shared" si="96"/>
        <v>7.0810735472766702</v>
      </c>
      <c r="G231" s="434">
        <f t="shared" si="92"/>
        <v>1.1265178909631857E-3</v>
      </c>
      <c r="H231" s="434">
        <f t="shared" si="97"/>
        <v>8.5115720443192657</v>
      </c>
      <c r="I231" s="253">
        <f t="shared" si="100"/>
        <v>113.65676595692612</v>
      </c>
      <c r="J231">
        <f t="shared" si="101"/>
        <v>15.595425926280697</v>
      </c>
      <c r="K231" s="252">
        <f t="shared" si="102"/>
        <v>1454661177.4611259</v>
      </c>
      <c r="L231" s="249">
        <f t="shared" si="103"/>
        <v>12802114.204260737</v>
      </c>
      <c r="M231" s="253">
        <f t="shared" si="98"/>
        <v>199633251.42086732</v>
      </c>
      <c r="N231" s="443">
        <f t="shared" si="111"/>
        <v>1.0004160933913016E-2</v>
      </c>
      <c r="O231" s="454">
        <f t="shared" si="93"/>
        <v>1.0010402366919963E-2</v>
      </c>
      <c r="Q231" s="353">
        <v>202</v>
      </c>
      <c r="R231" s="54">
        <f t="shared" ref="R231:R294" si="112">AA231/AB231</f>
        <v>1.5853765177779693E-4</v>
      </c>
      <c r="S231" s="253">
        <f t="shared" si="104"/>
        <v>7.0927081685645196E-2</v>
      </c>
      <c r="T231" s="253">
        <f t="shared" si="105"/>
        <v>3.2212846193297034E-2</v>
      </c>
      <c r="U231">
        <f t="shared" ref="U231:U294" si="113">($C$9+$C$10)*R231</f>
        <v>9.8798732987850356E-6</v>
      </c>
      <c r="V231" s="253">
        <f t="shared" ref="V231:V294" si="114">T231-U231</f>
        <v>3.220296631999825E-2</v>
      </c>
      <c r="W231" s="253">
        <f t="shared" ref="W231:W294" si="115">(1-$C$8)*S231</f>
        <v>3.8714235492348162E-2</v>
      </c>
      <c r="X231">
        <f t="shared" si="106"/>
        <v>113.65676595692612</v>
      </c>
      <c r="Y231">
        <f t="shared" si="107"/>
        <v>15.595425926280697</v>
      </c>
      <c r="Z231" s="55">
        <f t="shared" si="108"/>
        <v>8.5124747496230029</v>
      </c>
      <c r="AA231" s="477">
        <f t="shared" si="109"/>
        <v>2029.6171237346764</v>
      </c>
      <c r="AB231" s="253">
        <f t="shared" si="90"/>
        <v>12802114.204260737</v>
      </c>
      <c r="AC231" s="261">
        <f t="shared" si="89"/>
        <v>908016.59991456033</v>
      </c>
      <c r="AD231" s="435">
        <f t="shared" si="110"/>
        <v>-1.5404755755586435E-2</v>
      </c>
      <c r="AE231" s="478">
        <f t="shared" si="91"/>
        <v>-5.2318781614303637E-2</v>
      </c>
    </row>
    <row r="232" spans="2:31" x14ac:dyDescent="0.3">
      <c r="B232" s="353">
        <v>203</v>
      </c>
      <c r="C232" s="432">
        <f t="shared" si="99"/>
        <v>113.62776304461346</v>
      </c>
      <c r="D232" s="433">
        <f t="shared" si="94"/>
        <v>15.59383394925109</v>
      </c>
      <c r="E232" s="434">
        <f t="shared" si="95"/>
        <v>7.0822281508404847</v>
      </c>
      <c r="F232" s="434">
        <f t="shared" si="96"/>
        <v>7.0811437504991019</v>
      </c>
      <c r="G232" s="434">
        <f t="shared" si="92"/>
        <v>1.0844003413827963E-3</v>
      </c>
      <c r="H232" s="434">
        <f t="shared" si="97"/>
        <v>8.5116057984106046</v>
      </c>
      <c r="I232" s="253">
        <f t="shared" si="100"/>
        <v>113.65676595692612</v>
      </c>
      <c r="J232">
        <f t="shared" si="101"/>
        <v>15.595425926280697</v>
      </c>
      <c r="K232" s="252">
        <f t="shared" si="102"/>
        <v>1469222355.2645373</v>
      </c>
      <c r="L232" s="249">
        <f t="shared" si="103"/>
        <v>12930135.346303344</v>
      </c>
      <c r="M232" s="253">
        <f t="shared" si="98"/>
        <v>201630383.53159645</v>
      </c>
      <c r="N232" s="443">
        <f t="shared" si="111"/>
        <v>1.0004005327342835E-2</v>
      </c>
      <c r="O232" s="454">
        <f t="shared" si="93"/>
        <v>1.0010013348143137E-2</v>
      </c>
      <c r="Q232" s="353">
        <v>203</v>
      </c>
      <c r="R232" s="54">
        <f t="shared" si="112"/>
        <v>1.4875559900672265E-4</v>
      </c>
      <c r="S232" s="253">
        <f t="shared" si="104"/>
        <v>6.9143036946357719E-2</v>
      </c>
      <c r="T232" s="253">
        <f t="shared" si="105"/>
        <v>3.1402589272769323E-2</v>
      </c>
      <c r="U232">
        <f t="shared" si="113"/>
        <v>9.2702676884048653E-6</v>
      </c>
      <c r="V232" s="253">
        <f t="shared" si="114"/>
        <v>3.1393319005080918E-2</v>
      </c>
      <c r="W232" s="253">
        <f t="shared" si="115"/>
        <v>3.7740447673588397E-2</v>
      </c>
      <c r="X232">
        <f t="shared" si="106"/>
        <v>113.65676595692612</v>
      </c>
      <c r="Y232">
        <f t="shared" si="107"/>
        <v>15.595425926280697</v>
      </c>
      <c r="Z232" s="55">
        <f t="shared" si="108"/>
        <v>8.5124747496230029</v>
      </c>
      <c r="AA232" s="477">
        <f t="shared" si="109"/>
        <v>1923.4300286773509</v>
      </c>
      <c r="AB232" s="253">
        <f t="shared" si="90"/>
        <v>12930135.346303344</v>
      </c>
      <c r="AC232" s="261">
        <f t="shared" si="89"/>
        <v>894028.82597085857</v>
      </c>
      <c r="AD232" s="435">
        <f t="shared" si="110"/>
        <v>-1.5404755755586336E-2</v>
      </c>
      <c r="AE232" s="478">
        <f t="shared" si="91"/>
        <v>-5.2318781614303554E-2</v>
      </c>
    </row>
    <row r="233" spans="2:31" x14ac:dyDescent="0.3">
      <c r="B233" s="353">
        <v>204</v>
      </c>
      <c r="C233" s="432">
        <f t="shared" si="99"/>
        <v>113.62884744495483</v>
      </c>
      <c r="D233" s="433">
        <f t="shared" si="94"/>
        <v>15.593893476641192</v>
      </c>
      <c r="E233" s="434">
        <f t="shared" si="95"/>
        <v>7.0822551863058676</v>
      </c>
      <c r="F233" s="434">
        <f t="shared" si="96"/>
        <v>7.0812113290071581</v>
      </c>
      <c r="G233" s="434">
        <f t="shared" si="92"/>
        <v>1.043857298709483E-3</v>
      </c>
      <c r="H233" s="434">
        <f t="shared" si="97"/>
        <v>8.5116382903353234</v>
      </c>
      <c r="I233" s="253">
        <f t="shared" si="100"/>
        <v>113.65676595692612</v>
      </c>
      <c r="J233">
        <f t="shared" si="101"/>
        <v>15.595425926280697</v>
      </c>
      <c r="K233" s="252">
        <f t="shared" si="102"/>
        <v>1483928740.474798</v>
      </c>
      <c r="L233" s="249">
        <f t="shared" si="103"/>
        <v>13059436.699766377</v>
      </c>
      <c r="M233" s="253">
        <f t="shared" si="98"/>
        <v>203647464.7610952</v>
      </c>
      <c r="N233" s="443">
        <f t="shared" si="111"/>
        <v>1.0003855540862262E-2</v>
      </c>
      <c r="O233" s="454">
        <f t="shared" si="93"/>
        <v>1.0009638879754663E-2</v>
      </c>
      <c r="Q233" s="353">
        <v>204</v>
      </c>
      <c r="R233" s="54">
        <f t="shared" si="112"/>
        <v>1.3957711614691584E-4</v>
      </c>
      <c r="S233" s="253">
        <f t="shared" si="104"/>
        <v>6.7403866683167904E-2</v>
      </c>
      <c r="T233" s="253">
        <f t="shared" si="105"/>
        <v>3.0612712925672584E-2</v>
      </c>
      <c r="U233">
        <f t="shared" si="113"/>
        <v>8.6982758195139354E-6</v>
      </c>
      <c r="V233" s="253">
        <f t="shared" si="114"/>
        <v>3.0604014649853069E-2</v>
      </c>
      <c r="W233" s="253">
        <f t="shared" si="115"/>
        <v>3.6791153757495323E-2</v>
      </c>
      <c r="X233">
        <f t="shared" si="106"/>
        <v>113.65676595692612</v>
      </c>
      <c r="Y233">
        <f t="shared" si="107"/>
        <v>15.595425926280697</v>
      </c>
      <c r="Z233" s="55">
        <f t="shared" si="108"/>
        <v>8.5124747496230029</v>
      </c>
      <c r="AA233" s="477">
        <f t="shared" si="109"/>
        <v>1822.7985130565869</v>
      </c>
      <c r="AB233" s="253">
        <f t="shared" si="90"/>
        <v>13059436.699766377</v>
      </c>
      <c r="AC233" s="261">
        <f t="shared" ref="AC233:AC296" si="116">$C$11*(AA233^$C$7)*(AB233^(1-$C$7))</f>
        <v>880256.53026832268</v>
      </c>
      <c r="AD233" s="435">
        <f t="shared" si="110"/>
        <v>-1.5404755755587694E-2</v>
      </c>
      <c r="AE233" s="478">
        <f t="shared" si="91"/>
        <v>-5.231878161430361E-2</v>
      </c>
    </row>
    <row r="234" spans="2:31" x14ac:dyDescent="0.3">
      <c r="B234" s="353">
        <v>205</v>
      </c>
      <c r="C234" s="432">
        <f t="shared" si="99"/>
        <v>113.62989130225354</v>
      </c>
      <c r="D234" s="433">
        <f t="shared" si="94"/>
        <v>15.593950778127665</v>
      </c>
      <c r="E234" s="434">
        <f t="shared" si="95"/>
        <v>7.0822812108359416</v>
      </c>
      <c r="F234" s="434">
        <f t="shared" si="96"/>
        <v>7.0812763809221932</v>
      </c>
      <c r="G234" s="434">
        <f t="shared" si="92"/>
        <v>1.0048299137483951E-3</v>
      </c>
      <c r="H234" s="434">
        <f t="shared" si="97"/>
        <v>8.5116695672917224</v>
      </c>
      <c r="I234" s="253">
        <f t="shared" si="100"/>
        <v>113.65676595692612</v>
      </c>
      <c r="J234">
        <f t="shared" si="101"/>
        <v>15.595425926280697</v>
      </c>
      <c r="K234" s="252">
        <f t="shared" si="102"/>
        <v>1498781796.3897455</v>
      </c>
      <c r="L234" s="249">
        <f t="shared" si="103"/>
        <v>13190031.066764042</v>
      </c>
      <c r="M234" s="253">
        <f t="shared" si="98"/>
        <v>205684695.21709272</v>
      </c>
      <c r="N234" s="443">
        <f t="shared" si="111"/>
        <v>1.0003711356718637E-2</v>
      </c>
      <c r="O234" s="454">
        <f t="shared" si="93"/>
        <v>1.0009278417368697E-2</v>
      </c>
      <c r="Q234" s="353">
        <v>205</v>
      </c>
      <c r="R234" s="54">
        <f t="shared" si="112"/>
        <v>1.3096496187016936E-4</v>
      </c>
      <c r="S234" s="253">
        <f t="shared" si="104"/>
        <v>6.570844215834809E-2</v>
      </c>
      <c r="T234" s="253">
        <f t="shared" si="105"/>
        <v>2.9842704514887824E-2</v>
      </c>
      <c r="U234">
        <f t="shared" si="113"/>
        <v>8.1615768579126815E-6</v>
      </c>
      <c r="V234" s="253">
        <f t="shared" si="114"/>
        <v>2.9834542938029913E-2</v>
      </c>
      <c r="W234" s="253">
        <f t="shared" si="115"/>
        <v>3.5865737643460266E-2</v>
      </c>
      <c r="X234">
        <f t="shared" si="106"/>
        <v>113.65676595692612</v>
      </c>
      <c r="Y234">
        <f t="shared" si="107"/>
        <v>15.595425926280697</v>
      </c>
      <c r="Z234" s="55">
        <f t="shared" si="108"/>
        <v>8.5124747496230029</v>
      </c>
      <c r="AA234" s="477">
        <f t="shared" si="109"/>
        <v>1727.431915725102</v>
      </c>
      <c r="AB234" s="253">
        <f t="shared" ref="AB234:AB297" si="117">AB233*(1+$C$10)</f>
        <v>13190031.066764042</v>
      </c>
      <c r="AC234" s="261">
        <f t="shared" si="116"/>
        <v>866696.39341727819</v>
      </c>
      <c r="AD234" s="435">
        <f t="shared" si="110"/>
        <v>-1.5404755755587571E-2</v>
      </c>
      <c r="AE234" s="478">
        <f t="shared" ref="AE234:AE297" si="118">(AA234-AA233)/AA233</f>
        <v>-5.2318781614303575E-2</v>
      </c>
    </row>
    <row r="235" spans="2:31" x14ac:dyDescent="0.3">
      <c r="B235" s="353">
        <v>206</v>
      </c>
      <c r="C235" s="432">
        <f t="shared" si="99"/>
        <v>113.63089613216729</v>
      </c>
      <c r="D235" s="433">
        <f t="shared" si="94"/>
        <v>15.594005936947113</v>
      </c>
      <c r="E235" s="434">
        <f t="shared" si="95"/>
        <v>7.0823062622341508</v>
      </c>
      <c r="F235" s="434">
        <f t="shared" si="96"/>
        <v>7.081339000698148</v>
      </c>
      <c r="G235" s="434">
        <f t="shared" si="92"/>
        <v>9.6726153600279474E-4</v>
      </c>
      <c r="H235" s="434">
        <f t="shared" si="97"/>
        <v>8.511699674712963</v>
      </c>
      <c r="I235" s="253">
        <f t="shared" si="100"/>
        <v>113.65676595692612</v>
      </c>
      <c r="J235">
        <f t="shared" si="101"/>
        <v>15.595425926280697</v>
      </c>
      <c r="K235" s="252">
        <f t="shared" si="102"/>
        <v>1513783000.6287999</v>
      </c>
      <c r="L235" s="249">
        <f t="shared" si="103"/>
        <v>13321931.377431683</v>
      </c>
      <c r="M235" s="253">
        <f t="shared" si="98"/>
        <v>207742276.99127156</v>
      </c>
      <c r="N235" s="443">
        <f t="shared" si="111"/>
        <v>1.000357256531474E-2</v>
      </c>
      <c r="O235" s="454">
        <f t="shared" si="93"/>
        <v>1.0008931436977172E-2</v>
      </c>
      <c r="Q235" s="353">
        <v>206</v>
      </c>
      <c r="R235" s="54">
        <f t="shared" si="112"/>
        <v>1.2288419270391917E-4</v>
      </c>
      <c r="S235" s="253">
        <f t="shared" si="104"/>
        <v>6.4055663025562995E-2</v>
      </c>
      <c r="T235" s="253">
        <f t="shared" si="105"/>
        <v>2.9092064297772103E-2</v>
      </c>
      <c r="U235">
        <f t="shared" si="113"/>
        <v>7.6579931689655371E-6</v>
      </c>
      <c r="V235" s="253">
        <f t="shared" si="114"/>
        <v>2.9084406304603138E-2</v>
      </c>
      <c r="W235" s="253">
        <f t="shared" si="115"/>
        <v>3.4963598727790889E-2</v>
      </c>
      <c r="X235">
        <f t="shared" si="106"/>
        <v>113.65676595692612</v>
      </c>
      <c r="Y235">
        <f t="shared" si="107"/>
        <v>15.595425926280697</v>
      </c>
      <c r="Z235" s="55">
        <f t="shared" si="108"/>
        <v>8.5124747496230029</v>
      </c>
      <c r="AA235" s="477">
        <f t="shared" si="109"/>
        <v>1637.0547825727024</v>
      </c>
      <c r="AB235" s="253">
        <f t="shared" si="117"/>
        <v>13321931.377431683</v>
      </c>
      <c r="AC235" s="261">
        <f t="shared" si="116"/>
        <v>853345.14716243756</v>
      </c>
      <c r="AD235" s="435">
        <f t="shared" si="110"/>
        <v>-1.5404755755586218E-2</v>
      </c>
      <c r="AE235" s="478">
        <f t="shared" si="118"/>
        <v>-5.2318781614303568E-2</v>
      </c>
    </row>
    <row r="236" spans="2:31" x14ac:dyDescent="0.3">
      <c r="B236" s="353">
        <v>207</v>
      </c>
      <c r="C236" s="432">
        <f t="shared" si="99"/>
        <v>113.6318633937033</v>
      </c>
      <c r="D236" s="433">
        <f t="shared" si="94"/>
        <v>15.594059033223315</v>
      </c>
      <c r="E236" s="434">
        <f t="shared" si="95"/>
        <v>7.08233037689019</v>
      </c>
      <c r="F236" s="434">
        <f t="shared" si="96"/>
        <v>7.0813992792585747</v>
      </c>
      <c r="G236" s="434">
        <f t="shared" si="92"/>
        <v>9.3109763161525194E-4</v>
      </c>
      <c r="H236" s="434">
        <f t="shared" si="97"/>
        <v>8.5117286563331245</v>
      </c>
      <c r="I236" s="253">
        <f t="shared" si="100"/>
        <v>113.65676595692612</v>
      </c>
      <c r="J236">
        <f t="shared" si="101"/>
        <v>15.595425926280697</v>
      </c>
      <c r="K236" s="252">
        <f t="shared" si="102"/>
        <v>1528933845.2848127</v>
      </c>
      <c r="L236" s="249">
        <f t="shared" si="103"/>
        <v>13455150.691206001</v>
      </c>
      <c r="M236" s="253">
        <f t="shared" si="98"/>
        <v>209820414.179582</v>
      </c>
      <c r="N236" s="443">
        <f t="shared" si="111"/>
        <v>1.0003438964894753E-2</v>
      </c>
      <c r="O236" s="454">
        <f t="shared" si="93"/>
        <v>1.0008597434189291E-2</v>
      </c>
      <c r="Q236" s="353">
        <v>207</v>
      </c>
      <c r="R236" s="54">
        <f t="shared" si="112"/>
        <v>1.1530202124949785E-4</v>
      </c>
      <c r="S236" s="253">
        <f t="shared" si="104"/>
        <v>6.244445661573466E-2</v>
      </c>
      <c r="T236" s="253">
        <f t="shared" si="105"/>
        <v>2.836030510182088E-2</v>
      </c>
      <c r="U236">
        <f t="shared" si="113"/>
        <v>7.1854814819352482E-6</v>
      </c>
      <c r="V236" s="253">
        <f t="shared" si="114"/>
        <v>2.8353119620338946E-2</v>
      </c>
      <c r="W236" s="253">
        <f t="shared" si="115"/>
        <v>3.408415151391378E-2</v>
      </c>
      <c r="X236">
        <f t="shared" si="106"/>
        <v>113.65676595692612</v>
      </c>
      <c r="Y236">
        <f t="shared" si="107"/>
        <v>15.595425926280697</v>
      </c>
      <c r="Z236" s="55">
        <f t="shared" si="108"/>
        <v>8.5124747496230029</v>
      </c>
      <c r="AA236" s="477">
        <f t="shared" si="109"/>
        <v>1551.40607091263</v>
      </c>
      <c r="AB236" s="253">
        <f t="shared" si="117"/>
        <v>13455150.691206001</v>
      </c>
      <c r="AC236" s="261">
        <f t="shared" si="116"/>
        <v>840199.57359518576</v>
      </c>
      <c r="AD236" s="435">
        <f t="shared" si="110"/>
        <v>-1.5404755755585824E-2</v>
      </c>
      <c r="AE236" s="478">
        <f t="shared" si="118"/>
        <v>-5.2318781614303568E-2</v>
      </c>
    </row>
    <row r="237" spans="2:31" x14ac:dyDescent="0.3">
      <c r="B237" s="353">
        <v>208</v>
      </c>
      <c r="C237" s="432">
        <f t="shared" si="99"/>
        <v>113.63279449133491</v>
      </c>
      <c r="D237" s="433">
        <f t="shared" si="94"/>
        <v>15.594110144083627</v>
      </c>
      <c r="E237" s="434">
        <f t="shared" si="95"/>
        <v>7.0823535898328762</v>
      </c>
      <c r="F237" s="434">
        <f t="shared" si="96"/>
        <v>7.0814573041285405</v>
      </c>
      <c r="G237" s="434">
        <f t="shared" si="92"/>
        <v>8.9628570433575305E-4</v>
      </c>
      <c r="H237" s="434">
        <f t="shared" si="97"/>
        <v>8.5117565542507521</v>
      </c>
      <c r="I237" s="253">
        <f t="shared" si="100"/>
        <v>113.65676595692612</v>
      </c>
      <c r="J237">
        <f t="shared" si="101"/>
        <v>15.595425926280697</v>
      </c>
      <c r="K237" s="252">
        <f t="shared" si="102"/>
        <v>1544235837.0771918</v>
      </c>
      <c r="L237" s="249">
        <f t="shared" si="103"/>
        <v>13589702.198118061</v>
      </c>
      <c r="M237" s="253">
        <f t="shared" si="98"/>
        <v>211919312.90274867</v>
      </c>
      <c r="N237" s="443">
        <f t="shared" si="111"/>
        <v>1.0003310361260939E-2</v>
      </c>
      <c r="O237" s="454">
        <f t="shared" si="93"/>
        <v>1.0008275923494032E-2</v>
      </c>
      <c r="Q237" s="353">
        <v>208</v>
      </c>
      <c r="R237" s="54">
        <f t="shared" si="112"/>
        <v>1.0818768314857186E-4</v>
      </c>
      <c r="S237" s="253">
        <f t="shared" si="104"/>
        <v>6.087377724087021E-2</v>
      </c>
      <c r="T237" s="253">
        <f t="shared" si="105"/>
        <v>2.7646952008488514E-2</v>
      </c>
      <c r="U237">
        <f t="shared" si="113"/>
        <v>6.7421245994933223E-6</v>
      </c>
      <c r="V237" s="253">
        <f t="shared" si="114"/>
        <v>2.764020988388902E-2</v>
      </c>
      <c r="W237" s="253">
        <f t="shared" si="115"/>
        <v>3.3226825232381692E-2</v>
      </c>
      <c r="X237">
        <f t="shared" si="106"/>
        <v>113.65676595692612</v>
      </c>
      <c r="Y237">
        <f t="shared" si="107"/>
        <v>15.595425926280697</v>
      </c>
      <c r="Z237" s="55">
        <f t="shared" si="108"/>
        <v>8.5124747496230029</v>
      </c>
      <c r="AA237" s="477">
        <f t="shared" si="109"/>
        <v>1470.2383954934473</v>
      </c>
      <c r="AB237" s="253">
        <f t="shared" si="117"/>
        <v>13589702.198118061</v>
      </c>
      <c r="AC237" s="261">
        <f t="shared" si="116"/>
        <v>827256.50437800412</v>
      </c>
      <c r="AD237" s="435">
        <f t="shared" si="110"/>
        <v>-1.5404755755586365E-2</v>
      </c>
      <c r="AE237" s="478">
        <f t="shared" si="118"/>
        <v>-5.2318781614303554E-2</v>
      </c>
    </row>
    <row r="238" spans="2:31" x14ac:dyDescent="0.3">
      <c r="B238" s="353">
        <v>209</v>
      </c>
      <c r="C238" s="432">
        <f t="shared" si="99"/>
        <v>113.63369077703925</v>
      </c>
      <c r="D238" s="433">
        <f t="shared" si="94"/>
        <v>15.594159343771038</v>
      </c>
      <c r="E238" s="434">
        <f t="shared" si="95"/>
        <v>7.0823759347810347</v>
      </c>
      <c r="F238" s="434">
        <f t="shared" si="96"/>
        <v>7.081513159561613</v>
      </c>
      <c r="G238" s="434">
        <f t="shared" si="92"/>
        <v>8.6277521942168534E-4</v>
      </c>
      <c r="H238" s="434">
        <f t="shared" si="97"/>
        <v>8.5117834089900022</v>
      </c>
      <c r="I238" s="253">
        <f t="shared" si="100"/>
        <v>113.65676595692612</v>
      </c>
      <c r="J238">
        <f t="shared" si="101"/>
        <v>15.595425926280697</v>
      </c>
      <c r="K238" s="252">
        <f t="shared" si="102"/>
        <v>1559690497.5063283</v>
      </c>
      <c r="L238" s="249">
        <f t="shared" si="103"/>
        <v>13725599.220099242</v>
      </c>
      <c r="M238" s="253">
        <f t="shared" si="98"/>
        <v>214039181.32696748</v>
      </c>
      <c r="N238" s="443">
        <f t="shared" si="111"/>
        <v>1.0003186567482062E-2</v>
      </c>
      <c r="O238" s="454">
        <f t="shared" si="93"/>
        <v>1.0007966437553917E-2</v>
      </c>
      <c r="Q238" s="353">
        <v>209</v>
      </c>
      <c r="R238" s="54">
        <f t="shared" si="112"/>
        <v>1.015123122579844E-4</v>
      </c>
      <c r="S238" s="253">
        <f t="shared" si="104"/>
        <v>5.9342605515400611E-2</v>
      </c>
      <c r="T238" s="253">
        <f t="shared" si="105"/>
        <v>2.6951542044961706E-2</v>
      </c>
      <c r="U238">
        <f t="shared" si="113"/>
        <v>6.3261236187683235E-6</v>
      </c>
      <c r="V238" s="253">
        <f t="shared" si="114"/>
        <v>2.6945215921342937E-2</v>
      </c>
      <c r="W238" s="253">
        <f t="shared" si="115"/>
        <v>3.2391063470438901E-2</v>
      </c>
      <c r="X238">
        <f t="shared" si="106"/>
        <v>113.65676595692612</v>
      </c>
      <c r="Y238">
        <f t="shared" si="107"/>
        <v>15.595425926280697</v>
      </c>
      <c r="Z238" s="55">
        <f t="shared" si="108"/>
        <v>8.5124747496230029</v>
      </c>
      <c r="AA238" s="477">
        <f t="shared" si="109"/>
        <v>1393.3173139586615</v>
      </c>
      <c r="AB238" s="253">
        <f t="shared" si="117"/>
        <v>13725599.220099242</v>
      </c>
      <c r="AC238" s="261">
        <f t="shared" si="116"/>
        <v>814512.81998084101</v>
      </c>
      <c r="AD238" s="435">
        <f t="shared" si="110"/>
        <v>-1.5404755755586107E-2</v>
      </c>
      <c r="AE238" s="478">
        <f t="shared" si="118"/>
        <v>-5.2318781614303603E-2</v>
      </c>
    </row>
    <row r="239" spans="2:31" x14ac:dyDescent="0.3">
      <c r="B239" s="353">
        <v>210</v>
      </c>
      <c r="C239" s="432">
        <f t="shared" si="99"/>
        <v>113.63455355225868</v>
      </c>
      <c r="D239" s="433">
        <f t="shared" si="94"/>
        <v>15.594206703752084</v>
      </c>
      <c r="E239" s="434">
        <f t="shared" si="95"/>
        <v>7.0823974441925159</v>
      </c>
      <c r="F239" s="434">
        <f t="shared" si="96"/>
        <v>7.0815669266620951</v>
      </c>
      <c r="G239" s="434">
        <f t="shared" si="92"/>
        <v>8.3051753042084897E-4</v>
      </c>
      <c r="H239" s="434">
        <f t="shared" si="97"/>
        <v>8.511809259559568</v>
      </c>
      <c r="I239" s="253">
        <f t="shared" si="100"/>
        <v>113.65676595692612</v>
      </c>
      <c r="J239">
        <f t="shared" si="101"/>
        <v>15.595425926280697</v>
      </c>
      <c r="K239" s="252">
        <f t="shared" si="102"/>
        <v>1575299363.0093396</v>
      </c>
      <c r="L239" s="249">
        <f t="shared" si="103"/>
        <v>13862855.212300235</v>
      </c>
      <c r="M239" s="253">
        <f t="shared" si="98"/>
        <v>216180229.68479684</v>
      </c>
      <c r="N239" s="443">
        <f t="shared" si="111"/>
        <v>1.0003067403620296E-2</v>
      </c>
      <c r="O239" s="454">
        <f t="shared" si="93"/>
        <v>1.0007668526523093E-2</v>
      </c>
      <c r="Q239" s="353">
        <v>210</v>
      </c>
      <c r="R239" s="54">
        <f t="shared" si="112"/>
        <v>9.5248823526530613E-5</v>
      </c>
      <c r="S239" s="253">
        <f t="shared" si="104"/>
        <v>5.7849947694589843E-2</v>
      </c>
      <c r="T239" s="253">
        <f t="shared" si="105"/>
        <v>2.6273623883685794E-2</v>
      </c>
      <c r="U239">
        <f t="shared" si="113"/>
        <v>5.9357906323692029E-6</v>
      </c>
      <c r="V239" s="253">
        <f t="shared" si="114"/>
        <v>2.6267688093053423E-2</v>
      </c>
      <c r="W239" s="253">
        <f t="shared" si="115"/>
        <v>3.1576323810904049E-2</v>
      </c>
      <c r="X239">
        <f t="shared" si="106"/>
        <v>113.65676595692612</v>
      </c>
      <c r="Y239">
        <f t="shared" si="107"/>
        <v>15.595425926280697</v>
      </c>
      <c r="Z239" s="55">
        <f t="shared" si="108"/>
        <v>8.5124747496230029</v>
      </c>
      <c r="AA239" s="477">
        <f t="shared" si="109"/>
        <v>1320.4206496902302</v>
      </c>
      <c r="AB239" s="253">
        <f t="shared" si="117"/>
        <v>13862855.212300235</v>
      </c>
      <c r="AC239" s="261">
        <f t="shared" si="116"/>
        <v>801965.44892923988</v>
      </c>
      <c r="AD239" s="435">
        <f t="shared" si="110"/>
        <v>-1.5404755755589302E-2</v>
      </c>
      <c r="AE239" s="478">
        <f t="shared" si="118"/>
        <v>-5.2318781614303617E-2</v>
      </c>
    </row>
    <row r="240" spans="2:31" x14ac:dyDescent="0.3">
      <c r="B240" s="353">
        <v>211</v>
      </c>
      <c r="C240" s="432">
        <f t="shared" si="99"/>
        <v>113.63538406978911</v>
      </c>
      <c r="D240" s="433">
        <f t="shared" si="94"/>
        <v>15.594252292820689</v>
      </c>
      <c r="E240" s="434">
        <f t="shared" si="95"/>
        <v>7.0824181493113532</v>
      </c>
      <c r="F240" s="434">
        <f t="shared" si="96"/>
        <v>7.0816186835027004</v>
      </c>
      <c r="G240" s="434">
        <f t="shared" si="92"/>
        <v>7.9946580865275507E-4</v>
      </c>
      <c r="H240" s="434">
        <f t="shared" si="97"/>
        <v>8.5118341435093363</v>
      </c>
      <c r="I240" s="253">
        <f t="shared" si="100"/>
        <v>113.65676595692612</v>
      </c>
      <c r="J240">
        <f t="shared" si="101"/>
        <v>15.595425926280697</v>
      </c>
      <c r="K240" s="252">
        <f t="shared" si="102"/>
        <v>1591063985.1171513</v>
      </c>
      <c r="L240" s="249">
        <f t="shared" si="103"/>
        <v>14001483.764423238</v>
      </c>
      <c r="M240" s="253">
        <f t="shared" si="98"/>
        <v>218342670.29624856</v>
      </c>
      <c r="N240" s="443">
        <f t="shared" si="111"/>
        <v>1.0002952696482364E-2</v>
      </c>
      <c r="O240" s="454">
        <f t="shared" si="93"/>
        <v>1.0007381757392499E-2</v>
      </c>
      <c r="Q240" s="353">
        <v>211</v>
      </c>
      <c r="R240" s="54">
        <f t="shared" si="112"/>
        <v>8.937180309844229E-5</v>
      </c>
      <c r="S240" s="253">
        <f t="shared" si="104"/>
        <v>5.6394835029585373E-2</v>
      </c>
      <c r="T240" s="253">
        <f t="shared" si="105"/>
        <v>2.5612757549448976E-2</v>
      </c>
      <c r="U240">
        <f t="shared" si="113"/>
        <v>5.5695418797683662E-6</v>
      </c>
      <c r="V240" s="253">
        <f t="shared" si="114"/>
        <v>2.5607188007569209E-2</v>
      </c>
      <c r="W240" s="253">
        <f t="shared" si="115"/>
        <v>3.0782077480136397E-2</v>
      </c>
      <c r="X240">
        <f t="shared" si="106"/>
        <v>113.65676595692612</v>
      </c>
      <c r="Y240">
        <f t="shared" si="107"/>
        <v>15.595425926280697</v>
      </c>
      <c r="Z240" s="55">
        <f t="shared" si="108"/>
        <v>8.5124747496230029</v>
      </c>
      <c r="AA240" s="477">
        <f t="shared" si="109"/>
        <v>1251.3378500800702</v>
      </c>
      <c r="AB240" s="253">
        <f t="shared" si="117"/>
        <v>14001483.764423238</v>
      </c>
      <c r="AC240" s="261">
        <f t="shared" si="116"/>
        <v>789611.36706406611</v>
      </c>
      <c r="AD240" s="435">
        <f t="shared" si="110"/>
        <v>-1.5404755755585933E-2</v>
      </c>
      <c r="AE240" s="478">
        <f t="shared" si="118"/>
        <v>-5.2318781614303582E-2</v>
      </c>
    </row>
    <row r="241" spans="2:31" x14ac:dyDescent="0.3">
      <c r="B241" s="353">
        <v>212</v>
      </c>
      <c r="C241" s="432">
        <f t="shared" si="99"/>
        <v>113.63618353559777</v>
      </c>
      <c r="D241" s="433">
        <f t="shared" si="94"/>
        <v>15.594296177198107</v>
      </c>
      <c r="E241" s="434">
        <f t="shared" si="95"/>
        <v>7.0824380802131532</v>
      </c>
      <c r="F241" s="434">
        <f t="shared" si="96"/>
        <v>7.0816685052378388</v>
      </c>
      <c r="G241" s="434">
        <f t="shared" si="92"/>
        <v>7.6957497531449093E-4</v>
      </c>
      <c r="H241" s="434">
        <f t="shared" si="97"/>
        <v>8.5118580969849535</v>
      </c>
      <c r="I241" s="253">
        <f t="shared" si="100"/>
        <v>113.65676595692612</v>
      </c>
      <c r="J241">
        <f t="shared" si="101"/>
        <v>15.595425926280697</v>
      </c>
      <c r="K241" s="252">
        <f t="shared" si="102"/>
        <v>1606985930.6129384</v>
      </c>
      <c r="L241" s="249">
        <f t="shared" si="103"/>
        <v>14141498.602067471</v>
      </c>
      <c r="M241" s="253">
        <f t="shared" si="98"/>
        <v>220526717.59007335</v>
      </c>
      <c r="N241" s="443">
        <f t="shared" si="111"/>
        <v>1.0002842279346792E-2</v>
      </c>
      <c r="O241" s="454">
        <f t="shared" si="93"/>
        <v>1.0007105713359981E-2</v>
      </c>
      <c r="Q241" s="353">
        <v>212</v>
      </c>
      <c r="R241" s="54">
        <f t="shared" si="112"/>
        <v>8.385740519768154E-5</v>
      </c>
      <c r="S241" s="253">
        <f t="shared" si="104"/>
        <v>5.4976323138691045E-2</v>
      </c>
      <c r="T241" s="253">
        <f t="shared" si="105"/>
        <v>2.4968514133834292E-2</v>
      </c>
      <c r="U241">
        <f t="shared" si="113"/>
        <v>5.2258913212564828E-6</v>
      </c>
      <c r="V241" s="253">
        <f t="shared" si="114"/>
        <v>2.4963288242513034E-2</v>
      </c>
      <c r="W241" s="253">
        <f t="shared" si="115"/>
        <v>3.0007809004856754E-2</v>
      </c>
      <c r="X241">
        <f t="shared" si="106"/>
        <v>113.65676595692612</v>
      </c>
      <c r="Y241">
        <f t="shared" si="107"/>
        <v>15.595425926280697</v>
      </c>
      <c r="Z241" s="55">
        <f t="shared" si="108"/>
        <v>8.5124747496230029</v>
      </c>
      <c r="AA241" s="477">
        <f t="shared" si="109"/>
        <v>1185.8693783760189</v>
      </c>
      <c r="AB241" s="253">
        <f t="shared" si="117"/>
        <v>14141498.602067471</v>
      </c>
      <c r="AC241" s="261">
        <f t="shared" si="116"/>
        <v>777447.59681260993</v>
      </c>
      <c r="AD241" s="435">
        <f t="shared" si="110"/>
        <v>-1.5404755755585848E-2</v>
      </c>
      <c r="AE241" s="478">
        <f t="shared" si="118"/>
        <v>-5.2318781614303582E-2</v>
      </c>
    </row>
    <row r="242" spans="2:31" x14ac:dyDescent="0.3">
      <c r="B242" s="353">
        <v>213</v>
      </c>
      <c r="C242" s="432">
        <f t="shared" si="99"/>
        <v>113.63695311057307</v>
      </c>
      <c r="D242" s="433">
        <f t="shared" si="94"/>
        <v>15.594338420629171</v>
      </c>
      <c r="E242" s="434">
        <f t="shared" si="95"/>
        <v>7.0824572658488121</v>
      </c>
      <c r="F242" s="434">
        <f t="shared" si="96"/>
        <v>7.0817164642126604</v>
      </c>
      <c r="G242" s="434">
        <f t="shared" si="92"/>
        <v>7.4080163615164452E-4</v>
      </c>
      <c r="H242" s="434">
        <f t="shared" si="97"/>
        <v>8.5118811547803581</v>
      </c>
      <c r="I242" s="253">
        <f t="shared" si="100"/>
        <v>113.65676595692612</v>
      </c>
      <c r="J242">
        <f t="shared" si="101"/>
        <v>15.595425926280697</v>
      </c>
      <c r="K242" s="252">
        <f t="shared" si="102"/>
        <v>1623066781.6919396</v>
      </c>
      <c r="L242" s="249">
        <f t="shared" si="103"/>
        <v>14282913.588088145</v>
      </c>
      <c r="M242" s="253">
        <f t="shared" si="98"/>
        <v>222732588.12524977</v>
      </c>
      <c r="N242" s="443">
        <f t="shared" si="111"/>
        <v>1.0002735991730554E-2</v>
      </c>
      <c r="O242" s="454">
        <f t="shared" si="93"/>
        <v>1.0006839993221106E-2</v>
      </c>
      <c r="Q242" s="353">
        <v>213</v>
      </c>
      <c r="R242" s="54">
        <f t="shared" si="112"/>
        <v>7.8683255374655306E-5</v>
      </c>
      <c r="S242" s="253">
        <f t="shared" si="104"/>
        <v>5.3593491394454754E-2</v>
      </c>
      <c r="T242" s="253">
        <f t="shared" si="105"/>
        <v>2.4340475516854119E-2</v>
      </c>
      <c r="U242">
        <f t="shared" si="113"/>
        <v>4.9034446083956232E-6</v>
      </c>
      <c r="V242" s="253">
        <f t="shared" si="114"/>
        <v>2.4335572072245723E-2</v>
      </c>
      <c r="W242" s="253">
        <f t="shared" si="115"/>
        <v>2.9253015877600635E-2</v>
      </c>
      <c r="X242">
        <f t="shared" si="106"/>
        <v>113.65676595692612</v>
      </c>
      <c r="Y242">
        <f t="shared" si="107"/>
        <v>15.595425926280697</v>
      </c>
      <c r="Z242" s="55">
        <f t="shared" si="108"/>
        <v>8.5124747496230029</v>
      </c>
      <c r="AA242" s="477">
        <f t="shared" si="109"/>
        <v>1123.8261373456739</v>
      </c>
      <c r="AB242" s="253">
        <f t="shared" si="117"/>
        <v>14282913.588088145</v>
      </c>
      <c r="AC242" s="261">
        <f t="shared" si="116"/>
        <v>765471.20647094399</v>
      </c>
      <c r="AD242" s="435">
        <f t="shared" si="110"/>
        <v>-1.5404755755586499E-2</v>
      </c>
      <c r="AE242" s="478">
        <f t="shared" si="118"/>
        <v>-5.2318781614303617E-2</v>
      </c>
    </row>
    <row r="243" spans="2:31" x14ac:dyDescent="0.3">
      <c r="B243" s="353">
        <v>214</v>
      </c>
      <c r="C243" s="432">
        <f t="shared" si="99"/>
        <v>113.63769391220923</v>
      </c>
      <c r="D243" s="433">
        <f t="shared" si="94"/>
        <v>15.594379084474895</v>
      </c>
      <c r="E243" s="434">
        <f t="shared" si="95"/>
        <v>7.0824757340865681</v>
      </c>
      <c r="F243" s="434">
        <f t="shared" si="96"/>
        <v>7.0817626300680434</v>
      </c>
      <c r="G243" s="434">
        <f t="shared" si="92"/>
        <v>7.1310401852464622E-4</v>
      </c>
      <c r="H243" s="434">
        <f t="shared" si="97"/>
        <v>8.5119033503883266</v>
      </c>
      <c r="I243" s="253">
        <f t="shared" si="100"/>
        <v>113.65676595692612</v>
      </c>
      <c r="J243">
        <f t="shared" si="101"/>
        <v>15.595425926280697</v>
      </c>
      <c r="K243" s="252">
        <f t="shared" si="102"/>
        <v>1639308136.1226718</v>
      </c>
      <c r="L243" s="249">
        <f t="shared" si="103"/>
        <v>14425742.723969027</v>
      </c>
      <c r="M243" s="253">
        <f t="shared" si="98"/>
        <v>224960500.61267847</v>
      </c>
      <c r="N243" s="443">
        <f t="shared" si="111"/>
        <v>1.0002633679162688E-2</v>
      </c>
      <c r="O243" s="454">
        <f t="shared" si="93"/>
        <v>1.0006584210787503E-2</v>
      </c>
      <c r="Q243" s="353">
        <v>214</v>
      </c>
      <c r="R243" s="54">
        <f t="shared" si="112"/>
        <v>7.3828359722778459E-5</v>
      </c>
      <c r="S243" s="253">
        <f t="shared" si="104"/>
        <v>5.2245442326172328E-2</v>
      </c>
      <c r="T243" s="253">
        <f t="shared" si="105"/>
        <v>2.3728234095586286E-2</v>
      </c>
      <c r="U243">
        <f t="shared" si="113"/>
        <v>4.6008934265060784E-6</v>
      </c>
      <c r="V243" s="253">
        <f t="shared" si="114"/>
        <v>2.3723633202159779E-2</v>
      </c>
      <c r="W243" s="253">
        <f t="shared" si="115"/>
        <v>2.8517208230586042E-2</v>
      </c>
      <c r="X243">
        <f t="shared" si="106"/>
        <v>113.65676595692612</v>
      </c>
      <c r="Y243">
        <f t="shared" si="107"/>
        <v>15.595425926280697</v>
      </c>
      <c r="Z243" s="55">
        <f t="shared" si="108"/>
        <v>8.5124747496230029</v>
      </c>
      <c r="AA243" s="477">
        <f t="shared" si="109"/>
        <v>1065.0289230934393</v>
      </c>
      <c r="AB243" s="253">
        <f t="shared" si="117"/>
        <v>14425742.723969027</v>
      </c>
      <c r="AC243" s="261">
        <f t="shared" si="116"/>
        <v>753679.30949732382</v>
      </c>
      <c r="AD243" s="435">
        <f t="shared" si="110"/>
        <v>-1.5404755755588006E-2</v>
      </c>
      <c r="AE243" s="478">
        <f t="shared" si="118"/>
        <v>-5.2318781614303575E-2</v>
      </c>
    </row>
    <row r="244" spans="2:31" x14ac:dyDescent="0.3">
      <c r="B244" s="353">
        <v>215</v>
      </c>
      <c r="C244" s="432">
        <f t="shared" si="99"/>
        <v>113.63840701622776</v>
      </c>
      <c r="D244" s="433">
        <f t="shared" si="94"/>
        <v>15.594418227801631</v>
      </c>
      <c r="E244" s="434">
        <f t="shared" si="95"/>
        <v>7.0824935117524994</v>
      </c>
      <c r="F244" s="434">
        <f t="shared" si="96"/>
        <v>7.0818070698416431</v>
      </c>
      <c r="G244" s="434">
        <f t="shared" ref="G244:G279" si="119">E244-F244</f>
        <v>6.8644191085631689E-4</v>
      </c>
      <c r="H244" s="434">
        <f t="shared" si="97"/>
        <v>8.5119247160491316</v>
      </c>
      <c r="I244" s="253">
        <f t="shared" si="100"/>
        <v>113.65676595692612</v>
      </c>
      <c r="J244">
        <f t="shared" si="101"/>
        <v>15.595425926280697</v>
      </c>
      <c r="K244" s="252">
        <f t="shared" si="102"/>
        <v>1655711607.4095562</v>
      </c>
      <c r="L244" s="249">
        <f t="shared" si="103"/>
        <v>14570000.151208717</v>
      </c>
      <c r="M244" s="253">
        <f t="shared" si="98"/>
        <v>227210675.93708152</v>
      </c>
      <c r="N244" s="443">
        <f t="shared" si="111"/>
        <v>1.0002535192954807E-2</v>
      </c>
      <c r="O244" s="454">
        <f t="shared" ref="O244:O279" si="120">(K244-K243)/K243</f>
        <v>1.0006337994321289E-2</v>
      </c>
      <c r="Q244" s="353">
        <v>215</v>
      </c>
      <c r="R244" s="54">
        <f t="shared" si="112"/>
        <v>6.9273019696534807E-5</v>
      </c>
      <c r="S244" s="253">
        <f t="shared" si="104"/>
        <v>5.0931301037420822E-2</v>
      </c>
      <c r="T244" s="253">
        <f t="shared" si="105"/>
        <v>2.3131392519636022E-2</v>
      </c>
      <c r="U244">
        <f t="shared" si="113"/>
        <v>4.317010186231704E-6</v>
      </c>
      <c r="V244" s="253">
        <f t="shared" si="114"/>
        <v>2.3127075509449792E-2</v>
      </c>
      <c r="W244" s="253">
        <f t="shared" si="115"/>
        <v>2.7799908517784799E-2</v>
      </c>
      <c r="X244">
        <f t="shared" si="106"/>
        <v>113.65676595692612</v>
      </c>
      <c r="Y244">
        <f t="shared" si="107"/>
        <v>15.595425926280697</v>
      </c>
      <c r="Z244" s="55">
        <f t="shared" si="108"/>
        <v>8.5124747496230029</v>
      </c>
      <c r="AA244" s="477">
        <f t="shared" si="109"/>
        <v>1009.3079074531967</v>
      </c>
      <c r="AB244" s="253">
        <f t="shared" si="117"/>
        <v>14570000.151208717</v>
      </c>
      <c r="AC244" s="261">
        <f t="shared" si="116"/>
        <v>742069.06381647743</v>
      </c>
      <c r="AD244" s="435">
        <f t="shared" si="110"/>
        <v>-1.5404755755587869E-2</v>
      </c>
      <c r="AE244" s="478">
        <f t="shared" si="118"/>
        <v>-5.2318781614303631E-2</v>
      </c>
    </row>
    <row r="245" spans="2:31" x14ac:dyDescent="0.3">
      <c r="B245" s="353">
        <v>216</v>
      </c>
      <c r="C245" s="432">
        <f t="shared" si="99"/>
        <v>113.63909345813862</v>
      </c>
      <c r="D245" s="433">
        <f t="shared" si="94"/>
        <v>15.59445590746691</v>
      </c>
      <c r="E245" s="434">
        <f t="shared" si="95"/>
        <v>7.0825106246695038</v>
      </c>
      <c r="F245" s="434">
        <f t="shared" si="96"/>
        <v>7.0818498480651764</v>
      </c>
      <c r="G245" s="434">
        <f t="shared" si="119"/>
        <v>6.6077660432739549E-4</v>
      </c>
      <c r="H245" s="434">
        <f t="shared" si="97"/>
        <v>8.5119452827974076</v>
      </c>
      <c r="I245" s="253">
        <f t="shared" si="100"/>
        <v>113.65676595692612</v>
      </c>
      <c r="J245">
        <f t="shared" si="101"/>
        <v>15.595425926280697</v>
      </c>
      <c r="K245" s="252">
        <f t="shared" si="102"/>
        <v>1672278824.9569843</v>
      </c>
      <c r="L245" s="249">
        <f t="shared" si="103"/>
        <v>14715700.152720805</v>
      </c>
      <c r="M245" s="253">
        <f t="shared" si="98"/>
        <v>229483337.17910874</v>
      </c>
      <c r="N245" s="443">
        <f t="shared" si="111"/>
        <v>1.0002440389977808E-2</v>
      </c>
      <c r="O245" s="454">
        <f t="shared" si="120"/>
        <v>1.000610098599742E-2</v>
      </c>
      <c r="Q245" s="353">
        <v>216</v>
      </c>
      <c r="R245" s="54">
        <f t="shared" si="112"/>
        <v>6.4998752185414313E-5</v>
      </c>
      <c r="S245" s="253">
        <f t="shared" si="104"/>
        <v>4.9650214638242672E-2</v>
      </c>
      <c r="T245" s="253">
        <f t="shared" si="105"/>
        <v>2.2549563433251908E-2</v>
      </c>
      <c r="U245">
        <f t="shared" si="113"/>
        <v>4.0506430426450731E-6</v>
      </c>
      <c r="V245" s="253">
        <f t="shared" si="114"/>
        <v>2.2545512790209263E-2</v>
      </c>
      <c r="W245" s="253">
        <f t="shared" si="115"/>
        <v>2.7100651204990764E-2</v>
      </c>
      <c r="X245">
        <f t="shared" si="106"/>
        <v>113.65676595692612</v>
      </c>
      <c r="Y245">
        <f t="shared" si="107"/>
        <v>15.595425926280697</v>
      </c>
      <c r="Z245" s="55">
        <f t="shared" si="108"/>
        <v>8.5124747496230029</v>
      </c>
      <c r="AA245" s="477">
        <f t="shared" si="109"/>
        <v>956.50214746156314</v>
      </c>
      <c r="AB245" s="253">
        <f t="shared" si="117"/>
        <v>14715700.152720805</v>
      </c>
      <c r="AC245" s="261">
        <f t="shared" si="116"/>
        <v>730637.67113460833</v>
      </c>
      <c r="AD245" s="435">
        <f t="shared" si="110"/>
        <v>-1.5404755755585866E-2</v>
      </c>
      <c r="AE245" s="478">
        <f t="shared" si="118"/>
        <v>-5.2318781614303575E-2</v>
      </c>
    </row>
    <row r="246" spans="2:31" x14ac:dyDescent="0.3">
      <c r="B246" s="353">
        <v>217</v>
      </c>
      <c r="C246" s="432">
        <f t="shared" si="99"/>
        <v>113.63975423474295</v>
      </c>
      <c r="D246" s="433">
        <f t="shared" si="94"/>
        <v>15.594492178202032</v>
      </c>
      <c r="E246" s="434">
        <f t="shared" si="95"/>
        <v>7.0825270976948138</v>
      </c>
      <c r="F246" s="434">
        <f t="shared" si="96"/>
        <v>7.0818910268580781</v>
      </c>
      <c r="G246" s="434">
        <f t="shared" si="119"/>
        <v>6.3607083673566933E-4</v>
      </c>
      <c r="H246" s="434">
        <f t="shared" si="97"/>
        <v>8.5119650805072187</v>
      </c>
      <c r="I246" s="253">
        <f t="shared" si="100"/>
        <v>113.65676595692612</v>
      </c>
      <c r="J246">
        <f t="shared" si="101"/>
        <v>15.595425926280697</v>
      </c>
      <c r="K246" s="252">
        <f t="shared" si="102"/>
        <v>1689011434.2348354</v>
      </c>
      <c r="L246" s="249">
        <f t="shared" si="103"/>
        <v>14862857.154248014</v>
      </c>
      <c r="M246" s="253">
        <f t="shared" si="98"/>
        <v>231778709.63765502</v>
      </c>
      <c r="N246" s="443">
        <f t="shared" si="111"/>
        <v>1.0002349132454758E-2</v>
      </c>
      <c r="O246" s="454">
        <f t="shared" si="120"/>
        <v>1.0005872841379496E-2</v>
      </c>
      <c r="Q246" s="353">
        <v>217</v>
      </c>
      <c r="R246" s="54">
        <f t="shared" si="112"/>
        <v>6.0988214519429089E-5</v>
      </c>
      <c r="S246" s="253">
        <f t="shared" si="104"/>
        <v>4.8401351691611971E-2</v>
      </c>
      <c r="T246" s="253">
        <f t="shared" si="105"/>
        <v>2.198236922392827E-2</v>
      </c>
      <c r="U246">
        <f t="shared" si="113"/>
        <v>3.8007112216826008E-6</v>
      </c>
      <c r="V246" s="253">
        <f t="shared" si="114"/>
        <v>2.1978568512706586E-2</v>
      </c>
      <c r="W246" s="253">
        <f t="shared" si="115"/>
        <v>2.6418982467683701E-2</v>
      </c>
      <c r="X246">
        <f t="shared" si="106"/>
        <v>113.65676595692612</v>
      </c>
      <c r="Y246">
        <f t="shared" si="107"/>
        <v>15.595425926280697</v>
      </c>
      <c r="Z246" s="55">
        <f t="shared" si="108"/>
        <v>8.5124747496230029</v>
      </c>
      <c r="AA246" s="477">
        <f t="shared" si="109"/>
        <v>906.45912049490926</v>
      </c>
      <c r="AB246" s="253">
        <f t="shared" si="117"/>
        <v>14862857.154248014</v>
      </c>
      <c r="AC246" s="261">
        <f t="shared" si="116"/>
        <v>719382.37626494945</v>
      </c>
      <c r="AD246" s="435">
        <f t="shared" si="110"/>
        <v>-1.5404755755586107E-2</v>
      </c>
      <c r="AE246" s="478">
        <f t="shared" si="118"/>
        <v>-5.231878161430354E-2</v>
      </c>
    </row>
    <row r="247" spans="2:31" x14ac:dyDescent="0.3">
      <c r="B247" s="353">
        <v>218</v>
      </c>
      <c r="C247" s="432">
        <f t="shared" si="99"/>
        <v>113.64039030557969</v>
      </c>
      <c r="D247" s="433">
        <f t="shared" si="94"/>
        <v>15.594527092691592</v>
      </c>
      <c r="E247" s="434">
        <f t="shared" si="95"/>
        <v>7.0825429547561143</v>
      </c>
      <c r="F247" s="434">
        <f t="shared" si="96"/>
        <v>7.0819306660176435</v>
      </c>
      <c r="G247" s="434">
        <f t="shared" si="119"/>
        <v>6.1228873847074539E-4</v>
      </c>
      <c r="H247" s="434">
        <f t="shared" si="97"/>
        <v>8.5119841379354781</v>
      </c>
      <c r="I247" s="253">
        <f t="shared" si="100"/>
        <v>113.65676595692612</v>
      </c>
      <c r="J247">
        <f t="shared" si="101"/>
        <v>15.595425926280697</v>
      </c>
      <c r="K247" s="252">
        <f t="shared" si="102"/>
        <v>1705911096.9454701</v>
      </c>
      <c r="L247" s="249">
        <f t="shared" si="103"/>
        <v>15011485.725790495</v>
      </c>
      <c r="M247" s="253">
        <f t="shared" si="98"/>
        <v>234097020.8523927</v>
      </c>
      <c r="N247" s="443">
        <f t="shared" si="111"/>
        <v>1.0002261287768634E-2</v>
      </c>
      <c r="O247" s="454">
        <f t="shared" si="120"/>
        <v>1.0005653228920075E-2</v>
      </c>
      <c r="Q247" s="353">
        <v>218</v>
      </c>
      <c r="R247" s="54">
        <f t="shared" si="112"/>
        <v>5.7225134101921559E-5</v>
      </c>
      <c r="S247" s="253">
        <f t="shared" si="104"/>
        <v>4.7183901673824157E-2</v>
      </c>
      <c r="T247" s="253">
        <f t="shared" si="105"/>
        <v>2.14294417773312E-2</v>
      </c>
      <c r="U247">
        <f t="shared" si="113"/>
        <v>3.5662006349468865E-6</v>
      </c>
      <c r="V247" s="253">
        <f t="shared" si="114"/>
        <v>2.1425875576696254E-2</v>
      </c>
      <c r="W247" s="253">
        <f t="shared" si="115"/>
        <v>2.5754459896492957E-2</v>
      </c>
      <c r="X247">
        <f t="shared" si="106"/>
        <v>113.65676595692612</v>
      </c>
      <c r="Y247">
        <f t="shared" si="107"/>
        <v>15.595425926280697</v>
      </c>
      <c r="Z247" s="55">
        <f t="shared" si="108"/>
        <v>8.5124747496230029</v>
      </c>
      <c r="AA247" s="477">
        <f t="shared" si="109"/>
        <v>859.03428372744236</v>
      </c>
      <c r="AB247" s="253">
        <f t="shared" si="117"/>
        <v>15011485.725790495</v>
      </c>
      <c r="AC247" s="261">
        <f t="shared" si="116"/>
        <v>708300.46646371367</v>
      </c>
      <c r="AD247" s="435">
        <f t="shared" si="110"/>
        <v>-1.5404755755587611E-2</v>
      </c>
      <c r="AE247" s="478">
        <f t="shared" si="118"/>
        <v>-5.2318781614303631E-2</v>
      </c>
    </row>
    <row r="248" spans="2:31" x14ac:dyDescent="0.3">
      <c r="B248" s="353">
        <v>219</v>
      </c>
      <c r="C248" s="432">
        <f t="shared" si="99"/>
        <v>113.64100259431815</v>
      </c>
      <c r="D248" s="433">
        <f t="shared" si="94"/>
        <v>15.594560701650032</v>
      </c>
      <c r="E248" s="434">
        <f t="shared" si="95"/>
        <v>7.0825582188863052</v>
      </c>
      <c r="F248" s="434">
        <f t="shared" si="96"/>
        <v>7.0819688231058207</v>
      </c>
      <c r="G248" s="434">
        <f t="shared" si="119"/>
        <v>5.8939578048455843E-4</v>
      </c>
      <c r="H248" s="434">
        <f t="shared" si="97"/>
        <v>8.5120024827637266</v>
      </c>
      <c r="I248" s="253">
        <f t="shared" si="100"/>
        <v>113.65676595692612</v>
      </c>
      <c r="J248">
        <f t="shared" si="101"/>
        <v>15.595425926280697</v>
      </c>
      <c r="K248" s="252">
        <f t="shared" si="102"/>
        <v>1722979491.1922188</v>
      </c>
      <c r="L248" s="249">
        <f t="shared" si="103"/>
        <v>15161600.5830484</v>
      </c>
      <c r="M248" s="253">
        <f t="shared" si="98"/>
        <v>236438500.62652099</v>
      </c>
      <c r="N248" s="443">
        <f t="shared" si="111"/>
        <v>1.0002176728274907E-2</v>
      </c>
      <c r="O248" s="454">
        <f t="shared" si="120"/>
        <v>1.000544182947787E-2</v>
      </c>
      <c r="Q248" s="353">
        <v>219</v>
      </c>
      <c r="R248" s="54">
        <f t="shared" si="112"/>
        <v>5.3694242384152366E-5</v>
      </c>
      <c r="S248" s="253">
        <f t="shared" si="104"/>
        <v>4.59970744484587E-2</v>
      </c>
      <c r="T248" s="253">
        <f t="shared" si="105"/>
        <v>2.0890422238388964E-2</v>
      </c>
      <c r="U248">
        <f t="shared" si="113"/>
        <v>3.346159765083475E-6</v>
      </c>
      <c r="V248" s="253">
        <f t="shared" si="114"/>
        <v>2.0887076078623879E-2</v>
      </c>
      <c r="W248" s="253">
        <f t="shared" si="115"/>
        <v>2.5106652210069736E-2</v>
      </c>
      <c r="X248">
        <f t="shared" si="106"/>
        <v>113.65676595692612</v>
      </c>
      <c r="Y248">
        <f t="shared" si="107"/>
        <v>15.595425926280697</v>
      </c>
      <c r="Z248" s="55">
        <f t="shared" si="108"/>
        <v>8.5124747496230029</v>
      </c>
      <c r="AA248" s="477">
        <f t="shared" si="109"/>
        <v>814.09065663790659</v>
      </c>
      <c r="AB248" s="253">
        <f t="shared" si="117"/>
        <v>15161600.5830484</v>
      </c>
      <c r="AC248" s="261">
        <f t="shared" si="116"/>
        <v>697389.2707762724</v>
      </c>
      <c r="AD248" s="435">
        <f t="shared" si="110"/>
        <v>-1.5404755755586183E-2</v>
      </c>
      <c r="AE248" s="478">
        <f t="shared" si="118"/>
        <v>-5.2318781614303589E-2</v>
      </c>
    </row>
    <row r="249" spans="2:31" x14ac:dyDescent="0.3">
      <c r="B249" s="353">
        <v>220</v>
      </c>
      <c r="C249" s="432">
        <f t="shared" si="99"/>
        <v>113.64159199009863</v>
      </c>
      <c r="D249" s="433">
        <f t="shared" si="94"/>
        <v>15.594593053895309</v>
      </c>
      <c r="E249" s="434">
        <f t="shared" si="95"/>
        <v>7.0825729122569667</v>
      </c>
      <c r="F249" s="434">
        <f t="shared" si="96"/>
        <v>7.0820055535327491</v>
      </c>
      <c r="G249" s="434">
        <f t="shared" si="119"/>
        <v>5.673587242176481E-4</v>
      </c>
      <c r="H249" s="434">
        <f t="shared" si="97"/>
        <v>8.5120201416383434</v>
      </c>
      <c r="I249" s="253">
        <f t="shared" si="100"/>
        <v>113.65676595692612</v>
      </c>
      <c r="J249">
        <f t="shared" si="101"/>
        <v>15.595425926280697</v>
      </c>
      <c r="K249" s="252">
        <f t="shared" si="102"/>
        <v>1740218311.649384</v>
      </c>
      <c r="L249" s="249">
        <f t="shared" si="103"/>
        <v>15313216.588878883</v>
      </c>
      <c r="M249" s="253">
        <f t="shared" si="98"/>
        <v>238803381.04972488</v>
      </c>
      <c r="N249" s="443">
        <f t="shared" si="111"/>
        <v>1.0002095331079172E-2</v>
      </c>
      <c r="O249" s="454">
        <f t="shared" si="120"/>
        <v>1.0005238335853208E-2</v>
      </c>
      <c r="Q249" s="353">
        <v>220</v>
      </c>
      <c r="R249" s="54">
        <f t="shared" si="112"/>
        <v>5.038121291377269E-5</v>
      </c>
      <c r="S249" s="253">
        <f t="shared" si="104"/>
        <v>4.4840099753572921E-2</v>
      </c>
      <c r="T249" s="253">
        <f t="shared" si="105"/>
        <v>2.0364960778391585E-2</v>
      </c>
      <c r="U249">
        <f t="shared" si="113"/>
        <v>3.1396958050371323E-6</v>
      </c>
      <c r="V249" s="253">
        <f t="shared" si="114"/>
        <v>2.0361821082586547E-2</v>
      </c>
      <c r="W249" s="253">
        <f t="shared" si="115"/>
        <v>2.4475138975181335E-2</v>
      </c>
      <c r="X249">
        <f t="shared" si="106"/>
        <v>113.65676595692612</v>
      </c>
      <c r="Y249">
        <f t="shared" si="107"/>
        <v>15.595425926280697</v>
      </c>
      <c r="Z249" s="55">
        <f t="shared" si="108"/>
        <v>8.5124747496230029</v>
      </c>
      <c r="AA249" s="477">
        <f t="shared" si="109"/>
        <v>771.49842535902292</v>
      </c>
      <c r="AB249" s="253">
        <f t="shared" si="117"/>
        <v>15313216.588878883</v>
      </c>
      <c r="AC249" s="261">
        <f t="shared" si="116"/>
        <v>686646.15939339646</v>
      </c>
      <c r="AD249" s="435">
        <f t="shared" si="110"/>
        <v>-1.540475575558777E-2</v>
      </c>
      <c r="AE249" s="478">
        <f t="shared" si="118"/>
        <v>-5.2318781614303624E-2</v>
      </c>
    </row>
    <row r="250" spans="2:31" x14ac:dyDescent="0.3">
      <c r="B250" s="353">
        <v>221</v>
      </c>
      <c r="C250" s="432">
        <f t="shared" si="99"/>
        <v>113.64215934882284</v>
      </c>
      <c r="D250" s="433">
        <f t="shared" si="94"/>
        <v>15.594624196419852</v>
      </c>
      <c r="E250" s="434">
        <f t="shared" si="95"/>
        <v>7.0825870562105777</v>
      </c>
      <c r="F250" s="434">
        <f t="shared" si="96"/>
        <v>7.08204091063718</v>
      </c>
      <c r="G250" s="434">
        <f t="shared" si="119"/>
        <v>5.4614557339771608E-4</v>
      </c>
      <c r="H250" s="434">
        <f t="shared" si="97"/>
        <v>8.5120371402092747</v>
      </c>
      <c r="I250" s="253">
        <f t="shared" si="100"/>
        <v>113.65676595692612</v>
      </c>
      <c r="J250">
        <f t="shared" si="101"/>
        <v>15.595425926280697</v>
      </c>
      <c r="K250" s="252">
        <f t="shared" si="102"/>
        <v>1757629269.7337754</v>
      </c>
      <c r="L250" s="249">
        <f t="shared" si="103"/>
        <v>15466348.754767671</v>
      </c>
      <c r="M250" s="253">
        <f t="shared" si="98"/>
        <v>241191896.52136785</v>
      </c>
      <c r="N250" s="443">
        <f t="shared" si="111"/>
        <v>1.0002016977915492E-2</v>
      </c>
      <c r="O250" s="454">
        <f t="shared" si="120"/>
        <v>1.00050424523399E-2</v>
      </c>
      <c r="Q250" s="353">
        <v>221</v>
      </c>
      <c r="R250" s="54">
        <f t="shared" si="112"/>
        <v>4.7272603205815129E-5</v>
      </c>
      <c r="S250" s="253">
        <f t="shared" si="104"/>
        <v>4.3712226701795052E-2</v>
      </c>
      <c r="T250" s="253">
        <f t="shared" si="105"/>
        <v>1.9852716367948879E-2</v>
      </c>
      <c r="U250">
        <f t="shared" si="113"/>
        <v>2.9459710355228208E-6</v>
      </c>
      <c r="V250" s="253">
        <f t="shared" si="114"/>
        <v>1.9849770396913356E-2</v>
      </c>
      <c r="W250" s="253">
        <f t="shared" si="115"/>
        <v>2.3859510333846173E-2</v>
      </c>
      <c r="X250">
        <f t="shared" si="106"/>
        <v>113.65676595692612</v>
      </c>
      <c r="Y250">
        <f t="shared" si="107"/>
        <v>15.595425926280697</v>
      </c>
      <c r="Z250" s="55">
        <f t="shared" si="108"/>
        <v>8.5124747496230029</v>
      </c>
      <c r="AA250" s="477">
        <f t="shared" si="109"/>
        <v>731.13456772688505</v>
      </c>
      <c r="AB250" s="253">
        <f t="shared" si="117"/>
        <v>15466348.754767671</v>
      </c>
      <c r="AC250" s="261">
        <f t="shared" si="116"/>
        <v>676068.54301743</v>
      </c>
      <c r="AD250" s="435">
        <f t="shared" si="110"/>
        <v>-1.5404755755586025E-2</v>
      </c>
      <c r="AE250" s="478">
        <f t="shared" si="118"/>
        <v>-5.2318781614303651E-2</v>
      </c>
    </row>
    <row r="251" spans="2:31" x14ac:dyDescent="0.3">
      <c r="B251" s="353">
        <v>222</v>
      </c>
      <c r="C251" s="432">
        <f t="shared" si="99"/>
        <v>113.64270549439624</v>
      </c>
      <c r="D251" s="433">
        <f t="shared" si="94"/>
        <v>15.594654174458787</v>
      </c>
      <c r="E251" s="434">
        <f t="shared" si="95"/>
        <v>7.0826006712915097</v>
      </c>
      <c r="F251" s="434">
        <f t="shared" si="96"/>
        <v>7.0820749457638978</v>
      </c>
      <c r="G251" s="434">
        <f t="shared" si="119"/>
        <v>5.2572552761187552E-4</v>
      </c>
      <c r="H251" s="434">
        <f t="shared" si="97"/>
        <v>8.5120535031672784</v>
      </c>
      <c r="I251" s="253">
        <f t="shared" si="100"/>
        <v>113.65676595692612</v>
      </c>
      <c r="J251">
        <f t="shared" si="101"/>
        <v>15.595425926280697</v>
      </c>
      <c r="K251" s="252">
        <f t="shared" si="102"/>
        <v>1775214093.7778013</v>
      </c>
      <c r="L251" s="249">
        <f t="shared" si="103"/>
        <v>15621012.242315348</v>
      </c>
      <c r="M251" s="253">
        <f t="shared" si="98"/>
        <v>243604283.77389473</v>
      </c>
      <c r="N251" s="443">
        <f t="shared" si="111"/>
        <v>1.0001941554919361E-2</v>
      </c>
      <c r="O251" s="454">
        <f t="shared" si="120"/>
        <v>1.000485389429674E-2</v>
      </c>
      <c r="Q251" s="353">
        <v>222</v>
      </c>
      <c r="R251" s="54">
        <f t="shared" si="112"/>
        <v>4.4355800200346995E-5</v>
      </c>
      <c r="S251" s="253">
        <f t="shared" si="104"/>
        <v>4.2612723292991136E-2</v>
      </c>
      <c r="T251" s="253">
        <f t="shared" si="105"/>
        <v>1.935335655565909E-2</v>
      </c>
      <c r="U251">
        <f t="shared" si="113"/>
        <v>2.7641994260131078E-6</v>
      </c>
      <c r="V251" s="253">
        <f t="shared" si="114"/>
        <v>1.9350592356233078E-2</v>
      </c>
      <c r="W251" s="253">
        <f t="shared" si="115"/>
        <v>2.3259366737332046E-2</v>
      </c>
      <c r="X251">
        <f t="shared" si="106"/>
        <v>113.65676595692612</v>
      </c>
      <c r="Y251">
        <f t="shared" si="107"/>
        <v>15.595425926280697</v>
      </c>
      <c r="Z251" s="55">
        <f t="shared" si="108"/>
        <v>8.5124747496230029</v>
      </c>
      <c r="AA251" s="477">
        <f t="shared" si="109"/>
        <v>692.88249794731394</v>
      </c>
      <c r="AB251" s="253">
        <f t="shared" si="117"/>
        <v>15621012.242315348</v>
      </c>
      <c r="AC251" s="261">
        <f t="shared" si="116"/>
        <v>665653.87223821029</v>
      </c>
      <c r="AD251" s="435">
        <f t="shared" si="110"/>
        <v>-1.5404755755587947E-2</v>
      </c>
      <c r="AE251" s="478">
        <f t="shared" si="118"/>
        <v>-5.2318781614303533E-2</v>
      </c>
    </row>
    <row r="252" spans="2:31" x14ac:dyDescent="0.3">
      <c r="B252" s="353">
        <v>223</v>
      </c>
      <c r="C252" s="432">
        <f t="shared" si="99"/>
        <v>113.64323121992386</v>
      </c>
      <c r="D252" s="433">
        <f t="shared" si="94"/>
        <v>15.594683031555704</v>
      </c>
      <c r="E252" s="434">
        <f t="shared" si="95"/>
        <v>7.0826137772758875</v>
      </c>
      <c r="F252" s="434">
        <f t="shared" si="96"/>
        <v>7.0821077083382429</v>
      </c>
      <c r="G252" s="434">
        <f t="shared" si="119"/>
        <v>5.0606893764459926E-4</v>
      </c>
      <c r="H252" s="434">
        <f t="shared" si="97"/>
        <v>8.5120692542798153</v>
      </c>
      <c r="I252" s="253">
        <f t="shared" si="100"/>
        <v>113.65676595692612</v>
      </c>
      <c r="J252">
        <f t="shared" si="101"/>
        <v>15.595425926280697</v>
      </c>
      <c r="K252" s="252">
        <f t="shared" si="102"/>
        <v>1792974529.2041314</v>
      </c>
      <c r="L252" s="249">
        <f t="shared" si="103"/>
        <v>15777222.364738502</v>
      </c>
      <c r="M252" s="253">
        <f t="shared" si="98"/>
        <v>246040781.89646867</v>
      </c>
      <c r="N252" s="443">
        <f t="shared" si="111"/>
        <v>1.0001868952499281E-2</v>
      </c>
      <c r="O252" s="454">
        <f t="shared" si="120"/>
        <v>1.0004672387731232E-2</v>
      </c>
      <c r="Q252" s="353">
        <v>223</v>
      </c>
      <c r="R252" s="54">
        <f t="shared" si="112"/>
        <v>4.1618969085482529E-5</v>
      </c>
      <c r="S252" s="253">
        <f t="shared" si="104"/>
        <v>4.1540875939190321E-2</v>
      </c>
      <c r="T252" s="253">
        <f t="shared" si="105"/>
        <v>1.8866557252344936E-2</v>
      </c>
      <c r="U252">
        <f t="shared" si="113"/>
        <v>2.593643445450638E-6</v>
      </c>
      <c r="V252" s="253">
        <f t="shared" si="114"/>
        <v>1.8863963608899484E-2</v>
      </c>
      <c r="W252" s="253">
        <f t="shared" si="115"/>
        <v>2.2674318686845385E-2</v>
      </c>
      <c r="X252">
        <f t="shared" si="106"/>
        <v>113.65676595692612</v>
      </c>
      <c r="Y252">
        <f t="shared" si="107"/>
        <v>15.595425926280697</v>
      </c>
      <c r="Z252" s="55">
        <f t="shared" si="108"/>
        <v>8.5124747496230029</v>
      </c>
      <c r="AA252" s="477">
        <f t="shared" si="109"/>
        <v>656.63172985283529</v>
      </c>
      <c r="AB252" s="253">
        <f t="shared" si="117"/>
        <v>15777222.364738502</v>
      </c>
      <c r="AC252" s="261">
        <f t="shared" si="116"/>
        <v>655399.63691862079</v>
      </c>
      <c r="AD252" s="435">
        <f t="shared" si="110"/>
        <v>-1.5404755755585729E-2</v>
      </c>
      <c r="AE252" s="478">
        <f t="shared" si="118"/>
        <v>-5.2318781614303547E-2</v>
      </c>
    </row>
    <row r="253" spans="2:31" x14ac:dyDescent="0.3">
      <c r="B253" s="353">
        <v>224</v>
      </c>
      <c r="C253" s="432">
        <f t="shared" si="99"/>
        <v>113.6437372888615</v>
      </c>
      <c r="D253" s="433">
        <f t="shared" si="94"/>
        <v>15.594710809625884</v>
      </c>
      <c r="E253" s="434">
        <f t="shared" si="95"/>
        <v>7.0826263932003126</v>
      </c>
      <c r="F253" s="434">
        <f t="shared" si="96"/>
        <v>7.0821392459378494</v>
      </c>
      <c r="G253" s="434">
        <f t="shared" si="119"/>
        <v>4.8714726246323892E-4</v>
      </c>
      <c r="H253" s="434">
        <f t="shared" si="97"/>
        <v>8.5120844164255711</v>
      </c>
      <c r="I253" s="253">
        <f t="shared" si="100"/>
        <v>113.65676595692612</v>
      </c>
      <c r="J253">
        <f t="shared" si="101"/>
        <v>15.595425926280697</v>
      </c>
      <c r="K253" s="252">
        <f t="shared" si="102"/>
        <v>1810912338.7019556</v>
      </c>
      <c r="L253" s="249">
        <f t="shared" si="103"/>
        <v>15934994.588385887</v>
      </c>
      <c r="M253" s="253">
        <f t="shared" si="98"/>
        <v>248501632.3588317</v>
      </c>
      <c r="N253" s="443">
        <f t="shared" si="111"/>
        <v>1.0001799065158775E-2</v>
      </c>
      <c r="O253" s="454">
        <f t="shared" si="120"/>
        <v>1.0004497668902445E-2</v>
      </c>
      <c r="Q253" s="353">
        <v>224</v>
      </c>
      <c r="R253" s="54">
        <f t="shared" si="112"/>
        <v>3.905100527810566E-5</v>
      </c>
      <c r="S253" s="253">
        <f t="shared" si="104"/>
        <v>4.0495989001459322E-2</v>
      </c>
      <c r="T253" s="253">
        <f t="shared" si="105"/>
        <v>1.8392002520716582E-2</v>
      </c>
      <c r="U253">
        <f t="shared" si="113"/>
        <v>2.4336110697452836E-6</v>
      </c>
      <c r="V253" s="253">
        <f t="shared" si="114"/>
        <v>1.8389568909646836E-2</v>
      </c>
      <c r="W253" s="253">
        <f t="shared" si="115"/>
        <v>2.210398648074274E-2</v>
      </c>
      <c r="X253">
        <f t="shared" si="106"/>
        <v>113.65676595692612</v>
      </c>
      <c r="Y253">
        <f t="shared" si="107"/>
        <v>15.595425926280697</v>
      </c>
      <c r="Z253" s="55">
        <f t="shared" si="108"/>
        <v>8.5124747496230029</v>
      </c>
      <c r="AA253" s="477">
        <f t="shared" si="109"/>
        <v>622.27755777764241</v>
      </c>
      <c r="AB253" s="253">
        <f t="shared" si="117"/>
        <v>15934994.588385887</v>
      </c>
      <c r="AC253" s="261">
        <f t="shared" si="116"/>
        <v>645303.36558958946</v>
      </c>
      <c r="AD253" s="435">
        <f t="shared" si="110"/>
        <v>-1.5404755755586348E-2</v>
      </c>
      <c r="AE253" s="478">
        <f t="shared" si="118"/>
        <v>-5.2318781614303589E-2</v>
      </c>
    </row>
    <row r="254" spans="2:31" x14ac:dyDescent="0.3">
      <c r="B254" s="353">
        <v>225</v>
      </c>
      <c r="C254" s="432">
        <f t="shared" si="99"/>
        <v>113.64422443612396</v>
      </c>
      <c r="D254" s="433">
        <f t="shared" si="94"/>
        <v>15.594737549017223</v>
      </c>
      <c r="E254" s="434">
        <f t="shared" si="95"/>
        <v>7.0826385373895286</v>
      </c>
      <c r="F254" s="434">
        <f t="shared" si="96"/>
        <v>7.0821696043617131</v>
      </c>
      <c r="G254" s="434">
        <f t="shared" si="119"/>
        <v>4.6893302781558788E-4</v>
      </c>
      <c r="H254" s="434">
        <f t="shared" si="97"/>
        <v>8.5120990116276936</v>
      </c>
      <c r="I254" s="253">
        <f t="shared" si="100"/>
        <v>113.65676595692612</v>
      </c>
      <c r="J254">
        <f t="shared" si="101"/>
        <v>15.595425926280697</v>
      </c>
      <c r="K254" s="252">
        <f t="shared" si="102"/>
        <v>1829029302.404856</v>
      </c>
      <c r="L254" s="249">
        <f t="shared" si="103"/>
        <v>16094344.534269746</v>
      </c>
      <c r="M254" s="253">
        <f t="shared" si="98"/>
        <v>250987079.0353964</v>
      </c>
      <c r="N254" s="443">
        <f t="shared" si="111"/>
        <v>1.0001731791345963E-2</v>
      </c>
      <c r="O254" s="454">
        <f t="shared" si="120"/>
        <v>1.0004329483936519E-2</v>
      </c>
      <c r="Q254" s="353">
        <v>225</v>
      </c>
      <c r="R254" s="54">
        <f t="shared" si="112"/>
        <v>3.6641489367466767E-5</v>
      </c>
      <c r="S254" s="253">
        <f t="shared" si="104"/>
        <v>3.9477384338426673E-2</v>
      </c>
      <c r="T254" s="253">
        <f t="shared" si="105"/>
        <v>1.7929384370325565E-2</v>
      </c>
      <c r="U254">
        <f t="shared" si="113"/>
        <v>2.2834529739139886E-6</v>
      </c>
      <c r="V254" s="253">
        <f t="shared" si="114"/>
        <v>1.7927100917351651E-2</v>
      </c>
      <c r="W254" s="253">
        <f t="shared" si="115"/>
        <v>2.1547999968101108E-2</v>
      </c>
      <c r="X254">
        <f t="shared" si="106"/>
        <v>113.65676595692612</v>
      </c>
      <c r="Y254">
        <f t="shared" si="107"/>
        <v>15.595425926280697</v>
      </c>
      <c r="Z254" s="55">
        <f t="shared" si="108"/>
        <v>8.5124747496230029</v>
      </c>
      <c r="AA254" s="477">
        <f t="shared" si="109"/>
        <v>589.72075412879178</v>
      </c>
      <c r="AB254" s="253">
        <f t="shared" si="117"/>
        <v>16094344.534269746</v>
      </c>
      <c r="AC254" s="261">
        <f t="shared" si="116"/>
        <v>635362.62485442287</v>
      </c>
      <c r="AD254" s="435">
        <f t="shared" si="110"/>
        <v>-1.5404755755588084E-2</v>
      </c>
      <c r="AE254" s="478">
        <f t="shared" si="118"/>
        <v>-5.2318781614303547E-2</v>
      </c>
    </row>
    <row r="255" spans="2:31" x14ac:dyDescent="0.3">
      <c r="B255" s="353">
        <v>226</v>
      </c>
      <c r="C255" s="432">
        <f t="shared" si="99"/>
        <v>113.64469336915178</v>
      </c>
      <c r="D255" s="433">
        <f t="shared" si="94"/>
        <v>15.59476328856881</v>
      </c>
      <c r="E255" s="434">
        <f t="shared" si="95"/>
        <v>7.0826502274830254</v>
      </c>
      <c r="F255" s="434">
        <f t="shared" si="96"/>
        <v>7.082198827696665</v>
      </c>
      <c r="G255" s="434">
        <f t="shared" si="119"/>
        <v>4.513997863604402E-4</v>
      </c>
      <c r="H255" s="434">
        <f t="shared" si="97"/>
        <v>8.5121130610857847</v>
      </c>
      <c r="I255" s="253">
        <f t="shared" si="100"/>
        <v>113.65676595692612</v>
      </c>
      <c r="J255">
        <f t="shared" si="101"/>
        <v>15.595425926280697</v>
      </c>
      <c r="K255" s="252">
        <f t="shared" si="102"/>
        <v>1847327218.0703149</v>
      </c>
      <c r="L255" s="249">
        <f t="shared" si="103"/>
        <v>16255287.979612444</v>
      </c>
      <c r="M255" s="253">
        <f t="shared" si="98"/>
        <v>253497368.22957367</v>
      </c>
      <c r="N255" s="443">
        <f t="shared" si="111"/>
        <v>1.0001667033318663E-2</v>
      </c>
      <c r="O255" s="454">
        <f t="shared" si="120"/>
        <v>1.0004167588458171E-2</v>
      </c>
      <c r="Q255" s="353">
        <v>226</v>
      </c>
      <c r="R255" s="54">
        <f t="shared" si="112"/>
        <v>3.4380644838839057E-5</v>
      </c>
      <c r="S255" s="253">
        <f t="shared" si="104"/>
        <v>3.8484400866162144E-2</v>
      </c>
      <c r="T255" s="253">
        <f t="shared" si="105"/>
        <v>1.7478402557675896E-2</v>
      </c>
      <c r="U255">
        <f t="shared" si="113"/>
        <v>2.1425598974705452E-6</v>
      </c>
      <c r="V255" s="253">
        <f t="shared" si="114"/>
        <v>1.7476259997778423E-2</v>
      </c>
      <c r="W255" s="253">
        <f t="shared" si="115"/>
        <v>2.1005998308486248E-2</v>
      </c>
      <c r="X255">
        <f t="shared" si="106"/>
        <v>113.65676595692612</v>
      </c>
      <c r="Y255">
        <f t="shared" si="107"/>
        <v>15.595425926280697</v>
      </c>
      <c r="Z255" s="55">
        <f t="shared" si="108"/>
        <v>8.5124747496230029</v>
      </c>
      <c r="AA255" s="477">
        <f t="shared" si="109"/>
        <v>558.86728278010514</v>
      </c>
      <c r="AB255" s="253">
        <f t="shared" si="117"/>
        <v>16255287.979612444</v>
      </c>
      <c r="AC255" s="261">
        <f t="shared" si="116"/>
        <v>625575.01880231139</v>
      </c>
      <c r="AD255" s="435">
        <f t="shared" si="110"/>
        <v>-1.540475575558771E-2</v>
      </c>
      <c r="AE255" s="478">
        <f t="shared" si="118"/>
        <v>-5.2318781614303519E-2</v>
      </c>
    </row>
    <row r="256" spans="2:31" x14ac:dyDescent="0.3">
      <c r="B256" s="353">
        <v>227</v>
      </c>
      <c r="C256" s="432">
        <f t="shared" si="99"/>
        <v>113.64514476893814</v>
      </c>
      <c r="D256" s="433">
        <f t="shared" si="94"/>
        <v>15.594788065667396</v>
      </c>
      <c r="E256" s="434">
        <f t="shared" si="95"/>
        <v>7.082661480460688</v>
      </c>
      <c r="F256" s="434">
        <f t="shared" si="96"/>
        <v>7.082226958381372</v>
      </c>
      <c r="G256" s="434">
        <f t="shared" si="119"/>
        <v>4.3452207931604647E-4</v>
      </c>
      <c r="H256" s="434">
        <f t="shared" si="97"/>
        <v>8.5121265852067083</v>
      </c>
      <c r="I256" s="253">
        <f t="shared" si="100"/>
        <v>113.65676595692612</v>
      </c>
      <c r="J256">
        <f t="shared" si="101"/>
        <v>15.595425926280697</v>
      </c>
      <c r="K256" s="252">
        <f t="shared" si="102"/>
        <v>1865807901.2608745</v>
      </c>
      <c r="L256" s="249">
        <f t="shared" si="103"/>
        <v>16417840.859408569</v>
      </c>
      <c r="M256" s="253">
        <f t="shared" si="98"/>
        <v>256032748.69833088</v>
      </c>
      <c r="N256" s="443">
        <f t="shared" si="111"/>
        <v>1.0001604696980944E-2</v>
      </c>
      <c r="O256" s="454">
        <f t="shared" si="120"/>
        <v>1.0004011747233508E-2</v>
      </c>
      <c r="Q256" s="353">
        <v>227</v>
      </c>
      <c r="R256" s="54">
        <f t="shared" si="112"/>
        <v>3.2259298405699907E-5</v>
      </c>
      <c r="S256" s="253">
        <f t="shared" si="104"/>
        <v>3.7516394129127544E-2</v>
      </c>
      <c r="T256" s="253">
        <f t="shared" si="105"/>
        <v>1.703876439136344E-2</v>
      </c>
      <c r="U256">
        <f t="shared" si="113"/>
        <v>2.0103601723754645E-6</v>
      </c>
      <c r="V256" s="253">
        <f t="shared" si="114"/>
        <v>1.7036754031191065E-2</v>
      </c>
      <c r="W256" s="253">
        <f t="shared" si="115"/>
        <v>2.0477629737764104E-2</v>
      </c>
      <c r="X256">
        <f t="shared" si="106"/>
        <v>113.65676595692612</v>
      </c>
      <c r="Y256">
        <f t="shared" si="107"/>
        <v>15.595425926280697</v>
      </c>
      <c r="Z256" s="55">
        <f t="shared" si="108"/>
        <v>8.5124747496230029</v>
      </c>
      <c r="AA256" s="477">
        <f t="shared" si="109"/>
        <v>529.6280274609536</v>
      </c>
      <c r="AB256" s="253">
        <f t="shared" si="117"/>
        <v>16417840.859408569</v>
      </c>
      <c r="AC256" s="261">
        <f t="shared" si="116"/>
        <v>615938.18843086576</v>
      </c>
      <c r="AD256" s="435">
        <f t="shared" si="110"/>
        <v>-1.5404755755585841E-2</v>
      </c>
      <c r="AE256" s="478">
        <f t="shared" si="118"/>
        <v>-5.2318781614303533E-2</v>
      </c>
    </row>
    <row r="257" spans="2:31" x14ac:dyDescent="0.3">
      <c r="B257" s="353">
        <v>228</v>
      </c>
      <c r="C257" s="432">
        <f t="shared" si="99"/>
        <v>113.64557929101746</v>
      </c>
      <c r="D257" s="433">
        <f t="shared" si="94"/>
        <v>15.59481191630168</v>
      </c>
      <c r="E257" s="434">
        <f t="shared" si="95"/>
        <v>7.0826723126674489</v>
      </c>
      <c r="F257" s="434">
        <f t="shared" si="96"/>
        <v>7.0822540372679397</v>
      </c>
      <c r="G257" s="434">
        <f t="shared" si="119"/>
        <v>4.1827539950922699E-4</v>
      </c>
      <c r="H257" s="434">
        <f t="shared" si="97"/>
        <v>8.5121396036342301</v>
      </c>
      <c r="I257" s="253">
        <f t="shared" si="100"/>
        <v>113.65676595692612</v>
      </c>
      <c r="J257">
        <f t="shared" si="101"/>
        <v>15.595425926280697</v>
      </c>
      <c r="K257" s="252">
        <f t="shared" si="102"/>
        <v>1884473185.5269747</v>
      </c>
      <c r="L257" s="249">
        <f t="shared" si="103"/>
        <v>16582019.268002653</v>
      </c>
      <c r="M257" s="253">
        <f t="shared" si="98"/>
        <v>258593471.67699212</v>
      </c>
      <c r="N257" s="443">
        <f t="shared" si="111"/>
        <v>1.0001544691762836E-2</v>
      </c>
      <c r="O257" s="454">
        <f t="shared" si="120"/>
        <v>1.000386173382938E-2</v>
      </c>
      <c r="Q257" s="353">
        <v>228</v>
      </c>
      <c r="R257" s="54">
        <f t="shared" si="112"/>
        <v>3.0268842789486575E-5</v>
      </c>
      <c r="S257" s="253">
        <f t="shared" si="104"/>
        <v>3.6572735881918839E-2</v>
      </c>
      <c r="T257" s="253">
        <f t="shared" si="105"/>
        <v>1.6610184542116341E-2</v>
      </c>
      <c r="U257">
        <f t="shared" si="113"/>
        <v>1.8863174035157018E-6</v>
      </c>
      <c r="V257" s="253">
        <f t="shared" si="114"/>
        <v>1.6608298224712825E-2</v>
      </c>
      <c r="W257" s="253">
        <f t="shared" si="115"/>
        <v>1.9962551339802497E-2</v>
      </c>
      <c r="X257">
        <f t="shared" si="106"/>
        <v>113.65676595692612</v>
      </c>
      <c r="Y257">
        <f t="shared" si="107"/>
        <v>15.595425926280697</v>
      </c>
      <c r="Z257" s="55">
        <f t="shared" si="108"/>
        <v>8.5124747496230029</v>
      </c>
      <c r="AA257" s="477">
        <f t="shared" si="109"/>
        <v>501.91853435540958</v>
      </c>
      <c r="AB257" s="253">
        <f t="shared" si="117"/>
        <v>16582019.268002653</v>
      </c>
      <c r="AC257" s="261">
        <f t="shared" si="116"/>
        <v>606449.81107755005</v>
      </c>
      <c r="AD257" s="435">
        <f t="shared" si="110"/>
        <v>-1.5404755755586185E-2</v>
      </c>
      <c r="AE257" s="478">
        <f t="shared" si="118"/>
        <v>-5.231878161430361E-2</v>
      </c>
    </row>
    <row r="258" spans="2:31" x14ac:dyDescent="0.3">
      <c r="B258" s="353">
        <v>229</v>
      </c>
      <c r="C258" s="432">
        <f t="shared" si="99"/>
        <v>113.64599756641697</v>
      </c>
      <c r="D258" s="433">
        <f t="shared" si="94"/>
        <v>15.594834875114586</v>
      </c>
      <c r="E258" s="434">
        <f t="shared" si="95"/>
        <v>7.0826827398370344</v>
      </c>
      <c r="F258" s="434">
        <f t="shared" si="96"/>
        <v>7.0822801036812164</v>
      </c>
      <c r="G258" s="434">
        <f t="shared" si="119"/>
        <v>4.0263615581803691E-4</v>
      </c>
      <c r="H258" s="434">
        <f t="shared" si="97"/>
        <v>8.5121521352775513</v>
      </c>
      <c r="I258" s="253">
        <f t="shared" si="100"/>
        <v>113.65676595692612</v>
      </c>
      <c r="J258">
        <f t="shared" si="101"/>
        <v>15.595425926280697</v>
      </c>
      <c r="K258" s="252">
        <f t="shared" si="102"/>
        <v>1903324922.591486</v>
      </c>
      <c r="L258" s="249">
        <f t="shared" si="103"/>
        <v>16747839.460682681</v>
      </c>
      <c r="M258" s="253">
        <f t="shared" si="98"/>
        <v>261179790.90427488</v>
      </c>
      <c r="N258" s="443">
        <f t="shared" si="111"/>
        <v>1.0001486930471785E-2</v>
      </c>
      <c r="O258" s="454">
        <f t="shared" si="120"/>
        <v>1.0003717330283792E-2</v>
      </c>
      <c r="Q258" s="353">
        <v>229</v>
      </c>
      <c r="R258" s="54">
        <f t="shared" si="112"/>
        <v>2.840120179590667E-5</v>
      </c>
      <c r="S258" s="253">
        <f t="shared" si="104"/>
        <v>3.5652813681528991E-2</v>
      </c>
      <c r="T258" s="253">
        <f t="shared" si="105"/>
        <v>1.6192384857613675E-2</v>
      </c>
      <c r="U258">
        <f t="shared" si="113"/>
        <v>1.7699282923028748E-6</v>
      </c>
      <c r="V258" s="253">
        <f t="shared" si="114"/>
        <v>1.6190614929321372E-2</v>
      </c>
      <c r="W258" s="253">
        <f t="shared" si="115"/>
        <v>1.9460428823915316E-2</v>
      </c>
      <c r="X258">
        <f t="shared" si="106"/>
        <v>113.65676595692612</v>
      </c>
      <c r="Y258">
        <f t="shared" si="107"/>
        <v>15.595425926280697</v>
      </c>
      <c r="Z258" s="55">
        <f t="shared" si="108"/>
        <v>8.5124747496230029</v>
      </c>
      <c r="AA258" s="477">
        <f t="shared" si="109"/>
        <v>475.65876816829757</v>
      </c>
      <c r="AB258" s="253">
        <f t="shared" si="117"/>
        <v>16747839.460682681</v>
      </c>
      <c r="AC258" s="261">
        <f t="shared" si="116"/>
        <v>597107.59985987924</v>
      </c>
      <c r="AD258" s="435">
        <f t="shared" si="110"/>
        <v>-1.5404755755585812E-2</v>
      </c>
      <c r="AE258" s="478">
        <f t="shared" si="118"/>
        <v>-5.2318781614303589E-2</v>
      </c>
    </row>
    <row r="259" spans="2:31" x14ac:dyDescent="0.3">
      <c r="B259" s="353">
        <v>230</v>
      </c>
      <c r="C259" s="432">
        <f t="shared" si="99"/>
        <v>113.64640020257279</v>
      </c>
      <c r="D259" s="433">
        <f t="shared" si="94"/>
        <v>15.594856975453625</v>
      </c>
      <c r="E259" s="434">
        <f t="shared" si="95"/>
        <v>7.0826927771148327</v>
      </c>
      <c r="F259" s="434">
        <f t="shared" si="96"/>
        <v>7.0823051954758816</v>
      </c>
      <c r="G259" s="434">
        <f t="shared" si="119"/>
        <v>3.8758163895113995E-4</v>
      </c>
      <c r="H259" s="434">
        <f t="shared" si="97"/>
        <v>8.5121641983387928</v>
      </c>
      <c r="I259" s="253">
        <f t="shared" si="100"/>
        <v>113.65676595692612</v>
      </c>
      <c r="J259">
        <f t="shared" si="101"/>
        <v>15.595425926280697</v>
      </c>
      <c r="K259" s="252">
        <f t="shared" si="102"/>
        <v>1922364982.5359566</v>
      </c>
      <c r="L259" s="249">
        <f t="shared" si="103"/>
        <v>16915317.855289508</v>
      </c>
      <c r="M259" s="253">
        <f t="shared" si="98"/>
        <v>263791962.64757714</v>
      </c>
      <c r="N259" s="443">
        <f t="shared" si="111"/>
        <v>1.0001431329193629E-2</v>
      </c>
      <c r="O259" s="454">
        <f t="shared" si="120"/>
        <v>1.0003578326787478E-2</v>
      </c>
      <c r="Q259" s="353">
        <v>230</v>
      </c>
      <c r="R259" s="54">
        <f t="shared" si="112"/>
        <v>2.6648797546101846E-5</v>
      </c>
      <c r="S259" s="253">
        <f t="shared" si="104"/>
        <v>3.4756030489866918E-2</v>
      </c>
      <c r="T259" s="253">
        <f t="shared" si="105"/>
        <v>1.5785094181962049E-2</v>
      </c>
      <c r="U259">
        <f t="shared" si="113"/>
        <v>1.6607205945593105E-6</v>
      </c>
      <c r="V259" s="253">
        <f t="shared" si="114"/>
        <v>1.5783433461367489E-2</v>
      </c>
      <c r="W259" s="253">
        <f t="shared" si="115"/>
        <v>1.8970936307904869E-2</v>
      </c>
      <c r="X259">
        <f t="shared" si="106"/>
        <v>113.65676595692612</v>
      </c>
      <c r="Y259">
        <f t="shared" si="107"/>
        <v>15.595425926280697</v>
      </c>
      <c r="Z259" s="55">
        <f t="shared" si="108"/>
        <v>8.5124747496230029</v>
      </c>
      <c r="AA259" s="477">
        <f t="shared" si="109"/>
        <v>450.77288095357176</v>
      </c>
      <c r="AB259" s="253">
        <f t="shared" si="117"/>
        <v>16915317.855289508</v>
      </c>
      <c r="AC259" s="261">
        <f t="shared" si="116"/>
        <v>587909.30312423338</v>
      </c>
      <c r="AD259" s="435">
        <f t="shared" si="110"/>
        <v>-1.5404755755586396E-2</v>
      </c>
      <c r="AE259" s="478">
        <f t="shared" si="118"/>
        <v>-5.2318781614303575E-2</v>
      </c>
    </row>
    <row r="260" spans="2:31" x14ac:dyDescent="0.3">
      <c r="B260" s="353">
        <v>231</v>
      </c>
      <c r="C260" s="432">
        <f t="shared" si="99"/>
        <v>113.64678778421174</v>
      </c>
      <c r="D260" s="433">
        <f t="shared" si="94"/>
        <v>15.594878249419292</v>
      </c>
      <c r="E260" s="434">
        <f t="shared" si="95"/>
        <v>7.0827024390798767</v>
      </c>
      <c r="F260" s="434">
        <f t="shared" si="96"/>
        <v>7.0823293490913963</v>
      </c>
      <c r="G260" s="434">
        <f t="shared" si="119"/>
        <v>3.7308998848040176E-4</v>
      </c>
      <c r="H260" s="434">
        <f t="shared" si="97"/>
        <v>8.5121758103394143</v>
      </c>
      <c r="I260" s="253">
        <f t="shared" si="100"/>
        <v>113.65676595692612</v>
      </c>
      <c r="J260">
        <f t="shared" si="101"/>
        <v>15.595425926280697</v>
      </c>
      <c r="K260" s="252">
        <f t="shared" si="102"/>
        <v>1941595253.9886003</v>
      </c>
      <c r="L260" s="249">
        <f t="shared" si="103"/>
        <v>17084471.033842403</v>
      </c>
      <c r="M260" s="253">
        <f t="shared" si="98"/>
        <v>266430245.72850245</v>
      </c>
      <c r="N260" s="443">
        <f t="shared" si="111"/>
        <v>1.000137780713975E-2</v>
      </c>
      <c r="O260" s="454">
        <f t="shared" si="120"/>
        <v>1.000344452138081E-2</v>
      </c>
      <c r="Q260" s="353">
        <v>231</v>
      </c>
      <c r="R260" s="54">
        <f t="shared" si="112"/>
        <v>2.5004519729706486E-5</v>
      </c>
      <c r="S260" s="253">
        <f t="shared" si="104"/>
        <v>3.3881804286274041E-2</v>
      </c>
      <c r="T260" s="253">
        <f t="shared" si="105"/>
        <v>1.5388048179712859E-2</v>
      </c>
      <c r="U260">
        <f t="shared" si="113"/>
        <v>1.5582512044061239E-6</v>
      </c>
      <c r="V260" s="253">
        <f t="shared" si="114"/>
        <v>1.5386489928508452E-2</v>
      </c>
      <c r="W260" s="253">
        <f t="shared" si="115"/>
        <v>1.8493756106561184E-2</v>
      </c>
      <c r="X260">
        <f t="shared" si="106"/>
        <v>113.65676595692612</v>
      </c>
      <c r="Y260">
        <f t="shared" si="107"/>
        <v>15.595425926280697</v>
      </c>
      <c r="Z260" s="55">
        <f t="shared" si="108"/>
        <v>8.5124747496230029</v>
      </c>
      <c r="AA260" s="477">
        <f t="shared" si="109"/>
        <v>427.18899303731138</v>
      </c>
      <c r="AB260" s="253">
        <f t="shared" si="117"/>
        <v>17084471.033842403</v>
      </c>
      <c r="AC260" s="261">
        <f t="shared" si="116"/>
        <v>578852.70390316576</v>
      </c>
      <c r="AD260" s="435">
        <f t="shared" si="110"/>
        <v>-1.5404755755589455E-2</v>
      </c>
      <c r="AE260" s="478">
        <f t="shared" si="118"/>
        <v>-5.2318781614303568E-2</v>
      </c>
    </row>
    <row r="261" spans="2:31" x14ac:dyDescent="0.3">
      <c r="B261" s="353">
        <v>232</v>
      </c>
      <c r="C261" s="432">
        <f t="shared" si="99"/>
        <v>113.64716087420022</v>
      </c>
      <c r="D261" s="433">
        <f t="shared" si="94"/>
        <v>15.594898727911753</v>
      </c>
      <c r="E261" s="434">
        <f t="shared" si="95"/>
        <v>7.08271173976605</v>
      </c>
      <c r="F261" s="434">
        <f t="shared" si="96"/>
        <v>7.0823525996049117</v>
      </c>
      <c r="G261" s="434">
        <f t="shared" si="119"/>
        <v>3.5914016113824943E-4</v>
      </c>
      <c r="H261" s="434">
        <f t="shared" si="97"/>
        <v>8.5121869881457037</v>
      </c>
      <c r="I261" s="253">
        <f t="shared" si="100"/>
        <v>113.65676595692612</v>
      </c>
      <c r="J261">
        <f t="shared" si="101"/>
        <v>15.595425926280697</v>
      </c>
      <c r="K261" s="252">
        <f t="shared" si="102"/>
        <v>1961017644.3140385</v>
      </c>
      <c r="L261" s="249">
        <f t="shared" si="103"/>
        <v>17255315.744180828</v>
      </c>
      <c r="M261" s="253">
        <f t="shared" si="98"/>
        <v>269094901.54864115</v>
      </c>
      <c r="N261" s="443">
        <f t="shared" si="111"/>
        <v>1.0001326286558428E-2</v>
      </c>
      <c r="O261" s="454">
        <f t="shared" si="120"/>
        <v>1.0003315719658375E-2</v>
      </c>
      <c r="Q261" s="353">
        <v>232</v>
      </c>
      <c r="R261" s="54">
        <f t="shared" si="112"/>
        <v>2.3461696755046957E-5</v>
      </c>
      <c r="S261" s="253">
        <f t="shared" si="104"/>
        <v>3.3029567689787535E-2</v>
      </c>
      <c r="T261" s="253">
        <f t="shared" si="105"/>
        <v>1.5000989164306125E-2</v>
      </c>
      <c r="U261">
        <f t="shared" si="113"/>
        <v>1.4621043563787864E-6</v>
      </c>
      <c r="V261" s="253">
        <f t="shared" si="114"/>
        <v>1.4999527059949747E-2</v>
      </c>
      <c r="W261" s="253">
        <f t="shared" si="115"/>
        <v>1.8028578525481408E-2</v>
      </c>
      <c r="X261">
        <f t="shared" si="106"/>
        <v>113.65676595692612</v>
      </c>
      <c r="Y261">
        <f t="shared" si="107"/>
        <v>15.595425926280697</v>
      </c>
      <c r="Z261" s="55">
        <f t="shared" si="108"/>
        <v>8.5124747496230029</v>
      </c>
      <c r="AA261" s="477">
        <f t="shared" si="109"/>
        <v>404.83898540255802</v>
      </c>
      <c r="AB261" s="253">
        <f t="shared" si="117"/>
        <v>17255315.744180828</v>
      </c>
      <c r="AC261" s="261">
        <f t="shared" si="116"/>
        <v>569935.61938107701</v>
      </c>
      <c r="AD261" s="435">
        <f t="shared" si="110"/>
        <v>-1.5404755755585905E-2</v>
      </c>
      <c r="AE261" s="478">
        <f t="shared" si="118"/>
        <v>-5.2318781614303596E-2</v>
      </c>
    </row>
    <row r="262" spans="2:31" x14ac:dyDescent="0.3">
      <c r="B262" s="353">
        <v>233</v>
      </c>
      <c r="C262" s="432">
        <f t="shared" si="99"/>
        <v>113.64752001436136</v>
      </c>
      <c r="D262" s="433">
        <f t="shared" si="94"/>
        <v>15.594918440675677</v>
      </c>
      <c r="E262" s="434">
        <f t="shared" si="95"/>
        <v>7.0827206926824431</v>
      </c>
      <c r="F262" s="434">
        <f t="shared" si="96"/>
        <v>7.0823749807821823</v>
      </c>
      <c r="G262" s="434">
        <f t="shared" si="119"/>
        <v>3.4571190026078114E-4</v>
      </c>
      <c r="H262" s="434">
        <f t="shared" si="97"/>
        <v>8.512197747993234</v>
      </c>
      <c r="I262" s="253">
        <f t="shared" si="100"/>
        <v>113.65676595692612</v>
      </c>
      <c r="J262">
        <f t="shared" si="101"/>
        <v>15.595425926280697</v>
      </c>
      <c r="K262" s="252">
        <f t="shared" si="102"/>
        <v>1980634079.8048248</v>
      </c>
      <c r="L262" s="249">
        <f t="shared" si="103"/>
        <v>17427868.901622638</v>
      </c>
      <c r="M262" s="253">
        <f t="shared" si="98"/>
        <v>271786194.11559278</v>
      </c>
      <c r="N262" s="443">
        <f t="shared" si="111"/>
        <v>1.000127669258408E-2</v>
      </c>
      <c r="O262" s="454">
        <f t="shared" si="120"/>
        <v>1.0003191734487488E-2</v>
      </c>
      <c r="Q262" s="353">
        <v>233</v>
      </c>
      <c r="R262" s="54">
        <f t="shared" si="112"/>
        <v>2.2014068679424394E-5</v>
      </c>
      <c r="S262" s="253">
        <f t="shared" si="104"/>
        <v>3.2198767590904689E-2</v>
      </c>
      <c r="T262" s="253">
        <f t="shared" si="105"/>
        <v>1.4623665930829491E-2</v>
      </c>
      <c r="U262">
        <f t="shared" si="113"/>
        <v>1.3718899384753296E-6</v>
      </c>
      <c r="V262" s="253">
        <f t="shared" si="114"/>
        <v>1.4622294040891015E-2</v>
      </c>
      <c r="W262" s="253">
        <f t="shared" si="115"/>
        <v>1.7575101660075199E-2</v>
      </c>
      <c r="X262">
        <f t="shared" si="106"/>
        <v>113.65676595692612</v>
      </c>
      <c r="Y262">
        <f t="shared" si="107"/>
        <v>15.595425926280697</v>
      </c>
      <c r="Z262" s="55">
        <f t="shared" si="108"/>
        <v>8.5124747496230029</v>
      </c>
      <c r="AA262" s="477">
        <f t="shared" si="109"/>
        <v>383.65830293632536</v>
      </c>
      <c r="AB262" s="253">
        <f t="shared" si="117"/>
        <v>17427868.901622638</v>
      </c>
      <c r="AC262" s="261">
        <f t="shared" si="116"/>
        <v>561155.90036810294</v>
      </c>
      <c r="AD262" s="435">
        <f t="shared" si="110"/>
        <v>-1.5404755755585904E-2</v>
      </c>
      <c r="AE262" s="478">
        <f t="shared" si="118"/>
        <v>-5.2318781614303582E-2</v>
      </c>
    </row>
    <row r="263" spans="2:31" x14ac:dyDescent="0.3">
      <c r="B263" s="353">
        <v>234</v>
      </c>
      <c r="C263" s="432">
        <f t="shared" si="99"/>
        <v>113.64786572626163</v>
      </c>
      <c r="D263" s="433">
        <f t="shared" si="94"/>
        <v>15.594937416343489</v>
      </c>
      <c r="E263" s="434">
        <f t="shared" si="95"/>
        <v>7.0827293108330016</v>
      </c>
      <c r="F263" s="434">
        <f t="shared" si="96"/>
        <v>7.0823965251265966</v>
      </c>
      <c r="G263" s="434">
        <f t="shared" si="119"/>
        <v>3.3278570640504768E-4</v>
      </c>
      <c r="H263" s="434">
        <f t="shared" si="97"/>
        <v>8.5122081055104886</v>
      </c>
      <c r="I263" s="253">
        <f t="shared" si="100"/>
        <v>113.65676595692612</v>
      </c>
      <c r="J263">
        <f t="shared" si="101"/>
        <v>15.595425926280697</v>
      </c>
      <c r="K263" s="252">
        <f t="shared" si="102"/>
        <v>2000446505.8747654</v>
      </c>
      <c r="L263" s="249">
        <f t="shared" si="103"/>
        <v>17602147.590638865</v>
      </c>
      <c r="M263" s="253">
        <f t="shared" si="98"/>
        <v>274504390.06925476</v>
      </c>
      <c r="N263" s="443">
        <f t="shared" si="111"/>
        <v>1.0001228953174525E-2</v>
      </c>
      <c r="O263" s="454">
        <f t="shared" si="120"/>
        <v>1.0003072385734632E-2</v>
      </c>
      <c r="Q263" s="353">
        <v>234</v>
      </c>
      <c r="R263" s="54">
        <f t="shared" si="112"/>
        <v>2.065576180964684E-5</v>
      </c>
      <c r="S263" s="253">
        <f t="shared" si="104"/>
        <v>3.1388864792609786E-2</v>
      </c>
      <c r="T263" s="253">
        <f t="shared" si="105"/>
        <v>1.425583359298392E-2</v>
      </c>
      <c r="U263">
        <f t="shared" si="113"/>
        <v>1.2872419092924538E-6</v>
      </c>
      <c r="V263" s="253">
        <f t="shared" si="114"/>
        <v>1.4254546351074628E-2</v>
      </c>
      <c r="W263" s="253">
        <f t="shared" si="115"/>
        <v>1.7133031199625864E-2</v>
      </c>
      <c r="X263">
        <f t="shared" si="106"/>
        <v>113.65676595692612</v>
      </c>
      <c r="Y263">
        <f t="shared" si="107"/>
        <v>15.595425926280697</v>
      </c>
      <c r="Z263" s="55">
        <f t="shared" si="108"/>
        <v>8.5124747496230029</v>
      </c>
      <c r="AA263" s="477">
        <f t="shared" si="109"/>
        <v>363.58576797048539</v>
      </c>
      <c r="AB263" s="253">
        <f t="shared" si="117"/>
        <v>17602147.590638865</v>
      </c>
      <c r="AC263" s="261">
        <f t="shared" si="116"/>
        <v>552511.43078212615</v>
      </c>
      <c r="AD263" s="435">
        <f t="shared" si="110"/>
        <v>-1.5404755755586389E-2</v>
      </c>
      <c r="AE263" s="478">
        <f t="shared" si="118"/>
        <v>-5.2318781614303665E-2</v>
      </c>
    </row>
    <row r="264" spans="2:31" x14ac:dyDescent="0.3">
      <c r="B264" s="353">
        <v>235</v>
      </c>
      <c r="C264" s="432">
        <f t="shared" si="99"/>
        <v>113.64819851196803</v>
      </c>
      <c r="D264" s="433">
        <f t="shared" si="94"/>
        <v>15.594955682476943</v>
      </c>
      <c r="E264" s="434">
        <f t="shared" si="95"/>
        <v>7.0827376067354058</v>
      </c>
      <c r="F264" s="434">
        <f t="shared" si="96"/>
        <v>7.0824172639263585</v>
      </c>
      <c r="G264" s="434">
        <f t="shared" si="119"/>
        <v>3.203428090472471E-4</v>
      </c>
      <c r="H264" s="434">
        <f t="shared" si="97"/>
        <v>8.5122180757415364</v>
      </c>
      <c r="I264" s="253">
        <f t="shared" si="100"/>
        <v>113.65676595692612</v>
      </c>
      <c r="J264">
        <f t="shared" si="101"/>
        <v>15.595425926280697</v>
      </c>
      <c r="K264" s="252">
        <f t="shared" si="102"/>
        <v>2020456887.2540641</v>
      </c>
      <c r="L264" s="249">
        <f t="shared" si="103"/>
        <v>17778169.066545252</v>
      </c>
      <c r="M264" s="253">
        <f t="shared" si="98"/>
        <v>277249758.70835561</v>
      </c>
      <c r="N264" s="443">
        <f t="shared" si="111"/>
        <v>1.000118299896122E-2</v>
      </c>
      <c r="O264" s="454">
        <f t="shared" si="120"/>
        <v>1.0002957500004954E-2</v>
      </c>
      <c r="Q264" s="353">
        <v>235</v>
      </c>
      <c r="R264" s="54">
        <f t="shared" si="112"/>
        <v>1.9381264869753324E-5</v>
      </c>
      <c r="S264" s="253">
        <f t="shared" si="104"/>
        <v>3.0599333660430217E-2</v>
      </c>
      <c r="T264" s="253">
        <f t="shared" si="105"/>
        <v>1.3897253424150222E-2</v>
      </c>
      <c r="U264">
        <f t="shared" si="113"/>
        <v>1.2078168128271316E-6</v>
      </c>
      <c r="V264" s="253">
        <f t="shared" si="114"/>
        <v>1.3896045607337395E-2</v>
      </c>
      <c r="W264" s="253">
        <f t="shared" si="115"/>
        <v>1.6702080236279993E-2</v>
      </c>
      <c r="X264">
        <f t="shared" si="106"/>
        <v>113.65676595692612</v>
      </c>
      <c r="Y264">
        <f t="shared" si="107"/>
        <v>15.595425926280697</v>
      </c>
      <c r="Z264" s="55">
        <f t="shared" si="108"/>
        <v>8.5124747496230029</v>
      </c>
      <c r="AA264" s="477">
        <f t="shared" si="109"/>
        <v>344.5634035779687</v>
      </c>
      <c r="AB264" s="253">
        <f t="shared" si="117"/>
        <v>17778169.066545252</v>
      </c>
      <c r="AC264" s="261">
        <f t="shared" si="116"/>
        <v>544000.12713875691</v>
      </c>
      <c r="AD264" s="435">
        <f t="shared" si="110"/>
        <v>-1.5404755755588206E-2</v>
      </c>
      <c r="AE264" s="478">
        <f t="shared" si="118"/>
        <v>-5.2318781614303617E-2</v>
      </c>
    </row>
    <row r="265" spans="2:31" x14ac:dyDescent="0.3">
      <c r="B265" s="353">
        <v>236</v>
      </c>
      <c r="C265" s="432">
        <f t="shared" si="99"/>
        <v>113.64851885477708</v>
      </c>
      <c r="D265" s="433">
        <f t="shared" si="94"/>
        <v>15.59497326560717</v>
      </c>
      <c r="E265" s="434">
        <f t="shared" si="95"/>
        <v>7.0827455924392604</v>
      </c>
      <c r="F265" s="434">
        <f t="shared" si="96"/>
        <v>7.0824372272999172</v>
      </c>
      <c r="G265" s="434">
        <f t="shared" si="119"/>
        <v>3.0836513934318077E-4</v>
      </c>
      <c r="H265" s="434">
        <f t="shared" si="97"/>
        <v>8.5122276731679101</v>
      </c>
      <c r="I265" s="253">
        <f t="shared" si="100"/>
        <v>113.65676595692612</v>
      </c>
      <c r="J265">
        <f t="shared" si="101"/>
        <v>15.595425926280697</v>
      </c>
      <c r="K265" s="252">
        <f t="shared" si="102"/>
        <v>2040667208.1863096</v>
      </c>
      <c r="L265" s="249">
        <f t="shared" si="103"/>
        <v>17955950.757210705</v>
      </c>
      <c r="M265" s="253">
        <f t="shared" si="98"/>
        <v>280022572.01725948</v>
      </c>
      <c r="N265" s="443">
        <f t="shared" si="111"/>
        <v>1.0001138763192393E-2</v>
      </c>
      <c r="O265" s="454">
        <f t="shared" si="120"/>
        <v>1.000284691038999E-2</v>
      </c>
      <c r="Q265" s="353">
        <v>236</v>
      </c>
      <c r="R265" s="54">
        <f t="shared" si="112"/>
        <v>1.8185406639231412E-5</v>
      </c>
      <c r="S265" s="253">
        <f t="shared" si="104"/>
        <v>2.9829661781294602E-2</v>
      </c>
      <c r="T265" s="253">
        <f t="shared" si="105"/>
        <v>1.3547692702453148E-2</v>
      </c>
      <c r="U265">
        <f t="shared" si="113"/>
        <v>1.1332923849175689E-6</v>
      </c>
      <c r="V265" s="253">
        <f t="shared" si="114"/>
        <v>1.3546559410068231E-2</v>
      </c>
      <c r="W265" s="253">
        <f t="shared" si="115"/>
        <v>1.6281969078841455E-2</v>
      </c>
      <c r="X265">
        <f t="shared" si="106"/>
        <v>113.65676595692612</v>
      </c>
      <c r="Y265">
        <f t="shared" si="107"/>
        <v>15.595425926280697</v>
      </c>
      <c r="Z265" s="55">
        <f t="shared" si="108"/>
        <v>8.5124747496230029</v>
      </c>
      <c r="AA265" s="477">
        <f t="shared" si="109"/>
        <v>326.53626611389183</v>
      </c>
      <c r="AB265" s="253">
        <f t="shared" si="117"/>
        <v>17955950.757210705</v>
      </c>
      <c r="AC265" s="261">
        <f t="shared" si="116"/>
        <v>535619.93804917566</v>
      </c>
      <c r="AD265" s="435">
        <f t="shared" si="110"/>
        <v>-1.5404755755587788E-2</v>
      </c>
      <c r="AE265" s="478">
        <f t="shared" si="118"/>
        <v>-5.2318781614303519E-2</v>
      </c>
    </row>
    <row r="266" spans="2:31" x14ac:dyDescent="0.3">
      <c r="B266" s="353">
        <v>237</v>
      </c>
      <c r="C266" s="432">
        <f t="shared" si="99"/>
        <v>113.64882721991643</v>
      </c>
      <c r="D266" s="433">
        <f t="shared" si="94"/>
        <v>15.594990191273203</v>
      </c>
      <c r="E266" s="434">
        <f t="shared" si="95"/>
        <v>7.0827532795435886</v>
      </c>
      <c r="F266" s="434">
        <f t="shared" si="96"/>
        <v>7.0824564442396936</v>
      </c>
      <c r="G266" s="434">
        <f t="shared" si="119"/>
        <v>2.9683530389501556E-4</v>
      </c>
      <c r="H266" s="434">
        <f t="shared" si="97"/>
        <v>8.5122369117296142</v>
      </c>
      <c r="I266" s="253">
        <f t="shared" si="100"/>
        <v>113.65676595692612</v>
      </c>
      <c r="J266">
        <f t="shared" si="101"/>
        <v>15.595425926280697</v>
      </c>
      <c r="K266" s="252">
        <f t="shared" si="102"/>
        <v>2061079472.6273227</v>
      </c>
      <c r="L266" s="249">
        <f t="shared" si="103"/>
        <v>18135510.264782812</v>
      </c>
      <c r="M266" s="253">
        <f t="shared" si="98"/>
        <v>282823104.69302237</v>
      </c>
      <c r="N266" s="443">
        <f t="shared" si="111"/>
        <v>1.0001096181597382E-2</v>
      </c>
      <c r="O266" s="454">
        <f t="shared" si="120"/>
        <v>1.0002740456223125E-2</v>
      </c>
      <c r="Q266" s="353">
        <v>237</v>
      </c>
      <c r="R266" s="54">
        <f t="shared" si="112"/>
        <v>1.7063334970996195E-5</v>
      </c>
      <c r="S266" s="253">
        <f t="shared" si="104"/>
        <v>2.9079349630972293E-2</v>
      </c>
      <c r="T266" s="253">
        <f t="shared" si="105"/>
        <v>1.3206924559722891E-2</v>
      </c>
      <c r="U266">
        <f t="shared" si="113"/>
        <v>1.0633662456692212E-6</v>
      </c>
      <c r="V266" s="253">
        <f t="shared" si="114"/>
        <v>1.3205861193477221E-2</v>
      </c>
      <c r="W266" s="253">
        <f t="shared" si="115"/>
        <v>1.5872425071249401E-2</v>
      </c>
      <c r="X266">
        <f t="shared" si="106"/>
        <v>113.65676595692612</v>
      </c>
      <c r="Y266">
        <f t="shared" si="107"/>
        <v>15.595425926280697</v>
      </c>
      <c r="Z266" s="55">
        <f t="shared" si="108"/>
        <v>8.5124747496230029</v>
      </c>
      <c r="AA266" s="477">
        <f t="shared" si="109"/>
        <v>309.452286517929</v>
      </c>
      <c r="AB266" s="253">
        <f t="shared" si="117"/>
        <v>18135510.264782812</v>
      </c>
      <c r="AC266" s="261">
        <f t="shared" si="116"/>
        <v>527368.8437257061</v>
      </c>
      <c r="AD266" s="435">
        <f t="shared" si="110"/>
        <v>-1.5404755755585819E-2</v>
      </c>
      <c r="AE266" s="478">
        <f t="shared" si="118"/>
        <v>-5.2318781614303596E-2</v>
      </c>
    </row>
    <row r="267" spans="2:31" x14ac:dyDescent="0.3">
      <c r="B267" s="353">
        <v>238</v>
      </c>
      <c r="C267" s="432">
        <f t="shared" si="99"/>
        <v>113.64912405522033</v>
      </c>
      <c r="D267" s="433">
        <f t="shared" si="94"/>
        <v>15.595006484059111</v>
      </c>
      <c r="E267" s="434">
        <f t="shared" si="95"/>
        <v>7.0827606792137017</v>
      </c>
      <c r="F267" s="434">
        <f t="shared" si="96"/>
        <v>7.0824749426541729</v>
      </c>
      <c r="G267" s="434">
        <f t="shared" si="119"/>
        <v>2.8573655952879307E-4</v>
      </c>
      <c r="H267" s="434">
        <f t="shared" si="97"/>
        <v>8.5122458048454099</v>
      </c>
      <c r="I267" s="253">
        <f t="shared" si="100"/>
        <v>113.65676595692612</v>
      </c>
      <c r="J267">
        <f t="shared" si="101"/>
        <v>15.595425926280697</v>
      </c>
      <c r="K267" s="252">
        <f t="shared" si="102"/>
        <v>2081695704.445894</v>
      </c>
      <c r="L267" s="249">
        <f t="shared" si="103"/>
        <v>18316865.367430642</v>
      </c>
      <c r="M267" s="253">
        <f t="shared" si="98"/>
        <v>285651634.17271906</v>
      </c>
      <c r="N267" s="443">
        <f t="shared" si="111"/>
        <v>1.0001055192314614E-2</v>
      </c>
      <c r="O267" s="454">
        <f t="shared" si="120"/>
        <v>1.0002637982848459E-2</v>
      </c>
      <c r="Q267" s="353">
        <v>238</v>
      </c>
      <c r="R267" s="54">
        <f t="shared" si="112"/>
        <v>1.6010497103996964E-5</v>
      </c>
      <c r="S267" s="253">
        <f t="shared" si="104"/>
        <v>2.8347910249877071E-2</v>
      </c>
      <c r="T267" s="253">
        <f t="shared" si="105"/>
        <v>1.2874727834255343E-2</v>
      </c>
      <c r="U267">
        <f t="shared" si="113"/>
        <v>9.9775467256042697E-7</v>
      </c>
      <c r="V267" s="253">
        <f t="shared" si="114"/>
        <v>1.2873730079582783E-2</v>
      </c>
      <c r="W267" s="253">
        <f t="shared" si="115"/>
        <v>1.5473182415621728E-2</v>
      </c>
      <c r="X267">
        <f t="shared" si="106"/>
        <v>113.65676595692612</v>
      </c>
      <c r="Y267">
        <f t="shared" si="107"/>
        <v>15.595425926280697</v>
      </c>
      <c r="Z267" s="55">
        <f t="shared" si="108"/>
        <v>8.5124747496230029</v>
      </c>
      <c r="AA267" s="477">
        <f t="shared" si="109"/>
        <v>293.26211991955057</v>
      </c>
      <c r="AB267" s="253">
        <f t="shared" si="117"/>
        <v>18316865.367430642</v>
      </c>
      <c r="AC267" s="261">
        <f t="shared" si="116"/>
        <v>519244.85549500585</v>
      </c>
      <c r="AD267" s="435">
        <f t="shared" si="110"/>
        <v>-1.5404755755585905E-2</v>
      </c>
      <c r="AE267" s="478">
        <f t="shared" si="118"/>
        <v>-5.2318781614303575E-2</v>
      </c>
    </row>
    <row r="268" spans="2:31" x14ac:dyDescent="0.3">
      <c r="B268" s="353">
        <v>239</v>
      </c>
      <c r="C268" s="432">
        <f t="shared" si="99"/>
        <v>113.64940979177986</v>
      </c>
      <c r="D268" s="433">
        <f t="shared" si="94"/>
        <v>15.595022167629665</v>
      </c>
      <c r="E268" s="434">
        <f t="shared" si="95"/>
        <v>7.0827678021973917</v>
      </c>
      <c r="F268" s="434">
        <f t="shared" si="96"/>
        <v>7.0824927494084253</v>
      </c>
      <c r="G268" s="434">
        <f t="shared" si="119"/>
        <v>2.7505278896633456E-4</v>
      </c>
      <c r="H268" s="434">
        <f t="shared" si="97"/>
        <v>8.5122543654322733</v>
      </c>
      <c r="I268" s="253">
        <f t="shared" si="100"/>
        <v>113.65676595692612</v>
      </c>
      <c r="J268">
        <f t="shared" si="101"/>
        <v>15.595425926280697</v>
      </c>
      <c r="K268" s="252">
        <f t="shared" si="102"/>
        <v>2102517947.6264255</v>
      </c>
      <c r="L268" s="249">
        <f t="shared" si="103"/>
        <v>18500034.02110495</v>
      </c>
      <c r="M268" s="253">
        <f t="shared" si="98"/>
        <v>288508440.66103446</v>
      </c>
      <c r="N268" s="443">
        <f t="shared" si="111"/>
        <v>1.000101573578969E-2</v>
      </c>
      <c r="O268" s="454">
        <f t="shared" si="120"/>
        <v>1.0002539341394265E-2</v>
      </c>
      <c r="Q268" s="353">
        <v>239</v>
      </c>
      <c r="R268" s="54">
        <f t="shared" si="112"/>
        <v>1.5022621190570797E-5</v>
      </c>
      <c r="S268" s="253">
        <f t="shared" si="104"/>
        <v>2.7634868927026175E-2</v>
      </c>
      <c r="T268" s="253">
        <f t="shared" si="105"/>
        <v>1.2550886927276229E-2</v>
      </c>
      <c r="U268">
        <f t="shared" si="113"/>
        <v>9.3619144924959089E-7</v>
      </c>
      <c r="V268" s="253">
        <f t="shared" si="114"/>
        <v>1.254995073582698E-2</v>
      </c>
      <c r="W268" s="253">
        <f t="shared" si="115"/>
        <v>1.5083981999749946E-2</v>
      </c>
      <c r="X268">
        <f t="shared" si="106"/>
        <v>113.65676595692612</v>
      </c>
      <c r="Y268">
        <f t="shared" si="107"/>
        <v>15.595425926280697</v>
      </c>
      <c r="Z268" s="55">
        <f t="shared" si="108"/>
        <v>8.5124747496230029</v>
      </c>
      <c r="AA268" s="477">
        <f t="shared" si="109"/>
        <v>277.91900311173191</v>
      </c>
      <c r="AB268" s="253">
        <f t="shared" si="117"/>
        <v>18500034.02110495</v>
      </c>
      <c r="AC268" s="261">
        <f t="shared" si="116"/>
        <v>511246.01531875978</v>
      </c>
      <c r="AD268" s="435">
        <f t="shared" si="110"/>
        <v>-1.5404755755587847E-2</v>
      </c>
      <c r="AE268" s="478">
        <f t="shared" si="118"/>
        <v>-5.2318781614303533E-2</v>
      </c>
    </row>
    <row r="269" spans="2:31" x14ac:dyDescent="0.3">
      <c r="B269" s="353">
        <v>240</v>
      </c>
      <c r="C269" s="432">
        <f t="shared" si="99"/>
        <v>113.64968484456882</v>
      </c>
      <c r="D269" s="433">
        <f t="shared" si="94"/>
        <v>15.595037264764736</v>
      </c>
      <c r="E269" s="434">
        <f t="shared" si="95"/>
        <v>7.0827746588405587</v>
      </c>
      <c r="F269" s="434">
        <f t="shared" si="96"/>
        <v>7.082509890363113</v>
      </c>
      <c r="G269" s="434">
        <f t="shared" si="119"/>
        <v>2.6476847744572041E-4</v>
      </c>
      <c r="H269" s="434">
        <f t="shared" si="97"/>
        <v>8.5122626059241782</v>
      </c>
      <c r="I269" s="253">
        <f t="shared" si="100"/>
        <v>113.65676595692612</v>
      </c>
      <c r="J269">
        <f t="shared" si="101"/>
        <v>15.595425926280697</v>
      </c>
      <c r="K269" s="252">
        <f t="shared" si="102"/>
        <v>2123548266.4735026</v>
      </c>
      <c r="L269" s="249">
        <f t="shared" si="103"/>
        <v>18685034.361315999</v>
      </c>
      <c r="M269" s="253">
        <f t="shared" si="98"/>
        <v>291393807.15813249</v>
      </c>
      <c r="N269" s="443">
        <f t="shared" si="111"/>
        <v>1.0000977754713303E-2</v>
      </c>
      <c r="O269" s="454">
        <f t="shared" si="120"/>
        <v>1.0002444388557385E-2</v>
      </c>
      <c r="Q269" s="353">
        <v>240</v>
      </c>
      <c r="R269" s="54">
        <f t="shared" si="112"/>
        <v>1.4095698963591004E-5</v>
      </c>
      <c r="S269" s="253">
        <f t="shared" si="104"/>
        <v>2.6939762891948195E-2</v>
      </c>
      <c r="T269" s="253">
        <f t="shared" si="105"/>
        <v>1.2235191663015395E-2</v>
      </c>
      <c r="U269">
        <f t="shared" si="113"/>
        <v>8.7842678541299325E-7</v>
      </c>
      <c r="V269" s="253">
        <f t="shared" si="114"/>
        <v>1.2234313236229982E-2</v>
      </c>
      <c r="W269" s="253">
        <f t="shared" si="115"/>
        <v>1.4704571228932799E-2</v>
      </c>
      <c r="X269">
        <f t="shared" si="106"/>
        <v>113.65676595692612</v>
      </c>
      <c r="Y269">
        <f t="shared" si="107"/>
        <v>15.595425926280697</v>
      </c>
      <c r="Z269" s="55">
        <f t="shared" si="108"/>
        <v>8.5124747496230029</v>
      </c>
      <c r="AA269" s="477">
        <f t="shared" si="109"/>
        <v>263.37861948146423</v>
      </c>
      <c r="AB269" s="253">
        <f t="shared" si="117"/>
        <v>18685034.361315999</v>
      </c>
      <c r="AC269" s="261">
        <f t="shared" si="116"/>
        <v>503370.39532175765</v>
      </c>
      <c r="AD269" s="435">
        <f t="shared" si="110"/>
        <v>-1.5404755755586103E-2</v>
      </c>
      <c r="AE269" s="478">
        <f t="shared" si="118"/>
        <v>-5.2318781614303672E-2</v>
      </c>
    </row>
    <row r="270" spans="2:31" x14ac:dyDescent="0.3">
      <c r="B270" s="353">
        <v>241</v>
      </c>
      <c r="C270" s="432">
        <f t="shared" si="99"/>
        <v>113.64994961304627</v>
      </c>
      <c r="D270" s="433">
        <f t="shared" si="94"/>
        <v>15.595051797392404</v>
      </c>
      <c r="E270" s="434">
        <f t="shared" si="95"/>
        <v>7.0827812591022461</v>
      </c>
      <c r="F270" s="434">
        <f t="shared" si="96"/>
        <v>7.0825263904120375</v>
      </c>
      <c r="G270" s="434">
        <f t="shared" si="119"/>
        <v>2.5486869020863168E-4</v>
      </c>
      <c r="H270" s="434">
        <f t="shared" si="97"/>
        <v>8.5122705382901582</v>
      </c>
      <c r="I270" s="253">
        <f t="shared" si="100"/>
        <v>113.65676595692612</v>
      </c>
      <c r="J270">
        <f t="shared" si="101"/>
        <v>15.595425926280697</v>
      </c>
      <c r="K270" s="252">
        <f t="shared" si="102"/>
        <v>2144788745.8184175</v>
      </c>
      <c r="L270" s="249">
        <f t="shared" si="103"/>
        <v>18871884.704929158</v>
      </c>
      <c r="M270" s="253">
        <f t="shared" si="98"/>
        <v>294308019.48778719</v>
      </c>
      <c r="N270" s="443">
        <f t="shared" si="111"/>
        <v>1.0000941193898537E-2</v>
      </c>
      <c r="O270" s="454">
        <f t="shared" si="120"/>
        <v>1.0002352986394882E-2</v>
      </c>
      <c r="Q270" s="353">
        <v>241</v>
      </c>
      <c r="R270" s="54">
        <f t="shared" si="112"/>
        <v>1.322596947308309E-5</v>
      </c>
      <c r="S270" s="253">
        <f t="shared" si="104"/>
        <v>2.6262141014340896E-2</v>
      </c>
      <c r="T270" s="253">
        <f t="shared" si="105"/>
        <v>1.1927437152300839E-2</v>
      </c>
      <c r="U270">
        <f t="shared" si="113"/>
        <v>8.2422630323051102E-7</v>
      </c>
      <c r="V270" s="253">
        <f t="shared" si="114"/>
        <v>1.1926612925997608E-2</v>
      </c>
      <c r="W270" s="253">
        <f t="shared" si="115"/>
        <v>1.4334703862040056E-2</v>
      </c>
      <c r="X270">
        <f t="shared" si="106"/>
        <v>113.65676595692612</v>
      </c>
      <c r="Y270">
        <f t="shared" si="107"/>
        <v>15.595425926280697</v>
      </c>
      <c r="Z270" s="55">
        <f t="shared" si="108"/>
        <v>8.5124747496230029</v>
      </c>
      <c r="AA270" s="477">
        <f t="shared" si="109"/>
        <v>249.59897100693672</v>
      </c>
      <c r="AB270" s="253">
        <f t="shared" si="117"/>
        <v>18871884.704929158</v>
      </c>
      <c r="AC270" s="261">
        <f t="shared" si="116"/>
        <v>495616.09732723224</v>
      </c>
      <c r="AD270" s="435">
        <f t="shared" si="110"/>
        <v>-1.5404755755587904E-2</v>
      </c>
      <c r="AE270" s="478">
        <f t="shared" si="118"/>
        <v>-5.2318781614303637E-2</v>
      </c>
    </row>
    <row r="271" spans="2:31" x14ac:dyDescent="0.3">
      <c r="B271" s="353">
        <v>242</v>
      </c>
      <c r="C271" s="432">
        <f t="shared" si="99"/>
        <v>113.65020448173648</v>
      </c>
      <c r="D271" s="433">
        <f t="shared" si="94"/>
        <v>15.595065786620786</v>
      </c>
      <c r="E271" s="434">
        <f t="shared" si="95"/>
        <v>7.0827876125690956</v>
      </c>
      <c r="F271" s="434">
        <f t="shared" si="96"/>
        <v>7.0825422735182828</v>
      </c>
      <c r="G271" s="434">
        <f t="shared" si="119"/>
        <v>2.4533905081280949E-4</v>
      </c>
      <c r="H271" s="434">
        <f t="shared" si="97"/>
        <v>8.5122781740516906</v>
      </c>
      <c r="I271" s="253">
        <f t="shared" si="100"/>
        <v>113.65676595692612</v>
      </c>
      <c r="J271">
        <f t="shared" si="101"/>
        <v>15.595425926280697</v>
      </c>
      <c r="K271" s="252">
        <f t="shared" si="102"/>
        <v>2166241491.2276635</v>
      </c>
      <c r="L271" s="249">
        <f t="shared" si="103"/>
        <v>19060603.55197845</v>
      </c>
      <c r="M271" s="253">
        <f t="shared" si="98"/>
        <v>297251366.32580173</v>
      </c>
      <c r="N271" s="443">
        <f t="shared" si="111"/>
        <v>1.0000906000241295E-2</v>
      </c>
      <c r="O271" s="454">
        <f t="shared" si="120"/>
        <v>1.0002265002122594E-2</v>
      </c>
      <c r="Q271" s="353">
        <v>242</v>
      </c>
      <c r="R271" s="54">
        <f t="shared" si="112"/>
        <v>1.2409903826320208E-5</v>
      </c>
      <c r="S271" s="253">
        <f t="shared" si="104"/>
        <v>2.5601563511283357E-2</v>
      </c>
      <c r="T271" s="253">
        <f t="shared" si="105"/>
        <v>1.1627423659583695E-2</v>
      </c>
      <c r="U271">
        <f t="shared" si="113"/>
        <v>7.7337008640695951E-7</v>
      </c>
      <c r="V271" s="253">
        <f t="shared" si="114"/>
        <v>1.1626650289497288E-2</v>
      </c>
      <c r="W271" s="253">
        <f t="shared" si="115"/>
        <v>1.3974139851699662E-2</v>
      </c>
      <c r="X271">
        <f t="shared" si="106"/>
        <v>113.65676595692612</v>
      </c>
      <c r="Y271">
        <f t="shared" si="107"/>
        <v>15.595425926280697</v>
      </c>
      <c r="Z271" s="55">
        <f t="shared" si="108"/>
        <v>8.5124747496230029</v>
      </c>
      <c r="AA271" s="477">
        <f t="shared" si="109"/>
        <v>236.5402569516699</v>
      </c>
      <c r="AB271" s="253">
        <f t="shared" si="117"/>
        <v>19060603.55197845</v>
      </c>
      <c r="AC271" s="261">
        <f t="shared" si="116"/>
        <v>487981.25239936949</v>
      </c>
      <c r="AD271" s="435">
        <f t="shared" si="110"/>
        <v>-1.5404755755586001E-2</v>
      </c>
      <c r="AE271" s="478">
        <f t="shared" si="118"/>
        <v>-5.2318781614303603E-2</v>
      </c>
    </row>
    <row r="272" spans="2:31" x14ac:dyDescent="0.3">
      <c r="B272" s="353">
        <v>243</v>
      </c>
      <c r="C272" s="432">
        <f t="shared" si="99"/>
        <v>113.65044982078729</v>
      </c>
      <c r="D272" s="433">
        <f t="shared" si="94"/>
        <v>15.595079252768702</v>
      </c>
      <c r="E272" s="434">
        <f t="shared" si="95"/>
        <v>7.0827937284692757</v>
      </c>
      <c r="F272" s="434">
        <f t="shared" si="96"/>
        <v>7.0825575627490114</v>
      </c>
      <c r="G272" s="434">
        <f t="shared" si="119"/>
        <v>2.3616572026430305E-4</v>
      </c>
      <c r="H272" s="434">
        <f t="shared" si="97"/>
        <v>8.5122855242994273</v>
      </c>
      <c r="I272" s="253">
        <f t="shared" si="100"/>
        <v>113.65676595692612</v>
      </c>
      <c r="J272">
        <f t="shared" si="101"/>
        <v>15.595425926280697</v>
      </c>
      <c r="K272" s="252">
        <f t="shared" si="102"/>
        <v>2187908629.2134275</v>
      </c>
      <c r="L272" s="249">
        <f t="shared" si="103"/>
        <v>19251209.587498236</v>
      </c>
      <c r="M272" s="253">
        <f t="shared" si="98"/>
        <v>300224139.22869521</v>
      </c>
      <c r="N272" s="443">
        <f t="shared" si="111"/>
        <v>1.0000872122603408E-2</v>
      </c>
      <c r="O272" s="454">
        <f t="shared" si="120"/>
        <v>1.0002180307923433E-2</v>
      </c>
      <c r="Q272" s="353">
        <v>243</v>
      </c>
      <c r="R272" s="54">
        <f t="shared" si="112"/>
        <v>1.1644190869481633E-5</v>
      </c>
      <c r="S272" s="253">
        <f t="shared" si="104"/>
        <v>2.4957601661812757E-2</v>
      </c>
      <c r="T272" s="253">
        <f t="shared" si="105"/>
        <v>1.1334956473307992E-2</v>
      </c>
      <c r="U272">
        <f t="shared" si="113"/>
        <v>7.2565178787049376E-7</v>
      </c>
      <c r="V272" s="253">
        <f t="shared" si="114"/>
        <v>1.1334230821520122E-2</v>
      </c>
      <c r="W272" s="253">
        <f t="shared" si="115"/>
        <v>1.3622645188504765E-2</v>
      </c>
      <c r="X272">
        <f t="shared" si="106"/>
        <v>113.65676595692612</v>
      </c>
      <c r="Y272">
        <f t="shared" si="107"/>
        <v>15.595425926280697</v>
      </c>
      <c r="Z272" s="55">
        <f t="shared" si="108"/>
        <v>8.5124747496230029</v>
      </c>
      <c r="AA272" s="477">
        <f t="shared" si="109"/>
        <v>224.16475890522423</v>
      </c>
      <c r="AB272" s="253">
        <f t="shared" si="117"/>
        <v>19251209.587498236</v>
      </c>
      <c r="AC272" s="261">
        <f t="shared" si="116"/>
        <v>480464.02039285138</v>
      </c>
      <c r="AD272" s="435">
        <f t="shared" si="110"/>
        <v>-1.5404755755587763E-2</v>
      </c>
      <c r="AE272" s="478">
        <f t="shared" si="118"/>
        <v>-5.2318781614303575E-2</v>
      </c>
    </row>
    <row r="273" spans="2:31" x14ac:dyDescent="0.3">
      <c r="B273" s="353">
        <v>244</v>
      </c>
      <c r="C273" s="432">
        <f t="shared" si="99"/>
        <v>113.65068598650754</v>
      </c>
      <c r="D273" s="433">
        <f t="shared" si="94"/>
        <v>15.595092215395184</v>
      </c>
      <c r="E273" s="434">
        <f t="shared" si="95"/>
        <v>7.0827996156858815</v>
      </c>
      <c r="F273" s="434">
        <f t="shared" si="96"/>
        <v>7.0825722803089572</v>
      </c>
      <c r="G273" s="434">
        <f t="shared" si="119"/>
        <v>2.2733537692420924E-4</v>
      </c>
      <c r="H273" s="434">
        <f t="shared" si="97"/>
        <v>8.5122925997093031</v>
      </c>
      <c r="I273" s="253">
        <f t="shared" si="100"/>
        <v>113.65676595692612</v>
      </c>
      <c r="J273">
        <f t="shared" si="101"/>
        <v>15.595425926280697</v>
      </c>
      <c r="K273" s="252">
        <f t="shared" si="102"/>
        <v>2209792307.4460979</v>
      </c>
      <c r="L273" s="249">
        <f t="shared" si="103"/>
        <v>19443721.68337322</v>
      </c>
      <c r="M273" s="253">
        <f t="shared" si="98"/>
        <v>303226632.66268378</v>
      </c>
      <c r="N273" s="443">
        <f t="shared" si="111"/>
        <v>1.000083951178032E-2</v>
      </c>
      <c r="O273" s="454">
        <f t="shared" si="120"/>
        <v>1.0002098780760183E-2</v>
      </c>
      <c r="Q273" s="353">
        <v>244</v>
      </c>
      <c r="R273" s="54">
        <f t="shared" si="112"/>
        <v>1.0925723752778173E-5</v>
      </c>
      <c r="S273" s="253">
        <f t="shared" si="104"/>
        <v>2.4329837528680516E-2</v>
      </c>
      <c r="T273" s="253">
        <f t="shared" si="105"/>
        <v>1.1049845779541071E-2</v>
      </c>
      <c r="U273">
        <f t="shared" si="113"/>
        <v>6.808777925275924E-7</v>
      </c>
      <c r="V273" s="253">
        <f t="shared" si="114"/>
        <v>1.1049164901748544E-2</v>
      </c>
      <c r="W273" s="253">
        <f t="shared" si="115"/>
        <v>1.3279991749139445E-2</v>
      </c>
      <c r="X273">
        <f t="shared" si="106"/>
        <v>113.65676595692612</v>
      </c>
      <c r="Y273">
        <f t="shared" si="107"/>
        <v>15.595425926280697</v>
      </c>
      <c r="Z273" s="55">
        <f t="shared" si="108"/>
        <v>8.5124747496230029</v>
      </c>
      <c r="AA273" s="477">
        <f t="shared" si="109"/>
        <v>212.43673183843879</v>
      </c>
      <c r="AB273" s="253">
        <f t="shared" si="117"/>
        <v>19443721.68337322</v>
      </c>
      <c r="AC273" s="261">
        <f t="shared" si="116"/>
        <v>473062.58950935263</v>
      </c>
      <c r="AD273" s="435">
        <f t="shared" si="110"/>
        <v>-1.5404755755585958E-2</v>
      </c>
      <c r="AE273" s="478">
        <f t="shared" si="118"/>
        <v>-5.2318781614303596E-2</v>
      </c>
    </row>
    <row r="274" spans="2:31" x14ac:dyDescent="0.3">
      <c r="B274" s="353">
        <v>245</v>
      </c>
      <c r="C274" s="432">
        <f t="shared" si="99"/>
        <v>113.65091332188447</v>
      </c>
      <c r="D274" s="433">
        <f t="shared" si="94"/>
        <v>15.595104693327931</v>
      </c>
      <c r="E274" s="434">
        <f t="shared" si="95"/>
        <v>7.0828052827698622</v>
      </c>
      <c r="F274" s="434">
        <f t="shared" si="96"/>
        <v>7.0825864475726652</v>
      </c>
      <c r="G274" s="434">
        <f t="shared" si="119"/>
        <v>2.1883519719700928E-4</v>
      </c>
      <c r="H274" s="434">
        <f t="shared" si="97"/>
        <v>8.5122994105580698</v>
      </c>
      <c r="I274" s="253">
        <f t="shared" si="100"/>
        <v>113.65676595692612</v>
      </c>
      <c r="J274">
        <f t="shared" si="101"/>
        <v>15.595425926280697</v>
      </c>
      <c r="K274" s="252">
        <f t="shared" si="102"/>
        <v>2231894694.9688144</v>
      </c>
      <c r="L274" s="249">
        <f t="shared" si="103"/>
        <v>19638158.900206953</v>
      </c>
      <c r="M274" s="253">
        <f t="shared" si="98"/>
        <v>306259144.03293705</v>
      </c>
      <c r="N274" s="443">
        <f t="shared" si="111"/>
        <v>1.0000808120395874E-2</v>
      </c>
      <c r="O274" s="454">
        <f t="shared" si="120"/>
        <v>1.0002020302197859E-2</v>
      </c>
      <c r="Q274" s="353">
        <v>245</v>
      </c>
      <c r="R274" s="54">
        <f t="shared" si="112"/>
        <v>1.0251587324533031E-5</v>
      </c>
      <c r="S274" s="253">
        <f t="shared" si="104"/>
        <v>2.3717863687107005E-2</v>
      </c>
      <c r="T274" s="253">
        <f t="shared" si="105"/>
        <v>1.0771906538782511E-2</v>
      </c>
      <c r="U274">
        <f t="shared" si="113"/>
        <v>6.3886643167753681E-7</v>
      </c>
      <c r="V274" s="253">
        <f t="shared" si="114"/>
        <v>1.0771267672350834E-2</v>
      </c>
      <c r="W274" s="253">
        <f t="shared" si="115"/>
        <v>1.2945957148324494E-2</v>
      </c>
      <c r="X274">
        <f t="shared" si="106"/>
        <v>113.65676595692612</v>
      </c>
      <c r="Y274">
        <f t="shared" si="107"/>
        <v>15.595425926280697</v>
      </c>
      <c r="Z274" s="55">
        <f t="shared" si="108"/>
        <v>8.5124747496230029</v>
      </c>
      <c r="AA274" s="477">
        <f t="shared" si="109"/>
        <v>201.32230085852714</v>
      </c>
      <c r="AB274" s="253">
        <f t="shared" si="117"/>
        <v>19638158.900206953</v>
      </c>
      <c r="AC274" s="261">
        <f t="shared" si="116"/>
        <v>465775.17586085584</v>
      </c>
      <c r="AD274" s="435">
        <f t="shared" si="110"/>
        <v>-1.5404755755586363E-2</v>
      </c>
      <c r="AE274" s="478">
        <f t="shared" si="118"/>
        <v>-5.2318781614303554E-2</v>
      </c>
    </row>
    <row r="275" spans="2:31" x14ac:dyDescent="0.3">
      <c r="B275" s="353">
        <v>246</v>
      </c>
      <c r="C275" s="432">
        <f t="shared" si="99"/>
        <v>113.65113215708168</v>
      </c>
      <c r="D275" s="433">
        <f t="shared" si="94"/>
        <v>15.595116704690582</v>
      </c>
      <c r="E275" s="434">
        <f t="shared" si="95"/>
        <v>7.0828107379524026</v>
      </c>
      <c r="F275" s="434">
        <f t="shared" si="96"/>
        <v>7.0826000851155291</v>
      </c>
      <c r="G275" s="434">
        <f t="shared" si="119"/>
        <v>2.1065283687349279E-4</v>
      </c>
      <c r="H275" s="434">
        <f t="shared" si="97"/>
        <v>8.5123059667381806</v>
      </c>
      <c r="I275" s="253">
        <f t="shared" si="100"/>
        <v>113.65676595692612</v>
      </c>
      <c r="J275">
        <f t="shared" si="101"/>
        <v>15.595425926280697</v>
      </c>
      <c r="K275" s="252">
        <f t="shared" si="102"/>
        <v>2254217982.4140821</v>
      </c>
      <c r="L275" s="249">
        <f t="shared" si="103"/>
        <v>19834540.489209022</v>
      </c>
      <c r="M275" s="253">
        <f t="shared" si="98"/>
        <v>309321973.713126</v>
      </c>
      <c r="N275" s="443">
        <f t="shared" si="111"/>
        <v>1.0000777902845434E-2</v>
      </c>
      <c r="O275" s="454">
        <f t="shared" si="120"/>
        <v>1.0001944758231344E-2</v>
      </c>
      <c r="Q275" s="353">
        <v>246</v>
      </c>
      <c r="R275" s="54">
        <f t="shared" si="112"/>
        <v>9.6190463030701247E-6</v>
      </c>
      <c r="S275" s="253">
        <f t="shared" si="104"/>
        <v>2.3121282960359243E-2</v>
      </c>
      <c r="T275" s="253">
        <f t="shared" si="105"/>
        <v>1.0500958365871846E-2</v>
      </c>
      <c r="U275">
        <f t="shared" si="113"/>
        <v>5.9944724589890143E-7</v>
      </c>
      <c r="V275" s="253">
        <f t="shared" si="114"/>
        <v>1.0500358918625947E-2</v>
      </c>
      <c r="W275" s="253">
        <f t="shared" si="115"/>
        <v>1.2620324594487397E-2</v>
      </c>
      <c r="X275">
        <f t="shared" si="106"/>
        <v>113.65676595692612</v>
      </c>
      <c r="Y275">
        <f t="shared" si="107"/>
        <v>15.595425926280697</v>
      </c>
      <c r="Z275" s="55">
        <f t="shared" si="108"/>
        <v>8.5124747496230029</v>
      </c>
      <c r="AA275" s="477">
        <f t="shared" si="109"/>
        <v>190.78936336582075</v>
      </c>
      <c r="AB275" s="253">
        <f t="shared" si="117"/>
        <v>19834540.489209022</v>
      </c>
      <c r="AC275" s="261">
        <f t="shared" si="116"/>
        <v>458600.02303970407</v>
      </c>
      <c r="AD275" s="435">
        <f t="shared" si="110"/>
        <v>-1.5404755755586369E-2</v>
      </c>
      <c r="AE275" s="478">
        <f t="shared" si="118"/>
        <v>-5.231878161430354E-2</v>
      </c>
    </row>
    <row r="276" spans="2:31" x14ac:dyDescent="0.3">
      <c r="B276" s="353">
        <v>247</v>
      </c>
      <c r="C276" s="432">
        <f t="shared" si="99"/>
        <v>113.65134280991855</v>
      </c>
      <c r="D276" s="433">
        <f t="shared" si="94"/>
        <v>15.595128266929111</v>
      </c>
      <c r="E276" s="434">
        <f t="shared" si="95"/>
        <v>7.0828159891569138</v>
      </c>
      <c r="F276" s="434">
        <f t="shared" si="96"/>
        <v>7.0826132127436665</v>
      </c>
      <c r="G276" s="434">
        <f t="shared" si="119"/>
        <v>2.0277641324728535E-4</v>
      </c>
      <c r="H276" s="434">
        <f t="shared" si="97"/>
        <v>8.512312277772196</v>
      </c>
      <c r="I276" s="253">
        <f t="shared" si="100"/>
        <v>113.65676595692612</v>
      </c>
      <c r="J276">
        <f t="shared" si="101"/>
        <v>15.595425926280697</v>
      </c>
      <c r="K276" s="252">
        <f t="shared" si="102"/>
        <v>2276764382.2224674</v>
      </c>
      <c r="L276" s="249">
        <f t="shared" si="103"/>
        <v>20032885.894101113</v>
      </c>
      <c r="M276" s="253">
        <f t="shared" si="98"/>
        <v>312415425.07526118</v>
      </c>
      <c r="N276" s="443">
        <f t="shared" si="111"/>
        <v>1.0000748815226838E-2</v>
      </c>
      <c r="O276" s="454">
        <f t="shared" si="120"/>
        <v>1.0001872039118433E-2</v>
      </c>
      <c r="Q276" s="353">
        <v>247</v>
      </c>
      <c r="R276" s="54">
        <f t="shared" si="112"/>
        <v>9.025534178417746E-6</v>
      </c>
      <c r="S276" s="253">
        <f t="shared" si="104"/>
        <v>2.2539708161979279E-2</v>
      </c>
      <c r="T276" s="253">
        <f t="shared" si="105"/>
        <v>1.0236825412916825E-2</v>
      </c>
      <c r="U276">
        <f t="shared" si="113"/>
        <v>5.6246029341724851E-7</v>
      </c>
      <c r="V276" s="253">
        <f t="shared" si="114"/>
        <v>1.0236262952623408E-2</v>
      </c>
      <c r="W276" s="253">
        <f t="shared" si="115"/>
        <v>1.2302882749062454E-2</v>
      </c>
      <c r="X276">
        <f t="shared" si="106"/>
        <v>113.65676595692612</v>
      </c>
      <c r="Y276">
        <f t="shared" si="107"/>
        <v>15.595425926280697</v>
      </c>
      <c r="Z276" s="55">
        <f t="shared" si="108"/>
        <v>8.5124747496230029</v>
      </c>
      <c r="AA276" s="477">
        <f t="shared" si="109"/>
        <v>180.80749632955235</v>
      </c>
      <c r="AB276" s="253">
        <f t="shared" si="117"/>
        <v>20032885.894101113</v>
      </c>
      <c r="AC276" s="261">
        <f t="shared" si="116"/>
        <v>451535.4016952698</v>
      </c>
      <c r="AD276" s="435">
        <f t="shared" si="110"/>
        <v>-1.5404755755589311E-2</v>
      </c>
      <c r="AE276" s="478">
        <f t="shared" si="118"/>
        <v>-5.2318781614303631E-2</v>
      </c>
    </row>
    <row r="277" spans="2:31" x14ac:dyDescent="0.3">
      <c r="B277" s="353">
        <v>248</v>
      </c>
      <c r="C277" s="432">
        <f t="shared" si="99"/>
        <v>113.65154558633179</v>
      </c>
      <c r="D277" s="433">
        <f t="shared" si="94"/>
        <v>15.595139396837137</v>
      </c>
      <c r="E277" s="434">
        <f t="shared" si="95"/>
        <v>7.0828210440105313</v>
      </c>
      <c r="F277" s="434">
        <f t="shared" si="96"/>
        <v>7.0826258495226799</v>
      </c>
      <c r="G277" s="434">
        <f t="shared" si="119"/>
        <v>1.9519448785132454E-4</v>
      </c>
      <c r="H277" s="467">
        <f t="shared" si="97"/>
        <v>8.5123183528266058</v>
      </c>
      <c r="I277" s="253">
        <f t="shared" si="100"/>
        <v>113.65676595692612</v>
      </c>
      <c r="J277">
        <f t="shared" si="101"/>
        <v>15.595425926280697</v>
      </c>
      <c r="K277" s="253">
        <f t="shared" si="102"/>
        <v>2299536128.8634081</v>
      </c>
      <c r="L277" s="249">
        <f t="shared" si="103"/>
        <v>20233214.753042124</v>
      </c>
      <c r="M277" s="253">
        <f t="shared" si="98"/>
        <v>315539804.51983327</v>
      </c>
      <c r="N277" s="443">
        <f t="shared" si="111"/>
        <v>1.0000720815303614E-2</v>
      </c>
      <c r="O277" s="454">
        <f t="shared" si="120"/>
        <v>1.0001802039221989E-2</v>
      </c>
      <c r="Q277" s="353">
        <v>248</v>
      </c>
      <c r="R277" s="54">
        <f t="shared" si="112"/>
        <v>8.4686427987967083E-6</v>
      </c>
      <c r="S277" s="253">
        <f t="shared" si="104"/>
        <v>2.1972761844496827E-2</v>
      </c>
      <c r="T277" s="253">
        <f t="shared" si="105"/>
        <v>9.9793362551665963E-3</v>
      </c>
      <c r="U277">
        <f t="shared" si="113"/>
        <v>5.2775550114775685E-7</v>
      </c>
      <c r="V277" s="253">
        <f t="shared" si="114"/>
        <v>9.9788084996654484E-3</v>
      </c>
      <c r="W277" s="253">
        <f t="shared" si="115"/>
        <v>1.1993425589330231E-2</v>
      </c>
      <c r="X277">
        <f t="shared" si="106"/>
        <v>113.65676595692612</v>
      </c>
      <c r="Y277">
        <f t="shared" si="107"/>
        <v>15.595425926280697</v>
      </c>
      <c r="Z277" s="55">
        <f t="shared" si="108"/>
        <v>8.5124747496230029</v>
      </c>
      <c r="AA277" s="477">
        <f t="shared" si="109"/>
        <v>171.34786841485752</v>
      </c>
      <c r="AB277" s="253">
        <f t="shared" si="117"/>
        <v>20233214.753042124</v>
      </c>
      <c r="AC277" s="261">
        <f t="shared" si="116"/>
        <v>444579.6091171538</v>
      </c>
      <c r="AD277" s="435">
        <f t="shared" si="110"/>
        <v>-1.5404755755585905E-2</v>
      </c>
      <c r="AE277" s="478">
        <f t="shared" si="118"/>
        <v>-5.2318781614303519E-2</v>
      </c>
    </row>
    <row r="278" spans="2:31" x14ac:dyDescent="0.3">
      <c r="B278" s="353">
        <v>249</v>
      </c>
      <c r="C278" s="432">
        <f t="shared" si="99"/>
        <v>113.65174078081964</v>
      </c>
      <c r="D278" s="433">
        <f t="shared" si="94"/>
        <v>15.595150110580319</v>
      </c>
      <c r="E278" s="434">
        <f t="shared" si="95"/>
        <v>7.0828259098551856</v>
      </c>
      <c r="F278" s="434">
        <f t="shared" si="96"/>
        <v>7.0826380138053402</v>
      </c>
      <c r="G278" s="434">
        <f t="shared" si="119"/>
        <v>1.8789604984537078E-4</v>
      </c>
      <c r="H278" s="467">
        <f t="shared" si="97"/>
        <v>8.5123242007251338</v>
      </c>
      <c r="I278" s="253">
        <f t="shared" si="100"/>
        <v>113.65676595692612</v>
      </c>
      <c r="J278">
        <f t="shared" si="101"/>
        <v>15.595425926280697</v>
      </c>
      <c r="K278" s="253">
        <f t="shared" si="102"/>
        <v>2322535479.0581532</v>
      </c>
      <c r="L278" s="249">
        <f t="shared" si="103"/>
        <v>20435546.900572546</v>
      </c>
      <c r="M278" s="253">
        <f t="shared" si="98"/>
        <v>318695421.50623327</v>
      </c>
      <c r="N278" s="443">
        <f t="shared" si="111"/>
        <v>1.0000693862386107E-2</v>
      </c>
      <c r="O278" s="454">
        <f t="shared" si="120"/>
        <v>1.0001734656855752E-2</v>
      </c>
      <c r="Q278" s="353">
        <v>249</v>
      </c>
      <c r="R278" s="54">
        <f t="shared" si="112"/>
        <v>7.9461125996405133E-6</v>
      </c>
      <c r="S278" s="253">
        <f t="shared" si="104"/>
        <v>2.1420076054462049E-2</v>
      </c>
      <c r="T278" s="253">
        <f t="shared" si="105"/>
        <v>9.7283237797553268E-3</v>
      </c>
      <c r="U278">
        <f t="shared" si="113"/>
        <v>4.9519205577966335E-7</v>
      </c>
      <c r="V278" s="253">
        <f t="shared" si="114"/>
        <v>9.7278285876995479E-3</v>
      </c>
      <c r="W278" s="253">
        <f t="shared" si="115"/>
        <v>1.1691752274706722E-2</v>
      </c>
      <c r="X278">
        <f t="shared" si="106"/>
        <v>113.65676595692612</v>
      </c>
      <c r="Y278">
        <f t="shared" si="107"/>
        <v>15.595425926280697</v>
      </c>
      <c r="Z278" s="55">
        <f t="shared" si="108"/>
        <v>8.5124747496230029</v>
      </c>
      <c r="AA278" s="477">
        <f t="shared" si="109"/>
        <v>162.38315670718416</v>
      </c>
      <c r="AB278" s="253">
        <f t="shared" si="117"/>
        <v>20435546.900572546</v>
      </c>
      <c r="AC278" s="261">
        <f t="shared" si="116"/>
        <v>437730.96882479009</v>
      </c>
      <c r="AD278" s="435">
        <f t="shared" si="110"/>
        <v>-1.5404755755586131E-2</v>
      </c>
      <c r="AE278" s="478">
        <f t="shared" si="118"/>
        <v>-5.2318781614303596E-2</v>
      </c>
    </row>
    <row r="279" spans="2:31" x14ac:dyDescent="0.3">
      <c r="B279" s="356">
        <v>250</v>
      </c>
      <c r="C279" s="429">
        <f t="shared" si="99"/>
        <v>113.65192867686949</v>
      </c>
      <c r="D279" s="327">
        <f t="shared" si="94"/>
        <v>15.59516042371984</v>
      </c>
      <c r="E279" s="430">
        <f t="shared" si="95"/>
        <v>7.0828305937582767</v>
      </c>
      <c r="F279" s="430">
        <f t="shared" si="96"/>
        <v>7.0826497232582373</v>
      </c>
      <c r="G279" s="430">
        <f t="shared" si="119"/>
        <v>1.8087050003945393E-4</v>
      </c>
      <c r="H279" s="466">
        <f t="shared" si="97"/>
        <v>8.5123298299615637</v>
      </c>
      <c r="I279" s="253">
        <f t="shared" si="100"/>
        <v>113.65676595692612</v>
      </c>
      <c r="J279">
        <f t="shared" si="101"/>
        <v>15.595425926280697</v>
      </c>
      <c r="K279" s="259">
        <f t="shared" si="102"/>
        <v>2345764712.0048594</v>
      </c>
      <c r="L279" s="256">
        <f t="shared" si="103"/>
        <v>20639902.369578272</v>
      </c>
      <c r="M279" s="259">
        <f t="shared" si="98"/>
        <v>321882588.58348882</v>
      </c>
      <c r="N279" s="456">
        <f t="shared" si="111"/>
        <v>1.0000667917324348E-2</v>
      </c>
      <c r="O279" s="457">
        <f t="shared" si="120"/>
        <v>1.0001669794136508E-2</v>
      </c>
      <c r="Q279" s="353">
        <v>250</v>
      </c>
      <c r="R279" s="54">
        <f t="shared" si="112"/>
        <v>7.4558234355022332E-6</v>
      </c>
      <c r="S279" s="253">
        <f t="shared" si="104"/>
        <v>2.088129209364056E-2</v>
      </c>
      <c r="T279" s="253">
        <f t="shared" si="105"/>
        <v>9.4836250772444841E-3</v>
      </c>
      <c r="U279">
        <f t="shared" si="113"/>
        <v>4.6463783243187042E-7</v>
      </c>
      <c r="V279" s="253">
        <f t="shared" si="114"/>
        <v>9.4831604394120528E-3</v>
      </c>
      <c r="W279" s="253">
        <f t="shared" si="115"/>
        <v>1.1397667016396076E-2</v>
      </c>
      <c r="X279">
        <f t="shared" si="106"/>
        <v>113.65676595692612</v>
      </c>
      <c r="Y279">
        <f t="shared" si="107"/>
        <v>15.595425926280697</v>
      </c>
      <c r="Z279" s="55">
        <f t="shared" si="108"/>
        <v>8.5124747496230029</v>
      </c>
      <c r="AA279" s="477">
        <f t="shared" si="109"/>
        <v>153.88746779357976</v>
      </c>
      <c r="AB279" s="253">
        <f t="shared" si="117"/>
        <v>20639902.369578272</v>
      </c>
      <c r="AC279" s="261">
        <f t="shared" si="116"/>
        <v>430987.83016338822</v>
      </c>
      <c r="AD279" s="435">
        <f t="shared" si="110"/>
        <v>-1.5404755755585883E-2</v>
      </c>
      <c r="AE279" s="478">
        <f t="shared" si="118"/>
        <v>-5.231878161430354E-2</v>
      </c>
    </row>
    <row r="280" spans="2:31" x14ac:dyDescent="0.3">
      <c r="B280" s="353">
        <v>251</v>
      </c>
      <c r="C280" s="432">
        <f t="shared" ref="C280:C343" si="121">C279+E279-F279</f>
        <v>113.65210954736952</v>
      </c>
      <c r="D280" s="433">
        <f t="shared" ref="D280:D343" si="122">$C$11*C280^$C$7</f>
        <v>15.595170351235017</v>
      </c>
      <c r="E280" s="434">
        <f t="shared" ref="E280:E343" si="123">$C$8*D280</f>
        <v>7.0828351025229388</v>
      </c>
      <c r="F280" s="434">
        <f t="shared" ref="F280:F343" si="124">($C$9+$C$10)*C280</f>
        <v>7.0826609948874291</v>
      </c>
      <c r="G280" s="434">
        <f t="shared" ref="G280:G343" si="125">E280-F280</f>
        <v>1.7410763550973485E-4</v>
      </c>
      <c r="H280" s="467">
        <f t="shared" ref="H280:H343" si="126">(1-$C$8)*D280</f>
        <v>8.5123352487120787</v>
      </c>
      <c r="I280" s="253">
        <f t="shared" si="100"/>
        <v>113.65676595692612</v>
      </c>
      <c r="J280">
        <f t="shared" si="101"/>
        <v>15.595425926280697</v>
      </c>
      <c r="K280" s="253">
        <f t="shared" ref="K280:K343" si="127">C280*L280</f>
        <v>2369226129.6058645</v>
      </c>
      <c r="L280" s="249">
        <f t="shared" ref="L280:L343" si="128">L279*(1+$C$10)</f>
        <v>20846301.393274054</v>
      </c>
      <c r="M280" s="253">
        <f t="shared" ref="M280:M343" si="129">$C$11*(K280^$C$7)*(L280^(1-$C$7))</f>
        <v>325101621.42129707</v>
      </c>
      <c r="N280" s="443">
        <f t="shared" si="111"/>
        <v>1.0000642942429021E-2</v>
      </c>
      <c r="O280" s="454">
        <f t="shared" ref="O280:O343" si="130">(K280-K279)/K279</f>
        <v>1.0001607356840686E-2</v>
      </c>
      <c r="Q280" s="353">
        <v>251</v>
      </c>
      <c r="R280" s="54">
        <f t="shared" si="112"/>
        <v>6.995785977648897E-6</v>
      </c>
      <c r="S280" s="253">
        <f t="shared" si="104"/>
        <v>2.0356060286214828E-2</v>
      </c>
      <c r="T280" s="253">
        <f t="shared" si="105"/>
        <v>9.24508133589305E-3</v>
      </c>
      <c r="U280">
        <f t="shared" si="113"/>
        <v>4.3596885856150893E-7</v>
      </c>
      <c r="V280" s="253">
        <f t="shared" si="114"/>
        <v>9.2446453670344889E-3</v>
      </c>
      <c r="W280" s="253">
        <f t="shared" si="115"/>
        <v>1.1110978950321778E-2</v>
      </c>
      <c r="X280">
        <f t="shared" si="106"/>
        <v>113.65676595692612</v>
      </c>
      <c r="Y280">
        <f t="shared" si="107"/>
        <v>15.595425926280697</v>
      </c>
      <c r="Z280" s="55">
        <f t="shared" si="108"/>
        <v>8.5124747496230029</v>
      </c>
      <c r="AA280" s="477">
        <f t="shared" si="109"/>
        <v>145.83626297290928</v>
      </c>
      <c r="AB280" s="253">
        <f t="shared" si="117"/>
        <v>20846301.393274054</v>
      </c>
      <c r="AC280" s="261">
        <f t="shared" si="116"/>
        <v>424348.56790609122</v>
      </c>
      <c r="AD280" s="435">
        <f t="shared" si="110"/>
        <v>-1.5404755755586055E-2</v>
      </c>
      <c r="AE280" s="478">
        <f t="shared" si="118"/>
        <v>-5.2318781614303596E-2</v>
      </c>
    </row>
    <row r="281" spans="2:31" x14ac:dyDescent="0.3">
      <c r="B281" s="353">
        <v>252</v>
      </c>
      <c r="C281" s="432">
        <f t="shared" si="121"/>
        <v>113.65228365500502</v>
      </c>
      <c r="D281" s="433">
        <f t="shared" si="122"/>
        <v>15.595179907545051</v>
      </c>
      <c r="E281" s="434">
        <f t="shared" si="123"/>
        <v>7.0828394426979182</v>
      </c>
      <c r="F281" s="434">
        <f t="shared" si="124"/>
        <v>7.0826718450631434</v>
      </c>
      <c r="G281" s="434">
        <f t="shared" si="125"/>
        <v>1.675976347748076E-4</v>
      </c>
      <c r="H281" s="467">
        <f t="shared" si="126"/>
        <v>8.5123404648471332</v>
      </c>
      <c r="I281" s="253">
        <f t="shared" si="100"/>
        <v>113.65676595692612</v>
      </c>
      <c r="J281">
        <f t="shared" si="101"/>
        <v>15.595425926280697</v>
      </c>
      <c r="K281" s="253">
        <f t="shared" si="127"/>
        <v>2392922056.6971703</v>
      </c>
      <c r="L281" s="249">
        <f t="shared" si="128"/>
        <v>21054764.407206796</v>
      </c>
      <c r="M281" s="253">
        <f t="shared" si="129"/>
        <v>328352838.84136558</v>
      </c>
      <c r="N281" s="443">
        <f t="shared" si="111"/>
        <v>1.0000618901421199E-2</v>
      </c>
      <c r="O281" s="454">
        <f t="shared" si="130"/>
        <v>1.0001547254270616E-2</v>
      </c>
      <c r="Q281" s="353">
        <v>252</v>
      </c>
      <c r="R281" s="54">
        <f t="shared" si="112"/>
        <v>6.5641336424394807E-6</v>
      </c>
      <c r="S281" s="253">
        <f t="shared" si="104"/>
        <v>1.984403975184125E-2</v>
      </c>
      <c r="T281" s="253">
        <f t="shared" si="105"/>
        <v>9.0125377385871994E-3</v>
      </c>
      <c r="U281">
        <f t="shared" si="113"/>
        <v>4.090688109502892E-7</v>
      </c>
      <c r="V281" s="253">
        <f t="shared" si="114"/>
        <v>9.0121286697762495E-3</v>
      </c>
      <c r="W281" s="253">
        <f t="shared" si="115"/>
        <v>1.083150201325405E-2</v>
      </c>
      <c r="X281">
        <f t="shared" si="106"/>
        <v>113.65676595692612</v>
      </c>
      <c r="Y281">
        <f t="shared" si="107"/>
        <v>15.595425926280697</v>
      </c>
      <c r="Z281" s="55">
        <f t="shared" si="108"/>
        <v>8.5124747496230029</v>
      </c>
      <c r="AA281" s="477">
        <f t="shared" si="109"/>
        <v>138.20628737898349</v>
      </c>
      <c r="AB281" s="253">
        <f t="shared" si="117"/>
        <v>21054764.407206796</v>
      </c>
      <c r="AC281" s="261">
        <f t="shared" si="116"/>
        <v>417811.58186226361</v>
      </c>
      <c r="AD281" s="435">
        <f t="shared" si="110"/>
        <v>-1.5404755755589706E-2</v>
      </c>
      <c r="AE281" s="478">
        <f t="shared" si="118"/>
        <v>-5.231878161430361E-2</v>
      </c>
    </row>
    <row r="282" spans="2:31" x14ac:dyDescent="0.3">
      <c r="B282" s="353">
        <v>253</v>
      </c>
      <c r="C282" s="432">
        <f t="shared" si="121"/>
        <v>113.65245125263979</v>
      </c>
      <c r="D282" s="433">
        <f t="shared" si="122"/>
        <v>15.595189106529979</v>
      </c>
      <c r="E282" s="434">
        <f t="shared" si="123"/>
        <v>7.0828436205870906</v>
      </c>
      <c r="F282" s="434">
        <f t="shared" si="124"/>
        <v>7.082682289543544</v>
      </c>
      <c r="G282" s="434">
        <f t="shared" si="125"/>
        <v>1.6133104354665306E-4</v>
      </c>
      <c r="H282" s="467">
        <f t="shared" si="126"/>
        <v>8.5123454859428875</v>
      </c>
      <c r="I282" s="253">
        <f t="shared" si="100"/>
        <v>113.65676595692612</v>
      </c>
      <c r="J282">
        <f t="shared" si="101"/>
        <v>15.595425926280697</v>
      </c>
      <c r="K282" s="253">
        <f t="shared" si="127"/>
        <v>2416854841.2801447</v>
      </c>
      <c r="L282" s="249">
        <f t="shared" si="128"/>
        <v>21265312.051278863</v>
      </c>
      <c r="M282" s="253">
        <f t="shared" si="129"/>
        <v>331636562.84906465</v>
      </c>
      <c r="N282" s="443">
        <f t="shared" si="111"/>
        <v>1.0000595759385261E-2</v>
      </c>
      <c r="O282" s="454">
        <f t="shared" si="130"/>
        <v>1.0001489399118855E-2</v>
      </c>
      <c r="Q282" s="353">
        <v>253</v>
      </c>
      <c r="R282" s="54">
        <f t="shared" si="112"/>
        <v>6.1591150177362256E-6</v>
      </c>
      <c r="S282" s="253">
        <f t="shared" si="104"/>
        <v>1.9344898184415833E-2</v>
      </c>
      <c r="T282" s="253">
        <f t="shared" si="105"/>
        <v>8.7858433623626345E-3</v>
      </c>
      <c r="U282">
        <f t="shared" si="113"/>
        <v>3.8382854372768142E-7</v>
      </c>
      <c r="V282" s="253">
        <f t="shared" si="114"/>
        <v>8.7854595338189064E-3</v>
      </c>
      <c r="W282" s="253">
        <f t="shared" si="115"/>
        <v>1.0559054822053198E-2</v>
      </c>
      <c r="X282">
        <f t="shared" si="106"/>
        <v>113.65676595692612</v>
      </c>
      <c r="Y282">
        <f t="shared" si="107"/>
        <v>15.595425926280697</v>
      </c>
      <c r="Z282" s="55">
        <f t="shared" si="108"/>
        <v>8.5124747496230029</v>
      </c>
      <c r="AA282" s="477">
        <f t="shared" si="109"/>
        <v>130.97550281187878</v>
      </c>
      <c r="AB282" s="253">
        <f t="shared" si="117"/>
        <v>21265312.051278863</v>
      </c>
      <c r="AC282" s="261">
        <f t="shared" si="116"/>
        <v>411375.29649182042</v>
      </c>
      <c r="AD282" s="435">
        <f t="shared" si="110"/>
        <v>-1.5404755755585987E-2</v>
      </c>
      <c r="AE282" s="478">
        <f t="shared" si="118"/>
        <v>-5.2318781614303492E-2</v>
      </c>
    </row>
    <row r="283" spans="2:31" x14ac:dyDescent="0.3">
      <c r="B283" s="353">
        <v>254</v>
      </c>
      <c r="C283" s="432">
        <f t="shared" si="121"/>
        <v>113.65261258368334</v>
      </c>
      <c r="D283" s="433">
        <f t="shared" si="122"/>
        <v>15.595197961550825</v>
      </c>
      <c r="E283" s="434">
        <f t="shared" si="123"/>
        <v>7.0828476422586126</v>
      </c>
      <c r="F283" s="434">
        <f t="shared" si="124"/>
        <v>7.0826923434976141</v>
      </c>
      <c r="G283" s="434">
        <f t="shared" si="125"/>
        <v>1.5529876099851236E-4</v>
      </c>
      <c r="H283" s="467">
        <f t="shared" si="126"/>
        <v>8.5123503192922119</v>
      </c>
      <c r="I283" s="253">
        <f t="shared" si="100"/>
        <v>113.65676595692612</v>
      </c>
      <c r="J283">
        <f t="shared" si="101"/>
        <v>15.595425926280697</v>
      </c>
      <c r="K283" s="253">
        <f t="shared" si="127"/>
        <v>2441026854.7554803</v>
      </c>
      <c r="L283" s="249">
        <f t="shared" si="128"/>
        <v>21477965.17179165</v>
      </c>
      <c r="M283" s="253">
        <f t="shared" si="129"/>
        <v>334953118.66538501</v>
      </c>
      <c r="N283" s="443">
        <f t="shared" si="111"/>
        <v>1.0000573482694668E-2</v>
      </c>
      <c r="O283" s="454">
        <f t="shared" si="130"/>
        <v>1.0001433707343514E-2</v>
      </c>
      <c r="Q283" s="353">
        <v>254</v>
      </c>
      <c r="R283" s="54">
        <f t="shared" si="112"/>
        <v>5.7790867566197097E-6</v>
      </c>
      <c r="S283" s="253">
        <f t="shared" si="104"/>
        <v>1.8858311636404168E-2</v>
      </c>
      <c r="T283" s="253">
        <f t="shared" si="105"/>
        <v>8.5648510804540532E-3</v>
      </c>
      <c r="U283">
        <f t="shared" si="113"/>
        <v>3.6014564551589774E-7</v>
      </c>
      <c r="V283" s="253">
        <f t="shared" si="114"/>
        <v>8.5644909348085371E-3</v>
      </c>
      <c r="W283" s="253">
        <f t="shared" si="115"/>
        <v>1.0293460555950115E-2</v>
      </c>
      <c r="X283">
        <f t="shared" si="106"/>
        <v>113.65676595692612</v>
      </c>
      <c r="Y283">
        <f t="shared" si="107"/>
        <v>15.595425926280697</v>
      </c>
      <c r="Z283" s="55">
        <f t="shared" si="108"/>
        <v>8.5124747496230029</v>
      </c>
      <c r="AA283" s="477">
        <f t="shared" si="109"/>
        <v>124.1230240834405</v>
      </c>
      <c r="AB283" s="253">
        <f t="shared" si="117"/>
        <v>21477965.17179165</v>
      </c>
      <c r="AC283" s="261">
        <f t="shared" si="116"/>
        <v>405038.16052548221</v>
      </c>
      <c r="AD283" s="435">
        <f t="shared" si="110"/>
        <v>-1.5404755755585878E-2</v>
      </c>
      <c r="AE283" s="478">
        <f t="shared" si="118"/>
        <v>-5.231878161430354E-2</v>
      </c>
    </row>
    <row r="284" spans="2:31" x14ac:dyDescent="0.3">
      <c r="B284" s="353">
        <v>255</v>
      </c>
      <c r="C284" s="432">
        <f t="shared" si="121"/>
        <v>113.65276788244434</v>
      </c>
      <c r="D284" s="433">
        <f t="shared" si="122"/>
        <v>15.595206485469012</v>
      </c>
      <c r="E284" s="434">
        <f t="shared" si="123"/>
        <v>7.0828515135537371</v>
      </c>
      <c r="F284" s="434">
        <f t="shared" si="124"/>
        <v>7.0827020215271856</v>
      </c>
      <c r="G284" s="434">
        <f t="shared" si="125"/>
        <v>1.4949202655145655E-4</v>
      </c>
      <c r="H284" s="467">
        <f t="shared" si="126"/>
        <v>8.5123549719152738</v>
      </c>
      <c r="I284" s="253">
        <f t="shared" si="100"/>
        <v>113.65676595692612</v>
      </c>
      <c r="J284">
        <f t="shared" si="101"/>
        <v>15.595425926280697</v>
      </c>
      <c r="K284" s="253">
        <f t="shared" si="127"/>
        <v>2465440492.1594286</v>
      </c>
      <c r="L284" s="249">
        <f t="shared" si="128"/>
        <v>21692744.823509566</v>
      </c>
      <c r="M284" s="253">
        <f t="shared" si="129"/>
        <v>338302834.7592212</v>
      </c>
      <c r="N284" s="443">
        <f t="shared" si="111"/>
        <v>1.0000552038993023E-2</v>
      </c>
      <c r="O284" s="454">
        <f t="shared" si="130"/>
        <v>1.0001380098046419E-2</v>
      </c>
      <c r="Q284" s="353">
        <v>255</v>
      </c>
      <c r="R284" s="54">
        <f t="shared" si="112"/>
        <v>5.4225069095742669E-6</v>
      </c>
      <c r="S284" s="253">
        <f t="shared" si="104"/>
        <v>1.8383964308596651E-2</v>
      </c>
      <c r="T284" s="253">
        <f t="shared" si="105"/>
        <v>8.3494174668085966E-3</v>
      </c>
      <c r="U284">
        <f t="shared" si="113"/>
        <v>3.3792402389981102E-7</v>
      </c>
      <c r="V284" s="253">
        <f t="shared" si="114"/>
        <v>8.3490795427846962E-3</v>
      </c>
      <c r="W284" s="253">
        <f t="shared" si="115"/>
        <v>1.0034546841788054E-2</v>
      </c>
      <c r="X284">
        <f t="shared" si="106"/>
        <v>113.65676595692612</v>
      </c>
      <c r="Y284">
        <f t="shared" si="107"/>
        <v>15.595425926280697</v>
      </c>
      <c r="Z284" s="55">
        <f t="shared" si="108"/>
        <v>8.5124747496230029</v>
      </c>
      <c r="AA284" s="477">
        <f t="shared" si="109"/>
        <v>117.62905869311203</v>
      </c>
      <c r="AB284" s="253">
        <f t="shared" si="117"/>
        <v>21692744.823509566</v>
      </c>
      <c r="AC284" s="261">
        <f t="shared" si="116"/>
        <v>398798.64659089525</v>
      </c>
      <c r="AD284" s="435">
        <f t="shared" si="110"/>
        <v>-1.5404755755586162E-2</v>
      </c>
      <c r="AE284" s="478">
        <f t="shared" si="118"/>
        <v>-5.2318781614303596E-2</v>
      </c>
    </row>
    <row r="285" spans="2:31" x14ac:dyDescent="0.3">
      <c r="B285" s="353">
        <v>256</v>
      </c>
      <c r="C285" s="432">
        <f t="shared" si="121"/>
        <v>113.65291737447089</v>
      </c>
      <c r="D285" s="433">
        <f t="shared" si="122"/>
        <v>15.595214690665044</v>
      </c>
      <c r="E285" s="434">
        <f t="shared" si="123"/>
        <v>7.0828552400952987</v>
      </c>
      <c r="F285" s="434">
        <f t="shared" si="124"/>
        <v>7.0827113376881412</v>
      </c>
      <c r="G285" s="434">
        <f t="shared" si="125"/>
        <v>1.4390240715744795E-4</v>
      </c>
      <c r="H285" s="467">
        <f t="shared" si="126"/>
        <v>8.5123594505697451</v>
      </c>
      <c r="I285" s="253">
        <f t="shared" si="100"/>
        <v>113.65676595692612</v>
      </c>
      <c r="J285">
        <f t="shared" si="101"/>
        <v>15.595425926280697</v>
      </c>
      <c r="K285" s="253">
        <f t="shared" si="127"/>
        <v>2490098172.4023318</v>
      </c>
      <c r="L285" s="249">
        <f t="shared" si="128"/>
        <v>21909672.271744661</v>
      </c>
      <c r="M285" s="253">
        <f t="shared" si="129"/>
        <v>341686042.87996882</v>
      </c>
      <c r="N285" s="443">
        <f t="shared" si="111"/>
        <v>1.0000531397129859E-2</v>
      </c>
      <c r="O285" s="454">
        <f t="shared" si="130"/>
        <v>1.0001328493354174E-2</v>
      </c>
      <c r="Q285" s="353">
        <v>256</v>
      </c>
      <c r="R285" s="54">
        <f t="shared" si="112"/>
        <v>5.0879286680893055E-6</v>
      </c>
      <c r="S285" s="253">
        <f t="shared" si="104"/>
        <v>1.7921548345151785E-2</v>
      </c>
      <c r="T285" s="253">
        <f t="shared" si="105"/>
        <v>8.1394027030009738E-3</v>
      </c>
      <c r="U285">
        <f t="shared" si="113"/>
        <v>3.1707351553581198E-7</v>
      </c>
      <c r="V285" s="253">
        <f t="shared" si="114"/>
        <v>8.1390856294854385E-3</v>
      </c>
      <c r="W285" s="253">
        <f t="shared" si="115"/>
        <v>9.7821456421508107E-3</v>
      </c>
      <c r="X285">
        <f t="shared" si="106"/>
        <v>113.65676595692612</v>
      </c>
      <c r="Y285">
        <f t="shared" si="107"/>
        <v>15.595425926280697</v>
      </c>
      <c r="Z285" s="55">
        <f t="shared" si="108"/>
        <v>8.5124747496230029</v>
      </c>
      <c r="AA285" s="477">
        <f t="shared" si="109"/>
        <v>111.474849659851</v>
      </c>
      <c r="AB285" s="253">
        <f t="shared" si="117"/>
        <v>21909672.271744661</v>
      </c>
      <c r="AC285" s="261">
        <f t="shared" si="116"/>
        <v>392655.25084450352</v>
      </c>
      <c r="AD285" s="435">
        <f t="shared" si="110"/>
        <v>-1.5404755755587834E-2</v>
      </c>
      <c r="AE285" s="478">
        <f t="shared" si="118"/>
        <v>-5.2318781614303575E-2</v>
      </c>
    </row>
    <row r="286" spans="2:31" x14ac:dyDescent="0.3">
      <c r="B286" s="353">
        <v>257</v>
      </c>
      <c r="C286" s="432">
        <f t="shared" si="121"/>
        <v>113.65306127687805</v>
      </c>
      <c r="D286" s="433">
        <f t="shared" si="122"/>
        <v>15.59522258905651</v>
      </c>
      <c r="E286" s="434">
        <f t="shared" si="123"/>
        <v>7.0828588272958921</v>
      </c>
      <c r="F286" s="434">
        <f t="shared" si="124"/>
        <v>7.0827203055108274</v>
      </c>
      <c r="G286" s="434">
        <f t="shared" si="125"/>
        <v>1.3852178506468249E-4</v>
      </c>
      <c r="H286" s="467">
        <f t="shared" si="126"/>
        <v>8.5123637617606178</v>
      </c>
      <c r="I286" s="253">
        <f t="shared" si="100"/>
        <v>113.65676595692612</v>
      </c>
      <c r="J286">
        <f t="shared" si="101"/>
        <v>15.595425926280697</v>
      </c>
      <c r="K286" s="253">
        <f t="shared" si="127"/>
        <v>2515002338.509481</v>
      </c>
      <c r="L286" s="249">
        <f t="shared" si="128"/>
        <v>22128768.994462106</v>
      </c>
      <c r="M286" s="253">
        <f t="shared" si="129"/>
        <v>345103078.09044874</v>
      </c>
      <c r="N286" s="443">
        <f t="shared" si="111"/>
        <v>1.0000511527128102E-2</v>
      </c>
      <c r="O286" s="454">
        <f t="shared" si="130"/>
        <v>1.0001278818305679E-2</v>
      </c>
      <c r="Q286" s="353">
        <v>257</v>
      </c>
      <c r="R286" s="54">
        <f t="shared" si="112"/>
        <v>4.7739944942914718E-6</v>
      </c>
      <c r="S286" s="253">
        <f t="shared" si="104"/>
        <v>1.7470763633794829E-2</v>
      </c>
      <c r="T286" s="253">
        <f t="shared" si="105"/>
        <v>7.9346704874899802E-3</v>
      </c>
      <c r="U286">
        <f t="shared" si="113"/>
        <v>2.9750952031763797E-7</v>
      </c>
      <c r="V286" s="253">
        <f t="shared" si="114"/>
        <v>7.9343729779696621E-3</v>
      </c>
      <c r="W286" s="253">
        <f t="shared" si="115"/>
        <v>9.5360931463048491E-3</v>
      </c>
      <c r="X286">
        <f t="shared" si="106"/>
        <v>113.65676595692612</v>
      </c>
      <c r="Y286">
        <f t="shared" si="107"/>
        <v>15.595425926280697</v>
      </c>
      <c r="Z286" s="55">
        <f t="shared" si="108"/>
        <v>8.5124747496230029</v>
      </c>
      <c r="AA286" s="477">
        <f t="shared" si="109"/>
        <v>105.64262134500993</v>
      </c>
      <c r="AB286" s="253">
        <f t="shared" si="117"/>
        <v>22128768.994462106</v>
      </c>
      <c r="AC286" s="261">
        <f t="shared" si="116"/>
        <v>386606.49260909489</v>
      </c>
      <c r="AD286" s="435">
        <f t="shared" si="110"/>
        <v>-1.5404755755587791E-2</v>
      </c>
      <c r="AE286" s="478">
        <f t="shared" si="118"/>
        <v>-5.2318781614303637E-2</v>
      </c>
    </row>
    <row r="287" spans="2:31" x14ac:dyDescent="0.3">
      <c r="B287" s="353">
        <v>258</v>
      </c>
      <c r="C287" s="432">
        <f t="shared" si="121"/>
        <v>113.65319979866311</v>
      </c>
      <c r="D287" s="433">
        <f t="shared" si="122"/>
        <v>15.595230192115357</v>
      </c>
      <c r="E287" s="434">
        <f t="shared" si="123"/>
        <v>7.0828622803657124</v>
      </c>
      <c r="F287" s="434">
        <f t="shared" si="124"/>
        <v>7.0827289380196996</v>
      </c>
      <c r="G287" s="434">
        <f t="shared" si="125"/>
        <v>1.3334234601281025E-4</v>
      </c>
      <c r="H287" s="467">
        <f t="shared" si="126"/>
        <v>8.512367911749644</v>
      </c>
      <c r="I287" s="253">
        <f t="shared" ref="I287:I350" si="131">(($C$8*$C$11)/($C$9+$C$10))^(1/(1-$C$7))</f>
        <v>113.65676595692612</v>
      </c>
      <c r="J287">
        <f t="shared" ref="J287:J350" si="132">$C$11*$C$17^$C$7</f>
        <v>15.595425926280697</v>
      </c>
      <c r="K287" s="253">
        <f t="shared" si="127"/>
        <v>2540155457.8643236</v>
      </c>
      <c r="L287" s="249">
        <f t="shared" si="128"/>
        <v>22350056.684406728</v>
      </c>
      <c r="M287" s="253">
        <f t="shared" si="129"/>
        <v>348554278.80014944</v>
      </c>
      <c r="N287" s="443">
        <f t="shared" si="111"/>
        <v>1.0000492400117543E-2</v>
      </c>
      <c r="O287" s="454">
        <f t="shared" si="130"/>
        <v>1.00012310007432E-2</v>
      </c>
      <c r="Q287" s="353">
        <v>258</v>
      </c>
      <c r="R287" s="54">
        <f t="shared" si="112"/>
        <v>4.4794306127888599E-6</v>
      </c>
      <c r="S287" s="253">
        <f t="shared" ref="S287:S350" si="133">$C$11*R287^$C$7</f>
        <v>1.7031317611042221E-2</v>
      </c>
      <c r="T287" s="253">
        <f t="shared" ref="T287:T350" si="134">$C$8*S287</f>
        <v>7.7350879471575632E-3</v>
      </c>
      <c r="U287">
        <f t="shared" si="113"/>
        <v>2.7915265811481507E-7</v>
      </c>
      <c r="V287" s="253">
        <f t="shared" si="114"/>
        <v>7.7348087944994481E-3</v>
      </c>
      <c r="W287" s="253">
        <f t="shared" si="115"/>
        <v>9.2962296638846587E-3</v>
      </c>
      <c r="X287">
        <f t="shared" ref="X287:X350" si="135">(($C$8*$C$11)/($C$9+$C$10))^(1/(1-$C$7))</f>
        <v>113.65676595692612</v>
      </c>
      <c r="Y287">
        <f t="shared" ref="Y287:Y350" si="136">$C$11*$C$17^$C$7</f>
        <v>15.595425926280697</v>
      </c>
      <c r="Z287" s="55">
        <f t="shared" ref="Z287:Z350" si="137">(1-$C$8)*Y287</f>
        <v>8.5124747496230029</v>
      </c>
      <c r="AA287" s="477">
        <f t="shared" si="109"/>
        <v>100.11552810969779</v>
      </c>
      <c r="AB287" s="253">
        <f t="shared" si="117"/>
        <v>22350056.684406728</v>
      </c>
      <c r="AC287" s="261">
        <f t="shared" si="116"/>
        <v>380650.91401692788</v>
      </c>
      <c r="AD287" s="435">
        <f t="shared" si="110"/>
        <v>-1.5404755755586343E-2</v>
      </c>
      <c r="AE287" s="478">
        <f t="shared" si="118"/>
        <v>-5.2318781614303547E-2</v>
      </c>
    </row>
    <row r="288" spans="2:31" x14ac:dyDescent="0.3">
      <c r="B288" s="353">
        <v>259</v>
      </c>
      <c r="C288" s="432">
        <f t="shared" si="121"/>
        <v>113.65333314100913</v>
      </c>
      <c r="D288" s="433">
        <f t="shared" si="122"/>
        <v>15.595237510884564</v>
      </c>
      <c r="E288" s="434">
        <f t="shared" si="123"/>
        <v>7.0828656043201343</v>
      </c>
      <c r="F288" s="434">
        <f t="shared" si="124"/>
        <v>7.0827372477522408</v>
      </c>
      <c r="G288" s="434">
        <f t="shared" si="125"/>
        <v>1.2835656789356165E-4</v>
      </c>
      <c r="H288" s="467">
        <f t="shared" si="126"/>
        <v>8.5123719065644288</v>
      </c>
      <c r="I288" s="253">
        <f t="shared" si="131"/>
        <v>113.65676595692612</v>
      </c>
      <c r="J288">
        <f t="shared" si="132"/>
        <v>15.595425926280697</v>
      </c>
      <c r="K288" s="253">
        <f t="shared" si="127"/>
        <v>2565560022.4540491</v>
      </c>
      <c r="L288" s="249">
        <f t="shared" si="128"/>
        <v>22573557.251250796</v>
      </c>
      <c r="M288" s="253">
        <f t="shared" si="129"/>
        <v>352039986.7988072</v>
      </c>
      <c r="N288" s="443">
        <f t="shared" si="111"/>
        <v>1.0000473988317795E-2</v>
      </c>
      <c r="O288" s="454">
        <f t="shared" si="130"/>
        <v>1.0001184971208332E-2</v>
      </c>
      <c r="Q288" s="353">
        <v>259</v>
      </c>
      <c r="R288" s="54">
        <f t="shared" si="112"/>
        <v>4.2030418423781521E-6</v>
      </c>
      <c r="S288" s="253">
        <f t="shared" si="133"/>
        <v>1.6602925072325036E-2</v>
      </c>
      <c r="T288" s="253">
        <f t="shared" si="134"/>
        <v>7.5405255510728863E-3</v>
      </c>
      <c r="U288">
        <f t="shared" si="113"/>
        <v>2.619284466909443E-7</v>
      </c>
      <c r="V288" s="253">
        <f t="shared" si="114"/>
        <v>7.5402636226261956E-3</v>
      </c>
      <c r="W288" s="253">
        <f t="shared" si="115"/>
        <v>9.0623995212521496E-3</v>
      </c>
      <c r="X288">
        <f t="shared" si="135"/>
        <v>113.65676595692612</v>
      </c>
      <c r="Y288">
        <f t="shared" si="136"/>
        <v>15.595425926280697</v>
      </c>
      <c r="Z288" s="55">
        <f t="shared" si="137"/>
        <v>8.5124747496230029</v>
      </c>
      <c r="AA288" s="477">
        <f t="shared" ref="AA288:AA351" si="138">AA287*(1-$C$9)</f>
        <v>94.877605658325834</v>
      </c>
      <c r="AB288" s="253">
        <f t="shared" si="117"/>
        <v>22573557.251250796</v>
      </c>
      <c r="AC288" s="261">
        <f t="shared" si="116"/>
        <v>374787.0796583565</v>
      </c>
      <c r="AD288" s="435">
        <f t="shared" ref="AD288:AD351" si="139">(AC288-AC287)/AC287</f>
        <v>-1.5404755755586122E-2</v>
      </c>
      <c r="AE288" s="478">
        <f t="shared" si="118"/>
        <v>-5.2318781614303658E-2</v>
      </c>
    </row>
    <row r="289" spans="2:31" x14ac:dyDescent="0.3">
      <c r="B289" s="353">
        <v>260</v>
      </c>
      <c r="C289" s="432">
        <f t="shared" si="121"/>
        <v>113.65346149757703</v>
      </c>
      <c r="D289" s="433">
        <f t="shared" si="122"/>
        <v>15.595244555994215</v>
      </c>
      <c r="E289" s="434">
        <f t="shared" si="123"/>
        <v>7.0828688039870062</v>
      </c>
      <c r="F289" s="434">
        <f t="shared" si="124"/>
        <v>7.0827452467771641</v>
      </c>
      <c r="G289" s="434">
        <f t="shared" si="125"/>
        <v>1.2355720984214003E-4</v>
      </c>
      <c r="H289" s="467">
        <f t="shared" si="126"/>
        <v>8.512375752007209</v>
      </c>
      <c r="I289" s="253">
        <f t="shared" si="131"/>
        <v>113.65676595692612</v>
      </c>
      <c r="J289">
        <f t="shared" si="132"/>
        <v>15.595425926280697</v>
      </c>
      <c r="K289" s="253">
        <f t="shared" si="127"/>
        <v>2591218549.1175666</v>
      </c>
      <c r="L289" s="249">
        <f t="shared" si="128"/>
        <v>22799292.823763303</v>
      </c>
      <c r="M289" s="253">
        <f t="shared" si="129"/>
        <v>355560547.29031277</v>
      </c>
      <c r="N289" s="443">
        <f t="shared" ref="N289:N352" si="140">(M289-M288)/M288</f>
        <v>1.0000456264979873E-2</v>
      </c>
      <c r="O289" s="454">
        <f t="shared" si="130"/>
        <v>1.0001140662838278E-2</v>
      </c>
      <c r="Q289" s="353">
        <v>260</v>
      </c>
      <c r="R289" s="54">
        <f t="shared" si="112"/>
        <v>3.9437067466445444E-6</v>
      </c>
      <c r="S289" s="253">
        <f t="shared" si="133"/>
        <v>1.6185307986888671E-2</v>
      </c>
      <c r="T289" s="253">
        <f t="shared" si="134"/>
        <v>7.3508570264255897E-3</v>
      </c>
      <c r="U289">
        <f t="shared" si="113"/>
        <v>2.4576699949499708E-7</v>
      </c>
      <c r="V289" s="253">
        <f t="shared" si="114"/>
        <v>7.3506112594260951E-3</v>
      </c>
      <c r="W289" s="253">
        <f t="shared" si="115"/>
        <v>8.8344509604630812E-3</v>
      </c>
      <c r="X289">
        <f t="shared" si="135"/>
        <v>113.65676595692612</v>
      </c>
      <c r="Y289">
        <f t="shared" si="136"/>
        <v>15.595425926280697</v>
      </c>
      <c r="Z289" s="55">
        <f t="shared" si="137"/>
        <v>8.5124747496230029</v>
      </c>
      <c r="AA289" s="477">
        <f t="shared" si="138"/>
        <v>89.913724927799876</v>
      </c>
      <c r="AB289" s="253">
        <f t="shared" si="117"/>
        <v>22799292.823763303</v>
      </c>
      <c r="AC289" s="261">
        <f t="shared" si="116"/>
        <v>369013.57623586955</v>
      </c>
      <c r="AD289" s="435">
        <f t="shared" si="139"/>
        <v>-1.5404755755587625E-2</v>
      </c>
      <c r="AE289" s="478">
        <f t="shared" si="118"/>
        <v>-5.2318781614303526E-2</v>
      </c>
    </row>
    <row r="290" spans="2:31" x14ac:dyDescent="0.3">
      <c r="B290" s="353">
        <v>261</v>
      </c>
      <c r="C290" s="432">
        <f t="shared" si="121"/>
        <v>113.65358505478687</v>
      </c>
      <c r="D290" s="433">
        <f t="shared" si="122"/>
        <v>15.595251337676887</v>
      </c>
      <c r="E290" s="434">
        <f t="shared" si="123"/>
        <v>7.0828718840136426</v>
      </c>
      <c r="F290" s="434">
        <f t="shared" si="124"/>
        <v>7.0827529467119419</v>
      </c>
      <c r="G290" s="434">
        <f t="shared" si="125"/>
        <v>1.1893730170076111E-4</v>
      </c>
      <c r="H290" s="467">
        <f t="shared" si="126"/>
        <v>8.5123794536632431</v>
      </c>
      <c r="I290" s="253">
        <f t="shared" si="131"/>
        <v>113.65676595692612</v>
      </c>
      <c r="J290">
        <f t="shared" si="132"/>
        <v>15.595425926280697</v>
      </c>
      <c r="K290" s="253">
        <f t="shared" si="127"/>
        <v>2617133579.7959204</v>
      </c>
      <c r="L290" s="249">
        <f t="shared" si="128"/>
        <v>23027285.752000935</v>
      </c>
      <c r="M290" s="253">
        <f t="shared" si="129"/>
        <v>359116308.92696047</v>
      </c>
      <c r="N290" s="443">
        <f t="shared" si="140"/>
        <v>1.0000439204365512E-2</v>
      </c>
      <c r="O290" s="454">
        <f t="shared" si="130"/>
        <v>1.0001098011273147E-2</v>
      </c>
      <c r="Q290" s="353">
        <v>261</v>
      </c>
      <c r="R290" s="54">
        <f t="shared" si="112"/>
        <v>3.7003730837782103E-6</v>
      </c>
      <c r="S290" s="253">
        <f t="shared" si="133"/>
        <v>1.5778195317348215E-2</v>
      </c>
      <c r="T290" s="253">
        <f t="shared" si="134"/>
        <v>7.1659592765735266E-3</v>
      </c>
      <c r="U290">
        <f t="shared" si="113"/>
        <v>2.3060274209942143E-7</v>
      </c>
      <c r="V290" s="253">
        <f t="shared" si="114"/>
        <v>7.165728673831427E-3</v>
      </c>
      <c r="W290" s="253">
        <f t="shared" si="115"/>
        <v>8.612236040774688E-3</v>
      </c>
      <c r="X290">
        <f t="shared" si="135"/>
        <v>113.65676595692612</v>
      </c>
      <c r="Y290">
        <f t="shared" si="136"/>
        <v>15.595425926280697</v>
      </c>
      <c r="Z290" s="55">
        <f t="shared" si="137"/>
        <v>8.5124747496230029</v>
      </c>
      <c r="AA290" s="477">
        <f t="shared" si="138"/>
        <v>85.209548389173747</v>
      </c>
      <c r="AB290" s="253">
        <f t="shared" si="117"/>
        <v>23027285.752000935</v>
      </c>
      <c r="AC290" s="261">
        <f t="shared" si="116"/>
        <v>363329.0122234606</v>
      </c>
      <c r="AD290" s="435">
        <f t="shared" si="139"/>
        <v>-1.540475575558619E-2</v>
      </c>
      <c r="AE290" s="478">
        <f t="shared" si="118"/>
        <v>-5.2318781614303617E-2</v>
      </c>
    </row>
    <row r="291" spans="2:31" x14ac:dyDescent="0.3">
      <c r="B291" s="353">
        <v>262</v>
      </c>
      <c r="C291" s="432">
        <f t="shared" si="121"/>
        <v>113.65370399208857</v>
      </c>
      <c r="D291" s="433">
        <f t="shared" si="122"/>
        <v>15.59525786578255</v>
      </c>
      <c r="E291" s="434">
        <f t="shared" si="123"/>
        <v>7.0828748488735904</v>
      </c>
      <c r="F291" s="434">
        <f t="shared" si="124"/>
        <v>7.0827603587396712</v>
      </c>
      <c r="G291" s="434">
        <f t="shared" si="125"/>
        <v>1.1449013391917617E-4</v>
      </c>
      <c r="H291" s="467">
        <f t="shared" si="126"/>
        <v>8.5123830169089594</v>
      </c>
      <c r="I291" s="253">
        <f t="shared" si="131"/>
        <v>113.65676595692612</v>
      </c>
      <c r="J291">
        <f t="shared" si="132"/>
        <v>15.595425926280697</v>
      </c>
      <c r="K291" s="253">
        <f t="shared" si="127"/>
        <v>2643307681.7851443</v>
      </c>
      <c r="L291" s="249">
        <f t="shared" si="128"/>
        <v>23257558.609520946</v>
      </c>
      <c r="M291" s="253">
        <f t="shared" si="129"/>
        <v>362707623.84402978</v>
      </c>
      <c r="N291" s="443">
        <f t="shared" si="140"/>
        <v>1.000042278168921E-2</v>
      </c>
      <c r="O291" s="454">
        <f t="shared" si="130"/>
        <v>1.00010569545575E-2</v>
      </c>
      <c r="Q291" s="353">
        <v>262</v>
      </c>
      <c r="R291" s="54">
        <f t="shared" si="112"/>
        <v>3.4720535371451197E-6</v>
      </c>
      <c r="S291" s="253">
        <f t="shared" si="133"/>
        <v>1.5381322843782692E-2</v>
      </c>
      <c r="T291" s="253">
        <f t="shared" si="134"/>
        <v>6.9857123011519097E-3</v>
      </c>
      <c r="U291">
        <f t="shared" si="113"/>
        <v>2.1637414613451704E-7</v>
      </c>
      <c r="V291" s="253">
        <f t="shared" si="114"/>
        <v>6.9854959270057755E-3</v>
      </c>
      <c r="W291" s="253">
        <f t="shared" si="115"/>
        <v>8.3956105426307836E-3</v>
      </c>
      <c r="X291">
        <f t="shared" si="135"/>
        <v>113.65676595692612</v>
      </c>
      <c r="Y291">
        <f t="shared" si="136"/>
        <v>15.595425926280697</v>
      </c>
      <c r="Z291" s="55">
        <f t="shared" si="137"/>
        <v>8.5124747496230029</v>
      </c>
      <c r="AA291" s="477">
        <f t="shared" si="138"/>
        <v>80.751488635547133</v>
      </c>
      <c r="AB291" s="253">
        <f t="shared" si="117"/>
        <v>23257558.609520946</v>
      </c>
      <c r="AC291" s="261">
        <f t="shared" si="116"/>
        <v>357732.01753123925</v>
      </c>
      <c r="AD291" s="435">
        <f t="shared" si="139"/>
        <v>-1.5404755755587682E-2</v>
      </c>
      <c r="AE291" s="478">
        <f t="shared" si="118"/>
        <v>-5.2318781614303575E-2</v>
      </c>
    </row>
    <row r="292" spans="2:31" x14ac:dyDescent="0.3">
      <c r="B292" s="353">
        <v>263</v>
      </c>
      <c r="C292" s="432">
        <f t="shared" si="121"/>
        <v>113.65381848222248</v>
      </c>
      <c r="D292" s="433">
        <f t="shared" si="122"/>
        <v>15.59526414979287</v>
      </c>
      <c r="E292" s="434">
        <f t="shared" si="123"/>
        <v>7.0828777028731214</v>
      </c>
      <c r="F292" s="434">
        <f t="shared" si="124"/>
        <v>7.0827674936253233</v>
      </c>
      <c r="G292" s="434">
        <f t="shared" si="125"/>
        <v>1.102092477980321E-4</v>
      </c>
      <c r="H292" s="467">
        <f t="shared" si="126"/>
        <v>8.5123864469197486</v>
      </c>
      <c r="I292" s="253">
        <f t="shared" si="131"/>
        <v>113.65676595692612</v>
      </c>
      <c r="J292">
        <f t="shared" si="132"/>
        <v>15.595425926280697</v>
      </c>
      <c r="K292" s="253">
        <f t="shared" si="127"/>
        <v>2669743447.9916058</v>
      </c>
      <c r="L292" s="249">
        <f t="shared" si="128"/>
        <v>23490134.195616156</v>
      </c>
      <c r="M292" s="253">
        <f t="shared" si="129"/>
        <v>366334847.69471592</v>
      </c>
      <c r="N292" s="443">
        <f t="shared" si="140"/>
        <v>1.0000406973099354E-2</v>
      </c>
      <c r="O292" s="454">
        <f t="shared" si="130"/>
        <v>1.0001017433055001E-2</v>
      </c>
      <c r="Q292" s="353">
        <v>263</v>
      </c>
      <c r="R292" s="54">
        <f t="shared" si="112"/>
        <v>3.2578217092891621E-6</v>
      </c>
      <c r="S292" s="253">
        <f t="shared" si="133"/>
        <v>1.4994432992253863E-2</v>
      </c>
      <c r="T292" s="253">
        <f t="shared" si="134"/>
        <v>6.8099991181919508E-3</v>
      </c>
      <c r="U292">
        <f t="shared" si="113"/>
        <v>2.0302347963952853E-7</v>
      </c>
      <c r="V292" s="253">
        <f t="shared" si="114"/>
        <v>6.8097960947123108E-3</v>
      </c>
      <c r="W292" s="253">
        <f t="shared" si="115"/>
        <v>8.184433874061911E-3</v>
      </c>
      <c r="X292">
        <f t="shared" si="135"/>
        <v>113.65676595692612</v>
      </c>
      <c r="Y292">
        <f t="shared" si="136"/>
        <v>15.595425926280697</v>
      </c>
      <c r="Z292" s="55">
        <f t="shared" si="137"/>
        <v>8.5124747496230029</v>
      </c>
      <c r="AA292" s="477">
        <f t="shared" si="138"/>
        <v>76.526669136594023</v>
      </c>
      <c r="AB292" s="253">
        <f t="shared" si="117"/>
        <v>23490134.195616156</v>
      </c>
      <c r="AC292" s="261">
        <f t="shared" si="116"/>
        <v>352221.24317521747</v>
      </c>
      <c r="AD292" s="435">
        <f t="shared" si="139"/>
        <v>-1.5404755755586081E-2</v>
      </c>
      <c r="AE292" s="478">
        <f t="shared" si="118"/>
        <v>-5.231878161430361E-2</v>
      </c>
    </row>
    <row r="293" spans="2:31" x14ac:dyDescent="0.3">
      <c r="B293" s="353">
        <v>264</v>
      </c>
      <c r="C293" s="432">
        <f t="shared" si="121"/>
        <v>113.65392869147027</v>
      </c>
      <c r="D293" s="433">
        <f t="shared" si="122"/>
        <v>15.595270198834966</v>
      </c>
      <c r="E293" s="434">
        <f t="shared" si="123"/>
        <v>7.0828804501574876</v>
      </c>
      <c r="F293" s="434">
        <f t="shared" si="124"/>
        <v>7.082774361731369</v>
      </c>
      <c r="G293" s="434">
        <f t="shared" si="125"/>
        <v>1.0608842611858904E-4</v>
      </c>
      <c r="H293" s="467">
        <f t="shared" si="126"/>
        <v>8.512389748677478</v>
      </c>
      <c r="I293" s="253">
        <f t="shared" si="131"/>
        <v>113.65676595692612</v>
      </c>
      <c r="J293">
        <f t="shared" si="132"/>
        <v>15.595425926280697</v>
      </c>
      <c r="K293" s="253">
        <f t="shared" si="127"/>
        <v>2696443497.1898422</v>
      </c>
      <c r="L293" s="249">
        <f t="shared" si="128"/>
        <v>23725035.537572317</v>
      </c>
      <c r="M293" s="253">
        <f t="shared" si="129"/>
        <v>369998339.68540192</v>
      </c>
      <c r="N293" s="443">
        <f t="shared" si="140"/>
        <v>1.0000391755629428E-2</v>
      </c>
      <c r="O293" s="454">
        <f t="shared" si="130"/>
        <v>1.0000979389357571E-2</v>
      </c>
      <c r="Q293" s="353">
        <v>264</v>
      </c>
      <c r="R293" s="54">
        <f t="shared" si="112"/>
        <v>3.0568083631114111E-6</v>
      </c>
      <c r="S293" s="253">
        <f t="shared" si="133"/>
        <v>1.4617274667638293E-2</v>
      </c>
      <c r="T293" s="253">
        <f t="shared" si="134"/>
        <v>6.6387056881984565E-3</v>
      </c>
      <c r="U293">
        <f t="shared" si="113"/>
        <v>1.9049657281751686E-7</v>
      </c>
      <c r="V293" s="253">
        <f t="shared" si="114"/>
        <v>6.6385151916256392E-3</v>
      </c>
      <c r="W293" s="253">
        <f t="shared" si="115"/>
        <v>7.9785689794398366E-3</v>
      </c>
      <c r="X293">
        <f t="shared" si="135"/>
        <v>113.65676595692612</v>
      </c>
      <c r="Y293">
        <f t="shared" si="136"/>
        <v>15.595425926280697</v>
      </c>
      <c r="Z293" s="55">
        <f t="shared" si="137"/>
        <v>8.5124747496230029</v>
      </c>
      <c r="AA293" s="477">
        <f t="shared" si="138"/>
        <v>72.522887046366492</v>
      </c>
      <c r="AB293" s="253">
        <f t="shared" si="117"/>
        <v>23725035.537572317</v>
      </c>
      <c r="AC293" s="261">
        <f t="shared" si="116"/>
        <v>346795.36095217377</v>
      </c>
      <c r="AD293" s="435">
        <f t="shared" si="139"/>
        <v>-1.540475575558776E-2</v>
      </c>
      <c r="AE293" s="478">
        <f t="shared" si="118"/>
        <v>-5.2318781614303617E-2</v>
      </c>
    </row>
    <row r="294" spans="2:31" x14ac:dyDescent="0.3">
      <c r="B294" s="353">
        <v>265</v>
      </c>
      <c r="C294" s="432">
        <f t="shared" si="121"/>
        <v>113.65403477989639</v>
      </c>
      <c r="D294" s="433">
        <f t="shared" si="122"/>
        <v>15.59527602169468</v>
      </c>
      <c r="E294" s="434">
        <f t="shared" si="123"/>
        <v>7.0828830947169417</v>
      </c>
      <c r="F294" s="434">
        <f t="shared" si="124"/>
        <v>7.0827809730328282</v>
      </c>
      <c r="G294" s="434">
        <f t="shared" si="125"/>
        <v>1.0212168411349865E-4</v>
      </c>
      <c r="H294" s="467">
        <f t="shared" si="126"/>
        <v>8.5123929269777392</v>
      </c>
      <c r="I294" s="253">
        <f t="shared" si="131"/>
        <v>113.65676595692612</v>
      </c>
      <c r="J294">
        <f t="shared" si="132"/>
        <v>15.595425926280697</v>
      </c>
      <c r="K294" s="253">
        <f t="shared" si="127"/>
        <v>2723410474.282937</v>
      </c>
      <c r="L294" s="249">
        <f t="shared" si="128"/>
        <v>23962285.892948039</v>
      </c>
      <c r="M294" s="253">
        <f t="shared" si="129"/>
        <v>373698462.61128557</v>
      </c>
      <c r="N294" s="443">
        <f t="shared" si="140"/>
        <v>1.0000377107177699E-2</v>
      </c>
      <c r="O294" s="454">
        <f t="shared" si="130"/>
        <v>1.000094276820525E-2</v>
      </c>
      <c r="Q294" s="353">
        <v>265</v>
      </c>
      <c r="R294" s="54">
        <f t="shared" si="112"/>
        <v>2.8681978949752561E-6</v>
      </c>
      <c r="S294" s="253">
        <f t="shared" si="133"/>
        <v>1.4249603090664364E-2</v>
      </c>
      <c r="T294" s="253">
        <f t="shared" si="134"/>
        <v>6.4717208401371667E-3</v>
      </c>
      <c r="U294">
        <f t="shared" si="113"/>
        <v>1.7874259824356824E-7</v>
      </c>
      <c r="V294" s="253">
        <f t="shared" si="114"/>
        <v>6.4715420975389234E-3</v>
      </c>
      <c r="W294" s="253">
        <f t="shared" si="115"/>
        <v>7.7778822505271978E-3</v>
      </c>
      <c r="X294">
        <f t="shared" si="135"/>
        <v>113.65676595692612</v>
      </c>
      <c r="Y294">
        <f t="shared" si="136"/>
        <v>15.595425926280697</v>
      </c>
      <c r="Z294" s="55">
        <f t="shared" si="137"/>
        <v>8.5124747496230029</v>
      </c>
      <c r="AA294" s="477">
        <f t="shared" si="138"/>
        <v>68.72857795694884</v>
      </c>
      <c r="AB294" s="253">
        <f t="shared" si="117"/>
        <v>23962285.892948039</v>
      </c>
      <c r="AC294" s="261">
        <f t="shared" si="116"/>
        <v>341453.06311953533</v>
      </c>
      <c r="AD294" s="435">
        <f t="shared" si="139"/>
        <v>-1.5404755755585739E-2</v>
      </c>
      <c r="AE294" s="478">
        <f t="shared" si="118"/>
        <v>-5.2318781614303547E-2</v>
      </c>
    </row>
    <row r="295" spans="2:31" x14ac:dyDescent="0.3">
      <c r="B295" s="353">
        <v>266</v>
      </c>
      <c r="C295" s="432">
        <f t="shared" si="121"/>
        <v>113.65413690158051</v>
      </c>
      <c r="D295" s="433">
        <f t="shared" si="122"/>
        <v>15.595281626829337</v>
      </c>
      <c r="E295" s="434">
        <f t="shared" si="123"/>
        <v>7.0828856403925329</v>
      </c>
      <c r="F295" s="434">
        <f t="shared" si="124"/>
        <v>7.0827873371317587</v>
      </c>
      <c r="G295" s="434">
        <f t="shared" si="125"/>
        <v>9.8303260774201817E-5</v>
      </c>
      <c r="H295" s="467">
        <f t="shared" si="126"/>
        <v>8.512395986436804</v>
      </c>
      <c r="I295" s="253">
        <f t="shared" si="131"/>
        <v>113.65676595692612</v>
      </c>
      <c r="J295">
        <f t="shared" si="132"/>
        <v>15.595425926280697</v>
      </c>
      <c r="K295" s="253">
        <f t="shared" si="127"/>
        <v>2750647050.5654473</v>
      </c>
      <c r="L295" s="249">
        <f t="shared" si="128"/>
        <v>24201908.75187752</v>
      </c>
      <c r="M295" s="253">
        <f t="shared" si="129"/>
        <v>377435582.89235556</v>
      </c>
      <c r="N295" s="443">
        <f t="shared" si="140"/>
        <v>1.0000363006462993E-2</v>
      </c>
      <c r="O295" s="454">
        <f t="shared" si="130"/>
        <v>1.0000907516404247E-2</v>
      </c>
      <c r="Q295" s="353">
        <v>266</v>
      </c>
      <c r="R295" s="54">
        <f t="shared" ref="R295:R358" si="141">AA295/AB295</f>
        <v>2.6912250254271682E-6</v>
      </c>
      <c r="S295" s="253">
        <f t="shared" si="133"/>
        <v>1.3891179639048127E-2</v>
      </c>
      <c r="T295" s="253">
        <f t="shared" si="134"/>
        <v>6.3089361992836679E-3</v>
      </c>
      <c r="U295">
        <f t="shared" ref="U295:U358" si="142">($C$9+$C$10)*R295</f>
        <v>1.6771386463454433E-7</v>
      </c>
      <c r="V295" s="253">
        <f t="shared" ref="V295:V358" si="143">T295-U295</f>
        <v>6.3087684854190333E-3</v>
      </c>
      <c r="W295" s="253">
        <f t="shared" ref="W295:W358" si="144">(1-$C$8)*S295</f>
        <v>7.582243439764459E-3</v>
      </c>
      <c r="X295">
        <f t="shared" si="135"/>
        <v>113.65676595692612</v>
      </c>
      <c r="Y295">
        <f t="shared" si="136"/>
        <v>15.595425926280697</v>
      </c>
      <c r="Z295" s="55">
        <f t="shared" si="137"/>
        <v>8.5124747496230029</v>
      </c>
      <c r="AA295" s="477">
        <f t="shared" si="138"/>
        <v>65.132782496157589</v>
      </c>
      <c r="AB295" s="253">
        <f t="shared" si="117"/>
        <v>24201908.75187752</v>
      </c>
      <c r="AC295" s="261">
        <f t="shared" si="116"/>
        <v>336193.06208018208</v>
      </c>
      <c r="AD295" s="435">
        <f t="shared" si="139"/>
        <v>-1.5404755755586369E-2</v>
      </c>
      <c r="AE295" s="478">
        <f t="shared" si="118"/>
        <v>-5.2318781614303665E-2</v>
      </c>
    </row>
    <row r="296" spans="2:31" x14ac:dyDescent="0.3">
      <c r="B296" s="353">
        <v>267</v>
      </c>
      <c r="C296" s="432">
        <f t="shared" si="121"/>
        <v>113.65423520484129</v>
      </c>
      <c r="D296" s="433">
        <f t="shared" si="122"/>
        <v>15.595287022380013</v>
      </c>
      <c r="E296" s="434">
        <f t="shared" si="123"/>
        <v>7.0828880908816823</v>
      </c>
      <c r="F296" s="434">
        <f t="shared" si="124"/>
        <v>7.0827934632711989</v>
      </c>
      <c r="G296" s="434">
        <f t="shared" si="125"/>
        <v>9.4627610483399849E-5</v>
      </c>
      <c r="H296" s="467">
        <f t="shared" si="126"/>
        <v>8.5123989314983319</v>
      </c>
      <c r="I296" s="253">
        <f t="shared" si="131"/>
        <v>113.65676595692612</v>
      </c>
      <c r="J296">
        <f t="shared" si="132"/>
        <v>15.595425926280697</v>
      </c>
      <c r="K296" s="253">
        <f t="shared" si="127"/>
        <v>2778155923.9889145</v>
      </c>
      <c r="L296" s="249">
        <f t="shared" si="128"/>
        <v>24443927.839396294</v>
      </c>
      <c r="M296" s="253">
        <f t="shared" si="129"/>
        <v>381210070.60973138</v>
      </c>
      <c r="N296" s="443">
        <f t="shared" si="140"/>
        <v>1.0000349433011188E-2</v>
      </c>
      <c r="O296" s="454">
        <f t="shared" si="130"/>
        <v>1.0000873582749262E-2</v>
      </c>
      <c r="Q296" s="353">
        <v>267</v>
      </c>
      <c r="R296" s="54">
        <f t="shared" si="141"/>
        <v>2.5251716941058376E-6</v>
      </c>
      <c r="S296" s="253">
        <f t="shared" si="133"/>
        <v>1.3541771692625366E-2</v>
      </c>
      <c r="T296" s="253">
        <f t="shared" si="134"/>
        <v>6.1502461168872549E-3</v>
      </c>
      <c r="U296">
        <f t="shared" si="142"/>
        <v>1.5736562334360272E-7</v>
      </c>
      <c r="V296" s="253">
        <f t="shared" si="143"/>
        <v>6.1500887512639111E-3</v>
      </c>
      <c r="W296" s="253">
        <f t="shared" si="144"/>
        <v>7.3915255757381112E-3</v>
      </c>
      <c r="X296">
        <f t="shared" si="135"/>
        <v>113.65676595692612</v>
      </c>
      <c r="Y296">
        <f t="shared" si="136"/>
        <v>15.595425926280697</v>
      </c>
      <c r="Z296" s="55">
        <f t="shared" si="137"/>
        <v>8.5124747496230029</v>
      </c>
      <c r="AA296" s="477">
        <f t="shared" si="138"/>
        <v>61.725114672809184</v>
      </c>
      <c r="AB296" s="253">
        <f t="shared" si="117"/>
        <v>24443927.839396294</v>
      </c>
      <c r="AC296" s="261">
        <f t="shared" si="116"/>
        <v>331014.09007211414</v>
      </c>
      <c r="AD296" s="435">
        <f t="shared" si="139"/>
        <v>-1.5404755755586516E-2</v>
      </c>
      <c r="AE296" s="478">
        <f t="shared" si="118"/>
        <v>-5.2318781614303596E-2</v>
      </c>
    </row>
    <row r="297" spans="2:31" x14ac:dyDescent="0.3">
      <c r="B297" s="353">
        <v>268</v>
      </c>
      <c r="C297" s="432">
        <f t="shared" si="121"/>
        <v>113.65432983245177</v>
      </c>
      <c r="D297" s="433">
        <f t="shared" si="122"/>
        <v>15.59529221618339</v>
      </c>
      <c r="E297" s="434">
        <f t="shared" si="123"/>
        <v>7.0828904497435632</v>
      </c>
      <c r="F297" s="434">
        <f t="shared" si="124"/>
        <v>7.0827993603485915</v>
      </c>
      <c r="G297" s="434">
        <f t="shared" si="125"/>
        <v>9.1089394971710647E-5</v>
      </c>
      <c r="H297" s="467">
        <f t="shared" si="126"/>
        <v>8.5124017664398277</v>
      </c>
      <c r="I297" s="253">
        <f t="shared" si="131"/>
        <v>113.65676595692612</v>
      </c>
      <c r="J297">
        <f t="shared" si="132"/>
        <v>15.595425926280697</v>
      </c>
      <c r="K297" s="253">
        <f t="shared" si="127"/>
        <v>2805939819.4299903</v>
      </c>
      <c r="L297" s="249">
        <f t="shared" si="128"/>
        <v>24688367.117790256</v>
      </c>
      <c r="M297" s="253">
        <f t="shared" si="129"/>
        <v>385022299.54235166</v>
      </c>
      <c r="N297" s="443">
        <f t="shared" si="140"/>
        <v>1.0000336367092213E-2</v>
      </c>
      <c r="O297" s="454">
        <f t="shared" si="130"/>
        <v>1.000084091795082E-2</v>
      </c>
      <c r="Q297" s="353">
        <v>268</v>
      </c>
      <c r="R297" s="54">
        <f t="shared" si="141"/>
        <v>2.3693641462408846E-6</v>
      </c>
      <c r="S297" s="253">
        <f t="shared" si="133"/>
        <v>1.3201152482378761E-2</v>
      </c>
      <c r="T297" s="253">
        <f t="shared" si="134"/>
        <v>5.995547601603821E-3</v>
      </c>
      <c r="U297">
        <f t="shared" si="142"/>
        <v>1.4765588679434656E-7</v>
      </c>
      <c r="V297" s="253">
        <f t="shared" si="143"/>
        <v>5.9953999457170266E-3</v>
      </c>
      <c r="W297" s="253">
        <f t="shared" si="144"/>
        <v>7.20560488077494E-3</v>
      </c>
      <c r="X297">
        <f t="shared" si="135"/>
        <v>113.65676595692612</v>
      </c>
      <c r="Y297">
        <f t="shared" si="136"/>
        <v>15.595425926280697</v>
      </c>
      <c r="Z297" s="55">
        <f t="shared" si="137"/>
        <v>8.5124747496230029</v>
      </c>
      <c r="AA297" s="477">
        <f t="shared" si="138"/>
        <v>58.495731878124637</v>
      </c>
      <c r="AB297" s="253">
        <f t="shared" si="117"/>
        <v>24688367.117790256</v>
      </c>
      <c r="AC297" s="261">
        <f t="shared" ref="AC297:AC360" si="145">$C$11*(AA297^$C$7)*(AB297^(1-$C$7))</f>
        <v>325914.89886289462</v>
      </c>
      <c r="AD297" s="435">
        <f t="shared" si="139"/>
        <v>-1.540475575558917E-2</v>
      </c>
      <c r="AE297" s="478">
        <f t="shared" si="118"/>
        <v>-5.231878161430354E-2</v>
      </c>
    </row>
    <row r="298" spans="2:31" x14ac:dyDescent="0.3">
      <c r="B298" s="353">
        <v>269</v>
      </c>
      <c r="C298" s="432">
        <f t="shared" si="121"/>
        <v>113.65442092184674</v>
      </c>
      <c r="D298" s="433">
        <f t="shared" si="122"/>
        <v>15.595297215783114</v>
      </c>
      <c r="E298" s="434">
        <f t="shared" si="123"/>
        <v>7.0828927204042627</v>
      </c>
      <c r="F298" s="434">
        <f t="shared" si="124"/>
        <v>7.0828050369287041</v>
      </c>
      <c r="G298" s="434">
        <f t="shared" si="125"/>
        <v>8.7683475558542057E-5</v>
      </c>
      <c r="H298" s="467">
        <f t="shared" si="126"/>
        <v>8.5124044953788509</v>
      </c>
      <c r="I298" s="253">
        <f t="shared" si="131"/>
        <v>113.65676595692612</v>
      </c>
      <c r="J298">
        <f t="shared" si="132"/>
        <v>15.595425926280697</v>
      </c>
      <c r="K298" s="253">
        <f t="shared" si="127"/>
        <v>2834001488.9611979</v>
      </c>
      <c r="L298" s="249">
        <f t="shared" si="128"/>
        <v>24935250.788968157</v>
      </c>
      <c r="M298" s="253">
        <f t="shared" si="129"/>
        <v>388872647.20404822</v>
      </c>
      <c r="N298" s="443">
        <f t="shared" si="140"/>
        <v>1.0000323789747204E-2</v>
      </c>
      <c r="O298" s="454">
        <f t="shared" si="130"/>
        <v>1.0000809474562474E-2</v>
      </c>
      <c r="Q298" s="353">
        <v>269</v>
      </c>
      <c r="R298" s="54">
        <f t="shared" si="141"/>
        <v>2.2231701989197493E-6</v>
      </c>
      <c r="S298" s="253">
        <f t="shared" si="133"/>
        <v>1.2869100943262825E-2</v>
      </c>
      <c r="T298" s="253">
        <f t="shared" si="134"/>
        <v>5.8447402526535814E-3</v>
      </c>
      <c r="U298">
        <f t="shared" si="142"/>
        <v>1.3854525811790774E-7</v>
      </c>
      <c r="V298" s="253">
        <f t="shared" si="143"/>
        <v>5.8446017073954639E-3</v>
      </c>
      <c r="W298" s="253">
        <f t="shared" si="144"/>
        <v>7.0243606906092437E-3</v>
      </c>
      <c r="X298">
        <f t="shared" si="135"/>
        <v>113.65676595692612</v>
      </c>
      <c r="Y298">
        <f t="shared" si="136"/>
        <v>15.595425926280697</v>
      </c>
      <c r="Z298" s="55">
        <f t="shared" si="137"/>
        <v>8.5124747496230029</v>
      </c>
      <c r="AA298" s="477">
        <f t="shared" si="138"/>
        <v>55.435306456624176</v>
      </c>
      <c r="AB298" s="253">
        <f t="shared" ref="AB298:AB361" si="146">AB297*(1+$C$10)</f>
        <v>24935250.788968157</v>
      </c>
      <c r="AC298" s="261">
        <f t="shared" si="145"/>
        <v>320894.25944880513</v>
      </c>
      <c r="AD298" s="435">
        <f t="shared" si="139"/>
        <v>-1.5404755755586289E-2</v>
      </c>
      <c r="AE298" s="478">
        <f t="shared" ref="AE298:AE361" si="147">(AA298-AA297)/AA297</f>
        <v>-5.2318781614303624E-2</v>
      </c>
    </row>
    <row r="299" spans="2:31" x14ac:dyDescent="0.3">
      <c r="B299" s="353">
        <v>270</v>
      </c>
      <c r="C299" s="432">
        <f t="shared" si="121"/>
        <v>113.65450860532229</v>
      </c>
      <c r="D299" s="433">
        <f t="shared" si="122"/>
        <v>15.595302028440768</v>
      </c>
      <c r="E299" s="434">
        <f t="shared" si="123"/>
        <v>7.0828949061617639</v>
      </c>
      <c r="F299" s="434">
        <f t="shared" si="124"/>
        <v>7.082810501256068</v>
      </c>
      <c r="G299" s="434">
        <f t="shared" si="125"/>
        <v>8.4404905695834032E-5</v>
      </c>
      <c r="H299" s="467">
        <f t="shared" si="126"/>
        <v>8.5124071222790043</v>
      </c>
      <c r="I299" s="253">
        <f t="shared" si="131"/>
        <v>113.65676595692612</v>
      </c>
      <c r="J299">
        <f t="shared" si="132"/>
        <v>15.595425926280697</v>
      </c>
      <c r="K299" s="253">
        <f t="shared" si="127"/>
        <v>2862343712.1243572</v>
      </c>
      <c r="L299" s="249">
        <f t="shared" si="128"/>
        <v>25184603.296857838</v>
      </c>
      <c r="M299" s="253">
        <f t="shared" si="129"/>
        <v>392761494.88096321</v>
      </c>
      <c r="N299" s="443">
        <f t="shared" si="140"/>
        <v>1.0000311682694525E-2</v>
      </c>
      <c r="O299" s="454">
        <f t="shared" si="130"/>
        <v>1.0000779206911498E-2</v>
      </c>
      <c r="Q299" s="353">
        <v>270</v>
      </c>
      <c r="R299" s="54">
        <f t="shared" si="141"/>
        <v>2.0859966760307319E-6</v>
      </c>
      <c r="S299" s="253">
        <f t="shared" si="133"/>
        <v>1.2545401570730573E-2</v>
      </c>
      <c r="T299" s="253">
        <f t="shared" si="134"/>
        <v>5.6977261946600105E-3</v>
      </c>
      <c r="U299">
        <f t="shared" si="142"/>
        <v>1.2999677130172239E-7</v>
      </c>
      <c r="V299" s="253">
        <f t="shared" si="143"/>
        <v>5.697596197888709E-3</v>
      </c>
      <c r="W299" s="253">
        <f t="shared" si="144"/>
        <v>6.8476753760705628E-3</v>
      </c>
      <c r="X299">
        <f t="shared" si="135"/>
        <v>113.65676595692612</v>
      </c>
      <c r="Y299">
        <f t="shared" si="136"/>
        <v>15.595425926280697</v>
      </c>
      <c r="Z299" s="55">
        <f t="shared" si="137"/>
        <v>8.5124747496230029</v>
      </c>
      <c r="AA299" s="477">
        <f t="shared" si="138"/>
        <v>52.534998764398061</v>
      </c>
      <c r="AB299" s="253">
        <f t="shared" si="146"/>
        <v>25184603.296857838</v>
      </c>
      <c r="AC299" s="261">
        <f t="shared" si="145"/>
        <v>315950.96175862668</v>
      </c>
      <c r="AD299" s="435">
        <f t="shared" si="139"/>
        <v>-1.5404755755585857E-2</v>
      </c>
      <c r="AE299" s="478">
        <f t="shared" si="147"/>
        <v>-5.2318781614303596E-2</v>
      </c>
    </row>
    <row r="300" spans="2:31" x14ac:dyDescent="0.3">
      <c r="B300" s="353">
        <v>271</v>
      </c>
      <c r="C300" s="432">
        <f t="shared" si="121"/>
        <v>113.654593010228</v>
      </c>
      <c r="D300" s="433">
        <f t="shared" si="122"/>
        <v>15.595306661146397</v>
      </c>
      <c r="E300" s="434">
        <f t="shared" si="123"/>
        <v>7.0828970101907229</v>
      </c>
      <c r="F300" s="434">
        <f t="shared" si="124"/>
        <v>7.0828157612669536</v>
      </c>
      <c r="G300" s="434">
        <f t="shared" si="125"/>
        <v>8.1248923769372539E-5</v>
      </c>
      <c r="H300" s="467">
        <f t="shared" si="126"/>
        <v>8.5124096509556733</v>
      </c>
      <c r="I300" s="253">
        <f t="shared" si="131"/>
        <v>113.65676595692612</v>
      </c>
      <c r="J300">
        <f t="shared" si="132"/>
        <v>15.595425926280697</v>
      </c>
      <c r="K300" s="253">
        <f t="shared" si="127"/>
        <v>2890969296.206708</v>
      </c>
      <c r="L300" s="249">
        <f t="shared" si="128"/>
        <v>25436449.329826415</v>
      </c>
      <c r="M300" s="253">
        <f t="shared" si="129"/>
        <v>396689227.6693548</v>
      </c>
      <c r="N300" s="443">
        <f t="shared" si="140"/>
        <v>1.0000300028346704E-2</v>
      </c>
      <c r="O300" s="454">
        <f t="shared" si="130"/>
        <v>1.000075007103377E-2</v>
      </c>
      <c r="Q300" s="353">
        <v>271</v>
      </c>
      <c r="R300" s="54">
        <f t="shared" si="141"/>
        <v>1.957287001474571E-6</v>
      </c>
      <c r="S300" s="253">
        <f t="shared" si="133"/>
        <v>1.2229844280869021E-2</v>
      </c>
      <c r="T300" s="253">
        <f t="shared" si="134"/>
        <v>5.554410014127785E-3</v>
      </c>
      <c r="U300">
        <f t="shared" si="142"/>
        <v>1.2197574120140889E-7</v>
      </c>
      <c r="V300" s="253">
        <f t="shared" si="143"/>
        <v>5.5542880383865839E-3</v>
      </c>
      <c r="W300" s="253">
        <f t="shared" si="144"/>
        <v>6.6754342667412359E-3</v>
      </c>
      <c r="X300">
        <f t="shared" si="135"/>
        <v>113.65676595692612</v>
      </c>
      <c r="Y300">
        <f t="shared" si="136"/>
        <v>15.595425926280697</v>
      </c>
      <c r="Z300" s="55">
        <f t="shared" si="137"/>
        <v>8.5124747496230029</v>
      </c>
      <c r="AA300" s="477">
        <f t="shared" si="138"/>
        <v>49.786431636935809</v>
      </c>
      <c r="AB300" s="253">
        <f t="shared" si="146"/>
        <v>25436449.329826415</v>
      </c>
      <c r="AC300" s="261">
        <f t="shared" si="145"/>
        <v>311083.81436199252</v>
      </c>
      <c r="AD300" s="435">
        <f t="shared" si="139"/>
        <v>-1.5404755755586069E-2</v>
      </c>
      <c r="AE300" s="478">
        <f t="shared" si="147"/>
        <v>-5.2318781614303603E-2</v>
      </c>
    </row>
    <row r="301" spans="2:31" x14ac:dyDescent="0.3">
      <c r="B301" s="353">
        <v>272</v>
      </c>
      <c r="C301" s="432">
        <f t="shared" si="121"/>
        <v>113.65467425915176</v>
      </c>
      <c r="D301" s="433">
        <f t="shared" si="122"/>
        <v>15.595311120628683</v>
      </c>
      <c r="E301" s="434">
        <f t="shared" si="123"/>
        <v>7.0828990355470971</v>
      </c>
      <c r="F301" s="434">
        <f t="shared" si="124"/>
        <v>7.0828208246008906</v>
      </c>
      <c r="G301" s="434">
        <f t="shared" si="125"/>
        <v>7.8210946206525023E-5</v>
      </c>
      <c r="H301" s="467">
        <f t="shared" si="126"/>
        <v>8.5124120850815856</v>
      </c>
      <c r="I301" s="253">
        <f t="shared" si="131"/>
        <v>113.65676595692612</v>
      </c>
      <c r="J301">
        <f t="shared" si="132"/>
        <v>15.595425926280697</v>
      </c>
      <c r="K301" s="253">
        <f t="shared" si="127"/>
        <v>2919881076.5197487</v>
      </c>
      <c r="L301" s="249">
        <f t="shared" si="128"/>
        <v>25690813.823124681</v>
      </c>
      <c r="M301" s="253">
        <f t="shared" si="129"/>
        <v>400656234.51377773</v>
      </c>
      <c r="N301" s="443">
        <f t="shared" si="140"/>
        <v>1.0000288809782059E-2</v>
      </c>
      <c r="O301" s="454">
        <f t="shared" si="130"/>
        <v>1.0000722024608284E-2</v>
      </c>
      <c r="Q301" s="353">
        <v>272</v>
      </c>
      <c r="R301" s="54">
        <f t="shared" si="141"/>
        <v>1.8365189408791167E-6</v>
      </c>
      <c r="S301" s="253">
        <f t="shared" si="133"/>
        <v>1.1922224274052842E-2</v>
      </c>
      <c r="T301" s="253">
        <f t="shared" si="134"/>
        <v>5.4146986975185741E-3</v>
      </c>
      <c r="U301">
        <f t="shared" si="142"/>
        <v>1.144496228071778E-7</v>
      </c>
      <c r="V301" s="253">
        <f t="shared" si="143"/>
        <v>5.4145842478957665E-3</v>
      </c>
      <c r="W301" s="253">
        <f t="shared" si="144"/>
        <v>6.5075255765342675E-3</v>
      </c>
      <c r="X301">
        <f t="shared" si="135"/>
        <v>113.65676595692612</v>
      </c>
      <c r="Y301">
        <f t="shared" si="136"/>
        <v>15.595425926280697</v>
      </c>
      <c r="Z301" s="55">
        <f t="shared" si="137"/>
        <v>8.5124747496230029</v>
      </c>
      <c r="AA301" s="477">
        <f t="shared" si="138"/>
        <v>47.181666192767509</v>
      </c>
      <c r="AB301" s="253">
        <f t="shared" si="146"/>
        <v>25690813.823124681</v>
      </c>
      <c r="AC301" s="261">
        <f t="shared" si="145"/>
        <v>306291.64418222994</v>
      </c>
      <c r="AD301" s="435">
        <f t="shared" si="139"/>
        <v>-1.5404755755586114E-2</v>
      </c>
      <c r="AE301" s="478">
        <f t="shared" si="147"/>
        <v>-5.231878161430361E-2</v>
      </c>
    </row>
    <row r="302" spans="2:31" x14ac:dyDescent="0.3">
      <c r="B302" s="353">
        <v>273</v>
      </c>
      <c r="C302" s="432">
        <f t="shared" si="121"/>
        <v>113.65475247009797</v>
      </c>
      <c r="D302" s="433">
        <f t="shared" si="122"/>
        <v>15.595315413364709</v>
      </c>
      <c r="E302" s="434">
        <f t="shared" si="123"/>
        <v>7.0829009851725724</v>
      </c>
      <c r="F302" s="434">
        <f t="shared" si="124"/>
        <v>7.0828256986117673</v>
      </c>
      <c r="G302" s="434">
        <f t="shared" si="125"/>
        <v>7.5286560805132297E-5</v>
      </c>
      <c r="H302" s="467">
        <f t="shared" si="126"/>
        <v>8.5124144281921357</v>
      </c>
      <c r="I302" s="253">
        <f t="shared" si="131"/>
        <v>113.65676595692612</v>
      </c>
      <c r="J302">
        <f t="shared" si="132"/>
        <v>15.595425926280697</v>
      </c>
      <c r="K302" s="253">
        <f t="shared" si="127"/>
        <v>2949081916.6808333</v>
      </c>
      <c r="L302" s="249">
        <f t="shared" si="128"/>
        <v>25947721.961355928</v>
      </c>
      <c r="M302" s="253">
        <f t="shared" si="129"/>
        <v>404662908.24563545</v>
      </c>
      <c r="N302" s="443">
        <f t="shared" si="140"/>
        <v>1.0000278010699309E-2</v>
      </c>
      <c r="O302" s="454">
        <f t="shared" si="130"/>
        <v>1.0000695026898009E-2</v>
      </c>
      <c r="Q302" s="353">
        <v>273</v>
      </c>
      <c r="R302" s="54">
        <f t="shared" si="141"/>
        <v>1.7232024826541879E-6</v>
      </c>
      <c r="S302" s="253">
        <f t="shared" si="133"/>
        <v>1.1622341902027452E-2</v>
      </c>
      <c r="T302" s="253">
        <f t="shared" si="134"/>
        <v>5.2785015708843612E-3</v>
      </c>
      <c r="U302">
        <f t="shared" si="142"/>
        <v>1.0738787919375211E-7</v>
      </c>
      <c r="V302" s="253">
        <f t="shared" si="143"/>
        <v>5.2783941830051671E-3</v>
      </c>
      <c r="W302" s="253">
        <f t="shared" si="144"/>
        <v>6.3438403311430911E-3</v>
      </c>
      <c r="X302">
        <f t="shared" si="135"/>
        <v>113.65676595692612</v>
      </c>
      <c r="Y302">
        <f t="shared" si="136"/>
        <v>15.595425926280697</v>
      </c>
      <c r="Z302" s="55">
        <f t="shared" si="137"/>
        <v>8.5124747496230029</v>
      </c>
      <c r="AA302" s="477">
        <f t="shared" si="138"/>
        <v>44.713178903029132</v>
      </c>
      <c r="AB302" s="253">
        <f t="shared" si="146"/>
        <v>25947721.961355928</v>
      </c>
      <c r="AC302" s="261">
        <f t="shared" si="145"/>
        <v>301573.29621362477</v>
      </c>
      <c r="AD302" s="435">
        <f t="shared" si="139"/>
        <v>-1.5404755755589482E-2</v>
      </c>
      <c r="AE302" s="478">
        <f t="shared" si="147"/>
        <v>-5.2318781614303651E-2</v>
      </c>
    </row>
    <row r="303" spans="2:31" x14ac:dyDescent="0.3">
      <c r="B303" s="353">
        <v>274</v>
      </c>
      <c r="C303" s="432">
        <f t="shared" si="121"/>
        <v>113.65482775665878</v>
      </c>
      <c r="D303" s="433">
        <f t="shared" si="122"/>
        <v>15.595319545589373</v>
      </c>
      <c r="E303" s="434">
        <f t="shared" si="123"/>
        <v>7.0829028618988437</v>
      </c>
      <c r="F303" s="434">
        <f t="shared" si="124"/>
        <v>7.0828303903785086</v>
      </c>
      <c r="G303" s="434">
        <f t="shared" si="125"/>
        <v>7.2471520335071204E-5</v>
      </c>
      <c r="H303" s="467">
        <f t="shared" si="126"/>
        <v>8.51241668369053</v>
      </c>
      <c r="I303" s="253">
        <f t="shared" si="131"/>
        <v>113.65676595692612</v>
      </c>
      <c r="J303">
        <f t="shared" si="132"/>
        <v>15.595425926280697</v>
      </c>
      <c r="K303" s="253">
        <f t="shared" si="127"/>
        <v>2978574708.8975363</v>
      </c>
      <c r="L303" s="249">
        <f t="shared" si="128"/>
        <v>26207199.180969488</v>
      </c>
      <c r="M303" s="253">
        <f t="shared" si="129"/>
        <v>408709645.62212706</v>
      </c>
      <c r="N303" s="443">
        <f t="shared" si="140"/>
        <v>1.0000267615422727E-2</v>
      </c>
      <c r="O303" s="454">
        <f t="shared" si="130"/>
        <v>1.0000669038687411E-2</v>
      </c>
      <c r="Q303" s="353">
        <v>274</v>
      </c>
      <c r="R303" s="54">
        <f t="shared" si="141"/>
        <v>1.6168778497890869E-6</v>
      </c>
      <c r="S303" s="253">
        <f t="shared" si="133"/>
        <v>1.133000253833545E-2</v>
      </c>
      <c r="T303" s="253">
        <f t="shared" si="134"/>
        <v>5.1457302410192179E-3</v>
      </c>
      <c r="U303">
        <f t="shared" si="142"/>
        <v>1.0076185761801088E-7</v>
      </c>
      <c r="V303" s="253">
        <f t="shared" si="143"/>
        <v>5.1456294791615998E-3</v>
      </c>
      <c r="W303" s="253">
        <f t="shared" si="144"/>
        <v>6.1842722973162317E-3</v>
      </c>
      <c r="X303">
        <f t="shared" si="135"/>
        <v>113.65676595692612</v>
      </c>
      <c r="Y303">
        <f t="shared" si="136"/>
        <v>15.595425926280697</v>
      </c>
      <c r="Z303" s="55">
        <f t="shared" si="137"/>
        <v>8.5124747496230029</v>
      </c>
      <c r="AA303" s="477">
        <f t="shared" si="138"/>
        <v>42.373839860720267</v>
      </c>
      <c r="AB303" s="253">
        <f t="shared" si="146"/>
        <v>26207199.180969488</v>
      </c>
      <c r="AC303" s="261">
        <f t="shared" si="145"/>
        <v>296927.63324304682</v>
      </c>
      <c r="AD303" s="435">
        <f t="shared" si="139"/>
        <v>-1.5404755755586235E-2</v>
      </c>
      <c r="AE303" s="478">
        <f t="shared" si="147"/>
        <v>-5.2318781614303519E-2</v>
      </c>
    </row>
    <row r="304" spans="2:31" x14ac:dyDescent="0.3">
      <c r="B304" s="353">
        <v>275</v>
      </c>
      <c r="C304" s="432">
        <f t="shared" si="121"/>
        <v>113.65490022817912</v>
      </c>
      <c r="D304" s="433">
        <f t="shared" si="122"/>
        <v>15.595323523304438</v>
      </c>
      <c r="E304" s="434">
        <f t="shared" si="123"/>
        <v>7.0829046684517225</v>
      </c>
      <c r="F304" s="434">
        <f t="shared" si="124"/>
        <v>7.082834906715358</v>
      </c>
      <c r="G304" s="434">
        <f t="shared" si="125"/>
        <v>6.9761736364526428E-5</v>
      </c>
      <c r="H304" s="467">
        <f t="shared" si="126"/>
        <v>8.5124188548527169</v>
      </c>
      <c r="I304" s="253">
        <f t="shared" si="131"/>
        <v>113.65676595692612</v>
      </c>
      <c r="J304">
        <f t="shared" si="132"/>
        <v>15.595425926280697</v>
      </c>
      <c r="K304" s="253">
        <f t="shared" si="127"/>
        <v>3008362374.2548356</v>
      </c>
      <c r="L304" s="249">
        <f t="shared" si="128"/>
        <v>26469271.172779184</v>
      </c>
      <c r="M304" s="253">
        <f t="shared" si="129"/>
        <v>412796847.36556715</v>
      </c>
      <c r="N304" s="443">
        <f t="shared" si="140"/>
        <v>1.000025760884273E-2</v>
      </c>
      <c r="O304" s="454">
        <f t="shared" si="130"/>
        <v>1.0000644022229234E-2</v>
      </c>
      <c r="Q304" s="353">
        <v>275</v>
      </c>
      <c r="R304" s="54">
        <f t="shared" si="141"/>
        <v>1.51711363432571E-6</v>
      </c>
      <c r="S304" s="253">
        <f t="shared" si="133"/>
        <v>1.1045016452002189E-2</v>
      </c>
      <c r="T304" s="253">
        <f t="shared" si="134"/>
        <v>5.0162985380912658E-3</v>
      </c>
      <c r="U304">
        <f t="shared" si="142"/>
        <v>9.4544673261626357E-8</v>
      </c>
      <c r="V304" s="253">
        <f t="shared" si="143"/>
        <v>5.0162039934180044E-3</v>
      </c>
      <c r="W304" s="253">
        <f t="shared" si="144"/>
        <v>6.0287179139109229E-3</v>
      </c>
      <c r="X304">
        <f t="shared" si="135"/>
        <v>113.65676595692612</v>
      </c>
      <c r="Y304">
        <f t="shared" si="136"/>
        <v>15.595425926280697</v>
      </c>
      <c r="Z304" s="55">
        <f t="shared" si="137"/>
        <v>8.5124747496230029</v>
      </c>
      <c r="AA304" s="477">
        <f t="shared" si="138"/>
        <v>40.156892186887774</v>
      </c>
      <c r="AB304" s="253">
        <f t="shared" si="146"/>
        <v>26469271.172779184</v>
      </c>
      <c r="AC304" s="261">
        <f t="shared" si="145"/>
        <v>292353.53557585343</v>
      </c>
      <c r="AD304" s="435">
        <f t="shared" si="139"/>
        <v>-1.5404755755586119E-2</v>
      </c>
      <c r="AE304" s="478">
        <f t="shared" si="147"/>
        <v>-5.2318781614303519E-2</v>
      </c>
    </row>
    <row r="305" spans="2:31" x14ac:dyDescent="0.3">
      <c r="B305" s="353">
        <v>276</v>
      </c>
      <c r="C305" s="432">
        <f t="shared" si="121"/>
        <v>113.65496998991547</v>
      </c>
      <c r="D305" s="433">
        <f t="shared" si="122"/>
        <v>15.595327352287248</v>
      </c>
      <c r="E305" s="434">
        <f t="shared" si="123"/>
        <v>7.0829064074550958</v>
      </c>
      <c r="F305" s="434">
        <f t="shared" si="124"/>
        <v>7.0828392541817706</v>
      </c>
      <c r="G305" s="434">
        <f t="shared" si="125"/>
        <v>6.7153273325182283E-5</v>
      </c>
      <c r="H305" s="467">
        <f t="shared" si="126"/>
        <v>8.5124209448321526</v>
      </c>
      <c r="I305" s="253">
        <f t="shared" si="131"/>
        <v>113.65676595692612</v>
      </c>
      <c r="J305">
        <f t="shared" si="132"/>
        <v>15.595425926280697</v>
      </c>
      <c r="K305" s="253">
        <f t="shared" si="127"/>
        <v>3038447863.0051241</v>
      </c>
      <c r="L305" s="249">
        <f t="shared" si="128"/>
        <v>26733963.884506974</v>
      </c>
      <c r="M305" s="253">
        <f t="shared" si="129"/>
        <v>416924918.20311153</v>
      </c>
      <c r="N305" s="443">
        <f t="shared" si="140"/>
        <v>1.0000247976430449E-2</v>
      </c>
      <c r="O305" s="454">
        <f t="shared" si="130"/>
        <v>1.0000619941186638E-2</v>
      </c>
      <c r="Q305" s="353">
        <v>276</v>
      </c>
      <c r="R305" s="54">
        <f t="shared" si="141"/>
        <v>1.4235050469379612E-6</v>
      </c>
      <c r="S305" s="253">
        <f t="shared" si="133"/>
        <v>1.0767198684398668E-2</v>
      </c>
      <c r="T305" s="253">
        <f t="shared" si="134"/>
        <v>4.8901224597176851E-3</v>
      </c>
      <c r="U305">
        <f t="shared" si="142"/>
        <v>8.8711100146985784E-8</v>
      </c>
      <c r="V305" s="253">
        <f t="shared" si="143"/>
        <v>4.890033748617538E-3</v>
      </c>
      <c r="W305" s="253">
        <f t="shared" si="144"/>
        <v>5.8770762246809832E-3</v>
      </c>
      <c r="X305">
        <f t="shared" si="135"/>
        <v>113.65676595692612</v>
      </c>
      <c r="Y305">
        <f t="shared" si="136"/>
        <v>15.595425926280697</v>
      </c>
      <c r="Z305" s="55">
        <f t="shared" si="137"/>
        <v>8.5124747496230029</v>
      </c>
      <c r="AA305" s="477">
        <f t="shared" si="138"/>
        <v>38.055932514252859</v>
      </c>
      <c r="AB305" s="253">
        <f t="shared" si="146"/>
        <v>26733963.884506974</v>
      </c>
      <c r="AC305" s="261">
        <f t="shared" si="145"/>
        <v>287849.90076602541</v>
      </c>
      <c r="AD305" s="435">
        <f t="shared" si="139"/>
        <v>-1.5404755755585897E-2</v>
      </c>
      <c r="AE305" s="478">
        <f t="shared" si="147"/>
        <v>-5.2318781614303561E-2</v>
      </c>
    </row>
    <row r="306" spans="2:31" x14ac:dyDescent="0.3">
      <c r="B306" s="353">
        <v>277</v>
      </c>
      <c r="C306" s="432">
        <f t="shared" si="121"/>
        <v>113.65503714318879</v>
      </c>
      <c r="D306" s="433">
        <f t="shared" si="122"/>
        <v>15.595331038099118</v>
      </c>
      <c r="E306" s="434">
        <f t="shared" si="123"/>
        <v>7.0829080814347387</v>
      </c>
      <c r="F306" s="434">
        <f t="shared" si="124"/>
        <v>7.0828434390919455</v>
      </c>
      <c r="G306" s="434">
        <f t="shared" si="125"/>
        <v>6.464234279324188E-5</v>
      </c>
      <c r="H306" s="467">
        <f t="shared" si="126"/>
        <v>8.5124229566643788</v>
      </c>
      <c r="I306" s="253">
        <f t="shared" si="131"/>
        <v>113.65676595692612</v>
      </c>
      <c r="J306">
        <f t="shared" si="132"/>
        <v>15.595425926280697</v>
      </c>
      <c r="K306" s="253">
        <f t="shared" si="127"/>
        <v>3068834154.8610911</v>
      </c>
      <c r="L306" s="249">
        <f t="shared" si="128"/>
        <v>27001303.523352046</v>
      </c>
      <c r="M306" s="253">
        <f t="shared" si="129"/>
        <v>421094266.90686733</v>
      </c>
      <c r="N306" s="443">
        <f t="shared" si="140"/>
        <v>1.0000238704189496E-2</v>
      </c>
      <c r="O306" s="454">
        <f t="shared" si="130"/>
        <v>1.000059676058223E-2</v>
      </c>
      <c r="Q306" s="353">
        <v>277</v>
      </c>
      <c r="R306" s="54">
        <f t="shared" si="141"/>
        <v>1.3356722745152029E-6</v>
      </c>
      <c r="S306" s="253">
        <f t="shared" si="133"/>
        <v>1.0496368929201621E-2</v>
      </c>
      <c r="T306" s="253">
        <f t="shared" si="134"/>
        <v>4.7671201164463635E-3</v>
      </c>
      <c r="U306">
        <f t="shared" si="142"/>
        <v>8.323746878379308E-8</v>
      </c>
      <c r="V306" s="253">
        <f t="shared" si="143"/>
        <v>4.7670368789775796E-3</v>
      </c>
      <c r="W306" s="253">
        <f t="shared" si="144"/>
        <v>5.7292488127552573E-3</v>
      </c>
      <c r="X306">
        <f t="shared" si="135"/>
        <v>113.65676595692612</v>
      </c>
      <c r="Y306">
        <f t="shared" si="136"/>
        <v>15.595425926280697</v>
      </c>
      <c r="Z306" s="55">
        <f t="shared" si="137"/>
        <v>8.5124747496230029</v>
      </c>
      <c r="AA306" s="477">
        <f t="shared" si="138"/>
        <v>36.064892491910989</v>
      </c>
      <c r="AB306" s="253">
        <f t="shared" si="146"/>
        <v>27001303.523352046</v>
      </c>
      <c r="AC306" s="261">
        <f t="shared" si="145"/>
        <v>283415.64335045463</v>
      </c>
      <c r="AD306" s="435">
        <f t="shared" si="139"/>
        <v>-1.5404755755587722E-2</v>
      </c>
      <c r="AE306" s="478">
        <f t="shared" si="147"/>
        <v>-5.2318781614303582E-2</v>
      </c>
    </row>
    <row r="307" spans="2:31" x14ac:dyDescent="0.3">
      <c r="B307" s="353">
        <v>278</v>
      </c>
      <c r="C307" s="432">
        <f t="shared" si="121"/>
        <v>113.65510178553158</v>
      </c>
      <c r="D307" s="433">
        <f t="shared" si="122"/>
        <v>15.595334586093431</v>
      </c>
      <c r="E307" s="434">
        <f t="shared" si="123"/>
        <v>7.082909692821989</v>
      </c>
      <c r="F307" s="434">
        <f t="shared" si="124"/>
        <v>7.0828474675239885</v>
      </c>
      <c r="G307" s="434">
        <f t="shared" si="125"/>
        <v>6.2225298000484486E-5</v>
      </c>
      <c r="H307" s="467">
        <f t="shared" si="126"/>
        <v>8.5124248932714419</v>
      </c>
      <c r="I307" s="253">
        <f t="shared" si="131"/>
        <v>113.65676595692612</v>
      </c>
      <c r="J307">
        <f t="shared" si="132"/>
        <v>15.595425926280697</v>
      </c>
      <c r="K307" s="253">
        <f t="shared" si="127"/>
        <v>3099524259.2914953</v>
      </c>
      <c r="L307" s="249">
        <f t="shared" si="128"/>
        <v>27271316.558585566</v>
      </c>
      <c r="M307" s="253">
        <f t="shared" si="129"/>
        <v>425305306.33441132</v>
      </c>
      <c r="N307" s="443">
        <f t="shared" si="140"/>
        <v>1.0000229778657485E-2</v>
      </c>
      <c r="O307" s="454">
        <f t="shared" si="130"/>
        <v>1.0000574446745675E-2</v>
      </c>
      <c r="Q307" s="353">
        <v>278</v>
      </c>
      <c r="R307" s="54">
        <f t="shared" si="141"/>
        <v>1.2532589390857049E-6</v>
      </c>
      <c r="S307" s="253">
        <f t="shared" si="133"/>
        <v>1.0232351415372999E-2</v>
      </c>
      <c r="T307" s="253">
        <f t="shared" si="134"/>
        <v>4.6472116786088688E-3</v>
      </c>
      <c r="U307">
        <f t="shared" si="142"/>
        <v>7.8101570131055845E-8</v>
      </c>
      <c r="V307" s="253">
        <f t="shared" si="143"/>
        <v>4.6471335770387374E-3</v>
      </c>
      <c r="W307" s="253">
        <f t="shared" si="144"/>
        <v>5.58513973676413E-3</v>
      </c>
      <c r="X307">
        <f t="shared" si="135"/>
        <v>113.65676595692612</v>
      </c>
      <c r="Y307">
        <f t="shared" si="136"/>
        <v>15.595425926280697</v>
      </c>
      <c r="Z307" s="55">
        <f t="shared" si="137"/>
        <v>8.5124747496230029</v>
      </c>
      <c r="AA307" s="477">
        <f t="shared" si="138"/>
        <v>34.178021257683362</v>
      </c>
      <c r="AB307" s="253">
        <f t="shared" si="146"/>
        <v>27271316.558585566</v>
      </c>
      <c r="AC307" s="261">
        <f t="shared" si="145"/>
        <v>279049.69458732806</v>
      </c>
      <c r="AD307" s="435">
        <f t="shared" si="139"/>
        <v>-1.5404755755587907E-2</v>
      </c>
      <c r="AE307" s="478">
        <f t="shared" si="147"/>
        <v>-5.2318781614303554E-2</v>
      </c>
    </row>
    <row r="308" spans="2:31" x14ac:dyDescent="0.3">
      <c r="B308" s="353">
        <v>279</v>
      </c>
      <c r="C308" s="432">
        <f t="shared" si="121"/>
        <v>113.65516401082958</v>
      </c>
      <c r="D308" s="433">
        <f t="shared" si="122"/>
        <v>15.595338001423379</v>
      </c>
      <c r="E308" s="434">
        <f t="shared" si="123"/>
        <v>7.0829112439572626</v>
      </c>
      <c r="F308" s="434">
        <f t="shared" si="124"/>
        <v>7.0828513453287458</v>
      </c>
      <c r="G308" s="434">
        <f t="shared" si="125"/>
        <v>5.9898628516741326E-5</v>
      </c>
      <c r="H308" s="467">
        <f t="shared" si="126"/>
        <v>8.5124267574661161</v>
      </c>
      <c r="I308" s="253">
        <f t="shared" si="131"/>
        <v>113.65676595692612</v>
      </c>
      <c r="J308">
        <f t="shared" si="132"/>
        <v>15.595425926280697</v>
      </c>
      <c r="K308" s="253">
        <f t="shared" si="127"/>
        <v>3130521215.8198681</v>
      </c>
      <c r="L308" s="249">
        <f t="shared" si="128"/>
        <v>27544029.724171422</v>
      </c>
      <c r="M308" s="253">
        <f t="shared" si="129"/>
        <v>429558453.46970618</v>
      </c>
      <c r="N308" s="443">
        <f t="shared" si="140"/>
        <v>1.0000221186872913E-2</v>
      </c>
      <c r="O308" s="454">
        <f t="shared" si="130"/>
        <v>1.0000552967266726E-2</v>
      </c>
      <c r="Q308" s="353">
        <v>279</v>
      </c>
      <c r="R308" s="54">
        <f t="shared" si="141"/>
        <v>1.1759306518272337E-6</v>
      </c>
      <c r="S308" s="253">
        <f t="shared" si="133"/>
        <v>9.9749747930830204E-3</v>
      </c>
      <c r="T308" s="253">
        <f t="shared" si="134"/>
        <v>4.530319324510289E-3</v>
      </c>
      <c r="U308">
        <f t="shared" si="142"/>
        <v>7.3282565484787044E-8</v>
      </c>
      <c r="V308" s="253">
        <f t="shared" si="143"/>
        <v>4.5302460419448043E-3</v>
      </c>
      <c r="W308" s="253">
        <f t="shared" si="144"/>
        <v>5.4446554685727315E-3</v>
      </c>
      <c r="X308">
        <f t="shared" si="135"/>
        <v>113.65676595692612</v>
      </c>
      <c r="Y308">
        <f t="shared" si="136"/>
        <v>15.595425926280697</v>
      </c>
      <c r="Z308" s="55">
        <f t="shared" si="137"/>
        <v>8.5124747496230029</v>
      </c>
      <c r="AA308" s="477">
        <f t="shared" si="138"/>
        <v>32.389868827493601</v>
      </c>
      <c r="AB308" s="253">
        <f t="shared" si="146"/>
        <v>27544029.724171422</v>
      </c>
      <c r="AC308" s="261">
        <f t="shared" si="145"/>
        <v>274751.00219853938</v>
      </c>
      <c r="AD308" s="435">
        <f t="shared" si="139"/>
        <v>-1.5404755755586082E-2</v>
      </c>
      <c r="AE308" s="478">
        <f t="shared" si="147"/>
        <v>-5.2318781614303582E-2</v>
      </c>
    </row>
    <row r="309" spans="2:31" x14ac:dyDescent="0.3">
      <c r="B309" s="353">
        <v>280</v>
      </c>
      <c r="C309" s="432">
        <f t="shared" si="121"/>
        <v>113.6552239094581</v>
      </c>
      <c r="D309" s="433">
        <f t="shared" si="122"/>
        <v>15.595341289049484</v>
      </c>
      <c r="E309" s="434">
        <f t="shared" si="123"/>
        <v>7.0829127370934746</v>
      </c>
      <c r="F309" s="434">
        <f t="shared" si="124"/>
        <v>7.0828550781382953</v>
      </c>
      <c r="G309" s="434">
        <f t="shared" si="125"/>
        <v>5.7658955179284987E-5</v>
      </c>
      <c r="H309" s="467">
        <f t="shared" si="126"/>
        <v>8.5124285519560097</v>
      </c>
      <c r="I309" s="253">
        <f t="shared" si="131"/>
        <v>113.65676595692612</v>
      </c>
      <c r="J309">
        <f t="shared" si="132"/>
        <v>15.595425926280697</v>
      </c>
      <c r="K309" s="253">
        <f t="shared" si="127"/>
        <v>3161828094.3261671</v>
      </c>
      <c r="L309" s="249">
        <f t="shared" si="128"/>
        <v>27819470.021413136</v>
      </c>
      <c r="M309" s="253">
        <f t="shared" si="129"/>
        <v>433854129.46441948</v>
      </c>
      <c r="N309" s="443">
        <f t="shared" si="140"/>
        <v>1.0000212916345856E-2</v>
      </c>
      <c r="O309" s="454">
        <f t="shared" si="130"/>
        <v>1.0000532290946286E-2</v>
      </c>
      <c r="Q309" s="353">
        <v>280</v>
      </c>
      <c r="R309" s="54">
        <f t="shared" si="141"/>
        <v>1.1033736562977414E-6</v>
      </c>
      <c r="S309" s="253">
        <f t="shared" si="133"/>
        <v>9.7240720225024151E-3</v>
      </c>
      <c r="T309" s="253">
        <f t="shared" si="134"/>
        <v>4.41636718992217E-3</v>
      </c>
      <c r="U309">
        <f t="shared" si="142"/>
        <v>6.8760901925794624E-8</v>
      </c>
      <c r="V309" s="253">
        <f t="shared" si="143"/>
        <v>4.4162984290202446E-3</v>
      </c>
      <c r="W309" s="253">
        <f t="shared" si="144"/>
        <v>5.3077048325802451E-3</v>
      </c>
      <c r="X309">
        <f t="shared" si="135"/>
        <v>113.65676595692612</v>
      </c>
      <c r="Y309">
        <f t="shared" si="136"/>
        <v>15.595425926280697</v>
      </c>
      <c r="Z309" s="55">
        <f t="shared" si="137"/>
        <v>8.5124747496230029</v>
      </c>
      <c r="AA309" s="477">
        <f t="shared" si="138"/>
        <v>30.695270353792022</v>
      </c>
      <c r="AB309" s="253">
        <f t="shared" si="146"/>
        <v>27819470.021413136</v>
      </c>
      <c r="AC309" s="261">
        <f t="shared" si="145"/>
        <v>270518.53011606843</v>
      </c>
      <c r="AD309" s="435">
        <f t="shared" si="139"/>
        <v>-1.5404755755585926E-2</v>
      </c>
      <c r="AE309" s="478">
        <f t="shared" si="147"/>
        <v>-5.2318781614303631E-2</v>
      </c>
    </row>
    <row r="310" spans="2:31" x14ac:dyDescent="0.3">
      <c r="B310" s="353">
        <v>281</v>
      </c>
      <c r="C310" s="432">
        <f t="shared" si="121"/>
        <v>113.65528156841329</v>
      </c>
      <c r="D310" s="433">
        <f t="shared" si="122"/>
        <v>15.595344453746772</v>
      </c>
      <c r="E310" s="434">
        <f t="shared" si="123"/>
        <v>7.0829141743992903</v>
      </c>
      <c r="F310" s="434">
        <f t="shared" si="124"/>
        <v>7.0828586713741313</v>
      </c>
      <c r="G310" s="434">
        <f t="shared" si="125"/>
        <v>5.5503025158998298E-5</v>
      </c>
      <c r="H310" s="467">
        <f t="shared" si="126"/>
        <v>8.5124302793474822</v>
      </c>
      <c r="I310" s="253">
        <f t="shared" si="131"/>
        <v>113.65676595692612</v>
      </c>
      <c r="J310">
        <f t="shared" si="132"/>
        <v>15.595425926280697</v>
      </c>
      <c r="K310" s="253">
        <f t="shared" si="127"/>
        <v>3193447995.3514199</v>
      </c>
      <c r="L310" s="249">
        <f t="shared" si="128"/>
        <v>28097664.721627269</v>
      </c>
      <c r="M310" s="253">
        <f t="shared" si="129"/>
        <v>438192759.67966598</v>
      </c>
      <c r="N310" s="443">
        <f t="shared" si="140"/>
        <v>1.0000204955067302E-2</v>
      </c>
      <c r="O310" s="454">
        <f t="shared" si="130"/>
        <v>1.0000512387752533E-2</v>
      </c>
      <c r="Q310" s="353">
        <v>281</v>
      </c>
      <c r="R310" s="54">
        <f t="shared" si="141"/>
        <v>1.035293555381113E-6</v>
      </c>
      <c r="S310" s="253">
        <f t="shared" si="133"/>
        <v>9.4794802653921165E-3</v>
      </c>
      <c r="T310" s="253">
        <f t="shared" si="134"/>
        <v>4.305281318845975E-3</v>
      </c>
      <c r="U310">
        <f t="shared" si="142"/>
        <v>6.4518232984491509E-8</v>
      </c>
      <c r="V310" s="253">
        <f t="shared" si="143"/>
        <v>4.3052168006129906E-3</v>
      </c>
      <c r="W310" s="253">
        <f t="shared" si="144"/>
        <v>5.1741989465461415E-3</v>
      </c>
      <c r="X310">
        <f t="shared" si="135"/>
        <v>113.65676595692612</v>
      </c>
      <c r="Y310">
        <f t="shared" si="136"/>
        <v>15.595425926280697</v>
      </c>
      <c r="Z310" s="55">
        <f t="shared" si="137"/>
        <v>8.5124747496230029</v>
      </c>
      <c r="AA310" s="477">
        <f t="shared" si="138"/>
        <v>29.089331207559969</v>
      </c>
      <c r="AB310" s="253">
        <f t="shared" si="146"/>
        <v>28097664.721627269</v>
      </c>
      <c r="AC310" s="261">
        <f t="shared" si="145"/>
        <v>266351.25823226973</v>
      </c>
      <c r="AD310" s="435">
        <f t="shared" si="139"/>
        <v>-1.5404755755587978E-2</v>
      </c>
      <c r="AE310" s="478">
        <f t="shared" si="147"/>
        <v>-5.2318781614303631E-2</v>
      </c>
    </row>
    <row r="311" spans="2:31" x14ac:dyDescent="0.3">
      <c r="B311" s="353">
        <v>282</v>
      </c>
      <c r="C311" s="432">
        <f t="shared" si="121"/>
        <v>113.65533707143845</v>
      </c>
      <c r="D311" s="433">
        <f t="shared" si="122"/>
        <v>15.595347500111732</v>
      </c>
      <c r="E311" s="434">
        <f t="shared" si="123"/>
        <v>7.0829155579622904</v>
      </c>
      <c r="F311" s="434">
        <f t="shared" si="124"/>
        <v>7.0828621302550356</v>
      </c>
      <c r="G311" s="434">
        <f t="shared" si="125"/>
        <v>5.3427707254805057E-5</v>
      </c>
      <c r="H311" s="467">
        <f t="shared" si="126"/>
        <v>8.5124319421494423</v>
      </c>
      <c r="I311" s="253">
        <f t="shared" si="131"/>
        <v>113.65676595692612</v>
      </c>
      <c r="J311">
        <f t="shared" si="132"/>
        <v>15.595425926280697</v>
      </c>
      <c r="K311" s="253">
        <f t="shared" si="127"/>
        <v>3225384050.4053802</v>
      </c>
      <c r="L311" s="249">
        <f t="shared" si="128"/>
        <v>28378641.368843541</v>
      </c>
      <c r="M311" s="253">
        <f t="shared" si="129"/>
        <v>442574773.72816187</v>
      </c>
      <c r="N311" s="443">
        <f t="shared" si="140"/>
        <v>1.0000197291482616E-2</v>
      </c>
      <c r="O311" s="454">
        <f t="shared" si="130"/>
        <v>1.0000493228776049E-2</v>
      </c>
      <c r="Q311" s="353">
        <v>282</v>
      </c>
      <c r="R311" s="54">
        <f t="shared" si="141"/>
        <v>9.7141411678260666E-7</v>
      </c>
      <c r="S311" s="253">
        <f t="shared" si="133"/>
        <v>9.2410407794196441E-3</v>
      </c>
      <c r="T311" s="253">
        <f t="shared" si="134"/>
        <v>4.1969896155149107E-3</v>
      </c>
      <c r="U311">
        <f t="shared" si="142"/>
        <v>6.0537344200826865E-8</v>
      </c>
      <c r="V311" s="253">
        <f t="shared" si="143"/>
        <v>4.1969290781707098E-3</v>
      </c>
      <c r="W311" s="253">
        <f t="shared" si="144"/>
        <v>5.0440511639047335E-3</v>
      </c>
      <c r="X311">
        <f t="shared" si="135"/>
        <v>113.65676595692612</v>
      </c>
      <c r="Y311">
        <f t="shared" si="136"/>
        <v>15.595425926280697</v>
      </c>
      <c r="Z311" s="55">
        <f t="shared" si="137"/>
        <v>8.5124747496230029</v>
      </c>
      <c r="AA311" s="477">
        <f t="shared" si="138"/>
        <v>27.567412840805492</v>
      </c>
      <c r="AB311" s="253">
        <f t="shared" si="146"/>
        <v>28378641.368843541</v>
      </c>
      <c r="AC311" s="261">
        <f t="shared" si="145"/>
        <v>262248.18215400859</v>
      </c>
      <c r="AD311" s="435">
        <f t="shared" si="139"/>
        <v>-1.5404755755586008E-2</v>
      </c>
      <c r="AE311" s="478">
        <f t="shared" si="147"/>
        <v>-5.2318781614303617E-2</v>
      </c>
    </row>
    <row r="312" spans="2:31" x14ac:dyDescent="0.3">
      <c r="B312" s="353">
        <v>283</v>
      </c>
      <c r="C312" s="432">
        <f t="shared" si="121"/>
        <v>113.65539049914571</v>
      </c>
      <c r="D312" s="433">
        <f t="shared" si="122"/>
        <v>15.595350432568985</v>
      </c>
      <c r="E312" s="434">
        <f t="shared" si="123"/>
        <v>7.0829168897919974</v>
      </c>
      <c r="F312" s="434">
        <f t="shared" si="124"/>
        <v>7.0828654598046565</v>
      </c>
      <c r="G312" s="434">
        <f t="shared" si="125"/>
        <v>5.1429987340867456E-5</v>
      </c>
      <c r="H312" s="467">
        <f t="shared" si="126"/>
        <v>8.5124335427769875</v>
      </c>
      <c r="I312" s="253">
        <f t="shared" si="131"/>
        <v>113.65676595692612</v>
      </c>
      <c r="J312">
        <f t="shared" si="132"/>
        <v>15.595425926280697</v>
      </c>
      <c r="K312" s="253">
        <f t="shared" si="127"/>
        <v>3257639422.277235</v>
      </c>
      <c r="L312" s="249">
        <f t="shared" si="128"/>
        <v>28662427.782531977</v>
      </c>
      <c r="M312" s="253">
        <f t="shared" si="129"/>
        <v>447000605.51678705</v>
      </c>
      <c r="N312" s="443">
        <f t="shared" si="140"/>
        <v>1.0000189914447346E-2</v>
      </c>
      <c r="O312" s="454">
        <f t="shared" si="130"/>
        <v>1.0000474786188884E-2</v>
      </c>
      <c r="Q312" s="353">
        <v>283</v>
      </c>
      <c r="R312" s="54">
        <f t="shared" si="141"/>
        <v>9.114761522273325E-7</v>
      </c>
      <c r="S312" s="253">
        <f t="shared" si="133"/>
        <v>9.008598815133927E-3</v>
      </c>
      <c r="T312" s="253">
        <f t="shared" si="134"/>
        <v>4.0914217976031377E-3</v>
      </c>
      <c r="U312">
        <f t="shared" si="142"/>
        <v>5.680208327730087E-8</v>
      </c>
      <c r="V312" s="253">
        <f t="shared" si="143"/>
        <v>4.0913649955198602E-3</v>
      </c>
      <c r="W312" s="253">
        <f t="shared" si="144"/>
        <v>4.9171770175307893E-3</v>
      </c>
      <c r="X312">
        <f t="shared" si="135"/>
        <v>113.65676595692612</v>
      </c>
      <c r="Y312">
        <f t="shared" si="136"/>
        <v>15.595425926280697</v>
      </c>
      <c r="Z312" s="55">
        <f t="shared" si="137"/>
        <v>8.5124747496230029</v>
      </c>
      <c r="AA312" s="477">
        <f t="shared" si="138"/>
        <v>26.12511938871604</v>
      </c>
      <c r="AB312" s="253">
        <f t="shared" si="146"/>
        <v>28662427.782531977</v>
      </c>
      <c r="AC312" s="261">
        <f t="shared" si="145"/>
        <v>258208.31296057921</v>
      </c>
      <c r="AD312" s="435">
        <f t="shared" si="139"/>
        <v>-1.5404755755587753E-2</v>
      </c>
      <c r="AE312" s="478">
        <f t="shared" si="147"/>
        <v>-5.2318781614303603E-2</v>
      </c>
    </row>
    <row r="313" spans="2:31" x14ac:dyDescent="0.3">
      <c r="B313" s="353">
        <v>284</v>
      </c>
      <c r="C313" s="432">
        <f t="shared" si="121"/>
        <v>113.65544192913306</v>
      </c>
      <c r="D313" s="433">
        <f t="shared" si="122"/>
        <v>15.595353255377699</v>
      </c>
      <c r="E313" s="434">
        <f t="shared" si="123"/>
        <v>7.0829181718227927</v>
      </c>
      <c r="F313" s="434">
        <f t="shared" si="124"/>
        <v>7.0828686648588066</v>
      </c>
      <c r="G313" s="434">
        <f t="shared" si="125"/>
        <v>4.9506963986090113E-5</v>
      </c>
      <c r="H313" s="467">
        <f t="shared" si="126"/>
        <v>8.5124350835549052</v>
      </c>
      <c r="I313" s="253">
        <f t="shared" si="131"/>
        <v>113.65676595692612</v>
      </c>
      <c r="J313">
        <f t="shared" si="132"/>
        <v>15.595425926280697</v>
      </c>
      <c r="K313" s="253">
        <f t="shared" si="127"/>
        <v>3290217305.3493881</v>
      </c>
      <c r="L313" s="249">
        <f t="shared" si="128"/>
        <v>28949052.060357295</v>
      </c>
      <c r="M313" s="253">
        <f t="shared" si="129"/>
        <v>451470693.28959119</v>
      </c>
      <c r="N313" s="443">
        <f t="shared" si="140"/>
        <v>1.0000182813256318E-2</v>
      </c>
      <c r="O313" s="454">
        <f t="shared" si="130"/>
        <v>1.0000457033203417E-2</v>
      </c>
      <c r="Q313" s="353">
        <v>284</v>
      </c>
      <c r="R313" s="54">
        <f t="shared" si="141"/>
        <v>8.5523646581416343E-7</v>
      </c>
      <c r="S313" s="253">
        <f t="shared" si="133"/>
        <v>8.7820035155314041E-3</v>
      </c>
      <c r="T313" s="253">
        <f t="shared" si="134"/>
        <v>3.9885093506118584E-3</v>
      </c>
      <c r="U313">
        <f t="shared" si="142"/>
        <v>5.3297294541661667E-8</v>
      </c>
      <c r="V313" s="253">
        <f t="shared" si="143"/>
        <v>3.9884560533173172E-3</v>
      </c>
      <c r="W313" s="253">
        <f t="shared" si="144"/>
        <v>4.7934941649195456E-3</v>
      </c>
      <c r="X313">
        <f t="shared" si="135"/>
        <v>113.65676595692612</v>
      </c>
      <c r="Y313">
        <f t="shared" si="136"/>
        <v>15.595425926280697</v>
      </c>
      <c r="Z313" s="55">
        <f t="shared" si="137"/>
        <v>8.5124747496230029</v>
      </c>
      <c r="AA313" s="477">
        <f t="shared" si="138"/>
        <v>24.758284972770198</v>
      </c>
      <c r="AB313" s="253">
        <f t="shared" si="146"/>
        <v>28949052.060357295</v>
      </c>
      <c r="AC313" s="261">
        <f t="shared" si="145"/>
        <v>254230.6769653596</v>
      </c>
      <c r="AD313" s="435">
        <f t="shared" si="139"/>
        <v>-1.5404755755585897E-2</v>
      </c>
      <c r="AE313" s="478">
        <f t="shared" si="147"/>
        <v>-5.2318781614303554E-2</v>
      </c>
    </row>
    <row r="314" spans="2:31" x14ac:dyDescent="0.3">
      <c r="B314" s="353">
        <v>285</v>
      </c>
      <c r="C314" s="432">
        <f t="shared" si="121"/>
        <v>113.65549143609705</v>
      </c>
      <c r="D314" s="433">
        <f t="shared" si="122"/>
        <v>15.595355972637792</v>
      </c>
      <c r="E314" s="434">
        <f t="shared" si="123"/>
        <v>7.08291940591673</v>
      </c>
      <c r="F314" s="434">
        <f t="shared" si="124"/>
        <v>7.082871750072484</v>
      </c>
      <c r="G314" s="434">
        <f t="shared" si="125"/>
        <v>4.7655844245930723E-5</v>
      </c>
      <c r="H314" s="467">
        <f t="shared" si="126"/>
        <v>8.5124365667210622</v>
      </c>
      <c r="I314" s="253">
        <f t="shared" si="131"/>
        <v>113.65676595692612</v>
      </c>
      <c r="J314">
        <f t="shared" si="132"/>
        <v>15.595425926280697</v>
      </c>
      <c r="K314" s="253">
        <f t="shared" si="127"/>
        <v>3323120925.9143572</v>
      </c>
      <c r="L314" s="249">
        <f t="shared" si="128"/>
        <v>29238542.58096087</v>
      </c>
      <c r="M314" s="253">
        <f t="shared" si="129"/>
        <v>455985479.67121249</v>
      </c>
      <c r="N314" s="443">
        <f t="shared" si="140"/>
        <v>1.0000175977591836E-2</v>
      </c>
      <c r="O314" s="454">
        <f t="shared" si="130"/>
        <v>1.0000439944034344E-2</v>
      </c>
      <c r="Q314" s="353">
        <v>285</v>
      </c>
      <c r="R314" s="54">
        <f t="shared" si="141"/>
        <v>8.024668672580627E-7</v>
      </c>
      <c r="S314" s="253">
        <f t="shared" si="133"/>
        <v>8.5611078181484519E-3</v>
      </c>
      <c r="T314" s="253">
        <f t="shared" si="134"/>
        <v>3.8881854834027798E-3</v>
      </c>
      <c r="U314">
        <f t="shared" si="142"/>
        <v>5.0008757453369561E-8</v>
      </c>
      <c r="V314" s="253">
        <f t="shared" si="143"/>
        <v>3.8881354746453265E-3</v>
      </c>
      <c r="W314" s="253">
        <f t="shared" si="144"/>
        <v>4.6729223347456725E-3</v>
      </c>
      <c r="X314">
        <f t="shared" si="135"/>
        <v>113.65676595692612</v>
      </c>
      <c r="Y314">
        <f t="shared" si="136"/>
        <v>15.595425926280697</v>
      </c>
      <c r="Z314" s="55">
        <f t="shared" si="137"/>
        <v>8.5124747496230029</v>
      </c>
      <c r="AA314" s="477">
        <f t="shared" si="138"/>
        <v>23.46296166813514</v>
      </c>
      <c r="AB314" s="253">
        <f t="shared" si="146"/>
        <v>29238542.58096087</v>
      </c>
      <c r="AC314" s="261">
        <f t="shared" si="145"/>
        <v>250314.31548113044</v>
      </c>
      <c r="AD314" s="435">
        <f t="shared" si="139"/>
        <v>-1.5404755755588001E-2</v>
      </c>
      <c r="AE314" s="478">
        <f t="shared" si="147"/>
        <v>-5.2318781614303589E-2</v>
      </c>
    </row>
    <row r="315" spans="2:31" x14ac:dyDescent="0.3">
      <c r="B315" s="353">
        <v>286</v>
      </c>
      <c r="C315" s="432">
        <f t="shared" si="121"/>
        <v>113.65553909194129</v>
      </c>
      <c r="D315" s="433">
        <f t="shared" si="122"/>
        <v>15.59535858829587</v>
      </c>
      <c r="E315" s="434">
        <f t="shared" si="123"/>
        <v>7.0829205938662314</v>
      </c>
      <c r="F315" s="434">
        <f t="shared" si="124"/>
        <v>7.0828747199266342</v>
      </c>
      <c r="G315" s="434">
        <f t="shared" si="125"/>
        <v>4.5873939597207425E-5</v>
      </c>
      <c r="H315" s="467">
        <f t="shared" si="126"/>
        <v>8.5124379944296393</v>
      </c>
      <c r="I315" s="253">
        <f t="shared" si="131"/>
        <v>113.65676595692612</v>
      </c>
      <c r="J315">
        <f t="shared" si="132"/>
        <v>15.595425926280697</v>
      </c>
      <c r="K315" s="253">
        <f t="shared" si="127"/>
        <v>3356353542.4948063</v>
      </c>
      <c r="L315" s="249">
        <f t="shared" si="128"/>
        <v>29530928.00677048</v>
      </c>
      <c r="M315" s="253">
        <f t="shared" si="129"/>
        <v>460545411.71073472</v>
      </c>
      <c r="N315" s="443">
        <f t="shared" si="140"/>
        <v>1.0000169397521521E-2</v>
      </c>
      <c r="O315" s="454">
        <f t="shared" si="130"/>
        <v>1.0000423493859208E-2</v>
      </c>
      <c r="Q315" s="353">
        <v>286</v>
      </c>
      <c r="R315" s="54">
        <f t="shared" si="141"/>
        <v>7.5295324601710271E-7</v>
      </c>
      <c r="S315" s="253">
        <f t="shared" si="133"/>
        <v>8.3457683596164702E-3</v>
      </c>
      <c r="T315" s="253">
        <f t="shared" si="134"/>
        <v>3.7903850848500435E-3</v>
      </c>
      <c r="U315">
        <f t="shared" si="142"/>
        <v>4.6923128904320827E-8</v>
      </c>
      <c r="V315" s="253">
        <f t="shared" si="143"/>
        <v>3.7903381617211394E-3</v>
      </c>
      <c r="W315" s="253">
        <f t="shared" si="144"/>
        <v>4.5553832747664271E-3</v>
      </c>
      <c r="X315">
        <f t="shared" si="135"/>
        <v>113.65676595692612</v>
      </c>
      <c r="Y315">
        <f t="shared" si="136"/>
        <v>15.595425926280697</v>
      </c>
      <c r="Z315" s="55">
        <f t="shared" si="137"/>
        <v>8.5124747496230029</v>
      </c>
      <c r="AA315" s="477">
        <f t="shared" si="138"/>
        <v>22.235408100595201</v>
      </c>
      <c r="AB315" s="253">
        <f t="shared" si="146"/>
        <v>29530928.00677048</v>
      </c>
      <c r="AC315" s="261">
        <f t="shared" si="145"/>
        <v>246458.2845890169</v>
      </c>
      <c r="AD315" s="435">
        <f t="shared" si="139"/>
        <v>-1.5404755755586119E-2</v>
      </c>
      <c r="AE315" s="478">
        <f t="shared" si="147"/>
        <v>-5.2318781614303603E-2</v>
      </c>
    </row>
    <row r="316" spans="2:31" x14ac:dyDescent="0.3">
      <c r="B316" s="353">
        <v>287</v>
      </c>
      <c r="C316" s="432">
        <f t="shared" si="121"/>
        <v>113.65558496588089</v>
      </c>
      <c r="D316" s="433">
        <f t="shared" si="122"/>
        <v>15.595361106150989</v>
      </c>
      <c r="E316" s="434">
        <f t="shared" si="123"/>
        <v>7.0829217373967106</v>
      </c>
      <c r="F316" s="434">
        <f t="shared" si="124"/>
        <v>7.0828775787346574</v>
      </c>
      <c r="G316" s="434">
        <f t="shared" si="125"/>
        <v>4.4158662053206399E-5</v>
      </c>
      <c r="H316" s="467">
        <f t="shared" si="126"/>
        <v>8.5124393687542792</v>
      </c>
      <c r="I316" s="253">
        <f t="shared" si="131"/>
        <v>113.65676595692612</v>
      </c>
      <c r="J316">
        <f t="shared" si="132"/>
        <v>15.595425926280697</v>
      </c>
      <c r="K316" s="253">
        <f t="shared" si="127"/>
        <v>3389918446.1667619</v>
      </c>
      <c r="L316" s="249">
        <f t="shared" si="128"/>
        <v>29826237.286838185</v>
      </c>
      <c r="M316" s="253">
        <f t="shared" si="129"/>
        <v>465150940.92598635</v>
      </c>
      <c r="N316" s="443">
        <f t="shared" si="140"/>
        <v>1.0000163063494646E-2</v>
      </c>
      <c r="O316" s="454">
        <f t="shared" si="130"/>
        <v>1.0000407658785107E-2</v>
      </c>
      <c r="Q316" s="353">
        <v>287</v>
      </c>
      <c r="R316" s="54">
        <f t="shared" si="141"/>
        <v>7.0649470254747814E-7</v>
      </c>
      <c r="S316" s="253">
        <f t="shared" si="133"/>
        <v>8.1358453826176954E-3</v>
      </c>
      <c r="T316" s="253">
        <f t="shared" si="134"/>
        <v>3.6950446815824838E-3</v>
      </c>
      <c r="U316">
        <f t="shared" si="142"/>
        <v>4.4027889079718668E-8</v>
      </c>
      <c r="V316" s="253">
        <f t="shared" si="143"/>
        <v>3.695000653693404E-3</v>
      </c>
      <c r="W316" s="253">
        <f t="shared" si="144"/>
        <v>4.4408007010352116E-3</v>
      </c>
      <c r="X316">
        <f t="shared" si="135"/>
        <v>113.65676595692612</v>
      </c>
      <c r="Y316">
        <f t="shared" si="136"/>
        <v>15.595425926280697</v>
      </c>
      <c r="Z316" s="55">
        <f t="shared" si="137"/>
        <v>8.5124747496230029</v>
      </c>
      <c r="AA316" s="477">
        <f t="shared" si="138"/>
        <v>21.072078640075244</v>
      </c>
      <c r="AB316" s="253">
        <f t="shared" si="146"/>
        <v>29826237.286838185</v>
      </c>
      <c r="AC316" s="261">
        <f t="shared" si="145"/>
        <v>242661.65491098235</v>
      </c>
      <c r="AD316" s="435">
        <f t="shared" si="139"/>
        <v>-1.5404755755586134E-2</v>
      </c>
      <c r="AE316" s="478">
        <f t="shared" si="147"/>
        <v>-5.2318781614303589E-2</v>
      </c>
    </row>
    <row r="317" spans="2:31" x14ac:dyDescent="0.3">
      <c r="B317" s="353">
        <v>288</v>
      </c>
      <c r="C317" s="432">
        <f t="shared" si="121"/>
        <v>113.65562912454295</v>
      </c>
      <c r="D317" s="433">
        <f t="shared" si="122"/>
        <v>15.59536352986013</v>
      </c>
      <c r="E317" s="434">
        <f t="shared" si="123"/>
        <v>7.0829228381690514</v>
      </c>
      <c r="F317" s="434">
        <f t="shared" si="124"/>
        <v>7.0828803306486749</v>
      </c>
      <c r="G317" s="434">
        <f t="shared" si="125"/>
        <v>4.2507520376489083E-5</v>
      </c>
      <c r="H317" s="467">
        <f t="shared" si="126"/>
        <v>8.5124406916910775</v>
      </c>
      <c r="I317" s="253">
        <f t="shared" si="131"/>
        <v>113.65676595692612</v>
      </c>
      <c r="J317">
        <f t="shared" si="132"/>
        <v>15.595425926280697</v>
      </c>
      <c r="K317" s="253">
        <f t="shared" si="127"/>
        <v>3423818960.8860302</v>
      </c>
      <c r="L317" s="249">
        <f t="shared" si="128"/>
        <v>30124499.659706566</v>
      </c>
      <c r="M317" s="253">
        <f t="shared" si="129"/>
        <v>469802523.34827232</v>
      </c>
      <c r="N317" s="443">
        <f t="shared" si="140"/>
        <v>1.0000156966308538E-2</v>
      </c>
      <c r="O317" s="454">
        <f t="shared" si="130"/>
        <v>1.0000392415812305E-2</v>
      </c>
      <c r="Q317" s="353">
        <v>288</v>
      </c>
      <c r="R317" s="54">
        <f t="shared" si="141"/>
        <v>6.6290273316161802E-7</v>
      </c>
      <c r="S317" s="253">
        <f t="shared" si="133"/>
        <v>7.9312026451814413E-3</v>
      </c>
      <c r="T317" s="253">
        <f t="shared" si="134"/>
        <v>3.602102396788839E-3</v>
      </c>
      <c r="U317">
        <f t="shared" si="142"/>
        <v>4.1311290659423843E-8</v>
      </c>
      <c r="V317" s="253">
        <f t="shared" si="143"/>
        <v>3.6020610854981794E-3</v>
      </c>
      <c r="W317" s="253">
        <f t="shared" si="144"/>
        <v>4.3291002483926023E-3</v>
      </c>
      <c r="X317">
        <f t="shared" si="135"/>
        <v>113.65676595692612</v>
      </c>
      <c r="Y317">
        <f t="shared" si="136"/>
        <v>15.595425926280697</v>
      </c>
      <c r="Z317" s="55">
        <f t="shared" si="137"/>
        <v>8.5124747496230029</v>
      </c>
      <c r="AA317" s="477">
        <f t="shared" si="138"/>
        <v>19.969613159545716</v>
      </c>
      <c r="AB317" s="253">
        <f t="shared" si="146"/>
        <v>30124499.659706566</v>
      </c>
      <c r="AC317" s="261">
        <f t="shared" si="145"/>
        <v>238923.51138583236</v>
      </c>
      <c r="AD317" s="435">
        <f t="shared" si="139"/>
        <v>-1.5404755755586058E-2</v>
      </c>
      <c r="AE317" s="478">
        <f t="shared" si="147"/>
        <v>-5.2318781614303575E-2</v>
      </c>
    </row>
    <row r="318" spans="2:31" x14ac:dyDescent="0.3">
      <c r="B318" s="353">
        <v>289</v>
      </c>
      <c r="C318" s="432">
        <f t="shared" si="121"/>
        <v>113.65567163206333</v>
      </c>
      <c r="D318" s="433">
        <f t="shared" si="122"/>
        <v>15.59536586294354</v>
      </c>
      <c r="E318" s="434">
        <f t="shared" si="123"/>
        <v>7.0829238977820408</v>
      </c>
      <c r="F318" s="434">
        <f t="shared" si="124"/>
        <v>7.0828829796655546</v>
      </c>
      <c r="G318" s="434">
        <f t="shared" si="125"/>
        <v>4.0918116486210465E-5</v>
      </c>
      <c r="H318" s="467">
        <f t="shared" si="126"/>
        <v>8.5124419651614982</v>
      </c>
      <c r="I318" s="253">
        <f t="shared" si="131"/>
        <v>113.65676595692612</v>
      </c>
      <c r="J318">
        <f t="shared" si="132"/>
        <v>15.595425926280697</v>
      </c>
      <c r="K318" s="253">
        <f t="shared" si="127"/>
        <v>3458058443.8178515</v>
      </c>
      <c r="L318" s="249">
        <f t="shared" si="128"/>
        <v>30425744.656303633</v>
      </c>
      <c r="M318" s="253">
        <f t="shared" si="129"/>
        <v>474500619.56755346</v>
      </c>
      <c r="N318" s="443">
        <f t="shared" si="140"/>
        <v>1.0000151097099071E-2</v>
      </c>
      <c r="O318" s="454">
        <f t="shared" si="130"/>
        <v>1.0000377742800019E-2</v>
      </c>
      <c r="Q318" s="353">
        <v>289</v>
      </c>
      <c r="R318" s="54">
        <f t="shared" si="141"/>
        <v>6.2200046518199046E-7</v>
      </c>
      <c r="S318" s="253">
        <f t="shared" si="133"/>
        <v>7.7317073322617311E-3</v>
      </c>
      <c r="T318" s="253">
        <f t="shared" si="134"/>
        <v>3.5114979100590981E-3</v>
      </c>
      <c r="U318">
        <f t="shared" si="142"/>
        <v>3.8762311153671705E-8</v>
      </c>
      <c r="V318" s="253">
        <f t="shared" si="143"/>
        <v>3.5114591477479443E-3</v>
      </c>
      <c r="W318" s="253">
        <f t="shared" si="144"/>
        <v>4.220209422202633E-3</v>
      </c>
      <c r="X318">
        <f t="shared" si="135"/>
        <v>113.65676595692612</v>
      </c>
      <c r="Y318">
        <f t="shared" si="136"/>
        <v>15.595425926280697</v>
      </c>
      <c r="Z318" s="55">
        <f t="shared" si="137"/>
        <v>8.5124747496230029</v>
      </c>
      <c r="AA318" s="477">
        <f t="shared" si="138"/>
        <v>18.924827329729322</v>
      </c>
      <c r="AB318" s="253">
        <f t="shared" si="146"/>
        <v>30425744.656303633</v>
      </c>
      <c r="AC318" s="261">
        <f t="shared" si="145"/>
        <v>235242.9530486658</v>
      </c>
      <c r="AD318" s="435">
        <f t="shared" si="139"/>
        <v>-1.5404755755589507E-2</v>
      </c>
      <c r="AE318" s="478">
        <f t="shared" si="147"/>
        <v>-5.2318781614303533E-2</v>
      </c>
    </row>
    <row r="319" spans="2:31" x14ac:dyDescent="0.3">
      <c r="B319" s="353">
        <v>290</v>
      </c>
      <c r="C319" s="432">
        <f t="shared" si="121"/>
        <v>113.65571255017981</v>
      </c>
      <c r="D319" s="433">
        <f t="shared" si="122"/>
        <v>15.595368108789858</v>
      </c>
      <c r="E319" s="434">
        <f t="shared" si="123"/>
        <v>7.0829249177746911</v>
      </c>
      <c r="F319" s="434">
        <f t="shared" si="124"/>
        <v>7.08288552963272</v>
      </c>
      <c r="G319" s="434">
        <f t="shared" si="125"/>
        <v>3.9388141971130608E-5</v>
      </c>
      <c r="H319" s="467">
        <f t="shared" si="126"/>
        <v>8.5124431910151674</v>
      </c>
      <c r="I319" s="253">
        <f t="shared" si="131"/>
        <v>113.65676595692612</v>
      </c>
      <c r="J319">
        <f t="shared" si="132"/>
        <v>15.595425926280697</v>
      </c>
      <c r="K319" s="253">
        <f t="shared" si="127"/>
        <v>3492640285.6698351</v>
      </c>
      <c r="L319" s="249">
        <f t="shared" si="128"/>
        <v>30730002.102866668</v>
      </c>
      <c r="M319" s="253">
        <f t="shared" si="129"/>
        <v>479245694.77809113</v>
      </c>
      <c r="N319" s="443">
        <f t="shared" si="140"/>
        <v>1.0000145447359374E-2</v>
      </c>
      <c r="O319" s="454">
        <f t="shared" si="130"/>
        <v>1.0000363618436606E-2</v>
      </c>
      <c r="Q319" s="353">
        <v>290</v>
      </c>
      <c r="R319" s="54">
        <f t="shared" si="141"/>
        <v>5.8362193928726612E-7</v>
      </c>
      <c r="S319" s="253">
        <f t="shared" si="133"/>
        <v>7.5372299695391724E-3</v>
      </c>
      <c r="T319" s="253">
        <f t="shared" si="134"/>
        <v>3.423172418236026E-3</v>
      </c>
      <c r="U319">
        <f t="shared" si="142"/>
        <v>3.6370608179759485E-8</v>
      </c>
      <c r="V319" s="253">
        <f t="shared" si="143"/>
        <v>3.4231360476278463E-3</v>
      </c>
      <c r="W319" s="253">
        <f t="shared" si="144"/>
        <v>4.1140575513031463E-3</v>
      </c>
      <c r="X319">
        <f t="shared" si="135"/>
        <v>113.65676595692612</v>
      </c>
      <c r="Y319">
        <f t="shared" si="136"/>
        <v>15.595425926280697</v>
      </c>
      <c r="Z319" s="55">
        <f t="shared" si="137"/>
        <v>8.5124747496230029</v>
      </c>
      <c r="AA319" s="477">
        <f t="shared" si="138"/>
        <v>17.93470342157681</v>
      </c>
      <c r="AB319" s="253">
        <f t="shared" si="146"/>
        <v>30730002.102866668</v>
      </c>
      <c r="AC319" s="261">
        <f t="shared" si="145"/>
        <v>231619.09281372832</v>
      </c>
      <c r="AD319" s="435">
        <f t="shared" si="139"/>
        <v>-1.5404755755586015E-2</v>
      </c>
      <c r="AE319" s="478">
        <f t="shared" si="147"/>
        <v>-5.2318781614303561E-2</v>
      </c>
    </row>
    <row r="320" spans="2:31" x14ac:dyDescent="0.3">
      <c r="B320" s="353">
        <v>291</v>
      </c>
      <c r="C320" s="432">
        <f t="shared" si="121"/>
        <v>113.65575193832179</v>
      </c>
      <c r="D320" s="433">
        <f t="shared" si="122"/>
        <v>15.595370270660993</v>
      </c>
      <c r="E320" s="434">
        <f t="shared" si="123"/>
        <v>7.0829258996284583</v>
      </c>
      <c r="F320" s="434">
        <f t="shared" si="124"/>
        <v>7.0828879842537376</v>
      </c>
      <c r="G320" s="434">
        <f t="shared" si="125"/>
        <v>3.7915374720753903E-5</v>
      </c>
      <c r="H320" s="467">
        <f t="shared" si="126"/>
        <v>8.5124443710325348</v>
      </c>
      <c r="I320" s="253">
        <f t="shared" si="131"/>
        <v>113.65676595692612</v>
      </c>
      <c r="J320">
        <f t="shared" si="132"/>
        <v>15.595425926280697</v>
      </c>
      <c r="K320" s="253">
        <f t="shared" si="127"/>
        <v>3527567911.0281963</v>
      </c>
      <c r="L320" s="249">
        <f t="shared" si="128"/>
        <v>31037302.123895336</v>
      </c>
      <c r="M320" s="253">
        <f t="shared" si="129"/>
        <v>484038218.82452029</v>
      </c>
      <c r="N320" s="443">
        <f t="shared" si="140"/>
        <v>1.0000140008870142E-2</v>
      </c>
      <c r="O320" s="454">
        <f t="shared" si="130"/>
        <v>1.0000350022207529E-2</v>
      </c>
      <c r="Q320" s="353">
        <v>291</v>
      </c>
      <c r="R320" s="54">
        <f t="shared" si="141"/>
        <v>5.4761143613898936E-7</v>
      </c>
      <c r="S320" s="253">
        <f t="shared" si="133"/>
        <v>7.3476443393908223E-3</v>
      </c>
      <c r="T320" s="253">
        <f t="shared" si="134"/>
        <v>3.3370685972513247E-3</v>
      </c>
      <c r="U320">
        <f t="shared" si="142"/>
        <v>3.4126477498240834E-8</v>
      </c>
      <c r="V320" s="253">
        <f t="shared" si="143"/>
        <v>3.3370344707738266E-3</v>
      </c>
      <c r="W320" s="253">
        <f t="shared" si="144"/>
        <v>4.010575742139498E-3</v>
      </c>
      <c r="X320">
        <f t="shared" si="135"/>
        <v>113.65676595692612</v>
      </c>
      <c r="Y320">
        <f t="shared" si="136"/>
        <v>15.595425926280697</v>
      </c>
      <c r="Z320" s="55">
        <f t="shared" si="137"/>
        <v>8.5124747496230029</v>
      </c>
      <c r="AA320" s="477">
        <f t="shared" si="138"/>
        <v>16.996381589946029</v>
      </c>
      <c r="AB320" s="253">
        <f t="shared" si="146"/>
        <v>31037302.123895336</v>
      </c>
      <c r="AC320" s="261">
        <f t="shared" si="145"/>
        <v>228051.05726060239</v>
      </c>
      <c r="AD320" s="435">
        <f t="shared" si="139"/>
        <v>-1.540475575558616E-2</v>
      </c>
      <c r="AE320" s="478">
        <f t="shared" si="147"/>
        <v>-5.2318781614303589E-2</v>
      </c>
    </row>
    <row r="321" spans="2:31" x14ac:dyDescent="0.3">
      <c r="B321" s="353">
        <v>292</v>
      </c>
      <c r="C321" s="432">
        <f t="shared" si="121"/>
        <v>113.65578985369652</v>
      </c>
      <c r="D321" s="433">
        <f t="shared" si="122"/>
        <v>15.595372351696886</v>
      </c>
      <c r="E321" s="434">
        <f t="shared" si="123"/>
        <v>7.0829268447694052</v>
      </c>
      <c r="F321" s="434">
        <f t="shared" si="124"/>
        <v>7.082890347093695</v>
      </c>
      <c r="G321" s="434">
        <f t="shared" si="125"/>
        <v>3.649767571012319E-5</v>
      </c>
      <c r="H321" s="467">
        <f t="shared" si="126"/>
        <v>8.5124455069274809</v>
      </c>
      <c r="I321" s="253">
        <f t="shared" si="131"/>
        <v>113.65676595692612</v>
      </c>
      <c r="J321">
        <f t="shared" si="132"/>
        <v>15.595425926280697</v>
      </c>
      <c r="K321" s="253">
        <f t="shared" si="127"/>
        <v>3562844778.6973281</v>
      </c>
      <c r="L321" s="249">
        <f t="shared" si="128"/>
        <v>31347675.145134289</v>
      </c>
      <c r="M321" s="253">
        <f t="shared" si="129"/>
        <v>488878666.24840343</v>
      </c>
      <c r="N321" s="443">
        <f t="shared" si="140"/>
        <v>1.0000134773733561E-2</v>
      </c>
      <c r="O321" s="454">
        <f t="shared" si="130"/>
        <v>1.0000336934363779E-2</v>
      </c>
      <c r="Q321" s="353">
        <v>292</v>
      </c>
      <c r="R321" s="54">
        <f t="shared" si="141"/>
        <v>5.1382284455657267E-7</v>
      </c>
      <c r="S321" s="253">
        <f t="shared" si="133"/>
        <v>7.1628273989738462E-3</v>
      </c>
      <c r="T321" s="253">
        <f t="shared" si="134"/>
        <v>3.2531305649218102E-3</v>
      </c>
      <c r="U321">
        <f t="shared" si="142"/>
        <v>3.2020813638361314E-8</v>
      </c>
      <c r="V321" s="253">
        <f t="shared" si="143"/>
        <v>3.253098544108172E-3</v>
      </c>
      <c r="W321" s="253">
        <f t="shared" si="144"/>
        <v>3.9096968340520356E-3</v>
      </c>
      <c r="X321">
        <f t="shared" si="135"/>
        <v>113.65676595692612</v>
      </c>
      <c r="Y321">
        <f t="shared" si="136"/>
        <v>15.595425926280697</v>
      </c>
      <c r="Z321" s="55">
        <f t="shared" si="137"/>
        <v>8.5124747496230029</v>
      </c>
      <c r="AA321" s="477">
        <f t="shared" si="138"/>
        <v>16.107151613308272</v>
      </c>
      <c r="AB321" s="253">
        <f t="shared" si="146"/>
        <v>31347675.145134289</v>
      </c>
      <c r="AC321" s="261">
        <f t="shared" si="145"/>
        <v>224537.98642369965</v>
      </c>
      <c r="AD321" s="435">
        <f t="shared" si="139"/>
        <v>-1.540475575558602E-2</v>
      </c>
      <c r="AE321" s="478">
        <f t="shared" si="147"/>
        <v>-5.2318781614303665E-2</v>
      </c>
    </row>
    <row r="322" spans="2:31" x14ac:dyDescent="0.3">
      <c r="B322" s="353">
        <v>293</v>
      </c>
      <c r="C322" s="432">
        <f t="shared" si="121"/>
        <v>113.65582635137223</v>
      </c>
      <c r="D322" s="433">
        <f t="shared" si="122"/>
        <v>15.595374354920084</v>
      </c>
      <c r="E322" s="434">
        <f t="shared" si="123"/>
        <v>7.0829277545702771</v>
      </c>
      <c r="F322" s="434">
        <f t="shared" si="124"/>
        <v>7.082892621584377</v>
      </c>
      <c r="G322" s="434">
        <f t="shared" si="125"/>
        <v>3.5132985900077074E-5</v>
      </c>
      <c r="H322" s="467">
        <f t="shared" si="126"/>
        <v>8.512446600349806</v>
      </c>
      <c r="I322" s="253">
        <f t="shared" si="131"/>
        <v>113.65676595692612</v>
      </c>
      <c r="J322">
        <f t="shared" si="132"/>
        <v>15.595425926280697</v>
      </c>
      <c r="K322" s="253">
        <f t="shared" si="127"/>
        <v>3598474382.0427561</v>
      </c>
      <c r="L322" s="249">
        <f t="shared" si="128"/>
        <v>31661151.896585632</v>
      </c>
      <c r="M322" s="253">
        <f t="shared" si="129"/>
        <v>493767516.33524179</v>
      </c>
      <c r="N322" s="443">
        <f t="shared" si="140"/>
        <v>1.0000129734346596E-2</v>
      </c>
      <c r="O322" s="454">
        <f t="shared" si="130"/>
        <v>1.0000324335896309E-2</v>
      </c>
      <c r="Q322" s="353">
        <v>293</v>
      </c>
      <c r="R322" s="54">
        <f t="shared" si="141"/>
        <v>4.82119068677007E-7</v>
      </c>
      <c r="S322" s="253">
        <f t="shared" si="133"/>
        <v>6.9826592003695382E-3</v>
      </c>
      <c r="T322" s="253">
        <f t="shared" si="134"/>
        <v>3.1713038446813443E-3</v>
      </c>
      <c r="U322">
        <f t="shared" si="142"/>
        <v>3.0045072952973831E-8</v>
      </c>
      <c r="V322" s="253">
        <f t="shared" si="143"/>
        <v>3.1712737996083913E-3</v>
      </c>
      <c r="W322" s="253">
        <f t="shared" si="144"/>
        <v>3.811355355688194E-3</v>
      </c>
      <c r="X322">
        <f t="shared" si="135"/>
        <v>113.65676595692612</v>
      </c>
      <c r="Y322">
        <f t="shared" si="136"/>
        <v>15.595425926280697</v>
      </c>
      <c r="Z322" s="55">
        <f t="shared" si="137"/>
        <v>8.5124747496230029</v>
      </c>
      <c r="AA322" s="477">
        <f t="shared" si="138"/>
        <v>15.264445065623118</v>
      </c>
      <c r="AB322" s="253">
        <f t="shared" si="146"/>
        <v>31661151.896585632</v>
      </c>
      <c r="AC322" s="261">
        <f t="shared" si="145"/>
        <v>221079.03358499141</v>
      </c>
      <c r="AD322" s="435">
        <f t="shared" si="139"/>
        <v>-1.5404755755586272E-2</v>
      </c>
      <c r="AE322" s="478">
        <f t="shared" si="147"/>
        <v>-5.2318781614303631E-2</v>
      </c>
    </row>
    <row r="323" spans="2:31" x14ac:dyDescent="0.3">
      <c r="B323" s="353">
        <v>294</v>
      </c>
      <c r="C323" s="432">
        <f t="shared" si="121"/>
        <v>113.65586148435813</v>
      </c>
      <c r="D323" s="433">
        <f t="shared" si="122"/>
        <v>15.595376283240119</v>
      </c>
      <c r="E323" s="434">
        <f t="shared" si="123"/>
        <v>7.0829286303524928</v>
      </c>
      <c r="F323" s="434">
        <f t="shared" si="124"/>
        <v>7.0828948110292531</v>
      </c>
      <c r="G323" s="434">
        <f t="shared" si="125"/>
        <v>3.3819323239647758E-5</v>
      </c>
      <c r="H323" s="467">
        <f t="shared" si="126"/>
        <v>8.5124476528876265</v>
      </c>
      <c r="I323" s="253">
        <f t="shared" si="131"/>
        <v>113.65676595692612</v>
      </c>
      <c r="J323">
        <f t="shared" si="132"/>
        <v>15.595425926280697</v>
      </c>
      <c r="K323" s="253">
        <f t="shared" si="127"/>
        <v>3634460249.3374949</v>
      </c>
      <c r="L323" s="249">
        <f t="shared" si="128"/>
        <v>31977763.415551487</v>
      </c>
      <c r="M323" s="253">
        <f t="shared" si="129"/>
        <v>498705253.16195422</v>
      </c>
      <c r="N323" s="443">
        <f t="shared" si="140"/>
        <v>1.0000124883387366E-2</v>
      </c>
      <c r="O323" s="454">
        <f t="shared" si="130"/>
        <v>1.0000312208506142E-2</v>
      </c>
      <c r="Q323" s="353">
        <v>294</v>
      </c>
      <c r="R323" s="54">
        <f t="shared" si="141"/>
        <v>4.5237147169386457E-7</v>
      </c>
      <c r="S323" s="253">
        <f t="shared" si="133"/>
        <v>6.8070228127359838E-3</v>
      </c>
      <c r="T323" s="253">
        <f t="shared" si="134"/>
        <v>3.0915353302250243E-3</v>
      </c>
      <c r="U323">
        <f t="shared" si="142"/>
        <v>2.8191238953031064E-8</v>
      </c>
      <c r="V323" s="253">
        <f t="shared" si="143"/>
        <v>3.0915071389860712E-3</v>
      </c>
      <c r="W323" s="253">
        <f t="shared" si="144"/>
        <v>3.7154874825109595E-3</v>
      </c>
      <c r="X323">
        <f t="shared" si="135"/>
        <v>113.65676595692612</v>
      </c>
      <c r="Y323">
        <f t="shared" si="136"/>
        <v>15.595425926280697</v>
      </c>
      <c r="Z323" s="55">
        <f t="shared" si="137"/>
        <v>8.5124747496230029</v>
      </c>
      <c r="AA323" s="477">
        <f t="shared" si="138"/>
        <v>14.465827897771248</v>
      </c>
      <c r="AB323" s="253">
        <f t="shared" si="146"/>
        <v>31977763.415551487</v>
      </c>
      <c r="AC323" s="261">
        <f t="shared" si="145"/>
        <v>217673.36506993289</v>
      </c>
      <c r="AD323" s="435">
        <f t="shared" si="139"/>
        <v>-1.540475575558934E-2</v>
      </c>
      <c r="AE323" s="478">
        <f t="shared" si="147"/>
        <v>-5.2318781614303554E-2</v>
      </c>
    </row>
    <row r="324" spans="2:31" x14ac:dyDescent="0.3">
      <c r="B324" s="353">
        <v>295</v>
      </c>
      <c r="C324" s="432">
        <f t="shared" si="121"/>
        <v>113.65589530368138</v>
      </c>
      <c r="D324" s="433">
        <f t="shared" si="122"/>
        <v>15.595378139457711</v>
      </c>
      <c r="E324" s="434">
        <f t="shared" si="123"/>
        <v>7.0829294733880488</v>
      </c>
      <c r="F324" s="434">
        <f t="shared" si="124"/>
        <v>7.0828969186082729</v>
      </c>
      <c r="G324" s="434">
        <f t="shared" si="125"/>
        <v>3.2554779775928466E-5</v>
      </c>
      <c r="H324" s="467">
        <f t="shared" si="126"/>
        <v>8.5124486660696626</v>
      </c>
      <c r="I324" s="253">
        <f t="shared" si="131"/>
        <v>113.65676595692612</v>
      </c>
      <c r="J324">
        <f t="shared" si="132"/>
        <v>15.595425926280697</v>
      </c>
      <c r="K324" s="253">
        <f t="shared" si="127"/>
        <v>3670805944.1118507</v>
      </c>
      <c r="L324" s="249">
        <f t="shared" si="128"/>
        <v>32297541.049707003</v>
      </c>
      <c r="M324" s="253">
        <f t="shared" si="129"/>
        <v>503692365.64483827</v>
      </c>
      <c r="N324" s="443">
        <f t="shared" si="140"/>
        <v>1.0000120213821946E-2</v>
      </c>
      <c r="O324" s="454">
        <f t="shared" si="130"/>
        <v>1.0000300534579003E-2</v>
      </c>
      <c r="Q324" s="353">
        <v>295</v>
      </c>
      <c r="R324" s="54">
        <f t="shared" si="141"/>
        <v>4.2445935391858633E-7</v>
      </c>
      <c r="S324" s="253">
        <f t="shared" si="133"/>
        <v>6.6358042464188935E-3</v>
      </c>
      <c r="T324" s="253">
        <f t="shared" si="134"/>
        <v>3.0137732510427148E-3</v>
      </c>
      <c r="U324">
        <f t="shared" si="142"/>
        <v>2.645178978100078E-8</v>
      </c>
      <c r="V324" s="253">
        <f t="shared" si="143"/>
        <v>3.0137467992529337E-3</v>
      </c>
      <c r="W324" s="253">
        <f t="shared" si="144"/>
        <v>3.6220309953761787E-3</v>
      </c>
      <c r="X324">
        <f t="shared" si="135"/>
        <v>113.65676595692612</v>
      </c>
      <c r="Y324">
        <f t="shared" si="136"/>
        <v>15.595425926280697</v>
      </c>
      <c r="Z324" s="55">
        <f t="shared" si="137"/>
        <v>8.5124747496230029</v>
      </c>
      <c r="AA324" s="477">
        <f t="shared" si="138"/>
        <v>13.708993407117655</v>
      </c>
      <c r="AB324" s="253">
        <f t="shared" si="146"/>
        <v>32297541.049707003</v>
      </c>
      <c r="AC324" s="261">
        <f t="shared" si="145"/>
        <v>214320.16004653406</v>
      </c>
      <c r="AD324" s="435">
        <f t="shared" si="139"/>
        <v>-1.5404755755586025E-2</v>
      </c>
      <c r="AE324" s="478">
        <f t="shared" si="147"/>
        <v>-5.2318781614303547E-2</v>
      </c>
    </row>
    <row r="325" spans="2:31" x14ac:dyDescent="0.3">
      <c r="B325" s="353">
        <v>296</v>
      </c>
      <c r="C325" s="432">
        <f t="shared" si="121"/>
        <v>113.65592785846115</v>
      </c>
      <c r="D325" s="433">
        <f t="shared" si="122"/>
        <v>15.59537992626888</v>
      </c>
      <c r="E325" s="434">
        <f t="shared" si="123"/>
        <v>7.0829302849013942</v>
      </c>
      <c r="F325" s="434">
        <f t="shared" si="124"/>
        <v>7.0828989473824846</v>
      </c>
      <c r="G325" s="434">
        <f t="shared" si="125"/>
        <v>3.1337518909602124E-5</v>
      </c>
      <c r="H325" s="467">
        <f t="shared" si="126"/>
        <v>8.5124496413674855</v>
      </c>
      <c r="I325" s="253">
        <f t="shared" si="131"/>
        <v>113.65676595692612</v>
      </c>
      <c r="J325">
        <f t="shared" si="132"/>
        <v>15.595425926280697</v>
      </c>
      <c r="K325" s="253">
        <f t="shared" si="127"/>
        <v>3707515065.5066986</v>
      </c>
      <c r="L325" s="249">
        <f t="shared" si="128"/>
        <v>32620516.460204072</v>
      </c>
      <c r="M325" s="253">
        <f t="shared" si="129"/>
        <v>508729347.58799088</v>
      </c>
      <c r="N325" s="443">
        <f t="shared" si="140"/>
        <v>1.0000115718855793E-2</v>
      </c>
      <c r="O325" s="454">
        <f t="shared" si="130"/>
        <v>1.0000289297158588E-2</v>
      </c>
      <c r="Q325" s="353">
        <v>296</v>
      </c>
      <c r="R325" s="54">
        <f t="shared" si="141"/>
        <v>3.9826946304630834E-7</v>
      </c>
      <c r="S325" s="253">
        <f t="shared" si="133"/>
        <v>6.4688923789712046E-3</v>
      </c>
      <c r="T325" s="253">
        <f t="shared" si="134"/>
        <v>2.9379671388194825E-3</v>
      </c>
      <c r="U325">
        <f t="shared" si="142"/>
        <v>2.4819667691228843E-8</v>
      </c>
      <c r="V325" s="253">
        <f t="shared" si="143"/>
        <v>2.9379423191517912E-3</v>
      </c>
      <c r="W325" s="253">
        <f t="shared" si="144"/>
        <v>3.5309252401517222E-3</v>
      </c>
      <c r="X325">
        <f t="shared" si="135"/>
        <v>113.65676595692612</v>
      </c>
      <c r="Y325">
        <f t="shared" si="136"/>
        <v>15.595425926280697</v>
      </c>
      <c r="Z325" s="55">
        <f t="shared" si="137"/>
        <v>8.5124747496230029</v>
      </c>
      <c r="AA325" s="477">
        <f t="shared" si="138"/>
        <v>12.991755574898738</v>
      </c>
      <c r="AB325" s="253">
        <f t="shared" si="146"/>
        <v>32620516.460204072</v>
      </c>
      <c r="AC325" s="261">
        <f t="shared" si="145"/>
        <v>211018.61032751901</v>
      </c>
      <c r="AD325" s="435">
        <f t="shared" si="139"/>
        <v>-1.5404755755586424E-2</v>
      </c>
      <c r="AE325" s="478">
        <f t="shared" si="147"/>
        <v>-5.2318781614303631E-2</v>
      </c>
    </row>
    <row r="326" spans="2:31" x14ac:dyDescent="0.3">
      <c r="B326" s="353">
        <v>297</v>
      </c>
      <c r="C326" s="432">
        <f t="shared" si="121"/>
        <v>113.65595919598006</v>
      </c>
      <c r="D326" s="433">
        <f t="shared" si="122"/>
        <v>15.595381646268818</v>
      </c>
      <c r="E326" s="434">
        <f t="shared" si="123"/>
        <v>7.0829310660711835</v>
      </c>
      <c r="F326" s="434">
        <f t="shared" si="124"/>
        <v>7.0829009002984815</v>
      </c>
      <c r="G326" s="434">
        <f t="shared" si="125"/>
        <v>3.0165772701984395E-5</v>
      </c>
      <c r="H326" s="467">
        <f t="shared" si="126"/>
        <v>8.5124505801976333</v>
      </c>
      <c r="I326" s="253">
        <f t="shared" si="131"/>
        <v>113.65676595692612</v>
      </c>
      <c r="J326">
        <f t="shared" si="132"/>
        <v>15.595425926280697</v>
      </c>
      <c r="K326" s="253">
        <f t="shared" si="127"/>
        <v>3744591248.6302776</v>
      </c>
      <c r="L326" s="249">
        <f t="shared" si="128"/>
        <v>32946721.624806114</v>
      </c>
      <c r="M326" s="253">
        <f t="shared" si="129"/>
        <v>513816697.73222941</v>
      </c>
      <c r="N326" s="443">
        <f t="shared" si="140"/>
        <v>1.0000111391958989E-2</v>
      </c>
      <c r="O326" s="454">
        <f t="shared" si="130"/>
        <v>1.0000278479923561E-2</v>
      </c>
      <c r="Q326" s="353">
        <v>297</v>
      </c>
      <c r="R326" s="54">
        <f t="shared" si="141"/>
        <v>3.7369553463915107E-7</v>
      </c>
      <c r="S326" s="253">
        <f t="shared" si="133"/>
        <v>6.3061788830336444E-3</v>
      </c>
      <c r="T326" s="253">
        <f t="shared" si="134"/>
        <v>2.8640677946812181E-3</v>
      </c>
      <c r="U326">
        <f t="shared" si="142"/>
        <v>2.3288250413417677E-8</v>
      </c>
      <c r="V326" s="253">
        <f t="shared" si="143"/>
        <v>2.8640445064308045E-3</v>
      </c>
      <c r="W326" s="253">
        <f t="shared" si="144"/>
        <v>3.4421110883524264E-3</v>
      </c>
      <c r="X326">
        <f t="shared" si="135"/>
        <v>113.65676595692612</v>
      </c>
      <c r="Y326">
        <f t="shared" si="136"/>
        <v>15.595425926280697</v>
      </c>
      <c r="Z326" s="55">
        <f t="shared" si="137"/>
        <v>8.5124747496230029</v>
      </c>
      <c r="AA326" s="477">
        <f t="shared" si="138"/>
        <v>12.3120427521892</v>
      </c>
      <c r="AB326" s="253">
        <f t="shared" si="146"/>
        <v>32946721.624806114</v>
      </c>
      <c r="AC326" s="261">
        <f t="shared" si="145"/>
        <v>207767.92017554044</v>
      </c>
      <c r="AD326" s="435">
        <f t="shared" si="139"/>
        <v>-1.5404755755585845E-2</v>
      </c>
      <c r="AE326" s="478">
        <f t="shared" si="147"/>
        <v>-5.2318781614303582E-2</v>
      </c>
    </row>
    <row r="327" spans="2:31" x14ac:dyDescent="0.3">
      <c r="B327" s="353">
        <v>298</v>
      </c>
      <c r="C327" s="432">
        <f t="shared" si="121"/>
        <v>113.65598936175276</v>
      </c>
      <c r="D327" s="433">
        <f t="shared" si="122"/>
        <v>15.595383301955694</v>
      </c>
      <c r="E327" s="434">
        <f t="shared" si="123"/>
        <v>7.0829318180320069</v>
      </c>
      <c r="F327" s="434">
        <f t="shared" si="124"/>
        <v>7.0829027801926827</v>
      </c>
      <c r="G327" s="434">
        <f t="shared" si="125"/>
        <v>2.9037839324175252E-5</v>
      </c>
      <c r="H327" s="467">
        <f t="shared" si="126"/>
        <v>8.5124514839236873</v>
      </c>
      <c r="I327" s="253">
        <f t="shared" si="131"/>
        <v>113.65676595692612</v>
      </c>
      <c r="J327">
        <f t="shared" si="132"/>
        <v>15.595425926280697</v>
      </c>
      <c r="K327" s="253">
        <f t="shared" si="127"/>
        <v>3782038164.918529</v>
      </c>
      <c r="L327" s="249">
        <f t="shared" si="128"/>
        <v>33276188.841054175</v>
      </c>
      <c r="M327" s="253">
        <f t="shared" si="129"/>
        <v>518954919.80450064</v>
      </c>
      <c r="N327" s="443">
        <f t="shared" si="140"/>
        <v>1.0000107226855758E-2</v>
      </c>
      <c r="O327" s="454">
        <f t="shared" si="130"/>
        <v>1.0000268067161934E-2</v>
      </c>
      <c r="Q327" s="353">
        <v>298</v>
      </c>
      <c r="R327" s="54">
        <f t="shared" si="141"/>
        <v>3.5063786096249988E-7</v>
      </c>
      <c r="S327" s="253">
        <f t="shared" si="133"/>
        <v>6.1475581560291783E-3</v>
      </c>
      <c r="T327" s="253">
        <f t="shared" si="134"/>
        <v>2.7920272572640702E-3</v>
      </c>
      <c r="U327">
        <f t="shared" si="142"/>
        <v>2.1851324283028577E-8</v>
      </c>
      <c r="V327" s="253">
        <f t="shared" si="143"/>
        <v>2.7920054059397872E-3</v>
      </c>
      <c r="W327" s="253">
        <f t="shared" si="144"/>
        <v>3.3555308987651081E-3</v>
      </c>
      <c r="X327">
        <f t="shared" si="135"/>
        <v>113.65676595692612</v>
      </c>
      <c r="Y327">
        <f t="shared" si="136"/>
        <v>15.595425926280697</v>
      </c>
      <c r="Z327" s="55">
        <f t="shared" si="137"/>
        <v>8.5124747496230029</v>
      </c>
      <c r="AA327" s="477">
        <f t="shared" si="138"/>
        <v>11.667891676211443</v>
      </c>
      <c r="AB327" s="253">
        <f t="shared" si="146"/>
        <v>33276188.841054175</v>
      </c>
      <c r="AC327" s="261">
        <f t="shared" si="145"/>
        <v>204567.30611138977</v>
      </c>
      <c r="AD327" s="435">
        <f t="shared" si="139"/>
        <v>-1.5404755755587807E-2</v>
      </c>
      <c r="AE327" s="478">
        <f t="shared" si="147"/>
        <v>-5.2318781614303624E-2</v>
      </c>
    </row>
    <row r="328" spans="2:31" x14ac:dyDescent="0.3">
      <c r="B328" s="353">
        <v>299</v>
      </c>
      <c r="C328" s="432">
        <f t="shared" si="121"/>
        <v>113.65601839959209</v>
      </c>
      <c r="D328" s="433">
        <f t="shared" si="122"/>
        <v>15.595384895734263</v>
      </c>
      <c r="E328" s="434">
        <f t="shared" si="123"/>
        <v>7.0829325418760263</v>
      </c>
      <c r="F328" s="434">
        <f t="shared" si="124"/>
        <v>7.0829045897954499</v>
      </c>
      <c r="G328" s="434">
        <f t="shared" si="125"/>
        <v>2.7952080576376659E-5</v>
      </c>
      <c r="H328" s="467">
        <f t="shared" si="126"/>
        <v>8.5124523538582366</v>
      </c>
      <c r="I328" s="253">
        <f t="shared" si="131"/>
        <v>113.65676595692612</v>
      </c>
      <c r="J328">
        <f t="shared" si="132"/>
        <v>15.595425926280697</v>
      </c>
      <c r="K328" s="253">
        <f t="shared" si="127"/>
        <v>3819859522.4990258</v>
      </c>
      <c r="L328" s="249">
        <f t="shared" si="128"/>
        <v>33608950.729464717</v>
      </c>
      <c r="M328" s="253">
        <f t="shared" si="129"/>
        <v>524144522.56777072</v>
      </c>
      <c r="N328" s="443">
        <f t="shared" si="140"/>
        <v>1.0000103217491596E-2</v>
      </c>
      <c r="O328" s="454">
        <f t="shared" si="130"/>
        <v>1.0000258043750206E-2</v>
      </c>
      <c r="Q328" s="353">
        <v>299</v>
      </c>
      <c r="R328" s="54">
        <f t="shared" si="141"/>
        <v>3.2900288642484783E-7</v>
      </c>
      <c r="S328" s="253">
        <f t="shared" si="133"/>
        <v>5.9929272516260216E-3</v>
      </c>
      <c r="T328" s="253">
        <f t="shared" si="134"/>
        <v>2.7217987715871046E-3</v>
      </c>
      <c r="U328">
        <f t="shared" si="142"/>
        <v>2.0503059029585621E-8</v>
      </c>
      <c r="V328" s="253">
        <f t="shared" si="143"/>
        <v>2.721778268528075E-3</v>
      </c>
      <c r="W328" s="253">
        <f t="shared" si="144"/>
        <v>3.2711284800389169E-3</v>
      </c>
      <c r="X328">
        <f t="shared" si="135"/>
        <v>113.65676595692612</v>
      </c>
      <c r="Y328">
        <f t="shared" si="136"/>
        <v>15.595425926280697</v>
      </c>
      <c r="Z328" s="55">
        <f t="shared" si="137"/>
        <v>8.5124747496230029</v>
      </c>
      <c r="AA328" s="477">
        <f t="shared" si="138"/>
        <v>11.057441799704387</v>
      </c>
      <c r="AB328" s="253">
        <f t="shared" si="146"/>
        <v>33608950.729464717</v>
      </c>
      <c r="AC328" s="261">
        <f t="shared" si="145"/>
        <v>201415.99672516526</v>
      </c>
      <c r="AD328" s="435">
        <f t="shared" si="139"/>
        <v>-1.5404755755587762E-2</v>
      </c>
      <c r="AE328" s="478">
        <f t="shared" si="147"/>
        <v>-5.2318781614303513E-2</v>
      </c>
    </row>
    <row r="329" spans="2:31" x14ac:dyDescent="0.3">
      <c r="B329" s="353">
        <v>300</v>
      </c>
      <c r="C329" s="432">
        <f t="shared" si="121"/>
        <v>113.65604635167267</v>
      </c>
      <c r="D329" s="433">
        <f t="shared" si="122"/>
        <v>15.595386429919357</v>
      </c>
      <c r="E329" s="434">
        <f t="shared" si="123"/>
        <v>7.0829332386545669</v>
      </c>
      <c r="F329" s="434">
        <f t="shared" si="124"/>
        <v>7.0829063317350558</v>
      </c>
      <c r="G329" s="434">
        <f t="shared" si="125"/>
        <v>2.6906919511127114E-5</v>
      </c>
      <c r="H329" s="467">
        <f t="shared" si="126"/>
        <v>8.5124531912647896</v>
      </c>
      <c r="I329" s="253">
        <f t="shared" si="131"/>
        <v>113.65676595692612</v>
      </c>
      <c r="J329">
        <f t="shared" si="132"/>
        <v>15.595425926280697</v>
      </c>
      <c r="K329" s="253">
        <f t="shared" si="127"/>
        <v>3858059066.558516</v>
      </c>
      <c r="L329" s="249">
        <f t="shared" si="128"/>
        <v>33945040.236759365</v>
      </c>
      <c r="M329" s="253">
        <f t="shared" si="129"/>
        <v>529386019.87142384</v>
      </c>
      <c r="N329" s="443">
        <f t="shared" si="140"/>
        <v>1.0000099358045675E-2</v>
      </c>
      <c r="O329" s="454">
        <f t="shared" si="130"/>
        <v>1.0000248395129287E-2</v>
      </c>
      <c r="Q329" s="353">
        <v>300</v>
      </c>
      <c r="R329" s="54">
        <f t="shared" si="141"/>
        <v>3.0870282797971355E-7</v>
      </c>
      <c r="S329" s="253">
        <f t="shared" si="133"/>
        <v>5.8421858129244809E-3</v>
      </c>
      <c r="T329" s="253">
        <f t="shared" si="134"/>
        <v>2.6533367587078718E-3</v>
      </c>
      <c r="U329">
        <f t="shared" si="142"/>
        <v>1.9237984120585696E-8</v>
      </c>
      <c r="V329" s="253">
        <f t="shared" si="143"/>
        <v>2.6533175207237511E-3</v>
      </c>
      <c r="W329" s="253">
        <f t="shared" si="144"/>
        <v>3.1888490542166092E-3</v>
      </c>
      <c r="X329">
        <f t="shared" si="135"/>
        <v>113.65676595692612</v>
      </c>
      <c r="Y329">
        <f t="shared" si="136"/>
        <v>15.595425926280697</v>
      </c>
      <c r="Z329" s="55">
        <f t="shared" si="137"/>
        <v>8.5124747496230029</v>
      </c>
      <c r="AA329" s="477">
        <f t="shared" si="138"/>
        <v>10.478929916972781</v>
      </c>
      <c r="AB329" s="253">
        <f t="shared" si="146"/>
        <v>33945040.236759365</v>
      </c>
      <c r="AC329" s="261">
        <f t="shared" si="145"/>
        <v>198313.23249034618</v>
      </c>
      <c r="AD329" s="435">
        <f t="shared" si="139"/>
        <v>-1.5404755755585954E-2</v>
      </c>
      <c r="AE329" s="478">
        <f t="shared" si="147"/>
        <v>-5.2318781614303582E-2</v>
      </c>
    </row>
    <row r="330" spans="2:31" x14ac:dyDescent="0.3">
      <c r="B330" s="353">
        <v>301</v>
      </c>
      <c r="C330" s="432">
        <f t="shared" si="121"/>
        <v>113.65607325859217</v>
      </c>
      <c r="D330" s="433">
        <f t="shared" si="122"/>
        <v>15.59538790673926</v>
      </c>
      <c r="E330" s="434">
        <f t="shared" si="123"/>
        <v>7.0829339093796451</v>
      </c>
      <c r="F330" s="434">
        <f t="shared" si="124"/>
        <v>7.0829080085414962</v>
      </c>
      <c r="G330" s="434">
        <f t="shared" si="125"/>
        <v>2.5900838148906757E-5</v>
      </c>
      <c r="H330" s="467">
        <f t="shared" si="126"/>
        <v>8.5124539973596161</v>
      </c>
      <c r="I330" s="253">
        <f t="shared" si="131"/>
        <v>113.65676595692612</v>
      </c>
      <c r="J330">
        <f t="shared" si="132"/>
        <v>15.595425926280697</v>
      </c>
      <c r="K330" s="253">
        <f t="shared" si="127"/>
        <v>3896640579.7141309</v>
      </c>
      <c r="L330" s="249">
        <f t="shared" si="128"/>
        <v>34284490.639126956</v>
      </c>
      <c r="M330" s="253">
        <f t="shared" si="129"/>
        <v>534679930.7021566</v>
      </c>
      <c r="N330" s="443">
        <f t="shared" si="140"/>
        <v>1.0000095642908245E-2</v>
      </c>
      <c r="O330" s="454">
        <f t="shared" si="130"/>
        <v>1.0000239107285237E-2</v>
      </c>
      <c r="Q330" s="353">
        <v>301</v>
      </c>
      <c r="R330" s="54">
        <f t="shared" si="141"/>
        <v>2.8965531894943068E-7</v>
      </c>
      <c r="S330" s="253">
        <f t="shared" si="133"/>
        <v>5.69523600732438E-3</v>
      </c>
      <c r="T330" s="253">
        <f t="shared" si="134"/>
        <v>2.5865967861412437E-3</v>
      </c>
      <c r="U330">
        <f t="shared" si="142"/>
        <v>1.8050966565031022E-8</v>
      </c>
      <c r="V330" s="253">
        <f t="shared" si="143"/>
        <v>2.5865787351746785E-3</v>
      </c>
      <c r="W330" s="253">
        <f t="shared" si="144"/>
        <v>3.1086392211831363E-3</v>
      </c>
      <c r="X330">
        <f t="shared" si="135"/>
        <v>113.65676595692612</v>
      </c>
      <c r="Y330">
        <f t="shared" si="136"/>
        <v>15.595425926280697</v>
      </c>
      <c r="Z330" s="55">
        <f t="shared" si="137"/>
        <v>8.5124747496230029</v>
      </c>
      <c r="AA330" s="477">
        <f t="shared" si="138"/>
        <v>9.9306850710950894</v>
      </c>
      <c r="AB330" s="253">
        <f t="shared" si="146"/>
        <v>34284490.639126956</v>
      </c>
      <c r="AC330" s="261">
        <f t="shared" si="145"/>
        <v>195258.26558073162</v>
      </c>
      <c r="AD330" s="435">
        <f t="shared" si="139"/>
        <v>-1.5404755755586209E-2</v>
      </c>
      <c r="AE330" s="478">
        <f t="shared" si="147"/>
        <v>-5.2318781614303631E-2</v>
      </c>
    </row>
    <row r="331" spans="2:31" x14ac:dyDescent="0.3">
      <c r="B331" s="353">
        <v>302</v>
      </c>
      <c r="C331" s="432">
        <f t="shared" si="121"/>
        <v>113.65609915943033</v>
      </c>
      <c r="D331" s="433">
        <f t="shared" si="122"/>
        <v>15.595389328338925</v>
      </c>
      <c r="E331" s="434">
        <f t="shared" si="123"/>
        <v>7.0829345550254299</v>
      </c>
      <c r="F331" s="434">
        <f t="shared" si="124"/>
        <v>7.0829096226501722</v>
      </c>
      <c r="G331" s="434">
        <f t="shared" si="125"/>
        <v>2.4932375257691319E-5</v>
      </c>
      <c r="H331" s="467">
        <f t="shared" si="126"/>
        <v>8.512454773313495</v>
      </c>
      <c r="I331" s="253">
        <f t="shared" si="131"/>
        <v>113.65676595692612</v>
      </c>
      <c r="J331">
        <f t="shared" si="132"/>
        <v>15.595425926280697</v>
      </c>
      <c r="K331" s="253">
        <f t="shared" si="127"/>
        <v>3935607882.3882861</v>
      </c>
      <c r="L331" s="249">
        <f t="shared" si="128"/>
        <v>34627335.545518227</v>
      </c>
      <c r="M331" s="253">
        <f t="shared" si="129"/>
        <v>540026779.23538637</v>
      </c>
      <c r="N331" s="443">
        <f t="shared" si="140"/>
        <v>1.0000092066683964E-2</v>
      </c>
      <c r="O331" s="454">
        <f t="shared" si="130"/>
        <v>1.0000230166728385E-2</v>
      </c>
      <c r="Q331" s="353">
        <v>302</v>
      </c>
      <c r="R331" s="54">
        <f t="shared" si="141"/>
        <v>2.7178307482563758E-7</v>
      </c>
      <c r="S331" s="253">
        <f t="shared" si="133"/>
        <v>5.5519824630308155E-3</v>
      </c>
      <c r="T331" s="253">
        <f t="shared" si="134"/>
        <v>2.5215355390223286E-3</v>
      </c>
      <c r="U331">
        <f t="shared" si="142"/>
        <v>1.693719008652284E-8</v>
      </c>
      <c r="V331" s="253">
        <f t="shared" si="143"/>
        <v>2.521518601832242E-3</v>
      </c>
      <c r="W331" s="253">
        <f t="shared" si="144"/>
        <v>3.0304469240084869E-3</v>
      </c>
      <c r="X331">
        <f t="shared" si="135"/>
        <v>113.65676595692612</v>
      </c>
      <c r="Y331">
        <f t="shared" si="136"/>
        <v>15.595425926280697</v>
      </c>
      <c r="Z331" s="55">
        <f t="shared" si="137"/>
        <v>8.5124747496230029</v>
      </c>
      <c r="AA331" s="477">
        <f t="shared" si="138"/>
        <v>9.4111237275800406</v>
      </c>
      <c r="AB331" s="253">
        <f t="shared" si="146"/>
        <v>34627335.545518227</v>
      </c>
      <c r="AC331" s="261">
        <f t="shared" si="145"/>
        <v>192250.35969020074</v>
      </c>
      <c r="AD331" s="435">
        <f t="shared" si="139"/>
        <v>-1.5404755755587855E-2</v>
      </c>
      <c r="AE331" s="478">
        <f t="shared" si="147"/>
        <v>-5.2318781614303582E-2</v>
      </c>
    </row>
    <row r="332" spans="2:31" x14ac:dyDescent="0.3">
      <c r="B332" s="353">
        <v>303</v>
      </c>
      <c r="C332" s="432">
        <f t="shared" si="121"/>
        <v>113.65612409180558</v>
      </c>
      <c r="D332" s="433">
        <f t="shared" si="122"/>
        <v>15.595390696783126</v>
      </c>
      <c r="E332" s="434">
        <f t="shared" si="123"/>
        <v>7.082935176529678</v>
      </c>
      <c r="F332" s="434">
        <f t="shared" si="124"/>
        <v>7.0829111764054211</v>
      </c>
      <c r="G332" s="434">
        <f t="shared" si="125"/>
        <v>2.4000124256851052E-5</v>
      </c>
      <c r="H332" s="467">
        <f t="shared" si="126"/>
        <v>8.5124555202534484</v>
      </c>
      <c r="I332" s="253">
        <f t="shared" si="131"/>
        <v>113.65676595692612</v>
      </c>
      <c r="J332">
        <f t="shared" si="132"/>
        <v>15.595425926280697</v>
      </c>
      <c r="K332" s="253">
        <f t="shared" si="127"/>
        <v>3974964833.1873102</v>
      </c>
      <c r="L332" s="249">
        <f t="shared" si="128"/>
        <v>34973608.900973409</v>
      </c>
      <c r="M332" s="253">
        <f t="shared" si="129"/>
        <v>545427094.88717222</v>
      </c>
      <c r="N332" s="443">
        <f t="shared" si="140"/>
        <v>1.0000088624182776E-2</v>
      </c>
      <c r="O332" s="454">
        <f t="shared" si="130"/>
        <v>1.0000221560472309E-2</v>
      </c>
      <c r="Q332" s="353">
        <v>303</v>
      </c>
      <c r="R332" s="54">
        <f t="shared" si="141"/>
        <v>2.5501357969046644E-7</v>
      </c>
      <c r="S332" s="253">
        <f t="shared" si="133"/>
        <v>5.4123322071569537E-3</v>
      </c>
      <c r="T332" s="253">
        <f t="shared" si="134"/>
        <v>2.4581107919947097E-3</v>
      </c>
      <c r="U332">
        <f t="shared" si="142"/>
        <v>1.5892135581411982E-8</v>
      </c>
      <c r="V332" s="253">
        <f t="shared" si="143"/>
        <v>2.4580948998591283E-3</v>
      </c>
      <c r="W332" s="253">
        <f t="shared" si="144"/>
        <v>2.9542214151622439E-3</v>
      </c>
      <c r="X332">
        <f t="shared" si="135"/>
        <v>113.65676595692612</v>
      </c>
      <c r="Y332">
        <f t="shared" si="136"/>
        <v>15.595425926280697</v>
      </c>
      <c r="Z332" s="55">
        <f t="shared" si="137"/>
        <v>8.5124747496230029</v>
      </c>
      <c r="AA332" s="477">
        <f t="shared" si="138"/>
        <v>8.918745200531589</v>
      </c>
      <c r="AB332" s="253">
        <f t="shared" si="146"/>
        <v>34973608.900973409</v>
      </c>
      <c r="AC332" s="261">
        <f t="shared" si="145"/>
        <v>189288.78985524963</v>
      </c>
      <c r="AD332" s="435">
        <f t="shared" si="139"/>
        <v>-1.5404755755586048E-2</v>
      </c>
      <c r="AE332" s="478">
        <f t="shared" si="147"/>
        <v>-5.2318781614303658E-2</v>
      </c>
    </row>
    <row r="333" spans="2:31" x14ac:dyDescent="0.3">
      <c r="B333" s="353">
        <v>304</v>
      </c>
      <c r="C333" s="432">
        <f t="shared" si="121"/>
        <v>113.65614809192984</v>
      </c>
      <c r="D333" s="433">
        <f t="shared" si="122"/>
        <v>15.595392014059403</v>
      </c>
      <c r="E333" s="434">
        <f t="shared" si="123"/>
        <v>7.0829357747950672</v>
      </c>
      <c r="F333" s="434">
        <f t="shared" si="124"/>
        <v>7.0829126720639231</v>
      </c>
      <c r="G333" s="434">
        <f t="shared" si="125"/>
        <v>2.3102731144142297E-5</v>
      </c>
      <c r="H333" s="467">
        <f t="shared" si="126"/>
        <v>8.5124562392643366</v>
      </c>
      <c r="I333" s="253">
        <f t="shared" si="131"/>
        <v>113.65676595692612</v>
      </c>
      <c r="J333">
        <f t="shared" si="132"/>
        <v>15.595425926280697</v>
      </c>
      <c r="K333" s="253">
        <f t="shared" si="127"/>
        <v>4014715329.2838516</v>
      </c>
      <c r="L333" s="249">
        <f t="shared" si="128"/>
        <v>35323344.989983141</v>
      </c>
      <c r="M333" s="253">
        <f t="shared" si="129"/>
        <v>550881412.36664712</v>
      </c>
      <c r="N333" s="443">
        <f t="shared" si="140"/>
        <v>1.0000085310399165E-2</v>
      </c>
      <c r="O333" s="454">
        <f t="shared" si="130"/>
        <v>1.0000213276017243E-2</v>
      </c>
      <c r="Q333" s="353">
        <v>304</v>
      </c>
      <c r="R333" s="54">
        <f t="shared" si="141"/>
        <v>2.3927879198609815E-7</v>
      </c>
      <c r="S333" s="253">
        <f t="shared" si="133"/>
        <v>5.2761946053837706E-3</v>
      </c>
      <c r="T333" s="253">
        <f t="shared" si="134"/>
        <v>2.3962813818058028E-3</v>
      </c>
      <c r="U333">
        <f t="shared" si="142"/>
        <v>1.4911562782716026E-8</v>
      </c>
      <c r="V333" s="253">
        <f t="shared" si="143"/>
        <v>2.3962664702430201E-3</v>
      </c>
      <c r="W333" s="253">
        <f t="shared" si="144"/>
        <v>2.8799132235779678E-3</v>
      </c>
      <c r="X333">
        <f t="shared" si="135"/>
        <v>113.65676595692612</v>
      </c>
      <c r="Y333">
        <f t="shared" si="136"/>
        <v>15.595425926280697</v>
      </c>
      <c r="Z333" s="55">
        <f t="shared" si="137"/>
        <v>8.5124747496230029</v>
      </c>
      <c r="AA333" s="477">
        <f t="shared" si="138"/>
        <v>8.4521273181113585</v>
      </c>
      <c r="AB333" s="253">
        <f t="shared" si="146"/>
        <v>35323344.989983141</v>
      </c>
      <c r="AC333" s="261">
        <f t="shared" si="145"/>
        <v>186372.84228025872</v>
      </c>
      <c r="AD333" s="435">
        <f t="shared" si="139"/>
        <v>-1.5404755755587861E-2</v>
      </c>
      <c r="AE333" s="478">
        <f t="shared" si="147"/>
        <v>-5.2318781614303589E-2</v>
      </c>
    </row>
    <row r="334" spans="2:31" x14ac:dyDescent="0.3">
      <c r="B334" s="353">
        <v>305</v>
      </c>
      <c r="C334" s="432">
        <f t="shared" si="121"/>
        <v>113.65617119466097</v>
      </c>
      <c r="D334" s="433">
        <f t="shared" si="122"/>
        <v>15.595393282081005</v>
      </c>
      <c r="E334" s="434">
        <f t="shared" si="123"/>
        <v>7.0829363506905345</v>
      </c>
      <c r="F334" s="434">
        <f t="shared" si="124"/>
        <v>7.0829141117979795</v>
      </c>
      <c r="G334" s="434">
        <f t="shared" si="125"/>
        <v>2.2238892555037637E-5</v>
      </c>
      <c r="H334" s="467">
        <f t="shared" si="126"/>
        <v>8.5124569313904708</v>
      </c>
      <c r="I334" s="253">
        <f t="shared" si="131"/>
        <v>113.65676595692612</v>
      </c>
      <c r="J334">
        <f t="shared" si="132"/>
        <v>15.595425926280697</v>
      </c>
      <c r="K334" s="253">
        <f t="shared" si="127"/>
        <v>4054863306.8030896</v>
      </c>
      <c r="L334" s="249">
        <f t="shared" si="128"/>
        <v>35676578.439882971</v>
      </c>
      <c r="M334" s="253">
        <f t="shared" si="129"/>
        <v>556390271.72898626</v>
      </c>
      <c r="N334" s="443">
        <f t="shared" si="140"/>
        <v>1.0000082120528397E-2</v>
      </c>
      <c r="O334" s="454">
        <f t="shared" si="130"/>
        <v>1.0000205301330698E-2</v>
      </c>
      <c r="Q334" s="353">
        <v>305</v>
      </c>
      <c r="R334" s="54">
        <f t="shared" si="141"/>
        <v>2.2451486843885459E-7</v>
      </c>
      <c r="S334" s="253">
        <f t="shared" si="133"/>
        <v>5.1434813031375117E-3</v>
      </c>
      <c r="T334" s="253">
        <f t="shared" si="134"/>
        <v>2.3360071805915085E-3</v>
      </c>
      <c r="U334">
        <f t="shared" si="142"/>
        <v>1.3991493055405081E-8</v>
      </c>
      <c r="V334" s="253">
        <f t="shared" si="143"/>
        <v>2.3359931890984532E-3</v>
      </c>
      <c r="W334" s="253">
        <f t="shared" si="144"/>
        <v>2.8074741225460032E-3</v>
      </c>
      <c r="X334">
        <f t="shared" si="135"/>
        <v>113.65676595692612</v>
      </c>
      <c r="Y334">
        <f t="shared" si="136"/>
        <v>15.595425926280697</v>
      </c>
      <c r="Z334" s="55">
        <f t="shared" si="137"/>
        <v>8.5124747496230029</v>
      </c>
      <c r="AA334" s="477">
        <f t="shared" si="138"/>
        <v>8.0099223147788017</v>
      </c>
      <c r="AB334" s="253">
        <f t="shared" si="146"/>
        <v>35676578.439882971</v>
      </c>
      <c r="AC334" s="261">
        <f t="shared" si="145"/>
        <v>183501.81416545701</v>
      </c>
      <c r="AD334" s="435">
        <f t="shared" si="139"/>
        <v>-1.540475575558585E-2</v>
      </c>
      <c r="AE334" s="478">
        <f t="shared" si="147"/>
        <v>-5.2318781614303499E-2</v>
      </c>
    </row>
    <row r="335" spans="2:31" x14ac:dyDescent="0.3">
      <c r="B335" s="353">
        <v>306</v>
      </c>
      <c r="C335" s="432">
        <f t="shared" si="121"/>
        <v>113.65619343355353</v>
      </c>
      <c r="D335" s="433">
        <f t="shared" si="122"/>
        <v>15.595394502689622</v>
      </c>
      <c r="E335" s="434">
        <f t="shared" si="123"/>
        <v>7.0829369050525166</v>
      </c>
      <c r="F335" s="434">
        <f t="shared" si="124"/>
        <v>7.0829154976986679</v>
      </c>
      <c r="G335" s="434">
        <f t="shared" si="125"/>
        <v>2.1407353848701405E-5</v>
      </c>
      <c r="H335" s="467">
        <f t="shared" si="126"/>
        <v>8.5124575976371055</v>
      </c>
      <c r="I335" s="253">
        <f t="shared" si="131"/>
        <v>113.65676595692612</v>
      </c>
      <c r="J335">
        <f t="shared" si="132"/>
        <v>15.595425926280697</v>
      </c>
      <c r="K335" s="253">
        <f t="shared" si="127"/>
        <v>4095412741.2127914</v>
      </c>
      <c r="L335" s="249">
        <f t="shared" si="128"/>
        <v>36033344.224281803</v>
      </c>
      <c r="M335" s="253">
        <f t="shared" si="129"/>
        <v>561954218.42888629</v>
      </c>
      <c r="N335" s="443">
        <f t="shared" si="140"/>
        <v>1.000007904992665E-2</v>
      </c>
      <c r="O335" s="454">
        <f t="shared" si="130"/>
        <v>1.0000197624829815E-2</v>
      </c>
      <c r="Q335" s="353">
        <v>306</v>
      </c>
      <c r="R335" s="54">
        <f t="shared" si="141"/>
        <v>2.1066190501766144E-7</v>
      </c>
      <c r="S335" s="253">
        <f t="shared" si="133"/>
        <v>5.0141061682467819E-3</v>
      </c>
      <c r="T335" s="253">
        <f t="shared" si="134"/>
        <v>2.2772490698328698E-3</v>
      </c>
      <c r="U335">
        <f t="shared" si="142"/>
        <v>1.3128193253248809E-8</v>
      </c>
      <c r="V335" s="253">
        <f t="shared" si="143"/>
        <v>2.2772359416396164E-3</v>
      </c>
      <c r="W335" s="253">
        <f t="shared" si="144"/>
        <v>2.7368570984139121E-3</v>
      </c>
      <c r="X335">
        <f t="shared" si="135"/>
        <v>113.65676595692612</v>
      </c>
      <c r="Y335">
        <f t="shared" si="136"/>
        <v>15.595425926280697</v>
      </c>
      <c r="Z335" s="55">
        <f t="shared" si="137"/>
        <v>8.5124747496230029</v>
      </c>
      <c r="AA335" s="477">
        <f t="shared" si="138"/>
        <v>7.5908529384443524</v>
      </c>
      <c r="AB335" s="253">
        <f t="shared" si="146"/>
        <v>36033344.224281803</v>
      </c>
      <c r="AC335" s="261">
        <f t="shared" si="145"/>
        <v>180675.01353753085</v>
      </c>
      <c r="AD335" s="435">
        <f t="shared" si="139"/>
        <v>-1.5404755755587985E-2</v>
      </c>
      <c r="AE335" s="478">
        <f t="shared" si="147"/>
        <v>-5.2318781614303596E-2</v>
      </c>
    </row>
    <row r="336" spans="2:31" x14ac:dyDescent="0.3">
      <c r="B336" s="353">
        <v>307</v>
      </c>
      <c r="C336" s="432">
        <f t="shared" si="121"/>
        <v>113.65621484090738</v>
      </c>
      <c r="D336" s="433">
        <f t="shared" si="122"/>
        <v>15.595395677658093</v>
      </c>
      <c r="E336" s="434">
        <f t="shared" si="123"/>
        <v>7.0829374386861836</v>
      </c>
      <c r="F336" s="434">
        <f t="shared" si="124"/>
        <v>7.0829168317788778</v>
      </c>
      <c r="G336" s="434">
        <f t="shared" si="125"/>
        <v>2.0606907305875666E-5</v>
      </c>
      <c r="H336" s="467">
        <f t="shared" si="126"/>
        <v>8.5124582389719095</v>
      </c>
      <c r="I336" s="253">
        <f t="shared" si="131"/>
        <v>113.65676595692612</v>
      </c>
      <c r="J336">
        <f t="shared" si="132"/>
        <v>15.595425926280697</v>
      </c>
      <c r="K336" s="253">
        <f t="shared" si="127"/>
        <v>4136367647.7172551</v>
      </c>
      <c r="L336" s="249">
        <f t="shared" si="128"/>
        <v>36393677.666524619</v>
      </c>
      <c r="M336" s="253">
        <f t="shared" si="129"/>
        <v>567573803.37460017</v>
      </c>
      <c r="N336" s="443">
        <f t="shared" si="140"/>
        <v>1.0000076094143637E-2</v>
      </c>
      <c r="O336" s="454">
        <f t="shared" si="130"/>
        <v>1.0000190235364538E-2</v>
      </c>
      <c r="Q336" s="353">
        <v>307</v>
      </c>
      <c r="R336" s="54">
        <f t="shared" si="141"/>
        <v>1.9766369387583094E-7</v>
      </c>
      <c r="S336" s="253">
        <f t="shared" si="133"/>
        <v>4.8879852350419426E-3</v>
      </c>
      <c r="T336" s="253">
        <f t="shared" si="134"/>
        <v>2.2199689149677809E-3</v>
      </c>
      <c r="U336">
        <f t="shared" si="142"/>
        <v>1.2318160571724467E-8</v>
      </c>
      <c r="V336" s="253">
        <f t="shared" si="143"/>
        <v>2.219956596807209E-3</v>
      </c>
      <c r="W336" s="253">
        <f t="shared" si="144"/>
        <v>2.6680163200741617E-3</v>
      </c>
      <c r="X336">
        <f t="shared" si="135"/>
        <v>113.65676595692612</v>
      </c>
      <c r="Y336">
        <f t="shared" si="136"/>
        <v>15.595425926280697</v>
      </c>
      <c r="Z336" s="55">
        <f t="shared" si="137"/>
        <v>8.5124747496230029</v>
      </c>
      <c r="AA336" s="477">
        <f t="shared" si="138"/>
        <v>7.193708761291588</v>
      </c>
      <c r="AB336" s="253">
        <f t="shared" si="146"/>
        <v>36393677.666524619</v>
      </c>
      <c r="AC336" s="261">
        <f t="shared" si="145"/>
        <v>177891.759082848</v>
      </c>
      <c r="AD336" s="435">
        <f t="shared" si="139"/>
        <v>-1.5404755755585925E-2</v>
      </c>
      <c r="AE336" s="478">
        <f t="shared" si="147"/>
        <v>-5.231878161430354E-2</v>
      </c>
    </row>
    <row r="337" spans="2:31" x14ac:dyDescent="0.3">
      <c r="B337" s="353">
        <v>308</v>
      </c>
      <c r="C337" s="432">
        <f t="shared" si="121"/>
        <v>113.65623544781469</v>
      </c>
      <c r="D337" s="433">
        <f t="shared" si="122"/>
        <v>15.595396808692962</v>
      </c>
      <c r="E337" s="434">
        <f t="shared" si="123"/>
        <v>7.0829379523665912</v>
      </c>
      <c r="F337" s="434">
        <f t="shared" si="124"/>
        <v>7.0829181159762342</v>
      </c>
      <c r="G337" s="434">
        <f t="shared" si="125"/>
        <v>1.9836390356964273E-5</v>
      </c>
      <c r="H337" s="467">
        <f t="shared" si="126"/>
        <v>8.5124588563263703</v>
      </c>
      <c r="I337" s="253">
        <f t="shared" si="131"/>
        <v>113.65676595692612</v>
      </c>
      <c r="J337">
        <f t="shared" si="132"/>
        <v>15.595425926280697</v>
      </c>
      <c r="K337" s="253">
        <f t="shared" si="127"/>
        <v>4177732081.6551814</v>
      </c>
      <c r="L337" s="249">
        <f t="shared" si="128"/>
        <v>36757614.443189867</v>
      </c>
      <c r="M337" s="253">
        <f t="shared" si="129"/>
        <v>573249582.98249066</v>
      </c>
      <c r="N337" s="443">
        <f t="shared" si="140"/>
        <v>1.0000073248878362E-2</v>
      </c>
      <c r="O337" s="454">
        <f t="shared" si="130"/>
        <v>1.0000183122202437E-2</v>
      </c>
      <c r="Q337" s="353">
        <v>308</v>
      </c>
      <c r="R337" s="54">
        <f t="shared" si="141"/>
        <v>1.8546749528996513E-7</v>
      </c>
      <c r="S337" s="253">
        <f t="shared" si="133"/>
        <v>4.7650366498605962E-3</v>
      </c>
      <c r="T337" s="253">
        <f t="shared" si="134"/>
        <v>2.164129540641292E-3</v>
      </c>
      <c r="U337">
        <f t="shared" si="142"/>
        <v>1.1558108335527217E-8</v>
      </c>
      <c r="V337" s="253">
        <f t="shared" si="143"/>
        <v>2.1641179825329566E-3</v>
      </c>
      <c r="W337" s="253">
        <f t="shared" si="144"/>
        <v>2.6009071092193041E-3</v>
      </c>
      <c r="X337">
        <f t="shared" si="135"/>
        <v>113.65676595692612</v>
      </c>
      <c r="Y337">
        <f t="shared" si="136"/>
        <v>15.595425926280697</v>
      </c>
      <c r="Z337" s="55">
        <f t="shared" si="137"/>
        <v>8.5124747496230029</v>
      </c>
      <c r="AA337" s="477">
        <f t="shared" si="138"/>
        <v>6.8173426836126714</v>
      </c>
      <c r="AB337" s="253">
        <f t="shared" si="146"/>
        <v>36757614.443189867</v>
      </c>
      <c r="AC337" s="261">
        <f t="shared" si="145"/>
        <v>175151.37998324513</v>
      </c>
      <c r="AD337" s="435">
        <f t="shared" si="139"/>
        <v>-1.5404755755586272E-2</v>
      </c>
      <c r="AE337" s="478">
        <f t="shared" si="147"/>
        <v>-5.231878161430354E-2</v>
      </c>
    </row>
    <row r="338" spans="2:31" x14ac:dyDescent="0.3">
      <c r="B338" s="353">
        <v>309</v>
      </c>
      <c r="C338" s="432">
        <f t="shared" si="121"/>
        <v>113.65625528420506</v>
      </c>
      <c r="D338" s="433">
        <f t="shared" si="122"/>
        <v>15.595397897436973</v>
      </c>
      <c r="E338" s="434">
        <f t="shared" si="123"/>
        <v>7.0829384468398242</v>
      </c>
      <c r="F338" s="434">
        <f t="shared" si="124"/>
        <v>7.0829193521559137</v>
      </c>
      <c r="G338" s="434">
        <f t="shared" si="125"/>
        <v>1.9094683910481081E-5</v>
      </c>
      <c r="H338" s="467">
        <f t="shared" si="126"/>
        <v>8.5124594505971487</v>
      </c>
      <c r="I338" s="253">
        <f t="shared" si="131"/>
        <v>113.65676595692612</v>
      </c>
      <c r="J338">
        <f t="shared" si="132"/>
        <v>15.595425926280697</v>
      </c>
      <c r="K338" s="253">
        <f t="shared" si="127"/>
        <v>4219510138.9015059</v>
      </c>
      <c r="L338" s="249">
        <f t="shared" si="128"/>
        <v>37125190.587621763</v>
      </c>
      <c r="M338" s="253">
        <f t="shared" si="129"/>
        <v>578982119.23214328</v>
      </c>
      <c r="N338" s="443">
        <f t="shared" si="140"/>
        <v>1.0000070509999339E-2</v>
      </c>
      <c r="O338" s="454">
        <f t="shared" si="130"/>
        <v>1.0000176275011976E-2</v>
      </c>
      <c r="Q338" s="353">
        <v>309</v>
      </c>
      <c r="R338" s="54">
        <f t="shared" si="141"/>
        <v>1.7402382367063129E-7</v>
      </c>
      <c r="S338" s="253">
        <f t="shared" si="133"/>
        <v>4.6451806179238376E-3</v>
      </c>
      <c r="T338" s="253">
        <f t="shared" si="134"/>
        <v>2.109694706578479E-3</v>
      </c>
      <c r="U338">
        <f t="shared" si="142"/>
        <v>1.0844952663016146E-8</v>
      </c>
      <c r="V338" s="253">
        <f t="shared" si="143"/>
        <v>2.1096838616258161E-3</v>
      </c>
      <c r="W338" s="253">
        <f t="shared" si="144"/>
        <v>2.5354859113453586E-3</v>
      </c>
      <c r="X338">
        <f t="shared" si="135"/>
        <v>113.65676595692612</v>
      </c>
      <c r="Y338">
        <f t="shared" si="136"/>
        <v>15.595425926280697</v>
      </c>
      <c r="Z338" s="55">
        <f t="shared" si="137"/>
        <v>8.5124747496230029</v>
      </c>
      <c r="AA338" s="477">
        <f t="shared" si="138"/>
        <v>6.46066762055887</v>
      </c>
      <c r="AB338" s="253">
        <f t="shared" si="146"/>
        <v>37125190.587621763</v>
      </c>
      <c r="AC338" s="261">
        <f t="shared" si="145"/>
        <v>172453.2157543491</v>
      </c>
      <c r="AD338" s="435">
        <f t="shared" si="139"/>
        <v>-1.5404755755587727E-2</v>
      </c>
      <c r="AE338" s="478">
        <f t="shared" si="147"/>
        <v>-5.231878161430354E-2</v>
      </c>
    </row>
    <row r="339" spans="2:31" x14ac:dyDescent="0.3">
      <c r="B339" s="353">
        <v>310</v>
      </c>
      <c r="C339" s="432">
        <f t="shared" si="121"/>
        <v>113.65627437888897</v>
      </c>
      <c r="D339" s="433">
        <f t="shared" si="122"/>
        <v>15.595398945471427</v>
      </c>
      <c r="E339" s="434">
        <f t="shared" si="123"/>
        <v>7.0829389228240585</v>
      </c>
      <c r="F339" s="434">
        <f t="shared" si="124"/>
        <v>7.0829205421133503</v>
      </c>
      <c r="G339" s="434">
        <f t="shared" si="125"/>
        <v>1.8380710708143511E-5</v>
      </c>
      <c r="H339" s="467">
        <f t="shared" si="126"/>
        <v>8.5124600226473692</v>
      </c>
      <c r="I339" s="253">
        <f t="shared" si="131"/>
        <v>113.65676595692612</v>
      </c>
      <c r="J339">
        <f t="shared" si="132"/>
        <v>15.595425926280697</v>
      </c>
      <c r="K339" s="253">
        <f t="shared" si="127"/>
        <v>4261705956.2732382</v>
      </c>
      <c r="L339" s="249">
        <f t="shared" si="128"/>
        <v>37496442.493497983</v>
      </c>
      <c r="M339" s="253">
        <f t="shared" si="129"/>
        <v>584771979.72202802</v>
      </c>
      <c r="N339" s="443">
        <f t="shared" si="140"/>
        <v>1.0000067873535289E-2</v>
      </c>
      <c r="O339" s="454">
        <f t="shared" si="130"/>
        <v>1.0000169683848032E-2</v>
      </c>
      <c r="Q339" s="353">
        <v>310</v>
      </c>
      <c r="R339" s="54">
        <f t="shared" si="141"/>
        <v>1.6328624677655588E-7</v>
      </c>
      <c r="S339" s="253">
        <f t="shared" si="133"/>
        <v>4.528339351548648E-3</v>
      </c>
      <c r="T339" s="253">
        <f t="shared" si="134"/>
        <v>2.0566290840641414E-3</v>
      </c>
      <c r="U339">
        <f t="shared" si="142"/>
        <v>1.0175799953487469E-8</v>
      </c>
      <c r="V339" s="253">
        <f t="shared" si="143"/>
        <v>2.0566189082641879E-3</v>
      </c>
      <c r="W339" s="253">
        <f t="shared" si="144"/>
        <v>2.4717102674845066E-3</v>
      </c>
      <c r="X339">
        <f t="shared" si="135"/>
        <v>113.65676595692612</v>
      </c>
      <c r="Y339">
        <f t="shared" si="136"/>
        <v>15.595425926280697</v>
      </c>
      <c r="Z339" s="55">
        <f t="shared" si="137"/>
        <v>8.5124747496230029</v>
      </c>
      <c r="AA339" s="477">
        <f t="shared" si="138"/>
        <v>6.1226533622362478</v>
      </c>
      <c r="AB339" s="253">
        <f t="shared" si="146"/>
        <v>37496442.493497983</v>
      </c>
      <c r="AC339" s="261">
        <f t="shared" si="145"/>
        <v>169796.61608638763</v>
      </c>
      <c r="AD339" s="435">
        <f t="shared" si="139"/>
        <v>-1.5404755755588046E-2</v>
      </c>
      <c r="AE339" s="478">
        <f t="shared" si="147"/>
        <v>-5.2318781614303637E-2</v>
      </c>
    </row>
    <row r="340" spans="2:31" x14ac:dyDescent="0.3">
      <c r="B340" s="353">
        <v>311</v>
      </c>
      <c r="C340" s="432">
        <f t="shared" si="121"/>
        <v>113.65629275959967</v>
      </c>
      <c r="D340" s="433">
        <f t="shared" si="122"/>
        <v>15.595399954318506</v>
      </c>
      <c r="E340" s="434">
        <f t="shared" si="123"/>
        <v>7.0829393810106218</v>
      </c>
      <c r="F340" s="434">
        <f t="shared" si="124"/>
        <v>7.0829216875768459</v>
      </c>
      <c r="G340" s="434">
        <f t="shared" si="125"/>
        <v>1.7693433775889389E-5</v>
      </c>
      <c r="H340" s="467">
        <f t="shared" si="126"/>
        <v>8.5124605733078837</v>
      </c>
      <c r="I340" s="253">
        <f t="shared" si="131"/>
        <v>113.65676595692612</v>
      </c>
      <c r="J340">
        <f t="shared" si="132"/>
        <v>15.595425926280697</v>
      </c>
      <c r="K340" s="253">
        <f t="shared" si="127"/>
        <v>4304323711.9393454</v>
      </c>
      <c r="L340" s="249">
        <f t="shared" si="128"/>
        <v>37871406.918432966</v>
      </c>
      <c r="M340" s="253">
        <f t="shared" si="129"/>
        <v>590619737.72570646</v>
      </c>
      <c r="N340" s="443">
        <f t="shared" si="140"/>
        <v>1.0000065335651306E-2</v>
      </c>
      <c r="O340" s="454">
        <f t="shared" si="130"/>
        <v>1.000016333913741E-2</v>
      </c>
      <c r="Q340" s="353">
        <v>311</v>
      </c>
      <c r="R340" s="54">
        <f t="shared" si="141"/>
        <v>1.5321119731765737E-7</v>
      </c>
      <c r="S340" s="253">
        <f t="shared" si="133"/>
        <v>4.4144370196630015E-3</v>
      </c>
      <c r="T340" s="253">
        <f t="shared" si="134"/>
        <v>2.0048982330141568E-3</v>
      </c>
      <c r="U340">
        <f t="shared" si="142"/>
        <v>9.5479351465050665E-9</v>
      </c>
      <c r="V340" s="253">
        <f t="shared" si="143"/>
        <v>2.0048886850790103E-3</v>
      </c>
      <c r="W340" s="253">
        <f t="shared" si="144"/>
        <v>2.4095387866488447E-3</v>
      </c>
      <c r="X340">
        <f t="shared" si="135"/>
        <v>113.65676595692612</v>
      </c>
      <c r="Y340">
        <f t="shared" si="136"/>
        <v>15.595425926280697</v>
      </c>
      <c r="Z340" s="55">
        <f t="shared" si="137"/>
        <v>8.5124747496230029</v>
      </c>
      <c r="AA340" s="477">
        <f t="shared" si="138"/>
        <v>5.8023235980773276</v>
      </c>
      <c r="AB340" s="253">
        <f t="shared" si="146"/>
        <v>37871406.918432966</v>
      </c>
      <c r="AC340" s="261">
        <f t="shared" si="145"/>
        <v>167180.94068745186</v>
      </c>
      <c r="AD340" s="435">
        <f t="shared" si="139"/>
        <v>-1.5404755755585772E-2</v>
      </c>
      <c r="AE340" s="478">
        <f t="shared" si="147"/>
        <v>-5.2318781614303651E-2</v>
      </c>
    </row>
    <row r="341" spans="2:31" x14ac:dyDescent="0.3">
      <c r="B341" s="353">
        <v>312</v>
      </c>
      <c r="C341" s="432">
        <f t="shared" si="121"/>
        <v>113.65631045303344</v>
      </c>
      <c r="D341" s="433">
        <f t="shared" si="122"/>
        <v>15.59540092544349</v>
      </c>
      <c r="E341" s="434">
        <f t="shared" si="123"/>
        <v>7.0829398220649979</v>
      </c>
      <c r="F341" s="434">
        <f t="shared" si="124"/>
        <v>7.0829227902100813</v>
      </c>
      <c r="G341" s="434">
        <f t="shared" si="125"/>
        <v>1.7031854916638167E-5</v>
      </c>
      <c r="H341" s="467">
        <f t="shared" si="126"/>
        <v>8.5124611033784934</v>
      </c>
      <c r="I341" s="253">
        <f t="shared" si="131"/>
        <v>113.65676595692612</v>
      </c>
      <c r="J341">
        <f t="shared" si="132"/>
        <v>15.595425926280697</v>
      </c>
      <c r="K341" s="253">
        <f t="shared" si="127"/>
        <v>4347367625.8347216</v>
      </c>
      <c r="L341" s="249">
        <f t="shared" si="128"/>
        <v>38250120.987617299</v>
      </c>
      <c r="M341" s="253">
        <f t="shared" si="129"/>
        <v>596525972.24861217</v>
      </c>
      <c r="N341" s="443">
        <f t="shared" si="140"/>
        <v>1.0000062892663876E-2</v>
      </c>
      <c r="O341" s="454">
        <f t="shared" si="130"/>
        <v>1.0000157231664726E-2</v>
      </c>
      <c r="Q341" s="353">
        <v>312</v>
      </c>
      <c r="R341" s="54">
        <f t="shared" si="141"/>
        <v>1.4375779618250382E-7</v>
      </c>
      <c r="S341" s="253">
        <f t="shared" si="133"/>
        <v>4.3033996985907636E-3</v>
      </c>
      <c r="T341" s="253">
        <f t="shared" si="134"/>
        <v>1.9544685796235302E-3</v>
      </c>
      <c r="U341">
        <f t="shared" si="142"/>
        <v>8.9588107056510219E-9</v>
      </c>
      <c r="V341" s="253">
        <f t="shared" si="143"/>
        <v>1.9544596208128247E-3</v>
      </c>
      <c r="W341" s="253">
        <f t="shared" si="144"/>
        <v>2.3489311189672335E-3</v>
      </c>
      <c r="X341">
        <f t="shared" si="135"/>
        <v>113.65676595692612</v>
      </c>
      <c r="Y341">
        <f t="shared" si="136"/>
        <v>15.595425926280697</v>
      </c>
      <c r="Z341" s="55">
        <f t="shared" si="137"/>
        <v>8.5124747496230029</v>
      </c>
      <c r="AA341" s="477">
        <f t="shared" si="138"/>
        <v>5.4987530968939993</v>
      </c>
      <c r="AB341" s="253">
        <f t="shared" si="146"/>
        <v>38250120.987617299</v>
      </c>
      <c r="AC341" s="261">
        <f t="shared" si="145"/>
        <v>164605.55912917253</v>
      </c>
      <c r="AD341" s="435">
        <f t="shared" si="139"/>
        <v>-1.5404755755586159E-2</v>
      </c>
      <c r="AE341" s="478">
        <f t="shared" si="147"/>
        <v>-5.2318781614303651E-2</v>
      </c>
    </row>
    <row r="342" spans="2:31" x14ac:dyDescent="0.3">
      <c r="B342" s="353">
        <v>313</v>
      </c>
      <c r="C342" s="432">
        <f t="shared" si="121"/>
        <v>113.65632748488837</v>
      </c>
      <c r="D342" s="433">
        <f t="shared" si="122"/>
        <v>15.595401860256851</v>
      </c>
      <c r="E342" s="434">
        <f t="shared" si="123"/>
        <v>7.0829402466277784</v>
      </c>
      <c r="F342" s="434">
        <f t="shared" si="124"/>
        <v>7.0829238516145292</v>
      </c>
      <c r="G342" s="434">
        <f t="shared" si="125"/>
        <v>1.6395013249237422E-5</v>
      </c>
      <c r="H342" s="467">
        <f t="shared" si="126"/>
        <v>8.5124616136290729</v>
      </c>
      <c r="I342" s="253">
        <f t="shared" si="131"/>
        <v>113.65676595692612</v>
      </c>
      <c r="J342">
        <f t="shared" si="132"/>
        <v>15.595425926280697</v>
      </c>
      <c r="K342" s="253">
        <f t="shared" si="127"/>
        <v>4390841960.0782852</v>
      </c>
      <c r="L342" s="249">
        <f t="shared" si="128"/>
        <v>38632622.197493471</v>
      </c>
      <c r="M342" s="253">
        <f t="shared" si="129"/>
        <v>602491268.08539045</v>
      </c>
      <c r="N342" s="443">
        <f t="shared" si="140"/>
        <v>1.0000060541022255E-2</v>
      </c>
      <c r="O342" s="454">
        <f t="shared" si="130"/>
        <v>1.000015135255931E-2</v>
      </c>
      <c r="Q342" s="353">
        <v>313</v>
      </c>
      <c r="R342" s="54">
        <f t="shared" si="141"/>
        <v>1.3488768657294834E-7</v>
      </c>
      <c r="S342" s="253">
        <f t="shared" si="133"/>
        <v>4.1951553240745605E-3</v>
      </c>
      <c r="T342" s="253">
        <f t="shared" si="134"/>
        <v>1.9053073945766938E-3</v>
      </c>
      <c r="U342">
        <f t="shared" si="142"/>
        <v>8.4060362819981983E-9</v>
      </c>
      <c r="V342" s="253">
        <f t="shared" si="143"/>
        <v>1.9052989885404118E-3</v>
      </c>
      <c r="W342" s="253">
        <f t="shared" si="144"/>
        <v>2.2898479294978669E-3</v>
      </c>
      <c r="X342">
        <f t="shared" si="135"/>
        <v>113.65676595692612</v>
      </c>
      <c r="Y342">
        <f t="shared" si="136"/>
        <v>15.595425926280697</v>
      </c>
      <c r="Z342" s="55">
        <f t="shared" si="137"/>
        <v>8.5124747496230029</v>
      </c>
      <c r="AA342" s="477">
        <f t="shared" si="138"/>
        <v>5.2110650344666265</v>
      </c>
      <c r="AB342" s="253">
        <f t="shared" si="146"/>
        <v>38632622.197493471</v>
      </c>
      <c r="AC342" s="261">
        <f t="shared" si="145"/>
        <v>162069.8506947759</v>
      </c>
      <c r="AD342" s="435">
        <f t="shared" si="139"/>
        <v>-1.5404755755586334E-2</v>
      </c>
      <c r="AE342" s="478">
        <f t="shared" si="147"/>
        <v>-5.2318781614303603E-2</v>
      </c>
    </row>
    <row r="343" spans="2:31" x14ac:dyDescent="0.3">
      <c r="B343" s="353">
        <v>314</v>
      </c>
      <c r="C343" s="432">
        <f t="shared" si="121"/>
        <v>113.65634387990163</v>
      </c>
      <c r="D343" s="433">
        <f t="shared" si="122"/>
        <v>15.595402760116331</v>
      </c>
      <c r="E343" s="434">
        <f t="shared" si="123"/>
        <v>7.0829406553156069</v>
      </c>
      <c r="F343" s="434">
        <f t="shared" si="124"/>
        <v>7.0829248733317796</v>
      </c>
      <c r="G343" s="434">
        <f t="shared" si="125"/>
        <v>1.5781983827345414E-5</v>
      </c>
      <c r="H343" s="467">
        <f t="shared" si="126"/>
        <v>8.5124621048007238</v>
      </c>
      <c r="I343" s="253">
        <f t="shared" si="131"/>
        <v>113.65676595692612</v>
      </c>
      <c r="J343">
        <f t="shared" si="132"/>
        <v>15.595425926280697</v>
      </c>
      <c r="K343" s="253">
        <f t="shared" si="127"/>
        <v>4434751019.3952446</v>
      </c>
      <c r="L343" s="249">
        <f t="shared" si="128"/>
        <v>39018948.419468403</v>
      </c>
      <c r="M343" s="253">
        <f t="shared" si="129"/>
        <v>608516215.87781513</v>
      </c>
      <c r="N343" s="443">
        <f t="shared" si="140"/>
        <v>1.0000058277310616E-2</v>
      </c>
      <c r="O343" s="454">
        <f t="shared" si="130"/>
        <v>1.0000145693282142E-2</v>
      </c>
      <c r="Q343" s="353">
        <v>314</v>
      </c>
      <c r="R343" s="54">
        <f t="shared" si="141"/>
        <v>1.2656487837295014E-7</v>
      </c>
      <c r="S343" s="253">
        <f t="shared" si="133"/>
        <v>4.0896336445053871E-3</v>
      </c>
      <c r="T343" s="253">
        <f t="shared" si="134"/>
        <v>1.8573827718058671E-3</v>
      </c>
      <c r="U343">
        <f t="shared" si="142"/>
        <v>7.8873690153647756E-9</v>
      </c>
      <c r="V343" s="253">
        <f t="shared" si="143"/>
        <v>1.8573748844368518E-3</v>
      </c>
      <c r="W343" s="253">
        <f t="shared" si="144"/>
        <v>2.2322508726995201E-3</v>
      </c>
      <c r="X343">
        <f t="shared" si="135"/>
        <v>113.65676595692612</v>
      </c>
      <c r="Y343">
        <f t="shared" si="136"/>
        <v>15.595425926280697</v>
      </c>
      <c r="Z343" s="55">
        <f t="shared" si="137"/>
        <v>8.5124747496230029</v>
      </c>
      <c r="AA343" s="477">
        <f t="shared" si="138"/>
        <v>4.9384284609504334</v>
      </c>
      <c r="AB343" s="253">
        <f t="shared" si="146"/>
        <v>39018948.419468403</v>
      </c>
      <c r="AC343" s="261">
        <f t="shared" si="145"/>
        <v>159573.20422947864</v>
      </c>
      <c r="AD343" s="435">
        <f t="shared" si="139"/>
        <v>-1.5404755755585703E-2</v>
      </c>
      <c r="AE343" s="478">
        <f t="shared" si="147"/>
        <v>-5.2318781614303637E-2</v>
      </c>
    </row>
    <row r="344" spans="2:31" x14ac:dyDescent="0.3">
      <c r="B344" s="353">
        <v>315</v>
      </c>
      <c r="C344" s="432">
        <f t="shared" ref="C344:C407" si="148">C343+E343-F343</f>
        <v>113.65635966188546</v>
      </c>
      <c r="D344" s="433">
        <f t="shared" ref="D344:D407" si="149">$C$11*C344^$C$7</f>
        <v>15.595403626328901</v>
      </c>
      <c r="E344" s="434">
        <f t="shared" ref="E344:E407" si="150">$C$8*D344</f>
        <v>7.082941048722069</v>
      </c>
      <c r="F344" s="434">
        <f t="shared" ref="F344:F407" si="151">($C$9+$C$10)*C344</f>
        <v>7.082925856845784</v>
      </c>
      <c r="G344" s="434">
        <f t="shared" ref="G344:G407" si="152">E344-F344</f>
        <v>1.5191876284958994E-5</v>
      </c>
      <c r="H344" s="467">
        <f t="shared" ref="H344:H407" si="153">(1-$C$8)*D344</f>
        <v>8.512462577606831</v>
      </c>
      <c r="I344" s="253">
        <f t="shared" si="131"/>
        <v>113.65676595692612</v>
      </c>
      <c r="J344">
        <f t="shared" si="132"/>
        <v>15.595425926280697</v>
      </c>
      <c r="K344" s="253">
        <f t="shared" ref="K344:K407" si="154">C344*L344</f>
        <v>4479099151.5435743</v>
      </c>
      <c r="L344" s="249">
        <f t="shared" ref="L344:L407" si="155">L343*(1+$C$10)</f>
        <v>39409137.903663084</v>
      </c>
      <c r="M344" s="253">
        <f t="shared" ref="M344:M407" si="156">$C$11*(K344^$C$7)*(L344^(1-$C$7))</f>
        <v>614601412.17328179</v>
      </c>
      <c r="N344" s="443">
        <f t="shared" si="140"/>
        <v>1.0000056098239651E-2</v>
      </c>
      <c r="O344" s="454">
        <f t="shared" ref="O344:O407" si="157">(K344-K343)/K343</f>
        <v>1.0000140245613466E-2</v>
      </c>
      <c r="Q344" s="353">
        <v>315</v>
      </c>
      <c r="R344" s="54">
        <f t="shared" si="141"/>
        <v>1.1875560212011374E-7</v>
      </c>
      <c r="S344" s="253">
        <f t="shared" si="133"/>
        <v>3.986766175328664E-3</v>
      </c>
      <c r="T344" s="253">
        <f t="shared" si="134"/>
        <v>1.8106636077837254E-3</v>
      </c>
      <c r="U344">
        <f t="shared" si="142"/>
        <v>7.4007044339984968E-9</v>
      </c>
      <c r="V344" s="253">
        <f t="shared" si="143"/>
        <v>1.8106562070792913E-3</v>
      </c>
      <c r="W344" s="253">
        <f t="shared" si="144"/>
        <v>2.1761025675449386E-3</v>
      </c>
      <c r="X344">
        <f t="shared" si="135"/>
        <v>113.65676595692612</v>
      </c>
      <c r="Y344">
        <f t="shared" si="136"/>
        <v>15.595425926280697</v>
      </c>
      <c r="Z344" s="55">
        <f t="shared" si="137"/>
        <v>8.5124747496230029</v>
      </c>
      <c r="AA344" s="477">
        <f t="shared" si="138"/>
        <v>4.6800559007841063</v>
      </c>
      <c r="AB344" s="253">
        <f t="shared" si="146"/>
        <v>39409137.903663084</v>
      </c>
      <c r="AC344" s="261">
        <f t="shared" si="145"/>
        <v>157115.01799318669</v>
      </c>
      <c r="AD344" s="435">
        <f t="shared" si="139"/>
        <v>-1.5404755755589684E-2</v>
      </c>
      <c r="AE344" s="478">
        <f t="shared" si="147"/>
        <v>-5.2318781614303596E-2</v>
      </c>
    </row>
    <row r="345" spans="2:31" x14ac:dyDescent="0.3">
      <c r="B345" s="353">
        <v>316</v>
      </c>
      <c r="C345" s="432">
        <f t="shared" si="148"/>
        <v>113.65637485376173</v>
      </c>
      <c r="D345" s="433">
        <f t="shared" si="149"/>
        <v>15.595404460152661</v>
      </c>
      <c r="E345" s="434">
        <f t="shared" si="150"/>
        <v>7.0829414274185547</v>
      </c>
      <c r="F345" s="434">
        <f t="shared" si="151"/>
        <v>7.0829268035850035</v>
      </c>
      <c r="G345" s="434">
        <f t="shared" si="152"/>
        <v>1.4623833551219434E-5</v>
      </c>
      <c r="H345" s="467">
        <f t="shared" si="153"/>
        <v>8.5124630327341073</v>
      </c>
      <c r="I345" s="253">
        <f t="shared" si="131"/>
        <v>113.65676595692612</v>
      </c>
      <c r="J345">
        <f t="shared" si="132"/>
        <v>15.595425926280697</v>
      </c>
      <c r="K345" s="253">
        <f t="shared" si="154"/>
        <v>4523890747.7447443</v>
      </c>
      <c r="L345" s="249">
        <f t="shared" si="155"/>
        <v>39803229.282699712</v>
      </c>
      <c r="M345" s="253">
        <f t="shared" si="156"/>
        <v>620747459.48389423</v>
      </c>
      <c r="N345" s="443">
        <f t="shared" si="140"/>
        <v>1.0000054000656303E-2</v>
      </c>
      <c r="O345" s="454">
        <f t="shared" si="157"/>
        <v>1.0000135001640679E-2</v>
      </c>
      <c r="Q345" s="353">
        <v>316</v>
      </c>
      <c r="R345" s="54">
        <f t="shared" si="141"/>
        <v>1.1142817198744197E-7</v>
      </c>
      <c r="S345" s="253">
        <f t="shared" si="133"/>
        <v>3.8864861545971257E-3</v>
      </c>
      <c r="T345" s="253">
        <f t="shared" si="134"/>
        <v>1.7651195813369208E-3</v>
      </c>
      <c r="U345">
        <f t="shared" si="142"/>
        <v>6.9440679157664572E-9</v>
      </c>
      <c r="V345" s="253">
        <f t="shared" si="143"/>
        <v>1.765112637269005E-3</v>
      </c>
      <c r="W345" s="253">
        <f t="shared" si="144"/>
        <v>2.1213665732602049E-3</v>
      </c>
      <c r="X345">
        <f t="shared" si="135"/>
        <v>113.65676595692612</v>
      </c>
      <c r="Y345">
        <f t="shared" si="136"/>
        <v>15.595425926280697</v>
      </c>
      <c r="Z345" s="55">
        <f t="shared" si="137"/>
        <v>8.5124747496230029</v>
      </c>
      <c r="AA345" s="477">
        <f t="shared" si="138"/>
        <v>4.4352010781682498</v>
      </c>
      <c r="AB345" s="253">
        <f t="shared" si="146"/>
        <v>39803229.282699712</v>
      </c>
      <c r="AC345" s="261">
        <f t="shared" si="145"/>
        <v>154694.69951546713</v>
      </c>
      <c r="AD345" s="435">
        <f t="shared" si="139"/>
        <v>-1.5404755755586102E-2</v>
      </c>
      <c r="AE345" s="478">
        <f t="shared" si="147"/>
        <v>-5.2318781614303575E-2</v>
      </c>
    </row>
    <row r="346" spans="2:31" x14ac:dyDescent="0.3">
      <c r="B346" s="353">
        <v>317</v>
      </c>
      <c r="C346" s="432">
        <f t="shared" si="148"/>
        <v>113.6563894775953</v>
      </c>
      <c r="D346" s="433">
        <f t="shared" si="149"/>
        <v>15.595405262798675</v>
      </c>
      <c r="E346" s="434">
        <f t="shared" si="150"/>
        <v>7.082941791955089</v>
      </c>
      <c r="F346" s="434">
        <f t="shared" si="151"/>
        <v>7.0829277149244936</v>
      </c>
      <c r="G346" s="434">
        <f t="shared" si="152"/>
        <v>1.4077030595416318E-5</v>
      </c>
      <c r="H346" s="467">
        <f t="shared" si="153"/>
        <v>8.5124634708435849</v>
      </c>
      <c r="I346" s="253">
        <f t="shared" si="131"/>
        <v>113.65676595692612</v>
      </c>
      <c r="J346">
        <f t="shared" si="132"/>
        <v>15.595425926280697</v>
      </c>
      <c r="K346" s="253">
        <f t="shared" si="154"/>
        <v>4569130243.1187496</v>
      </c>
      <c r="L346" s="249">
        <f t="shared" si="155"/>
        <v>40201261.575526707</v>
      </c>
      <c r="M346" s="253">
        <f t="shared" si="156"/>
        <v>626954966.34611571</v>
      </c>
      <c r="N346" s="443">
        <f t="shared" si="140"/>
        <v>1.0000051981497539E-2</v>
      </c>
      <c r="O346" s="454">
        <f t="shared" si="157"/>
        <v>1.0000129953747926E-2</v>
      </c>
      <c r="Q346" s="353">
        <v>317</v>
      </c>
      <c r="R346" s="54">
        <f t="shared" si="141"/>
        <v>1.0455285721935637E-7</v>
      </c>
      <c r="S346" s="253">
        <f t="shared" si="133"/>
        <v>3.788728499641663E-3</v>
      </c>
      <c r="T346" s="253">
        <f t="shared" si="134"/>
        <v>1.7207211339673452E-3</v>
      </c>
      <c r="U346">
        <f t="shared" si="142"/>
        <v>6.515606676204534E-9</v>
      </c>
      <c r="V346" s="253">
        <f t="shared" si="143"/>
        <v>1.720714618360669E-3</v>
      </c>
      <c r="W346" s="253">
        <f t="shared" si="144"/>
        <v>2.0680073656743178E-3</v>
      </c>
      <c r="X346">
        <f t="shared" si="135"/>
        <v>113.65676595692612</v>
      </c>
      <c r="Y346">
        <f t="shared" si="136"/>
        <v>15.595425926280697</v>
      </c>
      <c r="Z346" s="55">
        <f t="shared" si="137"/>
        <v>8.5124747496230029</v>
      </c>
      <c r="AA346" s="477">
        <f t="shared" si="138"/>
        <v>4.2031567615440411</v>
      </c>
      <c r="AB346" s="253">
        <f t="shared" si="146"/>
        <v>40201261.575526707</v>
      </c>
      <c r="AC346" s="261">
        <f t="shared" si="145"/>
        <v>152311.66545274755</v>
      </c>
      <c r="AD346" s="435">
        <f t="shared" si="139"/>
        <v>-1.5404755755586289E-2</v>
      </c>
      <c r="AE346" s="478">
        <f t="shared" si="147"/>
        <v>-5.2318781614303651E-2</v>
      </c>
    </row>
    <row r="347" spans="2:31" x14ac:dyDescent="0.3">
      <c r="B347" s="353">
        <v>318</v>
      </c>
      <c r="C347" s="432">
        <f t="shared" si="148"/>
        <v>113.6564035546259</v>
      </c>
      <c r="D347" s="433">
        <f t="shared" si="149"/>
        <v>15.595406035432717</v>
      </c>
      <c r="E347" s="434">
        <f t="shared" si="150"/>
        <v>7.0829421428611319</v>
      </c>
      <c r="F347" s="434">
        <f t="shared" si="151"/>
        <v>7.0829285921878897</v>
      </c>
      <c r="G347" s="434">
        <f t="shared" si="152"/>
        <v>1.3550673242157529E-5</v>
      </c>
      <c r="H347" s="467">
        <f t="shared" si="153"/>
        <v>8.512463892571585</v>
      </c>
      <c r="I347" s="253">
        <f t="shared" si="131"/>
        <v>113.65676595692612</v>
      </c>
      <c r="J347">
        <f t="shared" si="132"/>
        <v>15.595425926280697</v>
      </c>
      <c r="K347" s="253">
        <f t="shared" si="154"/>
        <v>4614822117.1234703</v>
      </c>
      <c r="L347" s="249">
        <f t="shared" si="155"/>
        <v>40603274.191281974</v>
      </c>
      <c r="M347" s="253">
        <f t="shared" si="156"/>
        <v>633224547.38104856</v>
      </c>
      <c r="N347" s="443">
        <f t="shared" si="140"/>
        <v>1.0000050037839046E-2</v>
      </c>
      <c r="O347" s="454">
        <f t="shared" si="157"/>
        <v>1.0000125094602862E-2</v>
      </c>
      <c r="Q347" s="353">
        <v>318</v>
      </c>
      <c r="R347" s="54">
        <f t="shared" si="141"/>
        <v>9.8101761500341972E-8</v>
      </c>
      <c r="S347" s="253">
        <f t="shared" si="133"/>
        <v>3.6934297648321332E-3</v>
      </c>
      <c r="T347" s="253">
        <f t="shared" si="134"/>
        <v>1.6774394506684186E-3</v>
      </c>
      <c r="U347">
        <f t="shared" si="142"/>
        <v>6.1135822509183072E-9</v>
      </c>
      <c r="V347" s="253">
        <f t="shared" si="143"/>
        <v>1.6774333370861677E-3</v>
      </c>
      <c r="W347" s="253">
        <f t="shared" si="144"/>
        <v>2.0159903141637146E-3</v>
      </c>
      <c r="X347">
        <f t="shared" si="135"/>
        <v>113.65676595692612</v>
      </c>
      <c r="Y347">
        <f t="shared" si="136"/>
        <v>15.595425926280697</v>
      </c>
      <c r="Z347" s="55">
        <f t="shared" si="137"/>
        <v>8.5124747496230029</v>
      </c>
      <c r="AA347" s="477">
        <f t="shared" si="138"/>
        <v>3.983252720846135</v>
      </c>
      <c r="AB347" s="253">
        <f t="shared" si="146"/>
        <v>40603274.191281974</v>
      </c>
      <c r="AC347" s="261">
        <f t="shared" si="145"/>
        <v>149965.3414477215</v>
      </c>
      <c r="AD347" s="435">
        <f t="shared" si="139"/>
        <v>-1.5404755755585659E-2</v>
      </c>
      <c r="AE347" s="478">
        <f t="shared" si="147"/>
        <v>-5.2318781614303554E-2</v>
      </c>
    </row>
    <row r="348" spans="2:31" x14ac:dyDescent="0.3">
      <c r="B348" s="353">
        <v>319</v>
      </c>
      <c r="C348" s="432">
        <f t="shared" si="148"/>
        <v>113.65641710529914</v>
      </c>
      <c r="D348" s="433">
        <f t="shared" si="149"/>
        <v>15.595406779176971</v>
      </c>
      <c r="E348" s="434">
        <f t="shared" si="150"/>
        <v>7.0829424806463432</v>
      </c>
      <c r="F348" s="434">
        <f t="shared" si="151"/>
        <v>7.0829294366493363</v>
      </c>
      <c r="G348" s="434">
        <f t="shared" si="152"/>
        <v>1.3043997006967345E-5</v>
      </c>
      <c r="H348" s="467">
        <f t="shared" si="153"/>
        <v>8.5124642985306274</v>
      </c>
      <c r="I348" s="253">
        <f t="shared" si="131"/>
        <v>113.65676595692612</v>
      </c>
      <c r="J348">
        <f t="shared" si="132"/>
        <v>15.595425926280697</v>
      </c>
      <c r="K348" s="253">
        <f t="shared" si="154"/>
        <v>4660970893.9984236</v>
      </c>
      <c r="L348" s="249">
        <f t="shared" si="155"/>
        <v>41009306.933194794</v>
      </c>
      <c r="M348" s="253">
        <f t="shared" si="156"/>
        <v>639556823.35529613</v>
      </c>
      <c r="N348" s="443">
        <f t="shared" si="140"/>
        <v>1.0000048166858368E-2</v>
      </c>
      <c r="O348" s="454">
        <f t="shared" si="157"/>
        <v>1.0000120417148151E-2</v>
      </c>
      <c r="Q348" s="353">
        <v>319</v>
      </c>
      <c r="R348" s="54">
        <f t="shared" si="141"/>
        <v>9.2048709766759498E-8</v>
      </c>
      <c r="S348" s="253">
        <f t="shared" si="133"/>
        <v>3.6005281004004744E-3</v>
      </c>
      <c r="T348" s="253">
        <f t="shared" si="134"/>
        <v>1.6352464412238471E-3</v>
      </c>
      <c r="U348">
        <f t="shared" si="142"/>
        <v>5.7363634418330995E-9</v>
      </c>
      <c r="V348" s="253">
        <f t="shared" si="143"/>
        <v>1.6352407048604053E-3</v>
      </c>
      <c r="W348" s="253">
        <f t="shared" si="144"/>
        <v>1.9652816591766271E-3</v>
      </c>
      <c r="X348">
        <f t="shared" si="135"/>
        <v>113.65676595692612</v>
      </c>
      <c r="Y348">
        <f t="shared" si="136"/>
        <v>15.595425926280697</v>
      </c>
      <c r="Z348" s="55">
        <f t="shared" si="137"/>
        <v>8.5124747496230029</v>
      </c>
      <c r="AA348" s="477">
        <f t="shared" si="138"/>
        <v>3.7748537916296057</v>
      </c>
      <c r="AB348" s="253">
        <f t="shared" si="146"/>
        <v>41009306.933194794</v>
      </c>
      <c r="AC348" s="261">
        <f t="shared" si="145"/>
        <v>147655.16199091601</v>
      </c>
      <c r="AD348" s="435">
        <f t="shared" si="139"/>
        <v>-1.5404755755587885E-2</v>
      </c>
      <c r="AE348" s="478">
        <f t="shared" si="147"/>
        <v>-5.2318781614303547E-2</v>
      </c>
    </row>
    <row r="349" spans="2:31" x14ac:dyDescent="0.3">
      <c r="B349" s="353">
        <v>320</v>
      </c>
      <c r="C349" s="432">
        <f t="shared" si="148"/>
        <v>113.65643014929614</v>
      </c>
      <c r="D349" s="433">
        <f t="shared" si="149"/>
        <v>15.595407495111671</v>
      </c>
      <c r="E349" s="434">
        <f t="shared" si="150"/>
        <v>7.0829428058013306</v>
      </c>
      <c r="F349" s="434">
        <f t="shared" si="151"/>
        <v>7.0829302495353366</v>
      </c>
      <c r="G349" s="434">
        <f t="shared" si="152"/>
        <v>1.2556265994057014E-5</v>
      </c>
      <c r="H349" s="467">
        <f t="shared" si="153"/>
        <v>8.5124646893103399</v>
      </c>
      <c r="I349" s="253">
        <f t="shared" si="131"/>
        <v>113.65676595692612</v>
      </c>
      <c r="J349">
        <f t="shared" si="132"/>
        <v>15.595425926280697</v>
      </c>
      <c r="K349" s="253">
        <f t="shared" si="154"/>
        <v>4707581143.2129374</v>
      </c>
      <c r="L349" s="249">
        <f t="shared" si="155"/>
        <v>41419400.002526745</v>
      </c>
      <c r="M349" s="253">
        <f t="shared" si="156"/>
        <v>645952421.24243331</v>
      </c>
      <c r="N349" s="443">
        <f t="shared" si="140"/>
        <v>1.000004636583198E-2</v>
      </c>
      <c r="O349" s="454">
        <f t="shared" si="157"/>
        <v>1.0000115914589863E-2</v>
      </c>
      <c r="Q349" s="353">
        <v>320</v>
      </c>
      <c r="R349" s="54">
        <f t="shared" si="141"/>
        <v>8.6369142002568306E-8</v>
      </c>
      <c r="S349" s="253">
        <f t="shared" si="133"/>
        <v>3.5099632122996835E-3</v>
      </c>
      <c r="T349" s="253">
        <f t="shared" si="134"/>
        <v>1.594114721976834E-3</v>
      </c>
      <c r="U349">
        <f t="shared" si="142"/>
        <v>5.3824196986728297E-9</v>
      </c>
      <c r="V349" s="253">
        <f t="shared" si="143"/>
        <v>1.5941093395571353E-3</v>
      </c>
      <c r="W349" s="253">
        <f t="shared" si="144"/>
        <v>1.9158484903228495E-3</v>
      </c>
      <c r="X349">
        <f t="shared" si="135"/>
        <v>113.65676595692612</v>
      </c>
      <c r="Y349">
        <f t="shared" si="136"/>
        <v>15.595425926280697</v>
      </c>
      <c r="Z349" s="55">
        <f t="shared" si="137"/>
        <v>8.5124747496230029</v>
      </c>
      <c r="AA349" s="477">
        <f t="shared" si="138"/>
        <v>3.5773580404794103</v>
      </c>
      <c r="AB349" s="253">
        <f t="shared" si="146"/>
        <v>41419400.002526745</v>
      </c>
      <c r="AC349" s="261">
        <f t="shared" si="145"/>
        <v>145380.57028439417</v>
      </c>
      <c r="AD349" s="435">
        <f t="shared" si="139"/>
        <v>-1.5404755755587975E-2</v>
      </c>
      <c r="AE349" s="478">
        <f t="shared" si="147"/>
        <v>-5.2318781614303631E-2</v>
      </c>
    </row>
    <row r="350" spans="2:31" x14ac:dyDescent="0.3">
      <c r="B350" s="353">
        <v>321</v>
      </c>
      <c r="C350" s="432">
        <f t="shared" si="148"/>
        <v>113.65644270556214</v>
      </c>
      <c r="D350" s="433">
        <f t="shared" si="149"/>
        <v>15.595408184276655</v>
      </c>
      <c r="E350" s="434">
        <f t="shared" si="150"/>
        <v>7.0829431187983571</v>
      </c>
      <c r="F350" s="434">
        <f t="shared" si="151"/>
        <v>7.0829310320265355</v>
      </c>
      <c r="G350" s="434">
        <f t="shared" si="152"/>
        <v>1.2086771821628872E-5</v>
      </c>
      <c r="H350" s="467">
        <f t="shared" si="153"/>
        <v>8.512465065478299</v>
      </c>
      <c r="I350" s="253">
        <f t="shared" si="131"/>
        <v>113.65676595692612</v>
      </c>
      <c r="J350">
        <f t="shared" si="132"/>
        <v>15.595425926280697</v>
      </c>
      <c r="K350" s="253">
        <f t="shared" si="154"/>
        <v>4754657479.9188004</v>
      </c>
      <c r="L350" s="249">
        <f t="shared" si="155"/>
        <v>41833594.00255201</v>
      </c>
      <c r="M350" s="253">
        <f t="shared" si="156"/>
        <v>652411974.28510666</v>
      </c>
      <c r="N350" s="443">
        <f t="shared" si="140"/>
        <v>1.0000044632155664E-2</v>
      </c>
      <c r="O350" s="454">
        <f t="shared" si="157"/>
        <v>1.0000111580388663E-2</v>
      </c>
      <c r="Q350" s="353">
        <v>321</v>
      </c>
      <c r="R350" s="54">
        <f t="shared" si="141"/>
        <v>8.1040013588040749E-8</v>
      </c>
      <c r="S350" s="253">
        <f t="shared" si="133"/>
        <v>3.4216763230723872E-3</v>
      </c>
      <c r="T350" s="253">
        <f t="shared" si="134"/>
        <v>1.554017598057817E-3</v>
      </c>
      <c r="U350">
        <f t="shared" si="142"/>
        <v>5.0503149088133067E-9</v>
      </c>
      <c r="V350" s="253">
        <f t="shared" si="143"/>
        <v>1.5540125477429081E-3</v>
      </c>
      <c r="W350" s="253">
        <f t="shared" si="144"/>
        <v>1.8676587250145702E-3</v>
      </c>
      <c r="X350">
        <f t="shared" si="135"/>
        <v>113.65676595692612</v>
      </c>
      <c r="Y350">
        <f t="shared" si="136"/>
        <v>15.595425926280697</v>
      </c>
      <c r="Z350" s="55">
        <f t="shared" si="137"/>
        <v>8.5124747496230029</v>
      </c>
      <c r="AA350" s="477">
        <f t="shared" si="138"/>
        <v>3.3901950264033949</v>
      </c>
      <c r="AB350" s="253">
        <f t="shared" si="146"/>
        <v>41833594.00255201</v>
      </c>
      <c r="AC350" s="261">
        <f t="shared" si="145"/>
        <v>143141.01810755525</v>
      </c>
      <c r="AD350" s="435">
        <f t="shared" si="139"/>
        <v>-1.5404755755586133E-2</v>
      </c>
      <c r="AE350" s="478">
        <f t="shared" si="147"/>
        <v>-5.2318781614303631E-2</v>
      </c>
    </row>
    <row r="351" spans="2:31" x14ac:dyDescent="0.3">
      <c r="B351" s="353">
        <v>322</v>
      </c>
      <c r="C351" s="432">
        <f t="shared" si="148"/>
        <v>113.65645479233396</v>
      </c>
      <c r="D351" s="433">
        <f t="shared" si="149"/>
        <v>15.595408847672864</v>
      </c>
      <c r="E351" s="434">
        <f t="shared" si="150"/>
        <v>7.0829434200920174</v>
      </c>
      <c r="F351" s="434">
        <f t="shared" si="151"/>
        <v>7.0829317852594285</v>
      </c>
      <c r="G351" s="434">
        <f t="shared" si="152"/>
        <v>1.1634832588924837E-5</v>
      </c>
      <c r="H351" s="467">
        <f t="shared" si="153"/>
        <v>8.5124654275808478</v>
      </c>
      <c r="I351" s="253">
        <f t="shared" ref="I351:I414" si="158">(($C$8*$C$11)/($C$9+$C$10))^(1/(1-$C$7))</f>
        <v>113.65676595692612</v>
      </c>
      <c r="J351">
        <f t="shared" ref="J351:J414" si="159">$C$11*$C$17^$C$7</f>
        <v>15.595425926280697</v>
      </c>
      <c r="K351" s="253">
        <f t="shared" si="154"/>
        <v>4802204565.4074249</v>
      </c>
      <c r="L351" s="249">
        <f t="shared" si="155"/>
        <v>42251929.942577533</v>
      </c>
      <c r="M351" s="253">
        <f t="shared" si="156"/>
        <v>658936122.05772841</v>
      </c>
      <c r="N351" s="443">
        <f t="shared" si="140"/>
        <v>1.0000042963298941E-2</v>
      </c>
      <c r="O351" s="454">
        <f t="shared" si="157"/>
        <v>1.0000107408249432E-2</v>
      </c>
      <c r="Q351" s="353">
        <v>322</v>
      </c>
      <c r="R351" s="54">
        <f t="shared" si="141"/>
        <v>7.6039701797136485E-8</v>
      </c>
      <c r="S351" s="253">
        <f t="shared" ref="S351:S414" si="160">$C$11*R351^$C$7</f>
        <v>3.3356101337037444E-3</v>
      </c>
      <c r="T351" s="253">
        <f t="shared" ref="T351:T414" si="161">$C$8*S351</f>
        <v>1.5149290460592596E-3</v>
      </c>
      <c r="U351">
        <f t="shared" si="142"/>
        <v>4.7387015703125171E-9</v>
      </c>
      <c r="V351" s="253">
        <f t="shared" si="143"/>
        <v>1.5149243073576894E-3</v>
      </c>
      <c r="W351" s="253">
        <f t="shared" si="144"/>
        <v>1.8206810876444848E-3</v>
      </c>
      <c r="X351">
        <f t="shared" ref="X351:X414" si="162">(($C$8*$C$11)/($C$9+$C$10))^(1/(1-$C$7))</f>
        <v>113.65676595692612</v>
      </c>
      <c r="Y351">
        <f t="shared" ref="Y351:Y414" si="163">$C$11*$C$17^$C$7</f>
        <v>15.595425926280697</v>
      </c>
      <c r="Z351" s="55">
        <f t="shared" ref="Z351:Z414" si="164">(1-$C$8)*Y351</f>
        <v>8.5124747496230029</v>
      </c>
      <c r="AA351" s="477">
        <f t="shared" si="138"/>
        <v>3.2128241531870976</v>
      </c>
      <c r="AB351" s="253">
        <f t="shared" si="146"/>
        <v>42251929.942577533</v>
      </c>
      <c r="AC351" s="261">
        <f t="shared" si="145"/>
        <v>140935.96568500245</v>
      </c>
      <c r="AD351" s="435">
        <f t="shared" si="139"/>
        <v>-1.540475575558603E-2</v>
      </c>
      <c r="AE351" s="478">
        <f t="shared" si="147"/>
        <v>-5.2318781614303554E-2</v>
      </c>
    </row>
    <row r="352" spans="2:31" x14ac:dyDescent="0.3">
      <c r="B352" s="353">
        <v>323</v>
      </c>
      <c r="C352" s="432">
        <f t="shared" si="148"/>
        <v>113.65646642716655</v>
      </c>
      <c r="D352" s="433">
        <f t="shared" si="149"/>
        <v>15.59540948626384</v>
      </c>
      <c r="E352" s="434">
        <f t="shared" si="150"/>
        <v>7.0829437101199222</v>
      </c>
      <c r="F352" s="434">
        <f t="shared" si="151"/>
        <v>7.0829325103280203</v>
      </c>
      <c r="G352" s="434">
        <f t="shared" si="152"/>
        <v>1.1199791901894685E-5</v>
      </c>
      <c r="H352" s="467">
        <f t="shared" si="153"/>
        <v>8.5124657761439178</v>
      </c>
      <c r="I352" s="253">
        <f t="shared" si="158"/>
        <v>113.65676595692612</v>
      </c>
      <c r="J352">
        <f t="shared" si="159"/>
        <v>15.595425926280697</v>
      </c>
      <c r="K352" s="253">
        <f t="shared" si="154"/>
        <v>4850227107.5715723</v>
      </c>
      <c r="L352" s="249">
        <f t="shared" si="155"/>
        <v>42674449.242003307</v>
      </c>
      <c r="M352" s="253">
        <f t="shared" si="156"/>
        <v>665525510.52982235</v>
      </c>
      <c r="N352" s="443">
        <f t="shared" si="140"/>
        <v>1.0000041356841344E-2</v>
      </c>
      <c r="O352" s="454">
        <f t="shared" si="157"/>
        <v>1.0000103392112178E-2</v>
      </c>
      <c r="Q352" s="353">
        <v>323</v>
      </c>
      <c r="R352" s="54">
        <f t="shared" si="141"/>
        <v>7.1347918064153791E-8</v>
      </c>
      <c r="S352" s="253">
        <f t="shared" si="160"/>
        <v>3.2517087864338415E-3</v>
      </c>
      <c r="T352" s="253">
        <f t="shared" si="161"/>
        <v>1.4768236971462114E-3</v>
      </c>
      <c r="U352">
        <f t="shared" si="142"/>
        <v>4.4463153244752265E-9</v>
      </c>
      <c r="V352" s="253">
        <f t="shared" si="143"/>
        <v>1.476819250830887E-3</v>
      </c>
      <c r="W352" s="253">
        <f t="shared" si="144"/>
        <v>1.7748850892876302E-3</v>
      </c>
      <c r="X352">
        <f t="shared" si="162"/>
        <v>113.65676595692612</v>
      </c>
      <c r="Y352">
        <f t="shared" si="163"/>
        <v>15.595425926280697</v>
      </c>
      <c r="Z352" s="55">
        <f t="shared" si="164"/>
        <v>8.5124747496230029</v>
      </c>
      <c r="AA352" s="477">
        <f t="shared" ref="AA352:AA415" si="165">AA351*(1-$C$9)</f>
        <v>3.044733107951342</v>
      </c>
      <c r="AB352" s="253">
        <f t="shared" si="146"/>
        <v>42674449.242003307</v>
      </c>
      <c r="AC352" s="261">
        <f t="shared" si="145"/>
        <v>138764.8815564471</v>
      </c>
      <c r="AD352" s="435">
        <f t="shared" ref="AD352:AD415" si="166">(AC352-AC351)/AC351</f>
        <v>-1.5404755755587664E-2</v>
      </c>
      <c r="AE352" s="478">
        <f t="shared" si="147"/>
        <v>-5.2318781614303575E-2</v>
      </c>
    </row>
    <row r="353" spans="2:31" x14ac:dyDescent="0.3">
      <c r="B353" s="353">
        <v>324</v>
      </c>
      <c r="C353" s="432">
        <f t="shared" si="148"/>
        <v>113.65647762695845</v>
      </c>
      <c r="D353" s="433">
        <f t="shared" si="149"/>
        <v>15.595410100977073</v>
      </c>
      <c r="E353" s="434">
        <f t="shared" si="150"/>
        <v>7.0829439893033079</v>
      </c>
      <c r="F353" s="434">
        <f t="shared" si="151"/>
        <v>7.0829332082854055</v>
      </c>
      <c r="G353" s="434">
        <f t="shared" si="152"/>
        <v>1.0781017902417034E-5</v>
      </c>
      <c r="H353" s="467">
        <f t="shared" si="153"/>
        <v>8.5124661116737652</v>
      </c>
      <c r="I353" s="253">
        <f t="shared" si="158"/>
        <v>113.65676595692612</v>
      </c>
      <c r="J353">
        <f t="shared" si="159"/>
        <v>15.595425926280697</v>
      </c>
      <c r="K353" s="253">
        <f t="shared" si="154"/>
        <v>4898729861.3716879</v>
      </c>
      <c r="L353" s="249">
        <f t="shared" si="155"/>
        <v>43101193.734423339</v>
      </c>
      <c r="M353" s="253">
        <f t="shared" si="156"/>
        <v>672180792.12999654</v>
      </c>
      <c r="N353" s="443">
        <f t="shared" ref="N353:N416" si="167">(M353-M352)/M352</f>
        <v>1.0000039810458872E-2</v>
      </c>
      <c r="O353" s="454">
        <f t="shared" si="157"/>
        <v>1.0000099526143653E-2</v>
      </c>
      <c r="Q353" s="353">
        <v>324</v>
      </c>
      <c r="R353" s="54">
        <f t="shared" si="141"/>
        <v>6.6945625663683281E-8</v>
      </c>
      <c r="S353" s="253">
        <f t="shared" si="160"/>
        <v>3.1699178285054773E-3</v>
      </c>
      <c r="T353" s="253">
        <f t="shared" si="161"/>
        <v>1.4396768205916942E-3</v>
      </c>
      <c r="U353">
        <f t="shared" si="142"/>
        <v>4.1719698257679966E-9</v>
      </c>
      <c r="V353" s="253">
        <f t="shared" si="143"/>
        <v>1.4396726486218684E-3</v>
      </c>
      <c r="W353" s="253">
        <f t="shared" si="144"/>
        <v>1.7302410079137831E-3</v>
      </c>
      <c r="X353">
        <f t="shared" si="162"/>
        <v>113.65676595692612</v>
      </c>
      <c r="Y353">
        <f t="shared" si="163"/>
        <v>15.595425926280697</v>
      </c>
      <c r="Z353" s="55">
        <f t="shared" si="164"/>
        <v>8.5124747496230029</v>
      </c>
      <c r="AA353" s="477">
        <f t="shared" si="165"/>
        <v>2.8854363814025961</v>
      </c>
      <c r="AB353" s="253">
        <f t="shared" si="146"/>
        <v>43101193.734423339</v>
      </c>
      <c r="AC353" s="261">
        <f t="shared" si="145"/>
        <v>136627.24244861718</v>
      </c>
      <c r="AD353" s="435">
        <f t="shared" si="166"/>
        <v>-1.5404755755586232E-2</v>
      </c>
      <c r="AE353" s="478">
        <f t="shared" si="147"/>
        <v>-5.2318781614303533E-2</v>
      </c>
    </row>
    <row r="354" spans="2:31" x14ac:dyDescent="0.3">
      <c r="B354" s="353">
        <v>325</v>
      </c>
      <c r="C354" s="432">
        <f t="shared" si="148"/>
        <v>113.65648840797634</v>
      </c>
      <c r="D354" s="433">
        <f t="shared" si="149"/>
        <v>15.595410692705389</v>
      </c>
      <c r="E354" s="434">
        <f t="shared" si="150"/>
        <v>7.0829442580476689</v>
      </c>
      <c r="F354" s="434">
        <f t="shared" si="151"/>
        <v>7.0829338801453048</v>
      </c>
      <c r="G354" s="434">
        <f t="shared" si="152"/>
        <v>1.0377902364133718E-5</v>
      </c>
      <c r="H354" s="467">
        <f t="shared" si="153"/>
        <v>8.5124664346577212</v>
      </c>
      <c r="I354" s="253">
        <f t="shared" si="158"/>
        <v>113.65676595692612</v>
      </c>
      <c r="J354">
        <f t="shared" si="159"/>
        <v>15.595425926280697</v>
      </c>
      <c r="K354" s="253">
        <f t="shared" si="154"/>
        <v>4947717629.3068924</v>
      </c>
      <c r="L354" s="249">
        <f t="shared" si="155"/>
        <v>43532205.67176757</v>
      </c>
      <c r="M354" s="253">
        <f t="shared" si="156"/>
        <v>678902625.8105346</v>
      </c>
      <c r="N354" s="443">
        <f t="shared" si="167"/>
        <v>1.0000038321889579E-2</v>
      </c>
      <c r="O354" s="454">
        <f t="shared" si="157"/>
        <v>1.0000095804729166E-2</v>
      </c>
      <c r="Q354" s="353">
        <v>325</v>
      </c>
      <c r="R354" s="54">
        <f t="shared" si="141"/>
        <v>6.2814962469853588E-8</v>
      </c>
      <c r="S354" s="253">
        <f t="shared" si="160"/>
        <v>3.0901841768238335E-3</v>
      </c>
      <c r="T354" s="253">
        <f t="shared" si="161"/>
        <v>1.4034643077262376E-3</v>
      </c>
      <c r="U354">
        <f t="shared" si="142"/>
        <v>3.9145519282694815E-9</v>
      </c>
      <c r="V354" s="253">
        <f t="shared" si="143"/>
        <v>1.4034603931743093E-3</v>
      </c>
      <c r="W354" s="253">
        <f t="shared" si="144"/>
        <v>1.6867198690975959E-3</v>
      </c>
      <c r="X354">
        <f t="shared" si="162"/>
        <v>113.65676595692612</v>
      </c>
      <c r="Y354">
        <f t="shared" si="163"/>
        <v>15.595425926280697</v>
      </c>
      <c r="Z354" s="55">
        <f t="shared" si="164"/>
        <v>8.5124747496230029</v>
      </c>
      <c r="AA354" s="477">
        <f t="shared" si="165"/>
        <v>2.7344738655020273</v>
      </c>
      <c r="AB354" s="253">
        <f t="shared" si="146"/>
        <v>43532205.67176757</v>
      </c>
      <c r="AC354" s="261">
        <f t="shared" si="145"/>
        <v>134522.53314913678</v>
      </c>
      <c r="AD354" s="435">
        <f t="shared" si="166"/>
        <v>-1.5404755755587593E-2</v>
      </c>
      <c r="AE354" s="478">
        <f t="shared" si="147"/>
        <v>-5.2318781614303561E-2</v>
      </c>
    </row>
    <row r="355" spans="2:31" x14ac:dyDescent="0.3">
      <c r="B355" s="353">
        <v>326</v>
      </c>
      <c r="C355" s="432">
        <f t="shared" si="148"/>
        <v>113.65649878587871</v>
      </c>
      <c r="D355" s="433">
        <f t="shared" si="149"/>
        <v>15.595411262308229</v>
      </c>
      <c r="E355" s="434">
        <f t="shared" si="150"/>
        <v>7.0829445167433356</v>
      </c>
      <c r="F355" s="434">
        <f t="shared" si="151"/>
        <v>7.0829345268835366</v>
      </c>
      <c r="G355" s="434">
        <f t="shared" si="152"/>
        <v>9.989859798942291E-6</v>
      </c>
      <c r="H355" s="467">
        <f t="shared" si="153"/>
        <v>8.5124667455648932</v>
      </c>
      <c r="I355" s="253">
        <f t="shared" si="158"/>
        <v>113.65676595692612</v>
      </c>
      <c r="J355">
        <f t="shared" si="159"/>
        <v>15.595425926280697</v>
      </c>
      <c r="K355" s="253">
        <f t="shared" si="154"/>
        <v>4997195261.8906727</v>
      </c>
      <c r="L355" s="249">
        <f t="shared" si="155"/>
        <v>43967527.728485249</v>
      </c>
      <c r="M355" s="253">
        <f t="shared" si="156"/>
        <v>685691677.11266828</v>
      </c>
      <c r="N355" s="443">
        <f t="shared" si="167"/>
        <v>1.0000036888984343E-2</v>
      </c>
      <c r="O355" s="454">
        <f t="shared" si="157"/>
        <v>1.0000092222464084E-2</v>
      </c>
      <c r="Q355" s="353">
        <v>326</v>
      </c>
      <c r="R355" s="54">
        <f t="shared" si="141"/>
        <v>5.8939168481467956E-8</v>
      </c>
      <c r="S355" s="253">
        <f t="shared" si="160"/>
        <v>3.0124560835050325E-3</v>
      </c>
      <c r="T355" s="253">
        <f t="shared" si="161"/>
        <v>1.3681626562911198E-3</v>
      </c>
      <c r="U355">
        <f t="shared" si="142"/>
        <v>3.6730171691252468E-9</v>
      </c>
      <c r="V355" s="253">
        <f t="shared" si="143"/>
        <v>1.3681589832739507E-3</v>
      </c>
      <c r="W355" s="253">
        <f t="shared" si="144"/>
        <v>1.6442934272139127E-3</v>
      </c>
      <c r="X355">
        <f t="shared" si="162"/>
        <v>113.65676595692612</v>
      </c>
      <c r="Y355">
        <f t="shared" si="163"/>
        <v>15.595425926280697</v>
      </c>
      <c r="Z355" s="55">
        <f t="shared" si="164"/>
        <v>8.5124747496230029</v>
      </c>
      <c r="AA355" s="477">
        <f t="shared" si="165"/>
        <v>2.5914095245028061</v>
      </c>
      <c r="AB355" s="253">
        <f t="shared" si="146"/>
        <v>43967527.728485249</v>
      </c>
      <c r="AC355" s="261">
        <f t="shared" si="145"/>
        <v>132450.24638235159</v>
      </c>
      <c r="AD355" s="435">
        <f t="shared" si="166"/>
        <v>-1.5404755755586176E-2</v>
      </c>
      <c r="AE355" s="478">
        <f t="shared" si="147"/>
        <v>-5.2318781614303603E-2</v>
      </c>
    </row>
    <row r="356" spans="2:31" x14ac:dyDescent="0.3">
      <c r="B356" s="353">
        <v>327</v>
      </c>
      <c r="C356" s="432">
        <f t="shared" si="148"/>
        <v>113.65650877573852</v>
      </c>
      <c r="D356" s="433">
        <f t="shared" si="149"/>
        <v>15.595411810612879</v>
      </c>
      <c r="E356" s="434">
        <f t="shared" si="150"/>
        <v>7.0829447657660349</v>
      </c>
      <c r="F356" s="434">
        <f t="shared" si="151"/>
        <v>7.0829351494394279</v>
      </c>
      <c r="G356" s="434">
        <f t="shared" si="152"/>
        <v>9.6163266070092845E-6</v>
      </c>
      <c r="H356" s="467">
        <f t="shared" si="153"/>
        <v>8.5124670448468436</v>
      </c>
      <c r="I356" s="253">
        <f t="shared" si="158"/>
        <v>113.65676595692612</v>
      </c>
      <c r="J356">
        <f t="shared" si="159"/>
        <v>15.595425926280697</v>
      </c>
      <c r="K356" s="253">
        <f t="shared" si="154"/>
        <v>5047167658.1313114</v>
      </c>
      <c r="L356" s="249">
        <f t="shared" si="155"/>
        <v>44407203.005770102</v>
      </c>
      <c r="M356" s="253">
        <f t="shared" si="156"/>
        <v>692548618.23247051</v>
      </c>
      <c r="N356" s="443">
        <f t="shared" si="167"/>
        <v>1.0000035509655968E-2</v>
      </c>
      <c r="O356" s="454">
        <f t="shared" si="157"/>
        <v>1.0000088774144046E-2</v>
      </c>
      <c r="Q356" s="353">
        <v>327</v>
      </c>
      <c r="R356" s="54">
        <f t="shared" si="141"/>
        <v>5.5302517818967712E-8</v>
      </c>
      <c r="S356" s="253">
        <f t="shared" si="160"/>
        <v>2.9366831022912925E-3</v>
      </c>
      <c r="T356" s="253">
        <f t="shared" si="161"/>
        <v>1.3337489551851882E-3</v>
      </c>
      <c r="U356">
        <f t="shared" si="142"/>
        <v>3.4463855306813816E-9</v>
      </c>
      <c r="V356" s="253">
        <f t="shared" si="143"/>
        <v>1.3337455087996575E-3</v>
      </c>
      <c r="W356" s="253">
        <f t="shared" si="144"/>
        <v>1.6029341471061043E-3</v>
      </c>
      <c r="X356">
        <f t="shared" si="162"/>
        <v>113.65676595692612</v>
      </c>
      <c r="Y356">
        <f t="shared" si="163"/>
        <v>15.595425926280697</v>
      </c>
      <c r="Z356" s="55">
        <f t="shared" si="164"/>
        <v>8.5124747496230029</v>
      </c>
      <c r="AA356" s="477">
        <f t="shared" si="165"/>
        <v>2.4558301355171177</v>
      </c>
      <c r="AB356" s="253">
        <f t="shared" si="146"/>
        <v>44407203.005770102</v>
      </c>
      <c r="AC356" s="261">
        <f t="shared" si="145"/>
        <v>130409.88268706403</v>
      </c>
      <c r="AD356" s="435">
        <f t="shared" si="166"/>
        <v>-1.5404755755587803E-2</v>
      </c>
      <c r="AE356" s="478">
        <f t="shared" si="147"/>
        <v>-5.2318781614303519E-2</v>
      </c>
    </row>
    <row r="357" spans="2:31" x14ac:dyDescent="0.3">
      <c r="B357" s="353">
        <v>328</v>
      </c>
      <c r="C357" s="432">
        <f t="shared" si="148"/>
        <v>113.65651839206512</v>
      </c>
      <c r="D357" s="433">
        <f t="shared" si="149"/>
        <v>15.595412338415723</v>
      </c>
      <c r="E357" s="434">
        <f t="shared" si="150"/>
        <v>7.0829450054774608</v>
      </c>
      <c r="F357" s="434">
        <f t="shared" si="151"/>
        <v>7.082935748717186</v>
      </c>
      <c r="G357" s="434">
        <f t="shared" si="152"/>
        <v>9.2567602747450906E-6</v>
      </c>
      <c r="H357" s="467">
        <f t="shared" si="153"/>
        <v>8.5124673329382627</v>
      </c>
      <c r="I357" s="253">
        <f t="shared" si="158"/>
        <v>113.65676595692612</v>
      </c>
      <c r="J357">
        <f t="shared" si="159"/>
        <v>15.595425926280697</v>
      </c>
      <c r="K357" s="253">
        <f t="shared" si="154"/>
        <v>5097639766.0171337</v>
      </c>
      <c r="L357" s="249">
        <f t="shared" si="155"/>
        <v>44851275.035827801</v>
      </c>
      <c r="M357" s="253">
        <f t="shared" si="156"/>
        <v>699474128.08742583</v>
      </c>
      <c r="N357" s="443">
        <f t="shared" si="167"/>
        <v>1.0000034181904328E-2</v>
      </c>
      <c r="O357" s="454">
        <f t="shared" si="157"/>
        <v>1.000008545476164E-2</v>
      </c>
      <c r="Q357" s="353">
        <v>328</v>
      </c>
      <c r="R357" s="54">
        <f t="shared" si="141"/>
        <v>5.1890254917302984E-8</v>
      </c>
      <c r="S357" s="253">
        <f t="shared" si="160"/>
        <v>2.8628160558108293E-3</v>
      </c>
      <c r="T357" s="253">
        <f t="shared" si="161"/>
        <v>1.3002008695953385E-3</v>
      </c>
      <c r="U357">
        <f t="shared" si="142"/>
        <v>3.2337374641019476E-9</v>
      </c>
      <c r="V357" s="253">
        <f t="shared" si="143"/>
        <v>1.3001976358578745E-3</v>
      </c>
      <c r="W357" s="253">
        <f t="shared" si="144"/>
        <v>1.5626151862154908E-3</v>
      </c>
      <c r="X357">
        <f t="shared" si="162"/>
        <v>113.65676595692612</v>
      </c>
      <c r="Y357">
        <f t="shared" si="163"/>
        <v>15.595425926280697</v>
      </c>
      <c r="Z357" s="55">
        <f t="shared" si="164"/>
        <v>8.5124747496230029</v>
      </c>
      <c r="AA357" s="477">
        <f t="shared" si="165"/>
        <v>2.3273440949751723</v>
      </c>
      <c r="AB357" s="253">
        <f t="shared" si="146"/>
        <v>44851275.035827801</v>
      </c>
      <c r="AC357" s="261">
        <f t="shared" si="145"/>
        <v>128400.95029615519</v>
      </c>
      <c r="AD357" s="435">
        <f t="shared" si="166"/>
        <v>-1.5404755755585977E-2</v>
      </c>
      <c r="AE357" s="478">
        <f t="shared" si="147"/>
        <v>-5.2318781614303506E-2</v>
      </c>
    </row>
    <row r="358" spans="2:31" x14ac:dyDescent="0.3">
      <c r="B358" s="353">
        <v>329</v>
      </c>
      <c r="C358" s="432">
        <f t="shared" si="148"/>
        <v>113.65652764882539</v>
      </c>
      <c r="D358" s="433">
        <f t="shared" si="149"/>
        <v>15.595412846483335</v>
      </c>
      <c r="E358" s="434">
        <f t="shared" si="150"/>
        <v>7.0829452362257648</v>
      </c>
      <c r="F358" s="434">
        <f t="shared" si="151"/>
        <v>7.0829363255872071</v>
      </c>
      <c r="G358" s="434">
        <f t="shared" si="152"/>
        <v>8.9106385576798175E-6</v>
      </c>
      <c r="H358" s="467">
        <f t="shared" si="153"/>
        <v>8.5124676102575698</v>
      </c>
      <c r="I358" s="253">
        <f t="shared" si="158"/>
        <v>113.65676595692612</v>
      </c>
      <c r="J358">
        <f t="shared" si="159"/>
        <v>15.595425926280697</v>
      </c>
      <c r="K358" s="253">
        <f t="shared" si="154"/>
        <v>5148616583.0065804</v>
      </c>
      <c r="L358" s="249">
        <f t="shared" si="155"/>
        <v>45299787.786186077</v>
      </c>
      <c r="M358" s="253">
        <f t="shared" si="156"/>
        <v>706468892.38365567</v>
      </c>
      <c r="N358" s="443">
        <f t="shared" si="167"/>
        <v>1.0000032903798235E-2</v>
      </c>
      <c r="O358" s="454">
        <f t="shared" si="157"/>
        <v>1.0000082259495483E-2</v>
      </c>
      <c r="Q358" s="353">
        <v>329</v>
      </c>
      <c r="R358" s="54">
        <f t="shared" si="141"/>
        <v>4.8688534655815912E-8</v>
      </c>
      <c r="S358" s="253">
        <f t="shared" si="160"/>
        <v>2.7908070036612776E-3</v>
      </c>
      <c r="T358" s="253">
        <f t="shared" si="161"/>
        <v>1.2674966265010103E-3</v>
      </c>
      <c r="U358">
        <f t="shared" si="142"/>
        <v>3.034210158336244E-9</v>
      </c>
      <c r="V358" s="253">
        <f t="shared" si="143"/>
        <v>1.267493592290852E-3</v>
      </c>
      <c r="W358" s="253">
        <f t="shared" si="144"/>
        <v>1.5233103771602674E-3</v>
      </c>
      <c r="X358">
        <f t="shared" si="162"/>
        <v>113.65676595692612</v>
      </c>
      <c r="Y358">
        <f t="shared" si="163"/>
        <v>15.595425926280697</v>
      </c>
      <c r="Z358" s="55">
        <f t="shared" si="164"/>
        <v>8.5124747496230029</v>
      </c>
      <c r="AA358" s="477">
        <f t="shared" si="165"/>
        <v>2.2055802875288273</v>
      </c>
      <c r="AB358" s="253">
        <f t="shared" si="146"/>
        <v>45299787.786186077</v>
      </c>
      <c r="AC358" s="261">
        <f t="shared" si="145"/>
        <v>126422.96501805777</v>
      </c>
      <c r="AD358" s="435">
        <f t="shared" si="166"/>
        <v>-1.5404755755586072E-2</v>
      </c>
      <c r="AE358" s="478">
        <f t="shared" si="147"/>
        <v>-5.2318781614303547E-2</v>
      </c>
    </row>
    <row r="359" spans="2:31" x14ac:dyDescent="0.3">
      <c r="B359" s="353">
        <v>330</v>
      </c>
      <c r="C359" s="432">
        <f t="shared" si="148"/>
        <v>113.65653655946394</v>
      </c>
      <c r="D359" s="433">
        <f t="shared" si="149"/>
        <v>15.595413335553646</v>
      </c>
      <c r="E359" s="434">
        <f t="shared" si="150"/>
        <v>7.0829454583460931</v>
      </c>
      <c r="F359" s="434">
        <f t="shared" si="151"/>
        <v>7.0829368808873454</v>
      </c>
      <c r="G359" s="434">
        <f t="shared" si="152"/>
        <v>8.5774587477160935E-6</v>
      </c>
      <c r="H359" s="467">
        <f t="shared" si="153"/>
        <v>8.5124678772075519</v>
      </c>
      <c r="I359" s="253">
        <f t="shared" si="158"/>
        <v>113.65676595692612</v>
      </c>
      <c r="J359">
        <f t="shared" si="159"/>
        <v>15.595425926280697</v>
      </c>
      <c r="K359" s="253">
        <f t="shared" si="154"/>
        <v>5200103156.5231829</v>
      </c>
      <c r="L359" s="249">
        <f t="shared" si="155"/>
        <v>45752785.664047942</v>
      </c>
      <c r="M359" s="253">
        <f t="shared" si="156"/>
        <v>713533603.68382061</v>
      </c>
      <c r="N359" s="443">
        <f t="shared" si="167"/>
        <v>1.0000031673480068E-2</v>
      </c>
      <c r="O359" s="454">
        <f t="shared" si="157"/>
        <v>1.0000079183705008E-2</v>
      </c>
      <c r="Q359" s="353">
        <v>330</v>
      </c>
      <c r="R359" s="54">
        <f t="shared" ref="R359:R422" si="168">AA359/AB359</f>
        <v>4.5684366182215671E-8</v>
      </c>
      <c r="S359" s="253">
        <f t="shared" si="160"/>
        <v>2.7206092112959323E-3</v>
      </c>
      <c r="T359" s="253">
        <f t="shared" si="161"/>
        <v>1.2356150005432976E-3</v>
      </c>
      <c r="U359">
        <f t="shared" ref="U359:U422" si="169">($C$9+$C$10)*R359</f>
        <v>2.8469940392973747E-9</v>
      </c>
      <c r="V359" s="253">
        <f t="shared" ref="V359:V422" si="170">T359-U359</f>
        <v>1.2356121535492582E-3</v>
      </c>
      <c r="W359" s="253">
        <f t="shared" ref="W359:W422" si="171">(1-$C$8)*S359</f>
        <v>1.4849942107526346E-3</v>
      </c>
      <c r="X359">
        <f t="shared" si="162"/>
        <v>113.65676595692612</v>
      </c>
      <c r="Y359">
        <f t="shared" si="163"/>
        <v>15.595425926280697</v>
      </c>
      <c r="Z359" s="55">
        <f t="shared" si="164"/>
        <v>8.5124747496230029</v>
      </c>
      <c r="AA359" s="477">
        <f t="shared" si="165"/>
        <v>2.0901870141327938</v>
      </c>
      <c r="AB359" s="253">
        <f t="shared" si="146"/>
        <v>45752785.664047942</v>
      </c>
      <c r="AC359" s="261">
        <f t="shared" si="145"/>
        <v>124475.45012005737</v>
      </c>
      <c r="AD359" s="435">
        <f t="shared" si="166"/>
        <v>-1.5404755755587807E-2</v>
      </c>
      <c r="AE359" s="478">
        <f t="shared" si="147"/>
        <v>-5.2318781614303506E-2</v>
      </c>
    </row>
    <row r="360" spans="2:31" x14ac:dyDescent="0.3">
      <c r="B360" s="353">
        <v>331</v>
      </c>
      <c r="C360" s="432">
        <f t="shared" si="148"/>
        <v>113.65654513692269</v>
      </c>
      <c r="D360" s="433">
        <f t="shared" si="149"/>
        <v>15.595413806336991</v>
      </c>
      <c r="E360" s="434">
        <f t="shared" si="150"/>
        <v>7.082945672161058</v>
      </c>
      <c r="F360" s="434">
        <f t="shared" si="151"/>
        <v>7.0829374154241238</v>
      </c>
      <c r="G360" s="434">
        <f t="shared" si="152"/>
        <v>8.2567369341646213E-6</v>
      </c>
      <c r="H360" s="467">
        <f t="shared" si="153"/>
        <v>8.5124681341759327</v>
      </c>
      <c r="I360" s="253">
        <f t="shared" si="158"/>
        <v>113.65676595692612</v>
      </c>
      <c r="J360">
        <f t="shared" si="159"/>
        <v>15.595425926280697</v>
      </c>
      <c r="K360" s="253">
        <f t="shared" si="154"/>
        <v>5252104584.455472</v>
      </c>
      <c r="L360" s="249">
        <f t="shared" si="155"/>
        <v>46210313.520688422</v>
      </c>
      <c r="M360" s="253">
        <f t="shared" si="156"/>
        <v>720668961.47570384</v>
      </c>
      <c r="N360" s="443">
        <f t="shared" si="167"/>
        <v>1.0000030489166749E-2</v>
      </c>
      <c r="O360" s="454">
        <f t="shared" si="157"/>
        <v>1.0000076222922E-2</v>
      </c>
      <c r="Q360" s="353">
        <v>331</v>
      </c>
      <c r="R360" s="54">
        <f t="shared" si="168"/>
        <v>4.2865560202713321E-8</v>
      </c>
      <c r="S360" s="253">
        <f t="shared" si="160"/>
        <v>2.6521771196925921E-3</v>
      </c>
      <c r="T360" s="253">
        <f t="shared" si="161"/>
        <v>1.2045353002494937E-3</v>
      </c>
      <c r="U360">
        <f t="shared" si="169"/>
        <v>2.6713294850476748E-9</v>
      </c>
      <c r="V360" s="253">
        <f t="shared" si="170"/>
        <v>1.2045326289200086E-3</v>
      </c>
      <c r="W360" s="253">
        <f t="shared" si="171"/>
        <v>1.4476418194430984E-3</v>
      </c>
      <c r="X360">
        <f t="shared" si="162"/>
        <v>113.65676595692612</v>
      </c>
      <c r="Y360">
        <f t="shared" si="163"/>
        <v>15.595425926280697</v>
      </c>
      <c r="Z360" s="55">
        <f t="shared" si="164"/>
        <v>8.5124747496230029</v>
      </c>
      <c r="AA360" s="477">
        <f t="shared" si="165"/>
        <v>1.9808309762073268</v>
      </c>
      <c r="AB360" s="253">
        <f t="shared" si="146"/>
        <v>46210313.520688422</v>
      </c>
      <c r="AC360" s="261">
        <f t="shared" si="145"/>
        <v>122557.93621339105</v>
      </c>
      <c r="AD360" s="435">
        <f t="shared" si="166"/>
        <v>-1.5404755755587713E-2</v>
      </c>
      <c r="AE360" s="478">
        <f t="shared" si="147"/>
        <v>-5.2318781614303624E-2</v>
      </c>
    </row>
    <row r="361" spans="2:31" x14ac:dyDescent="0.3">
      <c r="B361" s="353">
        <v>332</v>
      </c>
      <c r="C361" s="432">
        <f t="shared" si="148"/>
        <v>113.65655339365962</v>
      </c>
      <c r="D361" s="433">
        <f t="shared" si="149"/>
        <v>15.595414259517145</v>
      </c>
      <c r="E361" s="434">
        <f t="shared" si="150"/>
        <v>7.0829458779812082</v>
      </c>
      <c r="F361" s="434">
        <f t="shared" si="151"/>
        <v>7.0829379299739097</v>
      </c>
      <c r="G361" s="434">
        <f t="shared" si="152"/>
        <v>7.9480072985305128E-6</v>
      </c>
      <c r="H361" s="467">
        <f t="shared" si="153"/>
        <v>8.5124683815359372</v>
      </c>
      <c r="I361" s="253">
        <f t="shared" si="158"/>
        <v>113.65676595692612</v>
      </c>
      <c r="J361">
        <f t="shared" si="159"/>
        <v>15.595425926280697</v>
      </c>
      <c r="K361" s="253">
        <f t="shared" si="154"/>
        <v>5304626015.6618938</v>
      </c>
      <c r="L361" s="249">
        <f t="shared" si="155"/>
        <v>46672416.655895308</v>
      </c>
      <c r="M361" s="253">
        <f t="shared" si="156"/>
        <v>727875672.24147475</v>
      </c>
      <c r="N361" s="443">
        <f t="shared" si="167"/>
        <v>1.0000029349139487E-2</v>
      </c>
      <c r="O361" s="454">
        <f t="shared" si="157"/>
        <v>1.0000073372847196E-2</v>
      </c>
      <c r="Q361" s="353">
        <v>332</v>
      </c>
      <c r="R361" s="54">
        <f t="shared" si="168"/>
        <v>4.0220679524448291E-8</v>
      </c>
      <c r="S361" s="253">
        <f t="shared" si="160"/>
        <v>2.5854663157853204E-3</v>
      </c>
      <c r="T361" s="253">
        <f t="shared" si="161"/>
        <v>1.1742373546041274E-3</v>
      </c>
      <c r="U361">
        <f t="shared" si="169"/>
        <v>2.506503743662985E-9</v>
      </c>
      <c r="V361" s="253">
        <f t="shared" si="170"/>
        <v>1.1742348481003837E-3</v>
      </c>
      <c r="W361" s="253">
        <f t="shared" si="171"/>
        <v>1.4112289611811931E-3</v>
      </c>
      <c r="X361">
        <f t="shared" si="162"/>
        <v>113.65676595692612</v>
      </c>
      <c r="Y361">
        <f t="shared" si="163"/>
        <v>15.595425926280697</v>
      </c>
      <c r="Z361" s="55">
        <f t="shared" si="164"/>
        <v>8.5124747496230029</v>
      </c>
      <c r="AA361" s="477">
        <f t="shared" si="165"/>
        <v>1.8771963129482878</v>
      </c>
      <c r="AB361" s="253">
        <f t="shared" si="146"/>
        <v>46672416.655895308</v>
      </c>
      <c r="AC361" s="261">
        <f t="shared" ref="AC361:AC424" si="172">$C$11*(AA361^$C$7)*(AB361^(1-$C$7))</f>
        <v>120669.96114011506</v>
      </c>
      <c r="AD361" s="435">
        <f t="shared" si="166"/>
        <v>-1.5404755755586067E-2</v>
      </c>
      <c r="AE361" s="478">
        <f t="shared" si="147"/>
        <v>-5.2318781614303644E-2</v>
      </c>
    </row>
    <row r="362" spans="2:31" x14ac:dyDescent="0.3">
      <c r="B362" s="353">
        <v>333</v>
      </c>
      <c r="C362" s="432">
        <f t="shared" si="148"/>
        <v>113.65656134166692</v>
      </c>
      <c r="D362" s="433">
        <f t="shared" si="149"/>
        <v>15.595414695752309</v>
      </c>
      <c r="E362" s="434">
        <f t="shared" si="150"/>
        <v>7.0829460761054781</v>
      </c>
      <c r="F362" s="434">
        <f t="shared" si="151"/>
        <v>7.0829384252840404</v>
      </c>
      <c r="G362" s="434">
        <f t="shared" si="152"/>
        <v>7.6508214377213335E-6</v>
      </c>
      <c r="H362" s="467">
        <f t="shared" si="153"/>
        <v>8.5124686196468318</v>
      </c>
      <c r="I362" s="253">
        <f t="shared" si="158"/>
        <v>113.65676595692612</v>
      </c>
      <c r="J362">
        <f t="shared" si="159"/>
        <v>15.595425926280697</v>
      </c>
      <c r="K362" s="253">
        <f t="shared" si="154"/>
        <v>5357672650.4807472</v>
      </c>
      <c r="L362" s="249">
        <f t="shared" si="155"/>
        <v>47139140.822454259</v>
      </c>
      <c r="M362" s="253">
        <f t="shared" si="156"/>
        <v>735154449.52764034</v>
      </c>
      <c r="N362" s="443">
        <f t="shared" si="167"/>
        <v>1.0000028251735333E-2</v>
      </c>
      <c r="O362" s="454">
        <f t="shared" si="157"/>
        <v>1.0000070629340002E-2</v>
      </c>
      <c r="Q362" s="353">
        <v>333</v>
      </c>
      <c r="R362" s="54">
        <f t="shared" si="168"/>
        <v>3.7738992649534446E-8</v>
      </c>
      <c r="S362" s="253">
        <f t="shared" si="160"/>
        <v>2.5204335036399504E-3</v>
      </c>
      <c r="T362" s="253">
        <f t="shared" si="161"/>
        <v>1.144701499957786E-3</v>
      </c>
      <c r="U362">
        <f t="shared" si="169"/>
        <v>2.3518480412701456E-9</v>
      </c>
      <c r="V362" s="253">
        <f t="shared" si="170"/>
        <v>1.1446991481097448E-3</v>
      </c>
      <c r="W362" s="253">
        <f t="shared" si="171"/>
        <v>1.3757320036821643E-3</v>
      </c>
      <c r="X362">
        <f t="shared" si="162"/>
        <v>113.65676595692612</v>
      </c>
      <c r="Y362">
        <f t="shared" si="163"/>
        <v>15.595425926280697</v>
      </c>
      <c r="Z362" s="55">
        <f t="shared" si="164"/>
        <v>8.5124747496230029</v>
      </c>
      <c r="AA362" s="477">
        <f t="shared" si="165"/>
        <v>1.7789836890039705</v>
      </c>
      <c r="AB362" s="253">
        <f t="shared" ref="AB362:AB425" si="173">AB361*(1+$C$10)</f>
        <v>47139140.822454259</v>
      </c>
      <c r="AC362" s="261">
        <f t="shared" si="172"/>
        <v>118811.06986171551</v>
      </c>
      <c r="AD362" s="435">
        <f t="shared" si="166"/>
        <v>-1.5404755755586174E-2</v>
      </c>
      <c r="AE362" s="478">
        <f t="shared" ref="AE362:AE425" si="174">(AA362-AA361)/AA361</f>
        <v>-5.2318781614303547E-2</v>
      </c>
    </row>
    <row r="363" spans="2:31" x14ac:dyDescent="0.3">
      <c r="B363" s="353">
        <v>334</v>
      </c>
      <c r="C363" s="432">
        <f t="shared" si="148"/>
        <v>113.65656899248835</v>
      </c>
      <c r="D363" s="433">
        <f t="shared" si="149"/>
        <v>15.595415115676081</v>
      </c>
      <c r="E363" s="434">
        <f t="shared" si="150"/>
        <v>7.0829462668216268</v>
      </c>
      <c r="F363" s="434">
        <f t="shared" si="151"/>
        <v>7.0829389020739102</v>
      </c>
      <c r="G363" s="434">
        <f t="shared" si="152"/>
        <v>7.3647477165650344E-6</v>
      </c>
      <c r="H363" s="467">
        <f t="shared" si="153"/>
        <v>8.5124688488544535</v>
      </c>
      <c r="I363" s="253">
        <f t="shared" si="158"/>
        <v>113.65676595692612</v>
      </c>
      <c r="J363">
        <f t="shared" si="159"/>
        <v>15.595425926280697</v>
      </c>
      <c r="K363" s="253">
        <f t="shared" si="154"/>
        <v>5411249741.2452354</v>
      </c>
      <c r="L363" s="249">
        <f t="shared" si="155"/>
        <v>47610532.230678804</v>
      </c>
      <c r="M363" s="253">
        <f t="shared" si="156"/>
        <v>742506014.01571238</v>
      </c>
      <c r="N363" s="443">
        <f t="shared" si="167"/>
        <v>1.0000027195367786E-2</v>
      </c>
      <c r="O363" s="454">
        <f t="shared" si="157"/>
        <v>1.0000067988416709E-2</v>
      </c>
      <c r="Q363" s="353">
        <v>334</v>
      </c>
      <c r="R363" s="54">
        <f t="shared" si="168"/>
        <v>3.5410430232435293E-8</v>
      </c>
      <c r="S363" s="253">
        <f t="shared" si="160"/>
        <v>2.4570364763546347E-3</v>
      </c>
      <c r="T363" s="253">
        <f t="shared" si="161"/>
        <v>1.1159085672652312E-3</v>
      </c>
      <c r="U363">
        <f t="shared" si="169"/>
        <v>2.2067348685236686E-9</v>
      </c>
      <c r="V363" s="253">
        <f t="shared" si="170"/>
        <v>1.1159063605303626E-3</v>
      </c>
      <c r="W363" s="253">
        <f t="shared" si="171"/>
        <v>1.3411279090894035E-3</v>
      </c>
      <c r="X363">
        <f t="shared" si="162"/>
        <v>113.65676595692612</v>
      </c>
      <c r="Y363">
        <f t="shared" si="163"/>
        <v>15.595425926280697</v>
      </c>
      <c r="Z363" s="55">
        <f t="shared" si="164"/>
        <v>8.5124747496230029</v>
      </c>
      <c r="AA363" s="477">
        <f t="shared" si="165"/>
        <v>1.6859094298835635</v>
      </c>
      <c r="AB363" s="253">
        <f t="shared" si="173"/>
        <v>47610532.230678804</v>
      </c>
      <c r="AC363" s="261">
        <f t="shared" si="172"/>
        <v>116980.81434943591</v>
      </c>
      <c r="AD363" s="435">
        <f t="shared" si="166"/>
        <v>-1.5404755755586096E-2</v>
      </c>
      <c r="AE363" s="478">
        <f t="shared" si="174"/>
        <v>-5.2318781614303644E-2</v>
      </c>
    </row>
    <row r="364" spans="2:31" x14ac:dyDescent="0.3">
      <c r="B364" s="353">
        <v>335</v>
      </c>
      <c r="C364" s="432">
        <f t="shared" si="148"/>
        <v>113.65657635723606</v>
      </c>
      <c r="D364" s="433">
        <f t="shared" si="149"/>
        <v>15.595415519898372</v>
      </c>
      <c r="E364" s="434">
        <f t="shared" si="150"/>
        <v>7.0829464504066584</v>
      </c>
      <c r="F364" s="434">
        <f t="shared" si="151"/>
        <v>7.082939361036015</v>
      </c>
      <c r="G364" s="434">
        <f t="shared" si="152"/>
        <v>7.0893706434205228E-6</v>
      </c>
      <c r="H364" s="467">
        <f t="shared" si="153"/>
        <v>8.5124690694917149</v>
      </c>
      <c r="I364" s="253">
        <f t="shared" si="158"/>
        <v>113.65676595692612</v>
      </c>
      <c r="J364">
        <f t="shared" si="159"/>
        <v>15.595425926280697</v>
      </c>
      <c r="K364" s="253">
        <f t="shared" si="154"/>
        <v>5465362592.8036423</v>
      </c>
      <c r="L364" s="249">
        <f t="shared" si="155"/>
        <v>48086637.552985594</v>
      </c>
      <c r="M364" s="253">
        <f t="shared" si="156"/>
        <v>749931093.59355783</v>
      </c>
      <c r="N364" s="443">
        <f t="shared" si="167"/>
        <v>1.0000026178492785E-2</v>
      </c>
      <c r="O364" s="454">
        <f t="shared" si="157"/>
        <v>1.0000065446240963E-2</v>
      </c>
      <c r="Q364" s="353">
        <v>335</v>
      </c>
      <c r="R364" s="54">
        <f t="shared" si="168"/>
        <v>3.3225544223996013E-8</v>
      </c>
      <c r="S364" s="253">
        <f t="shared" si="160"/>
        <v>2.3952340886671513E-3</v>
      </c>
      <c r="T364" s="253">
        <f t="shared" si="161"/>
        <v>1.0878398696444979E-3</v>
      </c>
      <c r="U364">
        <f t="shared" si="169"/>
        <v>2.0705754345115934E-9</v>
      </c>
      <c r="V364" s="253">
        <f t="shared" si="170"/>
        <v>1.0878377990690634E-3</v>
      </c>
      <c r="W364" s="253">
        <f t="shared" si="171"/>
        <v>1.3073942190226534E-3</v>
      </c>
      <c r="X364">
        <f t="shared" si="162"/>
        <v>113.65676595692612</v>
      </c>
      <c r="Y364">
        <f t="shared" si="163"/>
        <v>15.595425926280697</v>
      </c>
      <c r="Z364" s="55">
        <f t="shared" si="164"/>
        <v>8.5124747496230029</v>
      </c>
      <c r="AA364" s="477">
        <f t="shared" si="165"/>
        <v>1.5977047025999902</v>
      </c>
      <c r="AB364" s="253">
        <f t="shared" si="173"/>
        <v>48086637.552985594</v>
      </c>
      <c r="AC364" s="261">
        <f t="shared" si="172"/>
        <v>115178.75347629287</v>
      </c>
      <c r="AD364" s="435">
        <f t="shared" si="166"/>
        <v>-1.5404755755589677E-2</v>
      </c>
      <c r="AE364" s="478">
        <f t="shared" si="174"/>
        <v>-5.2318781614303637E-2</v>
      </c>
    </row>
    <row r="365" spans="2:31" x14ac:dyDescent="0.3">
      <c r="B365" s="353">
        <v>336</v>
      </c>
      <c r="C365" s="432">
        <f t="shared" si="148"/>
        <v>113.6565834466067</v>
      </c>
      <c r="D365" s="433">
        <f t="shared" si="149"/>
        <v>15.595415909006269</v>
      </c>
      <c r="E365" s="434">
        <f t="shared" si="150"/>
        <v>7.0829466271272068</v>
      </c>
      <c r="F365" s="434">
        <f t="shared" si="151"/>
        <v>7.0829398028369557</v>
      </c>
      <c r="G365" s="434">
        <f t="shared" si="152"/>
        <v>6.8242902511173043E-6</v>
      </c>
      <c r="H365" s="467">
        <f t="shared" si="153"/>
        <v>8.5124692818790617</v>
      </c>
      <c r="I365" s="253">
        <f t="shared" si="158"/>
        <v>113.65676595692612</v>
      </c>
      <c r="J365">
        <f t="shared" si="159"/>
        <v>15.595425926280697</v>
      </c>
      <c r="K365" s="253">
        <f t="shared" si="154"/>
        <v>5520016563.0447149</v>
      </c>
      <c r="L365" s="249">
        <f t="shared" si="155"/>
        <v>48567503.928515449</v>
      </c>
      <c r="M365" s="253">
        <f t="shared" si="156"/>
        <v>757430423.42749393</v>
      </c>
      <c r="N365" s="443">
        <f t="shared" si="167"/>
        <v>1.0000025199649246E-2</v>
      </c>
      <c r="O365" s="454">
        <f t="shared" si="157"/>
        <v>1.000006299912044E-2</v>
      </c>
      <c r="Q365" s="353">
        <v>336</v>
      </c>
      <c r="R365" s="54">
        <f t="shared" si="168"/>
        <v>3.1175469536360771E-8</v>
      </c>
      <c r="S365" s="253">
        <f t="shared" si="160"/>
        <v>2.3349862302512654E-3</v>
      </c>
      <c r="T365" s="253">
        <f t="shared" si="161"/>
        <v>1.0604771902489455E-3</v>
      </c>
      <c r="U365">
        <f t="shared" si="169"/>
        <v>1.9428172777598415E-9</v>
      </c>
      <c r="V365" s="253">
        <f t="shared" si="170"/>
        <v>1.0604752474316678E-3</v>
      </c>
      <c r="W365" s="253">
        <f t="shared" si="171"/>
        <v>1.2745090400023199E-3</v>
      </c>
      <c r="X365">
        <f t="shared" si="162"/>
        <v>113.65676595692612</v>
      </c>
      <c r="Y365">
        <f t="shared" si="163"/>
        <v>15.595425926280697</v>
      </c>
      <c r="Z365" s="55">
        <f t="shared" si="164"/>
        <v>8.5124747496230029</v>
      </c>
      <c r="AA365" s="477">
        <f t="shared" si="165"/>
        <v>1.5141147391805154</v>
      </c>
      <c r="AB365" s="253">
        <f t="shared" si="173"/>
        <v>48567503.928515449</v>
      </c>
      <c r="AC365" s="261">
        <f t="shared" si="172"/>
        <v>113404.45291075774</v>
      </c>
      <c r="AD365" s="435">
        <f t="shared" si="166"/>
        <v>-1.5404755755585881E-2</v>
      </c>
      <c r="AE365" s="478">
        <f t="shared" si="174"/>
        <v>-5.2318781614303603E-2</v>
      </c>
    </row>
    <row r="366" spans="2:31" x14ac:dyDescent="0.3">
      <c r="B366" s="353">
        <v>337</v>
      </c>
      <c r="C366" s="432">
        <f t="shared" si="148"/>
        <v>113.65659027089694</v>
      </c>
      <c r="D366" s="433">
        <f t="shared" si="149"/>
        <v>15.595416283564921</v>
      </c>
      <c r="E366" s="434">
        <f t="shared" si="150"/>
        <v>7.0829467972399476</v>
      </c>
      <c r="F366" s="434">
        <f t="shared" si="151"/>
        <v>7.0829402281184084</v>
      </c>
      <c r="G366" s="434">
        <f t="shared" si="152"/>
        <v>6.5691215391794344E-6</v>
      </c>
      <c r="H366" s="467">
        <f t="shared" si="153"/>
        <v>8.5124694863249726</v>
      </c>
      <c r="I366" s="253">
        <f t="shared" si="158"/>
        <v>113.65676595692612</v>
      </c>
      <c r="J366">
        <f t="shared" si="159"/>
        <v>15.595425926280697</v>
      </c>
      <c r="K366" s="253">
        <f t="shared" si="154"/>
        <v>5575217063.4282923</v>
      </c>
      <c r="L366" s="249">
        <f t="shared" si="155"/>
        <v>49053178.967800602</v>
      </c>
      <c r="M366" s="253">
        <f t="shared" si="156"/>
        <v>765004746.03506196</v>
      </c>
      <c r="N366" s="443">
        <f t="shared" si="167"/>
        <v>1.0000024257400439E-2</v>
      </c>
      <c r="O366" s="454">
        <f t="shared" si="157"/>
        <v>1.0000060643501042E-2</v>
      </c>
      <c r="Q366" s="353">
        <v>337</v>
      </c>
      <c r="R366" s="54">
        <f t="shared" si="168"/>
        <v>2.9251888073232216E-8</v>
      </c>
      <c r="S366" s="253">
        <f t="shared" si="160"/>
        <v>2.2762537996847401E-3</v>
      </c>
      <c r="T366" s="253">
        <f t="shared" si="161"/>
        <v>1.0338027704443467E-3</v>
      </c>
      <c r="U366">
        <f t="shared" si="169"/>
        <v>1.8229420246418103E-9</v>
      </c>
      <c r="V366" s="253">
        <f t="shared" si="170"/>
        <v>1.0338009475023221E-3</v>
      </c>
      <c r="W366" s="253">
        <f t="shared" si="171"/>
        <v>1.2424510292403934E-3</v>
      </c>
      <c r="X366">
        <f t="shared" si="162"/>
        <v>113.65676595692612</v>
      </c>
      <c r="Y366">
        <f t="shared" si="163"/>
        <v>15.595425926280697</v>
      </c>
      <c r="Z366" s="55">
        <f t="shared" si="164"/>
        <v>8.5124747496230029</v>
      </c>
      <c r="AA366" s="477">
        <f t="shared" si="165"/>
        <v>1.4348981008023318</v>
      </c>
      <c r="AB366" s="253">
        <f t="shared" si="173"/>
        <v>49053178.967800602</v>
      </c>
      <c r="AC366" s="261">
        <f t="shared" si="172"/>
        <v>111657.48501207163</v>
      </c>
      <c r="AD366" s="435">
        <f t="shared" si="166"/>
        <v>-1.5404755755586301E-2</v>
      </c>
      <c r="AE366" s="478">
        <f t="shared" si="174"/>
        <v>-5.2318781614303575E-2</v>
      </c>
    </row>
    <row r="367" spans="2:31" x14ac:dyDescent="0.3">
      <c r="B367" s="353">
        <v>338</v>
      </c>
      <c r="C367" s="432">
        <f t="shared" si="148"/>
        <v>113.65659684001848</v>
      </c>
      <c r="D367" s="433">
        <f t="shared" si="149"/>
        <v>15.595416644118353</v>
      </c>
      <c r="E367" s="434">
        <f t="shared" si="150"/>
        <v>7.0829469609919586</v>
      </c>
      <c r="F367" s="434">
        <f t="shared" si="151"/>
        <v>7.0829406374980595</v>
      </c>
      <c r="G367" s="434">
        <f t="shared" si="152"/>
        <v>6.3234938991740819E-6</v>
      </c>
      <c r="H367" s="467">
        <f t="shared" si="153"/>
        <v>8.512469683126394</v>
      </c>
      <c r="I367" s="253">
        <f t="shared" si="158"/>
        <v>113.65676595692612</v>
      </c>
      <c r="J367">
        <f t="shared" si="159"/>
        <v>15.595425926280697</v>
      </c>
      <c r="K367" s="253">
        <f t="shared" si="154"/>
        <v>5630969559.5212326</v>
      </c>
      <c r="L367" s="249">
        <f t="shared" si="155"/>
        <v>49543710.75747861</v>
      </c>
      <c r="M367" s="253">
        <f t="shared" si="156"/>
        <v>772654811.35856783</v>
      </c>
      <c r="N367" s="443">
        <f t="shared" si="167"/>
        <v>1.0000023350384885E-2</v>
      </c>
      <c r="O367" s="454">
        <f t="shared" si="157"/>
        <v>1.0000058375961636E-2</v>
      </c>
      <c r="Q367" s="353">
        <v>338</v>
      </c>
      <c r="R367" s="54">
        <f t="shared" si="168"/>
        <v>2.7446994979527451E-8</v>
      </c>
      <c r="S367" s="253">
        <f t="shared" si="160"/>
        <v>2.2189986790721486E-3</v>
      </c>
      <c r="T367" s="253">
        <f t="shared" si="161"/>
        <v>1.0077992982833687E-3</v>
      </c>
      <c r="U367">
        <f t="shared" si="169"/>
        <v>1.7104632860980582E-9</v>
      </c>
      <c r="V367" s="253">
        <f t="shared" si="170"/>
        <v>1.0077975878200825E-3</v>
      </c>
      <c r="W367" s="253">
        <f t="shared" si="171"/>
        <v>1.2111993807887799E-3</v>
      </c>
      <c r="X367">
        <f t="shared" si="162"/>
        <v>113.65676595692612</v>
      </c>
      <c r="Y367">
        <f t="shared" si="163"/>
        <v>15.595425926280697</v>
      </c>
      <c r="Z367" s="55">
        <f t="shared" si="164"/>
        <v>8.5124747496230029</v>
      </c>
      <c r="AA367" s="477">
        <f t="shared" si="165"/>
        <v>1.3598259804276756</v>
      </c>
      <c r="AB367" s="253">
        <f t="shared" si="173"/>
        <v>49543710.75747861</v>
      </c>
      <c r="AC367" s="261">
        <f t="shared" si="172"/>
        <v>109937.42872717764</v>
      </c>
      <c r="AD367" s="435">
        <f t="shared" si="166"/>
        <v>-1.540475575558618E-2</v>
      </c>
      <c r="AE367" s="478">
        <f t="shared" si="174"/>
        <v>-5.2318781614303651E-2</v>
      </c>
    </row>
    <row r="368" spans="2:31" x14ac:dyDescent="0.3">
      <c r="B368" s="353">
        <v>339</v>
      </c>
      <c r="C368" s="432">
        <f t="shared" si="148"/>
        <v>113.65660316351239</v>
      </c>
      <c r="D368" s="433">
        <f t="shared" si="149"/>
        <v>15.595416991190223</v>
      </c>
      <c r="E368" s="434">
        <f t="shared" si="150"/>
        <v>7.0829471186210693</v>
      </c>
      <c r="F368" s="434">
        <f t="shared" si="151"/>
        <v>7.0829410315704946</v>
      </c>
      <c r="G368" s="434">
        <f t="shared" si="152"/>
        <v>6.0870505746990489E-6</v>
      </c>
      <c r="H368" s="467">
        <f t="shared" si="153"/>
        <v>8.5124698725691541</v>
      </c>
      <c r="I368" s="253">
        <f t="shared" si="158"/>
        <v>113.65676595692612</v>
      </c>
      <c r="J368">
        <f t="shared" si="159"/>
        <v>15.595425926280697</v>
      </c>
      <c r="K368" s="253">
        <f t="shared" si="154"/>
        <v>5687279571.5386915</v>
      </c>
      <c r="L368" s="249">
        <f t="shared" si="155"/>
        <v>50039147.865053393</v>
      </c>
      <c r="M368" s="253">
        <f t="shared" si="156"/>
        <v>780381376.83933461</v>
      </c>
      <c r="N368" s="443">
        <f t="shared" si="167"/>
        <v>1.0000022477283309E-2</v>
      </c>
      <c r="O368" s="454">
        <f t="shared" si="157"/>
        <v>1.0000056193208514E-2</v>
      </c>
      <c r="Q368" s="353">
        <v>339</v>
      </c>
      <c r="R368" s="54">
        <f t="shared" si="168"/>
        <v>2.575346697348977E-8</v>
      </c>
      <c r="S368" s="253">
        <f t="shared" si="160"/>
        <v>2.1631837093060136E-3</v>
      </c>
      <c r="T368" s="253">
        <f t="shared" si="161"/>
        <v>9.8244989726996258E-4</v>
      </c>
      <c r="U368">
        <f t="shared" si="169"/>
        <v>1.604924684132089E-9</v>
      </c>
      <c r="V368" s="253">
        <f t="shared" si="170"/>
        <v>9.8244829234527854E-4</v>
      </c>
      <c r="W368" s="253">
        <f t="shared" si="171"/>
        <v>1.180733812036051E-3</v>
      </c>
      <c r="X368">
        <f t="shared" si="162"/>
        <v>113.65676595692612</v>
      </c>
      <c r="Y368">
        <f t="shared" si="163"/>
        <v>15.595425926280697</v>
      </c>
      <c r="Z368" s="55">
        <f t="shared" si="164"/>
        <v>8.5124747496230029</v>
      </c>
      <c r="AA368" s="477">
        <f t="shared" si="165"/>
        <v>1.2886815419242237</v>
      </c>
      <c r="AB368" s="253">
        <f t="shared" si="173"/>
        <v>50039147.865053393</v>
      </c>
      <c r="AC368" s="261">
        <f t="shared" si="172"/>
        <v>108243.86948923834</v>
      </c>
      <c r="AD368" s="435">
        <f t="shared" si="166"/>
        <v>-1.5404755755585911E-2</v>
      </c>
      <c r="AE368" s="478">
        <f t="shared" si="174"/>
        <v>-5.2318781614303624E-2</v>
      </c>
    </row>
    <row r="369" spans="2:31" x14ac:dyDescent="0.3">
      <c r="B369" s="353">
        <v>340</v>
      </c>
      <c r="C369" s="432">
        <f t="shared" si="148"/>
        <v>113.65660925056295</v>
      </c>
      <c r="D369" s="433">
        <f t="shared" si="149"/>
        <v>15.595417325284643</v>
      </c>
      <c r="E369" s="434">
        <f t="shared" si="150"/>
        <v>7.0829472703562297</v>
      </c>
      <c r="F369" s="434">
        <f t="shared" si="151"/>
        <v>7.0829414109080702</v>
      </c>
      <c r="G369" s="434">
        <f t="shared" si="152"/>
        <v>5.8594481595619641E-6</v>
      </c>
      <c r="H369" s="467">
        <f t="shared" si="153"/>
        <v>8.5124700549284125</v>
      </c>
      <c r="I369" s="253">
        <f t="shared" si="158"/>
        <v>113.65676595692612</v>
      </c>
      <c r="J369">
        <f t="shared" si="159"/>
        <v>15.595425926280697</v>
      </c>
      <c r="K369" s="253">
        <f t="shared" si="154"/>
        <v>5744152674.89081</v>
      </c>
      <c r="L369" s="249">
        <f t="shared" si="155"/>
        <v>50539539.343703926</v>
      </c>
      <c r="M369" s="253">
        <f t="shared" si="156"/>
        <v>788185207.4927038</v>
      </c>
      <c r="N369" s="443">
        <f t="shared" si="167"/>
        <v>1.0000021636825715E-2</v>
      </c>
      <c r="O369" s="454">
        <f t="shared" si="157"/>
        <v>1.000005409207121E-2</v>
      </c>
      <c r="Q369" s="353">
        <v>340</v>
      </c>
      <c r="R369" s="54">
        <f t="shared" si="168"/>
        <v>2.4164432632764931E-8</v>
      </c>
      <c r="S369" s="253">
        <f t="shared" si="160"/>
        <v>2.1087726659501879E-3</v>
      </c>
      <c r="T369" s="253">
        <f t="shared" si="161"/>
        <v>9.5773811540635382E-4</v>
      </c>
      <c r="U369">
        <f t="shared" si="169"/>
        <v>1.505898000074829E-9</v>
      </c>
      <c r="V369" s="253">
        <f t="shared" si="170"/>
        <v>9.5773660950835377E-4</v>
      </c>
      <c r="W369" s="253">
        <f t="shared" si="171"/>
        <v>1.151034550543834E-3</v>
      </c>
      <c r="X369">
        <f t="shared" si="162"/>
        <v>113.65676595692612</v>
      </c>
      <c r="Y369">
        <f t="shared" si="163"/>
        <v>15.595425926280697</v>
      </c>
      <c r="Z369" s="55">
        <f t="shared" si="164"/>
        <v>8.5124747496230029</v>
      </c>
      <c r="AA369" s="477">
        <f t="shared" si="165"/>
        <v>1.2212592937619062</v>
      </c>
      <c r="AB369" s="253">
        <f t="shared" si="173"/>
        <v>50539539.343703926</v>
      </c>
      <c r="AC369" s="261">
        <f t="shared" si="172"/>
        <v>106576.3991177167</v>
      </c>
      <c r="AD369" s="435">
        <f t="shared" si="166"/>
        <v>-1.5404755755589574E-2</v>
      </c>
      <c r="AE369" s="478">
        <f t="shared" si="174"/>
        <v>-5.2318781614303575E-2</v>
      </c>
    </row>
    <row r="370" spans="2:31" x14ac:dyDescent="0.3">
      <c r="B370" s="353">
        <v>341</v>
      </c>
      <c r="C370" s="432">
        <f t="shared" si="148"/>
        <v>113.6566151100111</v>
      </c>
      <c r="D370" s="433">
        <f t="shared" si="149"/>
        <v>15.595417646886835</v>
      </c>
      <c r="E370" s="434">
        <f t="shared" si="150"/>
        <v>7.0829474164178148</v>
      </c>
      <c r="F370" s="434">
        <f t="shared" si="151"/>
        <v>7.0829417760617392</v>
      </c>
      <c r="G370" s="434">
        <f t="shared" si="152"/>
        <v>5.640356075531372E-6</v>
      </c>
      <c r="H370" s="467">
        <f t="shared" si="153"/>
        <v>8.5124702304690203</v>
      </c>
      <c r="I370" s="253">
        <f t="shared" si="158"/>
        <v>113.65676595692612</v>
      </c>
      <c r="J370">
        <f t="shared" si="159"/>
        <v>15.595425926280697</v>
      </c>
      <c r="K370" s="253">
        <f t="shared" si="154"/>
        <v>5801594500.7348671</v>
      </c>
      <c r="L370" s="249">
        <f t="shared" si="155"/>
        <v>51044934.737140968</v>
      </c>
      <c r="M370" s="253">
        <f t="shared" si="156"/>
        <v>796067075.98379409</v>
      </c>
      <c r="N370" s="443">
        <f t="shared" si="167"/>
        <v>1.0000020827799232E-2</v>
      </c>
      <c r="O370" s="454">
        <f t="shared" si="157"/>
        <v>1.0000052069498482E-2</v>
      </c>
      <c r="Q370" s="353">
        <v>341</v>
      </c>
      <c r="R370" s="54">
        <f t="shared" si="168"/>
        <v>2.2673444513878961E-8</v>
      </c>
      <c r="S370" s="253">
        <f t="shared" si="160"/>
        <v>2.0557302357298679E-3</v>
      </c>
      <c r="T370" s="253">
        <f t="shared" si="161"/>
        <v>9.3364791451554696E-4</v>
      </c>
      <c r="U370">
        <f t="shared" si="169"/>
        <v>1.4129814371044528E-9</v>
      </c>
      <c r="V370" s="253">
        <f t="shared" si="170"/>
        <v>9.3364650153410981E-4</v>
      </c>
      <c r="W370" s="253">
        <f t="shared" si="171"/>
        <v>1.1220823212143209E-3</v>
      </c>
      <c r="X370">
        <f t="shared" si="162"/>
        <v>113.65676595692612</v>
      </c>
      <c r="Y370">
        <f t="shared" si="163"/>
        <v>15.595425926280697</v>
      </c>
      <c r="Z370" s="55">
        <f t="shared" si="164"/>
        <v>8.5124747496230029</v>
      </c>
      <c r="AA370" s="477">
        <f t="shared" si="165"/>
        <v>1.1573644954771385</v>
      </c>
      <c r="AB370" s="253">
        <f t="shared" si="173"/>
        <v>51044934.737140968</v>
      </c>
      <c r="AC370" s="261">
        <f t="shared" si="172"/>
        <v>104934.61571999843</v>
      </c>
      <c r="AD370" s="435">
        <f t="shared" si="166"/>
        <v>-1.5404755755585975E-2</v>
      </c>
      <c r="AE370" s="478">
        <f t="shared" si="174"/>
        <v>-5.2318781614303533E-2</v>
      </c>
    </row>
    <row r="371" spans="2:31" x14ac:dyDescent="0.3">
      <c r="B371" s="353">
        <v>342</v>
      </c>
      <c r="C371" s="432">
        <f t="shared" si="148"/>
        <v>113.65662075036717</v>
      </c>
      <c r="D371" s="433">
        <f t="shared" si="149"/>
        <v>15.595417956463914</v>
      </c>
      <c r="E371" s="434">
        <f t="shared" si="150"/>
        <v>7.0829475570179712</v>
      </c>
      <c r="F371" s="434">
        <f t="shared" si="151"/>
        <v>7.0829421275618571</v>
      </c>
      <c r="G371" s="434">
        <f t="shared" si="152"/>
        <v>5.4294561140366682E-6</v>
      </c>
      <c r="H371" s="467">
        <f t="shared" si="153"/>
        <v>8.5124703994459416</v>
      </c>
      <c r="I371" s="253">
        <f t="shared" si="158"/>
        <v>113.65676595692612</v>
      </c>
      <c r="J371">
        <f t="shared" si="159"/>
        <v>15.595425926280697</v>
      </c>
      <c r="K371" s="253">
        <f t="shared" si="154"/>
        <v>5859610736.532938</v>
      </c>
      <c r="L371" s="249">
        <f t="shared" si="155"/>
        <v>51555384.084512375</v>
      </c>
      <c r="M371" s="253">
        <f t="shared" si="156"/>
        <v>804027762.70399845</v>
      </c>
      <c r="N371" s="443">
        <f t="shared" si="167"/>
        <v>1.0000020049022116E-2</v>
      </c>
      <c r="O371" s="454">
        <f t="shared" si="157"/>
        <v>1.0000050122552033E-2</v>
      </c>
      <c r="Q371" s="353">
        <v>342</v>
      </c>
      <c r="R371" s="54">
        <f t="shared" si="168"/>
        <v>2.1274452991993366E-8</v>
      </c>
      <c r="S371" s="253">
        <f t="shared" si="160"/>
        <v>2.0040219936129432E-3</v>
      </c>
      <c r="T371" s="253">
        <f t="shared" si="161"/>
        <v>9.1016365983239724E-4</v>
      </c>
      <c r="U371">
        <f t="shared" si="169"/>
        <v>1.3257979899718023E-9</v>
      </c>
      <c r="V371" s="253">
        <f t="shared" si="170"/>
        <v>9.1016233403440729E-4</v>
      </c>
      <c r="W371" s="253">
        <f t="shared" si="171"/>
        <v>1.093858333780546E-3</v>
      </c>
      <c r="X371">
        <f t="shared" si="162"/>
        <v>113.65676595692612</v>
      </c>
      <c r="Y371">
        <f t="shared" si="163"/>
        <v>15.595425926280697</v>
      </c>
      <c r="Z371" s="55">
        <f t="shared" si="164"/>
        <v>8.5124747496230029</v>
      </c>
      <c r="AA371" s="477">
        <f t="shared" si="165"/>
        <v>1.0968125951901215</v>
      </c>
      <c r="AB371" s="253">
        <f t="shared" si="173"/>
        <v>51555384.084512375</v>
      </c>
      <c r="AC371" s="261">
        <f t="shared" si="172"/>
        <v>103318.12359452559</v>
      </c>
      <c r="AD371" s="435">
        <f t="shared" si="166"/>
        <v>-1.5404755755585893E-2</v>
      </c>
      <c r="AE371" s="478">
        <f t="shared" si="174"/>
        <v>-5.2318781614303499E-2</v>
      </c>
    </row>
    <row r="372" spans="2:31" x14ac:dyDescent="0.3">
      <c r="B372" s="353">
        <v>343</v>
      </c>
      <c r="C372" s="432">
        <f t="shared" si="148"/>
        <v>113.65662617982329</v>
      </c>
      <c r="D372" s="433">
        <f t="shared" si="149"/>
        <v>15.59541825446551</v>
      </c>
      <c r="E372" s="434">
        <f t="shared" si="150"/>
        <v>7.0829476923609089</v>
      </c>
      <c r="F372" s="434">
        <f t="shared" si="151"/>
        <v>7.0829424659189479</v>
      </c>
      <c r="G372" s="434">
        <f t="shared" si="152"/>
        <v>5.2264419609926449E-6</v>
      </c>
      <c r="H372" s="467">
        <f t="shared" si="153"/>
        <v>8.5124705621046015</v>
      </c>
      <c r="I372" s="253">
        <f t="shared" si="158"/>
        <v>113.65676595692612</v>
      </c>
      <c r="J372">
        <f t="shared" si="159"/>
        <v>15.595425926280697</v>
      </c>
      <c r="K372" s="253">
        <f t="shared" si="154"/>
        <v>5918207126.6151409</v>
      </c>
      <c r="L372" s="249">
        <f t="shared" si="155"/>
        <v>52070937.925357498</v>
      </c>
      <c r="M372" s="253">
        <f t="shared" si="156"/>
        <v>812068055.84826231</v>
      </c>
      <c r="N372" s="443">
        <f t="shared" si="167"/>
        <v>1.000001929936328E-2</v>
      </c>
      <c r="O372" s="454">
        <f t="shared" si="157"/>
        <v>1.0000048248405268E-2</v>
      </c>
      <c r="Q372" s="353">
        <v>343</v>
      </c>
      <c r="R372" s="54">
        <f t="shared" si="168"/>
        <v>1.9961781714793561E-8</v>
      </c>
      <c r="S372" s="253">
        <f t="shared" si="160"/>
        <v>1.9536143804678341E-3</v>
      </c>
      <c r="T372" s="253">
        <f t="shared" si="161"/>
        <v>8.8727010985650346E-4</v>
      </c>
      <c r="U372">
        <f t="shared" si="169"/>
        <v>1.2439939153166186E-9</v>
      </c>
      <c r="V372" s="253">
        <f t="shared" si="170"/>
        <v>8.8726886586258809E-4</v>
      </c>
      <c r="W372" s="253">
        <f t="shared" si="171"/>
        <v>1.0663442706113305E-3</v>
      </c>
      <c r="X372">
        <f t="shared" si="162"/>
        <v>113.65676595692612</v>
      </c>
      <c r="Y372">
        <f t="shared" si="163"/>
        <v>15.595425926280697</v>
      </c>
      <c r="Z372" s="55">
        <f t="shared" si="164"/>
        <v>8.5124747496230029</v>
      </c>
      <c r="AA372" s="477">
        <f t="shared" si="165"/>
        <v>1.0394286965505519</v>
      </c>
      <c r="AB372" s="253">
        <f t="shared" si="173"/>
        <v>52070937.925357498</v>
      </c>
      <c r="AC372" s="261">
        <f t="shared" si="172"/>
        <v>101726.53313542645</v>
      </c>
      <c r="AD372" s="435">
        <f t="shared" si="166"/>
        <v>-1.5404755755586266E-2</v>
      </c>
      <c r="AE372" s="478">
        <f t="shared" si="174"/>
        <v>-5.2318781614303658E-2</v>
      </c>
    </row>
    <row r="373" spans="2:31" x14ac:dyDescent="0.3">
      <c r="B373" s="353">
        <v>344</v>
      </c>
      <c r="C373" s="432">
        <f t="shared" si="148"/>
        <v>113.65663140626525</v>
      </c>
      <c r="D373" s="433">
        <f t="shared" si="149"/>
        <v>15.595418541324449</v>
      </c>
      <c r="E373" s="434">
        <f t="shared" si="150"/>
        <v>7.0829478226432023</v>
      </c>
      <c r="F373" s="434">
        <f t="shared" si="151"/>
        <v>7.0829427916244425</v>
      </c>
      <c r="G373" s="434">
        <f t="shared" si="152"/>
        <v>5.0310187598157086E-6</v>
      </c>
      <c r="H373" s="467">
        <f t="shared" si="153"/>
        <v>8.5124707186812465</v>
      </c>
      <c r="I373" s="253">
        <f t="shared" si="158"/>
        <v>113.65676595692612</v>
      </c>
      <c r="J373">
        <f t="shared" si="159"/>
        <v>15.595425926280697</v>
      </c>
      <c r="K373" s="253">
        <f t="shared" si="154"/>
        <v>5977389472.7484837</v>
      </c>
      <c r="L373" s="249">
        <f t="shared" si="155"/>
        <v>52591647.304611072</v>
      </c>
      <c r="M373" s="253">
        <f t="shared" si="156"/>
        <v>820188751.49312723</v>
      </c>
      <c r="N373" s="443">
        <f t="shared" si="167"/>
        <v>1.0000018577731491E-2</v>
      </c>
      <c r="O373" s="454">
        <f t="shared" si="157"/>
        <v>1.0000046444334484E-2</v>
      </c>
      <c r="Q373" s="353">
        <v>344</v>
      </c>
      <c r="R373" s="54">
        <f t="shared" si="168"/>
        <v>1.8730104570915721E-8</v>
      </c>
      <c r="S373" s="253">
        <f t="shared" si="160"/>
        <v>1.9044746812832917E-3</v>
      </c>
      <c r="T373" s="253">
        <f t="shared" si="161"/>
        <v>8.6495240646032785E-4</v>
      </c>
      <c r="U373">
        <f t="shared" si="169"/>
        <v>1.1672372963679663E-9</v>
      </c>
      <c r="V373" s="253">
        <f t="shared" si="170"/>
        <v>8.6495123922303145E-4</v>
      </c>
      <c r="W373" s="253">
        <f t="shared" si="171"/>
        <v>1.0395222748229638E-3</v>
      </c>
      <c r="X373">
        <f t="shared" si="162"/>
        <v>113.65676595692612</v>
      </c>
      <c r="Y373">
        <f t="shared" si="163"/>
        <v>15.595425926280697</v>
      </c>
      <c r="Z373" s="55">
        <f t="shared" si="164"/>
        <v>8.5124747496230029</v>
      </c>
      <c r="AA373" s="477">
        <f t="shared" si="165"/>
        <v>0.98504705357208333</v>
      </c>
      <c r="AB373" s="253">
        <f t="shared" si="173"/>
        <v>52591647.304611072</v>
      </c>
      <c r="AC373" s="261">
        <f t="shared" si="172"/>
        <v>100159.46073861248</v>
      </c>
      <c r="AD373" s="435">
        <f t="shared" si="166"/>
        <v>-1.5404755755587907E-2</v>
      </c>
      <c r="AE373" s="478">
        <f t="shared" si="174"/>
        <v>-5.2318781614303617E-2</v>
      </c>
    </row>
    <row r="374" spans="2:31" x14ac:dyDescent="0.3">
      <c r="B374" s="353">
        <v>345</v>
      </c>
      <c r="C374" s="432">
        <f t="shared" si="148"/>
        <v>113.65663643728401</v>
      </c>
      <c r="D374" s="433">
        <f t="shared" si="149"/>
        <v>15.595418817457361</v>
      </c>
      <c r="E374" s="434">
        <f t="shared" si="150"/>
        <v>7.0829479480540725</v>
      </c>
      <c r="F374" s="434">
        <f t="shared" si="151"/>
        <v>7.0829431051514025</v>
      </c>
      <c r="G374" s="434">
        <f t="shared" si="152"/>
        <v>4.842902669999205E-6</v>
      </c>
      <c r="H374" s="467">
        <f t="shared" si="153"/>
        <v>8.5124708694032876</v>
      </c>
      <c r="I374" s="253">
        <f t="shared" si="158"/>
        <v>113.65676595692612</v>
      </c>
      <c r="J374">
        <f t="shared" si="159"/>
        <v>15.595425926280697</v>
      </c>
      <c r="K374" s="253">
        <f t="shared" si="154"/>
        <v>6037163634.7114286</v>
      </c>
      <c r="L374" s="249">
        <f t="shared" si="155"/>
        <v>53117563.777657181</v>
      </c>
      <c r="M374" s="253">
        <f t="shared" si="156"/>
        <v>828390653.67556643</v>
      </c>
      <c r="N374" s="443">
        <f t="shared" si="167"/>
        <v>1.0000017883088385E-2</v>
      </c>
      <c r="O374" s="454">
        <f t="shared" si="157"/>
        <v>1.0000044707720881E-2</v>
      </c>
      <c r="Q374" s="353">
        <v>345</v>
      </c>
      <c r="R374" s="54">
        <f t="shared" si="168"/>
        <v>1.757442407946229E-8</v>
      </c>
      <c r="S374" s="253">
        <f t="shared" si="160"/>
        <v>1.8565710039360626E-3</v>
      </c>
      <c r="T374" s="253">
        <f t="shared" si="161"/>
        <v>8.4319606524613797E-4</v>
      </c>
      <c r="U374">
        <f t="shared" si="169"/>
        <v>1.0952166962051688E-9</v>
      </c>
      <c r="V374" s="253">
        <f t="shared" si="170"/>
        <v>8.4319497002944177E-4</v>
      </c>
      <c r="W374" s="253">
        <f t="shared" si="171"/>
        <v>1.0133749386899247E-3</v>
      </c>
      <c r="X374">
        <f t="shared" si="162"/>
        <v>113.65676595692612</v>
      </c>
      <c r="Y374">
        <f t="shared" si="163"/>
        <v>15.595425926280697</v>
      </c>
      <c r="Z374" s="55">
        <f t="shared" si="164"/>
        <v>8.5124747496230029</v>
      </c>
      <c r="AA374" s="477">
        <f t="shared" si="165"/>
        <v>0.93351059189643226</v>
      </c>
      <c r="AB374" s="253">
        <f t="shared" si="173"/>
        <v>53117563.777657181</v>
      </c>
      <c r="AC374" s="261">
        <f t="shared" si="172"/>
        <v>98616.528709322971</v>
      </c>
      <c r="AD374" s="435">
        <f t="shared" si="166"/>
        <v>-1.5404755755585829E-2</v>
      </c>
      <c r="AE374" s="478">
        <f t="shared" si="174"/>
        <v>-5.2318781614303624E-2</v>
      </c>
    </row>
    <row r="375" spans="2:31" x14ac:dyDescent="0.3">
      <c r="B375" s="353">
        <v>346</v>
      </c>
      <c r="C375" s="432">
        <f t="shared" si="148"/>
        <v>113.65664128018668</v>
      </c>
      <c r="D375" s="433">
        <f t="shared" si="149"/>
        <v>15.595419083265318</v>
      </c>
      <c r="E375" s="434">
        <f t="shared" si="150"/>
        <v>7.0829480687756732</v>
      </c>
      <c r="F375" s="434">
        <f t="shared" si="151"/>
        <v>7.082943406955196</v>
      </c>
      <c r="G375" s="434">
        <f t="shared" si="152"/>
        <v>4.6618204772030936E-6</v>
      </c>
      <c r="H375" s="467">
        <f t="shared" si="153"/>
        <v>8.5124710144896447</v>
      </c>
      <c r="I375" s="253">
        <f t="shared" si="158"/>
        <v>113.65676595692612</v>
      </c>
      <c r="J375">
        <f t="shared" si="159"/>
        <v>15.595425926280697</v>
      </c>
      <c r="K375" s="253">
        <f t="shared" si="154"/>
        <v>6097535530.8741665</v>
      </c>
      <c r="L375" s="249">
        <f t="shared" si="155"/>
        <v>53648739.415433757</v>
      </c>
      <c r="M375" s="253">
        <f t="shared" si="156"/>
        <v>836674574.47258317</v>
      </c>
      <c r="N375" s="443">
        <f t="shared" si="167"/>
        <v>1.0000017214415702E-2</v>
      </c>
      <c r="O375" s="454">
        <f t="shared" si="157"/>
        <v>1.0000043036041307E-2</v>
      </c>
      <c r="Q375" s="353">
        <v>346</v>
      </c>
      <c r="R375" s="54">
        <f t="shared" si="168"/>
        <v>1.6490051112922519E-8</v>
      </c>
      <c r="S375" s="253">
        <f t="shared" si="160"/>
        <v>1.8098722584925981E-3</v>
      </c>
      <c r="T375" s="253">
        <f t="shared" si="161"/>
        <v>8.2198696614549491E-4</v>
      </c>
      <c r="U375">
        <f t="shared" si="169"/>
        <v>1.0276398941149224E-9</v>
      </c>
      <c r="V375" s="253">
        <f t="shared" si="170"/>
        <v>8.2198593850560083E-4</v>
      </c>
      <c r="W375" s="253">
        <f t="shared" si="171"/>
        <v>9.878852923471031E-4</v>
      </c>
      <c r="X375">
        <f t="shared" si="162"/>
        <v>113.65676595692612</v>
      </c>
      <c r="Y375">
        <f t="shared" si="163"/>
        <v>15.595425926280697</v>
      </c>
      <c r="Z375" s="55">
        <f t="shared" si="164"/>
        <v>8.5124747496230029</v>
      </c>
      <c r="AA375" s="477">
        <f t="shared" si="165"/>
        <v>0.8846704551043636</v>
      </c>
      <c r="AB375" s="253">
        <f t="shared" si="173"/>
        <v>53648739.415433757</v>
      </c>
      <c r="AC375" s="261">
        <f t="shared" si="172"/>
        <v>97097.365171091937</v>
      </c>
      <c r="AD375" s="435">
        <f t="shared" si="166"/>
        <v>-1.5404755755587817E-2</v>
      </c>
      <c r="AE375" s="478">
        <f t="shared" si="174"/>
        <v>-5.2318781614303533E-2</v>
      </c>
    </row>
    <row r="376" spans="2:31" x14ac:dyDescent="0.3">
      <c r="B376" s="353">
        <v>347</v>
      </c>
      <c r="C376" s="432">
        <f t="shared" si="148"/>
        <v>113.65664594200716</v>
      </c>
      <c r="D376" s="433">
        <f t="shared" si="149"/>
        <v>15.59541933913437</v>
      </c>
      <c r="E376" s="434">
        <f t="shared" si="150"/>
        <v>7.0829481849833362</v>
      </c>
      <c r="F376" s="434">
        <f t="shared" si="151"/>
        <v>7.0829436974741684</v>
      </c>
      <c r="G376" s="434">
        <f t="shared" si="152"/>
        <v>4.4875091678164836E-6</v>
      </c>
      <c r="H376" s="467">
        <f t="shared" si="153"/>
        <v>8.5124711541510329</v>
      </c>
      <c r="I376" s="253">
        <f t="shared" si="158"/>
        <v>113.65676595692612</v>
      </c>
      <c r="J376">
        <f t="shared" si="159"/>
        <v>15.595425926280697</v>
      </c>
      <c r="K376" s="253">
        <f t="shared" si="154"/>
        <v>6158511138.784709</v>
      </c>
      <c r="L376" s="249">
        <f t="shared" si="155"/>
        <v>54185226.809588097</v>
      </c>
      <c r="M376" s="253">
        <f t="shared" si="156"/>
        <v>845041334.08163249</v>
      </c>
      <c r="N376" s="443">
        <f t="shared" si="167"/>
        <v>1.0000016570747948E-2</v>
      </c>
      <c r="O376" s="454">
        <f t="shared" si="157"/>
        <v>1.0000041426868207E-2</v>
      </c>
      <c r="Q376" s="353">
        <v>347</v>
      </c>
      <c r="R376" s="54">
        <f t="shared" si="168"/>
        <v>1.5472585871224575E-8</v>
      </c>
      <c r="S376" s="253">
        <f t="shared" si="160"/>
        <v>1.764348137031393E-3</v>
      </c>
      <c r="T376" s="253">
        <f t="shared" si="161"/>
        <v>8.0131134425519561E-4</v>
      </c>
      <c r="U376">
        <f t="shared" si="169"/>
        <v>9.6423269991740345E-10</v>
      </c>
      <c r="V376" s="253">
        <f t="shared" si="170"/>
        <v>8.0131038002249574E-4</v>
      </c>
      <c r="W376" s="253">
        <f t="shared" si="171"/>
        <v>9.6303679277619735E-4</v>
      </c>
      <c r="X376">
        <f t="shared" si="162"/>
        <v>113.65676595692612</v>
      </c>
      <c r="Y376">
        <f t="shared" si="163"/>
        <v>15.595425926280697</v>
      </c>
      <c r="Z376" s="55">
        <f t="shared" si="164"/>
        <v>8.5124747496230029</v>
      </c>
      <c r="AA376" s="477">
        <f t="shared" si="165"/>
        <v>0.8383855747631318</v>
      </c>
      <c r="AB376" s="253">
        <f t="shared" si="173"/>
        <v>54185226.809588097</v>
      </c>
      <c r="AC376" s="261">
        <f t="shared" si="172"/>
        <v>95601.603976120299</v>
      </c>
      <c r="AD376" s="435">
        <f t="shared" si="166"/>
        <v>-1.540475575558624E-2</v>
      </c>
      <c r="AE376" s="478">
        <f t="shared" si="174"/>
        <v>-5.2318781614303617E-2</v>
      </c>
    </row>
    <row r="377" spans="2:31" x14ac:dyDescent="0.3">
      <c r="B377" s="353">
        <v>348</v>
      </c>
      <c r="C377" s="432">
        <f t="shared" si="148"/>
        <v>113.65665042951633</v>
      </c>
      <c r="D377" s="433">
        <f t="shared" si="149"/>
        <v>15.595419585436154</v>
      </c>
      <c r="E377" s="434">
        <f t="shared" si="150"/>
        <v>7.0829482968458484</v>
      </c>
      <c r="F377" s="434">
        <f t="shared" si="151"/>
        <v>7.0829439771302729</v>
      </c>
      <c r="G377" s="434">
        <f t="shared" si="152"/>
        <v>4.3197155754626237E-6</v>
      </c>
      <c r="H377" s="467">
        <f t="shared" si="153"/>
        <v>8.5124712885903069</v>
      </c>
      <c r="I377" s="253">
        <f t="shared" si="158"/>
        <v>113.65676595692612</v>
      </c>
      <c r="J377">
        <f t="shared" si="159"/>
        <v>15.595425926280697</v>
      </c>
      <c r="K377" s="253">
        <f t="shared" si="154"/>
        <v>6220096495.7608252</v>
      </c>
      <c r="L377" s="249">
        <f t="shared" si="155"/>
        <v>54727079.077683978</v>
      </c>
      <c r="M377" s="253">
        <f t="shared" si="156"/>
        <v>853491760.90182412</v>
      </c>
      <c r="N377" s="443">
        <f t="shared" si="167"/>
        <v>1.0000015951143162E-2</v>
      </c>
      <c r="O377" s="454">
        <f t="shared" si="157"/>
        <v>1.0000039877863912E-2</v>
      </c>
      <c r="Q377" s="353">
        <v>348</v>
      </c>
      <c r="R377" s="54">
        <f t="shared" si="168"/>
        <v>1.4517900029722195E-8</v>
      </c>
      <c r="S377" s="253">
        <f t="shared" si="160"/>
        <v>1.7199690939728722E-3</v>
      </c>
      <c r="T377" s="253">
        <f t="shared" si="161"/>
        <v>7.8115578090372662E-4</v>
      </c>
      <c r="U377">
        <f t="shared" si="169"/>
        <v>9.0473784145054911E-10</v>
      </c>
      <c r="V377" s="253">
        <f t="shared" si="170"/>
        <v>7.8115487616588512E-4</v>
      </c>
      <c r="W377" s="253">
        <f t="shared" si="171"/>
        <v>9.3881331306914562E-4</v>
      </c>
      <c r="X377">
        <f t="shared" si="162"/>
        <v>113.65676595692612</v>
      </c>
      <c r="Y377">
        <f t="shared" si="163"/>
        <v>15.595425926280697</v>
      </c>
      <c r="Z377" s="55">
        <f t="shared" si="164"/>
        <v>8.5124747496230029</v>
      </c>
      <c r="AA377" s="477">
        <f t="shared" si="165"/>
        <v>0.79452226296851713</v>
      </c>
      <c r="AB377" s="253">
        <f t="shared" si="173"/>
        <v>54727079.077683978</v>
      </c>
      <c r="AC377" s="261">
        <f t="shared" si="172"/>
        <v>94128.884617025731</v>
      </c>
      <c r="AD377" s="435">
        <f t="shared" si="166"/>
        <v>-1.5404755755587834E-2</v>
      </c>
      <c r="AE377" s="478">
        <f t="shared" si="174"/>
        <v>-5.2318781614303568E-2</v>
      </c>
    </row>
    <row r="378" spans="2:31" x14ac:dyDescent="0.3">
      <c r="B378" s="353">
        <v>349</v>
      </c>
      <c r="C378" s="432">
        <f t="shared" si="148"/>
        <v>113.6566547492319</v>
      </c>
      <c r="D378" s="433">
        <f t="shared" si="149"/>
        <v>15.595419822528395</v>
      </c>
      <c r="E378" s="434">
        <f t="shared" si="150"/>
        <v>7.0829484045256752</v>
      </c>
      <c r="F378" s="434">
        <f t="shared" si="151"/>
        <v>7.0829442463296841</v>
      </c>
      <c r="G378" s="434">
        <f t="shared" si="152"/>
        <v>4.1581959910885757E-6</v>
      </c>
      <c r="H378" s="467">
        <f t="shared" si="153"/>
        <v>8.5124714180027201</v>
      </c>
      <c r="I378" s="253">
        <f t="shared" si="158"/>
        <v>113.65676595692612</v>
      </c>
      <c r="J378">
        <f t="shared" si="159"/>
        <v>15.595425926280697</v>
      </c>
      <c r="K378" s="253">
        <f t="shared" si="154"/>
        <v>6282297699.4879036</v>
      </c>
      <c r="L378" s="249">
        <f t="shared" si="155"/>
        <v>55274349.868460819</v>
      </c>
      <c r="M378" s="253">
        <f t="shared" si="156"/>
        <v>862026691.61596334</v>
      </c>
      <c r="N378" s="443">
        <f t="shared" si="167"/>
        <v>1.0000015354712935E-2</v>
      </c>
      <c r="O378" s="454">
        <f t="shared" si="157"/>
        <v>1.0000038386779103E-2</v>
      </c>
      <c r="Q378" s="353">
        <v>349</v>
      </c>
      <c r="R378" s="54">
        <f t="shared" si="168"/>
        <v>1.3622119988682046E-8</v>
      </c>
      <c r="S378" s="253">
        <f t="shared" si="160"/>
        <v>1.6767063269040215E-3</v>
      </c>
      <c r="T378" s="253">
        <f t="shared" si="161"/>
        <v>7.6150719494241564E-4</v>
      </c>
      <c r="U378">
        <f t="shared" si="169"/>
        <v>8.4891392069851619E-10</v>
      </c>
      <c r="V378" s="253">
        <f t="shared" si="170"/>
        <v>7.6150634602849493E-4</v>
      </c>
      <c r="W378" s="253">
        <f t="shared" si="171"/>
        <v>9.1519913196160582E-4</v>
      </c>
      <c r="X378">
        <f t="shared" si="162"/>
        <v>113.65676595692612</v>
      </c>
      <c r="Y378">
        <f t="shared" si="163"/>
        <v>15.595425926280697</v>
      </c>
      <c r="Z378" s="55">
        <f t="shared" si="164"/>
        <v>8.5124747496230029</v>
      </c>
      <c r="AA378" s="477">
        <f t="shared" si="165"/>
        <v>0.75295382620456497</v>
      </c>
      <c r="AB378" s="253">
        <f t="shared" si="173"/>
        <v>55274349.868460819</v>
      </c>
      <c r="AC378" s="261">
        <f t="shared" si="172"/>
        <v>92678.852139954703</v>
      </c>
      <c r="AD378" s="435">
        <f t="shared" si="166"/>
        <v>-1.5404755755586115E-2</v>
      </c>
      <c r="AE378" s="478">
        <f t="shared" si="174"/>
        <v>-5.2318781614303624E-2</v>
      </c>
    </row>
    <row r="379" spans="2:31" x14ac:dyDescent="0.3">
      <c r="B379" s="353">
        <v>350</v>
      </c>
      <c r="C379" s="432">
        <f t="shared" si="148"/>
        <v>113.6566589074279</v>
      </c>
      <c r="D379" s="433">
        <f t="shared" si="149"/>
        <v>15.595420050755465</v>
      </c>
      <c r="E379" s="434">
        <f t="shared" si="150"/>
        <v>7.0829485081792205</v>
      </c>
      <c r="F379" s="434">
        <f t="shared" si="151"/>
        <v>7.0829445054633924</v>
      </c>
      <c r="G379" s="434">
        <f t="shared" si="152"/>
        <v>4.0027158281219499E-6</v>
      </c>
      <c r="H379" s="467">
        <f t="shared" si="153"/>
        <v>8.5124715425762432</v>
      </c>
      <c r="I379" s="253">
        <f t="shared" si="158"/>
        <v>113.65676595692612</v>
      </c>
      <c r="J379">
        <f t="shared" si="159"/>
        <v>15.595425926280697</v>
      </c>
      <c r="K379" s="253">
        <f t="shared" si="154"/>
        <v>6345120908.6227779</v>
      </c>
      <c r="L379" s="249">
        <f t="shared" si="155"/>
        <v>55827093.367145427</v>
      </c>
      <c r="M379" s="253">
        <f t="shared" si="156"/>
        <v>870646971.27337754</v>
      </c>
      <c r="N379" s="443">
        <f t="shared" si="167"/>
        <v>1.00000147805801E-2</v>
      </c>
      <c r="O379" s="454">
        <f t="shared" si="157"/>
        <v>1.0000036951447768E-2</v>
      </c>
      <c r="Q379" s="353">
        <v>350</v>
      </c>
      <c r="R379" s="54">
        <f t="shared" si="168"/>
        <v>1.2781611156307278E-8</v>
      </c>
      <c r="S379" s="253">
        <f t="shared" si="160"/>
        <v>1.6345317578853639E-3</v>
      </c>
      <c r="T379" s="253">
        <f t="shared" si="161"/>
        <v>7.4235283425564899E-4</v>
      </c>
      <c r="U379">
        <f t="shared" si="169"/>
        <v>7.9653443432885961E-10</v>
      </c>
      <c r="V379" s="253">
        <f t="shared" si="170"/>
        <v>7.4235203772121466E-4</v>
      </c>
      <c r="W379" s="253">
        <f t="shared" si="171"/>
        <v>8.921789236297149E-4</v>
      </c>
      <c r="X379">
        <f t="shared" si="162"/>
        <v>113.65676595692612</v>
      </c>
      <c r="Y379">
        <f t="shared" si="163"/>
        <v>15.595425926280697</v>
      </c>
      <c r="Z379" s="55">
        <f t="shared" si="164"/>
        <v>8.5124747496230029</v>
      </c>
      <c r="AA379" s="477">
        <f t="shared" si="165"/>
        <v>0.71356019940571402</v>
      </c>
      <c r="AB379" s="253">
        <f t="shared" si="173"/>
        <v>55827093.367145427</v>
      </c>
      <c r="AC379" s="261">
        <f t="shared" si="172"/>
        <v>91251.157059030622</v>
      </c>
      <c r="AD379" s="435">
        <f t="shared" si="166"/>
        <v>-1.5404755755586103E-2</v>
      </c>
      <c r="AE379" s="478">
        <f t="shared" si="174"/>
        <v>-5.2318781614303603E-2</v>
      </c>
    </row>
    <row r="380" spans="2:31" x14ac:dyDescent="0.3">
      <c r="B380" s="353">
        <v>351</v>
      </c>
      <c r="C380" s="432">
        <f t="shared" si="148"/>
        <v>113.65666291014372</v>
      </c>
      <c r="D380" s="433">
        <f t="shared" si="149"/>
        <v>15.595420270448827</v>
      </c>
      <c r="E380" s="434">
        <f t="shared" si="150"/>
        <v>7.0829486079570252</v>
      </c>
      <c r="F380" s="434">
        <f t="shared" si="151"/>
        <v>7.0829447549077651</v>
      </c>
      <c r="G380" s="434">
        <f t="shared" si="152"/>
        <v>3.8530492600941102E-6</v>
      </c>
      <c r="H380" s="467">
        <f t="shared" si="153"/>
        <v>8.5124716624918015</v>
      </c>
      <c r="I380" s="253">
        <f t="shared" si="158"/>
        <v>113.65676595692612</v>
      </c>
      <c r="J380">
        <f t="shared" si="159"/>
        <v>15.595425926280697</v>
      </c>
      <c r="K380" s="253">
        <f t="shared" si="154"/>
        <v>6408572343.4035959</v>
      </c>
      <c r="L380" s="249">
        <f t="shared" si="155"/>
        <v>56385364.300816879</v>
      </c>
      <c r="M380" s="253">
        <f t="shared" si="156"/>
        <v>879353453.37360144</v>
      </c>
      <c r="N380" s="443">
        <f t="shared" si="167"/>
        <v>1.0000014227913875E-2</v>
      </c>
      <c r="O380" s="454">
        <f t="shared" si="157"/>
        <v>1.0000035569785581E-2</v>
      </c>
      <c r="Q380" s="353">
        <v>351</v>
      </c>
      <c r="R380" s="54">
        <f t="shared" si="168"/>
        <v>1.1992963201526231E-8</v>
      </c>
      <c r="S380" s="253">
        <f t="shared" si="160"/>
        <v>1.5934180152281099E-3</v>
      </c>
      <c r="T380" s="253">
        <f t="shared" si="161"/>
        <v>7.2368026748462731E-4</v>
      </c>
      <c r="U380">
        <f t="shared" si="169"/>
        <v>7.4738685466429246E-10</v>
      </c>
      <c r="V380" s="253">
        <f t="shared" si="170"/>
        <v>7.2367952009777265E-4</v>
      </c>
      <c r="W380" s="253">
        <f t="shared" si="171"/>
        <v>8.6973774774348257E-4</v>
      </c>
      <c r="X380">
        <f t="shared" si="162"/>
        <v>113.65676595692612</v>
      </c>
      <c r="Y380">
        <f t="shared" si="163"/>
        <v>15.595425926280697</v>
      </c>
      <c r="Z380" s="55">
        <f t="shared" si="164"/>
        <v>8.5124747496230029</v>
      </c>
      <c r="AA380" s="477">
        <f t="shared" si="165"/>
        <v>0.6762275991643476</v>
      </c>
      <c r="AB380" s="253">
        <f t="shared" si="173"/>
        <v>56385364.300816879</v>
      </c>
      <c r="AC380" s="261">
        <f t="shared" si="172"/>
        <v>89845.4552721215</v>
      </c>
      <c r="AD380" s="435">
        <f t="shared" si="166"/>
        <v>-1.5404755755587507E-2</v>
      </c>
      <c r="AE380" s="478">
        <f t="shared" si="174"/>
        <v>-5.2318781614303513E-2</v>
      </c>
    </row>
    <row r="381" spans="2:31" x14ac:dyDescent="0.3">
      <c r="B381" s="353">
        <v>352</v>
      </c>
      <c r="C381" s="432">
        <f t="shared" si="148"/>
        <v>113.65666676319297</v>
      </c>
      <c r="D381" s="433">
        <f t="shared" si="149"/>
        <v>15.595420481927571</v>
      </c>
      <c r="E381" s="434">
        <f t="shared" si="150"/>
        <v>7.0829487040040089</v>
      </c>
      <c r="F381" s="434">
        <f t="shared" si="151"/>
        <v>7.0829449950251</v>
      </c>
      <c r="G381" s="434">
        <f t="shared" si="152"/>
        <v>3.7089789088895486E-6</v>
      </c>
      <c r="H381" s="467">
        <f t="shared" si="153"/>
        <v>8.5124717779235617</v>
      </c>
      <c r="I381" s="253">
        <f t="shared" si="158"/>
        <v>113.65676595692612</v>
      </c>
      <c r="J381">
        <f t="shared" si="159"/>
        <v>15.595425926280697</v>
      </c>
      <c r="K381" s="253">
        <f t="shared" si="154"/>
        <v>6472658286.2657738</v>
      </c>
      <c r="L381" s="249">
        <f t="shared" si="155"/>
        <v>56949217.943825051</v>
      </c>
      <c r="M381" s="253">
        <f t="shared" si="156"/>
        <v>888146999.95088542</v>
      </c>
      <c r="N381" s="443">
        <f t="shared" si="167"/>
        <v>1.0000013695912512E-2</v>
      </c>
      <c r="O381" s="454">
        <f t="shared" si="157"/>
        <v>1.000003423978542E-2</v>
      </c>
      <c r="Q381" s="353">
        <v>352</v>
      </c>
      <c r="R381" s="54">
        <f t="shared" si="168"/>
        <v>1.1252976216710098E-8</v>
      </c>
      <c r="S381" s="253">
        <f t="shared" si="160"/>
        <v>1.5533384157296719E-3</v>
      </c>
      <c r="T381" s="253">
        <f t="shared" si="161"/>
        <v>7.0547737595929585E-4</v>
      </c>
      <c r="U381">
        <f t="shared" si="169"/>
        <v>7.0127176736010883E-10</v>
      </c>
      <c r="V381" s="253">
        <f t="shared" si="170"/>
        <v>7.0547667468752852E-4</v>
      </c>
      <c r="W381" s="253">
        <f t="shared" si="171"/>
        <v>8.47861039770376E-4</v>
      </c>
      <c r="X381">
        <f t="shared" si="162"/>
        <v>113.65676595692612</v>
      </c>
      <c r="Y381">
        <f t="shared" si="163"/>
        <v>15.595425926280697</v>
      </c>
      <c r="Z381" s="55">
        <f t="shared" si="164"/>
        <v>8.5124747496230029</v>
      </c>
      <c r="AA381" s="477">
        <f t="shared" si="165"/>
        <v>0.64084819508210322</v>
      </c>
      <c r="AB381" s="253">
        <f t="shared" si="173"/>
        <v>56949217.943825051</v>
      </c>
      <c r="AC381" s="261">
        <f t="shared" si="172"/>
        <v>88461.407977904862</v>
      </c>
      <c r="AD381" s="435">
        <f t="shared" si="166"/>
        <v>-1.5404755755588001E-2</v>
      </c>
      <c r="AE381" s="478">
        <f t="shared" si="174"/>
        <v>-5.2318781614303672E-2</v>
      </c>
    </row>
    <row r="382" spans="2:31" x14ac:dyDescent="0.3">
      <c r="B382" s="353">
        <v>353</v>
      </c>
      <c r="C382" s="432">
        <f t="shared" si="148"/>
        <v>113.65667047217188</v>
      </c>
      <c r="D382" s="433">
        <f t="shared" si="149"/>
        <v>15.595420685498858</v>
      </c>
      <c r="E382" s="434">
        <f t="shared" si="150"/>
        <v>7.0829487964596751</v>
      </c>
      <c r="F382" s="434">
        <f t="shared" si="151"/>
        <v>7.0829452261641466</v>
      </c>
      <c r="G382" s="434">
        <f t="shared" si="152"/>
        <v>3.570295528554368E-6</v>
      </c>
      <c r="H382" s="467">
        <f t="shared" si="153"/>
        <v>8.5124718890391833</v>
      </c>
      <c r="I382" s="253">
        <f t="shared" si="158"/>
        <v>113.65676595692612</v>
      </c>
      <c r="J382">
        <f t="shared" si="159"/>
        <v>15.595425926280697</v>
      </c>
      <c r="K382" s="253">
        <f t="shared" si="154"/>
        <v>6537385082.4641142</v>
      </c>
      <c r="L382" s="249">
        <f t="shared" si="155"/>
        <v>57518710.123263299</v>
      </c>
      <c r="M382" s="253">
        <f t="shared" si="156"/>
        <v>897028481.65955317</v>
      </c>
      <c r="N382" s="443">
        <f t="shared" si="167"/>
        <v>1.00000131838073E-2</v>
      </c>
      <c r="O382" s="454">
        <f t="shared" si="157"/>
        <v>1.0000032959515742E-2</v>
      </c>
      <c r="Q382" s="353">
        <v>353</v>
      </c>
      <c r="R382" s="54">
        <f t="shared" si="168"/>
        <v>1.0558647734175337E-8</v>
      </c>
      <c r="S382" s="253">
        <f t="shared" si="160"/>
        <v>1.5142669473560239E-3</v>
      </c>
      <c r="T382" s="253">
        <f t="shared" si="161"/>
        <v>6.8773234583321757E-4</v>
      </c>
      <c r="U382">
        <f t="shared" si="169"/>
        <v>6.5800206228843423E-10</v>
      </c>
      <c r="V382" s="253">
        <f t="shared" si="170"/>
        <v>6.8773168783115522E-4</v>
      </c>
      <c r="W382" s="253">
        <f t="shared" si="171"/>
        <v>8.2653460152280636E-4</v>
      </c>
      <c r="X382">
        <f t="shared" si="162"/>
        <v>113.65676595692612</v>
      </c>
      <c r="Y382">
        <f t="shared" si="163"/>
        <v>15.595425926280697</v>
      </c>
      <c r="Z382" s="55">
        <f t="shared" si="164"/>
        <v>8.5124747496230029</v>
      </c>
      <c r="AA382" s="477">
        <f t="shared" si="165"/>
        <v>0.60731979831568206</v>
      </c>
      <c r="AB382" s="253">
        <f t="shared" si="173"/>
        <v>57518710.123263299</v>
      </c>
      <c r="AC382" s="261">
        <f t="shared" si="172"/>
        <v>87098.681594209993</v>
      </c>
      <c r="AD382" s="435">
        <f t="shared" si="166"/>
        <v>-1.5404755755585982E-2</v>
      </c>
      <c r="AE382" s="478">
        <f t="shared" si="174"/>
        <v>-5.2318781614303561E-2</v>
      </c>
    </row>
    <row r="383" spans="2:31" x14ac:dyDescent="0.3">
      <c r="B383" s="353">
        <v>354</v>
      </c>
      <c r="C383" s="432">
        <f t="shared" si="148"/>
        <v>113.65667404246742</v>
      </c>
      <c r="D383" s="433">
        <f t="shared" si="149"/>
        <v>15.595420881458356</v>
      </c>
      <c r="E383" s="434">
        <f t="shared" si="150"/>
        <v>7.0829488854583058</v>
      </c>
      <c r="F383" s="434">
        <f t="shared" si="151"/>
        <v>7.0829454486606149</v>
      </c>
      <c r="G383" s="434">
        <f t="shared" si="152"/>
        <v>3.4367976908811215E-6</v>
      </c>
      <c r="H383" s="467">
        <f t="shared" si="153"/>
        <v>8.5124719960000501</v>
      </c>
      <c r="I383" s="253">
        <f t="shared" si="158"/>
        <v>113.65676595692612</v>
      </c>
      <c r="J383">
        <f t="shared" si="159"/>
        <v>15.595425926280697</v>
      </c>
      <c r="K383" s="253">
        <f t="shared" si="154"/>
        <v>6602759140.7011366</v>
      </c>
      <c r="L383" s="249">
        <f t="shared" si="155"/>
        <v>58093897.224495932</v>
      </c>
      <c r="M383" s="253">
        <f t="shared" si="156"/>
        <v>905998777.86019886</v>
      </c>
      <c r="N383" s="443">
        <f t="shared" si="167"/>
        <v>1.0000012690845815E-2</v>
      </c>
      <c r="O383" s="454">
        <f t="shared" si="157"/>
        <v>1.0000031727116981E-2</v>
      </c>
      <c r="Q383" s="353">
        <v>354</v>
      </c>
      <c r="R383" s="54">
        <f t="shared" si="168"/>
        <v>9.9071605437907486E-9</v>
      </c>
      <c r="S383" s="253">
        <f t="shared" si="160"/>
        <v>1.4761782523596495E-3</v>
      </c>
      <c r="T383" s="253">
        <f t="shared" si="161"/>
        <v>6.7043366041627712E-4</v>
      </c>
      <c r="U383">
        <f t="shared" si="169"/>
        <v>6.1740217434634082E-10</v>
      </c>
      <c r="V383" s="253">
        <f t="shared" si="170"/>
        <v>6.7043304301410281E-4</v>
      </c>
      <c r="W383" s="253">
        <f t="shared" si="171"/>
        <v>8.0574459194337241E-4</v>
      </c>
      <c r="X383">
        <f t="shared" si="162"/>
        <v>113.65676595692612</v>
      </c>
      <c r="Y383">
        <f t="shared" si="163"/>
        <v>15.595425926280697</v>
      </c>
      <c r="Z383" s="55">
        <f t="shared" si="164"/>
        <v>8.5124747496230029</v>
      </c>
      <c r="AA383" s="477">
        <f t="shared" si="165"/>
        <v>0.57554556641756094</v>
      </c>
      <c r="AB383" s="253">
        <f t="shared" si="173"/>
        <v>58093897.224495932</v>
      </c>
      <c r="AC383" s="261">
        <f t="shared" si="172"/>
        <v>85756.947677617616</v>
      </c>
      <c r="AD383" s="435">
        <f t="shared" si="166"/>
        <v>-1.5404755755586206E-2</v>
      </c>
      <c r="AE383" s="478">
        <f t="shared" si="174"/>
        <v>-5.2318781614303672E-2</v>
      </c>
    </row>
    <row r="384" spans="2:31" x14ac:dyDescent="0.3">
      <c r="B384" s="353">
        <v>355</v>
      </c>
      <c r="C384" s="432">
        <f t="shared" si="148"/>
        <v>113.65667747926511</v>
      </c>
      <c r="D384" s="433">
        <f t="shared" si="149"/>
        <v>15.59542107009068</v>
      </c>
      <c r="E384" s="434">
        <f t="shared" si="150"/>
        <v>7.0829489711291647</v>
      </c>
      <c r="F384" s="434">
        <f t="shared" si="151"/>
        <v>7.0829456628376599</v>
      </c>
      <c r="G384" s="434">
        <f t="shared" si="152"/>
        <v>3.3082915047444317E-6</v>
      </c>
      <c r="H384" s="467">
        <f t="shared" si="153"/>
        <v>8.5124720989615152</v>
      </c>
      <c r="I384" s="253">
        <f t="shared" si="158"/>
        <v>113.65676595692612</v>
      </c>
      <c r="J384">
        <f t="shared" si="159"/>
        <v>15.595425926280697</v>
      </c>
      <c r="K384" s="253">
        <f t="shared" si="154"/>
        <v>6668786933.7616901</v>
      </c>
      <c r="L384" s="249">
        <f t="shared" si="155"/>
        <v>58674836.196740896</v>
      </c>
      <c r="M384" s="253">
        <f t="shared" si="156"/>
        <v>915058776.70677292</v>
      </c>
      <c r="N384" s="443">
        <f t="shared" si="167"/>
        <v>1.0000012216321203E-2</v>
      </c>
      <c r="O384" s="454">
        <f t="shared" si="157"/>
        <v>1.0000030540799367E-2</v>
      </c>
      <c r="Q384" s="353">
        <v>355</v>
      </c>
      <c r="R384" s="54">
        <f t="shared" si="168"/>
        <v>9.2958712622597171E-9</v>
      </c>
      <c r="S384" s="253">
        <f t="shared" si="160"/>
        <v>1.4390476108221198E-3</v>
      </c>
      <c r="T384" s="253">
        <f t="shared" si="161"/>
        <v>6.5357009270023835E-4</v>
      </c>
      <c r="U384">
        <f t="shared" si="169"/>
        <v>5.7930737110744399E-10</v>
      </c>
      <c r="V384" s="253">
        <f t="shared" si="170"/>
        <v>6.5356951339286728E-4</v>
      </c>
      <c r="W384" s="253">
        <f t="shared" si="171"/>
        <v>7.8547751812188147E-4</v>
      </c>
      <c r="X384">
        <f t="shared" si="162"/>
        <v>113.65676595692612</v>
      </c>
      <c r="Y384">
        <f t="shared" si="163"/>
        <v>15.595425926280697</v>
      </c>
      <c r="Z384" s="55">
        <f t="shared" si="164"/>
        <v>8.5124747496230029</v>
      </c>
      <c r="AA384" s="477">
        <f t="shared" si="165"/>
        <v>0.54543372361907994</v>
      </c>
      <c r="AB384" s="253">
        <f t="shared" si="173"/>
        <v>58674836.196740896</v>
      </c>
      <c r="AC384" s="261">
        <f t="shared" si="172"/>
        <v>84435.88284429934</v>
      </c>
      <c r="AD384" s="435">
        <f t="shared" si="166"/>
        <v>-1.5404755755586103E-2</v>
      </c>
      <c r="AE384" s="478">
        <f t="shared" si="174"/>
        <v>-5.231878161430354E-2</v>
      </c>
    </row>
    <row r="385" spans="2:31" x14ac:dyDescent="0.3">
      <c r="B385" s="353">
        <v>356</v>
      </c>
      <c r="C385" s="432">
        <f t="shared" si="148"/>
        <v>113.65668078755662</v>
      </c>
      <c r="D385" s="433">
        <f t="shared" si="149"/>
        <v>15.595421251669801</v>
      </c>
      <c r="E385" s="434">
        <f t="shared" si="150"/>
        <v>7.0829490535966819</v>
      </c>
      <c r="F385" s="434">
        <f t="shared" si="151"/>
        <v>7.0829458690063563</v>
      </c>
      <c r="G385" s="434">
        <f t="shared" si="152"/>
        <v>3.1845903256666475E-6</v>
      </c>
      <c r="H385" s="467">
        <f t="shared" si="153"/>
        <v>8.5124721980731195</v>
      </c>
      <c r="I385" s="253">
        <f t="shared" si="158"/>
        <v>113.65676595692612</v>
      </c>
      <c r="J385">
        <f t="shared" si="159"/>
        <v>15.595425926280697</v>
      </c>
      <c r="K385" s="253">
        <f t="shared" si="154"/>
        <v>6735474999.153904</v>
      </c>
      <c r="L385" s="249">
        <f t="shared" si="155"/>
        <v>59261584.558708303</v>
      </c>
      <c r="M385" s="253">
        <f t="shared" si="156"/>
        <v>924209375.2345041</v>
      </c>
      <c r="N385" s="443">
        <f t="shared" si="167"/>
        <v>1.0000011759532529E-2</v>
      </c>
      <c r="O385" s="454">
        <f t="shared" si="157"/>
        <v>1.000002939883953E-2</v>
      </c>
      <c r="Q385" s="353">
        <v>356</v>
      </c>
      <c r="R385" s="54">
        <f t="shared" si="168"/>
        <v>8.7222996076978915E-9</v>
      </c>
      <c r="S385" s="253">
        <f t="shared" si="160"/>
        <v>1.4028509246106378E-3</v>
      </c>
      <c r="T385" s="253">
        <f t="shared" si="161"/>
        <v>6.3713069807231184E-4</v>
      </c>
      <c r="U385">
        <f t="shared" si="169"/>
        <v>5.4356308442665074E-10</v>
      </c>
      <c r="V385" s="253">
        <f t="shared" si="170"/>
        <v>6.3713015450922743E-4</v>
      </c>
      <c r="W385" s="253">
        <f t="shared" si="171"/>
        <v>7.6572022653832597E-4</v>
      </c>
      <c r="X385">
        <f t="shared" si="162"/>
        <v>113.65676595692612</v>
      </c>
      <c r="Y385">
        <f t="shared" si="163"/>
        <v>15.595425926280697</v>
      </c>
      <c r="Z385" s="55">
        <f t="shared" si="164"/>
        <v>8.5124747496230029</v>
      </c>
      <c r="AA385" s="477">
        <f t="shared" si="165"/>
        <v>0.51689729574797683</v>
      </c>
      <c r="AB385" s="253">
        <f t="shared" si="173"/>
        <v>59261584.558708303</v>
      </c>
      <c r="AC385" s="261">
        <f t="shared" si="172"/>
        <v>83135.168692075327</v>
      </c>
      <c r="AD385" s="435">
        <f t="shared" si="166"/>
        <v>-1.5404755755589639E-2</v>
      </c>
      <c r="AE385" s="478">
        <f t="shared" si="174"/>
        <v>-5.2318781614303672E-2</v>
      </c>
    </row>
    <row r="386" spans="2:31" x14ac:dyDescent="0.3">
      <c r="B386" s="353">
        <v>357</v>
      </c>
      <c r="C386" s="432">
        <f t="shared" si="148"/>
        <v>113.65668397214695</v>
      </c>
      <c r="D386" s="433">
        <f t="shared" si="149"/>
        <v>15.595421426459444</v>
      </c>
      <c r="E386" s="434">
        <f t="shared" si="150"/>
        <v>7.0829491329806311</v>
      </c>
      <c r="F386" s="434">
        <f t="shared" si="151"/>
        <v>7.0829460674661453</v>
      </c>
      <c r="G386" s="434">
        <f t="shared" si="152"/>
        <v>3.0655144858116046E-6</v>
      </c>
      <c r="H386" s="467">
        <f t="shared" si="153"/>
        <v>8.5124722934788117</v>
      </c>
      <c r="I386" s="253">
        <f t="shared" si="158"/>
        <v>113.65676595692612</v>
      </c>
      <c r="J386">
        <f t="shared" si="159"/>
        <v>15.595425926280697</v>
      </c>
      <c r="K386" s="253">
        <f t="shared" si="154"/>
        <v>6802829939.7565508</v>
      </c>
      <c r="L386" s="249">
        <f t="shared" si="155"/>
        <v>59854200.404295385</v>
      </c>
      <c r="M386" s="253">
        <f t="shared" si="156"/>
        <v>933451479.44874489</v>
      </c>
      <c r="N386" s="443">
        <f t="shared" si="167"/>
        <v>1.000001131983296E-2</v>
      </c>
      <c r="O386" s="454">
        <f t="shared" si="157"/>
        <v>1.000002829957914E-2</v>
      </c>
      <c r="Q386" s="353">
        <v>357</v>
      </c>
      <c r="R386" s="54">
        <f t="shared" si="168"/>
        <v>8.1841183359883359E-9</v>
      </c>
      <c r="S386" s="253">
        <f t="shared" si="160"/>
        <v>1.3675647017381313E-3</v>
      </c>
      <c r="T386" s="253">
        <f t="shared" si="161"/>
        <v>6.211048072120017E-4</v>
      </c>
      <c r="U386">
        <f t="shared" si="169"/>
        <v>5.1002428328607476E-10</v>
      </c>
      <c r="V386" s="253">
        <f t="shared" si="170"/>
        <v>6.2110429718771837E-4</v>
      </c>
      <c r="W386" s="253">
        <f t="shared" si="171"/>
        <v>7.4645989452612959E-4</v>
      </c>
      <c r="X386">
        <f t="shared" si="162"/>
        <v>113.65676595692612</v>
      </c>
      <c r="Y386">
        <f t="shared" si="163"/>
        <v>15.595425926280697</v>
      </c>
      <c r="Z386" s="55">
        <f t="shared" si="164"/>
        <v>8.5124747496230029</v>
      </c>
      <c r="AA386" s="477">
        <f t="shared" si="165"/>
        <v>0.48985385901471434</v>
      </c>
      <c r="AB386" s="253">
        <f t="shared" si="173"/>
        <v>59854200.404295385</v>
      </c>
      <c r="AC386" s="261">
        <f t="shared" si="172"/>
        <v>81854.491723674466</v>
      </c>
      <c r="AD386" s="435">
        <f t="shared" si="166"/>
        <v>-1.5404755755586011E-2</v>
      </c>
      <c r="AE386" s="478">
        <f t="shared" si="174"/>
        <v>-5.2318781614303568E-2</v>
      </c>
    </row>
    <row r="387" spans="2:31" x14ac:dyDescent="0.3">
      <c r="B387" s="353">
        <v>358</v>
      </c>
      <c r="C387" s="432">
        <f t="shared" si="148"/>
        <v>113.65668703766144</v>
      </c>
      <c r="D387" s="433">
        <f t="shared" si="149"/>
        <v>15.595421594713482</v>
      </c>
      <c r="E387" s="434">
        <f t="shared" si="150"/>
        <v>7.0829492093963156</v>
      </c>
      <c r="F387" s="434">
        <f t="shared" si="151"/>
        <v>7.0829462585052729</v>
      </c>
      <c r="G387" s="434">
        <f t="shared" si="152"/>
        <v>2.9508910426301327E-6</v>
      </c>
      <c r="H387" s="467">
        <f t="shared" si="153"/>
        <v>8.5124723853171673</v>
      </c>
      <c r="I387" s="253">
        <f t="shared" si="158"/>
        <v>113.65676595692612</v>
      </c>
      <c r="J387">
        <f t="shared" si="159"/>
        <v>15.595425926280697</v>
      </c>
      <c r="K387" s="253">
        <f t="shared" si="154"/>
        <v>6870858424.4728737</v>
      </c>
      <c r="L387" s="249">
        <f t="shared" si="155"/>
        <v>60452742.408338338</v>
      </c>
      <c r="M387" s="253">
        <f t="shared" si="156"/>
        <v>942786004.41465116</v>
      </c>
      <c r="N387" s="443">
        <f t="shared" si="167"/>
        <v>1.0000010896569385E-2</v>
      </c>
      <c r="O387" s="454">
        <f t="shared" si="157"/>
        <v>1.0000027241421442E-2</v>
      </c>
      <c r="Q387" s="353">
        <v>358</v>
      </c>
      <c r="R387" s="54">
        <f t="shared" si="168"/>
        <v>7.6791437980813314E-9</v>
      </c>
      <c r="S387" s="253">
        <f t="shared" si="160"/>
        <v>1.3331660411167259E-3</v>
      </c>
      <c r="T387" s="253">
        <f t="shared" si="161"/>
        <v>6.0548201916661368E-4</v>
      </c>
      <c r="U387">
        <f t="shared" si="169"/>
        <v>4.7855488533746437E-10</v>
      </c>
      <c r="V387" s="253">
        <f t="shared" si="170"/>
        <v>6.0548154061172829E-4</v>
      </c>
      <c r="W387" s="253">
        <f t="shared" si="171"/>
        <v>7.2768402195011223E-4</v>
      </c>
      <c r="X387">
        <f t="shared" si="162"/>
        <v>113.65676595692612</v>
      </c>
      <c r="Y387">
        <f t="shared" si="163"/>
        <v>15.595425926280697</v>
      </c>
      <c r="Z387" s="55">
        <f t="shared" si="164"/>
        <v>8.5124747496230029</v>
      </c>
      <c r="AA387" s="477">
        <f t="shared" si="165"/>
        <v>0.46422530194199962</v>
      </c>
      <c r="AB387" s="253">
        <f t="shared" si="173"/>
        <v>60452742.408338338</v>
      </c>
      <c r="AC387" s="261">
        <f t="shared" si="172"/>
        <v>80593.543271173621</v>
      </c>
      <c r="AD387" s="435">
        <f t="shared" si="166"/>
        <v>-1.5404755755586048E-2</v>
      </c>
      <c r="AE387" s="478">
        <f t="shared" si="174"/>
        <v>-5.2318781614303631E-2</v>
      </c>
    </row>
    <row r="388" spans="2:31" x14ac:dyDescent="0.3">
      <c r="B388" s="353">
        <v>359</v>
      </c>
      <c r="C388" s="432">
        <f t="shared" si="148"/>
        <v>113.65668998855249</v>
      </c>
      <c r="D388" s="433">
        <f t="shared" si="149"/>
        <v>15.59542175667629</v>
      </c>
      <c r="E388" s="434">
        <f t="shared" si="150"/>
        <v>7.0829492829547203</v>
      </c>
      <c r="F388" s="434">
        <f t="shared" si="151"/>
        <v>7.0829464424012079</v>
      </c>
      <c r="G388" s="434">
        <f t="shared" si="152"/>
        <v>2.8405535124065295E-6</v>
      </c>
      <c r="H388" s="467">
        <f t="shared" si="153"/>
        <v>8.5124724737215693</v>
      </c>
      <c r="I388" s="253">
        <f t="shared" si="158"/>
        <v>113.65676595692612</v>
      </c>
      <c r="J388">
        <f t="shared" si="159"/>
        <v>15.595425926280697</v>
      </c>
      <c r="K388" s="253">
        <f t="shared" si="154"/>
        <v>6939567188.8909531</v>
      </c>
      <c r="L388" s="249">
        <f t="shared" si="155"/>
        <v>61057269.83242172</v>
      </c>
      <c r="M388" s="253">
        <f t="shared" si="156"/>
        <v>952213874.34780645</v>
      </c>
      <c r="N388" s="443">
        <f t="shared" si="167"/>
        <v>1.0000010489134056E-2</v>
      </c>
      <c r="O388" s="454">
        <f t="shared" si="157"/>
        <v>1.0000026222829741E-2</v>
      </c>
      <c r="Q388" s="353">
        <v>359</v>
      </c>
      <c r="R388" s="54">
        <f t="shared" si="168"/>
        <v>7.2053270799254266E-9</v>
      </c>
      <c r="S388" s="253">
        <f t="shared" si="160"/>
        <v>1.2996326176947324E-3</v>
      </c>
      <c r="T388" s="253">
        <f t="shared" si="161"/>
        <v>5.9025219460094288E-4</v>
      </c>
      <c r="U388">
        <f t="shared" si="169"/>
        <v>4.4902720475350044E-10</v>
      </c>
      <c r="V388" s="253">
        <f t="shared" si="170"/>
        <v>5.9025174557373813E-4</v>
      </c>
      <c r="W388" s="253">
        <f t="shared" si="171"/>
        <v>7.0938042309378951E-4</v>
      </c>
      <c r="X388">
        <f t="shared" si="162"/>
        <v>113.65676595692612</v>
      </c>
      <c r="Y388">
        <f t="shared" si="163"/>
        <v>15.595425926280697</v>
      </c>
      <c r="Z388" s="55">
        <f t="shared" si="164"/>
        <v>8.5124747496230029</v>
      </c>
      <c r="AA388" s="477">
        <f t="shared" si="165"/>
        <v>0.43993759974986202</v>
      </c>
      <c r="AB388" s="253">
        <f t="shared" si="173"/>
        <v>61057269.83242172</v>
      </c>
      <c r="AC388" s="261">
        <f t="shared" si="172"/>
        <v>79352.019421603924</v>
      </c>
      <c r="AD388" s="435">
        <f t="shared" si="166"/>
        <v>-1.5404755755586204E-2</v>
      </c>
      <c r="AE388" s="478">
        <f t="shared" si="174"/>
        <v>-5.2318781614303554E-2</v>
      </c>
    </row>
    <row r="389" spans="2:31" x14ac:dyDescent="0.3">
      <c r="B389" s="353">
        <v>360</v>
      </c>
      <c r="C389" s="432">
        <f t="shared" si="148"/>
        <v>113.65669282910599</v>
      </c>
      <c r="D389" s="433">
        <f t="shared" si="149"/>
        <v>15.595421912583101</v>
      </c>
      <c r="E389" s="434">
        <f t="shared" si="150"/>
        <v>7.0829493537626824</v>
      </c>
      <c r="F389" s="434">
        <f t="shared" si="151"/>
        <v>7.0829466194210413</v>
      </c>
      <c r="G389" s="434">
        <f t="shared" si="152"/>
        <v>2.7343416411085286E-6</v>
      </c>
      <c r="H389" s="467">
        <f t="shared" si="153"/>
        <v>8.5124725588204182</v>
      </c>
      <c r="I389" s="253">
        <f t="shared" si="158"/>
        <v>113.65676595692612</v>
      </c>
      <c r="J389">
        <f t="shared" si="159"/>
        <v>15.595425926280697</v>
      </c>
      <c r="K389" s="253">
        <f t="shared" si="154"/>
        <v>7008963035.9506693</v>
      </c>
      <c r="L389" s="249">
        <f t="shared" si="155"/>
        <v>61667842.530745938</v>
      </c>
      <c r="M389" s="253">
        <f t="shared" si="156"/>
        <v>961736022.70572126</v>
      </c>
      <c r="N389" s="443">
        <f t="shared" si="167"/>
        <v>1.0000010096929902E-2</v>
      </c>
      <c r="O389" s="454">
        <f t="shared" si="157"/>
        <v>1.0000025242324474E-2</v>
      </c>
      <c r="Q389" s="353">
        <v>360</v>
      </c>
      <c r="R389" s="54">
        <f t="shared" si="168"/>
        <v>6.7607456890803765E-9</v>
      </c>
      <c r="S389" s="253">
        <f t="shared" si="160"/>
        <v>1.2669426679674772E-3</v>
      </c>
      <c r="T389" s="253">
        <f t="shared" si="161"/>
        <v>5.7540544921674906E-4</v>
      </c>
      <c r="U389">
        <f t="shared" si="169"/>
        <v>4.2132143414764444E-10</v>
      </c>
      <c r="V389" s="253">
        <f t="shared" si="170"/>
        <v>5.7540502789531493E-4</v>
      </c>
      <c r="W389" s="253">
        <f t="shared" si="171"/>
        <v>6.9153721875072813E-4</v>
      </c>
      <c r="X389">
        <f t="shared" si="162"/>
        <v>113.65676595692612</v>
      </c>
      <c r="Y389">
        <f t="shared" si="163"/>
        <v>15.595425926280697</v>
      </c>
      <c r="Z389" s="55">
        <f t="shared" si="164"/>
        <v>8.5124747496230029</v>
      </c>
      <c r="AA389" s="477">
        <f t="shared" si="165"/>
        <v>0.41692060054462809</v>
      </c>
      <c r="AB389" s="253">
        <f t="shared" si="173"/>
        <v>61667842.530745938</v>
      </c>
      <c r="AC389" s="261">
        <f t="shared" si="172"/>
        <v>78129.620943701608</v>
      </c>
      <c r="AD389" s="435">
        <f t="shared" si="166"/>
        <v>-1.5404755755585883E-2</v>
      </c>
      <c r="AE389" s="478">
        <f t="shared" si="174"/>
        <v>-5.2318781614303568E-2</v>
      </c>
    </row>
    <row r="390" spans="2:31" x14ac:dyDescent="0.3">
      <c r="B390" s="353">
        <v>361</v>
      </c>
      <c r="C390" s="432">
        <f t="shared" si="148"/>
        <v>113.65669556344764</v>
      </c>
      <c r="D390" s="433">
        <f t="shared" si="149"/>
        <v>15.595422062660356</v>
      </c>
      <c r="E390" s="434">
        <f t="shared" si="150"/>
        <v>7.0829494219230442</v>
      </c>
      <c r="F390" s="434">
        <f t="shared" si="151"/>
        <v>7.0829467898218814</v>
      </c>
      <c r="G390" s="434">
        <f t="shared" si="152"/>
        <v>2.6321011628027691E-6</v>
      </c>
      <c r="H390" s="467">
        <f t="shared" si="153"/>
        <v>8.512472640737311</v>
      </c>
      <c r="I390" s="253">
        <f t="shared" si="158"/>
        <v>113.65676595692612</v>
      </c>
      <c r="J390">
        <f t="shared" si="159"/>
        <v>15.595425926280697</v>
      </c>
      <c r="K390" s="253">
        <f t="shared" si="154"/>
        <v>7079052836.6173363</v>
      </c>
      <c r="L390" s="249">
        <f t="shared" si="155"/>
        <v>62284520.956053399</v>
      </c>
      <c r="M390" s="253">
        <f t="shared" si="156"/>
        <v>971353392.28026557</v>
      </c>
      <c r="N390" s="443">
        <f t="shared" si="167"/>
        <v>1.0000009719389601E-2</v>
      </c>
      <c r="O390" s="454">
        <f t="shared" si="157"/>
        <v>1.0000024298481732E-2</v>
      </c>
      <c r="Q390" s="353">
        <v>361</v>
      </c>
      <c r="R390" s="54">
        <f t="shared" si="168"/>
        <v>6.3435957542807281E-9</v>
      </c>
      <c r="S390" s="253">
        <f t="shared" si="160"/>
        <v>1.2350749758525805E-3</v>
      </c>
      <c r="T390" s="253">
        <f t="shared" si="161"/>
        <v>5.6093214733775364E-4</v>
      </c>
      <c r="U390">
        <f t="shared" si="169"/>
        <v>3.9532515846044417E-10</v>
      </c>
      <c r="V390" s="253">
        <f t="shared" si="170"/>
        <v>5.6093175201259518E-4</v>
      </c>
      <c r="W390" s="253">
        <f t="shared" si="171"/>
        <v>6.7414282851482681E-4</v>
      </c>
      <c r="X390">
        <f t="shared" si="162"/>
        <v>113.65676595692612</v>
      </c>
      <c r="Y390">
        <f t="shared" si="163"/>
        <v>15.595425926280697</v>
      </c>
      <c r="Z390" s="55">
        <f t="shared" si="164"/>
        <v>8.5124747496230029</v>
      </c>
      <c r="AA390" s="477">
        <f t="shared" si="165"/>
        <v>0.39510782269422939</v>
      </c>
      <c r="AB390" s="253">
        <f t="shared" si="173"/>
        <v>62284520.956053399</v>
      </c>
      <c r="AC390" s="261">
        <f t="shared" si="172"/>
        <v>76926.053215787091</v>
      </c>
      <c r="AD390" s="435">
        <f t="shared" si="166"/>
        <v>-1.5404755755589541E-2</v>
      </c>
      <c r="AE390" s="478">
        <f t="shared" si="174"/>
        <v>-5.2318781614303596E-2</v>
      </c>
    </row>
    <row r="391" spans="2:31" x14ac:dyDescent="0.3">
      <c r="B391" s="353">
        <v>362</v>
      </c>
      <c r="C391" s="432">
        <f t="shared" si="148"/>
        <v>113.65669819554881</v>
      </c>
      <c r="D391" s="433">
        <f t="shared" si="149"/>
        <v>15.595422207126029</v>
      </c>
      <c r="E391" s="434">
        <f t="shared" si="150"/>
        <v>7.082949487534802</v>
      </c>
      <c r="F391" s="434">
        <f t="shared" si="151"/>
        <v>7.0829469538512191</v>
      </c>
      <c r="G391" s="434">
        <f t="shared" si="152"/>
        <v>2.5336835829392612E-6</v>
      </c>
      <c r="H391" s="467">
        <f t="shared" si="153"/>
        <v>8.5124727195912264</v>
      </c>
      <c r="I391" s="253">
        <f t="shared" si="158"/>
        <v>113.65676595692612</v>
      </c>
      <c r="J391">
        <f t="shared" si="159"/>
        <v>15.595425926280697</v>
      </c>
      <c r="K391" s="253">
        <f t="shared" si="154"/>
        <v>7149843530.5620613</v>
      </c>
      <c r="L391" s="249">
        <f t="shared" si="155"/>
        <v>62907366.165613934</v>
      </c>
      <c r="M391" s="253">
        <f t="shared" si="156"/>
        <v>981066935.29102397</v>
      </c>
      <c r="N391" s="443">
        <f t="shared" si="167"/>
        <v>1.0000009355972622E-2</v>
      </c>
      <c r="O391" s="454">
        <f t="shared" si="157"/>
        <v>1.0000023389930193E-2</v>
      </c>
      <c r="Q391" s="353">
        <v>362</v>
      </c>
      <c r="R391" s="54">
        <f t="shared" si="168"/>
        <v>5.9521847063000907E-9</v>
      </c>
      <c r="S391" s="253">
        <f t="shared" si="160"/>
        <v>1.2040088589205299E-3</v>
      </c>
      <c r="T391" s="253">
        <f t="shared" si="161"/>
        <v>5.4682289565599921E-4</v>
      </c>
      <c r="U391">
        <f t="shared" si="169"/>
        <v>3.7093289883991313E-10</v>
      </c>
      <c r="V391" s="253">
        <f t="shared" si="170"/>
        <v>5.4682252472310034E-4</v>
      </c>
      <c r="W391" s="253">
        <f t="shared" si="171"/>
        <v>6.5718596326453066E-4</v>
      </c>
      <c r="X391">
        <f t="shared" si="162"/>
        <v>113.65676595692612</v>
      </c>
      <c r="Y391">
        <f t="shared" si="163"/>
        <v>15.595425926280697</v>
      </c>
      <c r="Z391" s="55">
        <f t="shared" si="164"/>
        <v>8.5124747496230029</v>
      </c>
      <c r="AA391" s="477">
        <f t="shared" si="165"/>
        <v>0.37443626280458703</v>
      </c>
      <c r="AB391" s="253">
        <f t="shared" si="173"/>
        <v>62907366.165613934</v>
      </c>
      <c r="AC391" s="261">
        <f t="shared" si="172"/>
        <v>75741.026154756662</v>
      </c>
      <c r="AD391" s="435">
        <f t="shared" si="166"/>
        <v>-1.540475575558623E-2</v>
      </c>
      <c r="AE391" s="478">
        <f t="shared" si="174"/>
        <v>-5.2318781614303575E-2</v>
      </c>
    </row>
    <row r="392" spans="2:31" x14ac:dyDescent="0.3">
      <c r="B392" s="353">
        <v>363</v>
      </c>
      <c r="C392" s="432">
        <f t="shared" si="148"/>
        <v>113.6567007292324</v>
      </c>
      <c r="D392" s="433">
        <f t="shared" si="149"/>
        <v>15.595422346189951</v>
      </c>
      <c r="E392" s="434">
        <f t="shared" si="150"/>
        <v>7.0829495506932547</v>
      </c>
      <c r="F392" s="434">
        <f t="shared" si="151"/>
        <v>7.0829471117472931</v>
      </c>
      <c r="G392" s="434">
        <f t="shared" si="152"/>
        <v>2.4389459616358522E-6</v>
      </c>
      <c r="H392" s="467">
        <f t="shared" si="153"/>
        <v>8.5124727954966968</v>
      </c>
      <c r="I392" s="253">
        <f t="shared" si="158"/>
        <v>113.65676595692612</v>
      </c>
      <c r="J392">
        <f t="shared" si="159"/>
        <v>15.595425926280697</v>
      </c>
      <c r="K392" s="253">
        <f t="shared" si="154"/>
        <v>7221342126.848917</v>
      </c>
      <c r="L392" s="249">
        <f t="shared" si="155"/>
        <v>63536439.827270076</v>
      </c>
      <c r="M392" s="253">
        <f t="shared" si="156"/>
        <v>990877613.47956109</v>
      </c>
      <c r="N392" s="443">
        <f t="shared" si="167"/>
        <v>1.0000009006140726E-2</v>
      </c>
      <c r="O392" s="454">
        <f t="shared" si="157"/>
        <v>1.0000022515350777E-2</v>
      </c>
      <c r="Q392" s="353">
        <v>363</v>
      </c>
      <c r="R392" s="54">
        <f t="shared" si="168"/>
        <v>5.5849244104189883E-9</v>
      </c>
      <c r="S392" s="253">
        <f t="shared" si="160"/>
        <v>1.1737241549715802E-3</v>
      </c>
      <c r="T392" s="253">
        <f t="shared" si="161"/>
        <v>5.3306853713550061E-4</v>
      </c>
      <c r="U392">
        <f t="shared" si="169"/>
        <v>3.4804568466529415E-10</v>
      </c>
      <c r="V392" s="253">
        <f t="shared" si="170"/>
        <v>5.33068189089816E-4</v>
      </c>
      <c r="W392" s="253">
        <f t="shared" si="171"/>
        <v>6.4065561783607956E-4</v>
      </c>
      <c r="X392">
        <f t="shared" si="162"/>
        <v>113.65676595692612</v>
      </c>
      <c r="Y392">
        <f t="shared" si="163"/>
        <v>15.595425926280697</v>
      </c>
      <c r="Z392" s="55">
        <f t="shared" si="164"/>
        <v>8.5124747496230029</v>
      </c>
      <c r="AA392" s="477">
        <f t="shared" si="165"/>
        <v>0.35484621374243785</v>
      </c>
      <c r="AB392" s="253">
        <f t="shared" si="173"/>
        <v>63536439.827270076</v>
      </c>
      <c r="AC392" s="261">
        <f t="shared" si="172"/>
        <v>74574.254146165185</v>
      </c>
      <c r="AD392" s="435">
        <f t="shared" si="166"/>
        <v>-1.5404755755585994E-2</v>
      </c>
      <c r="AE392" s="478">
        <f t="shared" si="174"/>
        <v>-5.2318781614303582E-2</v>
      </c>
    </row>
    <row r="393" spans="2:31" x14ac:dyDescent="0.3">
      <c r="B393" s="353">
        <v>364</v>
      </c>
      <c r="C393" s="432">
        <f t="shared" si="148"/>
        <v>113.65670316817837</v>
      </c>
      <c r="D393" s="433">
        <f t="shared" si="149"/>
        <v>15.595422480054092</v>
      </c>
      <c r="E393" s="434">
        <f t="shared" si="150"/>
        <v>7.0829496114901307</v>
      </c>
      <c r="F393" s="434">
        <f t="shared" si="151"/>
        <v>7.0829472637394346</v>
      </c>
      <c r="G393" s="434">
        <f t="shared" si="152"/>
        <v>2.3477506960745131E-6</v>
      </c>
      <c r="H393" s="467">
        <f t="shared" si="153"/>
        <v>8.512472868563961</v>
      </c>
      <c r="I393" s="253">
        <f t="shared" si="158"/>
        <v>113.65676595692612</v>
      </c>
      <c r="J393">
        <f t="shared" si="159"/>
        <v>15.595425926280697</v>
      </c>
      <c r="K393" s="253">
        <f t="shared" si="154"/>
        <v>7293555704.6289692</v>
      </c>
      <c r="L393" s="249">
        <f t="shared" si="155"/>
        <v>64171804.225542776</v>
      </c>
      <c r="M393" s="253">
        <f t="shared" si="156"/>
        <v>1000786398.2046608</v>
      </c>
      <c r="N393" s="443">
        <f t="shared" si="167"/>
        <v>1.0000008669389595E-2</v>
      </c>
      <c r="O393" s="454">
        <f t="shared" si="157"/>
        <v>1.0000021673472918E-2</v>
      </c>
      <c r="Q393" s="353">
        <v>364</v>
      </c>
      <c r="R393" s="54">
        <f t="shared" si="168"/>
        <v>5.2403247226315683E-9</v>
      </c>
      <c r="S393" s="253">
        <f t="shared" si="160"/>
        <v>1.144201208950307E-3</v>
      </c>
      <c r="T393" s="253">
        <f t="shared" si="161"/>
        <v>5.1966014506924765E-4</v>
      </c>
      <c r="U393">
        <f t="shared" si="169"/>
        <v>3.2657065197771273E-10</v>
      </c>
      <c r="V393" s="253">
        <f t="shared" si="170"/>
        <v>5.1965981849859562E-4</v>
      </c>
      <c r="W393" s="253">
        <f t="shared" si="171"/>
        <v>6.2454106388105935E-4</v>
      </c>
      <c r="X393">
        <f t="shared" si="162"/>
        <v>113.65676595692612</v>
      </c>
      <c r="Y393">
        <f t="shared" si="163"/>
        <v>15.595425926280697</v>
      </c>
      <c r="Z393" s="55">
        <f t="shared" si="164"/>
        <v>8.5124747496230029</v>
      </c>
      <c r="AA393" s="477">
        <f t="shared" si="165"/>
        <v>0.33628109217898478</v>
      </c>
      <c r="AB393" s="253">
        <f t="shared" si="173"/>
        <v>64171804.225542776</v>
      </c>
      <c r="AC393" s="261">
        <f t="shared" si="172"/>
        <v>73425.455975388511</v>
      </c>
      <c r="AD393" s="435">
        <f t="shared" si="166"/>
        <v>-1.5404755755586036E-2</v>
      </c>
      <c r="AE393" s="478">
        <f t="shared" si="174"/>
        <v>-5.2318781614303533E-2</v>
      </c>
    </row>
    <row r="394" spans="2:31" x14ac:dyDescent="0.3">
      <c r="B394" s="353">
        <v>365</v>
      </c>
      <c r="C394" s="432">
        <f t="shared" si="148"/>
        <v>113.65670551592908</v>
      </c>
      <c r="D394" s="433">
        <f t="shared" si="149"/>
        <v>15.595422608912884</v>
      </c>
      <c r="E394" s="434">
        <f t="shared" si="150"/>
        <v>7.0829496700137344</v>
      </c>
      <c r="F394" s="434">
        <f t="shared" si="151"/>
        <v>7.0829474100483987</v>
      </c>
      <c r="G394" s="434">
        <f t="shared" si="152"/>
        <v>2.2599653357602278E-6</v>
      </c>
      <c r="H394" s="467">
        <f t="shared" si="153"/>
        <v>8.5124729388991494</v>
      </c>
      <c r="I394" s="253">
        <f t="shared" si="158"/>
        <v>113.65676595692612</v>
      </c>
      <c r="J394">
        <f t="shared" si="159"/>
        <v>15.595425926280697</v>
      </c>
      <c r="K394" s="253">
        <f t="shared" si="154"/>
        <v>7366491413.8412523</v>
      </c>
      <c r="L394" s="249">
        <f t="shared" si="155"/>
        <v>64813522.267798208</v>
      </c>
      <c r="M394" s="253">
        <f t="shared" si="156"/>
        <v>1010794270.5385001</v>
      </c>
      <c r="N394" s="443">
        <f t="shared" si="167"/>
        <v>1.0000008345230016E-2</v>
      </c>
      <c r="O394" s="454">
        <f t="shared" si="157"/>
        <v>1.0000020863074145E-2</v>
      </c>
      <c r="Q394" s="353">
        <v>365</v>
      </c>
      <c r="R394" s="54">
        <f t="shared" si="168"/>
        <v>4.9169874434457149E-9</v>
      </c>
      <c r="S394" s="253">
        <f t="shared" si="160"/>
        <v>1.1154208601892883E-3</v>
      </c>
      <c r="T394" s="253">
        <f t="shared" si="161"/>
        <v>5.0658901728568655E-4</v>
      </c>
      <c r="U394">
        <f t="shared" si="169"/>
        <v>3.0642066668836644E-10</v>
      </c>
      <c r="V394" s="253">
        <f t="shared" si="170"/>
        <v>5.0658871086501983E-4</v>
      </c>
      <c r="W394" s="253">
        <f t="shared" si="171"/>
        <v>6.0883184290360173E-4</v>
      </c>
      <c r="X394">
        <f t="shared" si="162"/>
        <v>113.65676595692612</v>
      </c>
      <c r="Y394">
        <f t="shared" si="163"/>
        <v>15.595425926280697</v>
      </c>
      <c r="Z394" s="55">
        <f t="shared" si="164"/>
        <v>8.5124747496230029</v>
      </c>
      <c r="AA394" s="477">
        <f t="shared" si="165"/>
        <v>0.318687275156253</v>
      </c>
      <c r="AB394" s="253">
        <f t="shared" si="173"/>
        <v>64813522.267798208</v>
      </c>
      <c r="AC394" s="261">
        <f t="shared" si="172"/>
        <v>72294.35475984498</v>
      </c>
      <c r="AD394" s="435">
        <f t="shared" si="166"/>
        <v>-1.5404755755587885E-2</v>
      </c>
      <c r="AE394" s="478">
        <f t="shared" si="174"/>
        <v>-5.2318781614303513E-2</v>
      </c>
    </row>
    <row r="395" spans="2:31" x14ac:dyDescent="0.3">
      <c r="B395" s="353">
        <v>366</v>
      </c>
      <c r="C395" s="432">
        <f t="shared" si="148"/>
        <v>113.6567077758944</v>
      </c>
      <c r="D395" s="433">
        <f t="shared" si="149"/>
        <v>15.595422732953478</v>
      </c>
      <c r="E395" s="434">
        <f t="shared" si="150"/>
        <v>7.0829497263490655</v>
      </c>
      <c r="F395" s="434">
        <f t="shared" si="151"/>
        <v>7.0829475508866837</v>
      </c>
      <c r="G395" s="434">
        <f t="shared" si="152"/>
        <v>2.1754623817926699E-6</v>
      </c>
      <c r="H395" s="467">
        <f t="shared" si="153"/>
        <v>8.512473006604413</v>
      </c>
      <c r="I395" s="253">
        <f t="shared" si="158"/>
        <v>113.65676595692612</v>
      </c>
      <c r="J395">
        <f t="shared" si="159"/>
        <v>15.595425926280697</v>
      </c>
      <c r="K395" s="253">
        <f t="shared" si="154"/>
        <v>7440156475.9207411</v>
      </c>
      <c r="L395" s="249">
        <f t="shared" si="155"/>
        <v>65461657.490476191</v>
      </c>
      <c r="M395" s="253">
        <f t="shared" si="156"/>
        <v>1020902221.3637884</v>
      </c>
      <c r="N395" s="443">
        <f t="shared" si="167"/>
        <v>1.0000008033190859E-2</v>
      </c>
      <c r="O395" s="454">
        <f t="shared" si="157"/>
        <v>1.000002008297681E-2</v>
      </c>
      <c r="Q395" s="353">
        <v>366</v>
      </c>
      <c r="R395" s="54">
        <f t="shared" si="168"/>
        <v>4.6136006447443616E-9</v>
      </c>
      <c r="S395" s="253">
        <f t="shared" si="160"/>
        <v>1.087364429973648E-3</v>
      </c>
      <c r="T395" s="253">
        <f t="shared" si="161"/>
        <v>4.9384667050092793E-4</v>
      </c>
      <c r="U395">
        <f t="shared" si="169"/>
        <v>2.8751397103543411E-10</v>
      </c>
      <c r="V395" s="253">
        <f t="shared" si="170"/>
        <v>4.9384638298695686E-4</v>
      </c>
      <c r="W395" s="253">
        <f t="shared" si="171"/>
        <v>5.9351775947272007E-4</v>
      </c>
      <c r="X395">
        <f t="shared" si="162"/>
        <v>113.65676595692612</v>
      </c>
      <c r="Y395">
        <f t="shared" si="163"/>
        <v>15.595425926280697</v>
      </c>
      <c r="Z395" s="55">
        <f t="shared" si="164"/>
        <v>8.5124747496230029</v>
      </c>
      <c r="AA395" s="477">
        <f t="shared" si="165"/>
        <v>0.30201394520409552</v>
      </c>
      <c r="AB395" s="253">
        <f t="shared" si="173"/>
        <v>65461657.490476191</v>
      </c>
      <c r="AC395" s="261">
        <f t="shared" si="172"/>
        <v>71180.677882261894</v>
      </c>
      <c r="AD395" s="435">
        <f t="shared" si="166"/>
        <v>-1.5404755755585833E-2</v>
      </c>
      <c r="AE395" s="478">
        <f t="shared" si="174"/>
        <v>-5.2318781614303589E-2</v>
      </c>
    </row>
    <row r="396" spans="2:31" x14ac:dyDescent="0.3">
      <c r="B396" s="353">
        <v>367</v>
      </c>
      <c r="C396" s="432">
        <f t="shared" si="148"/>
        <v>113.65670995135679</v>
      </c>
      <c r="D396" s="433">
        <f t="shared" si="149"/>
        <v>15.595422852356048</v>
      </c>
      <c r="E396" s="434">
        <f t="shared" si="150"/>
        <v>7.0829497805779509</v>
      </c>
      <c r="F396" s="434">
        <f t="shared" si="151"/>
        <v>7.0829476864588496</v>
      </c>
      <c r="G396" s="434">
        <f t="shared" si="152"/>
        <v>2.0941191012369131E-6</v>
      </c>
      <c r="H396" s="467">
        <f t="shared" si="153"/>
        <v>8.5124730717780963</v>
      </c>
      <c r="I396" s="253">
        <f t="shared" si="158"/>
        <v>113.65676595692612</v>
      </c>
      <c r="J396">
        <f t="shared" si="159"/>
        <v>15.595425926280697</v>
      </c>
      <c r="K396" s="253">
        <f t="shared" si="154"/>
        <v>7514558184.5134163</v>
      </c>
      <c r="L396" s="249">
        <f t="shared" si="155"/>
        <v>66116274.065380953</v>
      </c>
      <c r="M396" s="253">
        <f t="shared" si="156"/>
        <v>1031111251.471877</v>
      </c>
      <c r="N396" s="443">
        <f t="shared" si="167"/>
        <v>1.0000007732817662E-2</v>
      </c>
      <c r="O396" s="454">
        <f t="shared" si="157"/>
        <v>1.0000019332048762E-2</v>
      </c>
      <c r="Q396" s="353">
        <v>367</v>
      </c>
      <c r="R396" s="54">
        <f t="shared" si="168"/>
        <v>4.3289333466894765E-9</v>
      </c>
      <c r="S396" s="253">
        <f t="shared" si="160"/>
        <v>1.0600137094184069E-3</v>
      </c>
      <c r="T396" s="253">
        <f t="shared" si="161"/>
        <v>4.8142483481302111E-4</v>
      </c>
      <c r="U396">
        <f t="shared" si="169"/>
        <v>2.6977385185521787E-10</v>
      </c>
      <c r="V396" s="253">
        <f t="shared" si="170"/>
        <v>4.8142456503916925E-4</v>
      </c>
      <c r="W396" s="253">
        <f t="shared" si="171"/>
        <v>5.7858887460538572E-4</v>
      </c>
      <c r="X396">
        <f t="shared" si="162"/>
        <v>113.65676595692612</v>
      </c>
      <c r="Y396">
        <f t="shared" si="163"/>
        <v>15.595425926280697</v>
      </c>
      <c r="Z396" s="55">
        <f t="shared" si="164"/>
        <v>8.5124747496230029</v>
      </c>
      <c r="AA396" s="477">
        <f t="shared" si="165"/>
        <v>0.28621294356048821</v>
      </c>
      <c r="AB396" s="253">
        <f t="shared" si="173"/>
        <v>66116274.065380953</v>
      </c>
      <c r="AC396" s="261">
        <f t="shared" si="172"/>
        <v>70084.156924968469</v>
      </c>
      <c r="AD396" s="435">
        <f t="shared" si="166"/>
        <v>-1.5404755755587946E-2</v>
      </c>
      <c r="AE396" s="478">
        <f t="shared" si="174"/>
        <v>-5.2318781614303561E-2</v>
      </c>
    </row>
    <row r="397" spans="2:31" x14ac:dyDescent="0.3">
      <c r="B397" s="353">
        <v>368</v>
      </c>
      <c r="C397" s="432">
        <f t="shared" si="148"/>
        <v>113.65671204547589</v>
      </c>
      <c r="D397" s="433">
        <f t="shared" si="149"/>
        <v>15.595422967293995</v>
      </c>
      <c r="E397" s="434">
        <f t="shared" si="150"/>
        <v>7.0829498327791462</v>
      </c>
      <c r="F397" s="434">
        <f t="shared" si="151"/>
        <v>7.0829478169618003</v>
      </c>
      <c r="G397" s="434">
        <f t="shared" si="152"/>
        <v>2.0158173459350337E-6</v>
      </c>
      <c r="H397" s="467">
        <f t="shared" si="153"/>
        <v>8.512473134514849</v>
      </c>
      <c r="I397" s="253">
        <f t="shared" si="158"/>
        <v>113.65676595692612</v>
      </c>
      <c r="J397">
        <f t="shared" si="159"/>
        <v>15.595425926280697</v>
      </c>
      <c r="K397" s="253">
        <f t="shared" si="154"/>
        <v>7589703906.1984568</v>
      </c>
      <c r="L397" s="249">
        <f t="shared" si="155"/>
        <v>66777436.806034766</v>
      </c>
      <c r="M397" s="253">
        <f t="shared" si="156"/>
        <v>1041422371.6618567</v>
      </c>
      <c r="N397" s="443">
        <f t="shared" si="167"/>
        <v>1.0000007443678741E-2</v>
      </c>
      <c r="O397" s="454">
        <f t="shared" si="157"/>
        <v>1.0000018609198689E-2</v>
      </c>
      <c r="Q397" s="353">
        <v>368</v>
      </c>
      <c r="R397" s="54">
        <f t="shared" si="168"/>
        <v>4.0618305230704486E-9</v>
      </c>
      <c r="S397" s="253">
        <f t="shared" si="160"/>
        <v>1.0333509476507349E-3</v>
      </c>
      <c r="T397" s="253">
        <f t="shared" si="161"/>
        <v>4.6931544833470556E-4</v>
      </c>
      <c r="U397">
        <f t="shared" si="169"/>
        <v>2.5312832932153983E-10</v>
      </c>
      <c r="V397" s="253">
        <f t="shared" si="170"/>
        <v>4.6931519520637623E-4</v>
      </c>
      <c r="W397" s="253">
        <f t="shared" si="171"/>
        <v>5.6403549931602944E-4</v>
      </c>
      <c r="X397">
        <f t="shared" si="162"/>
        <v>113.65676595692612</v>
      </c>
      <c r="Y397">
        <f t="shared" si="163"/>
        <v>15.595425926280697</v>
      </c>
      <c r="Z397" s="55">
        <f t="shared" si="164"/>
        <v>8.5124747496230029</v>
      </c>
      <c r="AA397" s="477">
        <f t="shared" si="165"/>
        <v>0.27123863107116003</v>
      </c>
      <c r="AB397" s="253">
        <f t="shared" si="173"/>
        <v>66777436.806034766</v>
      </c>
      <c r="AC397" s="261">
        <f t="shared" si="172"/>
        <v>69004.52760520317</v>
      </c>
      <c r="AD397" s="435">
        <f t="shared" si="166"/>
        <v>-1.5404755755585985E-2</v>
      </c>
      <c r="AE397" s="478">
        <f t="shared" si="174"/>
        <v>-5.2318781614303582E-2</v>
      </c>
    </row>
    <row r="398" spans="2:31" x14ac:dyDescent="0.3">
      <c r="B398" s="353">
        <v>369</v>
      </c>
      <c r="C398" s="432">
        <f t="shared" si="148"/>
        <v>113.65671406129323</v>
      </c>
      <c r="D398" s="433">
        <f t="shared" si="149"/>
        <v>15.595423077934264</v>
      </c>
      <c r="E398" s="434">
        <f t="shared" si="150"/>
        <v>7.0829498830284709</v>
      </c>
      <c r="F398" s="434">
        <f t="shared" si="151"/>
        <v>7.082947942585081</v>
      </c>
      <c r="G398" s="434">
        <f t="shared" si="152"/>
        <v>1.9404433899694595E-6</v>
      </c>
      <c r="H398" s="467">
        <f t="shared" si="153"/>
        <v>8.5124731949057928</v>
      </c>
      <c r="I398" s="253">
        <f t="shared" si="158"/>
        <v>113.65676595692612</v>
      </c>
      <c r="J398">
        <f t="shared" si="159"/>
        <v>15.595425926280697</v>
      </c>
      <c r="K398" s="253">
        <f t="shared" si="154"/>
        <v>7665601081.2176666</v>
      </c>
      <c r="L398" s="249">
        <f t="shared" si="155"/>
        <v>67445211.174095109</v>
      </c>
      <c r="M398" s="253">
        <f t="shared" si="156"/>
        <v>1051836602.8406327</v>
      </c>
      <c r="N398" s="443">
        <f t="shared" si="167"/>
        <v>1.0000007165351602E-2</v>
      </c>
      <c r="O398" s="454">
        <f t="shared" si="157"/>
        <v>1.0000017913376723E-2</v>
      </c>
      <c r="Q398" s="353">
        <v>369</v>
      </c>
      <c r="R398" s="54">
        <f t="shared" si="168"/>
        <v>3.8112084148313008E-9</v>
      </c>
      <c r="S398" s="253">
        <f t="shared" si="160"/>
        <v>1.0073588402894772E-3</v>
      </c>
      <c r="T398" s="253">
        <f t="shared" si="161"/>
        <v>4.5751065196117429E-4</v>
      </c>
      <c r="U398">
        <f t="shared" si="169"/>
        <v>2.3750986489046801E-10</v>
      </c>
      <c r="V398" s="253">
        <f t="shared" si="170"/>
        <v>4.5751041445130937E-4</v>
      </c>
      <c r="W398" s="253">
        <f t="shared" si="171"/>
        <v>5.4984818832830296E-4</v>
      </c>
      <c r="X398">
        <f t="shared" si="162"/>
        <v>113.65676595692612</v>
      </c>
      <c r="Y398">
        <f t="shared" si="163"/>
        <v>15.595425926280697</v>
      </c>
      <c r="Z398" s="55">
        <f t="shared" si="164"/>
        <v>8.5124747496230029</v>
      </c>
      <c r="AA398" s="477">
        <f t="shared" si="165"/>
        <v>0.25704775636678534</v>
      </c>
      <c r="AB398" s="253">
        <f t="shared" si="173"/>
        <v>67445211.174095109</v>
      </c>
      <c r="AC398" s="261">
        <f t="shared" si="172"/>
        <v>67941.529711415278</v>
      </c>
      <c r="AD398" s="435">
        <f t="shared" si="166"/>
        <v>-1.5404755755588098E-2</v>
      </c>
      <c r="AE398" s="478">
        <f t="shared" si="174"/>
        <v>-5.2318781614303617E-2</v>
      </c>
    </row>
    <row r="399" spans="2:31" x14ac:dyDescent="0.3">
      <c r="B399" s="353">
        <v>370</v>
      </c>
      <c r="C399" s="432">
        <f t="shared" si="148"/>
        <v>113.65671600173663</v>
      </c>
      <c r="D399" s="433">
        <f t="shared" si="149"/>
        <v>15.595423184437559</v>
      </c>
      <c r="E399" s="434">
        <f t="shared" si="150"/>
        <v>7.0829499313989119</v>
      </c>
      <c r="F399" s="434">
        <f t="shared" si="151"/>
        <v>7.0829480635111493</v>
      </c>
      <c r="G399" s="434">
        <f t="shared" si="152"/>
        <v>1.8678877626854273E-6</v>
      </c>
      <c r="H399" s="467">
        <f t="shared" si="153"/>
        <v>8.512473253038646</v>
      </c>
      <c r="I399" s="253">
        <f t="shared" si="158"/>
        <v>113.65676595692612</v>
      </c>
      <c r="J399">
        <f t="shared" si="159"/>
        <v>15.595425926280697</v>
      </c>
      <c r="K399" s="253">
        <f t="shared" si="154"/>
        <v>7742257224.2121935</v>
      </c>
      <c r="L399" s="249">
        <f t="shared" si="155"/>
        <v>68119663.285836056</v>
      </c>
      <c r="M399" s="253">
        <f t="shared" si="156"/>
        <v>1062354976.124007</v>
      </c>
      <c r="N399" s="443">
        <f t="shared" si="167"/>
        <v>1.000000689742871E-2</v>
      </c>
      <c r="O399" s="454">
        <f t="shared" si="157"/>
        <v>1.0000017243572787E-2</v>
      </c>
      <c r="Q399" s="353">
        <v>370</v>
      </c>
      <c r="R399" s="54">
        <f t="shared" si="168"/>
        <v>3.5760501327615303E-9</v>
      </c>
      <c r="S399" s="253">
        <f t="shared" si="160"/>
        <v>9.8202051821444196E-4</v>
      </c>
      <c r="T399" s="253">
        <f t="shared" si="161"/>
        <v>4.4600278426943859E-4</v>
      </c>
      <c r="U399">
        <f t="shared" si="169"/>
        <v>2.2285508726536717E-10</v>
      </c>
      <c r="V399" s="253">
        <f t="shared" si="170"/>
        <v>4.4600256141435134E-4</v>
      </c>
      <c r="W399" s="253">
        <f t="shared" si="171"/>
        <v>5.3601773394500337E-4</v>
      </c>
      <c r="X399">
        <f t="shared" si="162"/>
        <v>113.65676595692612</v>
      </c>
      <c r="Y399">
        <f t="shared" si="163"/>
        <v>15.595425926280697</v>
      </c>
      <c r="Z399" s="55">
        <f t="shared" si="164"/>
        <v>8.5124747496230029</v>
      </c>
      <c r="AA399" s="477">
        <f t="shared" si="165"/>
        <v>0.24359933093698477</v>
      </c>
      <c r="AB399" s="253">
        <f t="shared" si="173"/>
        <v>68119663.285836056</v>
      </c>
      <c r="AC399" s="261">
        <f t="shared" si="172"/>
        <v>66894.907040550039</v>
      </c>
      <c r="AD399" s="435">
        <f t="shared" si="166"/>
        <v>-1.5404755755585964E-2</v>
      </c>
      <c r="AE399" s="478">
        <f t="shared" si="174"/>
        <v>-5.2318781614303637E-2</v>
      </c>
    </row>
    <row r="400" spans="2:31" x14ac:dyDescent="0.3">
      <c r="B400" s="353">
        <v>371</v>
      </c>
      <c r="C400" s="432">
        <f t="shared" si="148"/>
        <v>113.65671786962439</v>
      </c>
      <c r="D400" s="433">
        <f t="shared" si="149"/>
        <v>15.595423286958559</v>
      </c>
      <c r="E400" s="434">
        <f t="shared" si="150"/>
        <v>7.0829499779607206</v>
      </c>
      <c r="F400" s="434">
        <f t="shared" si="151"/>
        <v>7.0829481799156389</v>
      </c>
      <c r="G400" s="434">
        <f t="shared" si="152"/>
        <v>1.7980450817134397E-6</v>
      </c>
      <c r="H400" s="467">
        <f t="shared" si="153"/>
        <v>8.5124733089978371</v>
      </c>
      <c r="I400" s="253">
        <f t="shared" si="158"/>
        <v>113.65676595692612</v>
      </c>
      <c r="J400">
        <f t="shared" si="159"/>
        <v>15.595425926280697</v>
      </c>
      <c r="K400" s="253">
        <f t="shared" si="154"/>
        <v>7819679924.9666004</v>
      </c>
      <c r="L400" s="249">
        <f t="shared" si="155"/>
        <v>68800859.918694422</v>
      </c>
      <c r="M400" s="253">
        <f t="shared" si="156"/>
        <v>1072978532.9387819</v>
      </c>
      <c r="N400" s="443">
        <f t="shared" si="167"/>
        <v>1.0000006639527239E-2</v>
      </c>
      <c r="O400" s="454">
        <f t="shared" si="157"/>
        <v>1.0000016598813662E-2</v>
      </c>
      <c r="Q400" s="353">
        <v>371</v>
      </c>
      <c r="R400" s="54">
        <f t="shared" si="168"/>
        <v>3.3554015315086912E-9</v>
      </c>
      <c r="S400" s="253">
        <f t="shared" si="160"/>
        <v>9.5731953661819247E-4</v>
      </c>
      <c r="T400" s="253">
        <f t="shared" si="161"/>
        <v>4.347843765459966E-4</v>
      </c>
      <c r="U400">
        <f t="shared" si="169"/>
        <v>2.0910453527038993E-10</v>
      </c>
      <c r="V400" s="253">
        <f t="shared" si="170"/>
        <v>4.3478416744146132E-4</v>
      </c>
      <c r="W400" s="253">
        <f t="shared" si="171"/>
        <v>5.2253516007219592E-4</v>
      </c>
      <c r="X400">
        <f t="shared" si="162"/>
        <v>113.65676595692612</v>
      </c>
      <c r="Y400">
        <f t="shared" si="163"/>
        <v>15.595425926280697</v>
      </c>
      <c r="Z400" s="55">
        <f t="shared" si="164"/>
        <v>8.5124747496230029</v>
      </c>
      <c r="AA400" s="477">
        <f t="shared" si="165"/>
        <v>0.23085451074030219</v>
      </c>
      <c r="AB400" s="253">
        <f t="shared" si="173"/>
        <v>68800859.918694422</v>
      </c>
      <c r="AC400" s="261">
        <f t="shared" si="172"/>
        <v>65864.407336297736</v>
      </c>
      <c r="AD400" s="435">
        <f t="shared" si="166"/>
        <v>-1.5404755755585987E-2</v>
      </c>
      <c r="AE400" s="478">
        <f t="shared" si="174"/>
        <v>-5.2318781614303603E-2</v>
      </c>
    </row>
    <row r="401" spans="2:31" x14ac:dyDescent="0.3">
      <c r="B401" s="353">
        <v>372</v>
      </c>
      <c r="C401" s="432">
        <f t="shared" si="148"/>
        <v>113.65671966766948</v>
      </c>
      <c r="D401" s="433">
        <f t="shared" si="149"/>
        <v>15.595423385646168</v>
      </c>
      <c r="E401" s="434">
        <f t="shared" si="150"/>
        <v>7.0829500227815236</v>
      </c>
      <c r="F401" s="434">
        <f t="shared" si="151"/>
        <v>7.0829482919676181</v>
      </c>
      <c r="G401" s="434">
        <f t="shared" si="152"/>
        <v>1.7308139055316474E-6</v>
      </c>
      <c r="H401" s="467">
        <f t="shared" si="153"/>
        <v>8.5124733628646432</v>
      </c>
      <c r="I401" s="253">
        <f t="shared" si="158"/>
        <v>113.65676595692612</v>
      </c>
      <c r="J401">
        <f t="shared" si="159"/>
        <v>15.595425926280697</v>
      </c>
      <c r="K401" s="253">
        <f t="shared" si="154"/>
        <v>7897876849.1603851</v>
      </c>
      <c r="L401" s="249">
        <f t="shared" si="155"/>
        <v>69488868.517881364</v>
      </c>
      <c r="M401" s="253">
        <f t="shared" si="156"/>
        <v>1083708325.1258588</v>
      </c>
      <c r="N401" s="443">
        <f t="shared" si="167"/>
        <v>1.0000006391264036E-2</v>
      </c>
      <c r="O401" s="454">
        <f t="shared" si="157"/>
        <v>1.0000015978162777E-2</v>
      </c>
      <c r="Q401" s="353">
        <v>372</v>
      </c>
      <c r="R401" s="54">
        <f t="shared" si="168"/>
        <v>3.1483673381716716E-9</v>
      </c>
      <c r="S401" s="253">
        <f t="shared" si="160"/>
        <v>9.3323986433320536E-4</v>
      </c>
      <c r="T401" s="253">
        <f t="shared" si="161"/>
        <v>4.2384814793956468E-4</v>
      </c>
      <c r="U401">
        <f t="shared" si="169"/>
        <v>1.962024165891267E-10</v>
      </c>
      <c r="V401" s="253">
        <f t="shared" si="170"/>
        <v>4.2384795173714811E-4</v>
      </c>
      <c r="W401" s="253">
        <f t="shared" si="171"/>
        <v>5.0939171639364069E-4</v>
      </c>
      <c r="X401">
        <f t="shared" si="162"/>
        <v>113.65676595692612</v>
      </c>
      <c r="Y401">
        <f t="shared" si="163"/>
        <v>15.595425926280697</v>
      </c>
      <c r="Z401" s="55">
        <f t="shared" si="164"/>
        <v>8.5124747496230029</v>
      </c>
      <c r="AA401" s="477">
        <f t="shared" si="165"/>
        <v>0.21877648400820343</v>
      </c>
      <c r="AB401" s="253">
        <f t="shared" si="173"/>
        <v>69488868.517881364</v>
      </c>
      <c r="AC401" s="261">
        <f t="shared" si="172"/>
        <v>64849.782228295524</v>
      </c>
      <c r="AD401" s="435">
        <f t="shared" si="166"/>
        <v>-1.5404755755587803E-2</v>
      </c>
      <c r="AE401" s="478">
        <f t="shared" si="174"/>
        <v>-5.231878161430354E-2</v>
      </c>
    </row>
    <row r="402" spans="2:31" x14ac:dyDescent="0.3">
      <c r="B402" s="353">
        <v>373</v>
      </c>
      <c r="C402" s="432">
        <f t="shared" si="148"/>
        <v>113.65672139848337</v>
      </c>
      <c r="D402" s="433">
        <f t="shared" si="149"/>
        <v>15.595423480643715</v>
      </c>
      <c r="E402" s="434">
        <f t="shared" si="150"/>
        <v>7.0829500659264175</v>
      </c>
      <c r="F402" s="434">
        <f t="shared" si="151"/>
        <v>7.0829483998298306</v>
      </c>
      <c r="G402" s="434">
        <f t="shared" si="152"/>
        <v>1.6660965869164102E-6</v>
      </c>
      <c r="H402" s="467">
        <f t="shared" si="153"/>
        <v>8.5124734147172987</v>
      </c>
      <c r="I402" s="253">
        <f t="shared" si="158"/>
        <v>113.65676595692612</v>
      </c>
      <c r="J402">
        <f t="shared" si="159"/>
        <v>15.595425926280697</v>
      </c>
      <c r="K402" s="253">
        <f t="shared" si="154"/>
        <v>7976855739.1270113</v>
      </c>
      <c r="L402" s="249">
        <f t="shared" si="155"/>
        <v>70183757.20306018</v>
      </c>
      <c r="M402" s="253">
        <f t="shared" si="156"/>
        <v>1094545415.0444</v>
      </c>
      <c r="N402" s="443">
        <f t="shared" si="167"/>
        <v>1.0000006152285123E-2</v>
      </c>
      <c r="O402" s="454">
        <f t="shared" si="157"/>
        <v>1.0000015380718721E-2</v>
      </c>
      <c r="Q402" s="353">
        <v>373</v>
      </c>
      <c r="R402" s="54">
        <f t="shared" si="168"/>
        <v>2.9541075197665956E-9</v>
      </c>
      <c r="S402" s="253">
        <f t="shared" si="160"/>
        <v>9.0976587342750013E-4</v>
      </c>
      <c r="T402" s="253">
        <f t="shared" si="161"/>
        <v>4.1318700073574033E-4</v>
      </c>
      <c r="U402">
        <f t="shared" si="169"/>
        <v>1.8409638138950649E-10</v>
      </c>
      <c r="V402" s="253">
        <f t="shared" si="170"/>
        <v>4.1318681663935896E-4</v>
      </c>
      <c r="W402" s="253">
        <f t="shared" si="171"/>
        <v>4.965788726917598E-4</v>
      </c>
      <c r="X402">
        <f t="shared" si="162"/>
        <v>113.65676595692612</v>
      </c>
      <c r="Y402">
        <f t="shared" si="163"/>
        <v>15.595425926280697</v>
      </c>
      <c r="Z402" s="55">
        <f t="shared" si="164"/>
        <v>8.5124747496230029</v>
      </c>
      <c r="AA402" s="477">
        <f t="shared" si="165"/>
        <v>0.20733036491903306</v>
      </c>
      <c r="AB402" s="253">
        <f t="shared" si="173"/>
        <v>70183757.20306018</v>
      </c>
      <c r="AC402" s="261">
        <f t="shared" si="172"/>
        <v>63850.787172265576</v>
      </c>
      <c r="AD402" s="435">
        <f t="shared" si="166"/>
        <v>-1.5404755755587749E-2</v>
      </c>
      <c r="AE402" s="478">
        <f t="shared" si="174"/>
        <v>-5.2318781614303561E-2</v>
      </c>
    </row>
    <row r="403" spans="2:31" x14ac:dyDescent="0.3">
      <c r="B403" s="353">
        <v>374</v>
      </c>
      <c r="C403" s="432">
        <f t="shared" si="148"/>
        <v>113.65672306457995</v>
      </c>
      <c r="D403" s="433">
        <f t="shared" si="149"/>
        <v>15.595423572089194</v>
      </c>
      <c r="E403" s="434">
        <f t="shared" si="150"/>
        <v>7.082950107458073</v>
      </c>
      <c r="F403" s="434">
        <f t="shared" si="151"/>
        <v>7.0829485036589395</v>
      </c>
      <c r="G403" s="434">
        <f t="shared" si="152"/>
        <v>1.6037991334982848E-6</v>
      </c>
      <c r="H403" s="467">
        <f t="shared" si="153"/>
        <v>8.5124734646311211</v>
      </c>
      <c r="I403" s="253">
        <f t="shared" si="158"/>
        <v>113.65676595692612</v>
      </c>
      <c r="J403">
        <f t="shared" si="159"/>
        <v>15.595425926280697</v>
      </c>
      <c r="K403" s="253">
        <f t="shared" si="154"/>
        <v>8056624414.6205282</v>
      </c>
      <c r="L403" s="249">
        <f t="shared" si="155"/>
        <v>70885594.775090784</v>
      </c>
      <c r="M403" s="253">
        <f t="shared" si="156"/>
        <v>1105490875.6770122</v>
      </c>
      <c r="N403" s="443">
        <f t="shared" si="167"/>
        <v>1.0000005922246934E-2</v>
      </c>
      <c r="O403" s="454">
        <f t="shared" si="157"/>
        <v>1.0000014805613975E-2</v>
      </c>
      <c r="Q403" s="353">
        <v>374</v>
      </c>
      <c r="R403" s="54">
        <f t="shared" si="168"/>
        <v>2.7718338748264901E-9</v>
      </c>
      <c r="S403" s="253">
        <f t="shared" si="160"/>
        <v>8.8688232906196233E-4</v>
      </c>
      <c r="T403" s="253">
        <f t="shared" si="161"/>
        <v>4.0279401575051785E-4</v>
      </c>
      <c r="U403">
        <f t="shared" si="169"/>
        <v>1.7273730991644096E-10</v>
      </c>
      <c r="V403" s="253">
        <f t="shared" si="170"/>
        <v>4.0279384301320794E-4</v>
      </c>
      <c r="W403" s="253">
        <f t="shared" si="171"/>
        <v>4.8408831331144447E-4</v>
      </c>
      <c r="X403">
        <f t="shared" si="162"/>
        <v>113.65676595692612</v>
      </c>
      <c r="Y403">
        <f t="shared" si="163"/>
        <v>15.595425926280697</v>
      </c>
      <c r="Z403" s="55">
        <f t="shared" si="164"/>
        <v>8.5124747496230029</v>
      </c>
      <c r="AA403" s="477">
        <f t="shared" si="165"/>
        <v>0.19648309283482029</v>
      </c>
      <c r="AB403" s="253">
        <f t="shared" si="173"/>
        <v>70885594.775090784</v>
      </c>
      <c r="AC403" s="261">
        <f t="shared" si="172"/>
        <v>62867.181391074926</v>
      </c>
      <c r="AD403" s="435">
        <f t="shared" si="166"/>
        <v>-1.5404755755585928E-2</v>
      </c>
      <c r="AE403" s="478">
        <f t="shared" si="174"/>
        <v>-5.2318781614303617E-2</v>
      </c>
    </row>
    <row r="404" spans="2:31" x14ac:dyDescent="0.3">
      <c r="B404" s="353">
        <v>375</v>
      </c>
      <c r="C404" s="432">
        <f t="shared" si="148"/>
        <v>113.65672466837908</v>
      </c>
      <c r="D404" s="433">
        <f t="shared" si="149"/>
        <v>15.595423660115401</v>
      </c>
      <c r="E404" s="434">
        <f t="shared" si="150"/>
        <v>7.0829501474368035</v>
      </c>
      <c r="F404" s="434">
        <f t="shared" si="151"/>
        <v>7.0829486036057476</v>
      </c>
      <c r="G404" s="434">
        <f t="shared" si="152"/>
        <v>1.5438310558835155E-6</v>
      </c>
      <c r="H404" s="467">
        <f t="shared" si="153"/>
        <v>8.5124735126785982</v>
      </c>
      <c r="I404" s="253">
        <f t="shared" si="158"/>
        <v>113.65676595692612</v>
      </c>
      <c r="J404">
        <f t="shared" si="159"/>
        <v>15.595425926280697</v>
      </c>
      <c r="K404" s="253">
        <f t="shared" si="154"/>
        <v>8137190773.5898523</v>
      </c>
      <c r="L404" s="249">
        <f t="shared" si="155"/>
        <v>71594450.722841695</v>
      </c>
      <c r="M404" s="253">
        <f t="shared" si="156"/>
        <v>1116545790.7359731</v>
      </c>
      <c r="N404" s="443">
        <f t="shared" si="167"/>
        <v>1.0000005700807606E-2</v>
      </c>
      <c r="O404" s="454">
        <f t="shared" si="157"/>
        <v>1.0000014252013365E-2</v>
      </c>
      <c r="Q404" s="353">
        <v>375</v>
      </c>
      <c r="R404" s="54">
        <f t="shared" si="168"/>
        <v>2.6008068353052614E-9</v>
      </c>
      <c r="S404" s="253">
        <f t="shared" si="160"/>
        <v>8.6457437960278866E-4</v>
      </c>
      <c r="T404" s="253">
        <f t="shared" si="161"/>
        <v>3.926624478396723E-4</v>
      </c>
      <c r="U404">
        <f t="shared" si="169"/>
        <v>1.6207911319037662E-10</v>
      </c>
      <c r="V404" s="253">
        <f t="shared" si="170"/>
        <v>3.926622857605591E-4</v>
      </c>
      <c r="W404" s="253">
        <f t="shared" si="171"/>
        <v>4.7191193176311636E-4</v>
      </c>
      <c r="X404">
        <f t="shared" si="162"/>
        <v>113.65676595692612</v>
      </c>
      <c r="Y404">
        <f t="shared" si="163"/>
        <v>15.595425926280697</v>
      </c>
      <c r="Z404" s="55">
        <f t="shared" si="164"/>
        <v>8.5124747496230029</v>
      </c>
      <c r="AA404" s="477">
        <f t="shared" si="165"/>
        <v>0.1862033368098924</v>
      </c>
      <c r="AB404" s="253">
        <f t="shared" si="173"/>
        <v>71594450.722841695</v>
      </c>
      <c r="AC404" s="261">
        <f t="shared" si="172"/>
        <v>61898.727816703278</v>
      </c>
      <c r="AD404" s="435">
        <f t="shared" si="166"/>
        <v>-1.5404755755586275E-2</v>
      </c>
      <c r="AE404" s="478">
        <f t="shared" si="174"/>
        <v>-5.2318781614303554E-2</v>
      </c>
    </row>
    <row r="405" spans="2:31" x14ac:dyDescent="0.3">
      <c r="B405" s="353">
        <v>376</v>
      </c>
      <c r="C405" s="432">
        <f t="shared" si="148"/>
        <v>113.65672621221015</v>
      </c>
      <c r="D405" s="433">
        <f t="shared" si="149"/>
        <v>15.595423744850196</v>
      </c>
      <c r="E405" s="434">
        <f t="shared" si="150"/>
        <v>7.0829501859206783</v>
      </c>
      <c r="F405" s="434">
        <f t="shared" si="151"/>
        <v>7.082948699815419</v>
      </c>
      <c r="G405" s="434">
        <f t="shared" si="152"/>
        <v>1.4861052592962665E-6</v>
      </c>
      <c r="H405" s="467">
        <f t="shared" si="153"/>
        <v>8.5124735589295177</v>
      </c>
      <c r="I405" s="253">
        <f t="shared" si="158"/>
        <v>113.65676595692612</v>
      </c>
      <c r="J405">
        <f t="shared" si="159"/>
        <v>15.595425926280697</v>
      </c>
      <c r="K405" s="253">
        <f t="shared" si="154"/>
        <v>8218562792.9607859</v>
      </c>
      <c r="L405" s="249">
        <f t="shared" si="155"/>
        <v>72310395.230070114</v>
      </c>
      <c r="M405" s="253">
        <f t="shared" si="156"/>
        <v>1127711254.7705393</v>
      </c>
      <c r="N405" s="443">
        <f t="shared" si="167"/>
        <v>1.0000005487644558E-2</v>
      </c>
      <c r="O405" s="454">
        <f t="shared" si="157"/>
        <v>1.0000013719112421E-2</v>
      </c>
      <c r="Q405" s="353">
        <v>376</v>
      </c>
      <c r="R405" s="54">
        <f t="shared" si="168"/>
        <v>2.4403324658098389E-9</v>
      </c>
      <c r="S405" s="253">
        <f t="shared" si="160"/>
        <v>8.4282754698264384E-4</v>
      </c>
      <c r="T405" s="253">
        <f t="shared" si="161"/>
        <v>3.8278572152110053E-4</v>
      </c>
      <c r="U405">
        <f t="shared" si="169"/>
        <v>1.5207854600309834E-10</v>
      </c>
      <c r="V405" s="253">
        <f t="shared" si="170"/>
        <v>3.8278556944255454E-4</v>
      </c>
      <c r="W405" s="253">
        <f t="shared" si="171"/>
        <v>4.6004182546154331E-4</v>
      </c>
      <c r="X405">
        <f t="shared" si="162"/>
        <v>113.65676595692612</v>
      </c>
      <c r="Y405">
        <f t="shared" si="163"/>
        <v>15.595425926280697</v>
      </c>
      <c r="Z405" s="55">
        <f t="shared" si="164"/>
        <v>8.5124747496230029</v>
      </c>
      <c r="AA405" s="477">
        <f t="shared" si="165"/>
        <v>0.17646140509548103</v>
      </c>
      <c r="AB405" s="253">
        <f t="shared" si="173"/>
        <v>72310395.230070114</v>
      </c>
      <c r="AC405" s="261">
        <f t="shared" si="172"/>
        <v>60945.193033105461</v>
      </c>
      <c r="AD405" s="435">
        <f t="shared" si="166"/>
        <v>-1.5404755755586102E-2</v>
      </c>
      <c r="AE405" s="478">
        <f t="shared" si="174"/>
        <v>-5.2318781614303561E-2</v>
      </c>
    </row>
    <row r="406" spans="2:31" x14ac:dyDescent="0.3">
      <c r="B406" s="353">
        <v>377</v>
      </c>
      <c r="C406" s="432">
        <f t="shared" si="148"/>
        <v>113.65672769831541</v>
      </c>
      <c r="D406" s="433">
        <f t="shared" si="149"/>
        <v>15.595423826416654</v>
      </c>
      <c r="E406" s="434">
        <f t="shared" si="150"/>
        <v>7.0829502229655938</v>
      </c>
      <c r="F406" s="434">
        <f t="shared" si="151"/>
        <v>7.0829487924276879</v>
      </c>
      <c r="G406" s="434">
        <f t="shared" si="152"/>
        <v>1.4305379059109669E-6</v>
      </c>
      <c r="H406" s="467">
        <f t="shared" si="153"/>
        <v>8.5124736034510597</v>
      </c>
      <c r="I406" s="253">
        <f t="shared" si="158"/>
        <v>113.65676595692612</v>
      </c>
      <c r="J406">
        <f t="shared" si="159"/>
        <v>15.595425926280697</v>
      </c>
      <c r="K406" s="253">
        <f t="shared" si="154"/>
        <v>8300748529.4258604</v>
      </c>
      <c r="L406" s="249">
        <f t="shared" si="155"/>
        <v>73033499.182370812</v>
      </c>
      <c r="M406" s="253">
        <f t="shared" si="156"/>
        <v>1138988373.275326</v>
      </c>
      <c r="N406" s="443">
        <f t="shared" si="167"/>
        <v>1.0000005282452677E-2</v>
      </c>
      <c r="O406" s="454">
        <f t="shared" si="157"/>
        <v>1.0000013206137061E-2</v>
      </c>
      <c r="Q406" s="353">
        <v>377</v>
      </c>
      <c r="R406" s="54">
        <f t="shared" si="168"/>
        <v>2.2897596479849893E-9</v>
      </c>
      <c r="S406" s="253">
        <f t="shared" si="160"/>
        <v>8.2162771730425312E-4</v>
      </c>
      <c r="T406" s="253">
        <f t="shared" si="161"/>
        <v>3.7315742670726917E-4</v>
      </c>
      <c r="U406">
        <f t="shared" si="169"/>
        <v>1.4269503145202121E-10</v>
      </c>
      <c r="V406" s="253">
        <f t="shared" si="170"/>
        <v>3.7315728401223771E-4</v>
      </c>
      <c r="W406" s="253">
        <f t="shared" si="171"/>
        <v>4.4847029059698394E-4</v>
      </c>
      <c r="X406">
        <f t="shared" si="162"/>
        <v>113.65676595692612</v>
      </c>
      <c r="Y406">
        <f t="shared" si="163"/>
        <v>15.595425926280697</v>
      </c>
      <c r="Z406" s="55">
        <f t="shared" si="164"/>
        <v>8.5124747496230029</v>
      </c>
      <c r="AA406" s="477">
        <f t="shared" si="165"/>
        <v>0.1672291593789374</v>
      </c>
      <c r="AB406" s="253">
        <f t="shared" si="173"/>
        <v>73033499.182370812</v>
      </c>
      <c r="AC406" s="261">
        <f t="shared" si="172"/>
        <v>60006.347219953212</v>
      </c>
      <c r="AD406" s="435">
        <f t="shared" si="166"/>
        <v>-1.540475575558958E-2</v>
      </c>
      <c r="AE406" s="478">
        <f t="shared" si="174"/>
        <v>-5.2318781614303589E-2</v>
      </c>
    </row>
    <row r="407" spans="2:31" x14ac:dyDescent="0.3">
      <c r="B407" s="353">
        <v>378</v>
      </c>
      <c r="C407" s="432">
        <f t="shared" si="148"/>
        <v>113.65672912885331</v>
      </c>
      <c r="D407" s="433">
        <f t="shared" si="149"/>
        <v>15.595423904933243</v>
      </c>
      <c r="E407" s="434">
        <f t="shared" si="150"/>
        <v>7.0829502586253552</v>
      </c>
      <c r="F407" s="434">
        <f t="shared" si="151"/>
        <v>7.0829488815770674</v>
      </c>
      <c r="G407" s="434">
        <f t="shared" si="152"/>
        <v>1.377048287842797E-6</v>
      </c>
      <c r="H407" s="467">
        <f t="shared" si="153"/>
        <v>8.5124736463078872</v>
      </c>
      <c r="I407" s="253">
        <f t="shared" si="158"/>
        <v>113.65676595692612</v>
      </c>
      <c r="J407">
        <f t="shared" si="159"/>
        <v>15.595425926280697</v>
      </c>
      <c r="K407" s="253">
        <f t="shared" si="154"/>
        <v>8383756120.2420788</v>
      </c>
      <c r="L407" s="249">
        <f t="shared" si="155"/>
        <v>73763834.174194515</v>
      </c>
      <c r="M407" s="253">
        <f t="shared" si="156"/>
        <v>1150378262.7997622</v>
      </c>
      <c r="N407" s="443">
        <f t="shared" si="167"/>
        <v>1.0000005084935993E-2</v>
      </c>
      <c r="O407" s="454">
        <f t="shared" si="157"/>
        <v>1.0000012712342675E-2</v>
      </c>
      <c r="Q407" s="353">
        <v>378</v>
      </c>
      <c r="R407" s="54">
        <f t="shared" si="168"/>
        <v>2.1484774386265528E-9</v>
      </c>
      <c r="S407" s="253">
        <f t="shared" si="160"/>
        <v>8.0096113168035628E-4</v>
      </c>
      <c r="T407" s="253">
        <f t="shared" si="161"/>
        <v>3.6377131454500987E-4</v>
      </c>
      <c r="U407">
        <f t="shared" si="169"/>
        <v>1.338904963010265E-10</v>
      </c>
      <c r="V407" s="253">
        <f t="shared" si="170"/>
        <v>3.6377118065451358E-4</v>
      </c>
      <c r="W407" s="253">
        <f t="shared" si="171"/>
        <v>4.3718981713534641E-4</v>
      </c>
      <c r="X407">
        <f t="shared" si="162"/>
        <v>113.65676595692612</v>
      </c>
      <c r="Y407">
        <f t="shared" si="163"/>
        <v>15.595425926280697</v>
      </c>
      <c r="Z407" s="55">
        <f t="shared" si="164"/>
        <v>8.5124747496230029</v>
      </c>
      <c r="AA407" s="477">
        <f t="shared" si="165"/>
        <v>0.15847993350984721</v>
      </c>
      <c r="AB407" s="253">
        <f t="shared" si="173"/>
        <v>73763834.174194515</v>
      </c>
      <c r="AC407" s="261">
        <f t="shared" si="172"/>
        <v>59081.964097244949</v>
      </c>
      <c r="AD407" s="435">
        <f t="shared" si="166"/>
        <v>-1.5404755755585944E-2</v>
      </c>
      <c r="AE407" s="478">
        <f t="shared" si="174"/>
        <v>-5.2318781614303547E-2</v>
      </c>
    </row>
    <row r="408" spans="2:31" x14ac:dyDescent="0.3">
      <c r="B408" s="353">
        <v>379</v>
      </c>
      <c r="C408" s="432">
        <f t="shared" ref="C408:C471" si="175">C407+E407-F407</f>
        <v>113.65673050590161</v>
      </c>
      <c r="D408" s="433">
        <f t="shared" ref="D408:D471" si="176">$C$11*C408^$C$7</f>
        <v>15.59542398051399</v>
      </c>
      <c r="E408" s="434">
        <f t="shared" ref="E408:E471" si="177">$C$8*D408</f>
        <v>7.0829502929517494</v>
      </c>
      <c r="F408" s="434">
        <f t="shared" ref="F408:F471" si="178">($C$9+$C$10)*C408</f>
        <v>7.0829489673930395</v>
      </c>
      <c r="G408" s="434">
        <f t="shared" ref="G408:G471" si="179">E408-F408</f>
        <v>1.3255587099081367E-6</v>
      </c>
      <c r="H408" s="467">
        <f t="shared" ref="H408:H471" si="180">(1-$C$8)*D408</f>
        <v>8.51247368756224</v>
      </c>
      <c r="I408" s="253">
        <f t="shared" si="158"/>
        <v>113.65676595692612</v>
      </c>
      <c r="J408">
        <f t="shared" si="159"/>
        <v>15.595425926280697</v>
      </c>
      <c r="K408" s="253">
        <f t="shared" ref="K408:K471" si="181">C408*L408</f>
        <v>8467593784.0366259</v>
      </c>
      <c r="L408" s="249">
        <f t="shared" ref="L408:L471" si="182">L407*(1+$C$10)</f>
        <v>74501472.515936464</v>
      </c>
      <c r="M408" s="253">
        <f t="shared" ref="M408:M471" si="183">$C$11*(K408^$C$7)*(L408^(1-$C$7))</f>
        <v>1161882051.0586407</v>
      </c>
      <c r="N408" s="443">
        <f t="shared" si="167"/>
        <v>1.0000004894808108E-2</v>
      </c>
      <c r="O408" s="454">
        <f t="shared" ref="O408:O471" si="184">(K408-K407)/K407</f>
        <v>1.0000012237012244E-2</v>
      </c>
      <c r="Q408" s="353">
        <v>379</v>
      </c>
      <c r="R408" s="54">
        <f t="shared" si="168"/>
        <v>2.0159125908037541E-9</v>
      </c>
      <c r="S408" s="253">
        <f t="shared" si="160"/>
        <v>7.8081437730406181E-4</v>
      </c>
      <c r="T408" s="253">
        <f t="shared" si="161"/>
        <v>3.5462129335995591E-4</v>
      </c>
      <c r="U408">
        <f t="shared" si="169"/>
        <v>1.2562921649982411E-10</v>
      </c>
      <c r="V408" s="253">
        <f t="shared" si="170"/>
        <v>3.546211677307394E-4</v>
      </c>
      <c r="W408" s="253">
        <f t="shared" si="171"/>
        <v>4.261930839441059E-4</v>
      </c>
      <c r="X408">
        <f t="shared" si="162"/>
        <v>113.65676595692612</v>
      </c>
      <c r="Y408">
        <f t="shared" si="163"/>
        <v>15.595425926280697</v>
      </c>
      <c r="Z408" s="55">
        <f t="shared" si="164"/>
        <v>8.5124747496230029</v>
      </c>
      <c r="AA408" s="477">
        <f t="shared" si="165"/>
        <v>0.15018845647829615</v>
      </c>
      <c r="AB408" s="253">
        <f t="shared" si="173"/>
        <v>74501472.515936464</v>
      </c>
      <c r="AC408" s="261">
        <f t="shared" si="172"/>
        <v>58171.820870766584</v>
      </c>
      <c r="AD408" s="435">
        <f t="shared" si="166"/>
        <v>-1.5404755755586096E-2</v>
      </c>
      <c r="AE408" s="478">
        <f t="shared" si="174"/>
        <v>-5.2318781614303651E-2</v>
      </c>
    </row>
    <row r="409" spans="2:31" x14ac:dyDescent="0.3">
      <c r="B409" s="353">
        <v>380</v>
      </c>
      <c r="C409" s="432">
        <f t="shared" si="175"/>
        <v>113.65673183146032</v>
      </c>
      <c r="D409" s="433">
        <f t="shared" si="176"/>
        <v>15.59542405326868</v>
      </c>
      <c r="E409" s="434">
        <f t="shared" si="177"/>
        <v>7.0829503259946378</v>
      </c>
      <c r="F409" s="434">
        <f t="shared" si="178"/>
        <v>7.0829490500002432</v>
      </c>
      <c r="G409" s="434">
        <f t="shared" si="179"/>
        <v>1.2759943945894747E-6</v>
      </c>
      <c r="H409" s="467">
        <f t="shared" si="180"/>
        <v>8.5124737272740418</v>
      </c>
      <c r="I409" s="253">
        <f t="shared" si="158"/>
        <v>113.65676595692612</v>
      </c>
      <c r="J409">
        <f t="shared" si="159"/>
        <v>15.595425926280697</v>
      </c>
      <c r="K409" s="253">
        <f t="shared" si="181"/>
        <v>8552269821.6206284</v>
      </c>
      <c r="L409" s="249">
        <f t="shared" si="182"/>
        <v>75246487.241095826</v>
      </c>
      <c r="M409" s="253">
        <f t="shared" si="183"/>
        <v>1173500877.0437608</v>
      </c>
      <c r="N409" s="443">
        <f t="shared" si="167"/>
        <v>1.0000004711780896E-2</v>
      </c>
      <c r="O409" s="454">
        <f t="shared" si="184"/>
        <v>1.0000011779454563E-2</v>
      </c>
      <c r="Q409" s="353">
        <v>380</v>
      </c>
      <c r="R409" s="54">
        <f t="shared" si="168"/>
        <v>1.891527227932641E-9</v>
      </c>
      <c r="S409" s="253">
        <f t="shared" si="160"/>
        <v>7.6117437874380399E-4</v>
      </c>
      <c r="T409" s="253">
        <f t="shared" si="161"/>
        <v>3.4570142470298558E-4</v>
      </c>
      <c r="U409">
        <f t="shared" si="169"/>
        <v>1.178776722350433E-10</v>
      </c>
      <c r="V409" s="253">
        <f t="shared" si="170"/>
        <v>3.4570130682531333E-4</v>
      </c>
      <c r="W409" s="253">
        <f t="shared" si="171"/>
        <v>4.1547295404081841E-4</v>
      </c>
      <c r="X409">
        <f t="shared" si="162"/>
        <v>113.65676595692612</v>
      </c>
      <c r="Y409">
        <f t="shared" si="163"/>
        <v>15.595425926280697</v>
      </c>
      <c r="Z409" s="55">
        <f t="shared" si="164"/>
        <v>8.5124747496230029</v>
      </c>
      <c r="AA409" s="477">
        <f t="shared" si="165"/>
        <v>0.14233077942281883</v>
      </c>
      <c r="AB409" s="253">
        <f t="shared" si="173"/>
        <v>75246487.241095826</v>
      </c>
      <c r="AC409" s="261">
        <f t="shared" si="172"/>
        <v>57275.698178394719</v>
      </c>
      <c r="AD409" s="435">
        <f t="shared" si="166"/>
        <v>-1.5404755755586082E-2</v>
      </c>
      <c r="AE409" s="478">
        <f t="shared" si="174"/>
        <v>-5.2318781614303651E-2</v>
      </c>
    </row>
    <row r="410" spans="2:31" x14ac:dyDescent="0.3">
      <c r="B410" s="353">
        <v>381</v>
      </c>
      <c r="C410" s="432">
        <f t="shared" si="175"/>
        <v>113.65673310745471</v>
      </c>
      <c r="D410" s="433">
        <f t="shared" si="176"/>
        <v>15.595424123302976</v>
      </c>
      <c r="E410" s="434">
        <f t="shared" si="177"/>
        <v>7.0829503578020088</v>
      </c>
      <c r="F410" s="434">
        <f t="shared" si="178"/>
        <v>7.0829491295186591</v>
      </c>
      <c r="G410" s="434">
        <f t="shared" si="179"/>
        <v>1.2282833496968237E-6</v>
      </c>
      <c r="H410" s="467">
        <f t="shared" si="180"/>
        <v>8.5124737655009675</v>
      </c>
      <c r="I410" s="253">
        <f t="shared" si="158"/>
        <v>113.65676595692612</v>
      </c>
      <c r="J410">
        <f t="shared" si="159"/>
        <v>15.595425926280697</v>
      </c>
      <c r="K410" s="253">
        <f t="shared" si="181"/>
        <v>8637792616.8110714</v>
      </c>
      <c r="L410" s="249">
        <f t="shared" si="182"/>
        <v>75998952.113506779</v>
      </c>
      <c r="M410" s="253">
        <f t="shared" si="183"/>
        <v>1185235891.1367328</v>
      </c>
      <c r="N410" s="443">
        <f t="shared" si="167"/>
        <v>1.0000004535603284E-2</v>
      </c>
      <c r="O410" s="454">
        <f t="shared" si="184"/>
        <v>1.0000011339005759E-2</v>
      </c>
      <c r="Q410" s="353">
        <v>381</v>
      </c>
      <c r="R410" s="54">
        <f t="shared" si="168"/>
        <v>1.7748166613632913E-9</v>
      </c>
      <c r="S410" s="253">
        <f t="shared" si="160"/>
        <v>7.4202838945727225E-4</v>
      </c>
      <c r="T410" s="253">
        <f t="shared" si="161"/>
        <v>3.3700591949611643E-4</v>
      </c>
      <c r="U410">
        <f t="shared" si="169"/>
        <v>1.1060441192492637E-10</v>
      </c>
      <c r="V410" s="253">
        <f t="shared" si="170"/>
        <v>3.3700580889170452E-4</v>
      </c>
      <c r="W410" s="253">
        <f t="shared" si="171"/>
        <v>4.0502246996115582E-4</v>
      </c>
      <c r="X410">
        <f t="shared" si="162"/>
        <v>113.65676595692612</v>
      </c>
      <c r="Y410">
        <f t="shared" si="163"/>
        <v>15.595425926280697</v>
      </c>
      <c r="Z410" s="55">
        <f t="shared" si="164"/>
        <v>8.5124747496230029</v>
      </c>
      <c r="AA410" s="477">
        <f t="shared" si="165"/>
        <v>0.13488420645720275</v>
      </c>
      <c r="AB410" s="253">
        <f t="shared" si="173"/>
        <v>75998952.113506779</v>
      </c>
      <c r="AC410" s="261">
        <f t="shared" si="172"/>
        <v>56393.380037225877</v>
      </c>
      <c r="AD410" s="435">
        <f t="shared" si="166"/>
        <v>-1.5404755755586164E-2</v>
      </c>
      <c r="AE410" s="478">
        <f t="shared" si="174"/>
        <v>-5.2318781614303582E-2</v>
      </c>
    </row>
    <row r="411" spans="2:31" x14ac:dyDescent="0.3">
      <c r="B411" s="353">
        <v>382</v>
      </c>
      <c r="C411" s="432">
        <f t="shared" si="175"/>
        <v>113.65673433573807</v>
      </c>
      <c r="D411" s="433">
        <f t="shared" si="176"/>
        <v>15.595424190718605</v>
      </c>
      <c r="E411" s="434">
        <f t="shared" si="177"/>
        <v>7.0829503884200635</v>
      </c>
      <c r="F411" s="434">
        <f t="shared" si="178"/>
        <v>7.0829492060637813</v>
      </c>
      <c r="G411" s="434">
        <f t="shared" si="179"/>
        <v>1.182356282214414E-6</v>
      </c>
      <c r="H411" s="467">
        <f t="shared" si="180"/>
        <v>8.5124738022985404</v>
      </c>
      <c r="I411" s="253">
        <f t="shared" si="158"/>
        <v>113.65676595692612</v>
      </c>
      <c r="J411">
        <f t="shared" si="159"/>
        <v>15.595425926280697</v>
      </c>
      <c r="K411" s="253">
        <f t="shared" si="181"/>
        <v>8724170637.2609119</v>
      </c>
      <c r="L411" s="249">
        <f t="shared" si="182"/>
        <v>76758941.634641841</v>
      </c>
      <c r="M411" s="253">
        <f t="shared" si="183"/>
        <v>1197088255.2228484</v>
      </c>
      <c r="N411" s="443">
        <f t="shared" si="167"/>
        <v>1.0000004366007061E-2</v>
      </c>
      <c r="O411" s="454">
        <f t="shared" si="184"/>
        <v>1.0000010915025866E-2</v>
      </c>
      <c r="Q411" s="353">
        <v>382</v>
      </c>
      <c r="R411" s="54">
        <f t="shared" si="168"/>
        <v>1.6653073426257406E-9</v>
      </c>
      <c r="S411" s="253">
        <f t="shared" si="160"/>
        <v>7.2336398351878354E-4</v>
      </c>
      <c r="T411" s="253">
        <f t="shared" si="161"/>
        <v>3.2852913427533834E-4</v>
      </c>
      <c r="U411">
        <f t="shared" si="169"/>
        <v>1.0377992460578978E-10</v>
      </c>
      <c r="V411" s="253">
        <f t="shared" si="170"/>
        <v>3.2852903049541374E-4</v>
      </c>
      <c r="W411" s="253">
        <f t="shared" si="171"/>
        <v>3.948348492434452E-4</v>
      </c>
      <c r="X411">
        <f t="shared" si="162"/>
        <v>113.65676595692612</v>
      </c>
      <c r="Y411">
        <f t="shared" si="163"/>
        <v>15.595425926280697</v>
      </c>
      <c r="Z411" s="55">
        <f t="shared" si="164"/>
        <v>8.5124747496230029</v>
      </c>
      <c r="AA411" s="477">
        <f t="shared" si="165"/>
        <v>0.12782722911634972</v>
      </c>
      <c r="AB411" s="253">
        <f t="shared" si="173"/>
        <v>76758941.634641841</v>
      </c>
      <c r="AC411" s="261">
        <f t="shared" si="172"/>
        <v>55524.653791520279</v>
      </c>
      <c r="AD411" s="435">
        <f t="shared" si="166"/>
        <v>-1.5404755755589451E-2</v>
      </c>
      <c r="AE411" s="478">
        <f t="shared" si="174"/>
        <v>-5.2318781614303617E-2</v>
      </c>
    </row>
    <row r="412" spans="2:31" x14ac:dyDescent="0.3">
      <c r="B412" s="353">
        <v>383</v>
      </c>
      <c r="C412" s="432">
        <f t="shared" si="175"/>
        <v>113.65673551809434</v>
      </c>
      <c r="D412" s="433">
        <f t="shared" si="176"/>
        <v>15.595424255613471</v>
      </c>
      <c r="E412" s="434">
        <f t="shared" si="177"/>
        <v>7.0829504178932678</v>
      </c>
      <c r="F412" s="434">
        <f t="shared" si="178"/>
        <v>7.0829492797467832</v>
      </c>
      <c r="G412" s="434">
        <f t="shared" si="179"/>
        <v>1.1381464846138556E-6</v>
      </c>
      <c r="H412" s="467">
        <f t="shared" si="180"/>
        <v>8.5124738377202025</v>
      </c>
      <c r="I412" s="253">
        <f t="shared" si="158"/>
        <v>113.65676595692612</v>
      </c>
      <c r="J412">
        <f t="shared" si="159"/>
        <v>15.595425926280697</v>
      </c>
      <c r="K412" s="253">
        <f t="shared" si="181"/>
        <v>8811412435.2975006</v>
      </c>
      <c r="L412" s="249">
        <f t="shared" si="182"/>
        <v>77526531.050988257</v>
      </c>
      <c r="M412" s="253">
        <f t="shared" si="183"/>
        <v>1209059142.8061538</v>
      </c>
      <c r="N412" s="443">
        <f t="shared" si="167"/>
        <v>1.0000004202761871E-2</v>
      </c>
      <c r="O412" s="454">
        <f t="shared" si="184"/>
        <v>1.0000010506898978E-2</v>
      </c>
      <c r="Q412" s="353">
        <v>383</v>
      </c>
      <c r="R412" s="54">
        <f t="shared" si="168"/>
        <v>1.5625549420259488E-9</v>
      </c>
      <c r="S412" s="253">
        <f t="shared" si="160"/>
        <v>7.051690475547407E-4</v>
      </c>
      <c r="T412" s="253">
        <f t="shared" si="161"/>
        <v>3.2026556752795277E-4</v>
      </c>
      <c r="U412">
        <f t="shared" si="169"/>
        <v>9.7376520192465915E-11</v>
      </c>
      <c r="V412" s="253">
        <f t="shared" si="170"/>
        <v>3.2026547015143257E-4</v>
      </c>
      <c r="W412" s="253">
        <f t="shared" si="171"/>
        <v>3.8490348002678793E-4</v>
      </c>
      <c r="X412">
        <f t="shared" si="162"/>
        <v>113.65676595692612</v>
      </c>
      <c r="Y412">
        <f t="shared" si="163"/>
        <v>15.595425926280697</v>
      </c>
      <c r="Z412" s="55">
        <f t="shared" si="164"/>
        <v>8.5124747496230029</v>
      </c>
      <c r="AA412" s="477">
        <f t="shared" si="165"/>
        <v>0.12113946423184987</v>
      </c>
      <c r="AB412" s="253">
        <f t="shared" si="173"/>
        <v>77526531.050988257</v>
      </c>
      <c r="AC412" s="261">
        <f t="shared" si="172"/>
        <v>54669.310061448421</v>
      </c>
      <c r="AD412" s="435">
        <f t="shared" si="166"/>
        <v>-1.5404755755586285E-2</v>
      </c>
      <c r="AE412" s="478">
        <f t="shared" si="174"/>
        <v>-5.2318781614303568E-2</v>
      </c>
    </row>
    <row r="413" spans="2:31" x14ac:dyDescent="0.3">
      <c r="B413" s="353">
        <v>384</v>
      </c>
      <c r="C413" s="432">
        <f t="shared" si="175"/>
        <v>113.65673665624082</v>
      </c>
      <c r="D413" s="433">
        <f t="shared" si="176"/>
        <v>15.595424318081838</v>
      </c>
      <c r="E413" s="434">
        <f t="shared" si="177"/>
        <v>7.0829504462644319</v>
      </c>
      <c r="F413" s="434">
        <f t="shared" si="178"/>
        <v>7.0829493506746859</v>
      </c>
      <c r="G413" s="434">
        <f t="shared" si="179"/>
        <v>1.0955897460362962E-6</v>
      </c>
      <c r="H413" s="467">
        <f t="shared" si="180"/>
        <v>8.5124738718174058</v>
      </c>
      <c r="I413" s="253">
        <f t="shared" si="158"/>
        <v>113.65676595692612</v>
      </c>
      <c r="J413">
        <f t="shared" si="159"/>
        <v>15.595425926280697</v>
      </c>
      <c r="K413" s="253">
        <f t="shared" si="181"/>
        <v>8899526648.7693901</v>
      </c>
      <c r="L413" s="249">
        <f t="shared" si="182"/>
        <v>78301796.361498147</v>
      </c>
      <c r="M413" s="253">
        <f t="shared" si="183"/>
        <v>1221149739.1256008</v>
      </c>
      <c r="N413" s="443">
        <f t="shared" si="167"/>
        <v>1.0000004045613096E-2</v>
      </c>
      <c r="O413" s="454">
        <f t="shared" si="184"/>
        <v>1.0000010114032811E-2</v>
      </c>
      <c r="Q413" s="353">
        <v>384</v>
      </c>
      <c r="R413" s="54">
        <f t="shared" si="168"/>
        <v>1.4661425457957845E-9</v>
      </c>
      <c r="S413" s="253">
        <f t="shared" si="160"/>
        <v>6.8743177288194178E-4</v>
      </c>
      <c r="T413" s="253">
        <f t="shared" si="161"/>
        <v>3.1220985612204032E-4</v>
      </c>
      <c r="U413">
        <f t="shared" si="169"/>
        <v>9.13682171268866E-11</v>
      </c>
      <c r="V413" s="253">
        <f t="shared" si="170"/>
        <v>3.1220976475382318E-4</v>
      </c>
      <c r="W413" s="253">
        <f t="shared" si="171"/>
        <v>3.7522191675990146E-4</v>
      </c>
      <c r="X413">
        <f t="shared" si="162"/>
        <v>113.65676595692612</v>
      </c>
      <c r="Y413">
        <f t="shared" si="163"/>
        <v>15.595425926280697</v>
      </c>
      <c r="Z413" s="55">
        <f t="shared" si="164"/>
        <v>8.5124747496230029</v>
      </c>
      <c r="AA413" s="477">
        <f t="shared" si="165"/>
        <v>0.11480159505782998</v>
      </c>
      <c r="AB413" s="253">
        <f t="shared" si="173"/>
        <v>78301796.361498147</v>
      </c>
      <c r="AC413" s="261">
        <f t="shared" si="172"/>
        <v>53827.142692625413</v>
      </c>
      <c r="AD413" s="435">
        <f t="shared" si="166"/>
        <v>-1.5404755755585897E-2</v>
      </c>
      <c r="AE413" s="478">
        <f t="shared" si="174"/>
        <v>-5.2318781614303568E-2</v>
      </c>
    </row>
    <row r="414" spans="2:31" x14ac:dyDescent="0.3">
      <c r="B414" s="353">
        <v>385</v>
      </c>
      <c r="C414" s="432">
        <f t="shared" si="175"/>
        <v>113.65673775183058</v>
      </c>
      <c r="D414" s="433">
        <f t="shared" si="176"/>
        <v>15.595424378214441</v>
      </c>
      <c r="E414" s="434">
        <f t="shared" si="177"/>
        <v>7.0829504735747664</v>
      </c>
      <c r="F414" s="434">
        <f t="shared" si="178"/>
        <v>7.0829494189505038</v>
      </c>
      <c r="G414" s="434">
        <f t="shared" si="179"/>
        <v>1.0546242625864011E-6</v>
      </c>
      <c r="H414" s="467">
        <f t="shared" si="180"/>
        <v>8.5124739046396751</v>
      </c>
      <c r="I414" s="253">
        <f t="shared" si="158"/>
        <v>113.65676595692612</v>
      </c>
      <c r="J414">
        <f t="shared" si="159"/>
        <v>15.595425926280697</v>
      </c>
      <c r="K414" s="253">
        <f t="shared" si="181"/>
        <v>8988522001.901598</v>
      </c>
      <c r="L414" s="249">
        <f t="shared" si="182"/>
        <v>79084814.325113133</v>
      </c>
      <c r="M414" s="253">
        <f t="shared" si="183"/>
        <v>1233361241.2724335</v>
      </c>
      <c r="N414" s="443">
        <f t="shared" si="167"/>
        <v>1.000000389434362E-2</v>
      </c>
      <c r="O414" s="454">
        <f t="shared" si="184"/>
        <v>1.0000009735856455E-2</v>
      </c>
      <c r="Q414" s="353">
        <v>385</v>
      </c>
      <c r="R414" s="54">
        <f t="shared" si="168"/>
        <v>1.3756789644820352E-9</v>
      </c>
      <c r="S414" s="253">
        <f t="shared" si="160"/>
        <v>6.7014064784362895E-4</v>
      </c>
      <c r="T414" s="253">
        <f t="shared" si="161"/>
        <v>3.0435677182573596E-4</v>
      </c>
      <c r="U414">
        <f t="shared" si="169"/>
        <v>8.5730636958947256E-11</v>
      </c>
      <c r="V414" s="253">
        <f t="shared" si="170"/>
        <v>3.0435668609509901E-4</v>
      </c>
      <c r="W414" s="253">
        <f t="shared" si="171"/>
        <v>3.65783876017893E-4</v>
      </c>
      <c r="X414">
        <f t="shared" si="162"/>
        <v>113.65676595692612</v>
      </c>
      <c r="Y414">
        <f t="shared" si="163"/>
        <v>15.595425926280697</v>
      </c>
      <c r="Z414" s="55">
        <f t="shared" si="164"/>
        <v>8.5124747496230029</v>
      </c>
      <c r="AA414" s="477">
        <f t="shared" si="165"/>
        <v>0.10879531547702566</v>
      </c>
      <c r="AB414" s="253">
        <f t="shared" si="173"/>
        <v>79084814.325113133</v>
      </c>
      <c r="AC414" s="261">
        <f t="shared" si="172"/>
        <v>52997.948706424446</v>
      </c>
      <c r="AD414" s="435">
        <f t="shared" si="166"/>
        <v>-1.5404755755585952E-2</v>
      </c>
      <c r="AE414" s="478">
        <f t="shared" si="174"/>
        <v>-5.2318781614303617E-2</v>
      </c>
    </row>
    <row r="415" spans="2:31" x14ac:dyDescent="0.3">
      <c r="B415" s="353">
        <v>386</v>
      </c>
      <c r="C415" s="432">
        <f t="shared" si="175"/>
        <v>113.65673880645484</v>
      </c>
      <c r="D415" s="433">
        <f t="shared" si="176"/>
        <v>15.5954244360986</v>
      </c>
      <c r="E415" s="434">
        <f t="shared" si="177"/>
        <v>7.0829504998639283</v>
      </c>
      <c r="F415" s="434">
        <f t="shared" si="178"/>
        <v>7.0829494846734029</v>
      </c>
      <c r="G415" s="434">
        <f t="shared" si="179"/>
        <v>1.0151905254218718E-6</v>
      </c>
      <c r="H415" s="467">
        <f t="shared" si="180"/>
        <v>8.512473936234672</v>
      </c>
      <c r="I415" s="253">
        <f t="shared" ref="I415:I478" si="185">(($C$8*$C$11)/($C$9+$C$10))^(1/(1-$C$7))</f>
        <v>113.65676595692612</v>
      </c>
      <c r="J415">
        <f t="shared" ref="J415:J478" si="186">$C$11*$C$17^$C$7</f>
        <v>15.595425926280697</v>
      </c>
      <c r="K415" s="253">
        <f t="shared" si="181"/>
        <v>9078407306.1594257</v>
      </c>
      <c r="L415" s="249">
        <f t="shared" si="182"/>
        <v>79875662.468364269</v>
      </c>
      <c r="M415" s="253">
        <f t="shared" si="183"/>
        <v>1245694858.3086929</v>
      </c>
      <c r="N415" s="443">
        <f t="shared" si="167"/>
        <v>1.0000003748727398E-2</v>
      </c>
      <c r="O415" s="454">
        <f t="shared" si="184"/>
        <v>1.0000009371820167E-2</v>
      </c>
      <c r="Q415" s="353">
        <v>386</v>
      </c>
      <c r="R415" s="54">
        <f t="shared" si="168"/>
        <v>1.2907971457108002E-9</v>
      </c>
      <c r="S415" s="253">
        <f t="shared" ref="S415:S478" si="187">$C$11*R415^$C$7</f>
        <v>6.5328445033832378E-4</v>
      </c>
      <c r="T415" s="253">
        <f t="shared" ref="T415:T478" si="188">$C$8*S415</f>
        <v>2.9670121791406095E-4</v>
      </c>
      <c r="U415">
        <f t="shared" si="169"/>
        <v>8.0440905431917767E-11</v>
      </c>
      <c r="V415" s="253">
        <f t="shared" si="170"/>
        <v>2.9670113747315549E-4</v>
      </c>
      <c r="W415" s="253">
        <f t="shared" si="171"/>
        <v>3.5658323242426283E-4</v>
      </c>
      <c r="X415">
        <f t="shared" ref="X415:X478" si="189">(($C$8*$C$11)/($C$9+$C$10))^(1/(1-$C$7))</f>
        <v>113.65676595692612</v>
      </c>
      <c r="Y415">
        <f t="shared" ref="Y415:Y478" si="190">$C$11*$C$17^$C$7</f>
        <v>15.595425926280697</v>
      </c>
      <c r="Z415" s="55">
        <f t="shared" ref="Z415:Z478" si="191">(1-$C$8)*Y415</f>
        <v>8.5124747496230029</v>
      </c>
      <c r="AA415" s="477">
        <f t="shared" si="165"/>
        <v>0.10310327712592389</v>
      </c>
      <c r="AB415" s="253">
        <f t="shared" si="173"/>
        <v>79875662.468364269</v>
      </c>
      <c r="AC415" s="261">
        <f t="shared" si="172"/>
        <v>52181.528251054813</v>
      </c>
      <c r="AD415" s="435">
        <f t="shared" si="166"/>
        <v>-1.5404755755587682E-2</v>
      </c>
      <c r="AE415" s="478">
        <f t="shared" si="174"/>
        <v>-5.2318781614303596E-2</v>
      </c>
    </row>
    <row r="416" spans="2:31" x14ac:dyDescent="0.3">
      <c r="B416" s="353">
        <v>387</v>
      </c>
      <c r="C416" s="432">
        <f t="shared" si="175"/>
        <v>113.65673982164536</v>
      </c>
      <c r="D416" s="433">
        <f t="shared" si="176"/>
        <v>15.595424491818406</v>
      </c>
      <c r="E416" s="434">
        <f t="shared" si="177"/>
        <v>7.0829505251701086</v>
      </c>
      <c r="F416" s="434">
        <f t="shared" si="178"/>
        <v>7.0829495479388394</v>
      </c>
      <c r="G416" s="434">
        <f t="shared" si="179"/>
        <v>9.7723126923909831E-7</v>
      </c>
      <c r="H416" s="467">
        <f t="shared" si="180"/>
        <v>8.5124739666482974</v>
      </c>
      <c r="I416" s="253">
        <f t="shared" si="185"/>
        <v>113.65676595692612</v>
      </c>
      <c r="J416">
        <f t="shared" si="186"/>
        <v>15.595425926280697</v>
      </c>
      <c r="K416" s="253">
        <f t="shared" si="181"/>
        <v>9169191461.1209259</v>
      </c>
      <c r="L416" s="249">
        <f t="shared" si="182"/>
        <v>80674419.093047917</v>
      </c>
      <c r="M416" s="253">
        <f t="shared" si="183"/>
        <v>1258151811.3869419</v>
      </c>
      <c r="N416" s="443">
        <f t="shared" si="167"/>
        <v>1.0000003608557921E-2</v>
      </c>
      <c r="O416" s="454">
        <f t="shared" si="184"/>
        <v>1.0000009021395841E-2</v>
      </c>
      <c r="Q416" s="353">
        <v>387</v>
      </c>
      <c r="R416" s="54">
        <f t="shared" si="168"/>
        <v>1.2111526848871192E-9</v>
      </c>
      <c r="S416" s="253">
        <f t="shared" si="187"/>
        <v>6.3685224053657322E-4</v>
      </c>
      <c r="T416" s="253">
        <f t="shared" si="188"/>
        <v>2.8923822586109863E-4</v>
      </c>
      <c r="U416">
        <f t="shared" si="169"/>
        <v>7.5477559671057833E-11</v>
      </c>
      <c r="V416" s="253">
        <f t="shared" si="170"/>
        <v>2.8923815038353894E-4</v>
      </c>
      <c r="W416" s="253">
        <f t="shared" si="171"/>
        <v>3.4761401467547459E-4</v>
      </c>
      <c r="X416">
        <f t="shared" si="189"/>
        <v>113.65676595692612</v>
      </c>
      <c r="Y416">
        <f t="shared" si="190"/>
        <v>15.595425926280697</v>
      </c>
      <c r="Z416" s="55">
        <f t="shared" si="191"/>
        <v>8.5124747496230029</v>
      </c>
      <c r="AA416" s="477">
        <f t="shared" ref="AA416:AA479" si="192">AA415*(1-$C$9)</f>
        <v>9.7709039286253657E-2</v>
      </c>
      <c r="AB416" s="253">
        <f t="shared" si="173"/>
        <v>80674419.093047917</v>
      </c>
      <c r="AC416" s="261">
        <f t="shared" si="172"/>
        <v>51377.684553394094</v>
      </c>
      <c r="AD416" s="435">
        <f t="shared" ref="AD416:AD479" si="193">(AC416-AC415)/AC415</f>
        <v>-1.5404755755586171E-2</v>
      </c>
      <c r="AE416" s="478">
        <f t="shared" si="174"/>
        <v>-5.2318781614303568E-2</v>
      </c>
    </row>
    <row r="417" spans="2:31" x14ac:dyDescent="0.3">
      <c r="B417" s="353">
        <v>388</v>
      </c>
      <c r="C417" s="432">
        <f t="shared" si="175"/>
        <v>113.65674079887663</v>
      </c>
      <c r="D417" s="433">
        <f t="shared" si="176"/>
        <v>15.595424545454769</v>
      </c>
      <c r="E417" s="434">
        <f t="shared" si="177"/>
        <v>7.0829505495300547</v>
      </c>
      <c r="F417" s="434">
        <f t="shared" si="178"/>
        <v>7.0829496088387014</v>
      </c>
      <c r="G417" s="434">
        <f t="shared" si="179"/>
        <v>9.4069135325725028E-7</v>
      </c>
      <c r="H417" s="467">
        <f t="shared" si="180"/>
        <v>8.5124739959247133</v>
      </c>
      <c r="I417" s="253">
        <f t="shared" si="185"/>
        <v>113.65676595692612</v>
      </c>
      <c r="J417">
        <f t="shared" si="186"/>
        <v>15.595425926280697</v>
      </c>
      <c r="K417" s="253">
        <f t="shared" si="181"/>
        <v>9260883455.3580761</v>
      </c>
      <c r="L417" s="249">
        <f t="shared" si="182"/>
        <v>81481163.283978403</v>
      </c>
      <c r="M417" s="253">
        <f t="shared" si="183"/>
        <v>1270733333.8711646</v>
      </c>
      <c r="N417" s="443">
        <f t="shared" ref="N417:N480" si="194">(M417-M416)/M416</f>
        <v>1.0000003473629487E-2</v>
      </c>
      <c r="O417" s="454">
        <f t="shared" si="184"/>
        <v>1.0000008684074411E-2</v>
      </c>
      <c r="Q417" s="353">
        <v>388</v>
      </c>
      <c r="R417" s="54">
        <f t="shared" si="168"/>
        <v>1.1364224277870619E-9</v>
      </c>
      <c r="S417" s="253">
        <f t="shared" si="187"/>
        <v>6.2083335378089997E-4</v>
      </c>
      <c r="T417" s="253">
        <f t="shared" si="188"/>
        <v>2.8196295211537533E-4</v>
      </c>
      <c r="U417">
        <f t="shared" si="169"/>
        <v>7.0820461098858599E-11</v>
      </c>
      <c r="V417" s="253">
        <f t="shared" si="170"/>
        <v>2.8196288129491424E-4</v>
      </c>
      <c r="W417" s="253">
        <f t="shared" si="171"/>
        <v>3.3887040166552464E-4</v>
      </c>
      <c r="X417">
        <f t="shared" si="189"/>
        <v>113.65676595692612</v>
      </c>
      <c r="Y417">
        <f t="shared" si="190"/>
        <v>15.595425926280697</v>
      </c>
      <c r="Z417" s="55">
        <f t="shared" si="191"/>
        <v>8.5124747496230029</v>
      </c>
      <c r="AA417" s="477">
        <f t="shared" si="192"/>
        <v>9.2597021398092741E-2</v>
      </c>
      <c r="AB417" s="253">
        <f t="shared" si="173"/>
        <v>81481163.283978403</v>
      </c>
      <c r="AC417" s="261">
        <f t="shared" si="172"/>
        <v>50586.223871561408</v>
      </c>
      <c r="AD417" s="435">
        <f t="shared" si="193"/>
        <v>-1.5404755755588081E-2</v>
      </c>
      <c r="AE417" s="478">
        <f t="shared" si="174"/>
        <v>-5.2318781614303603E-2</v>
      </c>
    </row>
    <row r="418" spans="2:31" x14ac:dyDescent="0.3">
      <c r="B418" s="353">
        <v>389</v>
      </c>
      <c r="C418" s="432">
        <f t="shared" si="175"/>
        <v>113.65674173956798</v>
      </c>
      <c r="D418" s="433">
        <f t="shared" si="176"/>
        <v>15.595424597085605</v>
      </c>
      <c r="E418" s="434">
        <f t="shared" si="177"/>
        <v>7.0829505729791542</v>
      </c>
      <c r="F418" s="434">
        <f t="shared" si="178"/>
        <v>7.0829496674614401</v>
      </c>
      <c r="G418" s="434">
        <f t="shared" si="179"/>
        <v>9.0551771414482118E-7</v>
      </c>
      <c r="H418" s="467">
        <f t="shared" si="180"/>
        <v>8.5124740241064512</v>
      </c>
      <c r="I418" s="253">
        <f t="shared" si="185"/>
        <v>113.65676595692612</v>
      </c>
      <c r="J418">
        <f t="shared" si="186"/>
        <v>15.595425926280697</v>
      </c>
      <c r="K418" s="253">
        <f t="shared" si="181"/>
        <v>9353492367.3267689</v>
      </c>
      <c r="L418" s="249">
        <f t="shared" si="182"/>
        <v>82295974.916818187</v>
      </c>
      <c r="M418" s="253">
        <f t="shared" si="183"/>
        <v>1283440671.4588881</v>
      </c>
      <c r="N418" s="443">
        <f t="shared" si="194"/>
        <v>1.0000003343747847E-2</v>
      </c>
      <c r="O418" s="454">
        <f t="shared" si="184"/>
        <v>1.0000008359365755E-2</v>
      </c>
      <c r="Q418" s="353">
        <v>389</v>
      </c>
      <c r="R418" s="54">
        <f t="shared" si="168"/>
        <v>1.0663031593723504E-9</v>
      </c>
      <c r="S418" s="253">
        <f t="shared" si="187"/>
        <v>6.0521739366433986E-4</v>
      </c>
      <c r="T418" s="253">
        <f t="shared" si="188"/>
        <v>2.7487067495635023E-4</v>
      </c>
      <c r="U418">
        <f t="shared" si="169"/>
        <v>6.6450713723567457E-11</v>
      </c>
      <c r="V418" s="253">
        <f t="shared" si="170"/>
        <v>2.7487060850563648E-4</v>
      </c>
      <c r="W418" s="253">
        <f t="shared" si="171"/>
        <v>3.3034671870798963E-4</v>
      </c>
      <c r="X418">
        <f t="shared" si="189"/>
        <v>113.65676595692612</v>
      </c>
      <c r="Y418">
        <f t="shared" si="190"/>
        <v>15.595425926280697</v>
      </c>
      <c r="Z418" s="55">
        <f t="shared" si="191"/>
        <v>8.5124747496230029</v>
      </c>
      <c r="AA418" s="477">
        <f t="shared" si="192"/>
        <v>8.7752458057430927E-2</v>
      </c>
      <c r="AB418" s="253">
        <f t="shared" si="173"/>
        <v>82295974.916818187</v>
      </c>
      <c r="AC418" s="261">
        <f t="shared" si="172"/>
        <v>49806.955448222609</v>
      </c>
      <c r="AD418" s="435">
        <f t="shared" si="193"/>
        <v>-1.540475575558603E-2</v>
      </c>
      <c r="AE418" s="478">
        <f t="shared" si="174"/>
        <v>-5.2318781614303631E-2</v>
      </c>
    </row>
    <row r="419" spans="2:31" x14ac:dyDescent="0.3">
      <c r="B419" s="353">
        <v>390</v>
      </c>
      <c r="C419" s="432">
        <f t="shared" si="175"/>
        <v>113.6567426450857</v>
      </c>
      <c r="D419" s="433">
        <f t="shared" si="176"/>
        <v>15.595424646785899</v>
      </c>
      <c r="E419" s="434">
        <f t="shared" si="177"/>
        <v>7.0829505955514618</v>
      </c>
      <c r="F419" s="434">
        <f t="shared" si="178"/>
        <v>7.0829497238922015</v>
      </c>
      <c r="G419" s="434">
        <f t="shared" si="179"/>
        <v>8.7165926032639618E-7</v>
      </c>
      <c r="H419" s="467">
        <f t="shared" si="180"/>
        <v>8.5124740512344363</v>
      </c>
      <c r="I419" s="253">
        <f t="shared" si="185"/>
        <v>113.65676595692612</v>
      </c>
      <c r="J419">
        <f t="shared" si="186"/>
        <v>15.595425926280697</v>
      </c>
      <c r="K419" s="253">
        <f t="shared" si="181"/>
        <v>9447027366.2657051</v>
      </c>
      <c r="L419" s="249">
        <f t="shared" si="182"/>
        <v>83118934.665986374</v>
      </c>
      <c r="M419" s="253">
        <f t="shared" si="183"/>
        <v>1296275082.3045096</v>
      </c>
      <c r="N419" s="443">
        <f t="shared" si="194"/>
        <v>1.000000321871731E-2</v>
      </c>
      <c r="O419" s="454">
        <f t="shared" si="184"/>
        <v>1.0000008046798521E-2</v>
      </c>
      <c r="Q419" s="353">
        <v>390</v>
      </c>
      <c r="R419" s="54">
        <f t="shared" si="168"/>
        <v>1.000510373507432E-9</v>
      </c>
      <c r="S419" s="253">
        <f t="shared" si="187"/>
        <v>5.8999422528307685E-4</v>
      </c>
      <c r="T419" s="253">
        <f t="shared" si="188"/>
        <v>2.6795679142997447E-4</v>
      </c>
      <c r="U419">
        <f t="shared" si="169"/>
        <v>6.2350587469454976E-11</v>
      </c>
      <c r="V419" s="253">
        <f t="shared" si="170"/>
        <v>2.67956729079387E-4</v>
      </c>
      <c r="W419" s="253">
        <f t="shared" si="171"/>
        <v>3.2203743385310238E-4</v>
      </c>
      <c r="X419">
        <f t="shared" si="189"/>
        <v>113.65676595692612</v>
      </c>
      <c r="Y419">
        <f t="shared" si="190"/>
        <v>15.595425926280697</v>
      </c>
      <c r="Z419" s="55">
        <f t="shared" si="191"/>
        <v>8.5124747496230029</v>
      </c>
      <c r="AA419" s="477">
        <f t="shared" si="192"/>
        <v>8.316135636820586E-2</v>
      </c>
      <c r="AB419" s="253">
        <f t="shared" si="173"/>
        <v>83118934.665986374</v>
      </c>
      <c r="AC419" s="261">
        <f t="shared" si="172"/>
        <v>49039.691464613301</v>
      </c>
      <c r="AD419" s="435">
        <f t="shared" si="193"/>
        <v>-1.5404755755587704E-2</v>
      </c>
      <c r="AE419" s="478">
        <f t="shared" si="174"/>
        <v>-5.2318781614303617E-2</v>
      </c>
    </row>
    <row r="420" spans="2:31" x14ac:dyDescent="0.3">
      <c r="B420" s="353">
        <v>391</v>
      </c>
      <c r="C420" s="432">
        <f t="shared" si="175"/>
        <v>113.65674351674497</v>
      </c>
      <c r="D420" s="433">
        <f t="shared" si="176"/>
        <v>15.595424694627834</v>
      </c>
      <c r="E420" s="434">
        <f t="shared" si="177"/>
        <v>7.0829506172797618</v>
      </c>
      <c r="F420" s="434">
        <f t="shared" si="178"/>
        <v>7.0829497782129449</v>
      </c>
      <c r="G420" s="434">
        <f t="shared" si="179"/>
        <v>8.3906681691559015E-7</v>
      </c>
      <c r="H420" s="467">
        <f t="shared" si="180"/>
        <v>8.512474077348072</v>
      </c>
      <c r="I420" s="253">
        <f t="shared" si="185"/>
        <v>113.65676595692612</v>
      </c>
      <c r="J420">
        <f t="shared" si="186"/>
        <v>15.595425926280697</v>
      </c>
      <c r="K420" s="253">
        <f t="shared" si="181"/>
        <v>9541497713.1042671</v>
      </c>
      <c r="L420" s="249">
        <f t="shared" si="182"/>
        <v>83950124.012646243</v>
      </c>
      <c r="M420" s="253">
        <f t="shared" si="183"/>
        <v>1309237837.143894</v>
      </c>
      <c r="N420" s="443">
        <f t="shared" si="194"/>
        <v>1.0000003098369533E-2</v>
      </c>
      <c r="O420" s="454">
        <f t="shared" si="184"/>
        <v>1.0000007745918596E-2</v>
      </c>
      <c r="Q420" s="353">
        <v>391</v>
      </c>
      <c r="R420" s="54">
        <f t="shared" si="168"/>
        <v>9.3877711858717937E-10</v>
      </c>
      <c r="S420" s="253">
        <f t="shared" si="187"/>
        <v>5.7515396865879631E-4</v>
      </c>
      <c r="T420" s="253">
        <f t="shared" si="188"/>
        <v>2.6121681436133167E-4</v>
      </c>
      <c r="U420">
        <f t="shared" si="169"/>
        <v>5.8503446237739622E-11</v>
      </c>
      <c r="V420" s="253">
        <f t="shared" si="170"/>
        <v>2.6121675585788544E-4</v>
      </c>
      <c r="W420" s="253">
        <f t="shared" si="171"/>
        <v>3.1393715429746464E-4</v>
      </c>
      <c r="X420">
        <f t="shared" si="189"/>
        <v>113.65676595692612</v>
      </c>
      <c r="Y420">
        <f t="shared" si="190"/>
        <v>15.595425926280697</v>
      </c>
      <c r="Z420" s="55">
        <f t="shared" si="191"/>
        <v>8.5124747496230029</v>
      </c>
      <c r="AA420" s="477">
        <f t="shared" si="192"/>
        <v>7.8810455525628417E-2</v>
      </c>
      <c r="AB420" s="253">
        <f t="shared" si="173"/>
        <v>83950124.012646243</v>
      </c>
      <c r="AC420" s="261">
        <f t="shared" si="172"/>
        <v>48284.246995271635</v>
      </c>
      <c r="AD420" s="435">
        <f t="shared" si="193"/>
        <v>-1.5404755755586058E-2</v>
      </c>
      <c r="AE420" s="478">
        <f t="shared" si="174"/>
        <v>-5.2318781614303658E-2</v>
      </c>
    </row>
    <row r="421" spans="2:31" x14ac:dyDescent="0.3">
      <c r="B421" s="353">
        <v>392</v>
      </c>
      <c r="C421" s="432">
        <f t="shared" si="175"/>
        <v>113.65674435581178</v>
      </c>
      <c r="D421" s="433">
        <f t="shared" si="176"/>
        <v>15.595424740680896</v>
      </c>
      <c r="E421" s="434">
        <f t="shared" si="177"/>
        <v>7.0829506381956122</v>
      </c>
      <c r="F421" s="434">
        <f t="shared" si="178"/>
        <v>7.0829498305025664</v>
      </c>
      <c r="G421" s="434">
        <f t="shared" si="179"/>
        <v>8.0769304577898993E-7</v>
      </c>
      <c r="H421" s="467">
        <f t="shared" si="180"/>
        <v>8.5124741024852835</v>
      </c>
      <c r="I421" s="253">
        <f t="shared" si="185"/>
        <v>113.65676595692612</v>
      </c>
      <c r="J421">
        <f t="shared" si="186"/>
        <v>15.595425926280697</v>
      </c>
      <c r="K421" s="253">
        <f t="shared" si="181"/>
        <v>9636912761.3794708</v>
      </c>
      <c r="L421" s="249">
        <f t="shared" si="182"/>
        <v>84789625.252772704</v>
      </c>
      <c r="M421" s="253">
        <f t="shared" si="183"/>
        <v>1322330219.4201534</v>
      </c>
      <c r="N421" s="443">
        <f t="shared" si="194"/>
        <v>1.0000002982514232E-2</v>
      </c>
      <c r="O421" s="454">
        <f t="shared" si="184"/>
        <v>1.0000007456288642E-2</v>
      </c>
      <c r="Q421" s="353">
        <v>392</v>
      </c>
      <c r="R421" s="54">
        <f t="shared" si="168"/>
        <v>8.808529143913977E-10</v>
      </c>
      <c r="S421" s="253">
        <f t="shared" si="187"/>
        <v>5.6068699232648608E-4</v>
      </c>
      <c r="T421" s="253">
        <f t="shared" si="188"/>
        <v>2.5464636944241858E-4</v>
      </c>
      <c r="U421">
        <f t="shared" si="169"/>
        <v>5.4893680406280371E-11</v>
      </c>
      <c r="V421" s="253">
        <f t="shared" si="170"/>
        <v>2.5464631454873816E-4</v>
      </c>
      <c r="W421" s="253">
        <f t="shared" si="171"/>
        <v>3.060406228840675E-4</v>
      </c>
      <c r="X421">
        <f t="shared" si="189"/>
        <v>113.65676595692612</v>
      </c>
      <c r="Y421">
        <f t="shared" si="190"/>
        <v>15.595425926280697</v>
      </c>
      <c r="Z421" s="55">
        <f t="shared" si="191"/>
        <v>8.5124747496230029</v>
      </c>
      <c r="AA421" s="477">
        <f t="shared" si="192"/>
        <v>7.4687188514059283E-2</v>
      </c>
      <c r="AB421" s="253">
        <f t="shared" si="173"/>
        <v>84789625.252772704</v>
      </c>
      <c r="AC421" s="261">
        <f t="shared" si="172"/>
        <v>47540.439963467077</v>
      </c>
      <c r="AD421" s="435">
        <f t="shared" si="193"/>
        <v>-1.5404755755586223E-2</v>
      </c>
      <c r="AE421" s="478">
        <f t="shared" si="174"/>
        <v>-5.2318781614303533E-2</v>
      </c>
    </row>
    <row r="422" spans="2:31" x14ac:dyDescent="0.3">
      <c r="B422" s="353">
        <v>393</v>
      </c>
      <c r="C422" s="432">
        <f t="shared" si="175"/>
        <v>113.65674516350482</v>
      </c>
      <c r="D422" s="433">
        <f t="shared" si="176"/>
        <v>15.595424785011982</v>
      </c>
      <c r="E422" s="434">
        <f t="shared" si="177"/>
        <v>7.0829506583293949</v>
      </c>
      <c r="F422" s="434">
        <f t="shared" si="178"/>
        <v>7.0829498808370133</v>
      </c>
      <c r="G422" s="434">
        <f t="shared" si="179"/>
        <v>7.7749238158730805E-7</v>
      </c>
      <c r="H422" s="467">
        <f t="shared" si="180"/>
        <v>8.5124741266825872</v>
      </c>
      <c r="I422" s="253">
        <f t="shared" si="185"/>
        <v>113.65676595692612</v>
      </c>
      <c r="J422">
        <f t="shared" si="186"/>
        <v>15.595425926280697</v>
      </c>
      <c r="K422" s="253">
        <f t="shared" si="181"/>
        <v>9733281958.162096</v>
      </c>
      <c r="L422" s="249">
        <f t="shared" si="182"/>
        <v>85637521.505300432</v>
      </c>
      <c r="M422" s="253">
        <f t="shared" si="183"/>
        <v>1335553525.4107585</v>
      </c>
      <c r="N422" s="443">
        <f t="shared" si="194"/>
        <v>1.0000002870995102E-2</v>
      </c>
      <c r="O422" s="454">
        <f t="shared" si="184"/>
        <v>1.0000007177488496E-2</v>
      </c>
      <c r="Q422" s="353">
        <v>393</v>
      </c>
      <c r="R422" s="54">
        <f t="shared" si="168"/>
        <v>8.2650273577131798E-10</v>
      </c>
      <c r="S422" s="253">
        <f t="shared" si="187"/>
        <v>5.4658390708352755E-4</v>
      </c>
      <c r="T422" s="253">
        <f t="shared" si="188"/>
        <v>2.4824119239317979E-4</v>
      </c>
      <c r="U422">
        <f t="shared" si="169"/>
        <v>5.1506643494157232E-11</v>
      </c>
      <c r="V422" s="253">
        <f t="shared" si="170"/>
        <v>2.4824114088653628E-4</v>
      </c>
      <c r="W422" s="253">
        <f t="shared" si="171"/>
        <v>2.9834271469034775E-4</v>
      </c>
      <c r="X422">
        <f t="shared" si="189"/>
        <v>113.65676595692612</v>
      </c>
      <c r="Y422">
        <f t="shared" si="190"/>
        <v>15.595425926280697</v>
      </c>
      <c r="Z422" s="55">
        <f t="shared" si="191"/>
        <v>8.5124747496230029</v>
      </c>
      <c r="AA422" s="477">
        <f t="shared" si="192"/>
        <v>7.0779645808805886E-2</v>
      </c>
      <c r="AB422" s="253">
        <f t="shared" si="173"/>
        <v>85637521.505300432</v>
      </c>
      <c r="AC422" s="261">
        <f t="shared" si="172"/>
        <v>46808.091097316683</v>
      </c>
      <c r="AD422" s="435">
        <f t="shared" si="193"/>
        <v>-1.540475575558777E-2</v>
      </c>
      <c r="AE422" s="478">
        <f t="shared" si="174"/>
        <v>-5.2318781614303672E-2</v>
      </c>
    </row>
    <row r="423" spans="2:31" x14ac:dyDescent="0.3">
      <c r="B423" s="353">
        <v>394</v>
      </c>
      <c r="C423" s="432">
        <f t="shared" si="175"/>
        <v>113.65674594099721</v>
      </c>
      <c r="D423" s="433">
        <f t="shared" si="176"/>
        <v>15.595424827685465</v>
      </c>
      <c r="E423" s="434">
        <f t="shared" si="177"/>
        <v>7.0829506777103459</v>
      </c>
      <c r="F423" s="434">
        <f t="shared" si="178"/>
        <v>7.0829499292893914</v>
      </c>
      <c r="G423" s="434">
        <f t="shared" si="179"/>
        <v>7.4842095454386026E-7</v>
      </c>
      <c r="H423" s="467">
        <f t="shared" si="180"/>
        <v>8.5124741499751178</v>
      </c>
      <c r="I423" s="253">
        <f t="shared" si="185"/>
        <v>113.65676595692612</v>
      </c>
      <c r="J423">
        <f t="shared" si="186"/>
        <v>15.595425926280697</v>
      </c>
      <c r="K423" s="253">
        <f t="shared" si="181"/>
        <v>9830614844.9920635</v>
      </c>
      <c r="L423" s="249">
        <f t="shared" si="182"/>
        <v>86493896.720353439</v>
      </c>
      <c r="M423" s="253">
        <f t="shared" si="183"/>
        <v>1348909064.3558605</v>
      </c>
      <c r="N423" s="443">
        <f t="shared" si="194"/>
        <v>1.0000002763643928E-2</v>
      </c>
      <c r="O423" s="454">
        <f t="shared" si="184"/>
        <v>1.0000006909113167E-2</v>
      </c>
      <c r="Q423" s="353">
        <v>394</v>
      </c>
      <c r="R423" s="54">
        <f t="shared" ref="R423:R486" si="195">AA423/AB423</f>
        <v>7.7550605904442955E-10</v>
      </c>
      <c r="S423" s="253">
        <f t="shared" si="187"/>
        <v>5.3283555989601134E-4</v>
      </c>
      <c r="T423" s="253">
        <f t="shared" si="188"/>
        <v>2.4199712619394774E-4</v>
      </c>
      <c r="U423">
        <f t="shared" ref="U423:U486" si="196">($C$9+$C$10)*R423</f>
        <v>4.8328592734159032E-11</v>
      </c>
      <c r="V423" s="253">
        <f t="shared" ref="V423:V486" si="197">T423-U423</f>
        <v>2.4199707786535501E-4</v>
      </c>
      <c r="W423" s="253">
        <f t="shared" ref="W423:W486" si="198">(1-$C$8)*S423</f>
        <v>2.908384337020636E-4</v>
      </c>
      <c r="X423">
        <f t="shared" si="189"/>
        <v>113.65676595692612</v>
      </c>
      <c r="Y423">
        <f t="shared" si="190"/>
        <v>15.595425926280697</v>
      </c>
      <c r="Z423" s="55">
        <f t="shared" si="191"/>
        <v>8.5124747496230029</v>
      </c>
      <c r="AA423" s="477">
        <f t="shared" si="192"/>
        <v>6.7076540976997209E-2</v>
      </c>
      <c r="AB423" s="253">
        <f t="shared" si="173"/>
        <v>86493896.720353439</v>
      </c>
      <c r="AC423" s="261">
        <f t="shared" si="172"/>
        <v>46087.023886577219</v>
      </c>
      <c r="AD423" s="435">
        <f t="shared" si="193"/>
        <v>-1.5404755755587729E-2</v>
      </c>
      <c r="AE423" s="478">
        <f t="shared" si="174"/>
        <v>-5.2318781614303631E-2</v>
      </c>
    </row>
    <row r="424" spans="2:31" x14ac:dyDescent="0.3">
      <c r="B424" s="353">
        <v>395</v>
      </c>
      <c r="C424" s="432">
        <f t="shared" si="175"/>
        <v>113.65674668941816</v>
      </c>
      <c r="D424" s="433">
        <f t="shared" si="176"/>
        <v>15.595424868763333</v>
      </c>
      <c r="E424" s="434">
        <f t="shared" si="177"/>
        <v>7.0829506963666198</v>
      </c>
      <c r="F424" s="434">
        <f t="shared" si="178"/>
        <v>7.0829499759300729</v>
      </c>
      <c r="G424" s="434">
        <f t="shared" si="179"/>
        <v>7.2043654686382297E-7</v>
      </c>
      <c r="H424" s="467">
        <f t="shared" si="180"/>
        <v>8.512474172396713</v>
      </c>
      <c r="I424" s="253">
        <f t="shared" si="185"/>
        <v>113.65676595692612</v>
      </c>
      <c r="J424">
        <f t="shared" si="186"/>
        <v>15.595425926280697</v>
      </c>
      <c r="K424" s="253">
        <f t="shared" si="181"/>
        <v>9928921058.8231659</v>
      </c>
      <c r="L424" s="249">
        <f t="shared" si="182"/>
        <v>87358835.687556982</v>
      </c>
      <c r="M424" s="253">
        <f t="shared" si="183"/>
        <v>1362398158.5879352</v>
      </c>
      <c r="N424" s="443">
        <f t="shared" si="194"/>
        <v>1.0000002660309896E-2</v>
      </c>
      <c r="O424" s="454">
        <f t="shared" si="184"/>
        <v>1.0000006650772384E-2</v>
      </c>
      <c r="Q424" s="353">
        <v>395</v>
      </c>
      <c r="R424" s="54">
        <f t="shared" si="195"/>
        <v>7.2765596722843053E-10</v>
      </c>
      <c r="S424" s="253">
        <f t="shared" si="187"/>
        <v>5.1943302795833836E-4</v>
      </c>
      <c r="T424" s="253">
        <f t="shared" si="188"/>
        <v>2.3591011838750098E-4</v>
      </c>
      <c r="U424">
        <f t="shared" si="196"/>
        <v>4.5346633312053413E-11</v>
      </c>
      <c r="V424" s="253">
        <f t="shared" si="197"/>
        <v>2.3591007304086766E-4</v>
      </c>
      <c r="W424" s="253">
        <f t="shared" si="198"/>
        <v>2.835229095708374E-4</v>
      </c>
      <c r="X424">
        <f t="shared" si="189"/>
        <v>113.65676595692612</v>
      </c>
      <c r="Y424">
        <f t="shared" si="190"/>
        <v>15.595425926280697</v>
      </c>
      <c r="Z424" s="55">
        <f t="shared" si="191"/>
        <v>8.5124747496230029</v>
      </c>
      <c r="AA424" s="477">
        <f t="shared" si="192"/>
        <v>6.3567178078178813E-2</v>
      </c>
      <c r="AB424" s="253">
        <f t="shared" si="173"/>
        <v>87358835.687556982</v>
      </c>
      <c r="AC424" s="261">
        <f t="shared" si="172"/>
        <v>45377.064540102634</v>
      </c>
      <c r="AD424" s="435">
        <f t="shared" si="193"/>
        <v>-1.5404755755586108E-2</v>
      </c>
      <c r="AE424" s="478">
        <f t="shared" si="174"/>
        <v>-5.2318781614303499E-2</v>
      </c>
    </row>
    <row r="425" spans="2:31" x14ac:dyDescent="0.3">
      <c r="B425" s="353">
        <v>396</v>
      </c>
      <c r="C425" s="432">
        <f t="shared" si="175"/>
        <v>113.6567474098547</v>
      </c>
      <c r="D425" s="433">
        <f t="shared" si="176"/>
        <v>15.595424908305253</v>
      </c>
      <c r="E425" s="434">
        <f t="shared" si="177"/>
        <v>7.0829507143253148</v>
      </c>
      <c r="F425" s="434">
        <f t="shared" si="178"/>
        <v>7.0829500208268001</v>
      </c>
      <c r="G425" s="434">
        <f t="shared" si="179"/>
        <v>6.9349851461453227E-7</v>
      </c>
      <c r="H425" s="467">
        <f t="shared" si="180"/>
        <v>8.5124741939799389</v>
      </c>
      <c r="I425" s="253">
        <f t="shared" si="185"/>
        <v>113.65676595692612</v>
      </c>
      <c r="J425">
        <f t="shared" si="186"/>
        <v>15.595425926280697</v>
      </c>
      <c r="K425" s="253">
        <f t="shared" si="181"/>
        <v>10028210332.977261</v>
      </c>
      <c r="L425" s="249">
        <f t="shared" si="182"/>
        <v>88232424.044432551</v>
      </c>
      <c r="M425" s="253">
        <f t="shared" si="183"/>
        <v>1376022143.6626937</v>
      </c>
      <c r="N425" s="443">
        <f t="shared" si="194"/>
        <v>1.000000256083668E-2</v>
      </c>
      <c r="O425" s="454">
        <f t="shared" si="184"/>
        <v>1.0000006402091694E-2</v>
      </c>
      <c r="Q425" s="353">
        <v>396</v>
      </c>
      <c r="R425" s="54">
        <f t="shared" si="195"/>
        <v>6.8275831048382316E-10</v>
      </c>
      <c r="S425" s="253">
        <f t="shared" si="187"/>
        <v>5.0636761290223284E-4</v>
      </c>
      <c r="T425" s="253">
        <f t="shared" si="188"/>
        <v>2.299762184489801E-4</v>
      </c>
      <c r="U425">
        <f t="shared" si="196"/>
        <v>4.254866604639226E-11</v>
      </c>
      <c r="V425" s="253">
        <f t="shared" si="197"/>
        <v>2.2997617590031407E-4</v>
      </c>
      <c r="W425" s="253">
        <f t="shared" si="198"/>
        <v>2.7639139445325274E-4</v>
      </c>
      <c r="X425">
        <f t="shared" si="189"/>
        <v>113.65676595692612</v>
      </c>
      <c r="Y425">
        <f t="shared" si="190"/>
        <v>15.595425926280697</v>
      </c>
      <c r="Z425" s="55">
        <f t="shared" si="191"/>
        <v>8.5124747496230029</v>
      </c>
      <c r="AA425" s="477">
        <f t="shared" si="192"/>
        <v>6.0241420770469026E-2</v>
      </c>
      <c r="AB425" s="253">
        <f t="shared" si="173"/>
        <v>88232424.044432551</v>
      </c>
      <c r="AC425" s="261">
        <f t="shared" ref="AC425:AC488" si="199">$C$11*(AA425^$C$7)*(AB425^(1-$C$7))</f>
        <v>44678.041943956887</v>
      </c>
      <c r="AD425" s="435">
        <f t="shared" si="193"/>
        <v>-1.5404755755586084E-2</v>
      </c>
      <c r="AE425" s="478">
        <f t="shared" si="174"/>
        <v>-5.2318781614303637E-2</v>
      </c>
    </row>
    <row r="426" spans="2:31" x14ac:dyDescent="0.3">
      <c r="B426" s="353">
        <v>397</v>
      </c>
      <c r="C426" s="432">
        <f t="shared" si="175"/>
        <v>113.65674810335322</v>
      </c>
      <c r="D426" s="433">
        <f t="shared" si="176"/>
        <v>15.595424946368647</v>
      </c>
      <c r="E426" s="434">
        <f t="shared" si="177"/>
        <v>7.0829507316125087</v>
      </c>
      <c r="F426" s="434">
        <f t="shared" si="178"/>
        <v>7.0829500640447831</v>
      </c>
      <c r="G426" s="434">
        <f t="shared" si="179"/>
        <v>6.6756772554299459E-7</v>
      </c>
      <c r="H426" s="467">
        <f t="shared" si="180"/>
        <v>8.5124742147561374</v>
      </c>
      <c r="I426" s="253">
        <f t="shared" si="185"/>
        <v>113.65676595692612</v>
      </c>
      <c r="J426">
        <f t="shared" si="186"/>
        <v>15.595425926280697</v>
      </c>
      <c r="K426" s="253">
        <f t="shared" si="181"/>
        <v>10128492498.107981</v>
      </c>
      <c r="L426" s="249">
        <f t="shared" si="182"/>
        <v>89114748.284876883</v>
      </c>
      <c r="M426" s="253">
        <f t="shared" si="183"/>
        <v>1389782368.4913318</v>
      </c>
      <c r="N426" s="443">
        <f t="shared" si="194"/>
        <v>1.0000002465084704E-2</v>
      </c>
      <c r="O426" s="454">
        <f t="shared" si="184"/>
        <v>1.0000006162709544E-2</v>
      </c>
      <c r="Q426" s="353">
        <v>397</v>
      </c>
      <c r="R426" s="54">
        <f t="shared" si="195"/>
        <v>6.4063091835868223E-10</v>
      </c>
      <c r="S426" s="253">
        <f t="shared" si="187"/>
        <v>4.9363083515142003E-4</v>
      </c>
      <c r="T426" s="253">
        <f t="shared" si="188"/>
        <v>2.2419157522196039E-4</v>
      </c>
      <c r="U426">
        <f t="shared" si="196"/>
        <v>3.9923338296565469E-11</v>
      </c>
      <c r="V426" s="253">
        <f t="shared" si="197"/>
        <v>2.241915352986221E-4</v>
      </c>
      <c r="W426" s="253">
        <f t="shared" si="198"/>
        <v>2.6943925992945964E-4</v>
      </c>
      <c r="X426">
        <f t="shared" si="189"/>
        <v>113.65676595692612</v>
      </c>
      <c r="Y426">
        <f t="shared" si="190"/>
        <v>15.595425926280697</v>
      </c>
      <c r="Z426" s="55">
        <f t="shared" si="191"/>
        <v>8.5124747496230029</v>
      </c>
      <c r="AA426" s="477">
        <f t="shared" si="192"/>
        <v>5.7089663033043483E-2</v>
      </c>
      <c r="AB426" s="253">
        <f t="shared" ref="AB426:AB489" si="200">AB425*(1+$C$10)</f>
        <v>89114748.284876883</v>
      </c>
      <c r="AC426" s="261">
        <f t="shared" si="199"/>
        <v>43989.787620172407</v>
      </c>
      <c r="AD426" s="435">
        <f t="shared" si="193"/>
        <v>-1.5404755755585947E-2</v>
      </c>
      <c r="AE426" s="478">
        <f t="shared" ref="AE426:AE489" si="201">(AA426-AA425)/AA425</f>
        <v>-5.231878161430361E-2</v>
      </c>
    </row>
    <row r="427" spans="2:31" x14ac:dyDescent="0.3">
      <c r="B427" s="353">
        <v>398</v>
      </c>
      <c r="C427" s="432">
        <f t="shared" si="175"/>
        <v>113.65674877092096</v>
      </c>
      <c r="D427" s="433">
        <f t="shared" si="176"/>
        <v>15.595424983008801</v>
      </c>
      <c r="E427" s="434">
        <f t="shared" si="177"/>
        <v>7.0829507482533129</v>
      </c>
      <c r="F427" s="434">
        <f t="shared" si="178"/>
        <v>7.0829501056467912</v>
      </c>
      <c r="G427" s="434">
        <f t="shared" si="179"/>
        <v>6.4260652177239308E-7</v>
      </c>
      <c r="H427" s="467">
        <f t="shared" si="180"/>
        <v>8.5124742347554889</v>
      </c>
      <c r="I427" s="253">
        <f t="shared" si="185"/>
        <v>113.65676595692612</v>
      </c>
      <c r="J427">
        <f t="shared" si="186"/>
        <v>15.595425926280697</v>
      </c>
      <c r="K427" s="253">
        <f t="shared" si="181"/>
        <v>10229777483.174091</v>
      </c>
      <c r="L427" s="249">
        <f t="shared" si="182"/>
        <v>90005895.767725646</v>
      </c>
      <c r="M427" s="253">
        <f t="shared" si="183"/>
        <v>1403680195.4740782</v>
      </c>
      <c r="N427" s="443">
        <f t="shared" si="194"/>
        <v>1.0000002372913284E-2</v>
      </c>
      <c r="O427" s="454">
        <f t="shared" si="184"/>
        <v>1.0000005932277761E-2</v>
      </c>
      <c r="Q427" s="353">
        <v>398</v>
      </c>
      <c r="R427" s="54">
        <f t="shared" si="195"/>
        <v>6.0110286063931057E-10</v>
      </c>
      <c r="S427" s="253">
        <f t="shared" si="187"/>
        <v>4.8121442841830381E-4</v>
      </c>
      <c r="T427" s="253">
        <f t="shared" si="188"/>
        <v>2.1855243441901604E-4</v>
      </c>
      <c r="U427">
        <f t="shared" si="196"/>
        <v>3.7459997899914362E-11</v>
      </c>
      <c r="V427" s="253">
        <f t="shared" si="197"/>
        <v>2.1855239695901812E-4</v>
      </c>
      <c r="W427" s="253">
        <f t="shared" si="198"/>
        <v>2.626619939992878E-4</v>
      </c>
      <c r="X427">
        <f t="shared" si="189"/>
        <v>113.65676595692612</v>
      </c>
      <c r="Y427">
        <f t="shared" si="190"/>
        <v>15.595425926280697</v>
      </c>
      <c r="Z427" s="55">
        <f t="shared" si="191"/>
        <v>8.5124747496230029</v>
      </c>
      <c r="AA427" s="477">
        <f t="shared" si="192"/>
        <v>5.4102801420383498E-2</v>
      </c>
      <c r="AB427" s="253">
        <f t="shared" si="200"/>
        <v>90005895.767725646</v>
      </c>
      <c r="AC427" s="261">
        <f t="shared" si="199"/>
        <v>43312.135686143542</v>
      </c>
      <c r="AD427" s="435">
        <f t="shared" si="193"/>
        <v>-1.5404755755586192E-2</v>
      </c>
      <c r="AE427" s="478">
        <f t="shared" si="201"/>
        <v>-5.2318781614303637E-2</v>
      </c>
    </row>
    <row r="428" spans="2:31" x14ac:dyDescent="0.3">
      <c r="B428" s="353">
        <v>399</v>
      </c>
      <c r="C428" s="432">
        <f t="shared" si="175"/>
        <v>113.65674941352748</v>
      </c>
      <c r="D428" s="433">
        <f t="shared" si="176"/>
        <v>15.595425018278936</v>
      </c>
      <c r="E428" s="434">
        <f t="shared" si="177"/>
        <v>7.0829507642718967</v>
      </c>
      <c r="F428" s="434">
        <f t="shared" si="178"/>
        <v>7.0829501456932462</v>
      </c>
      <c r="G428" s="434">
        <f t="shared" si="179"/>
        <v>6.1857865052417083E-7</v>
      </c>
      <c r="H428" s="467">
        <f t="shared" si="180"/>
        <v>8.5124742540070386</v>
      </c>
      <c r="I428" s="253">
        <f t="shared" si="185"/>
        <v>113.65676595692612</v>
      </c>
      <c r="J428">
        <f t="shared" si="186"/>
        <v>15.595425926280697</v>
      </c>
      <c r="K428" s="253">
        <f t="shared" si="181"/>
        <v>10332075316.422592</v>
      </c>
      <c r="L428" s="249">
        <f t="shared" si="182"/>
        <v>90905954.725402907</v>
      </c>
      <c r="M428" s="253">
        <f t="shared" si="183"/>
        <v>1417717000.6350791</v>
      </c>
      <c r="N428" s="443">
        <f t="shared" si="194"/>
        <v>1.0000002284181395E-2</v>
      </c>
      <c r="O428" s="454">
        <f t="shared" si="184"/>
        <v>1.0000005710462423E-2</v>
      </c>
      <c r="Q428" s="353">
        <v>399</v>
      </c>
      <c r="R428" s="54">
        <f t="shared" si="195"/>
        <v>5.6401375380771208E-10</v>
      </c>
      <c r="S428" s="253">
        <f t="shared" si="187"/>
        <v>4.6911033433906393E-4</v>
      </c>
      <c r="T428" s="253">
        <f t="shared" si="188"/>
        <v>2.1305513618515026E-4</v>
      </c>
      <c r="U428">
        <f t="shared" si="196"/>
        <v>3.5148649951006401E-11</v>
      </c>
      <c r="V428" s="253">
        <f t="shared" si="197"/>
        <v>2.1305510103650032E-4</v>
      </c>
      <c r="W428" s="253">
        <f t="shared" si="198"/>
        <v>2.5605519815391367E-4</v>
      </c>
      <c r="X428">
        <f t="shared" si="189"/>
        <v>113.65676595692612</v>
      </c>
      <c r="Y428">
        <f t="shared" si="190"/>
        <v>15.595425926280697</v>
      </c>
      <c r="Z428" s="55">
        <f t="shared" si="191"/>
        <v>8.5124747496230029</v>
      </c>
      <c r="AA428" s="477">
        <f t="shared" si="192"/>
        <v>5.127220876814842E-2</v>
      </c>
      <c r="AB428" s="253">
        <f t="shared" si="200"/>
        <v>90905954.725402907</v>
      </c>
      <c r="AC428" s="261">
        <f t="shared" si="199"/>
        <v>42644.92281464555</v>
      </c>
      <c r="AD428" s="435">
        <f t="shared" si="193"/>
        <v>-1.5404755755589469E-2</v>
      </c>
      <c r="AE428" s="478">
        <f t="shared" si="201"/>
        <v>-5.2318781614303589E-2</v>
      </c>
    </row>
    <row r="429" spans="2:31" x14ac:dyDescent="0.3">
      <c r="B429" s="353">
        <v>400</v>
      </c>
      <c r="C429" s="432">
        <f t="shared" si="175"/>
        <v>113.65675003210613</v>
      </c>
      <c r="D429" s="433">
        <f t="shared" si="176"/>
        <v>15.595425052230278</v>
      </c>
      <c r="E429" s="434">
        <f t="shared" si="177"/>
        <v>7.0829507796915268</v>
      </c>
      <c r="F429" s="434">
        <f t="shared" si="178"/>
        <v>7.082950184242315</v>
      </c>
      <c r="G429" s="434">
        <f t="shared" si="179"/>
        <v>5.9544921171550413E-7</v>
      </c>
      <c r="H429" s="467">
        <f t="shared" si="180"/>
        <v>8.5124742725387499</v>
      </c>
      <c r="I429" s="253">
        <f t="shared" si="185"/>
        <v>113.65676595692612</v>
      </c>
      <c r="J429">
        <f t="shared" si="186"/>
        <v>15.595425926280697</v>
      </c>
      <c r="K429" s="253">
        <f t="shared" si="181"/>
        <v>10435396126.381626</v>
      </c>
      <c r="L429" s="249">
        <f t="shared" si="182"/>
        <v>91815014.272656932</v>
      </c>
      <c r="M429" s="253">
        <f t="shared" si="183"/>
        <v>1431894173.7586746</v>
      </c>
      <c r="N429" s="443">
        <f t="shared" si="194"/>
        <v>1.0000002198777813E-2</v>
      </c>
      <c r="O429" s="454">
        <f t="shared" si="184"/>
        <v>1.0000005496940963E-2</v>
      </c>
      <c r="Q429" s="353">
        <v>400</v>
      </c>
      <c r="R429" s="54">
        <f t="shared" si="195"/>
        <v>5.2921311029186424E-10</v>
      </c>
      <c r="S429" s="253">
        <f t="shared" si="187"/>
        <v>4.5731069724371177E-4</v>
      </c>
      <c r="T429" s="253">
        <f t="shared" si="188"/>
        <v>2.0769611272251947E-4</v>
      </c>
      <c r="U429">
        <f t="shared" si="196"/>
        <v>3.2979916247705046E-11</v>
      </c>
      <c r="V429" s="253">
        <f t="shared" si="197"/>
        <v>2.0769607974260323E-4</v>
      </c>
      <c r="W429" s="253">
        <f t="shared" si="198"/>
        <v>2.496145845211923E-4</v>
      </c>
      <c r="X429">
        <f t="shared" si="189"/>
        <v>113.65676595692612</v>
      </c>
      <c r="Y429">
        <f t="shared" si="190"/>
        <v>15.595425926280697</v>
      </c>
      <c r="Z429" s="55">
        <f t="shared" si="191"/>
        <v>8.5124747496230029</v>
      </c>
      <c r="AA429" s="477">
        <f t="shared" si="192"/>
        <v>4.8589709274724682E-2</v>
      </c>
      <c r="AB429" s="253">
        <f t="shared" si="200"/>
        <v>91815014.272656932</v>
      </c>
      <c r="AC429" s="261">
        <f t="shared" si="199"/>
        <v>41987.988194470105</v>
      </c>
      <c r="AD429" s="435">
        <f t="shared" si="193"/>
        <v>-1.5404755755586315E-2</v>
      </c>
      <c r="AE429" s="478">
        <f t="shared" si="201"/>
        <v>-5.2318781614303561E-2</v>
      </c>
    </row>
    <row r="430" spans="2:31" x14ac:dyDescent="0.3">
      <c r="B430" s="353">
        <v>401</v>
      </c>
      <c r="C430" s="432">
        <f t="shared" si="175"/>
        <v>113.65675062755534</v>
      </c>
      <c r="D430" s="433">
        <f t="shared" si="176"/>
        <v>15.595425084912131</v>
      </c>
      <c r="E430" s="434">
        <f t="shared" si="177"/>
        <v>7.0829507945345949</v>
      </c>
      <c r="F430" s="434">
        <f t="shared" si="178"/>
        <v>7.082950221349984</v>
      </c>
      <c r="G430" s="434">
        <f t="shared" si="179"/>
        <v>5.7318461088584627E-7</v>
      </c>
      <c r="H430" s="467">
        <f t="shared" si="180"/>
        <v>8.5124742903775363</v>
      </c>
      <c r="I430" s="253">
        <f t="shared" si="185"/>
        <v>113.65676595692612</v>
      </c>
      <c r="J430">
        <f t="shared" si="186"/>
        <v>15.595425926280697</v>
      </c>
      <c r="K430" s="253">
        <f t="shared" si="181"/>
        <v>10539750142.863331</v>
      </c>
      <c r="L430" s="249">
        <f t="shared" si="182"/>
        <v>92733164.415383503</v>
      </c>
      <c r="M430" s="253">
        <f t="shared" si="183"/>
        <v>1446213118.5269518</v>
      </c>
      <c r="N430" s="443">
        <f t="shared" si="194"/>
        <v>1.0000002116560342E-2</v>
      </c>
      <c r="O430" s="454">
        <f t="shared" si="184"/>
        <v>1.0000005291403199E-2</v>
      </c>
      <c r="Q430" s="353">
        <v>401</v>
      </c>
      <c r="R430" s="54">
        <f t="shared" si="195"/>
        <v>4.9655972786839385E-10</v>
      </c>
      <c r="S430" s="253">
        <f t="shared" si="187"/>
        <v>4.458078590576784E-4</v>
      </c>
      <c r="T430" s="253">
        <f t="shared" si="188"/>
        <v>2.0247188597489525E-4</v>
      </c>
      <c r="U430">
        <f t="shared" si="196"/>
        <v>3.094499723948846E-11</v>
      </c>
      <c r="V430" s="253">
        <f t="shared" si="197"/>
        <v>2.0247185502989801E-4</v>
      </c>
      <c r="W430" s="253">
        <f t="shared" si="198"/>
        <v>2.4333597308278315E-4</v>
      </c>
      <c r="X430">
        <f t="shared" si="189"/>
        <v>113.65676595692612</v>
      </c>
      <c r="Y430">
        <f t="shared" si="190"/>
        <v>15.595425926280697</v>
      </c>
      <c r="Z430" s="55">
        <f t="shared" si="191"/>
        <v>8.5124747496230029</v>
      </c>
      <c r="AA430" s="477">
        <f t="shared" si="192"/>
        <v>4.6047554886477861E-2</v>
      </c>
      <c r="AB430" s="253">
        <f t="shared" si="200"/>
        <v>92733164.415383503</v>
      </c>
      <c r="AC430" s="261">
        <f t="shared" si="199"/>
        <v>41341.173491665861</v>
      </c>
      <c r="AD430" s="435">
        <f t="shared" si="193"/>
        <v>-1.5404755755586086E-2</v>
      </c>
      <c r="AE430" s="478">
        <f t="shared" si="201"/>
        <v>-5.2318781614303575E-2</v>
      </c>
    </row>
    <row r="431" spans="2:31" x14ac:dyDescent="0.3">
      <c r="B431" s="353">
        <v>402</v>
      </c>
      <c r="C431" s="432">
        <f t="shared" si="175"/>
        <v>113.65675120073995</v>
      </c>
      <c r="D431" s="433">
        <f t="shared" si="176"/>
        <v>15.595425116371967</v>
      </c>
      <c r="E431" s="434">
        <f t="shared" si="177"/>
        <v>7.0829508088226616</v>
      </c>
      <c r="F431" s="434">
        <f t="shared" si="178"/>
        <v>7.0829502570701504</v>
      </c>
      <c r="G431" s="434">
        <f t="shared" si="179"/>
        <v>5.5175251123529279E-7</v>
      </c>
      <c r="H431" s="467">
        <f t="shared" si="180"/>
        <v>8.5124743075493061</v>
      </c>
      <c r="I431" s="253">
        <f t="shared" si="185"/>
        <v>113.65676595692612</v>
      </c>
      <c r="J431">
        <f t="shared" si="186"/>
        <v>15.595425926280697</v>
      </c>
      <c r="K431" s="253">
        <f t="shared" si="181"/>
        <v>10645147697.976719</v>
      </c>
      <c r="L431" s="249">
        <f t="shared" si="182"/>
        <v>93660496.059537336</v>
      </c>
      <c r="M431" s="253">
        <f t="shared" si="183"/>
        <v>1460675252.6587675</v>
      </c>
      <c r="N431" s="443">
        <f t="shared" si="194"/>
        <v>1.0000002037421813E-2</v>
      </c>
      <c r="O431" s="454">
        <f t="shared" si="184"/>
        <v>1.0000005093550987E-2</v>
      </c>
      <c r="Q431" s="353">
        <v>402</v>
      </c>
      <c r="R431" s="54">
        <f t="shared" si="195"/>
        <v>4.659211167401875E-10</v>
      </c>
      <c r="S431" s="253">
        <f t="shared" si="187"/>
        <v>4.3459435433165788E-4</v>
      </c>
      <c r="T431" s="253">
        <f t="shared" si="188"/>
        <v>1.973790653703755E-4</v>
      </c>
      <c r="U431">
        <f t="shared" si="196"/>
        <v>2.9035636323624193E-11</v>
      </c>
      <c r="V431" s="253">
        <f t="shared" si="197"/>
        <v>1.9737903633473917E-4</v>
      </c>
      <c r="W431" s="253">
        <f t="shared" si="198"/>
        <v>2.3721528896128238E-4</v>
      </c>
      <c r="X431">
        <f t="shared" si="189"/>
        <v>113.65676595692612</v>
      </c>
      <c r="Y431">
        <f t="shared" si="190"/>
        <v>15.595425926280697</v>
      </c>
      <c r="Z431" s="55">
        <f t="shared" si="191"/>
        <v>8.5124747496230029</v>
      </c>
      <c r="AA431" s="477">
        <f t="shared" si="192"/>
        <v>4.3638402918499568E-2</v>
      </c>
      <c r="AB431" s="253">
        <f t="shared" si="200"/>
        <v>93660496.059537336</v>
      </c>
      <c r="AC431" s="261">
        <f t="shared" si="199"/>
        <v>40704.322811377446</v>
      </c>
      <c r="AD431" s="435">
        <f t="shared" si="193"/>
        <v>-1.5404755755585899E-2</v>
      </c>
      <c r="AE431" s="478">
        <f t="shared" si="201"/>
        <v>-5.2318781614303582E-2</v>
      </c>
    </row>
    <row r="432" spans="2:31" x14ac:dyDescent="0.3">
      <c r="B432" s="353">
        <v>403</v>
      </c>
      <c r="C432" s="432">
        <f t="shared" si="175"/>
        <v>113.65675175249245</v>
      </c>
      <c r="D432" s="433">
        <f t="shared" si="176"/>
        <v>15.595425146655487</v>
      </c>
      <c r="E432" s="434">
        <f t="shared" si="177"/>
        <v>7.0829508225764819</v>
      </c>
      <c r="F432" s="434">
        <f t="shared" si="178"/>
        <v>7.0829502914546945</v>
      </c>
      <c r="G432" s="434">
        <f t="shared" si="179"/>
        <v>5.3112178743930372E-7</v>
      </c>
      <c r="H432" s="467">
        <f t="shared" si="180"/>
        <v>8.5124743240790046</v>
      </c>
      <c r="I432" s="253">
        <f t="shared" si="185"/>
        <v>113.65676595692612</v>
      </c>
      <c r="J432">
        <f t="shared" si="186"/>
        <v>15.595425926280697</v>
      </c>
      <c r="K432" s="253">
        <f t="shared" si="181"/>
        <v>10751599227.150673</v>
      </c>
      <c r="L432" s="249">
        <f t="shared" si="182"/>
        <v>94597101.020132706</v>
      </c>
      <c r="M432" s="253">
        <f t="shared" si="183"/>
        <v>1475282008.0500867</v>
      </c>
      <c r="N432" s="443">
        <f t="shared" si="194"/>
        <v>1.0000001961237856E-2</v>
      </c>
      <c r="O432" s="454">
        <f t="shared" si="184"/>
        <v>1.0000004903096538E-2</v>
      </c>
      <c r="Q432" s="353">
        <v>403</v>
      </c>
      <c r="R432" s="54">
        <f t="shared" si="195"/>
        <v>4.3717296196432204E-10</v>
      </c>
      <c r="S432" s="253">
        <f t="shared" si="187"/>
        <v>4.2366290539645702E-4</v>
      </c>
      <c r="T432" s="253">
        <f t="shared" si="188"/>
        <v>1.924143456208701E-4</v>
      </c>
      <c r="U432">
        <f t="shared" si="196"/>
        <v>2.7244086344332837E-11</v>
      </c>
      <c r="V432" s="253">
        <f t="shared" si="197"/>
        <v>1.9241431837678375E-4</v>
      </c>
      <c r="W432" s="253">
        <f t="shared" si="198"/>
        <v>2.3124855977558692E-4</v>
      </c>
      <c r="X432">
        <f t="shared" si="189"/>
        <v>113.65676595692612</v>
      </c>
      <c r="Y432">
        <f t="shared" si="190"/>
        <v>15.595425926280697</v>
      </c>
      <c r="Z432" s="55">
        <f t="shared" si="191"/>
        <v>8.5124747496230029</v>
      </c>
      <c r="AA432" s="477">
        <f t="shared" si="192"/>
        <v>4.1355294846209603E-2</v>
      </c>
      <c r="AB432" s="253">
        <f t="shared" si="200"/>
        <v>94597101.020132706</v>
      </c>
      <c r="AC432" s="261">
        <f t="shared" si="199"/>
        <v>40077.28266027158</v>
      </c>
      <c r="AD432" s="435">
        <f t="shared" si="193"/>
        <v>-1.5404755755587696E-2</v>
      </c>
      <c r="AE432" s="478">
        <f t="shared" si="201"/>
        <v>-5.2318781614303526E-2</v>
      </c>
    </row>
    <row r="433" spans="2:31" x14ac:dyDescent="0.3">
      <c r="B433" s="353">
        <v>404</v>
      </c>
      <c r="C433" s="432">
        <f t="shared" si="175"/>
        <v>113.65675228361424</v>
      </c>
      <c r="D433" s="433">
        <f t="shared" si="176"/>
        <v>15.595425175806659</v>
      </c>
      <c r="E433" s="434">
        <f t="shared" si="177"/>
        <v>7.0829508358160265</v>
      </c>
      <c r="F433" s="434">
        <f t="shared" si="178"/>
        <v>7.0829503245535568</v>
      </c>
      <c r="G433" s="434">
        <f t="shared" si="179"/>
        <v>5.1126246969346312E-7</v>
      </c>
      <c r="H433" s="467">
        <f t="shared" si="180"/>
        <v>8.5124743399906322</v>
      </c>
      <c r="I433" s="253">
        <f t="shared" si="185"/>
        <v>113.65676595692612</v>
      </c>
      <c r="J433">
        <f t="shared" si="186"/>
        <v>15.595425926280697</v>
      </c>
      <c r="K433" s="253">
        <f t="shared" si="181"/>
        <v>10859115270.167189</v>
      </c>
      <c r="L433" s="249">
        <f t="shared" si="182"/>
        <v>95543072.030334041</v>
      </c>
      <c r="M433" s="253">
        <f t="shared" si="183"/>
        <v>1490034830.9157805</v>
      </c>
      <c r="N433" s="443">
        <f t="shared" si="194"/>
        <v>1.0000001887905448E-2</v>
      </c>
      <c r="O433" s="454">
        <f t="shared" si="184"/>
        <v>1.0000004719763816E-2</v>
      </c>
      <c r="Q433" s="353">
        <v>404</v>
      </c>
      <c r="R433" s="54">
        <f t="shared" si="195"/>
        <v>4.1019861904914099E-10</v>
      </c>
      <c r="S433" s="253">
        <f t="shared" si="187"/>
        <v>4.1300641763972499E-4</v>
      </c>
      <c r="T433" s="253">
        <f t="shared" si="188"/>
        <v>1.875745045769401E-4</v>
      </c>
      <c r="U433">
        <f t="shared" si="196"/>
        <v>2.5563078159012331E-11</v>
      </c>
      <c r="V433" s="253">
        <f t="shared" si="197"/>
        <v>1.8757447901386195E-4</v>
      </c>
      <c r="W433" s="253">
        <f t="shared" si="198"/>
        <v>2.2543191306278489E-4</v>
      </c>
      <c r="X433">
        <f t="shared" si="189"/>
        <v>113.65676595692612</v>
      </c>
      <c r="Y433">
        <f t="shared" si="190"/>
        <v>15.595425926280697</v>
      </c>
      <c r="Z433" s="55">
        <f t="shared" si="191"/>
        <v>8.5124747496230029</v>
      </c>
      <c r="AA433" s="477">
        <f t="shared" si="192"/>
        <v>3.9191636206555629E-2</v>
      </c>
      <c r="AB433" s="253">
        <f t="shared" si="200"/>
        <v>95543072.030334041</v>
      </c>
      <c r="AC433" s="261">
        <f t="shared" si="199"/>
        <v>39459.901909542445</v>
      </c>
      <c r="AD433" s="435">
        <f t="shared" si="193"/>
        <v>-1.5404755755587729E-2</v>
      </c>
      <c r="AE433" s="478">
        <f t="shared" si="201"/>
        <v>-5.2318781614303575E-2</v>
      </c>
    </row>
    <row r="434" spans="2:31" x14ac:dyDescent="0.3">
      <c r="B434" s="353">
        <v>405</v>
      </c>
      <c r="C434" s="432">
        <f t="shared" si="175"/>
        <v>113.65675279487671</v>
      </c>
      <c r="D434" s="433">
        <f t="shared" si="176"/>
        <v>15.595425203867835</v>
      </c>
      <c r="E434" s="434">
        <f t="shared" si="177"/>
        <v>7.0829508485605288</v>
      </c>
      <c r="F434" s="434">
        <f t="shared" si="178"/>
        <v>7.0829503564148109</v>
      </c>
      <c r="G434" s="434">
        <f t="shared" si="179"/>
        <v>4.9214571795630491E-7</v>
      </c>
      <c r="H434" s="467">
        <f t="shared" si="180"/>
        <v>8.5124743553073063</v>
      </c>
      <c r="I434" s="253">
        <f t="shared" si="185"/>
        <v>113.65676595692612</v>
      </c>
      <c r="J434">
        <f t="shared" si="186"/>
        <v>15.595425926280697</v>
      </c>
      <c r="K434" s="253">
        <f t="shared" si="181"/>
        <v>10967706472.204924</v>
      </c>
      <c r="L434" s="249">
        <f t="shared" si="182"/>
        <v>96498502.750637382</v>
      </c>
      <c r="M434" s="253">
        <f t="shared" si="183"/>
        <v>1504935181.9327986</v>
      </c>
      <c r="N434" s="443">
        <f t="shared" si="194"/>
        <v>1.0000001817313406E-2</v>
      </c>
      <c r="O434" s="454">
        <f t="shared" si="184"/>
        <v>1.0000004543285698E-2</v>
      </c>
      <c r="Q434" s="353">
        <v>405</v>
      </c>
      <c r="R434" s="54">
        <f t="shared" si="195"/>
        <v>3.8488864067388124E-10</v>
      </c>
      <c r="S434" s="253">
        <f t="shared" si="187"/>
        <v>4.0261797490148021E-4</v>
      </c>
      <c r="T434" s="253">
        <f t="shared" si="188"/>
        <v>1.8285640113659116E-4</v>
      </c>
      <c r="U434">
        <f t="shared" si="196"/>
        <v>2.3985791143981771E-11</v>
      </c>
      <c r="V434" s="253">
        <f t="shared" si="197"/>
        <v>1.8285637715080002E-4</v>
      </c>
      <c r="W434" s="253">
        <f t="shared" si="198"/>
        <v>2.1976157376488905E-4</v>
      </c>
      <c r="X434">
        <f t="shared" si="189"/>
        <v>113.65676595692612</v>
      </c>
      <c r="Y434">
        <f t="shared" si="190"/>
        <v>15.595425926280697</v>
      </c>
      <c r="Z434" s="55">
        <f t="shared" si="191"/>
        <v>8.5124747496230029</v>
      </c>
      <c r="AA434" s="477">
        <f t="shared" si="192"/>
        <v>3.7141177550757611E-2</v>
      </c>
      <c r="AB434" s="253">
        <f t="shared" si="200"/>
        <v>96498502.750637382</v>
      </c>
      <c r="AC434" s="261">
        <f t="shared" si="199"/>
        <v>38852.031758486555</v>
      </c>
      <c r="AD434" s="435">
        <f t="shared" si="193"/>
        <v>-1.5404755755586164E-2</v>
      </c>
      <c r="AE434" s="478">
        <f t="shared" si="201"/>
        <v>-5.2318781614303603E-2</v>
      </c>
    </row>
    <row r="435" spans="2:31" x14ac:dyDescent="0.3">
      <c r="B435" s="353">
        <v>406</v>
      </c>
      <c r="C435" s="432">
        <f t="shared" si="175"/>
        <v>113.65675328702243</v>
      </c>
      <c r="D435" s="433">
        <f t="shared" si="176"/>
        <v>15.595425230879769</v>
      </c>
      <c r="E435" s="434">
        <f t="shared" si="177"/>
        <v>7.0829508608284986</v>
      </c>
      <c r="F435" s="434">
        <f t="shared" si="178"/>
        <v>7.0829503870847326</v>
      </c>
      <c r="G435" s="434">
        <f t="shared" si="179"/>
        <v>4.7374376599407242E-7</v>
      </c>
      <c r="H435" s="467">
        <f t="shared" si="180"/>
        <v>8.5124743700512706</v>
      </c>
      <c r="I435" s="253">
        <f t="shared" si="185"/>
        <v>113.65676595692612</v>
      </c>
      <c r="J435">
        <f t="shared" si="186"/>
        <v>15.595425926280697</v>
      </c>
      <c r="K435" s="253">
        <f t="shared" si="181"/>
        <v>11077383584.893211</v>
      </c>
      <c r="L435" s="249">
        <f t="shared" si="182"/>
        <v>97463487.778143764</v>
      </c>
      <c r="M435" s="253">
        <f t="shared" si="183"/>
        <v>1519984536.384805</v>
      </c>
      <c r="N435" s="443">
        <f t="shared" si="194"/>
        <v>1.0000001749363285E-2</v>
      </c>
      <c r="O435" s="454">
        <f t="shared" si="184"/>
        <v>1.0000004373406474E-2</v>
      </c>
      <c r="Q435" s="353">
        <v>406</v>
      </c>
      <c r="R435" s="54">
        <f t="shared" si="195"/>
        <v>3.6114033261053293E-10</v>
      </c>
      <c r="S435" s="253">
        <f t="shared" si="187"/>
        <v>3.9249083498545925E-4</v>
      </c>
      <c r="T435" s="253">
        <f t="shared" si="188"/>
        <v>1.7825697320666964E-4</v>
      </c>
      <c r="U435">
        <f t="shared" si="196"/>
        <v>2.2505825520072764E-11</v>
      </c>
      <c r="V435" s="253">
        <f t="shared" si="197"/>
        <v>1.7825695070084412E-4</v>
      </c>
      <c r="W435" s="253">
        <f t="shared" si="198"/>
        <v>2.1423386177878961E-4</v>
      </c>
      <c r="X435">
        <f t="shared" si="189"/>
        <v>113.65676595692612</v>
      </c>
      <c r="Y435">
        <f t="shared" si="190"/>
        <v>15.595425926280697</v>
      </c>
      <c r="Z435" s="55">
        <f t="shared" si="191"/>
        <v>8.5124747496230029</v>
      </c>
      <c r="AA435" s="477">
        <f t="shared" si="192"/>
        <v>3.5197996393581447E-2</v>
      </c>
      <c r="AB435" s="253">
        <f t="shared" si="200"/>
        <v>97463487.778143764</v>
      </c>
      <c r="AC435" s="261">
        <f t="shared" si="199"/>
        <v>38253.52569863879</v>
      </c>
      <c r="AD435" s="435">
        <f t="shared" si="193"/>
        <v>-1.5404755755586232E-2</v>
      </c>
      <c r="AE435" s="478">
        <f t="shared" si="201"/>
        <v>-5.231878161430361E-2</v>
      </c>
    </row>
    <row r="436" spans="2:31" x14ac:dyDescent="0.3">
      <c r="B436" s="353">
        <v>407</v>
      </c>
      <c r="C436" s="432">
        <f t="shared" si="175"/>
        <v>113.65675376076619</v>
      </c>
      <c r="D436" s="433">
        <f t="shared" si="176"/>
        <v>15.595425256881693</v>
      </c>
      <c r="E436" s="434">
        <f t="shared" si="177"/>
        <v>7.0829508726377526</v>
      </c>
      <c r="F436" s="434">
        <f t="shared" si="178"/>
        <v>7.0829504166078667</v>
      </c>
      <c r="G436" s="434">
        <f t="shared" si="179"/>
        <v>4.5602988585358162E-7</v>
      </c>
      <c r="H436" s="467">
        <f t="shared" si="180"/>
        <v>8.5124743842439408</v>
      </c>
      <c r="I436" s="253">
        <f t="shared" si="185"/>
        <v>113.65676595692612</v>
      </c>
      <c r="J436">
        <f t="shared" si="186"/>
        <v>15.595425926280697</v>
      </c>
      <c r="K436" s="253">
        <f t="shared" si="181"/>
        <v>11188157467.376591</v>
      </c>
      <c r="L436" s="249">
        <f t="shared" si="182"/>
        <v>98438122.655925199</v>
      </c>
      <c r="M436" s="253">
        <f t="shared" si="183"/>
        <v>1535184384.308233</v>
      </c>
      <c r="N436" s="443">
        <f t="shared" si="194"/>
        <v>1.0000001683951348E-2</v>
      </c>
      <c r="O436" s="454">
        <f t="shared" si="184"/>
        <v>1.0000004209879246E-2</v>
      </c>
      <c r="Q436" s="353">
        <v>407</v>
      </c>
      <c r="R436" s="54">
        <f t="shared" si="195"/>
        <v>3.3885733704610442E-10</v>
      </c>
      <c r="S436" s="253">
        <f t="shared" si="187"/>
        <v>3.8261842528336884E-4</v>
      </c>
      <c r="T436" s="253">
        <f t="shared" si="188"/>
        <v>1.7377323571553564E-4</v>
      </c>
      <c r="U436">
        <f t="shared" si="196"/>
        <v>2.1117176385780648E-11</v>
      </c>
      <c r="V436" s="253">
        <f t="shared" si="197"/>
        <v>1.7377321459835924E-4</v>
      </c>
      <c r="W436" s="253">
        <f t="shared" si="198"/>
        <v>2.088451895678332E-4</v>
      </c>
      <c r="X436">
        <f t="shared" si="189"/>
        <v>113.65676595692612</v>
      </c>
      <c r="Y436">
        <f t="shared" si="190"/>
        <v>15.595425926280697</v>
      </c>
      <c r="Z436" s="55">
        <f t="shared" si="191"/>
        <v>8.5124747496230029</v>
      </c>
      <c r="AA436" s="477">
        <f t="shared" si="192"/>
        <v>3.3356480107004614E-2</v>
      </c>
      <c r="AB436" s="253">
        <f t="shared" si="200"/>
        <v>98438122.655925199</v>
      </c>
      <c r="AC436" s="261">
        <f t="shared" si="199"/>
        <v>37664.239478461168</v>
      </c>
      <c r="AD436" s="435">
        <f t="shared" si="193"/>
        <v>-1.5404755755587557E-2</v>
      </c>
      <c r="AE436" s="478">
        <f t="shared" si="201"/>
        <v>-5.2318781614303589E-2</v>
      </c>
    </row>
    <row r="437" spans="2:31" x14ac:dyDescent="0.3">
      <c r="B437" s="353">
        <v>408</v>
      </c>
      <c r="C437" s="432">
        <f t="shared" si="175"/>
        <v>113.65675421679607</v>
      </c>
      <c r="D437" s="433">
        <f t="shared" si="176"/>
        <v>15.595425281911371</v>
      </c>
      <c r="E437" s="434">
        <f t="shared" si="177"/>
        <v>7.0829508840054443</v>
      </c>
      <c r="F437" s="434">
        <f t="shared" si="178"/>
        <v>7.0829504450270937</v>
      </c>
      <c r="G437" s="434">
        <f t="shared" si="179"/>
        <v>4.3897835055872747E-7</v>
      </c>
      <c r="H437" s="467">
        <f t="shared" si="180"/>
        <v>8.5124743979059279</v>
      </c>
      <c r="I437" s="253">
        <f t="shared" si="185"/>
        <v>113.65676595692612</v>
      </c>
      <c r="J437">
        <f t="shared" si="186"/>
        <v>15.595425926280697</v>
      </c>
      <c r="K437" s="253">
        <f t="shared" si="181"/>
        <v>11300039087.389988</v>
      </c>
      <c r="L437" s="249">
        <f t="shared" si="182"/>
        <v>99422503.882484451</v>
      </c>
      <c r="M437" s="253">
        <f t="shared" si="183"/>
        <v>1550536230.6398287</v>
      </c>
      <c r="N437" s="443">
        <f t="shared" si="194"/>
        <v>1.0000001620986609E-2</v>
      </c>
      <c r="O437" s="454">
        <f t="shared" si="184"/>
        <v>1.0000004052466319E-2</v>
      </c>
      <c r="Q437" s="353">
        <v>408</v>
      </c>
      <c r="R437" s="54">
        <f t="shared" si="195"/>
        <v>3.1794924161463846E-10</v>
      </c>
      <c r="S437" s="253">
        <f t="shared" si="187"/>
        <v>3.7299433850919921E-4</v>
      </c>
      <c r="T437" s="253">
        <f t="shared" si="188"/>
        <v>1.6940227867572253E-4</v>
      </c>
      <c r="U437">
        <f t="shared" si="196"/>
        <v>1.98142093526161E-11</v>
      </c>
      <c r="V437" s="253">
        <f t="shared" si="197"/>
        <v>1.6940225886151317E-4</v>
      </c>
      <c r="W437" s="253">
        <f t="shared" si="198"/>
        <v>2.0359205983347669E-4</v>
      </c>
      <c r="X437">
        <f t="shared" si="189"/>
        <v>113.65676595692612</v>
      </c>
      <c r="Y437">
        <f t="shared" si="190"/>
        <v>15.595425926280697</v>
      </c>
      <c r="Z437" s="55">
        <f t="shared" si="191"/>
        <v>8.5124747496230029</v>
      </c>
      <c r="AA437" s="477">
        <f t="shared" si="192"/>
        <v>3.1611309708864381E-2</v>
      </c>
      <c r="AB437" s="253">
        <f t="shared" si="200"/>
        <v>99422503.882484451</v>
      </c>
      <c r="AC437" s="261">
        <f t="shared" si="199"/>
        <v>37084.031068575561</v>
      </c>
      <c r="AD437" s="435">
        <f t="shared" si="193"/>
        <v>-1.5404755755586334E-2</v>
      </c>
      <c r="AE437" s="478">
        <f t="shared" si="201"/>
        <v>-5.2318781614303499E-2</v>
      </c>
    </row>
    <row r="438" spans="2:31" x14ac:dyDescent="0.3">
      <c r="B438" s="353">
        <v>409</v>
      </c>
      <c r="C438" s="432">
        <f t="shared" si="175"/>
        <v>113.65675465577442</v>
      </c>
      <c r="D438" s="433">
        <f t="shared" si="176"/>
        <v>15.595425306005158</v>
      </c>
      <c r="E438" s="434">
        <f t="shared" si="177"/>
        <v>7.0829508949480831</v>
      </c>
      <c r="F438" s="434">
        <f t="shared" si="178"/>
        <v>7.0829504723836889</v>
      </c>
      <c r="G438" s="434">
        <f t="shared" si="179"/>
        <v>4.2256439414245506E-7</v>
      </c>
      <c r="H438" s="467">
        <f t="shared" si="180"/>
        <v>8.5124744110570738</v>
      </c>
      <c r="I438" s="253">
        <f t="shared" si="185"/>
        <v>113.65676595692612</v>
      </c>
      <c r="J438">
        <f t="shared" si="186"/>
        <v>15.595425926280697</v>
      </c>
      <c r="K438" s="253">
        <f t="shared" si="181"/>
        <v>11413039522.344658</v>
      </c>
      <c r="L438" s="249">
        <f t="shared" si="182"/>
        <v>100416728.92130929</v>
      </c>
      <c r="M438" s="253">
        <f t="shared" si="183"/>
        <v>1566041595.3656464</v>
      </c>
      <c r="N438" s="443">
        <f t="shared" si="194"/>
        <v>1.0000001560375917E-2</v>
      </c>
      <c r="O438" s="454">
        <f t="shared" si="184"/>
        <v>1.000000390093961E-2</v>
      </c>
      <c r="Q438" s="353">
        <v>409</v>
      </c>
      <c r="R438" s="54">
        <f t="shared" si="195"/>
        <v>2.9833121255264236E-10</v>
      </c>
      <c r="S438" s="253">
        <f t="shared" si="187"/>
        <v>3.6361232854083985E-4</v>
      </c>
      <c r="T438" s="253">
        <f t="shared" si="188"/>
        <v>1.6514126529532984E-4</v>
      </c>
      <c r="U438">
        <f t="shared" si="196"/>
        <v>1.8591637683798507E-11</v>
      </c>
      <c r="V438" s="253">
        <f t="shared" si="197"/>
        <v>1.6514124670369214E-4</v>
      </c>
      <c r="W438" s="253">
        <f t="shared" si="198"/>
        <v>1.9847106324551002E-4</v>
      </c>
      <c r="X438">
        <f t="shared" si="189"/>
        <v>113.65676595692612</v>
      </c>
      <c r="Y438">
        <f t="shared" si="190"/>
        <v>15.595425926280697</v>
      </c>
      <c r="Z438" s="55">
        <f t="shared" si="191"/>
        <v>8.5124747496230029</v>
      </c>
      <c r="AA438" s="477">
        <f t="shared" si="192"/>
        <v>2.9957444499664192E-2</v>
      </c>
      <c r="AB438" s="253">
        <f t="shared" si="200"/>
        <v>100416728.92130929</v>
      </c>
      <c r="AC438" s="261">
        <f t="shared" si="199"/>
        <v>36512.760627531527</v>
      </c>
      <c r="AD438" s="435">
        <f t="shared" si="193"/>
        <v>-1.540475575558776E-2</v>
      </c>
      <c r="AE438" s="478">
        <f t="shared" si="201"/>
        <v>-5.2318781614303554E-2</v>
      </c>
    </row>
    <row r="439" spans="2:31" x14ac:dyDescent="0.3">
      <c r="B439" s="353">
        <v>410</v>
      </c>
      <c r="C439" s="432">
        <f t="shared" si="175"/>
        <v>113.65675507833882</v>
      </c>
      <c r="D439" s="433">
        <f t="shared" si="176"/>
        <v>15.595425329198049</v>
      </c>
      <c r="E439" s="434">
        <f t="shared" si="177"/>
        <v>7.0829509054815638</v>
      </c>
      <c r="F439" s="434">
        <f t="shared" si="178"/>
        <v>7.0829504987173877</v>
      </c>
      <c r="G439" s="434">
        <f t="shared" si="179"/>
        <v>4.0676417611962279E-7</v>
      </c>
      <c r="H439" s="467">
        <f t="shared" si="180"/>
        <v>8.5124744237164851</v>
      </c>
      <c r="I439" s="253">
        <f t="shared" si="185"/>
        <v>113.65676595692612</v>
      </c>
      <c r="J439">
        <f t="shared" si="186"/>
        <v>15.595425926280697</v>
      </c>
      <c r="K439" s="253">
        <f t="shared" si="181"/>
        <v>11527169960.424965</v>
      </c>
      <c r="L439" s="249">
        <f t="shared" si="182"/>
        <v>101420896.21052238</v>
      </c>
      <c r="M439" s="253">
        <f t="shared" si="183"/>
        <v>1581702013.6715491</v>
      </c>
      <c r="N439" s="443">
        <f t="shared" si="194"/>
        <v>1.0000001502033064E-2</v>
      </c>
      <c r="O439" s="454">
        <f t="shared" si="184"/>
        <v>1.0000003755078595E-2</v>
      </c>
      <c r="Q439" s="353">
        <v>410</v>
      </c>
      <c r="R439" s="54">
        <f t="shared" si="195"/>
        <v>2.7992365048947552E-10</v>
      </c>
      <c r="S439" s="253">
        <f t="shared" si="187"/>
        <v>3.5446630636628505E-4</v>
      </c>
      <c r="T439" s="253">
        <f t="shared" si="188"/>
        <v>1.6098743013691748E-4</v>
      </c>
      <c r="U439">
        <f t="shared" si="196"/>
        <v>1.744450084353227E-11</v>
      </c>
      <c r="V439" s="253">
        <f t="shared" si="197"/>
        <v>1.6098741269241664E-4</v>
      </c>
      <c r="W439" s="253">
        <f t="shared" si="198"/>
        <v>1.9347887622936757E-4</v>
      </c>
      <c r="X439">
        <f t="shared" si="189"/>
        <v>113.65676595692612</v>
      </c>
      <c r="Y439">
        <f t="shared" si="190"/>
        <v>15.595425926280697</v>
      </c>
      <c r="Z439" s="55">
        <f t="shared" si="191"/>
        <v>8.5124747496230029</v>
      </c>
      <c r="AA439" s="477">
        <f t="shared" si="192"/>
        <v>2.839010750316364E-2</v>
      </c>
      <c r="AB439" s="253">
        <f t="shared" si="200"/>
        <v>101420896.21052238</v>
      </c>
      <c r="AC439" s="261">
        <f t="shared" si="199"/>
        <v>35950.290468102226</v>
      </c>
      <c r="AD439" s="435">
        <f t="shared" si="193"/>
        <v>-1.5404755755585999E-2</v>
      </c>
      <c r="AE439" s="478">
        <f t="shared" si="201"/>
        <v>-5.2318781614303596E-2</v>
      </c>
    </row>
    <row r="440" spans="2:31" x14ac:dyDescent="0.3">
      <c r="B440" s="353">
        <v>411</v>
      </c>
      <c r="C440" s="432">
        <f t="shared" si="175"/>
        <v>113.65675548510299</v>
      </c>
      <c r="D440" s="433">
        <f t="shared" si="176"/>
        <v>15.59542535152373</v>
      </c>
      <c r="E440" s="434">
        <f t="shared" si="177"/>
        <v>7.0829509156211845</v>
      </c>
      <c r="F440" s="434">
        <f t="shared" si="178"/>
        <v>7.082950524066435</v>
      </c>
      <c r="G440" s="434">
        <f t="shared" si="179"/>
        <v>3.9155474951257929E-7</v>
      </c>
      <c r="H440" s="467">
        <f t="shared" si="180"/>
        <v>8.5124744359025453</v>
      </c>
      <c r="I440" s="253">
        <f t="shared" si="185"/>
        <v>113.65676595692612</v>
      </c>
      <c r="J440">
        <f t="shared" si="186"/>
        <v>15.595425926280697</v>
      </c>
      <c r="K440" s="253">
        <f t="shared" si="181"/>
        <v>11642441701.696146</v>
      </c>
      <c r="L440" s="249">
        <f t="shared" si="182"/>
        <v>102435105.17262761</v>
      </c>
      <c r="M440" s="253">
        <f t="shared" si="183"/>
        <v>1597519036.0951941</v>
      </c>
      <c r="N440" s="443">
        <f t="shared" si="194"/>
        <v>1.0000001445866231E-2</v>
      </c>
      <c r="O440" s="454">
        <f t="shared" si="184"/>
        <v>1.0000003614671389E-2</v>
      </c>
      <c r="Q440" s="353">
        <v>411</v>
      </c>
      <c r="R440" s="54">
        <f t="shared" si="195"/>
        <v>2.6265186747607723E-10</v>
      </c>
      <c r="S440" s="253">
        <f t="shared" si="187"/>
        <v>3.4555033613180926E-4</v>
      </c>
      <c r="T440" s="253">
        <f t="shared" si="188"/>
        <v>1.5693807732271151E-4</v>
      </c>
      <c r="U440">
        <f t="shared" si="196"/>
        <v>1.6368144369830664E-11</v>
      </c>
      <c r="V440" s="253">
        <f t="shared" si="197"/>
        <v>1.5693806095456715E-4</v>
      </c>
      <c r="W440" s="253">
        <f t="shared" si="198"/>
        <v>1.8861225880909775E-4</v>
      </c>
      <c r="X440">
        <f t="shared" si="189"/>
        <v>113.65676595692612</v>
      </c>
      <c r="Y440">
        <f t="shared" si="190"/>
        <v>15.595425926280697</v>
      </c>
      <c r="Z440" s="55">
        <f t="shared" si="191"/>
        <v>8.5124747496230029</v>
      </c>
      <c r="AA440" s="477">
        <f t="shared" si="192"/>
        <v>2.6904771668699021E-2</v>
      </c>
      <c r="AB440" s="253">
        <f t="shared" si="200"/>
        <v>102435105.17262761</v>
      </c>
      <c r="AC440" s="261">
        <f t="shared" si="199"/>
        <v>35396.485024098671</v>
      </c>
      <c r="AD440" s="435">
        <f t="shared" si="193"/>
        <v>-1.5404755755587932E-2</v>
      </c>
      <c r="AE440" s="478">
        <f t="shared" si="201"/>
        <v>-5.2318781614303575E-2</v>
      </c>
    </row>
    <row r="441" spans="2:31" x14ac:dyDescent="0.3">
      <c r="B441" s="353">
        <v>412</v>
      </c>
      <c r="C441" s="432">
        <f t="shared" si="175"/>
        <v>113.65675587665774</v>
      </c>
      <c r="D441" s="433">
        <f t="shared" si="176"/>
        <v>15.595425373014619</v>
      </c>
      <c r="E441" s="434">
        <f t="shared" si="177"/>
        <v>7.0829509253816694</v>
      </c>
      <c r="F441" s="434">
        <f t="shared" si="178"/>
        <v>7.0829505484676503</v>
      </c>
      <c r="G441" s="434">
        <f t="shared" si="179"/>
        <v>3.7691401910677769E-7</v>
      </c>
      <c r="H441" s="467">
        <f t="shared" si="180"/>
        <v>8.5124744476329486</v>
      </c>
      <c r="I441" s="253">
        <f t="shared" si="185"/>
        <v>113.65676595692612</v>
      </c>
      <c r="J441">
        <f t="shared" si="186"/>
        <v>15.595425926280697</v>
      </c>
      <c r="K441" s="253">
        <f t="shared" si="181"/>
        <v>11758866159.223148</v>
      </c>
      <c r="L441" s="249">
        <f t="shared" si="182"/>
        <v>103459456.22435389</v>
      </c>
      <c r="M441" s="253">
        <f t="shared" si="183"/>
        <v>1613494228.6795819</v>
      </c>
      <c r="N441" s="443">
        <f t="shared" si="194"/>
        <v>1.0000001391805536E-2</v>
      </c>
      <c r="O441" s="454">
        <f t="shared" si="184"/>
        <v>1.000000347951417E-2</v>
      </c>
      <c r="Q441" s="353">
        <v>412</v>
      </c>
      <c r="R441" s="54">
        <f t="shared" si="195"/>
        <v>2.4644578394159139E-10</v>
      </c>
      <c r="S441" s="253">
        <f t="shared" si="187"/>
        <v>3.3685863128954233E-4</v>
      </c>
      <c r="T441" s="253">
        <f t="shared" si="188"/>
        <v>1.5299057878495419E-4</v>
      </c>
      <c r="U441">
        <f t="shared" si="196"/>
        <v>1.535820098922188E-11</v>
      </c>
      <c r="V441" s="253">
        <f t="shared" si="197"/>
        <v>1.5299056342675321E-4</v>
      </c>
      <c r="W441" s="253">
        <f t="shared" si="198"/>
        <v>1.8386805250458814E-4</v>
      </c>
      <c r="X441">
        <f t="shared" si="189"/>
        <v>113.65676595692612</v>
      </c>
      <c r="Y441">
        <f t="shared" si="190"/>
        <v>15.595425926280697</v>
      </c>
      <c r="Z441" s="55">
        <f t="shared" si="191"/>
        <v>8.5124747496230029</v>
      </c>
      <c r="AA441" s="477">
        <f t="shared" si="192"/>
        <v>2.5497146795381655E-2</v>
      </c>
      <c r="AB441" s="253">
        <f t="shared" si="200"/>
        <v>103459456.22435389</v>
      </c>
      <c r="AC441" s="261">
        <f t="shared" si="199"/>
        <v>34851.210817696185</v>
      </c>
      <c r="AD441" s="435">
        <f t="shared" si="193"/>
        <v>-1.5404755755585671E-2</v>
      </c>
      <c r="AE441" s="478">
        <f t="shared" si="201"/>
        <v>-5.2318781614303575E-2</v>
      </c>
    </row>
    <row r="442" spans="2:31" x14ac:dyDescent="0.3">
      <c r="B442" s="353">
        <v>413</v>
      </c>
      <c r="C442" s="432">
        <f t="shared" si="175"/>
        <v>113.65675625357176</v>
      </c>
      <c r="D442" s="433">
        <f t="shared" si="176"/>
        <v>15.595425393701939</v>
      </c>
      <c r="E442" s="434">
        <f t="shared" si="177"/>
        <v>7.0829509347771982</v>
      </c>
      <c r="F442" s="434">
        <f t="shared" si="178"/>
        <v>7.0829505719564727</v>
      </c>
      <c r="G442" s="434">
        <f t="shared" si="179"/>
        <v>3.6282072546356403E-7</v>
      </c>
      <c r="H442" s="467">
        <f t="shared" si="180"/>
        <v>8.512474458924741</v>
      </c>
      <c r="I442" s="253">
        <f t="shared" si="185"/>
        <v>113.65676595692612</v>
      </c>
      <c r="J442">
        <f t="shared" si="186"/>
        <v>15.595425926280697</v>
      </c>
      <c r="K442" s="253">
        <f t="shared" si="181"/>
        <v>11876454860.200653</v>
      </c>
      <c r="L442" s="249">
        <f t="shared" si="182"/>
        <v>104494050.78659743</v>
      </c>
      <c r="M442" s="253">
        <f t="shared" si="183"/>
        <v>1629629173.1280818</v>
      </c>
      <c r="N442" s="443">
        <f t="shared" si="194"/>
        <v>1.0000001339765622E-2</v>
      </c>
      <c r="O442" s="454">
        <f t="shared" si="184"/>
        <v>1.0000003349410794E-2</v>
      </c>
      <c r="Q442" s="353">
        <v>413</v>
      </c>
      <c r="R442" s="54">
        <f t="shared" si="195"/>
        <v>2.3123964434830244E-10</v>
      </c>
      <c r="S442" s="253">
        <f t="shared" si="187"/>
        <v>3.2838555084194611E-4</v>
      </c>
      <c r="T442" s="253">
        <f t="shared" si="188"/>
        <v>1.4914237256026343E-4</v>
      </c>
      <c r="U442">
        <f t="shared" si="196"/>
        <v>1.4410572896711091E-11</v>
      </c>
      <c r="V442" s="253">
        <f t="shared" si="197"/>
        <v>1.4914235814969054E-4</v>
      </c>
      <c r="W442" s="253">
        <f t="shared" si="198"/>
        <v>1.7924317828168268E-4</v>
      </c>
      <c r="X442">
        <f t="shared" si="189"/>
        <v>113.65676595692612</v>
      </c>
      <c r="Y442">
        <f t="shared" si="190"/>
        <v>15.595425926280697</v>
      </c>
      <c r="Z442" s="55">
        <f t="shared" si="191"/>
        <v>8.5124747496230029</v>
      </c>
      <c r="AA442" s="477">
        <f t="shared" si="192"/>
        <v>2.4163167140406241E-2</v>
      </c>
      <c r="AB442" s="253">
        <f t="shared" si="200"/>
        <v>104494050.78659743</v>
      </c>
      <c r="AC442" s="261">
        <f t="shared" si="199"/>
        <v>34314.336427263122</v>
      </c>
      <c r="AD442" s="435">
        <f t="shared" si="193"/>
        <v>-1.5404755755586455E-2</v>
      </c>
      <c r="AE442" s="478">
        <f t="shared" si="201"/>
        <v>-5.2318781614303582E-2</v>
      </c>
    </row>
    <row r="443" spans="2:31" x14ac:dyDescent="0.3">
      <c r="B443" s="353">
        <v>414</v>
      </c>
      <c r="C443" s="432">
        <f t="shared" si="175"/>
        <v>113.65675661639249</v>
      </c>
      <c r="D443" s="433">
        <f t="shared" si="176"/>
        <v>15.595425413615734</v>
      </c>
      <c r="E443" s="434">
        <f t="shared" si="177"/>
        <v>7.0829509438214169</v>
      </c>
      <c r="F443" s="434">
        <f t="shared" si="178"/>
        <v>7.0829505945670181</v>
      </c>
      <c r="G443" s="434">
        <f t="shared" si="179"/>
        <v>3.492543987348995E-7</v>
      </c>
      <c r="H443" s="467">
        <f t="shared" si="180"/>
        <v>8.5124744697943164</v>
      </c>
      <c r="I443" s="253">
        <f t="shared" si="185"/>
        <v>113.65676595692612</v>
      </c>
      <c r="J443">
        <f t="shared" si="186"/>
        <v>15.595425926280697</v>
      </c>
      <c r="K443" s="253">
        <f t="shared" si="181"/>
        <v>11995219447.094393</v>
      </c>
      <c r="L443" s="249">
        <f t="shared" si="182"/>
        <v>105538991.29446341</v>
      </c>
      <c r="M443" s="253">
        <f t="shared" si="183"/>
        <v>1645925466.9610462</v>
      </c>
      <c r="N443" s="443">
        <f t="shared" si="194"/>
        <v>1.0000001289669845E-2</v>
      </c>
      <c r="O443" s="454">
        <f t="shared" si="184"/>
        <v>1.0000003224171996E-2</v>
      </c>
      <c r="Q443" s="353">
        <v>414</v>
      </c>
      <c r="R443" s="54">
        <f t="shared" si="195"/>
        <v>2.1697175039116272E-10</v>
      </c>
      <c r="S443" s="253">
        <f t="shared" si="187"/>
        <v>3.2012559568075444E-4</v>
      </c>
      <c r="T443" s="253">
        <f t="shared" si="188"/>
        <v>1.4539096112689483E-4</v>
      </c>
      <c r="U443">
        <f t="shared" si="196"/>
        <v>1.3521415129100059E-11</v>
      </c>
      <c r="V443" s="253">
        <f t="shared" si="197"/>
        <v>1.453909476054797E-4</v>
      </c>
      <c r="W443" s="253">
        <f t="shared" si="198"/>
        <v>1.7473463455385961E-4</v>
      </c>
      <c r="X443">
        <f t="shared" si="189"/>
        <v>113.65676595692612</v>
      </c>
      <c r="Y443">
        <f t="shared" si="190"/>
        <v>15.595425926280697</v>
      </c>
      <c r="Z443" s="55">
        <f t="shared" si="191"/>
        <v>8.5124747496230029</v>
      </c>
      <c r="AA443" s="477">
        <f t="shared" si="192"/>
        <v>2.289897967567741E-2</v>
      </c>
      <c r="AB443" s="253">
        <f t="shared" si="200"/>
        <v>105538991.29446341</v>
      </c>
      <c r="AC443" s="261">
        <f t="shared" si="199"/>
        <v>33785.732455686128</v>
      </c>
      <c r="AD443" s="435">
        <f t="shared" si="193"/>
        <v>-1.5404755755585968E-2</v>
      </c>
      <c r="AE443" s="478">
        <f t="shared" si="201"/>
        <v>-5.2318781614303631E-2</v>
      </c>
    </row>
    <row r="444" spans="2:31" x14ac:dyDescent="0.3">
      <c r="B444" s="353">
        <v>415</v>
      </c>
      <c r="C444" s="432">
        <f t="shared" si="175"/>
        <v>113.65675696564688</v>
      </c>
      <c r="D444" s="433">
        <f t="shared" si="176"/>
        <v>15.59542543278493</v>
      </c>
      <c r="E444" s="434">
        <f t="shared" si="177"/>
        <v>7.0829509525274617</v>
      </c>
      <c r="F444" s="434">
        <f t="shared" si="178"/>
        <v>7.0829506163321261</v>
      </c>
      <c r="G444" s="434">
        <f t="shared" si="179"/>
        <v>3.3619533557072145E-7</v>
      </c>
      <c r="H444" s="467">
        <f t="shared" si="180"/>
        <v>8.5124744802574686</v>
      </c>
      <c r="I444" s="253">
        <f t="shared" si="185"/>
        <v>113.65676595692612</v>
      </c>
      <c r="J444">
        <f t="shared" si="186"/>
        <v>15.595425926280697</v>
      </c>
      <c r="K444" s="253">
        <f t="shared" si="181"/>
        <v>12115171678.793892</v>
      </c>
      <c r="L444" s="249">
        <f t="shared" si="182"/>
        <v>106594381.20740804</v>
      </c>
      <c r="M444" s="253">
        <f t="shared" si="183"/>
        <v>1662384723.6739812</v>
      </c>
      <c r="N444" s="443">
        <f t="shared" si="194"/>
        <v>1.000000124144413E-2</v>
      </c>
      <c r="O444" s="454">
        <f t="shared" si="184"/>
        <v>1.0000003103616017E-2</v>
      </c>
      <c r="Q444" s="353">
        <v>415</v>
      </c>
      <c r="R444" s="54">
        <f t="shared" si="195"/>
        <v>2.0358421065938048E-10</v>
      </c>
      <c r="S444" s="253">
        <f t="shared" si="187"/>
        <v>3.1207340501800059E-4</v>
      </c>
      <c r="T444" s="253">
        <f t="shared" si="188"/>
        <v>1.417339097838267E-4</v>
      </c>
      <c r="U444">
        <f t="shared" si="196"/>
        <v>1.268711996420231E-11</v>
      </c>
      <c r="V444" s="253">
        <f t="shared" si="197"/>
        <v>1.4173389709670674E-4</v>
      </c>
      <c r="W444" s="253">
        <f t="shared" si="198"/>
        <v>1.7033949523417388E-4</v>
      </c>
      <c r="X444">
        <f t="shared" si="189"/>
        <v>113.65676595692612</v>
      </c>
      <c r="Y444">
        <f t="shared" si="190"/>
        <v>15.595425926280697</v>
      </c>
      <c r="Z444" s="55">
        <f t="shared" si="191"/>
        <v>8.5124747496230029</v>
      </c>
      <c r="AA444" s="477">
        <f t="shared" si="192"/>
        <v>2.1700932958835267E-2</v>
      </c>
      <c r="AB444" s="253">
        <f t="shared" si="200"/>
        <v>106594381.20740804</v>
      </c>
      <c r="AC444" s="261">
        <f t="shared" si="199"/>
        <v>33265.271499182585</v>
      </c>
      <c r="AD444" s="435">
        <f t="shared" si="193"/>
        <v>-1.5404755755589639E-2</v>
      </c>
      <c r="AE444" s="478">
        <f t="shared" si="201"/>
        <v>-5.2318781614303568E-2</v>
      </c>
    </row>
    <row r="445" spans="2:31" x14ac:dyDescent="0.3">
      <c r="B445" s="353">
        <v>416</v>
      </c>
      <c r="C445" s="432">
        <f t="shared" si="175"/>
        <v>113.65675730184221</v>
      </c>
      <c r="D445" s="433">
        <f t="shared" si="176"/>
        <v>15.595425451237359</v>
      </c>
      <c r="E445" s="434">
        <f t="shared" si="177"/>
        <v>7.0829509609079739</v>
      </c>
      <c r="F445" s="434">
        <f t="shared" si="178"/>
        <v>7.0829506372834095</v>
      </c>
      <c r="G445" s="434">
        <f t="shared" si="179"/>
        <v>3.2362456447998511E-7</v>
      </c>
      <c r="H445" s="467">
        <f t="shared" si="180"/>
        <v>8.5124744903293852</v>
      </c>
      <c r="I445" s="253">
        <f t="shared" si="185"/>
        <v>113.65676595692612</v>
      </c>
      <c r="J445">
        <f t="shared" si="186"/>
        <v>15.595425926280697</v>
      </c>
      <c r="K445" s="253">
        <f t="shared" si="181"/>
        <v>12236323431.77673</v>
      </c>
      <c r="L445" s="249">
        <f t="shared" si="182"/>
        <v>107660325.01948212</v>
      </c>
      <c r="M445" s="253">
        <f t="shared" si="183"/>
        <v>1679008572.8973153</v>
      </c>
      <c r="N445" s="443">
        <f t="shared" si="194"/>
        <v>1.0000001195026779E-2</v>
      </c>
      <c r="O445" s="454">
        <f t="shared" si="184"/>
        <v>1.0000002987567962E-2</v>
      </c>
      <c r="Q445" s="353">
        <v>416</v>
      </c>
      <c r="R445" s="54">
        <f t="shared" si="195"/>
        <v>1.9102270574432868E-10</v>
      </c>
      <c r="S445" s="253">
        <f t="shared" si="187"/>
        <v>3.0422375290681632E-4</v>
      </c>
      <c r="T445" s="253">
        <f t="shared" si="188"/>
        <v>1.3816884507061655E-4</v>
      </c>
      <c r="U445">
        <f t="shared" si="196"/>
        <v>1.1904302282654195E-11</v>
      </c>
      <c r="V445" s="253">
        <f t="shared" si="197"/>
        <v>1.3816883316631427E-4</v>
      </c>
      <c r="W445" s="253">
        <f t="shared" si="198"/>
        <v>1.6605490783619978E-4</v>
      </c>
      <c r="X445">
        <f t="shared" si="189"/>
        <v>113.65676595692612</v>
      </c>
      <c r="Y445">
        <f t="shared" si="190"/>
        <v>15.595425926280697</v>
      </c>
      <c r="Z445" s="55">
        <f t="shared" si="191"/>
        <v>8.5124747496230029</v>
      </c>
      <c r="AA445" s="477">
        <f t="shared" si="192"/>
        <v>2.0565566586535321E-2</v>
      </c>
      <c r="AB445" s="253">
        <f t="shared" si="200"/>
        <v>107660325.01948212</v>
      </c>
      <c r="AC445" s="261">
        <f t="shared" si="199"/>
        <v>32752.828116594417</v>
      </c>
      <c r="AD445" s="435">
        <f t="shared" si="193"/>
        <v>-1.5404755755586121E-2</v>
      </c>
      <c r="AE445" s="478">
        <f t="shared" si="201"/>
        <v>-5.2318781614303644E-2</v>
      </c>
    </row>
    <row r="446" spans="2:31" x14ac:dyDescent="0.3">
      <c r="B446" s="353">
        <v>417</v>
      </c>
      <c r="C446" s="432">
        <f t="shared" si="175"/>
        <v>113.65675762546678</v>
      </c>
      <c r="D446" s="433">
        <f t="shared" si="176"/>
        <v>15.595425468999835</v>
      </c>
      <c r="E446" s="434">
        <f t="shared" si="177"/>
        <v>7.0829509689751307</v>
      </c>
      <c r="F446" s="434">
        <f t="shared" si="178"/>
        <v>7.082950657451299</v>
      </c>
      <c r="G446" s="434">
        <f t="shared" si="179"/>
        <v>3.1152383161980879E-7</v>
      </c>
      <c r="H446" s="467">
        <f t="shared" si="180"/>
        <v>8.5124745000247035</v>
      </c>
      <c r="I446" s="253">
        <f t="shared" si="185"/>
        <v>113.65676595692612</v>
      </c>
      <c r="J446">
        <f t="shared" si="186"/>
        <v>15.595425926280697</v>
      </c>
      <c r="K446" s="253">
        <f t="shared" si="181"/>
        <v>12358686701.284439</v>
      </c>
      <c r="L446" s="249">
        <f t="shared" si="182"/>
        <v>108736928.26967694</v>
      </c>
      <c r="M446" s="253">
        <f t="shared" si="183"/>
        <v>1695798660.5577288</v>
      </c>
      <c r="N446" s="443">
        <f t="shared" si="194"/>
        <v>1.0000001150345736E-2</v>
      </c>
      <c r="O446" s="454">
        <f t="shared" si="184"/>
        <v>1.000000287585911E-2</v>
      </c>
      <c r="Q446" s="353">
        <v>417</v>
      </c>
      <c r="R446" s="54">
        <f t="shared" si="195"/>
        <v>1.7923626784071069E-10</v>
      </c>
      <c r="S446" s="253">
        <f t="shared" si="187"/>
        <v>2.9657154484974131E-4</v>
      </c>
      <c r="T446" s="253">
        <f t="shared" si="188"/>
        <v>1.3469345322700212E-4</v>
      </c>
      <c r="U446">
        <f t="shared" si="196"/>
        <v>1.1169785832928076E-11</v>
      </c>
      <c r="V446" s="253">
        <f t="shared" si="197"/>
        <v>1.3469344205721629E-4</v>
      </c>
      <c r="W446" s="253">
        <f t="shared" si="198"/>
        <v>1.6187809162273919E-4</v>
      </c>
      <c r="X446">
        <f t="shared" si="189"/>
        <v>113.65676595692612</v>
      </c>
      <c r="Y446">
        <f t="shared" si="190"/>
        <v>15.595425926280697</v>
      </c>
      <c r="Z446" s="55">
        <f t="shared" si="191"/>
        <v>8.5124747496230029</v>
      </c>
      <c r="AA446" s="477">
        <f t="shared" si="192"/>
        <v>1.9489601199519962E-2</v>
      </c>
      <c r="AB446" s="253">
        <f t="shared" si="200"/>
        <v>108736928.26967694</v>
      </c>
      <c r="AC446" s="261">
        <f t="shared" si="199"/>
        <v>32248.278799153595</v>
      </c>
      <c r="AD446" s="435">
        <f t="shared" si="193"/>
        <v>-1.5404755755585855E-2</v>
      </c>
      <c r="AE446" s="478">
        <f t="shared" si="201"/>
        <v>-5.2318781614303519E-2</v>
      </c>
    </row>
    <row r="447" spans="2:31" x14ac:dyDescent="0.3">
      <c r="B447" s="353">
        <v>418</v>
      </c>
      <c r="C447" s="432">
        <f t="shared" si="175"/>
        <v>113.6567579369906</v>
      </c>
      <c r="D447" s="433">
        <f t="shared" si="176"/>
        <v>15.595425486098147</v>
      </c>
      <c r="E447" s="434">
        <f t="shared" si="177"/>
        <v>7.082950976740646</v>
      </c>
      <c r="F447" s="434">
        <f t="shared" si="178"/>
        <v>7.0829506768650834</v>
      </c>
      <c r="G447" s="434">
        <f t="shared" si="179"/>
        <v>2.9987556260380188E-7</v>
      </c>
      <c r="H447" s="467">
        <f t="shared" si="180"/>
        <v>8.5124745093575012</v>
      </c>
      <c r="I447" s="253">
        <f t="shared" si="185"/>
        <v>113.65676595692612</v>
      </c>
      <c r="J447">
        <f t="shared" si="186"/>
        <v>15.595425926280697</v>
      </c>
      <c r="K447" s="253">
        <f t="shared" si="181"/>
        <v>12482273602.510168</v>
      </c>
      <c r="L447" s="249">
        <f t="shared" si="182"/>
        <v>109824297.55237371</v>
      </c>
      <c r="M447" s="253">
        <f t="shared" si="183"/>
        <v>1712756649.0411179</v>
      </c>
      <c r="N447" s="443">
        <f t="shared" si="194"/>
        <v>1.0000001107331841E-2</v>
      </c>
      <c r="O447" s="454">
        <f t="shared" si="184"/>
        <v>1.000000276832688E-2</v>
      </c>
      <c r="Q447" s="353">
        <v>418</v>
      </c>
      <c r="R447" s="54">
        <f t="shared" si="195"/>
        <v>1.681770739467225E-10</v>
      </c>
      <c r="S447" s="253">
        <f t="shared" si="187"/>
        <v>2.891118144923504E-4</v>
      </c>
      <c r="T447" s="253">
        <f t="shared" si="188"/>
        <v>1.3130547869125104E-4</v>
      </c>
      <c r="U447">
        <f t="shared" si="196"/>
        <v>1.0480590343818386E-11</v>
      </c>
      <c r="V447" s="253">
        <f t="shared" si="197"/>
        <v>1.3130546821066069E-4</v>
      </c>
      <c r="W447" s="253">
        <f t="shared" si="198"/>
        <v>1.5780633580109936E-4</v>
      </c>
      <c r="X447">
        <f t="shared" si="189"/>
        <v>113.65676595692612</v>
      </c>
      <c r="Y447">
        <f t="shared" si="190"/>
        <v>15.595425926280697</v>
      </c>
      <c r="Z447" s="55">
        <f t="shared" si="191"/>
        <v>8.5124747496230029</v>
      </c>
      <c r="AA447" s="477">
        <f t="shared" si="192"/>
        <v>1.8469929010612406E-2</v>
      </c>
      <c r="AB447" s="253">
        <f t="shared" si="200"/>
        <v>109824297.55237371</v>
      </c>
      <c r="AC447" s="261">
        <f t="shared" si="199"/>
        <v>31751.501940714585</v>
      </c>
      <c r="AD447" s="435">
        <f t="shared" si="193"/>
        <v>-1.5404755755586223E-2</v>
      </c>
      <c r="AE447" s="478">
        <f t="shared" si="201"/>
        <v>-5.2318781614303658E-2</v>
      </c>
    </row>
    <row r="448" spans="2:31" x14ac:dyDescent="0.3">
      <c r="B448" s="353">
        <v>419</v>
      </c>
      <c r="C448" s="432">
        <f t="shared" si="175"/>
        <v>113.65675823686617</v>
      </c>
      <c r="D448" s="433">
        <f t="shared" si="176"/>
        <v>15.595425502557132</v>
      </c>
      <c r="E448" s="434">
        <f t="shared" si="177"/>
        <v>7.0829509842157981</v>
      </c>
      <c r="F448" s="434">
        <f t="shared" si="178"/>
        <v>7.0829506955529631</v>
      </c>
      <c r="G448" s="434">
        <f t="shared" si="179"/>
        <v>2.8866283496853384E-7</v>
      </c>
      <c r="H448" s="467">
        <f t="shared" si="180"/>
        <v>8.5124745183413335</v>
      </c>
      <c r="I448" s="253">
        <f t="shared" si="185"/>
        <v>113.65676595692612</v>
      </c>
      <c r="J448">
        <f t="shared" si="186"/>
        <v>15.595425926280697</v>
      </c>
      <c r="K448" s="253">
        <f t="shared" si="181"/>
        <v>12607096371.798229</v>
      </c>
      <c r="L448" s="249">
        <f t="shared" si="182"/>
        <v>110922540.52789745</v>
      </c>
      <c r="M448" s="253">
        <f t="shared" si="183"/>
        <v>1729884217.3572028</v>
      </c>
      <c r="N448" s="443">
        <f t="shared" si="194"/>
        <v>1.0000001065927074E-2</v>
      </c>
      <c r="O448" s="454">
        <f t="shared" si="184"/>
        <v>1.0000002664815764E-2</v>
      </c>
      <c r="Q448" s="353">
        <v>419</v>
      </c>
      <c r="R448" s="54">
        <f t="shared" si="195"/>
        <v>1.5780025182413003E-10</v>
      </c>
      <c r="S448" s="253">
        <f t="shared" si="187"/>
        <v>2.8183972040004077E-4</v>
      </c>
      <c r="T448" s="253">
        <f t="shared" si="188"/>
        <v>1.280027226362791E-4</v>
      </c>
      <c r="U448">
        <f t="shared" si="196"/>
        <v>9.8339194321100712E-12</v>
      </c>
      <c r="V448" s="253">
        <f t="shared" si="197"/>
        <v>1.2800271280235967E-4</v>
      </c>
      <c r="W448" s="253">
        <f t="shared" si="198"/>
        <v>1.5383699776376166E-4</v>
      </c>
      <c r="X448">
        <f t="shared" si="189"/>
        <v>113.65676595692612</v>
      </c>
      <c r="Y448">
        <f t="shared" si="190"/>
        <v>15.595425926280697</v>
      </c>
      <c r="Z448" s="55">
        <f t="shared" si="191"/>
        <v>8.5124747496230029</v>
      </c>
      <c r="AA448" s="477">
        <f t="shared" si="192"/>
        <v>1.7503604828274486E-2</v>
      </c>
      <c r="AB448" s="253">
        <f t="shared" si="200"/>
        <v>110922540.52789745</v>
      </c>
      <c r="AC448" s="261">
        <f t="shared" si="199"/>
        <v>31262.377808444864</v>
      </c>
      <c r="AD448" s="435">
        <f t="shared" si="193"/>
        <v>-1.5404755755585923E-2</v>
      </c>
      <c r="AE448" s="478">
        <f t="shared" si="201"/>
        <v>-5.2318781614303547E-2</v>
      </c>
    </row>
    <row r="449" spans="2:31" x14ac:dyDescent="0.3">
      <c r="B449" s="353">
        <v>420</v>
      </c>
      <c r="C449" s="432">
        <f t="shared" si="175"/>
        <v>113.656758525529</v>
      </c>
      <c r="D449" s="433">
        <f t="shared" si="176"/>
        <v>15.595425518400695</v>
      </c>
      <c r="E449" s="434">
        <f t="shared" si="177"/>
        <v>7.0829509914114457</v>
      </c>
      <c r="F449" s="434">
        <f t="shared" si="178"/>
        <v>7.0829507135420799</v>
      </c>
      <c r="G449" s="434">
        <f t="shared" si="179"/>
        <v>2.7786936573903631E-7</v>
      </c>
      <c r="H449" s="467">
        <f t="shared" si="180"/>
        <v>8.5124745269892497</v>
      </c>
      <c r="I449" s="253">
        <f t="shared" si="185"/>
        <v>113.65676595692612</v>
      </c>
      <c r="J449">
        <f t="shared" si="186"/>
        <v>15.595425926280697</v>
      </c>
      <c r="K449" s="253">
        <f t="shared" si="181"/>
        <v>12733167367.855619</v>
      </c>
      <c r="L449" s="249">
        <f t="shared" si="182"/>
        <v>112031765.93317643</v>
      </c>
      <c r="M449" s="253">
        <f t="shared" si="183"/>
        <v>1747183061.3057489</v>
      </c>
      <c r="N449" s="443">
        <f t="shared" si="194"/>
        <v>1.0000001026065285E-2</v>
      </c>
      <c r="O449" s="454">
        <f t="shared" si="184"/>
        <v>1.000000256517496E-2</v>
      </c>
      <c r="Q449" s="353">
        <v>420</v>
      </c>
      <c r="R449" s="54">
        <f t="shared" si="195"/>
        <v>1.4806369793095175E-10</v>
      </c>
      <c r="S449" s="253">
        <f t="shared" si="187"/>
        <v>2.747505429158962E-4</v>
      </c>
      <c r="T449" s="253">
        <f t="shared" si="188"/>
        <v>1.2478304154259115E-4</v>
      </c>
      <c r="U449">
        <f t="shared" si="196"/>
        <v>9.2271492563651959E-12</v>
      </c>
      <c r="V449" s="253">
        <f t="shared" si="197"/>
        <v>1.2478303231544188E-4</v>
      </c>
      <c r="W449" s="253">
        <f t="shared" si="198"/>
        <v>1.4996750137330505E-4</v>
      </c>
      <c r="X449">
        <f t="shared" si="189"/>
        <v>113.65676595692612</v>
      </c>
      <c r="Y449">
        <f t="shared" si="190"/>
        <v>15.595425926280697</v>
      </c>
      <c r="Z449" s="55">
        <f t="shared" si="191"/>
        <v>8.5124747496230029</v>
      </c>
      <c r="AA449" s="477">
        <f t="shared" si="192"/>
        <v>1.6587837549800925E-2</v>
      </c>
      <c r="AB449" s="253">
        <f t="shared" si="200"/>
        <v>112031765.93317643</v>
      </c>
      <c r="AC449" s="261">
        <f t="shared" si="199"/>
        <v>30780.788513966811</v>
      </c>
      <c r="AD449" s="435">
        <f t="shared" si="193"/>
        <v>-1.5404755755589469E-2</v>
      </c>
      <c r="AE449" s="478">
        <f t="shared" si="201"/>
        <v>-5.2318781614303519E-2</v>
      </c>
    </row>
    <row r="450" spans="2:31" x14ac:dyDescent="0.3">
      <c r="B450" s="353">
        <v>421</v>
      </c>
      <c r="C450" s="432">
        <f t="shared" si="175"/>
        <v>113.65675880339838</v>
      </c>
      <c r="D450" s="433">
        <f t="shared" si="176"/>
        <v>15.595425533651845</v>
      </c>
      <c r="E450" s="434">
        <f t="shared" si="177"/>
        <v>7.0829509983380374</v>
      </c>
      <c r="F450" s="434">
        <f t="shared" si="178"/>
        <v>7.0829507308585606</v>
      </c>
      <c r="G450" s="434">
        <f t="shared" si="179"/>
        <v>2.6747947678984474E-7</v>
      </c>
      <c r="H450" s="467">
        <f t="shared" si="180"/>
        <v>8.5124745353138085</v>
      </c>
      <c r="I450" s="253">
        <f t="shared" si="185"/>
        <v>113.65676595692612</v>
      </c>
      <c r="J450">
        <f t="shared" si="186"/>
        <v>15.595425926280697</v>
      </c>
      <c r="K450" s="253">
        <f t="shared" si="181"/>
        <v>12860499072.975676</v>
      </c>
      <c r="L450" s="249">
        <f t="shared" si="182"/>
        <v>113152083.5925082</v>
      </c>
      <c r="M450" s="253">
        <f t="shared" si="183"/>
        <v>1764654893.6445084</v>
      </c>
      <c r="N450" s="443">
        <f t="shared" si="194"/>
        <v>1.0000000987705279E-2</v>
      </c>
      <c r="O450" s="454">
        <f t="shared" si="184"/>
        <v>1.000000246925993E-2</v>
      </c>
      <c r="Q450" s="353">
        <v>421</v>
      </c>
      <c r="R450" s="54">
        <f t="shared" si="195"/>
        <v>1.3892790658801589E-10</v>
      </c>
      <c r="S450" s="253">
        <f t="shared" si="187"/>
        <v>2.678396810975865E-4</v>
      </c>
      <c r="T450" s="253">
        <f t="shared" si="188"/>
        <v>1.2164434580711729E-4</v>
      </c>
      <c r="U450">
        <f t="shared" si="196"/>
        <v>8.6578178707909306E-12</v>
      </c>
      <c r="V450" s="253">
        <f t="shared" si="197"/>
        <v>1.2164433714929942E-4</v>
      </c>
      <c r="W450" s="253">
        <f t="shared" si="198"/>
        <v>1.461953352904692E-4</v>
      </c>
      <c r="X450">
        <f t="shared" si="189"/>
        <v>113.65676595692612</v>
      </c>
      <c r="Y450">
        <f t="shared" si="190"/>
        <v>15.595425926280697</v>
      </c>
      <c r="Z450" s="55">
        <f t="shared" si="191"/>
        <v>8.5124747496230029</v>
      </c>
      <c r="AA450" s="477">
        <f t="shared" si="192"/>
        <v>1.5719982099579345E-2</v>
      </c>
      <c r="AB450" s="253">
        <f t="shared" si="200"/>
        <v>113152083.5925082</v>
      </c>
      <c r="AC450" s="261">
        <f t="shared" si="199"/>
        <v>30306.617984944794</v>
      </c>
      <c r="AD450" s="435">
        <f t="shared" si="193"/>
        <v>-1.5404755755586339E-2</v>
      </c>
      <c r="AE450" s="478">
        <f t="shared" si="201"/>
        <v>-5.2318781614303596E-2</v>
      </c>
    </row>
    <row r="451" spans="2:31" x14ac:dyDescent="0.3">
      <c r="B451" s="353">
        <v>422</v>
      </c>
      <c r="C451" s="432">
        <f t="shared" si="175"/>
        <v>113.65675907087785</v>
      </c>
      <c r="D451" s="433">
        <f t="shared" si="176"/>
        <v>15.595425548332734</v>
      </c>
      <c r="E451" s="434">
        <f t="shared" si="177"/>
        <v>7.0829510050056346</v>
      </c>
      <c r="F451" s="434">
        <f t="shared" si="178"/>
        <v>7.0829507475275557</v>
      </c>
      <c r="G451" s="434">
        <f t="shared" si="179"/>
        <v>2.5747807885778684E-7</v>
      </c>
      <c r="H451" s="467">
        <f t="shared" si="180"/>
        <v>8.5124745433270999</v>
      </c>
      <c r="I451" s="253">
        <f t="shared" si="185"/>
        <v>113.65676595692612</v>
      </c>
      <c r="J451">
        <f t="shared" si="186"/>
        <v>15.595425926280697</v>
      </c>
      <c r="K451" s="253">
        <f t="shared" si="181"/>
        <v>12989104094.273951</v>
      </c>
      <c r="L451" s="249">
        <f t="shared" si="182"/>
        <v>114283604.42843328</v>
      </c>
      <c r="M451" s="253">
        <f t="shared" si="183"/>
        <v>1782301444.2587438</v>
      </c>
      <c r="N451" s="443">
        <f t="shared" si="194"/>
        <v>1.0000000950775318E-2</v>
      </c>
      <c r="O451" s="454">
        <f t="shared" si="184"/>
        <v>1.0000002376930947E-2</v>
      </c>
      <c r="Q451" s="353">
        <v>422</v>
      </c>
      <c r="R451" s="54">
        <f t="shared" si="195"/>
        <v>1.3035580968624269E-10</v>
      </c>
      <c r="S451" s="253">
        <f t="shared" si="187"/>
        <v>2.6110264973131078E-4</v>
      </c>
      <c r="T451" s="253">
        <f t="shared" si="188"/>
        <v>1.185845983870401E-4</v>
      </c>
      <c r="U451">
        <f t="shared" si="196"/>
        <v>8.1236152359926784E-12</v>
      </c>
      <c r="V451" s="253">
        <f t="shared" si="197"/>
        <v>1.1858459026342486E-4</v>
      </c>
      <c r="W451" s="253">
        <f t="shared" si="198"/>
        <v>1.4251805134427069E-4</v>
      </c>
      <c r="X451">
        <f t="shared" si="189"/>
        <v>113.65676595692612</v>
      </c>
      <c r="Y451">
        <f t="shared" si="190"/>
        <v>15.595425926280697</v>
      </c>
      <c r="Z451" s="55">
        <f t="shared" si="191"/>
        <v>8.5124747496230029</v>
      </c>
      <c r="AA451" s="477">
        <f t="shared" si="192"/>
        <v>1.4897531789130692E-2</v>
      </c>
      <c r="AB451" s="253">
        <f t="shared" si="200"/>
        <v>114283604.42843328</v>
      </c>
      <c r="AC451" s="261">
        <f t="shared" si="199"/>
        <v>29839.751937108867</v>
      </c>
      <c r="AD451" s="435">
        <f t="shared" si="193"/>
        <v>-1.5404755755586082E-2</v>
      </c>
      <c r="AE451" s="478">
        <f t="shared" si="201"/>
        <v>-5.2318781614303596E-2</v>
      </c>
    </row>
    <row r="452" spans="2:31" x14ac:dyDescent="0.3">
      <c r="B452" s="353">
        <v>423</v>
      </c>
      <c r="C452" s="432">
        <f t="shared" si="175"/>
        <v>113.65675932835593</v>
      </c>
      <c r="D452" s="433">
        <f t="shared" si="176"/>
        <v>15.59542556246469</v>
      </c>
      <c r="E452" s="434">
        <f t="shared" si="177"/>
        <v>7.0829510114239236</v>
      </c>
      <c r="F452" s="434">
        <f t="shared" si="178"/>
        <v>7.082950763573276</v>
      </c>
      <c r="G452" s="434">
        <f t="shared" si="179"/>
        <v>2.4785064756116526E-7</v>
      </c>
      <c r="H452" s="467">
        <f t="shared" si="180"/>
        <v>8.512474551040766</v>
      </c>
      <c r="I452" s="253">
        <f t="shared" si="185"/>
        <v>113.65676595692612</v>
      </c>
      <c r="J452">
        <f t="shared" si="186"/>
        <v>15.595425926280697</v>
      </c>
      <c r="K452" s="253">
        <f t="shared" si="181"/>
        <v>13118995164.936468</v>
      </c>
      <c r="L452" s="249">
        <f t="shared" si="182"/>
        <v>115426440.47271761</v>
      </c>
      <c r="M452" s="253">
        <f t="shared" si="183"/>
        <v>1800124460.3325305</v>
      </c>
      <c r="N452" s="443">
        <f t="shared" si="194"/>
        <v>1.0000000915220769E-2</v>
      </c>
      <c r="O452" s="454">
        <f t="shared" si="184"/>
        <v>1.0000002288054498E-2</v>
      </c>
      <c r="Q452" s="353">
        <v>423</v>
      </c>
      <c r="R452" s="54">
        <f t="shared" si="195"/>
        <v>1.2231262628426974E-10</v>
      </c>
      <c r="S452" s="253">
        <f t="shared" si="187"/>
        <v>2.5453507642085431E-4</v>
      </c>
      <c r="T452" s="253">
        <f t="shared" si="188"/>
        <v>1.1560181347773578E-4</v>
      </c>
      <c r="U452">
        <f t="shared" si="196"/>
        <v>7.6223738460813342E-12</v>
      </c>
      <c r="V452" s="253">
        <f t="shared" si="197"/>
        <v>1.1560180585536194E-4</v>
      </c>
      <c r="W452" s="253">
        <f t="shared" si="198"/>
        <v>1.3893326294311852E-4</v>
      </c>
      <c r="X452">
        <f t="shared" si="189"/>
        <v>113.65676595692612</v>
      </c>
      <c r="Y452">
        <f t="shared" si="190"/>
        <v>15.595425926280697</v>
      </c>
      <c r="Z452" s="55">
        <f t="shared" si="191"/>
        <v>8.5124747496230029</v>
      </c>
      <c r="AA452" s="477">
        <f t="shared" si="192"/>
        <v>1.4118111076863017E-2</v>
      </c>
      <c r="AB452" s="253">
        <f t="shared" si="200"/>
        <v>115426440.47271761</v>
      </c>
      <c r="AC452" s="261">
        <f t="shared" si="199"/>
        <v>29380.077846710428</v>
      </c>
      <c r="AD452" s="435">
        <f t="shared" si="193"/>
        <v>-1.5404755755586095E-2</v>
      </c>
      <c r="AE452" s="478">
        <f t="shared" si="201"/>
        <v>-5.2318781614303637E-2</v>
      </c>
    </row>
    <row r="453" spans="2:31" x14ac:dyDescent="0.3">
      <c r="B453" s="353">
        <v>424</v>
      </c>
      <c r="C453" s="432">
        <f t="shared" si="175"/>
        <v>113.65675957620658</v>
      </c>
      <c r="D453" s="433">
        <f t="shared" si="176"/>
        <v>15.595425576068232</v>
      </c>
      <c r="E453" s="434">
        <f t="shared" si="177"/>
        <v>7.0829510176022241</v>
      </c>
      <c r="F453" s="434">
        <f t="shared" si="178"/>
        <v>7.0829507790190265</v>
      </c>
      <c r="G453" s="434">
        <f t="shared" si="179"/>
        <v>2.385831976425834E-7</v>
      </c>
      <c r="H453" s="467">
        <f t="shared" si="180"/>
        <v>8.5124745584660086</v>
      </c>
      <c r="I453" s="253">
        <f t="shared" si="185"/>
        <v>113.65676595692612</v>
      </c>
      <c r="J453">
        <f t="shared" si="186"/>
        <v>15.595425926280697</v>
      </c>
      <c r="K453" s="253">
        <f t="shared" si="181"/>
        <v>13250185145.480436</v>
      </c>
      <c r="L453" s="249">
        <f t="shared" si="182"/>
        <v>116580704.87744479</v>
      </c>
      <c r="M453" s="253">
        <f t="shared" si="183"/>
        <v>1818125706.5217655</v>
      </c>
      <c r="N453" s="443">
        <f t="shared" si="194"/>
        <v>1.0000000881000009E-2</v>
      </c>
      <c r="O453" s="454">
        <f t="shared" si="184"/>
        <v>1.000000220250127E-2</v>
      </c>
      <c r="Q453" s="353">
        <v>424</v>
      </c>
      <c r="R453" s="54">
        <f t="shared" si="195"/>
        <v>1.1476572148616941E-10</v>
      </c>
      <c r="S453" s="253">
        <f t="shared" si="187"/>
        <v>2.4813269874986274E-4</v>
      </c>
      <c r="T453" s="253">
        <f t="shared" si="188"/>
        <v>1.1269405522396864E-4</v>
      </c>
      <c r="U453">
        <f t="shared" si="196"/>
        <v>7.1520599341045808E-12</v>
      </c>
      <c r="V453" s="253">
        <f t="shared" si="197"/>
        <v>1.1269404807190871E-4</v>
      </c>
      <c r="W453" s="253">
        <f t="shared" si="198"/>
        <v>1.354386435258941E-4</v>
      </c>
      <c r="X453">
        <f t="shared" si="189"/>
        <v>113.65676595692612</v>
      </c>
      <c r="Y453">
        <f t="shared" si="190"/>
        <v>15.595425926280697</v>
      </c>
      <c r="Z453" s="55">
        <f t="shared" si="191"/>
        <v>8.5124747496230029</v>
      </c>
      <c r="AA453" s="477">
        <f t="shared" si="192"/>
        <v>1.337946870662614E-2</v>
      </c>
      <c r="AB453" s="253">
        <f t="shared" si="200"/>
        <v>116580704.87744479</v>
      </c>
      <c r="AC453" s="261">
        <f t="shared" si="199"/>
        <v>28927.484923401706</v>
      </c>
      <c r="AD453" s="435">
        <f t="shared" si="193"/>
        <v>-1.5404755755587548E-2</v>
      </c>
      <c r="AE453" s="478">
        <f t="shared" si="201"/>
        <v>-5.2318781614303617E-2</v>
      </c>
    </row>
    <row r="454" spans="2:31" x14ac:dyDescent="0.3">
      <c r="B454" s="353">
        <v>425</v>
      </c>
      <c r="C454" s="432">
        <f t="shared" si="175"/>
        <v>113.65675981478978</v>
      </c>
      <c r="D454" s="433">
        <f t="shared" si="176"/>
        <v>15.595425589163122</v>
      </c>
      <c r="E454" s="434">
        <f t="shared" si="177"/>
        <v>7.0829510235495103</v>
      </c>
      <c r="F454" s="434">
        <f t="shared" si="178"/>
        <v>7.0829507938872407</v>
      </c>
      <c r="G454" s="434">
        <f t="shared" si="179"/>
        <v>2.2966226964626912E-7</v>
      </c>
      <c r="H454" s="467">
        <f t="shared" si="180"/>
        <v>8.512474565613612</v>
      </c>
      <c r="I454" s="253">
        <f t="shared" si="185"/>
        <v>113.65676595692612</v>
      </c>
      <c r="J454">
        <f t="shared" si="186"/>
        <v>15.595425926280697</v>
      </c>
      <c r="K454" s="253">
        <f t="shared" si="181"/>
        <v>13382687025.02758</v>
      </c>
      <c r="L454" s="249">
        <f t="shared" si="182"/>
        <v>117746511.92621924</v>
      </c>
      <c r="M454" s="253">
        <f t="shared" si="183"/>
        <v>1836306965.1288595</v>
      </c>
      <c r="N454" s="443">
        <f t="shared" si="194"/>
        <v>1.000000084805819E-2</v>
      </c>
      <c r="O454" s="454">
        <f t="shared" si="184"/>
        <v>1.0000002120146945E-2</v>
      </c>
      <c r="Q454" s="353">
        <v>425</v>
      </c>
      <c r="R454" s="54">
        <f t="shared" si="195"/>
        <v>1.0768447402665992E-10</v>
      </c>
      <c r="S454" s="253">
        <f t="shared" si="187"/>
        <v>2.4189136151549196E-4</v>
      </c>
      <c r="T454" s="253">
        <f t="shared" si="188"/>
        <v>1.0985943646350194E-4</v>
      </c>
      <c r="U454">
        <f t="shared" si="196"/>
        <v>6.7107652201185666E-12</v>
      </c>
      <c r="V454" s="253">
        <f t="shared" si="197"/>
        <v>1.0985942975273673E-4</v>
      </c>
      <c r="W454" s="253">
        <f t="shared" si="198"/>
        <v>1.3203192505199002E-4</v>
      </c>
      <c r="X454">
        <f t="shared" si="189"/>
        <v>113.65676595692612</v>
      </c>
      <c r="Y454">
        <f t="shared" si="190"/>
        <v>15.595425926280697</v>
      </c>
      <c r="Z454" s="55">
        <f t="shared" si="191"/>
        <v>8.5124747496230029</v>
      </c>
      <c r="AA454" s="477">
        <f t="shared" si="192"/>
        <v>1.2679471205248758E-2</v>
      </c>
      <c r="AB454" s="253">
        <f t="shared" si="200"/>
        <v>117746511.92621924</v>
      </c>
      <c r="AC454" s="261">
        <f t="shared" si="199"/>
        <v>28481.864083533248</v>
      </c>
      <c r="AD454" s="435">
        <f t="shared" si="193"/>
        <v>-1.5404755755588001E-2</v>
      </c>
      <c r="AE454" s="478">
        <f t="shared" si="201"/>
        <v>-5.2318781614303554E-2</v>
      </c>
    </row>
    <row r="455" spans="2:31" x14ac:dyDescent="0.3">
      <c r="B455" s="353">
        <v>426</v>
      </c>
      <c r="C455" s="432">
        <f t="shared" si="175"/>
        <v>113.65676004445206</v>
      </c>
      <c r="D455" s="433">
        <f t="shared" si="176"/>
        <v>15.595425601768376</v>
      </c>
      <c r="E455" s="434">
        <f t="shared" si="177"/>
        <v>7.0829510292744198</v>
      </c>
      <c r="F455" s="434">
        <f t="shared" si="178"/>
        <v>7.0829508081995138</v>
      </c>
      <c r="G455" s="434">
        <f t="shared" si="179"/>
        <v>2.2107490593725743E-7</v>
      </c>
      <c r="H455" s="467">
        <f t="shared" si="180"/>
        <v>8.5124745724939554</v>
      </c>
      <c r="I455" s="253">
        <f t="shared" si="185"/>
        <v>113.65676595692612</v>
      </c>
      <c r="J455">
        <f t="shared" si="186"/>
        <v>15.595425926280697</v>
      </c>
      <c r="K455" s="253">
        <f t="shared" si="181"/>
        <v>13516513922.590208</v>
      </c>
      <c r="L455" s="249">
        <f t="shared" si="182"/>
        <v>118923977.04548143</v>
      </c>
      <c r="M455" s="253">
        <f t="shared" si="183"/>
        <v>1854670036.2792149</v>
      </c>
      <c r="N455" s="443">
        <f t="shared" si="194"/>
        <v>1.0000000816348668E-2</v>
      </c>
      <c r="O455" s="454">
        <f t="shared" si="184"/>
        <v>1.0000002040872057E-2</v>
      </c>
      <c r="Q455" s="353">
        <v>426</v>
      </c>
      <c r="R455" s="54">
        <f t="shared" si="195"/>
        <v>1.0104015202654254E-10</v>
      </c>
      <c r="S455" s="253">
        <f t="shared" si="187"/>
        <v>2.3580701403164297E-4</v>
      </c>
      <c r="T455" s="253">
        <f t="shared" si="188"/>
        <v>1.0709611750231215E-4</v>
      </c>
      <c r="U455">
        <f t="shared" si="196"/>
        <v>6.2966991684181388E-12</v>
      </c>
      <c r="V455" s="253">
        <f t="shared" si="197"/>
        <v>1.0709611120561299E-4</v>
      </c>
      <c r="W455" s="253">
        <f t="shared" si="198"/>
        <v>1.2871089652933081E-4</v>
      </c>
      <c r="X455">
        <f t="shared" si="189"/>
        <v>113.65676595692612</v>
      </c>
      <c r="Y455">
        <f t="shared" si="190"/>
        <v>15.595425926280697</v>
      </c>
      <c r="Z455" s="55">
        <f t="shared" si="191"/>
        <v>8.5124747496230029</v>
      </c>
      <c r="AA455" s="477">
        <f t="shared" si="192"/>
        <v>1.2016096720276499E-2</v>
      </c>
      <c r="AB455" s="253">
        <f t="shared" si="200"/>
        <v>118923977.04548143</v>
      </c>
      <c r="AC455" s="261">
        <f t="shared" si="199"/>
        <v>28043.107923862615</v>
      </c>
      <c r="AD455" s="435">
        <f t="shared" si="193"/>
        <v>-1.5404755755586204E-2</v>
      </c>
      <c r="AE455" s="478">
        <f t="shared" si="201"/>
        <v>-5.2318781614303533E-2</v>
      </c>
    </row>
    <row r="456" spans="2:31" x14ac:dyDescent="0.3">
      <c r="B456" s="353">
        <v>427</v>
      </c>
      <c r="C456" s="432">
        <f t="shared" si="175"/>
        <v>113.65676026552697</v>
      </c>
      <c r="D456" s="433">
        <f t="shared" si="176"/>
        <v>15.595425613902302</v>
      </c>
      <c r="E456" s="434">
        <f t="shared" si="177"/>
        <v>7.0829510347852667</v>
      </c>
      <c r="F456" s="434">
        <f t="shared" si="178"/>
        <v>7.0829508219766328</v>
      </c>
      <c r="G456" s="434">
        <f t="shared" si="179"/>
        <v>2.1280863382600046E-7</v>
      </c>
      <c r="H456" s="467">
        <f t="shared" si="180"/>
        <v>8.5124745791170344</v>
      </c>
      <c r="I456" s="253">
        <f t="shared" si="185"/>
        <v>113.65676595692612</v>
      </c>
      <c r="J456">
        <f t="shared" si="186"/>
        <v>15.595425926280697</v>
      </c>
      <c r="K456" s="253">
        <f t="shared" si="181"/>
        <v>13651679088.370127</v>
      </c>
      <c r="L456" s="249">
        <f t="shared" si="182"/>
        <v>120113216.81593624</v>
      </c>
      <c r="M456" s="253">
        <f t="shared" si="183"/>
        <v>1873216738.0994537</v>
      </c>
      <c r="N456" s="443">
        <f t="shared" si="194"/>
        <v>1.0000000785825323E-2</v>
      </c>
      <c r="O456" s="454">
        <f t="shared" si="184"/>
        <v>1.0000001964561035E-2</v>
      </c>
      <c r="Q456" s="353">
        <v>427</v>
      </c>
      <c r="R456" s="54">
        <f t="shared" si="195"/>
        <v>9.4805796414247356E-11</v>
      </c>
      <c r="S456" s="253">
        <f t="shared" si="187"/>
        <v>2.2987570750003091E-4</v>
      </c>
      <c r="T456" s="253">
        <f t="shared" si="188"/>
        <v>1.0440230492061127E-4</v>
      </c>
      <c r="U456">
        <f t="shared" si="196"/>
        <v>5.9081817225096073E-12</v>
      </c>
      <c r="V456" s="253">
        <f t="shared" si="197"/>
        <v>1.0440229901242954E-4</v>
      </c>
      <c r="W456" s="253">
        <f t="shared" si="198"/>
        <v>1.2547340257941964E-4</v>
      </c>
      <c r="X456">
        <f t="shared" si="189"/>
        <v>113.65676595692612</v>
      </c>
      <c r="Y456">
        <f t="shared" si="190"/>
        <v>15.595425926280697</v>
      </c>
      <c r="Z456" s="55">
        <f t="shared" si="191"/>
        <v>8.5124747496230029</v>
      </c>
      <c r="AA456" s="477">
        <f t="shared" si="192"/>
        <v>1.1387429180112003E-2</v>
      </c>
      <c r="AB456" s="253">
        <f t="shared" si="200"/>
        <v>120113216.81593624</v>
      </c>
      <c r="AC456" s="261">
        <f t="shared" si="199"/>
        <v>27611.110695667972</v>
      </c>
      <c r="AD456" s="435">
        <f t="shared" si="193"/>
        <v>-1.5404755755586034E-2</v>
      </c>
      <c r="AE456" s="478">
        <f t="shared" si="201"/>
        <v>-5.2318781614303603E-2</v>
      </c>
    </row>
    <row r="457" spans="2:31" x14ac:dyDescent="0.3">
      <c r="B457" s="353">
        <v>428</v>
      </c>
      <c r="C457" s="432">
        <f t="shared" si="175"/>
        <v>113.6567604783356</v>
      </c>
      <c r="D457" s="433">
        <f t="shared" si="176"/>
        <v>15.595425625582525</v>
      </c>
      <c r="E457" s="434">
        <f t="shared" si="177"/>
        <v>7.0829510400900562</v>
      </c>
      <c r="F457" s="434">
        <f t="shared" si="178"/>
        <v>7.0829508352386075</v>
      </c>
      <c r="G457" s="434">
        <f t="shared" si="179"/>
        <v>2.0485144869297756E-7</v>
      </c>
      <c r="H457" s="467">
        <f t="shared" si="180"/>
        <v>8.5124745854924697</v>
      </c>
      <c r="I457" s="253">
        <f t="shared" si="185"/>
        <v>113.65676595692612</v>
      </c>
      <c r="J457">
        <f t="shared" si="186"/>
        <v>15.595425926280697</v>
      </c>
      <c r="K457" s="253">
        <f t="shared" si="181"/>
        <v>13788195905.07057</v>
      </c>
      <c r="L457" s="249">
        <f t="shared" si="182"/>
        <v>121314348.9840956</v>
      </c>
      <c r="M457" s="253">
        <f t="shared" si="183"/>
        <v>1891948906.8974235</v>
      </c>
      <c r="N457" s="443">
        <f t="shared" si="194"/>
        <v>1.000000075643958E-2</v>
      </c>
      <c r="O457" s="454">
        <f t="shared" si="184"/>
        <v>1.0000001891103786E-2</v>
      </c>
      <c r="Q457" s="353">
        <v>428</v>
      </c>
      <c r="R457" s="54">
        <f t="shared" si="195"/>
        <v>8.8956111540475463E-11</v>
      </c>
      <c r="S457" s="253">
        <f t="shared" si="187"/>
        <v>2.2409359244737642E-4</v>
      </c>
      <c r="T457" s="253">
        <f t="shared" si="188"/>
        <v>1.0177625040889994E-4</v>
      </c>
      <c r="U457">
        <f t="shared" si="196"/>
        <v>5.5436364883485221E-12</v>
      </c>
      <c r="V457" s="253">
        <f t="shared" si="197"/>
        <v>1.0177624486526345E-4</v>
      </c>
      <c r="W457" s="253">
        <f t="shared" si="198"/>
        <v>1.223173420384765E-4</v>
      </c>
      <c r="X457">
        <f t="shared" si="189"/>
        <v>113.65676595692612</v>
      </c>
      <c r="Y457">
        <f t="shared" si="190"/>
        <v>15.595425926280697</v>
      </c>
      <c r="Z457" s="55">
        <f t="shared" si="191"/>
        <v>8.5124747496230029</v>
      </c>
      <c r="AA457" s="477">
        <f t="shared" si="192"/>
        <v>1.0791652759689374E-2</v>
      </c>
      <c r="AB457" s="253">
        <f t="shared" si="200"/>
        <v>121314348.9840956</v>
      </c>
      <c r="AC457" s="261">
        <f t="shared" si="199"/>
        <v>27185.768279260712</v>
      </c>
      <c r="AD457" s="435">
        <f t="shared" si="193"/>
        <v>-1.5404755755587701E-2</v>
      </c>
      <c r="AE457" s="478">
        <f t="shared" si="201"/>
        <v>-5.231878161430361E-2</v>
      </c>
    </row>
    <row r="458" spans="2:31" x14ac:dyDescent="0.3">
      <c r="B458" s="353">
        <v>429</v>
      </c>
      <c r="C458" s="432">
        <f t="shared" si="175"/>
        <v>113.65676068318704</v>
      </c>
      <c r="D458" s="433">
        <f t="shared" si="176"/>
        <v>15.595425636826015</v>
      </c>
      <c r="E458" s="434">
        <f t="shared" si="177"/>
        <v>7.082951045196495</v>
      </c>
      <c r="F458" s="434">
        <f t="shared" si="178"/>
        <v>7.0829508480046997</v>
      </c>
      <c r="G458" s="434">
        <f t="shared" si="179"/>
        <v>1.9719179533694842E-7</v>
      </c>
      <c r="H458" s="467">
        <f t="shared" si="180"/>
        <v>8.5124745916295197</v>
      </c>
      <c r="I458" s="253">
        <f t="shared" si="185"/>
        <v>113.65676595692612</v>
      </c>
      <c r="J458">
        <f t="shared" si="186"/>
        <v>15.595425926280697</v>
      </c>
      <c r="K458" s="253">
        <f t="shared" si="181"/>
        <v>13926077889.221209</v>
      </c>
      <c r="L458" s="249">
        <f t="shared" si="182"/>
        <v>122527492.47393656</v>
      </c>
      <c r="M458" s="253">
        <f t="shared" si="183"/>
        <v>1910868397.3440371</v>
      </c>
      <c r="N458" s="443">
        <f t="shared" si="194"/>
        <v>1.0000000728158837E-2</v>
      </c>
      <c r="O458" s="454">
        <f t="shared" si="184"/>
        <v>1.0000001820392825E-2</v>
      </c>
      <c r="Q458" s="353">
        <v>429</v>
      </c>
      <c r="R458" s="54">
        <f t="shared" si="195"/>
        <v>8.3467362542110585E-11</v>
      </c>
      <c r="S458" s="253">
        <f t="shared" si="187"/>
        <v>2.184569162270619E-4</v>
      </c>
      <c r="T458" s="253">
        <f t="shared" si="188"/>
        <v>9.9216249633298374E-5</v>
      </c>
      <c r="U458">
        <f t="shared" si="196"/>
        <v>5.2015843381836933E-12</v>
      </c>
      <c r="V458" s="253">
        <f t="shared" si="197"/>
        <v>9.9216244431714039E-5</v>
      </c>
      <c r="W458" s="253">
        <f t="shared" si="198"/>
        <v>1.1924066659376352E-4</v>
      </c>
      <c r="X458">
        <f t="shared" si="189"/>
        <v>113.65676595692612</v>
      </c>
      <c r="Y458">
        <f t="shared" si="190"/>
        <v>15.595425926280697</v>
      </c>
      <c r="Z458" s="55">
        <f t="shared" si="191"/>
        <v>8.5124747496230029</v>
      </c>
      <c r="AA458" s="477">
        <f t="shared" si="192"/>
        <v>1.022704663569779E-2</v>
      </c>
      <c r="AB458" s="253">
        <f t="shared" si="200"/>
        <v>122527492.47393656</v>
      </c>
      <c r="AC458" s="261">
        <f t="shared" si="199"/>
        <v>26766.978158890746</v>
      </c>
      <c r="AD458" s="435">
        <f t="shared" si="193"/>
        <v>-1.5404755755585888E-2</v>
      </c>
      <c r="AE458" s="478">
        <f t="shared" si="201"/>
        <v>-5.2318781614303575E-2</v>
      </c>
    </row>
    <row r="459" spans="2:31" x14ac:dyDescent="0.3">
      <c r="B459" s="353">
        <v>430</v>
      </c>
      <c r="C459" s="432">
        <f t="shared" si="175"/>
        <v>113.65676088037884</v>
      </c>
      <c r="D459" s="433">
        <f t="shared" si="176"/>
        <v>15.595425647649094</v>
      </c>
      <c r="E459" s="434">
        <f t="shared" si="177"/>
        <v>7.0829510501119968</v>
      </c>
      <c r="F459" s="434">
        <f t="shared" si="178"/>
        <v>7.0829508602934528</v>
      </c>
      <c r="G459" s="434">
        <f t="shared" si="179"/>
        <v>1.8981854399413578E-7</v>
      </c>
      <c r="H459" s="467">
        <f t="shared" si="180"/>
        <v>8.5124745975370981</v>
      </c>
      <c r="I459" s="253">
        <f t="shared" si="185"/>
        <v>113.65676595692612</v>
      </c>
      <c r="J459">
        <f t="shared" si="186"/>
        <v>15.595425926280697</v>
      </c>
      <c r="K459" s="253">
        <f t="shared" si="181"/>
        <v>14065338692.516451</v>
      </c>
      <c r="L459" s="249">
        <f t="shared" si="182"/>
        <v>123752767.39867592</v>
      </c>
      <c r="M459" s="253">
        <f t="shared" si="183"/>
        <v>1929977082.6568615</v>
      </c>
      <c r="N459" s="443">
        <f t="shared" si="194"/>
        <v>1.0000000700929546E-2</v>
      </c>
      <c r="O459" s="454">
        <f t="shared" si="184"/>
        <v>1.0000001752326133E-2</v>
      </c>
      <c r="Q459" s="353">
        <v>430</v>
      </c>
      <c r="R459" s="54">
        <f t="shared" si="195"/>
        <v>7.8317279038958417E-11</v>
      </c>
      <c r="S459" s="253">
        <f t="shared" si="187"/>
        <v>2.1296202058362934E-4</v>
      </c>
      <c r="T459" s="253">
        <f t="shared" si="188"/>
        <v>9.6720641129418051E-5</v>
      </c>
      <c r="U459">
        <f t="shared" si="196"/>
        <v>4.8806374090553261E-12</v>
      </c>
      <c r="V459" s="253">
        <f t="shared" si="197"/>
        <v>9.672063624878064E-5</v>
      </c>
      <c r="W459" s="253">
        <f t="shared" si="198"/>
        <v>1.1624137945421128E-4</v>
      </c>
      <c r="X459">
        <f t="shared" si="189"/>
        <v>113.65676595692612</v>
      </c>
      <c r="Y459">
        <f t="shared" si="190"/>
        <v>15.595425926280697</v>
      </c>
      <c r="Z459" s="55">
        <f t="shared" si="191"/>
        <v>8.5124747496230029</v>
      </c>
      <c r="AA459" s="477">
        <f t="shared" si="192"/>
        <v>9.6919800162054183E-3</v>
      </c>
      <c r="AB459" s="253">
        <f t="shared" si="200"/>
        <v>123752767.39867592</v>
      </c>
      <c r="AC459" s="261">
        <f t="shared" si="199"/>
        <v>26354.639398037878</v>
      </c>
      <c r="AD459" s="435">
        <f t="shared" si="193"/>
        <v>-1.5404755755587918E-2</v>
      </c>
      <c r="AE459" s="478">
        <f t="shared" si="201"/>
        <v>-5.2318781614303631E-2</v>
      </c>
    </row>
    <row r="460" spans="2:31" x14ac:dyDescent="0.3">
      <c r="B460" s="353">
        <v>431</v>
      </c>
      <c r="C460" s="432">
        <f t="shared" si="175"/>
        <v>113.65676107019739</v>
      </c>
      <c r="D460" s="433">
        <f t="shared" si="176"/>
        <v>15.595425658067484</v>
      </c>
      <c r="E460" s="434">
        <f t="shared" si="177"/>
        <v>7.0829510548437007</v>
      </c>
      <c r="F460" s="434">
        <f t="shared" si="178"/>
        <v>7.082950872122713</v>
      </c>
      <c r="G460" s="434">
        <f t="shared" si="179"/>
        <v>1.8272098767369016E-7</v>
      </c>
      <c r="H460" s="467">
        <f t="shared" si="180"/>
        <v>8.512474603223783</v>
      </c>
      <c r="I460" s="253">
        <f t="shared" si="185"/>
        <v>113.65676595692612</v>
      </c>
      <c r="J460">
        <f t="shared" si="186"/>
        <v>15.595425926280697</v>
      </c>
      <c r="K460" s="253">
        <f t="shared" si="181"/>
        <v>14205992103.167093</v>
      </c>
      <c r="L460" s="249">
        <f t="shared" si="182"/>
        <v>124990295.07266268</v>
      </c>
      <c r="M460" s="253">
        <f t="shared" si="183"/>
        <v>1949276854.7856293</v>
      </c>
      <c r="N460" s="443">
        <f t="shared" si="194"/>
        <v>1.0000000674722578E-2</v>
      </c>
      <c r="O460" s="454">
        <f t="shared" si="184"/>
        <v>1.0000001686804592E-2</v>
      </c>
      <c r="Q460" s="353">
        <v>431</v>
      </c>
      <c r="R460" s="54">
        <f t="shared" si="195"/>
        <v>7.3484964772567005E-11</v>
      </c>
      <c r="S460" s="253">
        <f t="shared" si="187"/>
        <v>2.0760533927853685E-4</v>
      </c>
      <c r="T460" s="253">
        <f t="shared" si="188"/>
        <v>9.4287805224055023E-5</v>
      </c>
      <c r="U460">
        <f t="shared" si="196"/>
        <v>4.579493471596396E-12</v>
      </c>
      <c r="V460" s="253">
        <f t="shared" si="197"/>
        <v>9.4287800644561555E-5</v>
      </c>
      <c r="W460" s="253">
        <f t="shared" si="198"/>
        <v>1.1331753405448183E-4</v>
      </c>
      <c r="X460">
        <f t="shared" si="189"/>
        <v>113.65676595692612</v>
      </c>
      <c r="Y460">
        <f t="shared" si="190"/>
        <v>15.595425926280697</v>
      </c>
      <c r="Z460" s="55">
        <f t="shared" si="191"/>
        <v>8.5124747496230029</v>
      </c>
      <c r="AA460" s="477">
        <f t="shared" si="192"/>
        <v>9.1849074303273718E-3</v>
      </c>
      <c r="AB460" s="253">
        <f t="shared" si="200"/>
        <v>124990295.07266268</v>
      </c>
      <c r="AC460" s="261">
        <f t="shared" si="199"/>
        <v>25948.652615084549</v>
      </c>
      <c r="AD460" s="435">
        <f t="shared" si="193"/>
        <v>-1.5404755755586421E-2</v>
      </c>
      <c r="AE460" s="478">
        <f t="shared" si="201"/>
        <v>-5.2318781614303658E-2</v>
      </c>
    </row>
    <row r="461" spans="2:31" x14ac:dyDescent="0.3">
      <c r="B461" s="353">
        <v>432</v>
      </c>
      <c r="C461" s="432">
        <f t="shared" si="175"/>
        <v>113.65676125291839</v>
      </c>
      <c r="D461" s="433">
        <f t="shared" si="176"/>
        <v>15.595425668096317</v>
      </c>
      <c r="E461" s="434">
        <f t="shared" si="177"/>
        <v>7.0829510593984812</v>
      </c>
      <c r="F461" s="434">
        <f t="shared" si="178"/>
        <v>7.0829508835096631</v>
      </c>
      <c r="G461" s="434">
        <f t="shared" si="179"/>
        <v>1.7588881817687252E-7</v>
      </c>
      <c r="H461" s="467">
        <f t="shared" si="180"/>
        <v>8.5124746086978362</v>
      </c>
      <c r="I461" s="253">
        <f t="shared" si="185"/>
        <v>113.65676595692612</v>
      </c>
      <c r="J461">
        <f t="shared" si="186"/>
        <v>15.595425926280697</v>
      </c>
      <c r="K461" s="253">
        <f t="shared" si="181"/>
        <v>14348052047.265499</v>
      </c>
      <c r="L461" s="249">
        <f t="shared" si="182"/>
        <v>126240198.02338931</v>
      </c>
      <c r="M461" s="253">
        <f t="shared" si="183"/>
        <v>1968769624.5995255</v>
      </c>
      <c r="N461" s="443">
        <f t="shared" si="194"/>
        <v>1.0000000649492084E-2</v>
      </c>
      <c r="O461" s="454">
        <f t="shared" si="184"/>
        <v>1.000000162373277E-2</v>
      </c>
      <c r="Q461" s="353">
        <v>432</v>
      </c>
      <c r="R461" s="54">
        <f t="shared" si="195"/>
        <v>6.8950812820491366E-11</v>
      </c>
      <c r="S461" s="253">
        <f t="shared" si="187"/>
        <v>2.0238339577563881E-4</v>
      </c>
      <c r="T461" s="253">
        <f t="shared" si="188"/>
        <v>9.1916162984008009E-5</v>
      </c>
      <c r="U461">
        <f t="shared" si="196"/>
        <v>4.2969306462889256E-12</v>
      </c>
      <c r="V461" s="253">
        <f t="shared" si="197"/>
        <v>9.1916158687077359E-5</v>
      </c>
      <c r="W461" s="253">
        <f t="shared" si="198"/>
        <v>1.1046723279163081E-4</v>
      </c>
      <c r="X461">
        <f t="shared" si="189"/>
        <v>113.65676595692612</v>
      </c>
      <c r="Y461">
        <f t="shared" si="190"/>
        <v>15.595425926280697</v>
      </c>
      <c r="Z461" s="55">
        <f t="shared" si="191"/>
        <v>8.5124747496230029</v>
      </c>
      <c r="AA461" s="477">
        <f t="shared" si="192"/>
        <v>8.7043642643324804E-3</v>
      </c>
      <c r="AB461" s="253">
        <f t="shared" si="200"/>
        <v>126240198.02338931</v>
      </c>
      <c r="AC461" s="261">
        <f t="shared" si="199"/>
        <v>25548.919959362582</v>
      </c>
      <c r="AD461" s="435">
        <f t="shared" si="193"/>
        <v>-1.5404755755587626E-2</v>
      </c>
      <c r="AE461" s="478">
        <f t="shared" si="201"/>
        <v>-5.2318781614303506E-2</v>
      </c>
    </row>
    <row r="462" spans="2:31" x14ac:dyDescent="0.3">
      <c r="B462" s="353">
        <v>433</v>
      </c>
      <c r="C462" s="432">
        <f t="shared" si="175"/>
        <v>113.6567614288072</v>
      </c>
      <c r="D462" s="433">
        <f t="shared" si="176"/>
        <v>15.595425677750155</v>
      </c>
      <c r="E462" s="434">
        <f t="shared" si="177"/>
        <v>7.08295106378295</v>
      </c>
      <c r="F462" s="434">
        <f t="shared" si="178"/>
        <v>7.0829508944708399</v>
      </c>
      <c r="G462" s="434">
        <f t="shared" si="179"/>
        <v>1.6931211010984271E-7</v>
      </c>
      <c r="H462" s="467">
        <f t="shared" si="180"/>
        <v>8.5124746139672052</v>
      </c>
      <c r="I462" s="253">
        <f t="shared" si="185"/>
        <v>113.65676595692612</v>
      </c>
      <c r="J462">
        <f t="shared" si="186"/>
        <v>15.595425926280697</v>
      </c>
      <c r="K462" s="253">
        <f t="shared" si="181"/>
        <v>14491532590.164434</v>
      </c>
      <c r="L462" s="249">
        <f t="shared" si="182"/>
        <v>127502600.0036232</v>
      </c>
      <c r="M462" s="253">
        <f t="shared" si="183"/>
        <v>1988457322.076412</v>
      </c>
      <c r="N462" s="443">
        <f t="shared" si="194"/>
        <v>1.0000000625208375E-2</v>
      </c>
      <c r="O462" s="454">
        <f t="shared" si="184"/>
        <v>1.0000001563019164E-2</v>
      </c>
      <c r="Q462" s="353">
        <v>433</v>
      </c>
      <c r="R462" s="54">
        <f t="shared" si="195"/>
        <v>6.469642604198748E-11</v>
      </c>
      <c r="S462" s="253">
        <f t="shared" si="187"/>
        <v>1.9729280098488002E-4</v>
      </c>
      <c r="T462" s="253">
        <f t="shared" si="188"/>
        <v>8.9604175191335293E-5</v>
      </c>
      <c r="U462">
        <f t="shared" si="196"/>
        <v>4.0318024457365613E-12</v>
      </c>
      <c r="V462" s="253">
        <f t="shared" si="197"/>
        <v>8.9604171159532854E-5</v>
      </c>
      <c r="W462" s="253">
        <f t="shared" si="198"/>
        <v>1.0768862579354473E-4</v>
      </c>
      <c r="X462">
        <f t="shared" si="189"/>
        <v>113.65676595692612</v>
      </c>
      <c r="Y462">
        <f t="shared" si="190"/>
        <v>15.595425926280697</v>
      </c>
      <c r="Z462" s="55">
        <f t="shared" si="191"/>
        <v>8.5124747496230029</v>
      </c>
      <c r="AA462" s="477">
        <f t="shared" si="192"/>
        <v>8.2489625312955218E-3</v>
      </c>
      <c r="AB462" s="253">
        <f t="shared" si="200"/>
        <v>127502600.0036232</v>
      </c>
      <c r="AC462" s="261">
        <f t="shared" si="199"/>
        <v>25155.345087569582</v>
      </c>
      <c r="AD462" s="435">
        <f t="shared" si="193"/>
        <v>-1.5404755755586129E-2</v>
      </c>
      <c r="AE462" s="478">
        <f t="shared" si="201"/>
        <v>-5.2318781614303506E-2</v>
      </c>
    </row>
    <row r="463" spans="2:31" x14ac:dyDescent="0.3">
      <c r="B463" s="353">
        <v>434</v>
      </c>
      <c r="C463" s="432">
        <f t="shared" si="175"/>
        <v>113.6567615981193</v>
      </c>
      <c r="D463" s="433">
        <f t="shared" si="176"/>
        <v>15.595425687043031</v>
      </c>
      <c r="E463" s="434">
        <f t="shared" si="177"/>
        <v>7.0829510680034815</v>
      </c>
      <c r="F463" s="434">
        <f t="shared" si="178"/>
        <v>7.0829509050221633</v>
      </c>
      <c r="G463" s="434">
        <f t="shared" si="179"/>
        <v>1.629813182191242E-7</v>
      </c>
      <c r="H463" s="467">
        <f t="shared" si="180"/>
        <v>8.5124746190395495</v>
      </c>
      <c r="I463" s="253">
        <f t="shared" si="185"/>
        <v>113.65676595692612</v>
      </c>
      <c r="J463">
        <f t="shared" si="186"/>
        <v>15.595425926280697</v>
      </c>
      <c r="K463" s="253">
        <f t="shared" si="181"/>
        <v>14636447937.86969</v>
      </c>
      <c r="L463" s="249">
        <f t="shared" si="182"/>
        <v>128777626.00365944</v>
      </c>
      <c r="M463" s="253">
        <f t="shared" si="183"/>
        <v>2008341896.4938922</v>
      </c>
      <c r="N463" s="443">
        <f t="shared" si="194"/>
        <v>1.0000000601831429E-2</v>
      </c>
      <c r="O463" s="454">
        <f t="shared" si="184"/>
        <v>1.0000001504575933E-2</v>
      </c>
      <c r="Q463" s="353">
        <v>434</v>
      </c>
      <c r="R463" s="54">
        <f t="shared" si="195"/>
        <v>6.070454243234733E-11</v>
      </c>
      <c r="S463" s="253">
        <f t="shared" si="187"/>
        <v>1.9233025106274484E-4</v>
      </c>
      <c r="T463" s="253">
        <f t="shared" si="188"/>
        <v>8.7350341344388053E-5</v>
      </c>
      <c r="U463">
        <f t="shared" si="196"/>
        <v>3.7830331228376789E-12</v>
      </c>
      <c r="V463" s="253">
        <f t="shared" si="197"/>
        <v>8.7350337561354935E-5</v>
      </c>
      <c r="W463" s="253">
        <f t="shared" si="198"/>
        <v>1.0497990971835678E-4</v>
      </c>
      <c r="X463">
        <f t="shared" si="189"/>
        <v>113.65676595692612</v>
      </c>
      <c r="Y463">
        <f t="shared" si="190"/>
        <v>15.595425926280697</v>
      </c>
      <c r="Z463" s="55">
        <f t="shared" si="191"/>
        <v>8.5124747496230029</v>
      </c>
      <c r="AA463" s="477">
        <f t="shared" si="192"/>
        <v>7.8173868620760988E-3</v>
      </c>
      <c r="AB463" s="253">
        <f t="shared" si="200"/>
        <v>128777626.00365944</v>
      </c>
      <c r="AC463" s="261">
        <f t="shared" si="199"/>
        <v>24767.833140548097</v>
      </c>
      <c r="AD463" s="435">
        <f t="shared" si="193"/>
        <v>-1.5404755755585819E-2</v>
      </c>
      <c r="AE463" s="478">
        <f t="shared" si="201"/>
        <v>-5.231878161430354E-2</v>
      </c>
    </row>
    <row r="464" spans="2:31" x14ac:dyDescent="0.3">
      <c r="B464" s="353">
        <v>435</v>
      </c>
      <c r="C464" s="432">
        <f t="shared" si="175"/>
        <v>113.65676176110063</v>
      </c>
      <c r="D464" s="433">
        <f t="shared" si="176"/>
        <v>15.595425695988432</v>
      </c>
      <c r="E464" s="434">
        <f t="shared" si="177"/>
        <v>7.0829510720662014</v>
      </c>
      <c r="F464" s="434">
        <f t="shared" si="178"/>
        <v>7.0829509151789614</v>
      </c>
      <c r="G464" s="434">
        <f t="shared" si="179"/>
        <v>1.568872400881105E-7</v>
      </c>
      <c r="H464" s="467">
        <f t="shared" si="180"/>
        <v>8.5124746239222304</v>
      </c>
      <c r="I464" s="253">
        <f t="shared" si="185"/>
        <v>113.65676595692612</v>
      </c>
      <c r="J464">
        <f t="shared" si="186"/>
        <v>15.595425926280697</v>
      </c>
      <c r="K464" s="253">
        <f t="shared" si="181"/>
        <v>14782812438.446619</v>
      </c>
      <c r="L464" s="249">
        <f t="shared" si="182"/>
        <v>130065402.26369604</v>
      </c>
      <c r="M464" s="253">
        <f t="shared" si="183"/>
        <v>2028425316.6223187</v>
      </c>
      <c r="N464" s="443">
        <f t="shared" si="194"/>
        <v>1.000000057932747E-2</v>
      </c>
      <c r="O464" s="454">
        <f t="shared" si="184"/>
        <v>1.0000001448318082E-2</v>
      </c>
      <c r="Q464" s="353">
        <v>435</v>
      </c>
      <c r="R464" s="54">
        <f t="shared" si="195"/>
        <v>5.6958965083003083E-11</v>
      </c>
      <c r="S464" s="253">
        <f t="shared" si="187"/>
        <v>1.8749252526803251E-4</v>
      </c>
      <c r="T464" s="253">
        <f t="shared" si="188"/>
        <v>8.5153198683971025E-5</v>
      </c>
      <c r="U464">
        <f t="shared" si="196"/>
        <v>3.5496133059844128E-12</v>
      </c>
      <c r="V464" s="253">
        <f t="shared" si="197"/>
        <v>8.5153195134357717E-5</v>
      </c>
      <c r="W464" s="253">
        <f t="shared" si="198"/>
        <v>1.0233932658406148E-4</v>
      </c>
      <c r="X464">
        <f t="shared" si="189"/>
        <v>113.65676595692612</v>
      </c>
      <c r="Y464">
        <f t="shared" si="190"/>
        <v>15.595425926280697</v>
      </c>
      <c r="Z464" s="55">
        <f t="shared" si="191"/>
        <v>8.5124747496230029</v>
      </c>
      <c r="AA464" s="477">
        <f t="shared" si="192"/>
        <v>7.4083907060446133E-3</v>
      </c>
      <c r="AB464" s="253">
        <f t="shared" si="200"/>
        <v>130065402.26369604</v>
      </c>
      <c r="AC464" s="261">
        <f t="shared" si="199"/>
        <v>24386.290720422843</v>
      </c>
      <c r="AD464" s="435">
        <f t="shared" si="193"/>
        <v>-1.5404755755586063E-2</v>
      </c>
      <c r="AE464" s="478">
        <f t="shared" si="201"/>
        <v>-5.2318781614303596E-2</v>
      </c>
    </row>
    <row r="465" spans="2:31" x14ac:dyDescent="0.3">
      <c r="B465" s="353">
        <v>436</v>
      </c>
      <c r="C465" s="432">
        <f t="shared" si="175"/>
        <v>113.65676191798788</v>
      </c>
      <c r="D465" s="433">
        <f t="shared" si="176"/>
        <v>15.59542570459935</v>
      </c>
      <c r="E465" s="434">
        <f t="shared" si="177"/>
        <v>7.0829510759770091</v>
      </c>
      <c r="F465" s="434">
        <f t="shared" si="178"/>
        <v>7.0829509249559832</v>
      </c>
      <c r="G465" s="434">
        <f t="shared" si="179"/>
        <v>1.5102102590702771E-7</v>
      </c>
      <c r="H465" s="467">
        <f t="shared" si="180"/>
        <v>8.5124746286223409</v>
      </c>
      <c r="I465" s="253">
        <f t="shared" si="185"/>
        <v>113.65676595692612</v>
      </c>
      <c r="J465">
        <f t="shared" si="186"/>
        <v>15.595425926280697</v>
      </c>
      <c r="K465" s="253">
        <f t="shared" si="181"/>
        <v>14930640583.440746</v>
      </c>
      <c r="L465" s="249">
        <f t="shared" si="182"/>
        <v>131366056.28633301</v>
      </c>
      <c r="M465" s="253">
        <f t="shared" si="183"/>
        <v>2048709570.9197173</v>
      </c>
      <c r="N465" s="443">
        <f t="shared" si="194"/>
        <v>1.0000000557661834E-2</v>
      </c>
      <c r="O465" s="454">
        <f t="shared" si="184"/>
        <v>1.0000001394163741E-2</v>
      </c>
      <c r="Q465" s="353">
        <v>436</v>
      </c>
      <c r="R465" s="54">
        <f t="shared" si="195"/>
        <v>5.3444496463216531E-11</v>
      </c>
      <c r="S465" s="253">
        <f t="shared" si="187"/>
        <v>1.8277648387156426E-4</v>
      </c>
      <c r="T465" s="253">
        <f t="shared" si="188"/>
        <v>8.3011321243997354E-5</v>
      </c>
      <c r="U465">
        <f t="shared" si="196"/>
        <v>3.3305959035776115E-12</v>
      </c>
      <c r="V465" s="253">
        <f t="shared" si="197"/>
        <v>8.3011317913401451E-5</v>
      </c>
      <c r="W465" s="253">
        <f t="shared" si="198"/>
        <v>9.9765162627566908E-5</v>
      </c>
      <c r="X465">
        <f t="shared" si="189"/>
        <v>113.65676595692612</v>
      </c>
      <c r="Y465">
        <f t="shared" si="190"/>
        <v>15.595425926280697</v>
      </c>
      <c r="Z465" s="55">
        <f t="shared" si="191"/>
        <v>8.5124747496230029</v>
      </c>
      <c r="AA465" s="477">
        <f t="shared" si="192"/>
        <v>7.0207927305816287E-3</v>
      </c>
      <c r="AB465" s="253">
        <f t="shared" si="200"/>
        <v>131366056.28633301</v>
      </c>
      <c r="AC465" s="261">
        <f t="shared" si="199"/>
        <v>24010.62586808993</v>
      </c>
      <c r="AD465" s="435">
        <f t="shared" si="193"/>
        <v>-1.5404755755589522E-2</v>
      </c>
      <c r="AE465" s="478">
        <f t="shared" si="201"/>
        <v>-5.231878161430361E-2</v>
      </c>
    </row>
    <row r="466" spans="2:31" x14ac:dyDescent="0.3">
      <c r="B466" s="353">
        <v>437</v>
      </c>
      <c r="C466" s="432">
        <f t="shared" si="175"/>
        <v>113.65676206900891</v>
      </c>
      <c r="D466" s="433">
        <f t="shared" si="176"/>
        <v>15.595425712888296</v>
      </c>
      <c r="E466" s="434">
        <f t="shared" si="177"/>
        <v>7.0829510797415871</v>
      </c>
      <c r="F466" s="434">
        <f t="shared" si="178"/>
        <v>7.08295093436743</v>
      </c>
      <c r="G466" s="434">
        <f t="shared" si="179"/>
        <v>1.4537415715665247E-7</v>
      </c>
      <c r="H466" s="467">
        <f t="shared" si="180"/>
        <v>8.5124746331467094</v>
      </c>
      <c r="I466" s="253">
        <f t="shared" si="185"/>
        <v>113.65676595692612</v>
      </c>
      <c r="J466">
        <f t="shared" si="186"/>
        <v>15.595425926280697</v>
      </c>
      <c r="K466" s="253">
        <f t="shared" si="181"/>
        <v>15079947009.31258</v>
      </c>
      <c r="L466" s="249">
        <f t="shared" si="182"/>
        <v>132679716.84919634</v>
      </c>
      <c r="M466" s="253">
        <f t="shared" si="183"/>
        <v>2069196667.7286944</v>
      </c>
      <c r="N466" s="443">
        <f t="shared" si="194"/>
        <v>1.0000000536815939E-2</v>
      </c>
      <c r="O466" s="454">
        <f t="shared" si="184"/>
        <v>1.0000001342033936E-2</v>
      </c>
      <c r="Q466" s="353">
        <v>437</v>
      </c>
      <c r="R466" s="54">
        <f t="shared" si="195"/>
        <v>5.0146876756704045E-11</v>
      </c>
      <c r="S466" s="253">
        <f t="shared" si="187"/>
        <v>1.7817906611847313E-4</v>
      </c>
      <c r="T466" s="253">
        <f t="shared" si="188"/>
        <v>8.0923318926024774E-5</v>
      </c>
      <c r="U466">
        <f t="shared" si="196"/>
        <v>3.1250922612404362E-12</v>
      </c>
      <c r="V466" s="253">
        <f t="shared" si="197"/>
        <v>8.0923315800932507E-5</v>
      </c>
      <c r="W466" s="253">
        <f t="shared" si="198"/>
        <v>9.7255747192448352E-5</v>
      </c>
      <c r="X466">
        <f t="shared" si="189"/>
        <v>113.65676595692612</v>
      </c>
      <c r="Y466">
        <f t="shared" si="190"/>
        <v>15.595425926280697</v>
      </c>
      <c r="Z466" s="55">
        <f t="shared" si="191"/>
        <v>8.5124747496230029</v>
      </c>
      <c r="AA466" s="477">
        <f t="shared" si="192"/>
        <v>6.653473408951038E-3</v>
      </c>
      <c r="AB466" s="253">
        <f t="shared" si="200"/>
        <v>132679716.84919634</v>
      </c>
      <c r="AC466" s="261">
        <f t="shared" si="199"/>
        <v>23640.748041053241</v>
      </c>
      <c r="AD466" s="435">
        <f t="shared" si="193"/>
        <v>-1.5404755755586367E-2</v>
      </c>
      <c r="AE466" s="478">
        <f t="shared" si="201"/>
        <v>-5.2318781614303631E-2</v>
      </c>
    </row>
    <row r="467" spans="2:31" x14ac:dyDescent="0.3">
      <c r="B467" s="353">
        <v>438</v>
      </c>
      <c r="C467" s="432">
        <f t="shared" si="175"/>
        <v>113.65676221438306</v>
      </c>
      <c r="D467" s="433">
        <f t="shared" si="176"/>
        <v>15.595425720867313</v>
      </c>
      <c r="E467" s="434">
        <f t="shared" si="177"/>
        <v>7.0829510833654048</v>
      </c>
      <c r="F467" s="434">
        <f t="shared" si="178"/>
        <v>7.0829509434269706</v>
      </c>
      <c r="G467" s="434">
        <f t="shared" si="179"/>
        <v>1.3993843417381413E-7</v>
      </c>
      <c r="H467" s="467">
        <f t="shared" si="180"/>
        <v>8.5124746375019082</v>
      </c>
      <c r="I467" s="253">
        <f t="shared" si="185"/>
        <v>113.65676595692612</v>
      </c>
      <c r="J467">
        <f t="shared" si="186"/>
        <v>15.595425926280697</v>
      </c>
      <c r="K467" s="253">
        <f t="shared" si="181"/>
        <v>15230746498.886791</v>
      </c>
      <c r="L467" s="249">
        <f t="shared" si="182"/>
        <v>134006514.0176883</v>
      </c>
      <c r="M467" s="253">
        <f t="shared" si="183"/>
        <v>2089888635.4752209</v>
      </c>
      <c r="N467" s="443">
        <f t="shared" si="194"/>
        <v>1.0000000516741377E-2</v>
      </c>
      <c r="O467" s="454">
        <f t="shared" si="184"/>
        <v>1.0000001291853699E-2</v>
      </c>
      <c r="Q467" s="353">
        <v>438</v>
      </c>
      <c r="R467" s="54">
        <f t="shared" si="195"/>
        <v>4.7052726003000641E-11</v>
      </c>
      <c r="S467" s="253">
        <f t="shared" si="187"/>
        <v>1.73697288241742E-4</v>
      </c>
      <c r="T467" s="253">
        <f t="shared" si="188"/>
        <v>7.8887836597067194E-5</v>
      </c>
      <c r="U467">
        <f t="shared" si="196"/>
        <v>2.9322685561386608E-12</v>
      </c>
      <c r="V467" s="253">
        <f t="shared" si="197"/>
        <v>7.8887833664798644E-5</v>
      </c>
      <c r="W467" s="253">
        <f t="shared" si="198"/>
        <v>9.4809451644674804E-5</v>
      </c>
      <c r="X467">
        <f t="shared" si="189"/>
        <v>113.65676595692612</v>
      </c>
      <c r="Y467">
        <f t="shared" si="190"/>
        <v>15.595425926280697</v>
      </c>
      <c r="Z467" s="55">
        <f t="shared" si="191"/>
        <v>8.5124747496230029</v>
      </c>
      <c r="AA467" s="477">
        <f t="shared" si="192"/>
        <v>6.3053717866915528E-3</v>
      </c>
      <c r="AB467" s="253">
        <f t="shared" si="200"/>
        <v>134006514.0176883</v>
      </c>
      <c r="AC467" s="261">
        <f t="shared" si="199"/>
        <v>23276.568091601472</v>
      </c>
      <c r="AD467" s="435">
        <f t="shared" si="193"/>
        <v>-1.5404755755585819E-2</v>
      </c>
      <c r="AE467" s="478">
        <f t="shared" si="201"/>
        <v>-5.2318781614303561E-2</v>
      </c>
    </row>
    <row r="468" spans="2:31" x14ac:dyDescent="0.3">
      <c r="B468" s="353">
        <v>439</v>
      </c>
      <c r="C468" s="432">
        <f t="shared" si="175"/>
        <v>113.6567623543215</v>
      </c>
      <c r="D468" s="433">
        <f t="shared" si="176"/>
        <v>15.595425728547976</v>
      </c>
      <c r="E468" s="434">
        <f t="shared" si="177"/>
        <v>7.0829510868537202</v>
      </c>
      <c r="F468" s="434">
        <f t="shared" si="178"/>
        <v>7.0829509521477636</v>
      </c>
      <c r="G468" s="434">
        <f t="shared" si="179"/>
        <v>1.3470595661146945E-7</v>
      </c>
      <c r="H468" s="467">
        <f t="shared" si="180"/>
        <v>8.5124746416942561</v>
      </c>
      <c r="I468" s="253">
        <f t="shared" si="185"/>
        <v>113.65676595692612</v>
      </c>
      <c r="J468">
        <f t="shared" si="186"/>
        <v>15.595425926280697</v>
      </c>
      <c r="K468" s="253">
        <f t="shared" si="181"/>
        <v>15383053982.815847</v>
      </c>
      <c r="L468" s="249">
        <f t="shared" si="182"/>
        <v>135346579.1578652</v>
      </c>
      <c r="M468" s="253">
        <f t="shared" si="183"/>
        <v>2110787522.8695264</v>
      </c>
      <c r="N468" s="443">
        <f t="shared" si="194"/>
        <v>1.0000000497420409E-2</v>
      </c>
      <c r="O468" s="454">
        <f t="shared" si="184"/>
        <v>1.0000001243549569E-2</v>
      </c>
      <c r="Q468" s="353">
        <v>439</v>
      </c>
      <c r="R468" s="54">
        <f t="shared" si="195"/>
        <v>4.4149489808803948E-11</v>
      </c>
      <c r="S468" s="253">
        <f t="shared" si="187"/>
        <v>1.6932824152571336E-4</v>
      </c>
      <c r="T468" s="253">
        <f t="shared" si="188"/>
        <v>7.6903553210101852E-5</v>
      </c>
      <c r="U468">
        <f t="shared" si="196"/>
        <v>2.7513424137777752E-12</v>
      </c>
      <c r="V468" s="253">
        <f t="shared" si="197"/>
        <v>7.6903550458759444E-5</v>
      </c>
      <c r="W468" s="253">
        <f t="shared" si="198"/>
        <v>9.2424688315611507E-5</v>
      </c>
      <c r="X468">
        <f t="shared" si="189"/>
        <v>113.65676595692612</v>
      </c>
      <c r="Y468">
        <f t="shared" si="190"/>
        <v>15.595425926280697</v>
      </c>
      <c r="Z468" s="55">
        <f t="shared" si="191"/>
        <v>8.5124747496230029</v>
      </c>
      <c r="AA468" s="477">
        <f t="shared" si="192"/>
        <v>5.9754824171866462E-3</v>
      </c>
      <c r="AB468" s="253">
        <f t="shared" si="200"/>
        <v>135346579.1578652</v>
      </c>
      <c r="AC468" s="261">
        <f t="shared" si="199"/>
        <v>22917.998245322087</v>
      </c>
      <c r="AD468" s="435">
        <f t="shared" si="193"/>
        <v>-1.5404755755585878E-2</v>
      </c>
      <c r="AE468" s="478">
        <f t="shared" si="201"/>
        <v>-5.2318781614303589E-2</v>
      </c>
    </row>
    <row r="469" spans="2:31" x14ac:dyDescent="0.3">
      <c r="B469" s="353">
        <v>440</v>
      </c>
      <c r="C469" s="432">
        <f t="shared" si="175"/>
        <v>113.65676248902746</v>
      </c>
      <c r="D469" s="433">
        <f t="shared" si="176"/>
        <v>15.595425735941458</v>
      </c>
      <c r="E469" s="434">
        <f t="shared" si="177"/>
        <v>7.0829510902116066</v>
      </c>
      <c r="F469" s="434">
        <f t="shared" si="178"/>
        <v>7.0829509605424743</v>
      </c>
      <c r="G469" s="434">
        <f t="shared" si="179"/>
        <v>1.2966913232048682E-7</v>
      </c>
      <c r="H469" s="467">
        <f t="shared" si="180"/>
        <v>8.512474645729851</v>
      </c>
      <c r="I469" s="253">
        <f t="shared" si="185"/>
        <v>113.65676595692612</v>
      </c>
      <c r="J469">
        <f t="shared" si="186"/>
        <v>15.595425926280697</v>
      </c>
      <c r="K469" s="253">
        <f t="shared" si="181"/>
        <v>15536884541.058317</v>
      </c>
      <c r="L469" s="249">
        <f t="shared" si="182"/>
        <v>136700044.94944385</v>
      </c>
      <c r="M469" s="253">
        <f t="shared" si="183"/>
        <v>2131895399.108911</v>
      </c>
      <c r="N469" s="443">
        <f t="shared" si="194"/>
        <v>1.0000000478820997E-2</v>
      </c>
      <c r="O469" s="454">
        <f t="shared" si="184"/>
        <v>1.0000001197051725E-2</v>
      </c>
      <c r="Q469" s="353">
        <v>440</v>
      </c>
      <c r="R469" s="54">
        <f t="shared" si="195"/>
        <v>4.1425388409023978E-11</v>
      </c>
      <c r="S469" s="253">
        <f t="shared" si="187"/>
        <v>1.6506909041830365E-4</v>
      </c>
      <c r="T469" s="253">
        <f t="shared" si="188"/>
        <v>7.4969180946696476E-5</v>
      </c>
      <c r="U469">
        <f t="shared" si="196"/>
        <v>2.5815797335496684E-12</v>
      </c>
      <c r="V469" s="253">
        <f t="shared" si="197"/>
        <v>7.4969178365116737E-5</v>
      </c>
      <c r="W469" s="253">
        <f t="shared" si="198"/>
        <v>9.0099909471607175E-5</v>
      </c>
      <c r="X469">
        <f t="shared" si="189"/>
        <v>113.65676595692612</v>
      </c>
      <c r="Y469">
        <f t="shared" si="190"/>
        <v>15.595425926280697</v>
      </c>
      <c r="Z469" s="55">
        <f t="shared" si="191"/>
        <v>8.5124747496230029</v>
      </c>
      <c r="AA469" s="477">
        <f t="shared" si="192"/>
        <v>5.6628524575617475E-3</v>
      </c>
      <c r="AB469" s="253">
        <f t="shared" si="200"/>
        <v>136700044.94944385</v>
      </c>
      <c r="AC469" s="261">
        <f t="shared" si="199"/>
        <v>22564.95207994595</v>
      </c>
      <c r="AD469" s="435">
        <f t="shared" si="193"/>
        <v>-1.5404755755586103E-2</v>
      </c>
      <c r="AE469" s="478">
        <f t="shared" si="201"/>
        <v>-5.2318781614303519E-2</v>
      </c>
    </row>
    <row r="470" spans="2:31" x14ac:dyDescent="0.3">
      <c r="B470" s="353">
        <v>441</v>
      </c>
      <c r="C470" s="432">
        <f t="shared" si="175"/>
        <v>113.65676261869659</v>
      </c>
      <c r="D470" s="433">
        <f t="shared" si="176"/>
        <v>15.595425743058479</v>
      </c>
      <c r="E470" s="434">
        <f t="shared" si="177"/>
        <v>7.0829510934439339</v>
      </c>
      <c r="F470" s="434">
        <f t="shared" si="178"/>
        <v>7.0829509686232965</v>
      </c>
      <c r="G470" s="434">
        <f t="shared" si="179"/>
        <v>1.2482063738161742E-7</v>
      </c>
      <c r="H470" s="467">
        <f t="shared" si="180"/>
        <v>8.5124746496145463</v>
      </c>
      <c r="I470" s="253">
        <f t="shared" si="185"/>
        <v>113.65676595692612</v>
      </c>
      <c r="J470">
        <f t="shared" si="186"/>
        <v>15.595425926280697</v>
      </c>
      <c r="K470" s="253">
        <f t="shared" si="181"/>
        <v>15692253404.371935</v>
      </c>
      <c r="L470" s="249">
        <f t="shared" si="182"/>
        <v>138067045.3989383</v>
      </c>
      <c r="M470" s="253">
        <f t="shared" si="183"/>
        <v>2153214354.082624</v>
      </c>
      <c r="N470" s="443">
        <f t="shared" si="194"/>
        <v>1.0000000460915584E-2</v>
      </c>
      <c r="O470" s="454">
        <f t="shared" si="184"/>
        <v>1.0000001152292435E-2</v>
      </c>
      <c r="Q470" s="353">
        <v>441</v>
      </c>
      <c r="R470" s="54">
        <f t="shared" si="195"/>
        <v>3.8869368870855989E-11</v>
      </c>
      <c r="S470" s="253">
        <f t="shared" si="187"/>
        <v>1.6091707069070571E-4</v>
      </c>
      <c r="T470" s="253">
        <f t="shared" si="188"/>
        <v>7.3083464381204163E-5</v>
      </c>
      <c r="U470">
        <f t="shared" si="196"/>
        <v>2.4222917101486845E-12</v>
      </c>
      <c r="V470" s="253">
        <f t="shared" si="197"/>
        <v>7.3083461958912453E-5</v>
      </c>
      <c r="W470" s="253">
        <f t="shared" si="198"/>
        <v>8.7833606309501545E-5</v>
      </c>
      <c r="X470">
        <f t="shared" si="189"/>
        <v>113.65676595692612</v>
      </c>
      <c r="Y470">
        <f t="shared" si="190"/>
        <v>15.595425926280697</v>
      </c>
      <c r="Z470" s="55">
        <f t="shared" si="191"/>
        <v>8.5124747496230029</v>
      </c>
      <c r="AA470" s="477">
        <f t="shared" si="192"/>
        <v>5.3665789165205525E-3</v>
      </c>
      <c r="AB470" s="253">
        <f t="shared" si="200"/>
        <v>138067045.3989383</v>
      </c>
      <c r="AC470" s="261">
        <f t="shared" si="199"/>
        <v>22217.344504517801</v>
      </c>
      <c r="AD470" s="435">
        <f t="shared" si="193"/>
        <v>-1.5404755755589484E-2</v>
      </c>
      <c r="AE470" s="478">
        <f t="shared" si="201"/>
        <v>-5.2318781614303513E-2</v>
      </c>
    </row>
    <row r="471" spans="2:31" x14ac:dyDescent="0.3">
      <c r="B471" s="353">
        <v>442</v>
      </c>
      <c r="C471" s="432">
        <f t="shared" si="175"/>
        <v>113.65676274351723</v>
      </c>
      <c r="D471" s="433">
        <f t="shared" si="176"/>
        <v>15.595425749909392</v>
      </c>
      <c r="E471" s="434">
        <f t="shared" si="177"/>
        <v>7.0829510965554023</v>
      </c>
      <c r="F471" s="434">
        <f t="shared" si="178"/>
        <v>7.0829509764019676</v>
      </c>
      <c r="G471" s="434">
        <f t="shared" si="179"/>
        <v>1.2015343475724194E-7</v>
      </c>
      <c r="H471" s="467">
        <f t="shared" si="180"/>
        <v>8.5124746533539888</v>
      </c>
      <c r="I471" s="253">
        <f t="shared" si="185"/>
        <v>113.65676595692612</v>
      </c>
      <c r="J471">
        <f t="shared" si="186"/>
        <v>15.595425926280697</v>
      </c>
      <c r="K471" s="253">
        <f t="shared" si="181"/>
        <v>15849175955.821609</v>
      </c>
      <c r="L471" s="249">
        <f t="shared" si="182"/>
        <v>139447715.85292768</v>
      </c>
      <c r="M471" s="253">
        <f t="shared" si="183"/>
        <v>2174746498.578795</v>
      </c>
      <c r="N471" s="443">
        <f t="shared" si="194"/>
        <v>1.0000000443683071E-2</v>
      </c>
      <c r="O471" s="454">
        <f t="shared" si="184"/>
        <v>1.0000001109206869E-2</v>
      </c>
      <c r="Q471" s="353">
        <v>442</v>
      </c>
      <c r="R471" s="54">
        <f t="shared" si="195"/>
        <v>3.6471060246946393E-11</v>
      </c>
      <c r="S471" s="253">
        <f t="shared" si="187"/>
        <v>1.5686948764337709E-4</v>
      </c>
      <c r="T471" s="253">
        <f t="shared" si="188"/>
        <v>7.1245179665979766E-5</v>
      </c>
      <c r="U471">
        <f t="shared" si="196"/>
        <v>2.2728320387715613E-12</v>
      </c>
      <c r="V471" s="253">
        <f t="shared" si="197"/>
        <v>7.1245177393147724E-5</v>
      </c>
      <c r="W471" s="253">
        <f t="shared" si="198"/>
        <v>8.562430797739732E-5</v>
      </c>
      <c r="X471">
        <f t="shared" si="189"/>
        <v>113.65676595692612</v>
      </c>
      <c r="Y471">
        <f t="shared" si="190"/>
        <v>15.595425926280697</v>
      </c>
      <c r="Z471" s="55">
        <f t="shared" si="191"/>
        <v>8.5124747496230029</v>
      </c>
      <c r="AA471" s="477">
        <f t="shared" si="192"/>
        <v>5.0858060461711875E-3</v>
      </c>
      <c r="AB471" s="253">
        <f t="shared" si="200"/>
        <v>139447715.85292768</v>
      </c>
      <c r="AC471" s="261">
        <f t="shared" si="199"/>
        <v>21875.091738887986</v>
      </c>
      <c r="AD471" s="435">
        <f t="shared" si="193"/>
        <v>-1.5404755755586344E-2</v>
      </c>
      <c r="AE471" s="478">
        <f t="shared" si="201"/>
        <v>-5.2318781614303624E-2</v>
      </c>
    </row>
    <row r="472" spans="2:31" x14ac:dyDescent="0.3">
      <c r="B472" s="353">
        <v>443</v>
      </c>
      <c r="C472" s="432">
        <f t="shared" ref="C472:C535" si="202">C471+E471-F471</f>
        <v>113.65676286367068</v>
      </c>
      <c r="D472" s="433">
        <f t="shared" ref="D472:D535" si="203">$C$11*C472^$C$7</f>
        <v>15.595425756504138</v>
      </c>
      <c r="E472" s="434">
        <f t="shared" ref="E472:E535" si="204">$C$8*D472</f>
        <v>7.0829510995505283</v>
      </c>
      <c r="F472" s="434">
        <f t="shared" ref="F472:F535" si="205">($C$9+$C$10)*C472</f>
        <v>7.0829509838897833</v>
      </c>
      <c r="G472" s="434">
        <f t="shared" ref="G472:G535" si="206">E472-F472</f>
        <v>1.1566074498148282E-7</v>
      </c>
      <c r="H472" s="467">
        <f t="shared" ref="H472:H535" si="207">(1-$C$8)*D472</f>
        <v>8.5124746569536089</v>
      </c>
      <c r="I472" s="253">
        <f t="shared" si="185"/>
        <v>113.65676595692612</v>
      </c>
      <c r="J472">
        <f t="shared" si="186"/>
        <v>15.595425926280697</v>
      </c>
      <c r="K472" s="253">
        <f t="shared" ref="K472:K535" si="208">C472*L472</f>
        <v>16007667732.3025</v>
      </c>
      <c r="L472" s="249">
        <f t="shared" ref="L472:L535" si="209">L471*(1+$C$10)</f>
        <v>140842193.01145697</v>
      </c>
      <c r="M472" s="253">
        <f t="shared" ref="M472:M535" si="210">$C$11*(K472^$C$7)*(L472^(1-$C$7))</f>
        <v>2196493964.4934058</v>
      </c>
      <c r="N472" s="443">
        <f t="shared" si="194"/>
        <v>1.0000000427094797E-2</v>
      </c>
      <c r="O472" s="454">
        <f t="shared" ref="O472:O535" si="211">(K472-K471)/K471</f>
        <v>1.0000001067732116E-2</v>
      </c>
      <c r="Q472" s="353">
        <v>443</v>
      </c>
      <c r="R472" s="54">
        <f t="shared" si="195"/>
        <v>3.4220731495687421E-11</v>
      </c>
      <c r="S472" s="253">
        <f t="shared" si="187"/>
        <v>1.5292371435715523E-4</v>
      </c>
      <c r="T472" s="253">
        <f t="shared" si="188"/>
        <v>6.9453133737091524E-5</v>
      </c>
      <c r="U472">
        <f t="shared" si="196"/>
        <v>2.1325942927614652E-12</v>
      </c>
      <c r="V472" s="253">
        <f t="shared" si="197"/>
        <v>6.9453131604497225E-5</v>
      </c>
      <c r="W472" s="253">
        <f t="shared" si="198"/>
        <v>8.3470580620063705E-5</v>
      </c>
      <c r="X472">
        <f t="shared" si="189"/>
        <v>113.65676595692612</v>
      </c>
      <c r="Y472">
        <f t="shared" si="190"/>
        <v>15.595425926280697</v>
      </c>
      <c r="Z472" s="55">
        <f t="shared" si="191"/>
        <v>8.5124747496230029</v>
      </c>
      <c r="AA472" s="477">
        <f t="shared" si="192"/>
        <v>4.8197228703088521E-3</v>
      </c>
      <c r="AB472" s="253">
        <f t="shared" si="200"/>
        <v>140842193.01145697</v>
      </c>
      <c r="AC472" s="261">
        <f t="shared" si="199"/>
        <v>21538.111293519371</v>
      </c>
      <c r="AD472" s="435">
        <f t="shared" si="193"/>
        <v>-1.5404755755586419E-2</v>
      </c>
      <c r="AE472" s="478">
        <f t="shared" si="201"/>
        <v>-5.2318781614303637E-2</v>
      </c>
    </row>
    <row r="473" spans="2:31" x14ac:dyDescent="0.3">
      <c r="B473" s="353">
        <v>444</v>
      </c>
      <c r="C473" s="432">
        <f t="shared" si="202"/>
        <v>113.65676297933142</v>
      </c>
      <c r="D473" s="433">
        <f t="shared" si="203"/>
        <v>15.595425762852301</v>
      </c>
      <c r="E473" s="434">
        <f t="shared" si="204"/>
        <v>7.0829511024336638</v>
      </c>
      <c r="F473" s="434">
        <f t="shared" si="205"/>
        <v>7.0829509910976194</v>
      </c>
      <c r="G473" s="434">
        <f t="shared" si="206"/>
        <v>1.1133604438384737E-7</v>
      </c>
      <c r="H473" s="467">
        <f t="shared" si="207"/>
        <v>8.5124746604186363</v>
      </c>
      <c r="I473" s="253">
        <f t="shared" si="185"/>
        <v>113.65676595692612</v>
      </c>
      <c r="J473">
        <f t="shared" si="186"/>
        <v>15.595425926280697</v>
      </c>
      <c r="K473" s="253">
        <f t="shared" si="208"/>
        <v>16167744426.078337</v>
      </c>
      <c r="L473" s="249">
        <f t="shared" si="209"/>
        <v>142250614.94157153</v>
      </c>
      <c r="M473" s="253">
        <f t="shared" si="210"/>
        <v>2218458905.0413699</v>
      </c>
      <c r="N473" s="443">
        <f t="shared" si="194"/>
        <v>1.0000000411123387E-2</v>
      </c>
      <c r="O473" s="454">
        <f t="shared" si="211"/>
        <v>1.0000001027808186E-2</v>
      </c>
      <c r="Q473" s="353">
        <v>444</v>
      </c>
      <c r="R473" s="54">
        <f t="shared" si="195"/>
        <v>3.2109251997903789E-11</v>
      </c>
      <c r="S473" s="253">
        <f t="shared" si="187"/>
        <v>1.4907718998836245E-4</v>
      </c>
      <c r="T473" s="253">
        <f t="shared" si="188"/>
        <v>6.7706163540011386E-5</v>
      </c>
      <c r="U473">
        <f t="shared" si="196"/>
        <v>2.0010094630560074E-12</v>
      </c>
      <c r="V473" s="253">
        <f t="shared" si="197"/>
        <v>6.770616153900192E-5</v>
      </c>
      <c r="W473" s="253">
        <f t="shared" si="198"/>
        <v>8.1371026448351068E-5</v>
      </c>
      <c r="X473">
        <f t="shared" si="189"/>
        <v>113.65676595692612</v>
      </c>
      <c r="Y473">
        <f t="shared" si="190"/>
        <v>15.595425926280697</v>
      </c>
      <c r="Z473" s="55">
        <f t="shared" si="191"/>
        <v>8.5124747496230029</v>
      </c>
      <c r="AA473" s="477">
        <f t="shared" si="192"/>
        <v>4.5675608420156985E-3</v>
      </c>
      <c r="AB473" s="253">
        <f t="shared" si="200"/>
        <v>142250614.94157153</v>
      </c>
      <c r="AC473" s="261">
        <f t="shared" si="199"/>
        <v>21206.321949606077</v>
      </c>
      <c r="AD473" s="435">
        <f t="shared" si="193"/>
        <v>-1.5404755755585944E-2</v>
      </c>
      <c r="AE473" s="478">
        <f t="shared" si="201"/>
        <v>-5.2318781614303658E-2</v>
      </c>
    </row>
    <row r="474" spans="2:31" x14ac:dyDescent="0.3">
      <c r="B474" s="353">
        <v>445</v>
      </c>
      <c r="C474" s="432">
        <f t="shared" si="202"/>
        <v>113.65676309066747</v>
      </c>
      <c r="D474" s="433">
        <f t="shared" si="203"/>
        <v>15.595425768963093</v>
      </c>
      <c r="E474" s="434">
        <f t="shared" si="204"/>
        <v>7.0829511052089931</v>
      </c>
      <c r="F474" s="434">
        <f t="shared" si="205"/>
        <v>7.0829509980359466</v>
      </c>
      <c r="G474" s="434">
        <f t="shared" si="206"/>
        <v>1.0717304643748093E-7</v>
      </c>
      <c r="H474" s="467">
        <f t="shared" si="207"/>
        <v>8.5124746637540998</v>
      </c>
      <c r="I474" s="253">
        <f t="shared" si="185"/>
        <v>113.65676595692612</v>
      </c>
      <c r="J474">
        <f t="shared" si="186"/>
        <v>15.595425926280697</v>
      </c>
      <c r="K474" s="253">
        <f t="shared" si="208"/>
        <v>16329421886.335119</v>
      </c>
      <c r="L474" s="249">
        <f t="shared" si="209"/>
        <v>143673121.09098727</v>
      </c>
      <c r="M474" s="253">
        <f t="shared" si="210"/>
        <v>2240643494.9697375</v>
      </c>
      <c r="N474" s="443">
        <f t="shared" si="194"/>
        <v>1.0000000395749461E-2</v>
      </c>
      <c r="O474" s="454">
        <f t="shared" si="211"/>
        <v>1.000000098937729E-2</v>
      </c>
      <c r="Q474" s="353">
        <v>445</v>
      </c>
      <c r="R474" s="54">
        <f t="shared" si="195"/>
        <v>3.012805450972952E-11</v>
      </c>
      <c r="S474" s="253">
        <f t="shared" si="187"/>
        <v>1.4532741810679482E-4</v>
      </c>
      <c r="T474" s="253">
        <f t="shared" si="188"/>
        <v>6.6003135274781988E-5</v>
      </c>
      <c r="U474">
        <f t="shared" si="196"/>
        <v>1.8775436494556685E-12</v>
      </c>
      <c r="V474" s="253">
        <f t="shared" si="197"/>
        <v>6.6003133397238336E-5</v>
      </c>
      <c r="W474" s="253">
        <f t="shared" si="198"/>
        <v>7.932428283201283E-5</v>
      </c>
      <c r="X474">
        <f t="shared" si="189"/>
        <v>113.65676595692612</v>
      </c>
      <c r="Y474">
        <f t="shared" si="190"/>
        <v>15.595425926280697</v>
      </c>
      <c r="Z474" s="55">
        <f t="shared" si="191"/>
        <v>8.5124747496230029</v>
      </c>
      <c r="AA474" s="477">
        <f t="shared" si="192"/>
        <v>4.3285916238122342E-3</v>
      </c>
      <c r="AB474" s="253">
        <f t="shared" si="200"/>
        <v>143673121.09098727</v>
      </c>
      <c r="AC474" s="261">
        <f t="shared" si="199"/>
        <v>20879.643739498038</v>
      </c>
      <c r="AD474" s="435">
        <f t="shared" si="193"/>
        <v>-1.5404755755587649E-2</v>
      </c>
      <c r="AE474" s="478">
        <f t="shared" si="201"/>
        <v>-5.2318781614303672E-2</v>
      </c>
    </row>
    <row r="475" spans="2:31" x14ac:dyDescent="0.3">
      <c r="B475" s="353">
        <v>446</v>
      </c>
      <c r="C475" s="432">
        <f t="shared" si="202"/>
        <v>113.65676319784052</v>
      </c>
      <c r="D475" s="433">
        <f t="shared" si="203"/>
        <v>15.595425774845403</v>
      </c>
      <c r="E475" s="434">
        <f t="shared" si="204"/>
        <v>7.0829511078805529</v>
      </c>
      <c r="F475" s="434">
        <f t="shared" si="205"/>
        <v>7.0829510047148405</v>
      </c>
      <c r="G475" s="434">
        <f t="shared" si="206"/>
        <v>1.0316571241730799E-7</v>
      </c>
      <c r="H475" s="467">
        <f t="shared" si="207"/>
        <v>8.5124746669648488</v>
      </c>
      <c r="I475" s="253">
        <f t="shared" si="185"/>
        <v>113.65676595692612</v>
      </c>
      <c r="J475">
        <f t="shared" si="186"/>
        <v>15.595425926280697</v>
      </c>
      <c r="K475" s="253">
        <f t="shared" si="208"/>
        <v>16492716120.750336</v>
      </c>
      <c r="L475" s="249">
        <f t="shared" si="209"/>
        <v>145109852.30189714</v>
      </c>
      <c r="M475" s="253">
        <f t="shared" si="210"/>
        <v>2263049930.7730198</v>
      </c>
      <c r="N475" s="443">
        <f t="shared" si="194"/>
        <v>1.0000000380955242E-2</v>
      </c>
      <c r="O475" s="454">
        <f t="shared" si="211"/>
        <v>1.0000000952383089E-2</v>
      </c>
      <c r="Q475" s="353">
        <v>446</v>
      </c>
      <c r="R475" s="54">
        <f t="shared" si="195"/>
        <v>2.8269100401357569E-11</v>
      </c>
      <c r="S475" s="253">
        <f t="shared" si="187"/>
        <v>1.4167196507551414E-4</v>
      </c>
      <c r="T475" s="253">
        <f t="shared" si="188"/>
        <v>6.4342943660169173E-5</v>
      </c>
      <c r="U475">
        <f t="shared" si="196"/>
        <v>1.7616958943450243E-12</v>
      </c>
      <c r="V475" s="253">
        <f t="shared" si="197"/>
        <v>6.4342941898473281E-5</v>
      </c>
      <c r="W475" s="253">
        <f t="shared" si="198"/>
        <v>7.7329021415344966E-5</v>
      </c>
      <c r="X475">
        <f t="shared" si="189"/>
        <v>113.65676595692612</v>
      </c>
      <c r="Y475">
        <f t="shared" si="190"/>
        <v>15.595425926280697</v>
      </c>
      <c r="Z475" s="55">
        <f t="shared" si="191"/>
        <v>8.5124747496230029</v>
      </c>
      <c r="AA475" s="477">
        <f t="shared" si="192"/>
        <v>4.1021249839484977E-3</v>
      </c>
      <c r="AB475" s="253">
        <f t="shared" si="200"/>
        <v>145109852.30189714</v>
      </c>
      <c r="AC475" s="261">
        <f t="shared" si="199"/>
        <v>20557.997927427423</v>
      </c>
      <c r="AD475" s="435">
        <f t="shared" si="193"/>
        <v>-1.5404755755585907E-2</v>
      </c>
      <c r="AE475" s="478">
        <f t="shared" si="201"/>
        <v>-5.2318781614303686E-2</v>
      </c>
    </row>
    <row r="476" spans="2:31" x14ac:dyDescent="0.3">
      <c r="B476" s="353">
        <v>447</v>
      </c>
      <c r="C476" s="432">
        <f t="shared" si="202"/>
        <v>113.65676330100622</v>
      </c>
      <c r="D476" s="433">
        <f t="shared" si="203"/>
        <v>15.59542578050776</v>
      </c>
      <c r="E476" s="434">
        <f t="shared" si="204"/>
        <v>7.0829511104522176</v>
      </c>
      <c r="F476" s="434">
        <f t="shared" si="205"/>
        <v>7.0829510111440017</v>
      </c>
      <c r="G476" s="434">
        <f t="shared" si="206"/>
        <v>9.9308215872895289E-8</v>
      </c>
      <c r="H476" s="467">
        <f t="shared" si="207"/>
        <v>8.5124746700555427</v>
      </c>
      <c r="I476" s="253">
        <f t="shared" si="185"/>
        <v>113.65676595692612</v>
      </c>
      <c r="J476">
        <f t="shared" si="186"/>
        <v>15.595425926280697</v>
      </c>
      <c r="K476" s="253">
        <f t="shared" si="208"/>
        <v>16657643297.077904</v>
      </c>
      <c r="L476" s="249">
        <f t="shared" si="209"/>
        <v>146560950.82491612</v>
      </c>
      <c r="M476" s="253">
        <f t="shared" si="210"/>
        <v>2285680430.910625</v>
      </c>
      <c r="N476" s="443">
        <f t="shared" si="194"/>
        <v>1.0000000366706443E-2</v>
      </c>
      <c r="O476" s="454">
        <f t="shared" si="211"/>
        <v>1.0000000916772264E-2</v>
      </c>
      <c r="Q476" s="353">
        <v>447</v>
      </c>
      <c r="R476" s="54">
        <f t="shared" si="195"/>
        <v>2.6524847040619918E-11</v>
      </c>
      <c r="S476" s="253">
        <f t="shared" si="187"/>
        <v>1.3810845847139782E-4</v>
      </c>
      <c r="T476" s="253">
        <f t="shared" si="188"/>
        <v>6.2724511216325515E-5</v>
      </c>
      <c r="U476">
        <f t="shared" si="196"/>
        <v>1.6529961500771995E-12</v>
      </c>
      <c r="V476" s="253">
        <f t="shared" si="197"/>
        <v>6.2724509563329362E-5</v>
      </c>
      <c r="W476" s="253">
        <f t="shared" si="198"/>
        <v>7.5383947255072307E-5</v>
      </c>
      <c r="X476">
        <f t="shared" si="189"/>
        <v>113.65676595692612</v>
      </c>
      <c r="Y476">
        <f t="shared" si="190"/>
        <v>15.595425926280697</v>
      </c>
      <c r="Z476" s="55">
        <f t="shared" si="191"/>
        <v>8.5124747496230029</v>
      </c>
      <c r="AA476" s="477">
        <f t="shared" si="192"/>
        <v>3.8875068027587178E-3</v>
      </c>
      <c r="AB476" s="253">
        <f t="shared" si="200"/>
        <v>146560950.82491612</v>
      </c>
      <c r="AC476" s="261">
        <f t="shared" si="199"/>
        <v>20241.306990531524</v>
      </c>
      <c r="AD476" s="435">
        <f t="shared" si="193"/>
        <v>-1.5404755755587749E-2</v>
      </c>
      <c r="AE476" s="478">
        <f t="shared" si="201"/>
        <v>-5.2318781614303561E-2</v>
      </c>
    </row>
    <row r="477" spans="2:31" x14ac:dyDescent="0.3">
      <c r="B477" s="353">
        <v>448</v>
      </c>
      <c r="C477" s="432">
        <f t="shared" si="202"/>
        <v>113.65676340031443</v>
      </c>
      <c r="D477" s="433">
        <f t="shared" si="203"/>
        <v>15.595425785958394</v>
      </c>
      <c r="E477" s="434">
        <f t="shared" si="204"/>
        <v>7.0829511129277236</v>
      </c>
      <c r="F477" s="434">
        <f t="shared" si="205"/>
        <v>7.0829510173327686</v>
      </c>
      <c r="G477" s="434">
        <f t="shared" si="206"/>
        <v>9.5594955062949794E-8</v>
      </c>
      <c r="H477" s="467">
        <f t="shared" si="207"/>
        <v>8.5124746730306704</v>
      </c>
      <c r="I477" s="253">
        <f t="shared" si="185"/>
        <v>113.65676595692612</v>
      </c>
      <c r="J477">
        <f t="shared" si="186"/>
        <v>15.595425926280697</v>
      </c>
      <c r="K477" s="253">
        <f t="shared" si="208"/>
        <v>16824219744.748936</v>
      </c>
      <c r="L477" s="249">
        <f t="shared" si="209"/>
        <v>148026560.33316529</v>
      </c>
      <c r="M477" s="253">
        <f t="shared" si="210"/>
        <v>2308537236.0265708</v>
      </c>
      <c r="N477" s="443">
        <f t="shared" si="194"/>
        <v>1.0000000352997539E-2</v>
      </c>
      <c r="O477" s="454">
        <f t="shared" si="211"/>
        <v>1.0000000882492959E-2</v>
      </c>
      <c r="Q477" s="353">
        <v>448</v>
      </c>
      <c r="R477" s="54">
        <f t="shared" si="195"/>
        <v>2.4888217189058332E-11</v>
      </c>
      <c r="S477" s="253">
        <f t="shared" si="187"/>
        <v>1.3463458554541116E-4</v>
      </c>
      <c r="T477" s="253">
        <f t="shared" si="188"/>
        <v>6.1146787565494483E-5</v>
      </c>
      <c r="U477">
        <f t="shared" si="196"/>
        <v>1.5510033717742831E-12</v>
      </c>
      <c r="V477" s="253">
        <f t="shared" si="197"/>
        <v>6.1146786014491111E-5</v>
      </c>
      <c r="W477" s="253">
        <f t="shared" si="198"/>
        <v>7.3487797979916679E-5</v>
      </c>
      <c r="X477">
        <f t="shared" si="189"/>
        <v>113.65676595692612</v>
      </c>
      <c r="Y477">
        <f t="shared" si="190"/>
        <v>15.595425926280697</v>
      </c>
      <c r="Z477" s="55">
        <f t="shared" si="191"/>
        <v>8.5124747496230029</v>
      </c>
      <c r="AA477" s="477">
        <f t="shared" si="192"/>
        <v>3.6841171833210647E-3</v>
      </c>
      <c r="AB477" s="253">
        <f t="shared" si="200"/>
        <v>148026560.33316529</v>
      </c>
      <c r="AC477" s="261">
        <f t="shared" si="199"/>
        <v>19929.494600168542</v>
      </c>
      <c r="AD477" s="435">
        <f t="shared" si="193"/>
        <v>-1.5404755755586419E-2</v>
      </c>
      <c r="AE477" s="478">
        <f t="shared" si="201"/>
        <v>-5.2318781614303631E-2</v>
      </c>
    </row>
    <row r="478" spans="2:31" x14ac:dyDescent="0.3">
      <c r="B478" s="353">
        <v>449</v>
      </c>
      <c r="C478" s="432">
        <f t="shared" si="202"/>
        <v>113.65676349590937</v>
      </c>
      <c r="D478" s="433">
        <f t="shared" si="203"/>
        <v>15.595425791205225</v>
      </c>
      <c r="E478" s="434">
        <f t="shared" si="204"/>
        <v>7.082951115310669</v>
      </c>
      <c r="F478" s="434">
        <f t="shared" si="205"/>
        <v>7.0829510232901285</v>
      </c>
      <c r="G478" s="434">
        <f t="shared" si="206"/>
        <v>9.2020540520820759E-8</v>
      </c>
      <c r="H478" s="467">
        <f t="shared" si="207"/>
        <v>8.5124746758945555</v>
      </c>
      <c r="I478" s="253">
        <f t="shared" si="185"/>
        <v>113.65676595692612</v>
      </c>
      <c r="J478">
        <f t="shared" si="186"/>
        <v>15.595425926280697</v>
      </c>
      <c r="K478" s="253">
        <f t="shared" si="208"/>
        <v>16992461956.488523</v>
      </c>
      <c r="L478" s="249">
        <f t="shared" si="209"/>
        <v>149506825.93649694</v>
      </c>
      <c r="M478" s="253">
        <f t="shared" si="210"/>
        <v>2331622609.1712723</v>
      </c>
      <c r="N478" s="443">
        <f t="shared" si="194"/>
        <v>1.0000000339797756E-2</v>
      </c>
      <c r="O478" s="454">
        <f t="shared" si="211"/>
        <v>1.0000000849495467E-2</v>
      </c>
      <c r="Q478" s="353">
        <v>449</v>
      </c>
      <c r="R478" s="54">
        <f t="shared" si="195"/>
        <v>2.3352570286311517E-11</v>
      </c>
      <c r="S478" s="253">
        <f t="shared" si="187"/>
        <v>1.3124809172161353E-4</v>
      </c>
      <c r="T478" s="253">
        <f t="shared" si="188"/>
        <v>5.9608748750306327E-5</v>
      </c>
      <c r="U478">
        <f t="shared" si="196"/>
        <v>1.4553037278053225E-12</v>
      </c>
      <c r="V478" s="253">
        <f t="shared" si="197"/>
        <v>5.9608747295002601E-5</v>
      </c>
      <c r="W478" s="253">
        <f t="shared" si="198"/>
        <v>7.1639342971307194E-5</v>
      </c>
      <c r="X478">
        <f t="shared" si="189"/>
        <v>113.65676595692612</v>
      </c>
      <c r="Y478">
        <f t="shared" si="190"/>
        <v>15.595425926280697</v>
      </c>
      <c r="Z478" s="55">
        <f t="shared" si="191"/>
        <v>8.5124747496230029</v>
      </c>
      <c r="AA478" s="477">
        <f t="shared" si="192"/>
        <v>3.4913686609653865E-3</v>
      </c>
      <c r="AB478" s="253">
        <f t="shared" si="200"/>
        <v>149506825.93649694</v>
      </c>
      <c r="AC478" s="261">
        <f t="shared" si="199"/>
        <v>19622.485603520632</v>
      </c>
      <c r="AD478" s="435">
        <f t="shared" si="193"/>
        <v>-1.5404755755588183E-2</v>
      </c>
      <c r="AE478" s="478">
        <f t="shared" si="201"/>
        <v>-5.2318781614303631E-2</v>
      </c>
    </row>
    <row r="479" spans="2:31" x14ac:dyDescent="0.3">
      <c r="B479" s="353">
        <v>450</v>
      </c>
      <c r="C479" s="432">
        <f t="shared" si="202"/>
        <v>113.6567635879299</v>
      </c>
      <c r="D479" s="433">
        <f t="shared" si="203"/>
        <v>15.595425796255864</v>
      </c>
      <c r="E479" s="434">
        <f t="shared" si="204"/>
        <v>7.0829511176045097</v>
      </c>
      <c r="F479" s="434">
        <f t="shared" si="205"/>
        <v>7.0829510290247359</v>
      </c>
      <c r="G479" s="434">
        <f t="shared" si="206"/>
        <v>8.8579773738217682E-8</v>
      </c>
      <c r="H479" s="467">
        <f t="shared" si="207"/>
        <v>8.512474678651353</v>
      </c>
      <c r="I479" s="253">
        <f t="shared" ref="I479:I542" si="212">(($C$8*$C$11)/($C$9+$C$10))^(1/(1-$C$7))</f>
        <v>113.65676595692612</v>
      </c>
      <c r="J479">
        <f t="shared" ref="J479:J542" si="213">$C$11*$C$17^$C$7</f>
        <v>15.595425926280697</v>
      </c>
      <c r="K479" s="253">
        <f t="shared" si="208"/>
        <v>17162386589.948681</v>
      </c>
      <c r="L479" s="249">
        <f t="shared" si="209"/>
        <v>151001894.19586191</v>
      </c>
      <c r="M479" s="253">
        <f t="shared" si="210"/>
        <v>2354938836.0256453</v>
      </c>
      <c r="N479" s="443">
        <f t="shared" si="194"/>
        <v>1.000000032709421E-2</v>
      </c>
      <c r="O479" s="454">
        <f t="shared" si="211"/>
        <v>1.0000000817731544E-2</v>
      </c>
      <c r="Q479" s="353">
        <v>450</v>
      </c>
      <c r="R479" s="54">
        <f t="shared" si="195"/>
        <v>2.1911675506306247E-11</v>
      </c>
      <c r="S479" s="253">
        <f t="shared" ref="S479:S542" si="214">$C$11*R479^$C$7</f>
        <v>1.2794677913391603E-4</v>
      </c>
      <c r="T479" s="253">
        <f t="shared" ref="T479:T542" si="215">$C$8*S479</f>
        <v>5.8109396569219516E-5</v>
      </c>
      <c r="U479">
        <f t="shared" si="196"/>
        <v>1.3655089206809842E-12</v>
      </c>
      <c r="V479" s="253">
        <f t="shared" si="197"/>
        <v>5.8109395203710593E-5</v>
      </c>
      <c r="W479" s="253">
        <f t="shared" si="198"/>
        <v>6.9837382564696517E-5</v>
      </c>
      <c r="X479">
        <f t="shared" ref="X479:X542" si="216">(($C$8*$C$11)/($C$9+$C$10))^(1/(1-$C$7))</f>
        <v>113.65676595692612</v>
      </c>
      <c r="Y479">
        <f t="shared" ref="Y479:Y542" si="217">$C$11*$C$17^$C$7</f>
        <v>15.595425926280697</v>
      </c>
      <c r="Z479" s="55">
        <f t="shared" ref="Z479:Z542" si="218">(1-$C$8)*Y479</f>
        <v>8.5124747496230029</v>
      </c>
      <c r="AA479" s="477">
        <f t="shared" si="192"/>
        <v>3.3087045064573149E-3</v>
      </c>
      <c r="AB479" s="253">
        <f t="shared" si="200"/>
        <v>151001894.19586191</v>
      </c>
      <c r="AC479" s="261">
        <f t="shared" si="199"/>
        <v>19320.206005480897</v>
      </c>
      <c r="AD479" s="435">
        <f t="shared" si="193"/>
        <v>-1.5404755755585853E-2</v>
      </c>
      <c r="AE479" s="478">
        <f t="shared" si="201"/>
        <v>-5.2318781614303596E-2</v>
      </c>
    </row>
    <row r="480" spans="2:31" x14ac:dyDescent="0.3">
      <c r="B480" s="353">
        <v>451</v>
      </c>
      <c r="C480" s="432">
        <f t="shared" si="202"/>
        <v>113.65676367650967</v>
      </c>
      <c r="D480" s="433">
        <f t="shared" si="203"/>
        <v>15.59542580111766</v>
      </c>
      <c r="E480" s="434">
        <f t="shared" si="204"/>
        <v>7.0829511198125852</v>
      </c>
      <c r="F480" s="434">
        <f t="shared" si="205"/>
        <v>7.0829510345449194</v>
      </c>
      <c r="G480" s="434">
        <f t="shared" si="206"/>
        <v>8.5267665816957106E-8</v>
      </c>
      <c r="H480" s="467">
        <f t="shared" si="207"/>
        <v>8.5124746813050756</v>
      </c>
      <c r="I480" s="253">
        <f t="shared" si="212"/>
        <v>113.65676595692612</v>
      </c>
      <c r="J480">
        <f t="shared" si="213"/>
        <v>15.595425926280697</v>
      </c>
      <c r="K480" s="253">
        <f t="shared" si="208"/>
        <v>17334010469.357635</v>
      </c>
      <c r="L480" s="249">
        <f t="shared" si="209"/>
        <v>152511913.13782051</v>
      </c>
      <c r="M480" s="253">
        <f t="shared" si="210"/>
        <v>2378488225.1273861</v>
      </c>
      <c r="N480" s="443">
        <f t="shared" si="194"/>
        <v>1.0000000314863543E-2</v>
      </c>
      <c r="O480" s="454">
        <f t="shared" si="211"/>
        <v>1.0000000787155548E-2</v>
      </c>
      <c r="Q480" s="353">
        <v>451</v>
      </c>
      <c r="R480" s="54">
        <f t="shared" si="195"/>
        <v>2.0559686475929039E-11</v>
      </c>
      <c r="S480" s="253">
        <f t="shared" si="214"/>
        <v>1.2472850519964753E-4</v>
      </c>
      <c r="T480" s="253">
        <f t="shared" si="215"/>
        <v>5.664775792867934E-5</v>
      </c>
      <c r="U480">
        <f t="shared" si="196"/>
        <v>1.2812546115519727E-12</v>
      </c>
      <c r="V480" s="253">
        <f t="shared" si="197"/>
        <v>5.664775664742473E-5</v>
      </c>
      <c r="W480" s="253">
        <f t="shared" si="198"/>
        <v>6.8080747270968193E-5</v>
      </c>
      <c r="X480">
        <f t="shared" si="216"/>
        <v>113.65676595692612</v>
      </c>
      <c r="Y480">
        <f t="shared" si="217"/>
        <v>15.595425926280697</v>
      </c>
      <c r="Z480" s="55">
        <f t="shared" si="218"/>
        <v>8.5124747496230029</v>
      </c>
      <c r="AA480" s="477">
        <f t="shared" ref="AA480:AA543" si="219">AA479*(1-$C$9)</f>
        <v>3.1355971179577126E-3</v>
      </c>
      <c r="AB480" s="253">
        <f t="shared" si="200"/>
        <v>152511913.13782051</v>
      </c>
      <c r="AC480" s="261">
        <f t="shared" si="199"/>
        <v>19022.582950818862</v>
      </c>
      <c r="AD480" s="435">
        <f t="shared" ref="AD480:AD543" si="220">(AC480-AC479)/AC479</f>
        <v>-1.5404755755585812E-2</v>
      </c>
      <c r="AE480" s="478">
        <f t="shared" si="201"/>
        <v>-5.2318781614303568E-2</v>
      </c>
    </row>
    <row r="481" spans="2:31" x14ac:dyDescent="0.3">
      <c r="B481" s="353">
        <v>452</v>
      </c>
      <c r="C481" s="432">
        <f t="shared" si="202"/>
        <v>113.65676376177734</v>
      </c>
      <c r="D481" s="433">
        <f t="shared" si="203"/>
        <v>15.595425805797664</v>
      </c>
      <c r="E481" s="434">
        <f t="shared" si="204"/>
        <v>7.0829511219380947</v>
      </c>
      <c r="F481" s="434">
        <f t="shared" si="205"/>
        <v>7.0829510398586963</v>
      </c>
      <c r="G481" s="434">
        <f t="shared" si="206"/>
        <v>8.2079398389112157E-8</v>
      </c>
      <c r="H481" s="467">
        <f t="shared" si="207"/>
        <v>8.5124746838595691</v>
      </c>
      <c r="I481" s="253">
        <f t="shared" si="212"/>
        <v>113.65676595692612</v>
      </c>
      <c r="J481">
        <f t="shared" si="213"/>
        <v>15.595425926280697</v>
      </c>
      <c r="K481" s="253">
        <f t="shared" si="208"/>
        <v>17507350587.185593</v>
      </c>
      <c r="L481" s="249">
        <f t="shared" si="209"/>
        <v>154037032.26919872</v>
      </c>
      <c r="M481" s="253">
        <f t="shared" si="210"/>
        <v>2402273108.0995483</v>
      </c>
      <c r="N481" s="443">
        <f t="shared" ref="N481:N544" si="221">(M481-M480)/M480</f>
        <v>1.0000000303086801E-2</v>
      </c>
      <c r="O481" s="454">
        <f t="shared" si="211"/>
        <v>1.0000000757723138E-2</v>
      </c>
      <c r="Q481" s="353">
        <v>452</v>
      </c>
      <c r="R481" s="54">
        <f t="shared" si="195"/>
        <v>1.9291117553600351E-11</v>
      </c>
      <c r="S481" s="253">
        <f t="shared" si="214"/>
        <v>1.2159118122899752E-4</v>
      </c>
      <c r="T481" s="253">
        <f t="shared" si="215"/>
        <v>5.5222884211570709E-5</v>
      </c>
      <c r="U481">
        <f t="shared" si="196"/>
        <v>1.2021989419186789E-12</v>
      </c>
      <c r="V481" s="253">
        <f t="shared" si="197"/>
        <v>5.5222883009371765E-5</v>
      </c>
      <c r="W481" s="253">
        <f t="shared" si="198"/>
        <v>6.6368297017426806E-5</v>
      </c>
      <c r="X481">
        <f t="shared" si="216"/>
        <v>113.65676595692612</v>
      </c>
      <c r="Y481">
        <f t="shared" si="217"/>
        <v>15.595425926280697</v>
      </c>
      <c r="Z481" s="55">
        <f t="shared" si="218"/>
        <v>8.5124747496230029</v>
      </c>
      <c r="AA481" s="477">
        <f t="shared" si="219"/>
        <v>2.9715464971128433E-3</v>
      </c>
      <c r="AB481" s="253">
        <f t="shared" si="200"/>
        <v>154037032.26919872</v>
      </c>
      <c r="AC481" s="261">
        <f t="shared" si="199"/>
        <v>18729.544706621091</v>
      </c>
      <c r="AD481" s="435">
        <f t="shared" si="220"/>
        <v>-1.5404755755587675E-2</v>
      </c>
      <c r="AE481" s="478">
        <f t="shared" si="201"/>
        <v>-5.2318781614303568E-2</v>
      </c>
    </row>
    <row r="482" spans="2:31" x14ac:dyDescent="0.3">
      <c r="B482" s="353">
        <v>453</v>
      </c>
      <c r="C482" s="432">
        <f t="shared" si="202"/>
        <v>113.65676384385674</v>
      </c>
      <c r="D482" s="433">
        <f t="shared" si="203"/>
        <v>15.595425810302677</v>
      </c>
      <c r="E482" s="434">
        <f t="shared" si="204"/>
        <v>7.0829511239841301</v>
      </c>
      <c r="F482" s="434">
        <f t="shared" si="205"/>
        <v>7.0829510449737842</v>
      </c>
      <c r="G482" s="434">
        <f t="shared" si="206"/>
        <v>7.9010345821473038E-8</v>
      </c>
      <c r="H482" s="467">
        <f t="shared" si="207"/>
        <v>8.5124746863185461</v>
      </c>
      <c r="I482" s="253">
        <f t="shared" si="212"/>
        <v>113.65676595692612</v>
      </c>
      <c r="J482">
        <f t="shared" si="213"/>
        <v>15.595425926280697</v>
      </c>
      <c r="K482" s="253">
        <f t="shared" si="208"/>
        <v>17682424105.827145</v>
      </c>
      <c r="L482" s="249">
        <f t="shared" si="209"/>
        <v>155577402.59189069</v>
      </c>
      <c r="M482" s="253">
        <f t="shared" si="210"/>
        <v>2426295839.8814192</v>
      </c>
      <c r="N482" s="443">
        <f t="shared" si="221"/>
        <v>1.000000029175507E-2</v>
      </c>
      <c r="O482" s="454">
        <f t="shared" si="211"/>
        <v>1.0000000729390548E-2</v>
      </c>
      <c r="Q482" s="353">
        <v>453</v>
      </c>
      <c r="R482" s="54">
        <f t="shared" si="195"/>
        <v>1.8100821571502652E-11</v>
      </c>
      <c r="S482" s="253">
        <f t="shared" si="214"/>
        <v>1.1853277106943712E-4</v>
      </c>
      <c r="T482" s="253">
        <f t="shared" si="215"/>
        <v>5.3833850661556831E-5</v>
      </c>
      <c r="U482">
        <f t="shared" si="196"/>
        <v>1.1280211465539493E-12</v>
      </c>
      <c r="V482" s="253">
        <f t="shared" si="197"/>
        <v>5.3833849533535686E-5</v>
      </c>
      <c r="W482" s="253">
        <f t="shared" si="198"/>
        <v>6.4698920407880292E-5</v>
      </c>
      <c r="X482">
        <f t="shared" si="216"/>
        <v>113.65676595692612</v>
      </c>
      <c r="Y482">
        <f t="shared" si="217"/>
        <v>15.595425926280697</v>
      </c>
      <c r="Z482" s="55">
        <f t="shared" si="218"/>
        <v>8.5124747496230029</v>
      </c>
      <c r="AA482" s="477">
        <f t="shared" si="219"/>
        <v>2.8160788048736478E-3</v>
      </c>
      <c r="AB482" s="253">
        <f t="shared" si="200"/>
        <v>155577402.59189069</v>
      </c>
      <c r="AC482" s="261">
        <f t="shared" si="199"/>
        <v>18441.020645002227</v>
      </c>
      <c r="AD482" s="435">
        <f t="shared" si="220"/>
        <v>-1.5404755755587996E-2</v>
      </c>
      <c r="AE482" s="478">
        <f t="shared" si="201"/>
        <v>-5.2318781614303533E-2</v>
      </c>
    </row>
    <row r="483" spans="2:31" x14ac:dyDescent="0.3">
      <c r="B483" s="353">
        <v>454</v>
      </c>
      <c r="C483" s="432">
        <f t="shared" si="202"/>
        <v>113.65676392286709</v>
      </c>
      <c r="D483" s="433">
        <f t="shared" si="203"/>
        <v>15.59542581463924</v>
      </c>
      <c r="E483" s="434">
        <f t="shared" si="204"/>
        <v>7.0829511259536604</v>
      </c>
      <c r="F483" s="434">
        <f t="shared" si="205"/>
        <v>7.0829510498976127</v>
      </c>
      <c r="G483" s="434">
        <f t="shared" si="206"/>
        <v>7.6056047682016015E-8</v>
      </c>
      <c r="H483" s="467">
        <f t="shared" si="207"/>
        <v>8.5124746886855789</v>
      </c>
      <c r="I483" s="253">
        <f t="shared" si="212"/>
        <v>113.65676595692612</v>
      </c>
      <c r="J483">
        <f t="shared" si="213"/>
        <v>15.595425926280697</v>
      </c>
      <c r="K483" s="253">
        <f t="shared" si="208"/>
        <v>17859248359.300564</v>
      </c>
      <c r="L483" s="249">
        <f t="shared" si="209"/>
        <v>157133176.61780959</v>
      </c>
      <c r="M483" s="253">
        <f t="shared" si="210"/>
        <v>2450558798.9616556</v>
      </c>
      <c r="N483" s="443">
        <f t="shared" si="221"/>
        <v>1.0000000280848787E-2</v>
      </c>
      <c r="O483" s="454">
        <f t="shared" si="211"/>
        <v>1.0000000702117972E-2</v>
      </c>
      <c r="Q483" s="353">
        <v>454</v>
      </c>
      <c r="R483" s="54">
        <f t="shared" si="195"/>
        <v>1.6983968951152209E-11</v>
      </c>
      <c r="S483" s="253">
        <f t="shared" si="214"/>
        <v>1.1555128978423736E-4</v>
      </c>
      <c r="T483" s="253">
        <f t="shared" si="215"/>
        <v>5.2479755782903855E-5</v>
      </c>
      <c r="U483">
        <f t="shared" si="196"/>
        <v>1.0584202520109673E-12</v>
      </c>
      <c r="V483" s="253">
        <f t="shared" si="197"/>
        <v>5.2479754724483603E-5</v>
      </c>
      <c r="W483" s="253">
        <f t="shared" si="198"/>
        <v>6.3071534001333501E-5</v>
      </c>
      <c r="X483">
        <f t="shared" si="216"/>
        <v>113.65676595692612</v>
      </c>
      <c r="Y483">
        <f t="shared" si="217"/>
        <v>15.595425926280697</v>
      </c>
      <c r="Z483" s="55">
        <f t="shared" si="218"/>
        <v>8.5124747496230029</v>
      </c>
      <c r="AA483" s="477">
        <f t="shared" si="219"/>
        <v>2.6687449928727942E-3</v>
      </c>
      <c r="AB483" s="253">
        <f t="shared" si="200"/>
        <v>157133176.61780959</v>
      </c>
      <c r="AC483" s="261">
        <f t="shared" si="199"/>
        <v>18156.941226082246</v>
      </c>
      <c r="AD483" s="435">
        <f t="shared" si="220"/>
        <v>-1.5404755755586121E-2</v>
      </c>
      <c r="AE483" s="478">
        <f t="shared" si="201"/>
        <v>-5.2318781614303658E-2</v>
      </c>
    </row>
    <row r="484" spans="2:31" x14ac:dyDescent="0.3">
      <c r="B484" s="353">
        <v>455</v>
      </c>
      <c r="C484" s="432">
        <f t="shared" si="202"/>
        <v>113.65676399892313</v>
      </c>
      <c r="D484" s="433">
        <f t="shared" si="203"/>
        <v>15.595425818813659</v>
      </c>
      <c r="E484" s="434">
        <f t="shared" si="204"/>
        <v>7.0829511278495501</v>
      </c>
      <c r="F484" s="434">
        <f t="shared" si="205"/>
        <v>7.0829510546373324</v>
      </c>
      <c r="G484" s="434">
        <f t="shared" si="206"/>
        <v>7.3212217621687614E-8</v>
      </c>
      <c r="H484" s="467">
        <f t="shared" si="207"/>
        <v>8.5124746909641082</v>
      </c>
      <c r="I484" s="253">
        <f t="shared" si="212"/>
        <v>113.65676595692612</v>
      </c>
      <c r="J484">
        <f t="shared" si="213"/>
        <v>15.595425926280697</v>
      </c>
      <c r="K484" s="253">
        <f t="shared" si="208"/>
        <v>18037840854.964005</v>
      </c>
      <c r="L484" s="249">
        <f t="shared" si="209"/>
        <v>158704508.38398769</v>
      </c>
      <c r="M484" s="253">
        <f t="shared" si="210"/>
        <v>2475064387.61377</v>
      </c>
      <c r="N484" s="443">
        <f t="shared" si="221"/>
        <v>1.0000000270345619E-2</v>
      </c>
      <c r="O484" s="454">
        <f t="shared" si="211"/>
        <v>1.0000000675864673E-2</v>
      </c>
      <c r="Q484" s="353">
        <v>455</v>
      </c>
      <c r="R484" s="54">
        <f t="shared" si="195"/>
        <v>1.5936028107576991E-11</v>
      </c>
      <c r="S484" s="253">
        <f t="shared" si="214"/>
        <v>1.1264480236422586E-4</v>
      </c>
      <c r="T484" s="253">
        <f t="shared" si="215"/>
        <v>5.1159720755401349E-5</v>
      </c>
      <c r="U484">
        <f t="shared" si="196"/>
        <v>9.9311385543549428E-13</v>
      </c>
      <c r="V484" s="253">
        <f t="shared" si="197"/>
        <v>5.1159719762287493E-5</v>
      </c>
      <c r="W484" s="253">
        <f t="shared" si="198"/>
        <v>6.1485081608824514E-5</v>
      </c>
      <c r="X484">
        <f t="shared" si="216"/>
        <v>113.65676595692612</v>
      </c>
      <c r="Y484">
        <f t="shared" si="217"/>
        <v>15.595425926280697</v>
      </c>
      <c r="Z484" s="55">
        <f t="shared" si="218"/>
        <v>8.5124747496230029</v>
      </c>
      <c r="AA484" s="477">
        <f t="shared" si="219"/>
        <v>2.5291195064064162E-3</v>
      </c>
      <c r="AB484" s="253">
        <f t="shared" si="200"/>
        <v>158704508.38398769</v>
      </c>
      <c r="AC484" s="261">
        <f t="shared" si="199"/>
        <v>17877.237981225917</v>
      </c>
      <c r="AD484" s="435">
        <f t="shared" si="220"/>
        <v>-1.5404755755586129E-2</v>
      </c>
      <c r="AE484" s="478">
        <f t="shared" si="201"/>
        <v>-5.2318781614303631E-2</v>
      </c>
    </row>
    <row r="485" spans="2:31" x14ac:dyDescent="0.3">
      <c r="B485" s="353">
        <v>456</v>
      </c>
      <c r="C485" s="432">
        <f t="shared" si="202"/>
        <v>113.65676407213535</v>
      </c>
      <c r="D485" s="433">
        <f t="shared" si="203"/>
        <v>15.595425822831986</v>
      </c>
      <c r="E485" s="434">
        <f t="shared" si="204"/>
        <v>7.082951129674548</v>
      </c>
      <c r="F485" s="434">
        <f t="shared" si="205"/>
        <v>7.0829510591998295</v>
      </c>
      <c r="G485" s="434">
        <f t="shared" si="206"/>
        <v>7.0474718505408873E-8</v>
      </c>
      <c r="H485" s="467">
        <f t="shared" si="207"/>
        <v>8.5124746931574382</v>
      </c>
      <c r="I485" s="253">
        <f t="shared" si="212"/>
        <v>113.65676595692612</v>
      </c>
      <c r="J485">
        <f t="shared" si="213"/>
        <v>15.595425926280697</v>
      </c>
      <c r="K485" s="253">
        <f t="shared" si="208"/>
        <v>18218219275.248943</v>
      </c>
      <c r="L485" s="249">
        <f t="shared" si="209"/>
        <v>160291553.46782756</v>
      </c>
      <c r="M485" s="253">
        <f t="shared" si="210"/>
        <v>2499815032.1340179</v>
      </c>
      <c r="N485" s="443">
        <f t="shared" si="221"/>
        <v>1.000000026023979E-2</v>
      </c>
      <c r="O485" s="454">
        <f t="shared" si="211"/>
        <v>1.0000000650593321E-2</v>
      </c>
      <c r="Q485" s="353">
        <v>456</v>
      </c>
      <c r="R485" s="54">
        <f t="shared" si="195"/>
        <v>1.4952747062591355E-11</v>
      </c>
      <c r="S485" s="253">
        <f t="shared" si="214"/>
        <v>1.0981142247194909E-4</v>
      </c>
      <c r="T485" s="253">
        <f t="shared" si="215"/>
        <v>4.9872888864000347E-5</v>
      </c>
      <c r="U485">
        <f t="shared" si="196"/>
        <v>9.3183697872755015E-13</v>
      </c>
      <c r="V485" s="253">
        <f t="shared" si="197"/>
        <v>4.9872887932163369E-5</v>
      </c>
      <c r="W485" s="253">
        <f t="shared" si="198"/>
        <v>5.9938533607948742E-5</v>
      </c>
      <c r="X485">
        <f t="shared" si="216"/>
        <v>113.65676595692612</v>
      </c>
      <c r="Y485">
        <f t="shared" si="217"/>
        <v>15.595425926280697</v>
      </c>
      <c r="Z485" s="55">
        <f t="shared" si="218"/>
        <v>8.5124747496230029</v>
      </c>
      <c r="AA485" s="477">
        <f t="shared" si="219"/>
        <v>2.3967990552742637E-3</v>
      </c>
      <c r="AB485" s="253">
        <f t="shared" si="200"/>
        <v>160291553.46782756</v>
      </c>
      <c r="AC485" s="261">
        <f t="shared" si="199"/>
        <v>17601.843496540649</v>
      </c>
      <c r="AD485" s="435">
        <f t="shared" si="220"/>
        <v>-1.5404755755585869E-2</v>
      </c>
      <c r="AE485" s="478">
        <f t="shared" si="201"/>
        <v>-5.2318781614303547E-2</v>
      </c>
    </row>
    <row r="486" spans="2:31" x14ac:dyDescent="0.3">
      <c r="B486" s="353">
        <v>457</v>
      </c>
      <c r="C486" s="432">
        <f t="shared" si="202"/>
        <v>113.65676414261007</v>
      </c>
      <c r="D486" s="433">
        <f t="shared" si="203"/>
        <v>15.595425826700065</v>
      </c>
      <c r="E486" s="434">
        <f t="shared" si="204"/>
        <v>7.0829511314313072</v>
      </c>
      <c r="F486" s="434">
        <f t="shared" si="205"/>
        <v>7.0829510635917279</v>
      </c>
      <c r="G486" s="434">
        <f t="shared" si="206"/>
        <v>6.7839579287465313E-8</v>
      </c>
      <c r="H486" s="467">
        <f t="shared" si="207"/>
        <v>8.5124746952687573</v>
      </c>
      <c r="I486" s="253">
        <f t="shared" si="212"/>
        <v>113.65676595692612</v>
      </c>
      <c r="J486">
        <f t="shared" si="213"/>
        <v>15.595425926280697</v>
      </c>
      <c r="K486" s="253">
        <f t="shared" si="208"/>
        <v>18400401479.410904</v>
      </c>
      <c r="L486" s="249">
        <f t="shared" si="209"/>
        <v>161894469.00250584</v>
      </c>
      <c r="M486" s="253">
        <f t="shared" si="210"/>
        <v>2524813183.0815697</v>
      </c>
      <c r="N486" s="443">
        <f t="shared" si="221"/>
        <v>1.0000000250503153E-2</v>
      </c>
      <c r="O486" s="454">
        <f t="shared" si="211"/>
        <v>1.000000062626709E-2</v>
      </c>
      <c r="Q486" s="353">
        <v>457</v>
      </c>
      <c r="R486" s="54">
        <f t="shared" si="195"/>
        <v>1.4030136192564078E-11</v>
      </c>
      <c r="S486" s="253">
        <f t="shared" si="214"/>
        <v>1.0704931121742092E-4</v>
      </c>
      <c r="T486" s="253">
        <f t="shared" si="215"/>
        <v>4.8618424942796914E-5</v>
      </c>
      <c r="U486">
        <f t="shared" si="196"/>
        <v>8.7434099340333767E-13</v>
      </c>
      <c r="V486" s="253">
        <f t="shared" si="197"/>
        <v>4.8618424068455923E-5</v>
      </c>
      <c r="W486" s="253">
        <f t="shared" si="198"/>
        <v>5.8430886274624004E-5</v>
      </c>
      <c r="X486">
        <f t="shared" si="216"/>
        <v>113.65676595692612</v>
      </c>
      <c r="Y486">
        <f t="shared" si="217"/>
        <v>15.595425926280697</v>
      </c>
      <c r="Z486" s="55">
        <f t="shared" si="218"/>
        <v>8.5124747496230029</v>
      </c>
      <c r="AA486" s="477">
        <f t="shared" si="219"/>
        <v>2.2714014489280004E-3</v>
      </c>
      <c r="AB486" s="253">
        <f t="shared" si="200"/>
        <v>161894469.00250584</v>
      </c>
      <c r="AC486" s="261">
        <f t="shared" si="199"/>
        <v>17330.691396628328</v>
      </c>
      <c r="AD486" s="435">
        <f t="shared" si="220"/>
        <v>-1.5404755755589514E-2</v>
      </c>
      <c r="AE486" s="478">
        <f t="shared" si="201"/>
        <v>-5.2318781614303568E-2</v>
      </c>
    </row>
    <row r="487" spans="2:31" x14ac:dyDescent="0.3">
      <c r="B487" s="353">
        <v>458</v>
      </c>
      <c r="C487" s="432">
        <f t="shared" si="202"/>
        <v>113.65676421044965</v>
      </c>
      <c r="D487" s="433">
        <f t="shared" si="203"/>
        <v>15.595425830423508</v>
      </c>
      <c r="E487" s="434">
        <f t="shared" si="204"/>
        <v>7.0829511331223776</v>
      </c>
      <c r="F487" s="434">
        <f t="shared" si="205"/>
        <v>7.0829510678194083</v>
      </c>
      <c r="G487" s="434">
        <f t="shared" si="206"/>
        <v>6.5302969254332766E-8</v>
      </c>
      <c r="H487" s="467">
        <f t="shared" si="207"/>
        <v>8.5124746973011298</v>
      </c>
      <c r="I487" s="253">
        <f t="shared" si="212"/>
        <v>113.65676595692612</v>
      </c>
      <c r="J487">
        <f t="shared" si="213"/>
        <v>15.595425926280697</v>
      </c>
      <c r="K487" s="253">
        <f t="shared" si="208"/>
        <v>18584405505.297695</v>
      </c>
      <c r="L487" s="249">
        <f t="shared" si="209"/>
        <v>163513413.6925309</v>
      </c>
      <c r="M487" s="253">
        <f t="shared" si="210"/>
        <v>2550061315.5212212</v>
      </c>
      <c r="N487" s="443">
        <f t="shared" si="221"/>
        <v>1.0000000241140927E-2</v>
      </c>
      <c r="O487" s="454">
        <f t="shared" si="211"/>
        <v>1.0000000602850008E-2</v>
      </c>
      <c r="Q487" s="353">
        <v>458</v>
      </c>
      <c r="R487" s="54">
        <f t="shared" ref="R487:R550" si="222">AA487/AB487</f>
        <v>1.3164452040679585E-11</v>
      </c>
      <c r="S487" s="253">
        <f t="shared" si="214"/>
        <v>1.0435667596466607E-4</v>
      </c>
      <c r="T487" s="253">
        <f t="shared" si="215"/>
        <v>4.7395514833001767E-5</v>
      </c>
      <c r="U487">
        <f t="shared" ref="U487:U550" si="223">($C$9+$C$10)*R487</f>
        <v>8.2039261179508429E-13</v>
      </c>
      <c r="V487" s="253">
        <f t="shared" ref="V487:V550" si="224">T487-U487</f>
        <v>4.7395514012609158E-5</v>
      </c>
      <c r="W487" s="253">
        <f t="shared" ref="W487:W550" si="225">(1-$C$8)*S487</f>
        <v>5.6961161131664298E-5</v>
      </c>
      <c r="X487">
        <f t="shared" si="216"/>
        <v>113.65676595692612</v>
      </c>
      <c r="Y487">
        <f t="shared" si="217"/>
        <v>15.595425926280697</v>
      </c>
      <c r="Z487" s="55">
        <f t="shared" si="218"/>
        <v>8.5124747496230029</v>
      </c>
      <c r="AA487" s="477">
        <f t="shared" si="219"/>
        <v>2.1525644925631236E-3</v>
      </c>
      <c r="AB487" s="253">
        <f t="shared" si="200"/>
        <v>163513413.6925309</v>
      </c>
      <c r="AC487" s="261">
        <f t="shared" si="199"/>
        <v>17063.716328587827</v>
      </c>
      <c r="AD487" s="435">
        <f t="shared" si="220"/>
        <v>-1.5404755755586365E-2</v>
      </c>
      <c r="AE487" s="478">
        <f t="shared" si="201"/>
        <v>-5.2318781614303596E-2</v>
      </c>
    </row>
    <row r="488" spans="2:31" x14ac:dyDescent="0.3">
      <c r="B488" s="353">
        <v>459</v>
      </c>
      <c r="C488" s="432">
        <f t="shared" si="202"/>
        <v>113.65676427575262</v>
      </c>
      <c r="D488" s="433">
        <f t="shared" si="203"/>
        <v>15.595425834007736</v>
      </c>
      <c r="E488" s="434">
        <f t="shared" si="204"/>
        <v>7.0829511347502212</v>
      </c>
      <c r="F488" s="434">
        <f t="shared" si="205"/>
        <v>7.0829510718890099</v>
      </c>
      <c r="G488" s="434">
        <f t="shared" si="206"/>
        <v>6.2861211347353674E-8</v>
      </c>
      <c r="H488" s="467">
        <f t="shared" si="207"/>
        <v>8.5124746992575151</v>
      </c>
      <c r="I488" s="253">
        <f t="shared" si="212"/>
        <v>113.65676595692612</v>
      </c>
      <c r="J488">
        <f t="shared" si="213"/>
        <v>15.595425926280697</v>
      </c>
      <c r="K488" s="253">
        <f t="shared" si="208"/>
        <v>18770249571.135361</v>
      </c>
      <c r="L488" s="249">
        <f t="shared" si="209"/>
        <v>165148547.82945621</v>
      </c>
      <c r="M488" s="253">
        <f t="shared" si="210"/>
        <v>2575561929.2683597</v>
      </c>
      <c r="N488" s="443">
        <f t="shared" si="221"/>
        <v>1.0000000232122375E-2</v>
      </c>
      <c r="O488" s="454">
        <f t="shared" si="211"/>
        <v>1.0000000580308506E-2</v>
      </c>
      <c r="Q488" s="353">
        <v>459</v>
      </c>
      <c r="R488" s="54">
        <f t="shared" si="222"/>
        <v>1.2352182128011185E-11</v>
      </c>
      <c r="S488" s="253">
        <f t="shared" si="214"/>
        <v>1.0173176916828262E-4</v>
      </c>
      <c r="T488" s="253">
        <f t="shared" si="215"/>
        <v>4.6203364854543636E-5</v>
      </c>
      <c r="U488">
        <f t="shared" si="223"/>
        <v>7.6977294049563281E-13</v>
      </c>
      <c r="V488" s="253">
        <f t="shared" si="224"/>
        <v>4.6203364084770699E-5</v>
      </c>
      <c r="W488" s="253">
        <f t="shared" si="225"/>
        <v>5.5528404313738984E-5</v>
      </c>
      <c r="X488">
        <f t="shared" si="216"/>
        <v>113.65676595692612</v>
      </c>
      <c r="Y488">
        <f t="shared" si="217"/>
        <v>15.595425926280697</v>
      </c>
      <c r="Z488" s="55">
        <f t="shared" si="218"/>
        <v>8.5124747496230029</v>
      </c>
      <c r="AA488" s="477">
        <f t="shared" si="219"/>
        <v>2.0399449409660092E-3</v>
      </c>
      <c r="AB488" s="253">
        <f t="shared" si="200"/>
        <v>165148547.82945621</v>
      </c>
      <c r="AC488" s="261">
        <f t="shared" si="199"/>
        <v>16800.85394626332</v>
      </c>
      <c r="AD488" s="435">
        <f t="shared" si="220"/>
        <v>-1.5404755755586405E-2</v>
      </c>
      <c r="AE488" s="478">
        <f t="shared" si="201"/>
        <v>-5.2318781614303617E-2</v>
      </c>
    </row>
    <row r="489" spans="2:31" x14ac:dyDescent="0.3">
      <c r="B489" s="353">
        <v>460</v>
      </c>
      <c r="C489" s="432">
        <f t="shared" si="202"/>
        <v>113.65676433861383</v>
      </c>
      <c r="D489" s="433">
        <f t="shared" si="203"/>
        <v>15.59542583745794</v>
      </c>
      <c r="E489" s="434">
        <f t="shared" si="204"/>
        <v>7.0829511363171953</v>
      </c>
      <c r="F489" s="434">
        <f t="shared" si="205"/>
        <v>7.0829510758064433</v>
      </c>
      <c r="G489" s="434">
        <f t="shared" si="206"/>
        <v>6.0510751964670817E-8</v>
      </c>
      <c r="H489" s="467">
        <f t="shared" si="207"/>
        <v>8.5124747011407447</v>
      </c>
      <c r="I489" s="253">
        <f t="shared" si="212"/>
        <v>113.65676595692612</v>
      </c>
      <c r="J489">
        <f t="shared" si="213"/>
        <v>15.595425926280697</v>
      </c>
      <c r="K489" s="253">
        <f t="shared" si="208"/>
        <v>18957952077.331966</v>
      </c>
      <c r="L489" s="249">
        <f t="shared" si="209"/>
        <v>166800033.30775076</v>
      </c>
      <c r="M489" s="253">
        <f t="shared" si="210"/>
        <v>2601317549.1365418</v>
      </c>
      <c r="N489" s="443">
        <f t="shared" si="221"/>
        <v>1.0000000223445835E-2</v>
      </c>
      <c r="O489" s="454">
        <f t="shared" si="211"/>
        <v>1.0000000558610158E-2</v>
      </c>
      <c r="Q489" s="353">
        <v>460</v>
      </c>
      <c r="R489" s="54">
        <f t="shared" si="222"/>
        <v>1.1590030701777885E-11</v>
      </c>
      <c r="S489" s="253">
        <f t="shared" si="214"/>
        <v>9.9172887239268781E-5</v>
      </c>
      <c r="T489" s="253">
        <f t="shared" si="215"/>
        <v>4.5041201290963489E-5</v>
      </c>
      <c r="U489">
        <f t="shared" si="223"/>
        <v>7.222765922071698E-13</v>
      </c>
      <c r="V489" s="253">
        <f t="shared" si="224"/>
        <v>4.5041200568686894E-5</v>
      </c>
      <c r="W489" s="253">
        <f t="shared" si="225"/>
        <v>5.4131685948305292E-5</v>
      </c>
      <c r="X489">
        <f t="shared" si="216"/>
        <v>113.65676595692612</v>
      </c>
      <c r="Y489">
        <f t="shared" si="217"/>
        <v>15.595425926280697</v>
      </c>
      <c r="Z489" s="55">
        <f t="shared" si="218"/>
        <v>8.5124747496230029</v>
      </c>
      <c r="AA489" s="477">
        <f t="shared" si="219"/>
        <v>1.9332175070944052E-3</v>
      </c>
      <c r="AB489" s="253">
        <f t="shared" si="200"/>
        <v>166800033.30775076</v>
      </c>
      <c r="AC489" s="261">
        <f t="shared" ref="AC489:AC552" si="226">$C$11*(AA489^$C$7)*(AB489^(1-$C$7))</f>
        <v>16542.040894735866</v>
      </c>
      <c r="AD489" s="435">
        <f t="shared" si="220"/>
        <v>-1.5404755755585626E-2</v>
      </c>
      <c r="AE489" s="478">
        <f t="shared" si="201"/>
        <v>-5.2318781614303582E-2</v>
      </c>
    </row>
    <row r="490" spans="2:31" x14ac:dyDescent="0.3">
      <c r="B490" s="353">
        <v>461</v>
      </c>
      <c r="C490" s="432">
        <f t="shared" si="202"/>
        <v>113.65676439912457</v>
      </c>
      <c r="D490" s="433">
        <f t="shared" si="203"/>
        <v>15.595425840779134</v>
      </c>
      <c r="E490" s="434">
        <f t="shared" si="204"/>
        <v>7.0829511378255772</v>
      </c>
      <c r="F490" s="434">
        <f t="shared" si="205"/>
        <v>7.0829510795773993</v>
      </c>
      <c r="G490" s="434">
        <f t="shared" si="206"/>
        <v>5.8248177836617288E-8</v>
      </c>
      <c r="H490" s="467">
        <f t="shared" si="207"/>
        <v>8.5124747029535577</v>
      </c>
      <c r="I490" s="253">
        <f t="shared" si="212"/>
        <v>113.65676595692612</v>
      </c>
      <c r="J490">
        <f t="shared" si="213"/>
        <v>15.595425926280697</v>
      </c>
      <c r="K490" s="253">
        <f t="shared" si="208"/>
        <v>19147531608.299412</v>
      </c>
      <c r="L490" s="249">
        <f t="shared" si="209"/>
        <v>168468033.64082828</v>
      </c>
      <c r="M490" s="253">
        <f t="shared" si="210"/>
        <v>2627330725.1874266</v>
      </c>
      <c r="N490" s="443">
        <f t="shared" si="221"/>
        <v>1.0000000215090735E-2</v>
      </c>
      <c r="O490" s="454">
        <f t="shared" si="211"/>
        <v>1.0000000537722939E-2</v>
      </c>
      <c r="Q490" s="353">
        <v>461</v>
      </c>
      <c r="R490" s="54">
        <f t="shared" si="222"/>
        <v>1.0874905362958905E-11</v>
      </c>
      <c r="S490" s="253">
        <f t="shared" si="214"/>
        <v>9.6678369439377688E-5</v>
      </c>
      <c r="T490" s="253">
        <f t="shared" si="215"/>
        <v>4.3908269887265308E-5</v>
      </c>
      <c r="U490">
        <f t="shared" si="223"/>
        <v>6.7771085239045497E-13</v>
      </c>
      <c r="V490" s="253">
        <f t="shared" si="224"/>
        <v>4.3908269209554457E-5</v>
      </c>
      <c r="W490" s="253">
        <f t="shared" si="225"/>
        <v>5.2770099552112381E-5</v>
      </c>
      <c r="X490">
        <f t="shared" si="216"/>
        <v>113.65676595692612</v>
      </c>
      <c r="Y490">
        <f t="shared" si="217"/>
        <v>15.595425926280697</v>
      </c>
      <c r="Z490" s="55">
        <f t="shared" si="218"/>
        <v>8.5124747496230029</v>
      </c>
      <c r="AA490" s="477">
        <f t="shared" si="219"/>
        <v>1.8320739225277847E-3</v>
      </c>
      <c r="AB490" s="253">
        <f t="shared" ref="AB490:AB553" si="227">AB489*(1+$C$10)</f>
        <v>168468033.64082828</v>
      </c>
      <c r="AC490" s="261">
        <f t="shared" si="226"/>
        <v>16287.214795053542</v>
      </c>
      <c r="AD490" s="435">
        <f t="shared" si="220"/>
        <v>-1.54047557555862E-2</v>
      </c>
      <c r="AE490" s="478">
        <f t="shared" ref="AE490:AE553" si="228">(AA490-AA489)/AA489</f>
        <v>-5.2318781614303554E-2</v>
      </c>
    </row>
    <row r="491" spans="2:31" x14ac:dyDescent="0.3">
      <c r="B491" s="353">
        <v>462</v>
      </c>
      <c r="C491" s="432">
        <f t="shared" si="202"/>
        <v>113.65676445737274</v>
      </c>
      <c r="D491" s="433">
        <f t="shared" si="203"/>
        <v>15.595425843976141</v>
      </c>
      <c r="E491" s="434">
        <f t="shared" si="204"/>
        <v>7.082951139277557</v>
      </c>
      <c r="F491" s="434">
        <f t="shared" si="205"/>
        <v>7.0829510832073543</v>
      </c>
      <c r="G491" s="434">
        <f t="shared" si="206"/>
        <v>5.6070202703040195E-8</v>
      </c>
      <c r="H491" s="467">
        <f t="shared" si="207"/>
        <v>8.5124747046985849</v>
      </c>
      <c r="I491" s="253">
        <f t="shared" si="212"/>
        <v>113.65676595692612</v>
      </c>
      <c r="J491">
        <f t="shared" si="213"/>
        <v>15.595425926280697</v>
      </c>
      <c r="K491" s="253">
        <f t="shared" si="208"/>
        <v>19339006934.293491</v>
      </c>
      <c r="L491" s="249">
        <f t="shared" si="209"/>
        <v>170152713.97723657</v>
      </c>
      <c r="M491" s="253">
        <f t="shared" si="210"/>
        <v>2653604032.9832692</v>
      </c>
      <c r="N491" s="443">
        <f t="shared" si="221"/>
        <v>1.0000000207042219E-2</v>
      </c>
      <c r="O491" s="454">
        <f t="shared" si="211"/>
        <v>1.0000000517616875E-2</v>
      </c>
      <c r="Q491" s="353">
        <v>462</v>
      </c>
      <c r="R491" s="54">
        <f t="shared" si="222"/>
        <v>1.0203904519007959E-11</v>
      </c>
      <c r="S491" s="253">
        <f t="shared" si="214"/>
        <v>9.4246596803282837E-5</v>
      </c>
      <c r="T491" s="253">
        <f t="shared" si="215"/>
        <v>4.2803835360397612E-5</v>
      </c>
      <c r="U491">
        <f t="shared" si="223"/>
        <v>6.3589489733326253E-13</v>
      </c>
      <c r="V491" s="253">
        <f t="shared" si="224"/>
        <v>4.2803834724502718E-5</v>
      </c>
      <c r="W491" s="253">
        <f t="shared" si="225"/>
        <v>5.1442761442885225E-5</v>
      </c>
      <c r="X491">
        <f t="shared" si="216"/>
        <v>113.65676595692612</v>
      </c>
      <c r="Y491">
        <f t="shared" si="217"/>
        <v>15.595425926280697</v>
      </c>
      <c r="Z491" s="55">
        <f t="shared" si="218"/>
        <v>8.5124747496230029</v>
      </c>
      <c r="AA491" s="477">
        <f t="shared" si="219"/>
        <v>1.7362220470737929E-3</v>
      </c>
      <c r="AB491" s="253">
        <f t="shared" si="227"/>
        <v>170152713.97723657</v>
      </c>
      <c r="AC491" s="261">
        <f t="shared" si="226"/>
        <v>16036.314229196922</v>
      </c>
      <c r="AD491" s="435">
        <f t="shared" si="220"/>
        <v>-1.5404755755589299E-2</v>
      </c>
      <c r="AE491" s="478">
        <f t="shared" si="228"/>
        <v>-5.2318781614303596E-2</v>
      </c>
    </row>
    <row r="492" spans="2:31" x14ac:dyDescent="0.3">
      <c r="B492" s="353">
        <v>463</v>
      </c>
      <c r="C492" s="432">
        <f t="shared" si="202"/>
        <v>113.65676451344295</v>
      </c>
      <c r="D492" s="433">
        <f t="shared" si="203"/>
        <v>15.595425847053619</v>
      </c>
      <c r="E492" s="434">
        <f t="shared" si="204"/>
        <v>7.0829511406752506</v>
      </c>
      <c r="F492" s="434">
        <f t="shared" si="205"/>
        <v>7.0829510867015815</v>
      </c>
      <c r="G492" s="434">
        <f t="shared" si="206"/>
        <v>5.3973669089657506E-8</v>
      </c>
      <c r="H492" s="467">
        <f t="shared" si="207"/>
        <v>8.5124747063783683</v>
      </c>
      <c r="I492" s="253">
        <f t="shared" si="212"/>
        <v>113.65676595692612</v>
      </c>
      <c r="J492">
        <f t="shared" si="213"/>
        <v>15.595425926280697</v>
      </c>
      <c r="K492" s="253">
        <f t="shared" si="208"/>
        <v>19532397013.272327</v>
      </c>
      <c r="L492" s="249">
        <f t="shared" si="209"/>
        <v>171854241.11700892</v>
      </c>
      <c r="M492" s="253">
        <f t="shared" si="210"/>
        <v>2680140073.8419852</v>
      </c>
      <c r="N492" s="443">
        <f t="shared" si="221"/>
        <v>1.000000019930755E-2</v>
      </c>
      <c r="O492" s="454">
        <f t="shared" si="211"/>
        <v>1.0000000498262459E-2</v>
      </c>
      <c r="Q492" s="353">
        <v>463</v>
      </c>
      <c r="R492" s="54">
        <f t="shared" si="222"/>
        <v>9.5743056107572041E-12</v>
      </c>
      <c r="S492" s="253">
        <f t="shared" si="214"/>
        <v>9.1875991087854577E-5</v>
      </c>
      <c r="T492" s="253">
        <f t="shared" si="215"/>
        <v>4.1727180922047914E-5</v>
      </c>
      <c r="U492">
        <f t="shared" si="223"/>
        <v>5.9665906046537972E-13</v>
      </c>
      <c r="V492" s="253">
        <f t="shared" si="224"/>
        <v>4.1727180325388853E-5</v>
      </c>
      <c r="W492" s="253">
        <f t="shared" si="225"/>
        <v>5.0148810165806663E-5</v>
      </c>
      <c r="X492">
        <f t="shared" si="216"/>
        <v>113.65676595692612</v>
      </c>
      <c r="Y492">
        <f t="shared" si="217"/>
        <v>15.595425926280697</v>
      </c>
      <c r="Z492" s="55">
        <f t="shared" si="218"/>
        <v>8.5124747496230029</v>
      </c>
      <c r="AA492" s="477">
        <f t="shared" si="219"/>
        <v>1.645385024959E-3</v>
      </c>
      <c r="AB492" s="253">
        <f t="shared" si="227"/>
        <v>171854241.11700892</v>
      </c>
      <c r="AC492" s="261">
        <f t="shared" si="226"/>
        <v>15789.278725276314</v>
      </c>
      <c r="AD492" s="435">
        <f t="shared" si="220"/>
        <v>-1.5404755755586058E-2</v>
      </c>
      <c r="AE492" s="478">
        <f t="shared" si="228"/>
        <v>-5.231878161430361E-2</v>
      </c>
    </row>
    <row r="493" spans="2:31" x14ac:dyDescent="0.3">
      <c r="B493" s="353">
        <v>464</v>
      </c>
      <c r="C493" s="432">
        <f t="shared" si="202"/>
        <v>113.65676456741662</v>
      </c>
      <c r="D493" s="433">
        <f t="shared" si="203"/>
        <v>15.595425850016014</v>
      </c>
      <c r="E493" s="434">
        <f t="shared" si="204"/>
        <v>7.0829511420206765</v>
      </c>
      <c r="F493" s="434">
        <f t="shared" si="205"/>
        <v>7.082951090065154</v>
      </c>
      <c r="G493" s="434">
        <f t="shared" si="206"/>
        <v>5.195552255088387E-8</v>
      </c>
      <c r="H493" s="467">
        <f t="shared" si="207"/>
        <v>8.5124747079953362</v>
      </c>
      <c r="I493" s="253">
        <f t="shared" si="212"/>
        <v>113.65676595692612</v>
      </c>
      <c r="J493">
        <f t="shared" si="213"/>
        <v>15.595425926280697</v>
      </c>
      <c r="K493" s="253">
        <f t="shared" si="208"/>
        <v>19727720992.773411</v>
      </c>
      <c r="L493" s="249">
        <f t="shared" si="209"/>
        <v>173572783.52817902</v>
      </c>
      <c r="M493" s="253">
        <f t="shared" si="210"/>
        <v>2706941475.0945983</v>
      </c>
      <c r="N493" s="443">
        <f t="shared" si="221"/>
        <v>1.0000000191853113E-2</v>
      </c>
      <c r="O493" s="454">
        <f t="shared" si="211"/>
        <v>1.0000000479631869E-2</v>
      </c>
      <c r="Q493" s="353">
        <v>464</v>
      </c>
      <c r="R493" s="54">
        <f t="shared" si="222"/>
        <v>8.9835540657419764E-12</v>
      </c>
      <c r="S493" s="253">
        <f t="shared" si="214"/>
        <v>8.9565013747865057E-5</v>
      </c>
      <c r="T493" s="253">
        <f t="shared" si="215"/>
        <v>4.067760781344018E-5</v>
      </c>
      <c r="U493">
        <f t="shared" si="223"/>
        <v>5.5984414394326333E-13</v>
      </c>
      <c r="V493" s="253">
        <f t="shared" si="224"/>
        <v>4.0677607253596038E-5</v>
      </c>
      <c r="W493" s="253">
        <f t="shared" si="225"/>
        <v>4.8887405934424876E-5</v>
      </c>
      <c r="X493">
        <f t="shared" si="216"/>
        <v>113.65676595692612</v>
      </c>
      <c r="Y493">
        <f t="shared" si="217"/>
        <v>15.595425926280697</v>
      </c>
      <c r="Z493" s="55">
        <f t="shared" si="218"/>
        <v>8.5124747496230029</v>
      </c>
      <c r="AA493" s="477">
        <f t="shared" si="219"/>
        <v>1.5593004851667247E-3</v>
      </c>
      <c r="AB493" s="253">
        <f t="shared" si="227"/>
        <v>173572783.52817902</v>
      </c>
      <c r="AC493" s="261">
        <f t="shared" si="226"/>
        <v>15546.048742956556</v>
      </c>
      <c r="AD493" s="435">
        <f t="shared" si="220"/>
        <v>-1.5404755755586341E-2</v>
      </c>
      <c r="AE493" s="478">
        <f t="shared" si="228"/>
        <v>-5.2318781614303526E-2</v>
      </c>
    </row>
    <row r="494" spans="2:31" x14ac:dyDescent="0.3">
      <c r="B494" s="353">
        <v>465</v>
      </c>
      <c r="C494" s="432">
        <f t="shared" si="202"/>
        <v>113.65676461937214</v>
      </c>
      <c r="D494" s="433">
        <f t="shared" si="203"/>
        <v>15.595425852867651</v>
      </c>
      <c r="E494" s="434">
        <f t="shared" si="204"/>
        <v>7.0829511433158006</v>
      </c>
      <c r="F494" s="434">
        <f t="shared" si="205"/>
        <v>7.0829510933029596</v>
      </c>
      <c r="G494" s="434">
        <f t="shared" si="206"/>
        <v>5.0012840979718476E-8</v>
      </c>
      <c r="H494" s="467">
        <f t="shared" si="207"/>
        <v>8.5124747095518511</v>
      </c>
      <c r="I494" s="253">
        <f t="shared" si="212"/>
        <v>113.65676595692612</v>
      </c>
      <c r="J494">
        <f t="shared" si="213"/>
        <v>15.595425926280697</v>
      </c>
      <c r="K494" s="253">
        <f t="shared" si="208"/>
        <v>19924998211.809391</v>
      </c>
      <c r="L494" s="249">
        <f t="shared" si="209"/>
        <v>175308511.36346081</v>
      </c>
      <c r="M494" s="253">
        <f t="shared" si="210"/>
        <v>2734010890.3454633</v>
      </c>
      <c r="N494" s="443">
        <f t="shared" si="221"/>
        <v>1.0000000184680388E-2</v>
      </c>
      <c r="O494" s="454">
        <f t="shared" si="211"/>
        <v>1.0000000461697836E-2</v>
      </c>
      <c r="Q494" s="353">
        <v>465</v>
      </c>
      <c r="R494" s="54">
        <f t="shared" si="222"/>
        <v>8.4292529331248842E-12</v>
      </c>
      <c r="S494" s="253">
        <f t="shared" si="214"/>
        <v>8.7312164937458799E-5</v>
      </c>
      <c r="T494" s="253">
        <f t="shared" si="215"/>
        <v>3.9654434851834232E-5</v>
      </c>
      <c r="U494">
        <f t="shared" si="223"/>
        <v>5.2530077271113766E-13</v>
      </c>
      <c r="V494" s="253">
        <f t="shared" si="224"/>
        <v>3.9654434326533462E-5</v>
      </c>
      <c r="W494" s="253">
        <f t="shared" si="225"/>
        <v>4.7657730085624567E-5</v>
      </c>
      <c r="X494">
        <f t="shared" si="216"/>
        <v>113.65676595692612</v>
      </c>
      <c r="Y494">
        <f t="shared" si="217"/>
        <v>15.595425926280697</v>
      </c>
      <c r="Z494" s="55">
        <f t="shared" si="218"/>
        <v>8.5124747496230029</v>
      </c>
      <c r="AA494" s="477">
        <f t="shared" si="219"/>
        <v>1.4777197836122091E-3</v>
      </c>
      <c r="AB494" s="253">
        <f t="shared" si="227"/>
        <v>175308511.36346081</v>
      </c>
      <c r="AC494" s="261">
        <f t="shared" si="226"/>
        <v>15306.565659106875</v>
      </c>
      <c r="AD494" s="435">
        <f t="shared" si="220"/>
        <v>-1.5404755755586086E-2</v>
      </c>
      <c r="AE494" s="478">
        <f t="shared" si="228"/>
        <v>-5.2318781614303644E-2</v>
      </c>
    </row>
    <row r="495" spans="2:31" x14ac:dyDescent="0.3">
      <c r="B495" s="353">
        <v>466</v>
      </c>
      <c r="C495" s="432">
        <f t="shared" si="202"/>
        <v>113.65676466938498</v>
      </c>
      <c r="D495" s="433">
        <f t="shared" si="203"/>
        <v>15.595425855612655</v>
      </c>
      <c r="E495" s="434">
        <f t="shared" si="204"/>
        <v>7.0829511445624949</v>
      </c>
      <c r="F495" s="434">
        <f t="shared" si="205"/>
        <v>7.0829510964196984</v>
      </c>
      <c r="G495" s="434">
        <f t="shared" si="206"/>
        <v>4.8142796416072997E-8</v>
      </c>
      <c r="H495" s="467">
        <f t="shared" si="207"/>
        <v>8.5124747110501602</v>
      </c>
      <c r="I495" s="253">
        <f t="shared" si="212"/>
        <v>113.65676595692612</v>
      </c>
      <c r="J495">
        <f t="shared" si="213"/>
        <v>15.595425926280697</v>
      </c>
      <c r="K495" s="253">
        <f t="shared" si="208"/>
        <v>20124248202.782841</v>
      </c>
      <c r="L495" s="249">
        <f t="shared" si="209"/>
        <v>177061596.47709543</v>
      </c>
      <c r="M495" s="253">
        <f t="shared" si="210"/>
        <v>2761350999.7349458</v>
      </c>
      <c r="N495" s="443">
        <f t="shared" si="221"/>
        <v>1.0000000177771006E-2</v>
      </c>
      <c r="O495" s="454">
        <f t="shared" si="211"/>
        <v>1.0000000444434458E-2</v>
      </c>
      <c r="Q495" s="353">
        <v>466</v>
      </c>
      <c r="R495" s="54">
        <f t="shared" si="222"/>
        <v>7.9091531581633621E-12</v>
      </c>
      <c r="S495" s="253">
        <f t="shared" si="214"/>
        <v>8.5115982536738331E-5</v>
      </c>
      <c r="T495" s="253">
        <f t="shared" si="215"/>
        <v>3.865699798843157E-5</v>
      </c>
      <c r="U495">
        <f t="shared" si="223"/>
        <v>4.9288878841766212E-13</v>
      </c>
      <c r="V495" s="253">
        <f t="shared" si="224"/>
        <v>3.865699749554278E-5</v>
      </c>
      <c r="W495" s="253">
        <f t="shared" si="225"/>
        <v>4.6458984548306761E-5</v>
      </c>
      <c r="X495">
        <f t="shared" si="216"/>
        <v>113.65676595692612</v>
      </c>
      <c r="Y495">
        <f t="shared" si="217"/>
        <v>15.595425926280697</v>
      </c>
      <c r="Z495" s="55">
        <f t="shared" si="218"/>
        <v>8.5124747496230029</v>
      </c>
      <c r="AA495" s="477">
        <f t="shared" si="219"/>
        <v>1.4004072849662661E-3</v>
      </c>
      <c r="AB495" s="253">
        <f t="shared" si="227"/>
        <v>177061596.47709543</v>
      </c>
      <c r="AC495" s="261">
        <f t="shared" si="226"/>
        <v>15070.77175367147</v>
      </c>
      <c r="AD495" s="435">
        <f t="shared" si="220"/>
        <v>-1.5404755755587505E-2</v>
      </c>
      <c r="AE495" s="478">
        <f t="shared" si="228"/>
        <v>-5.2318781614303547E-2</v>
      </c>
    </row>
    <row r="496" spans="2:31" x14ac:dyDescent="0.3">
      <c r="B496" s="353">
        <v>467</v>
      </c>
      <c r="C496" s="432">
        <f t="shared" si="202"/>
        <v>113.65676471752778</v>
      </c>
      <c r="D496" s="433">
        <f t="shared" si="203"/>
        <v>15.595425858255028</v>
      </c>
      <c r="E496" s="434">
        <f t="shared" si="204"/>
        <v>7.0829511457625776</v>
      </c>
      <c r="F496" s="434">
        <f t="shared" si="205"/>
        <v>7.0829510994198994</v>
      </c>
      <c r="G496" s="434">
        <f t="shared" si="206"/>
        <v>4.6342678139410509E-8</v>
      </c>
      <c r="H496" s="467">
        <f t="shared" si="207"/>
        <v>8.51247471249245</v>
      </c>
      <c r="I496" s="253">
        <f t="shared" si="212"/>
        <v>113.65676595692612</v>
      </c>
      <c r="J496">
        <f t="shared" si="213"/>
        <v>15.595425926280697</v>
      </c>
      <c r="K496" s="253">
        <f t="shared" si="208"/>
        <v>20325490693.420151</v>
      </c>
      <c r="L496" s="249">
        <f t="shared" si="209"/>
        <v>178832212.44186637</v>
      </c>
      <c r="M496" s="253">
        <f t="shared" si="210"/>
        <v>2788964510.2048388</v>
      </c>
      <c r="N496" s="443">
        <f t="shared" si="221"/>
        <v>1.0000000171127656E-2</v>
      </c>
      <c r="O496" s="454">
        <f t="shared" si="211"/>
        <v>1.000000042781631E-2</v>
      </c>
      <c r="Q496" s="353">
        <v>467</v>
      </c>
      <c r="R496" s="54">
        <f t="shared" si="222"/>
        <v>7.4211444567597363E-12</v>
      </c>
      <c r="S496" s="253">
        <f t="shared" si="214"/>
        <v>8.2975041202834721E-5</v>
      </c>
      <c r="T496" s="253">
        <f t="shared" si="215"/>
        <v>3.7684649877401547E-5</v>
      </c>
      <c r="U496">
        <f t="shared" si="223"/>
        <v>4.6247668072900967E-13</v>
      </c>
      <c r="V496" s="253">
        <f t="shared" si="224"/>
        <v>3.7684649414924865E-5</v>
      </c>
      <c r="W496" s="253">
        <f t="shared" si="225"/>
        <v>4.5290391325433173E-5</v>
      </c>
      <c r="X496">
        <f t="shared" si="216"/>
        <v>113.65676595692612</v>
      </c>
      <c r="Y496">
        <f t="shared" si="217"/>
        <v>15.595425926280697</v>
      </c>
      <c r="Z496" s="55">
        <f t="shared" si="218"/>
        <v>8.5124747496230029</v>
      </c>
      <c r="AA496" s="477">
        <f t="shared" si="219"/>
        <v>1.3271396820530362E-3</v>
      </c>
      <c r="AB496" s="253">
        <f t="shared" si="227"/>
        <v>178832212.44186637</v>
      </c>
      <c r="AC496" s="261">
        <f t="shared" si="226"/>
        <v>14838.61019575795</v>
      </c>
      <c r="AD496" s="435">
        <f t="shared" si="220"/>
        <v>-1.540475575558773E-2</v>
      </c>
      <c r="AE496" s="478">
        <f t="shared" si="228"/>
        <v>-5.2318781614303582E-2</v>
      </c>
    </row>
    <row r="497" spans="2:31" x14ac:dyDescent="0.3">
      <c r="B497" s="353">
        <v>468</v>
      </c>
      <c r="C497" s="432">
        <f t="shared" si="202"/>
        <v>113.65676476387046</v>
      </c>
      <c r="D497" s="433">
        <f t="shared" si="203"/>
        <v>15.595425860798592</v>
      </c>
      <c r="E497" s="434">
        <f t="shared" si="204"/>
        <v>7.0829511469177842</v>
      </c>
      <c r="F497" s="434">
        <f t="shared" si="205"/>
        <v>7.0829511023079181</v>
      </c>
      <c r="G497" s="434">
        <f t="shared" si="206"/>
        <v>4.4609866023392897E-8</v>
      </c>
      <c r="H497" s="467">
        <f t="shared" si="207"/>
        <v>8.5124747138808079</v>
      </c>
      <c r="I497" s="253">
        <f t="shared" si="212"/>
        <v>113.65676595692612</v>
      </c>
      <c r="J497">
        <f t="shared" si="213"/>
        <v>15.595425926280697</v>
      </c>
      <c r="K497" s="253">
        <f t="shared" si="208"/>
        <v>20528745608.724792</v>
      </c>
      <c r="L497" s="249">
        <f t="shared" si="209"/>
        <v>180620534.56628504</v>
      </c>
      <c r="M497" s="253">
        <f t="shared" si="210"/>
        <v>2816854155.7663069</v>
      </c>
      <c r="N497" s="443">
        <f t="shared" si="221"/>
        <v>1.0000000164727709E-2</v>
      </c>
      <c r="O497" s="454">
        <f t="shared" si="211"/>
        <v>1.0000000411819835E-2</v>
      </c>
      <c r="Q497" s="353">
        <v>468</v>
      </c>
      <c r="R497" s="54">
        <f t="shared" si="222"/>
        <v>6.9632467530676482E-12</v>
      </c>
      <c r="S497" s="253">
        <f t="shared" si="214"/>
        <v>8.0887951444846953E-5</v>
      </c>
      <c r="T497" s="253">
        <f t="shared" si="215"/>
        <v>3.6736759455747946E-5</v>
      </c>
      <c r="U497">
        <f t="shared" si="223"/>
        <v>4.3394105373093133E-13</v>
      </c>
      <c r="V497" s="253">
        <f t="shared" si="224"/>
        <v>3.6736759021806895E-5</v>
      </c>
      <c r="W497" s="253">
        <f t="shared" si="225"/>
        <v>4.4151191989099008E-5</v>
      </c>
      <c r="X497">
        <f t="shared" si="216"/>
        <v>113.65676595692612</v>
      </c>
      <c r="Y497">
        <f t="shared" si="217"/>
        <v>15.595425926280697</v>
      </c>
      <c r="Z497" s="55">
        <f t="shared" si="218"/>
        <v>8.5124747496230029</v>
      </c>
      <c r="AA497" s="477">
        <f t="shared" si="219"/>
        <v>1.2577053508560272E-3</v>
      </c>
      <c r="AB497" s="253">
        <f t="shared" si="227"/>
        <v>180620534.56628504</v>
      </c>
      <c r="AC497" s="261">
        <f t="shared" si="226"/>
        <v>14610.02502993995</v>
      </c>
      <c r="AD497" s="435">
        <f t="shared" si="220"/>
        <v>-1.5404755755586037E-2</v>
      </c>
      <c r="AE497" s="478">
        <f t="shared" si="228"/>
        <v>-5.2318781614303513E-2</v>
      </c>
    </row>
    <row r="498" spans="2:31" x14ac:dyDescent="0.3">
      <c r="B498" s="353">
        <v>469</v>
      </c>
      <c r="C498" s="432">
        <f t="shared" si="202"/>
        <v>113.65676480848032</v>
      </c>
      <c r="D498" s="433">
        <f t="shared" si="203"/>
        <v>15.595425863247049</v>
      </c>
      <c r="E498" s="434">
        <f t="shared" si="204"/>
        <v>7.082951148029796</v>
      </c>
      <c r="F498" s="434">
        <f t="shared" si="205"/>
        <v>7.0829511050879503</v>
      </c>
      <c r="G498" s="434">
        <f t="shared" si="206"/>
        <v>4.2941845634913989E-8</v>
      </c>
      <c r="H498" s="467">
        <f t="shared" si="207"/>
        <v>8.5124747152172535</v>
      </c>
      <c r="I498" s="253">
        <f t="shared" si="212"/>
        <v>113.65676595692612</v>
      </c>
      <c r="J498">
        <f t="shared" si="213"/>
        <v>15.595425926280697</v>
      </c>
      <c r="K498" s="253">
        <f t="shared" si="208"/>
        <v>20734033072.950073</v>
      </c>
      <c r="L498" s="249">
        <f t="shared" si="209"/>
        <v>182426739.91194791</v>
      </c>
      <c r="M498" s="253">
        <f t="shared" si="210"/>
        <v>2845022697.7706347</v>
      </c>
      <c r="N498" s="443">
        <f t="shared" si="221"/>
        <v>1.0000000158568631E-2</v>
      </c>
      <c r="O498" s="454">
        <f t="shared" si="211"/>
        <v>1.000000039642134E-2</v>
      </c>
      <c r="Q498" s="353">
        <v>469</v>
      </c>
      <c r="R498" s="54">
        <f t="shared" si="222"/>
        <v>6.5336021454132609E-12</v>
      </c>
      <c r="S498" s="253">
        <f t="shared" si="214"/>
        <v>7.8853358722048823E-5</v>
      </c>
      <c r="T498" s="253">
        <f t="shared" si="215"/>
        <v>3.5812711533742972E-5</v>
      </c>
      <c r="U498">
        <f t="shared" si="223"/>
        <v>4.0716612525475442E-13</v>
      </c>
      <c r="V498" s="253">
        <f t="shared" si="224"/>
        <v>3.581271112657685E-5</v>
      </c>
      <c r="W498" s="253">
        <f t="shared" si="225"/>
        <v>4.3040647188305851E-5</v>
      </c>
      <c r="X498">
        <f t="shared" si="216"/>
        <v>113.65676595692612</v>
      </c>
      <c r="Y498">
        <f t="shared" si="217"/>
        <v>15.595425926280697</v>
      </c>
      <c r="Z498" s="55">
        <f t="shared" si="218"/>
        <v>8.5124747496230029</v>
      </c>
      <c r="AA498" s="477">
        <f t="shared" si="219"/>
        <v>1.1919037392694497E-3</v>
      </c>
      <c r="AB498" s="253">
        <f t="shared" si="227"/>
        <v>182426739.91194791</v>
      </c>
      <c r="AC498" s="261">
        <f t="shared" si="226"/>
        <v>14384.961162770724</v>
      </c>
      <c r="AD498" s="435">
        <f t="shared" si="220"/>
        <v>-1.5404755755586261E-2</v>
      </c>
      <c r="AE498" s="478">
        <f t="shared" si="228"/>
        <v>-5.2318781614303526E-2</v>
      </c>
    </row>
    <row r="499" spans="2:31" x14ac:dyDescent="0.3">
      <c r="B499" s="353">
        <v>470</v>
      </c>
      <c r="C499" s="432">
        <f t="shared" si="202"/>
        <v>113.65676485142217</v>
      </c>
      <c r="D499" s="433">
        <f t="shared" si="203"/>
        <v>15.595425865603959</v>
      </c>
      <c r="E499" s="434">
        <f t="shared" si="204"/>
        <v>7.0829511491002304</v>
      </c>
      <c r="F499" s="434">
        <f t="shared" si="205"/>
        <v>7.0829511077640346</v>
      </c>
      <c r="G499" s="434">
        <f t="shared" si="206"/>
        <v>4.1336195799601683E-8</v>
      </c>
      <c r="H499" s="467">
        <f t="shared" si="207"/>
        <v>8.5124747165037284</v>
      </c>
      <c r="I499" s="253">
        <f t="shared" si="212"/>
        <v>113.65676595692612</v>
      </c>
      <c r="J499">
        <f t="shared" si="213"/>
        <v>15.595425926280697</v>
      </c>
      <c r="K499" s="253">
        <f t="shared" si="208"/>
        <v>20941373411.591652</v>
      </c>
      <c r="L499" s="249">
        <f t="shared" si="209"/>
        <v>184251007.31106737</v>
      </c>
      <c r="M499" s="253">
        <f t="shared" si="210"/>
        <v>2873472925.1826024</v>
      </c>
      <c r="N499" s="443">
        <f t="shared" si="221"/>
        <v>1.0000000152638995E-2</v>
      </c>
      <c r="O499" s="454">
        <f t="shared" si="211"/>
        <v>1.0000000381598597E-2</v>
      </c>
      <c r="Q499" s="353">
        <v>470</v>
      </c>
      <c r="R499" s="54">
        <f t="shared" si="222"/>
        <v>6.1304673679333055E-12</v>
      </c>
      <c r="S499" s="253">
        <f t="shared" si="214"/>
        <v>7.6869942564780023E-5</v>
      </c>
      <c r="T499" s="253">
        <f t="shared" si="215"/>
        <v>3.4911906395663662E-5</v>
      </c>
      <c r="U499">
        <f t="shared" si="223"/>
        <v>3.820432570958502E-13</v>
      </c>
      <c r="V499" s="253">
        <f t="shared" si="224"/>
        <v>3.4911906013620402E-5</v>
      </c>
      <c r="W499" s="253">
        <f t="shared" si="225"/>
        <v>4.1958036169116361E-5</v>
      </c>
      <c r="X499">
        <f t="shared" si="216"/>
        <v>113.65676595692612</v>
      </c>
      <c r="Y499">
        <f t="shared" si="217"/>
        <v>15.595425926280697</v>
      </c>
      <c r="Z499" s="55">
        <f t="shared" si="218"/>
        <v>8.5124747496230029</v>
      </c>
      <c r="AA499" s="477">
        <f t="shared" si="219"/>
        <v>1.1295447878293394E-3</v>
      </c>
      <c r="AB499" s="253">
        <f t="shared" si="227"/>
        <v>184251007.31106737</v>
      </c>
      <c r="AC499" s="261">
        <f t="shared" si="226"/>
        <v>14163.364349504625</v>
      </c>
      <c r="AD499" s="435">
        <f t="shared" si="220"/>
        <v>-1.5404755755587729E-2</v>
      </c>
      <c r="AE499" s="478">
        <f t="shared" si="228"/>
        <v>-5.2318781614303672E-2</v>
      </c>
    </row>
    <row r="500" spans="2:31" x14ac:dyDescent="0.3">
      <c r="B500" s="353">
        <v>471</v>
      </c>
      <c r="C500" s="432">
        <f t="shared" si="202"/>
        <v>113.65676489275836</v>
      </c>
      <c r="D500" s="433">
        <f t="shared" si="203"/>
        <v>15.595425867872736</v>
      </c>
      <c r="E500" s="434">
        <f t="shared" si="204"/>
        <v>7.0829511501306373</v>
      </c>
      <c r="F500" s="434">
        <f t="shared" si="205"/>
        <v>7.0829511103400558</v>
      </c>
      <c r="G500" s="434">
        <f t="shared" si="206"/>
        <v>3.9790581496390587E-8</v>
      </c>
      <c r="H500" s="467">
        <f t="shared" si="207"/>
        <v>8.5124747177420979</v>
      </c>
      <c r="I500" s="253">
        <f t="shared" si="212"/>
        <v>113.65676595692612</v>
      </c>
      <c r="J500">
        <f t="shared" si="213"/>
        <v>15.595425926280697</v>
      </c>
      <c r="K500" s="253">
        <f t="shared" si="208"/>
        <v>21150787153.399963</v>
      </c>
      <c r="L500" s="249">
        <f t="shared" si="209"/>
        <v>186093517.38417804</v>
      </c>
      <c r="M500" s="253">
        <f t="shared" si="210"/>
        <v>2902207654.8566389</v>
      </c>
      <c r="N500" s="443">
        <f t="shared" si="221"/>
        <v>1.0000000146933863E-2</v>
      </c>
      <c r="O500" s="454">
        <f t="shared" si="211"/>
        <v>1.0000000367330012E-2</v>
      </c>
      <c r="Q500" s="353">
        <v>471</v>
      </c>
      <c r="R500" s="54">
        <f t="shared" si="222"/>
        <v>5.7522067173433556E-12</v>
      </c>
      <c r="S500" s="253">
        <f t="shared" si="214"/>
        <v>7.4936415717449087E-5</v>
      </c>
      <c r="T500" s="253">
        <f t="shared" si="215"/>
        <v>3.4033759410570836E-5</v>
      </c>
      <c r="U500">
        <f t="shared" si="223"/>
        <v>3.5847051421845074E-13</v>
      </c>
      <c r="V500" s="253">
        <f t="shared" si="224"/>
        <v>3.4033759052100319E-5</v>
      </c>
      <c r="W500" s="253">
        <f t="shared" si="225"/>
        <v>4.0902656306878251E-5</v>
      </c>
      <c r="X500">
        <f t="shared" si="216"/>
        <v>113.65676595692612</v>
      </c>
      <c r="Y500">
        <f t="shared" si="217"/>
        <v>15.595425926280697</v>
      </c>
      <c r="Z500" s="55">
        <f t="shared" si="218"/>
        <v>8.5124747496230029</v>
      </c>
      <c r="AA500" s="477">
        <f t="shared" si="219"/>
        <v>1.0704483807513214E-3</v>
      </c>
      <c r="AB500" s="253">
        <f t="shared" si="227"/>
        <v>186093517.38417804</v>
      </c>
      <c r="AC500" s="261">
        <f t="shared" si="226"/>
        <v>13945.181181023132</v>
      </c>
      <c r="AD500" s="435">
        <f t="shared" si="220"/>
        <v>-1.5404755755586029E-2</v>
      </c>
      <c r="AE500" s="478">
        <f t="shared" si="228"/>
        <v>-5.2318781614303519E-2</v>
      </c>
    </row>
    <row r="501" spans="2:31" x14ac:dyDescent="0.3">
      <c r="B501" s="353">
        <v>472</v>
      </c>
      <c r="C501" s="432">
        <f t="shared" si="202"/>
        <v>113.65676493254894</v>
      </c>
      <c r="D501" s="433">
        <f t="shared" si="203"/>
        <v>15.595425870056681</v>
      </c>
      <c r="E501" s="434">
        <f t="shared" si="204"/>
        <v>7.0829511511225167</v>
      </c>
      <c r="F501" s="434">
        <f t="shared" si="205"/>
        <v>7.0829511128197558</v>
      </c>
      <c r="G501" s="434">
        <f t="shared" si="206"/>
        <v>3.8302760962949378E-8</v>
      </c>
      <c r="H501" s="467">
        <f t="shared" si="207"/>
        <v>8.5124747189341647</v>
      </c>
      <c r="I501" s="253">
        <f t="shared" si="212"/>
        <v>113.65676595692612</v>
      </c>
      <c r="J501">
        <f t="shared" si="213"/>
        <v>15.595425926280697</v>
      </c>
      <c r="K501" s="253">
        <f t="shared" si="208"/>
        <v>21362295032.412781</v>
      </c>
      <c r="L501" s="249">
        <f t="shared" si="209"/>
        <v>187954452.55801982</v>
      </c>
      <c r="M501" s="253">
        <f t="shared" si="210"/>
        <v>2931229731.8156838</v>
      </c>
      <c r="N501" s="443">
        <f t="shared" si="221"/>
        <v>1.0000000141436656E-2</v>
      </c>
      <c r="O501" s="454">
        <f t="shared" si="211"/>
        <v>1.0000000353595244E-2</v>
      </c>
      <c r="Q501" s="353">
        <v>472</v>
      </c>
      <c r="R501" s="54">
        <f t="shared" si="222"/>
        <v>5.3972854161369687E-12</v>
      </c>
      <c r="S501" s="253">
        <f t="shared" si="214"/>
        <v>7.3051523303091861E-5</v>
      </c>
      <c r="T501" s="253">
        <f t="shared" si="215"/>
        <v>3.3177700652877863E-5</v>
      </c>
      <c r="U501">
        <f t="shared" si="223"/>
        <v>3.3635225115830541E-13</v>
      </c>
      <c r="V501" s="253">
        <f t="shared" si="224"/>
        <v>3.3177700316525613E-5</v>
      </c>
      <c r="W501" s="253">
        <f t="shared" si="225"/>
        <v>3.9873822650213998E-5</v>
      </c>
      <c r="X501">
        <f t="shared" si="216"/>
        <v>113.65676595692612</v>
      </c>
      <c r="Y501">
        <f t="shared" si="217"/>
        <v>15.595425926280697</v>
      </c>
      <c r="Z501" s="55">
        <f t="shared" si="218"/>
        <v>8.5124747496230029</v>
      </c>
      <c r="AA501" s="477">
        <f t="shared" si="219"/>
        <v>1.0144438256894082E-3</v>
      </c>
      <c r="AB501" s="253">
        <f t="shared" si="227"/>
        <v>187954452.55801982</v>
      </c>
      <c r="AC501" s="261">
        <f t="shared" si="226"/>
        <v>13730.359070962051</v>
      </c>
      <c r="AD501" s="435">
        <f t="shared" si="220"/>
        <v>-1.5404755755587803E-2</v>
      </c>
      <c r="AE501" s="478">
        <f t="shared" si="228"/>
        <v>-5.2318781614303533E-2</v>
      </c>
    </row>
    <row r="502" spans="2:31" x14ac:dyDescent="0.3">
      <c r="B502" s="353">
        <v>473</v>
      </c>
      <c r="C502" s="432">
        <f t="shared" si="202"/>
        <v>113.6567649708517</v>
      </c>
      <c r="D502" s="433">
        <f t="shared" si="203"/>
        <v>15.595425872158971</v>
      </c>
      <c r="E502" s="434">
        <f t="shared" si="204"/>
        <v>7.0829511520773103</v>
      </c>
      <c r="F502" s="434">
        <f t="shared" si="205"/>
        <v>7.082951115206737</v>
      </c>
      <c r="G502" s="434">
        <f t="shared" si="206"/>
        <v>3.6870573261182926E-8</v>
      </c>
      <c r="H502" s="467">
        <f t="shared" si="207"/>
        <v>8.5124747200816611</v>
      </c>
      <c r="I502" s="253">
        <f t="shared" si="212"/>
        <v>113.65676595692612</v>
      </c>
      <c r="J502">
        <f t="shared" si="213"/>
        <v>15.595425926280697</v>
      </c>
      <c r="K502" s="253">
        <f t="shared" si="208"/>
        <v>21575917990.008072</v>
      </c>
      <c r="L502" s="249">
        <f t="shared" si="209"/>
        <v>189833997.08360001</v>
      </c>
      <c r="M502" s="253">
        <f t="shared" si="210"/>
        <v>2960542029.5329256</v>
      </c>
      <c r="N502" s="443">
        <f t="shared" si="221"/>
        <v>1.0000000136149318E-2</v>
      </c>
      <c r="O502" s="454">
        <f t="shared" si="211"/>
        <v>1.0000000340373696E-2</v>
      </c>
      <c r="Q502" s="353">
        <v>473</v>
      </c>
      <c r="R502" s="54">
        <f t="shared" si="222"/>
        <v>5.0642633852871618E-12</v>
      </c>
      <c r="S502" s="253">
        <f t="shared" si="214"/>
        <v>7.1214042008944716E-5</v>
      </c>
      <c r="T502" s="253">
        <f t="shared" si="215"/>
        <v>3.2343174532463662E-5</v>
      </c>
      <c r="U502">
        <f t="shared" si="223"/>
        <v>3.1559872394502444E-13</v>
      </c>
      <c r="V502" s="253">
        <f t="shared" si="224"/>
        <v>3.2343174216864939E-5</v>
      </c>
      <c r="W502" s="253">
        <f t="shared" si="225"/>
        <v>3.8870867476481055E-5</v>
      </c>
      <c r="X502">
        <f t="shared" si="216"/>
        <v>113.65676595692612</v>
      </c>
      <c r="Y502">
        <f t="shared" si="217"/>
        <v>15.595425926280697</v>
      </c>
      <c r="Z502" s="55">
        <f t="shared" si="218"/>
        <v>8.5124747496230029</v>
      </c>
      <c r="AA502" s="477">
        <f t="shared" si="219"/>
        <v>9.6136936071318535E-4</v>
      </c>
      <c r="AB502" s="253">
        <f t="shared" si="227"/>
        <v>189833997.08360001</v>
      </c>
      <c r="AC502" s="261">
        <f t="shared" si="226"/>
        <v>13518.846243037384</v>
      </c>
      <c r="AD502" s="435">
        <f t="shared" si="220"/>
        <v>-1.5404755755586164E-2</v>
      </c>
      <c r="AE502" s="478">
        <f t="shared" si="228"/>
        <v>-5.2318781614303631E-2</v>
      </c>
    </row>
    <row r="503" spans="2:31" x14ac:dyDescent="0.3">
      <c r="B503" s="353">
        <v>474</v>
      </c>
      <c r="C503" s="432">
        <f t="shared" si="202"/>
        <v>113.65676500772227</v>
      </c>
      <c r="D503" s="433">
        <f t="shared" si="203"/>
        <v>15.59542587418265</v>
      </c>
      <c r="E503" s="434">
        <f t="shared" si="204"/>
        <v>7.0829511529964018</v>
      </c>
      <c r="F503" s="434">
        <f t="shared" si="205"/>
        <v>7.0829511175044662</v>
      </c>
      <c r="G503" s="434">
        <f t="shared" si="206"/>
        <v>3.5491935612697034E-8</v>
      </c>
      <c r="H503" s="467">
        <f t="shared" si="207"/>
        <v>8.5124747211862477</v>
      </c>
      <c r="I503" s="253">
        <f t="shared" si="212"/>
        <v>113.65676595692612</v>
      </c>
      <c r="J503">
        <f t="shared" si="213"/>
        <v>15.595425926280697</v>
      </c>
      <c r="K503" s="253">
        <f t="shared" si="208"/>
        <v>21791677176.977436</v>
      </c>
      <c r="L503" s="249">
        <f t="shared" si="209"/>
        <v>191732337.05443603</v>
      </c>
      <c r="M503" s="253">
        <f t="shared" si="210"/>
        <v>2990147450.2162566</v>
      </c>
      <c r="N503" s="443">
        <f t="shared" si="221"/>
        <v>1.0000000131057675E-2</v>
      </c>
      <c r="O503" s="454">
        <f t="shared" si="211"/>
        <v>1.0000000327646938E-2</v>
      </c>
      <c r="Q503" s="353">
        <v>474</v>
      </c>
      <c r="R503" s="54">
        <f t="shared" si="222"/>
        <v>4.7517894011831764E-12</v>
      </c>
      <c r="S503" s="253">
        <f t="shared" si="214"/>
        <v>6.9422779292503765E-5</v>
      </c>
      <c r="T503" s="253">
        <f t="shared" si="215"/>
        <v>3.1529639434089834E-5</v>
      </c>
      <c r="U503">
        <f t="shared" si="223"/>
        <v>2.961257259694968E-13</v>
      </c>
      <c r="V503" s="253">
        <f t="shared" si="224"/>
        <v>3.1529639137964107E-5</v>
      </c>
      <c r="W503" s="253">
        <f t="shared" si="225"/>
        <v>3.7893139858413931E-5</v>
      </c>
      <c r="X503">
        <f t="shared" si="216"/>
        <v>113.65676595692612</v>
      </c>
      <c r="Y503">
        <f t="shared" si="217"/>
        <v>15.595425926280697</v>
      </c>
      <c r="Z503" s="55">
        <f t="shared" si="218"/>
        <v>8.5124747496230029</v>
      </c>
      <c r="AA503" s="477">
        <f t="shared" si="219"/>
        <v>9.1107168707934953E-4</v>
      </c>
      <c r="AB503" s="253">
        <f t="shared" si="227"/>
        <v>191732337.05443603</v>
      </c>
      <c r="AC503" s="261">
        <f t="shared" si="226"/>
        <v>13310.591718566047</v>
      </c>
      <c r="AD503" s="435">
        <f t="shared" si="220"/>
        <v>-1.5404755755587788E-2</v>
      </c>
      <c r="AE503" s="478">
        <f t="shared" si="228"/>
        <v>-5.231878161430361E-2</v>
      </c>
    </row>
    <row r="504" spans="2:31" x14ac:dyDescent="0.3">
      <c r="B504" s="353">
        <v>475</v>
      </c>
      <c r="C504" s="432">
        <f t="shared" si="202"/>
        <v>113.65676504321421</v>
      </c>
      <c r="D504" s="433">
        <f t="shared" si="203"/>
        <v>15.595425876130664</v>
      </c>
      <c r="E504" s="434">
        <f t="shared" si="204"/>
        <v>7.0829511538811278</v>
      </c>
      <c r="F504" s="434">
        <f t="shared" si="205"/>
        <v>7.0829511197162809</v>
      </c>
      <c r="G504" s="434">
        <f t="shared" si="206"/>
        <v>3.4164846951512118E-8</v>
      </c>
      <c r="H504" s="467">
        <f t="shared" si="207"/>
        <v>8.5124747222495358</v>
      </c>
      <c r="I504" s="253">
        <f t="shared" si="212"/>
        <v>113.65676595692612</v>
      </c>
      <c r="J504">
        <f t="shared" si="213"/>
        <v>15.595425926280697</v>
      </c>
      <c r="K504" s="253">
        <f t="shared" si="208"/>
        <v>22009593955.620213</v>
      </c>
      <c r="L504" s="249">
        <f t="shared" si="209"/>
        <v>193649660.4249804</v>
      </c>
      <c r="M504" s="253">
        <f t="shared" si="210"/>
        <v>3020048925.095655</v>
      </c>
      <c r="N504" s="443">
        <f t="shared" si="221"/>
        <v>1.0000000126159592E-2</v>
      </c>
      <c r="O504" s="454">
        <f t="shared" si="211"/>
        <v>1.0000000315395739E-2</v>
      </c>
      <c r="Q504" s="353">
        <v>475</v>
      </c>
      <c r="R504" s="54">
        <f t="shared" si="222"/>
        <v>4.4585956130945658E-12</v>
      </c>
      <c r="S504" s="253">
        <f t="shared" si="214"/>
        <v>6.7676572607553191E-5</v>
      </c>
      <c r="T504" s="253">
        <f t="shared" si="215"/>
        <v>3.0736567365887086E-5</v>
      </c>
      <c r="U504">
        <f t="shared" si="223"/>
        <v>2.7785424631893228E-13</v>
      </c>
      <c r="V504" s="253">
        <f t="shared" si="224"/>
        <v>3.0736567088032842E-5</v>
      </c>
      <c r="W504" s="253">
        <f t="shared" si="225"/>
        <v>3.6940005241666105E-5</v>
      </c>
      <c r="X504">
        <f t="shared" si="216"/>
        <v>113.65676595692612</v>
      </c>
      <c r="Y504">
        <f t="shared" si="217"/>
        <v>15.595425926280697</v>
      </c>
      <c r="Z504" s="55">
        <f t="shared" si="218"/>
        <v>8.5124747496230029</v>
      </c>
      <c r="AA504" s="477">
        <f t="shared" si="219"/>
        <v>8.6340552644806996E-4</v>
      </c>
      <c r="AB504" s="253">
        <f t="shared" si="227"/>
        <v>193649660.4249804</v>
      </c>
      <c r="AC504" s="261">
        <f t="shared" si="226"/>
        <v>13105.54530417921</v>
      </c>
      <c r="AD504" s="435">
        <f t="shared" si="220"/>
        <v>-1.5404755755586143E-2</v>
      </c>
      <c r="AE504" s="478">
        <f t="shared" si="228"/>
        <v>-5.2318781614303533E-2</v>
      </c>
    </row>
    <row r="505" spans="2:31" x14ac:dyDescent="0.3">
      <c r="B505" s="353">
        <v>476</v>
      </c>
      <c r="C505" s="432">
        <f t="shared" si="202"/>
        <v>113.65676507737905</v>
      </c>
      <c r="D505" s="433">
        <f t="shared" si="203"/>
        <v>15.595425878005839</v>
      </c>
      <c r="E505" s="434">
        <f t="shared" si="204"/>
        <v>7.0829511547327737</v>
      </c>
      <c r="F505" s="434">
        <f t="shared" si="205"/>
        <v>7.082951121845392</v>
      </c>
      <c r="G505" s="434">
        <f t="shared" si="206"/>
        <v>3.2887381706814267E-8</v>
      </c>
      <c r="H505" s="467">
        <f t="shared" si="207"/>
        <v>8.5124747232730655</v>
      </c>
      <c r="I505" s="253">
        <f t="shared" si="212"/>
        <v>113.65676595692612</v>
      </c>
      <c r="J505">
        <f t="shared" si="213"/>
        <v>15.595425926280697</v>
      </c>
      <c r="K505" s="253">
        <f t="shared" si="208"/>
        <v>22229689901.858585</v>
      </c>
      <c r="L505" s="249">
        <f t="shared" si="209"/>
        <v>195586157.02923021</v>
      </c>
      <c r="M505" s="253">
        <f t="shared" si="210"/>
        <v>3050249414.7133694</v>
      </c>
      <c r="N505" s="443">
        <f t="shared" si="221"/>
        <v>1.0000000121441031E-2</v>
      </c>
      <c r="O505" s="454">
        <f t="shared" si="211"/>
        <v>1.0000000303602633E-2</v>
      </c>
      <c r="Q505" s="353">
        <v>476</v>
      </c>
      <c r="R505" s="54">
        <f t="shared" si="222"/>
        <v>4.1834923989174049E-12</v>
      </c>
      <c r="S505" s="253">
        <f t="shared" si="214"/>
        <v>6.5974288649661955E-5</v>
      </c>
      <c r="T505" s="253">
        <f t="shared" si="215"/>
        <v>2.9963443616683611E-5</v>
      </c>
      <c r="U505">
        <f t="shared" si="223"/>
        <v>2.6071014919323278E-13</v>
      </c>
      <c r="V505" s="253">
        <f t="shared" si="224"/>
        <v>2.9963443355973463E-5</v>
      </c>
      <c r="W505" s="253">
        <f t="shared" si="225"/>
        <v>3.6010845032978341E-5</v>
      </c>
      <c r="X505">
        <f t="shared" si="216"/>
        <v>113.65676595692612</v>
      </c>
      <c r="Y505">
        <f t="shared" si="217"/>
        <v>15.595425926280697</v>
      </c>
      <c r="Z505" s="55">
        <f t="shared" si="218"/>
        <v>8.5124747496230029</v>
      </c>
      <c r="AA505" s="477">
        <f t="shared" si="219"/>
        <v>8.1823320126525058E-4</v>
      </c>
      <c r="AB505" s="253">
        <f t="shared" si="227"/>
        <v>195586157.02923021</v>
      </c>
      <c r="AC505" s="261">
        <f t="shared" si="226"/>
        <v>12903.65757972456</v>
      </c>
      <c r="AD505" s="435">
        <f t="shared" si="220"/>
        <v>-1.5404755755586117E-2</v>
      </c>
      <c r="AE505" s="478">
        <f t="shared" si="228"/>
        <v>-5.2318781614303568E-2</v>
      </c>
    </row>
    <row r="506" spans="2:31" x14ac:dyDescent="0.3">
      <c r="B506" s="353">
        <v>477</v>
      </c>
      <c r="C506" s="432">
        <f t="shared" si="202"/>
        <v>113.65676511026642</v>
      </c>
      <c r="D506" s="433">
        <f t="shared" si="203"/>
        <v>15.595425879810895</v>
      </c>
      <c r="E506" s="434">
        <f t="shared" si="204"/>
        <v>7.082951155552573</v>
      </c>
      <c r="F506" s="434">
        <f t="shared" si="205"/>
        <v>7.082951123894893</v>
      </c>
      <c r="G506" s="434">
        <f t="shared" si="206"/>
        <v>3.165768003299263E-8</v>
      </c>
      <c r="H506" s="467">
        <f t="shared" si="207"/>
        <v>8.5124747242583219</v>
      </c>
      <c r="I506" s="253">
        <f t="shared" si="212"/>
        <v>113.65676595692612</v>
      </c>
      <c r="J506">
        <f t="shared" si="213"/>
        <v>15.595425926280697</v>
      </c>
      <c r="K506" s="253">
        <f t="shared" si="208"/>
        <v>22451986807.37381</v>
      </c>
      <c r="L506" s="249">
        <f t="shared" si="209"/>
        <v>197542018.5995225</v>
      </c>
      <c r="M506" s="253">
        <f t="shared" si="210"/>
        <v>3080751909.2170835</v>
      </c>
      <c r="N506" s="443">
        <f t="shared" si="221"/>
        <v>1.0000000116902044E-2</v>
      </c>
      <c r="O506" s="454">
        <f t="shared" si="211"/>
        <v>1.0000000292250528E-2</v>
      </c>
      <c r="Q506" s="353">
        <v>477</v>
      </c>
      <c r="R506" s="54">
        <f t="shared" si="222"/>
        <v>3.9253635383300464E-12</v>
      </c>
      <c r="S506" s="253">
        <f t="shared" si="214"/>
        <v>6.4314822620658842E-5</v>
      </c>
      <c r="T506" s="253">
        <f t="shared" si="215"/>
        <v>2.920976642195282E-5</v>
      </c>
      <c r="U506">
        <f t="shared" si="223"/>
        <v>2.4462387310194017E-13</v>
      </c>
      <c r="V506" s="253">
        <f t="shared" si="224"/>
        <v>2.9209766177328946E-5</v>
      </c>
      <c r="W506" s="253">
        <f t="shared" si="225"/>
        <v>3.5105056198706018E-5</v>
      </c>
      <c r="X506">
        <f t="shared" si="216"/>
        <v>113.65676595692612</v>
      </c>
      <c r="Y506">
        <f t="shared" si="217"/>
        <v>15.595425926280697</v>
      </c>
      <c r="Z506" s="55">
        <f t="shared" si="218"/>
        <v>8.5124747496230029</v>
      </c>
      <c r="AA506" s="477">
        <f t="shared" si="219"/>
        <v>7.7542423709868144E-4</v>
      </c>
      <c r="AB506" s="253">
        <f t="shared" si="227"/>
        <v>197542018.5995225</v>
      </c>
      <c r="AC506" s="261">
        <f t="shared" si="226"/>
        <v>12704.879886355189</v>
      </c>
      <c r="AD506" s="435">
        <f t="shared" si="220"/>
        <v>-1.5404755755585878E-2</v>
      </c>
      <c r="AE506" s="478">
        <f t="shared" si="228"/>
        <v>-5.2318781614303575E-2</v>
      </c>
    </row>
    <row r="507" spans="2:31" x14ac:dyDescent="0.3">
      <c r="B507" s="353">
        <v>478</v>
      </c>
      <c r="C507" s="432">
        <f t="shared" si="202"/>
        <v>113.65676514192411</v>
      </c>
      <c r="D507" s="433">
        <f t="shared" si="203"/>
        <v>15.595425881548456</v>
      </c>
      <c r="E507" s="434">
        <f t="shared" si="204"/>
        <v>7.0829511563417187</v>
      </c>
      <c r="F507" s="434">
        <f t="shared" si="205"/>
        <v>7.082951125867762</v>
      </c>
      <c r="G507" s="434">
        <f t="shared" si="206"/>
        <v>3.0473956691423609E-8</v>
      </c>
      <c r="H507" s="467">
        <f t="shared" si="207"/>
        <v>8.5124747252067365</v>
      </c>
      <c r="I507" s="253">
        <f t="shared" si="212"/>
        <v>113.65676595692612</v>
      </c>
      <c r="J507">
        <f t="shared" si="213"/>
        <v>15.595425926280697</v>
      </c>
      <c r="K507" s="253">
        <f t="shared" si="208"/>
        <v>22676506681.763809</v>
      </c>
      <c r="L507" s="249">
        <f t="shared" si="209"/>
        <v>199517438.78551772</v>
      </c>
      <c r="M507" s="253">
        <f t="shared" si="210"/>
        <v>3111559428.6559196</v>
      </c>
      <c r="N507" s="443">
        <f t="shared" si="221"/>
        <v>1.0000000112526186E-2</v>
      </c>
      <c r="O507" s="454">
        <f t="shared" si="211"/>
        <v>1.0000000281323045E-2</v>
      </c>
      <c r="Q507" s="353">
        <v>478</v>
      </c>
      <c r="R507" s="54">
        <f t="shared" si="222"/>
        <v>3.6831616837736697E-12</v>
      </c>
      <c r="S507" s="253">
        <f t="shared" si="214"/>
        <v>6.2697097511607607E-5</v>
      </c>
      <c r="T507" s="253">
        <f t="shared" si="215"/>
        <v>2.8475046638163256E-5</v>
      </c>
      <c r="U507">
        <f t="shared" si="223"/>
        <v>2.29530148621262E-13</v>
      </c>
      <c r="V507" s="253">
        <f t="shared" si="224"/>
        <v>2.8475046408633105E-5</v>
      </c>
      <c r="W507" s="253">
        <f t="shared" si="225"/>
        <v>3.4222050873444351E-5</v>
      </c>
      <c r="X507">
        <f t="shared" si="216"/>
        <v>113.65676595692612</v>
      </c>
      <c r="Y507">
        <f t="shared" si="217"/>
        <v>15.595425926280697</v>
      </c>
      <c r="Z507" s="55">
        <f t="shared" si="218"/>
        <v>8.5124747496230029</v>
      </c>
      <c r="AA507" s="477">
        <f t="shared" si="219"/>
        <v>7.3485498577947753E-4</v>
      </c>
      <c r="AB507" s="253">
        <f t="shared" si="227"/>
        <v>199517438.78551772</v>
      </c>
      <c r="AC507" s="261">
        <f t="shared" si="226"/>
        <v>12509.164314801785</v>
      </c>
      <c r="AD507" s="435">
        <f t="shared" si="220"/>
        <v>-1.540475575558959E-2</v>
      </c>
      <c r="AE507" s="478">
        <f t="shared" si="228"/>
        <v>-5.2318781614303617E-2</v>
      </c>
    </row>
    <row r="508" spans="2:31" x14ac:dyDescent="0.3">
      <c r="B508" s="353">
        <v>479</v>
      </c>
      <c r="C508" s="432">
        <f t="shared" si="202"/>
        <v>113.65676517239807</v>
      </c>
      <c r="D508" s="433">
        <f t="shared" si="203"/>
        <v>15.595425883221056</v>
      </c>
      <c r="E508" s="434">
        <f t="shared" si="204"/>
        <v>7.0829511571013608</v>
      </c>
      <c r="F508" s="434">
        <f t="shared" si="205"/>
        <v>7.0829511277668615</v>
      </c>
      <c r="G508" s="434">
        <f t="shared" si="206"/>
        <v>2.9334499274114023E-8</v>
      </c>
      <c r="H508" s="467">
        <f t="shared" si="207"/>
        <v>8.5124747261196951</v>
      </c>
      <c r="I508" s="253">
        <f t="shared" si="212"/>
        <v>113.65676595692612</v>
      </c>
      <c r="J508">
        <f t="shared" si="213"/>
        <v>15.595425926280697</v>
      </c>
      <c r="K508" s="253">
        <f t="shared" si="208"/>
        <v>22903271754.722332</v>
      </c>
      <c r="L508" s="249">
        <f t="shared" si="209"/>
        <v>201512613.17337289</v>
      </c>
      <c r="M508" s="253">
        <f t="shared" si="210"/>
        <v>3142675023.27953</v>
      </c>
      <c r="N508" s="443">
        <f t="shared" si="221"/>
        <v>1.0000000108322308E-2</v>
      </c>
      <c r="O508" s="454">
        <f t="shared" si="211"/>
        <v>1.0000000270803822E-2</v>
      </c>
      <c r="Q508" s="353">
        <v>479</v>
      </c>
      <c r="R508" s="54">
        <f t="shared" si="222"/>
        <v>3.4559041108813313E-12</v>
      </c>
      <c r="S508" s="253">
        <f t="shared" si="214"/>
        <v>6.1120063403818882E-5</v>
      </c>
      <c r="T508" s="253">
        <f t="shared" si="215"/>
        <v>2.7758807425320202E-5</v>
      </c>
      <c r="U508">
        <f t="shared" si="223"/>
        <v>2.153677335659877E-13</v>
      </c>
      <c r="V508" s="253">
        <f t="shared" si="224"/>
        <v>2.7758807209952469E-5</v>
      </c>
      <c r="W508" s="253">
        <f t="shared" si="225"/>
        <v>3.336125597849868E-5</v>
      </c>
      <c r="X508">
        <f t="shared" si="216"/>
        <v>113.65676595692612</v>
      </c>
      <c r="Y508">
        <f t="shared" si="217"/>
        <v>15.595425926280697</v>
      </c>
      <c r="Z508" s="55">
        <f t="shared" si="218"/>
        <v>8.5124747496230029</v>
      </c>
      <c r="AA508" s="477">
        <f t="shared" si="219"/>
        <v>6.9640826826029888E-4</v>
      </c>
      <c r="AB508" s="253">
        <f t="shared" si="227"/>
        <v>201512613.17337289</v>
      </c>
      <c r="AC508" s="261">
        <f t="shared" si="226"/>
        <v>12316.463693825772</v>
      </c>
      <c r="AD508" s="435">
        <f t="shared" si="220"/>
        <v>-1.5404755755585932E-2</v>
      </c>
      <c r="AE508" s="478">
        <f t="shared" si="228"/>
        <v>-5.2318781614303589E-2</v>
      </c>
    </row>
    <row r="509" spans="2:31" x14ac:dyDescent="0.3">
      <c r="B509" s="353">
        <v>480</v>
      </c>
      <c r="C509" s="432">
        <f t="shared" si="202"/>
        <v>113.65676520173257</v>
      </c>
      <c r="D509" s="433">
        <f t="shared" si="203"/>
        <v>15.595425884831108</v>
      </c>
      <c r="E509" s="434">
        <f t="shared" si="204"/>
        <v>7.0829511578325963</v>
      </c>
      <c r="F509" s="434">
        <f t="shared" si="205"/>
        <v>7.0829511295949521</v>
      </c>
      <c r="G509" s="434">
        <f t="shared" si="206"/>
        <v>2.8237644222883773E-8</v>
      </c>
      <c r="H509" s="467">
        <f t="shared" si="207"/>
        <v>8.5124747269985122</v>
      </c>
      <c r="I509" s="253">
        <f t="shared" si="212"/>
        <v>113.65676595692612</v>
      </c>
      <c r="J509">
        <f t="shared" si="213"/>
        <v>15.595425926280697</v>
      </c>
      <c r="K509" s="253">
        <f t="shared" si="208"/>
        <v>23132304478.239941</v>
      </c>
      <c r="L509" s="249">
        <f t="shared" si="209"/>
        <v>203527739.30510664</v>
      </c>
      <c r="M509" s="253">
        <f t="shared" si="210"/>
        <v>3174101773.8400164</v>
      </c>
      <c r="N509" s="443">
        <f t="shared" si="221"/>
        <v>1.0000000104271366E-2</v>
      </c>
      <c r="O509" s="454">
        <f t="shared" si="211"/>
        <v>1.0000000260678273E-2</v>
      </c>
      <c r="Q509" s="353">
        <v>480</v>
      </c>
      <c r="R509" s="54">
        <f t="shared" si="222"/>
        <v>3.2426687311130263E-12</v>
      </c>
      <c r="S509" s="253">
        <f t="shared" si="214"/>
        <v>5.9582696787442631E-5</v>
      </c>
      <c r="T509" s="253">
        <f t="shared" si="215"/>
        <v>2.7060583937491848E-5</v>
      </c>
      <c r="U509">
        <f t="shared" si="223"/>
        <v>2.0207916450176361E-13</v>
      </c>
      <c r="V509" s="253">
        <f t="shared" si="224"/>
        <v>2.7060583735412683E-5</v>
      </c>
      <c r="W509" s="253">
        <f t="shared" si="225"/>
        <v>3.2522112849950784E-5</v>
      </c>
      <c r="X509">
        <f t="shared" si="216"/>
        <v>113.65676595692612</v>
      </c>
      <c r="Y509">
        <f t="shared" si="217"/>
        <v>15.595425926280697</v>
      </c>
      <c r="Z509" s="55">
        <f t="shared" si="218"/>
        <v>8.5124747496230029</v>
      </c>
      <c r="AA509" s="477">
        <f t="shared" si="219"/>
        <v>6.5997303615879298E-4</v>
      </c>
      <c r="AB509" s="253">
        <f t="shared" si="227"/>
        <v>203527739.30510664</v>
      </c>
      <c r="AC509" s="261">
        <f t="shared" si="226"/>
        <v>12126.731578849838</v>
      </c>
      <c r="AD509" s="435">
        <f t="shared" si="220"/>
        <v>-1.5404755755586414E-2</v>
      </c>
      <c r="AE509" s="478">
        <f t="shared" si="228"/>
        <v>-5.2318781614303554E-2</v>
      </c>
    </row>
    <row r="510" spans="2:31" x14ac:dyDescent="0.3">
      <c r="B510" s="353">
        <v>481</v>
      </c>
      <c r="C510" s="432">
        <f t="shared" si="202"/>
        <v>113.65676522997022</v>
      </c>
      <c r="D510" s="433">
        <f t="shared" si="203"/>
        <v>15.595425886380966</v>
      </c>
      <c r="E510" s="434">
        <f t="shared" si="204"/>
        <v>7.0829511585364919</v>
      </c>
      <c r="F510" s="434">
        <f t="shared" si="205"/>
        <v>7.0829511313546876</v>
      </c>
      <c r="G510" s="434">
        <f t="shared" si="206"/>
        <v>2.7181804362896855E-8</v>
      </c>
      <c r="H510" s="467">
        <f t="shared" si="207"/>
        <v>8.5124747278444737</v>
      </c>
      <c r="I510" s="253">
        <f t="shared" si="212"/>
        <v>113.65676595692612</v>
      </c>
      <c r="J510">
        <f t="shared" si="213"/>
        <v>15.595425926280697</v>
      </c>
      <c r="K510" s="253">
        <f t="shared" si="208"/>
        <v>23363627528.826958</v>
      </c>
      <c r="L510" s="249">
        <f t="shared" si="209"/>
        <v>205563016.6981577</v>
      </c>
      <c r="M510" s="253">
        <f t="shared" si="210"/>
        <v>3205842791.897016</v>
      </c>
      <c r="N510" s="443">
        <f t="shared" si="221"/>
        <v>1.0000000100374702E-2</v>
      </c>
      <c r="O510" s="454">
        <f t="shared" si="211"/>
        <v>1.0000000250931231E-2</v>
      </c>
      <c r="Q510" s="353">
        <v>481</v>
      </c>
      <c r="R510" s="54">
        <f t="shared" si="222"/>
        <v>3.0425903504182109E-12</v>
      </c>
      <c r="S510" s="253">
        <f t="shared" si="214"/>
        <v>5.8083999897200864E-5</v>
      </c>
      <c r="T510" s="253">
        <f t="shared" si="215"/>
        <v>2.6379923021120022E-5</v>
      </c>
      <c r="U510">
        <f t="shared" si="223"/>
        <v>1.8961052358949993E-13</v>
      </c>
      <c r="V510" s="253">
        <f t="shared" si="224"/>
        <v>2.6379922831509498E-5</v>
      </c>
      <c r="W510" s="253">
        <f t="shared" si="225"/>
        <v>3.1704076876080839E-5</v>
      </c>
      <c r="X510">
        <f t="shared" si="216"/>
        <v>113.65676595692612</v>
      </c>
      <c r="Y510">
        <f t="shared" si="217"/>
        <v>15.595425926280697</v>
      </c>
      <c r="Z510" s="55">
        <f t="shared" si="218"/>
        <v>8.5124747496230029</v>
      </c>
      <c r="AA510" s="477">
        <f t="shared" si="219"/>
        <v>6.2544405100867218E-4</v>
      </c>
      <c r="AB510" s="253">
        <f t="shared" si="227"/>
        <v>205563016.6981577</v>
      </c>
      <c r="AC510" s="261">
        <f t="shared" si="226"/>
        <v>11939.922240764106</v>
      </c>
      <c r="AD510" s="435">
        <f t="shared" si="220"/>
        <v>-1.540475575558585E-2</v>
      </c>
      <c r="AE510" s="478">
        <f t="shared" si="228"/>
        <v>-5.2318781614303631E-2</v>
      </c>
    </row>
    <row r="511" spans="2:31" x14ac:dyDescent="0.3">
      <c r="B511" s="353">
        <v>482</v>
      </c>
      <c r="C511" s="432">
        <f t="shared" si="202"/>
        <v>113.65676525715202</v>
      </c>
      <c r="D511" s="433">
        <f t="shared" si="203"/>
        <v>15.595425887872866</v>
      </c>
      <c r="E511" s="434">
        <f t="shared" si="204"/>
        <v>7.0829511592140664</v>
      </c>
      <c r="F511" s="434">
        <f t="shared" si="205"/>
        <v>7.0829511330486241</v>
      </c>
      <c r="G511" s="434">
        <f t="shared" si="206"/>
        <v>2.6165442257308769E-8</v>
      </c>
      <c r="H511" s="467">
        <f t="shared" si="207"/>
        <v>8.5124747286588001</v>
      </c>
      <c r="I511" s="253">
        <f t="shared" si="212"/>
        <v>113.65676595692612</v>
      </c>
      <c r="J511">
        <f t="shared" si="213"/>
        <v>15.595425926280697</v>
      </c>
      <c r="K511" s="253">
        <f t="shared" si="208"/>
        <v>23597263809.758675</v>
      </c>
      <c r="L511" s="249">
        <f t="shared" si="209"/>
        <v>207618646.86513928</v>
      </c>
      <c r="M511" s="253">
        <f t="shared" si="210"/>
        <v>3237901220.1257329</v>
      </c>
      <c r="N511" s="443">
        <f t="shared" si="221"/>
        <v>1.0000000096619426E-2</v>
      </c>
      <c r="O511" s="454">
        <f t="shared" si="211"/>
        <v>1.000000024154842E-2</v>
      </c>
      <c r="Q511" s="353">
        <v>482</v>
      </c>
      <c r="R511" s="54">
        <f t="shared" si="222"/>
        <v>2.8548571587454387E-12</v>
      </c>
      <c r="S511" s="253">
        <f t="shared" si="214"/>
        <v>5.6623000064828754E-5</v>
      </c>
      <c r="T511" s="253">
        <f t="shared" si="215"/>
        <v>2.5716382920919334E-5</v>
      </c>
      <c r="U511">
        <f t="shared" si="223"/>
        <v>1.7791121981588822E-13</v>
      </c>
      <c r="V511" s="253">
        <f t="shared" si="224"/>
        <v>2.5716382743008113E-5</v>
      </c>
      <c r="W511" s="253">
        <f t="shared" si="225"/>
        <v>3.090661714390942E-5</v>
      </c>
      <c r="X511">
        <f t="shared" si="216"/>
        <v>113.65676595692612</v>
      </c>
      <c r="Y511">
        <f t="shared" si="217"/>
        <v>15.595425926280697</v>
      </c>
      <c r="Z511" s="55">
        <f t="shared" si="218"/>
        <v>8.5124747496230029</v>
      </c>
      <c r="AA511" s="477">
        <f t="shared" si="219"/>
        <v>5.9272158029198411E-4</v>
      </c>
      <c r="AB511" s="253">
        <f t="shared" si="227"/>
        <v>207618646.86513928</v>
      </c>
      <c r="AC511" s="261">
        <f t="shared" si="226"/>
        <v>11755.990654904446</v>
      </c>
      <c r="AD511" s="435">
        <f t="shared" si="220"/>
        <v>-1.5404755755585997E-2</v>
      </c>
      <c r="AE511" s="478">
        <f t="shared" si="228"/>
        <v>-5.2318781614303582E-2</v>
      </c>
    </row>
    <row r="512" spans="2:31" x14ac:dyDescent="0.3">
      <c r="B512" s="353">
        <v>483</v>
      </c>
      <c r="C512" s="432">
        <f t="shared" si="202"/>
        <v>113.65676528331745</v>
      </c>
      <c r="D512" s="433">
        <f t="shared" si="203"/>
        <v>15.595425889308984</v>
      </c>
      <c r="E512" s="434">
        <f t="shared" si="204"/>
        <v>7.0829511598663064</v>
      </c>
      <c r="F512" s="434">
        <f t="shared" si="205"/>
        <v>7.0829511346792229</v>
      </c>
      <c r="G512" s="434">
        <f t="shared" si="206"/>
        <v>2.5187083529942811E-8</v>
      </c>
      <c r="H512" s="467">
        <f t="shared" si="207"/>
        <v>8.5124747294426779</v>
      </c>
      <c r="I512" s="253">
        <f t="shared" si="212"/>
        <v>113.65676595692612</v>
      </c>
      <c r="J512">
        <f t="shared" si="213"/>
        <v>15.595425926280697</v>
      </c>
      <c r="K512" s="253">
        <f t="shared" si="208"/>
        <v>23833236453.343018</v>
      </c>
      <c r="L512" s="249">
        <f t="shared" si="209"/>
        <v>209694833.33379066</v>
      </c>
      <c r="M512" s="253">
        <f t="shared" si="210"/>
        <v>3270280232.628129</v>
      </c>
      <c r="N512" s="443">
        <f t="shared" si="221"/>
        <v>1.0000000093004313E-2</v>
      </c>
      <c r="O512" s="454">
        <f t="shared" si="211"/>
        <v>1.0000000232516628E-2</v>
      </c>
      <c r="Q512" s="353">
        <v>483</v>
      </c>
      <c r="R512" s="54">
        <f t="shared" si="222"/>
        <v>2.6787074361554508E-12</v>
      </c>
      <c r="S512" s="253">
        <f t="shared" si="214"/>
        <v>5.5198749087803352E-5</v>
      </c>
      <c r="T512" s="253">
        <f t="shared" si="215"/>
        <v>2.5069532993173641E-5</v>
      </c>
      <c r="U512">
        <f t="shared" si="223"/>
        <v>1.6693378372238261E-13</v>
      </c>
      <c r="V512" s="253">
        <f t="shared" si="224"/>
        <v>2.5069532826239856E-5</v>
      </c>
      <c r="W512" s="253">
        <f t="shared" si="225"/>
        <v>3.0129216094629711E-5</v>
      </c>
      <c r="X512">
        <f t="shared" si="216"/>
        <v>113.65676595692612</v>
      </c>
      <c r="Y512">
        <f t="shared" si="217"/>
        <v>15.595425926280697</v>
      </c>
      <c r="Z512" s="55">
        <f t="shared" si="218"/>
        <v>8.5124747496230029</v>
      </c>
      <c r="AA512" s="477">
        <f t="shared" si="219"/>
        <v>5.6171110937460291E-4</v>
      </c>
      <c r="AB512" s="253">
        <f t="shared" si="227"/>
        <v>209694833.33379066</v>
      </c>
      <c r="AC512" s="261">
        <f t="shared" si="226"/>
        <v>11574.892490200647</v>
      </c>
      <c r="AD512" s="435">
        <f t="shared" si="220"/>
        <v>-1.540475575558977E-2</v>
      </c>
      <c r="AE512" s="478">
        <f t="shared" si="228"/>
        <v>-5.231878161430354E-2</v>
      </c>
    </row>
    <row r="513" spans="2:31" x14ac:dyDescent="0.3">
      <c r="B513" s="353">
        <v>484</v>
      </c>
      <c r="C513" s="432">
        <f t="shared" si="202"/>
        <v>113.65676530850455</v>
      </c>
      <c r="D513" s="433">
        <f t="shared" si="203"/>
        <v>15.595425890691404</v>
      </c>
      <c r="E513" s="434">
        <f t="shared" si="204"/>
        <v>7.082951160494158</v>
      </c>
      <c r="F513" s="434">
        <f t="shared" si="205"/>
        <v>7.0829511362488518</v>
      </c>
      <c r="G513" s="434">
        <f t="shared" si="206"/>
        <v>2.4245306207149042E-8</v>
      </c>
      <c r="H513" s="467">
        <f t="shared" si="207"/>
        <v>8.5124747301972459</v>
      </c>
      <c r="I513" s="253">
        <f t="shared" si="212"/>
        <v>113.65676595692612</v>
      </c>
      <c r="J513">
        <f t="shared" si="213"/>
        <v>15.595425926280697</v>
      </c>
      <c r="K513" s="253">
        <f t="shared" si="208"/>
        <v>24071568823.210865</v>
      </c>
      <c r="L513" s="249">
        <f t="shared" si="209"/>
        <v>211791781.66712856</v>
      </c>
      <c r="M513" s="253">
        <f t="shared" si="210"/>
        <v>3302983035.2471957</v>
      </c>
      <c r="N513" s="443">
        <f t="shared" si="221"/>
        <v>1.0000000089529155E-2</v>
      </c>
      <c r="O513" s="454">
        <f t="shared" si="211"/>
        <v>1.0000000223822613E-2</v>
      </c>
      <c r="Q513" s="353">
        <v>484</v>
      </c>
      <c r="R513" s="54">
        <f t="shared" si="222"/>
        <v>2.5134264621728938E-12</v>
      </c>
      <c r="S513" s="253">
        <f t="shared" si="214"/>
        <v>5.3810322613952285E-5</v>
      </c>
      <c r="T513" s="253">
        <f t="shared" si="215"/>
        <v>2.4438953426244722E-5</v>
      </c>
      <c r="U513">
        <f t="shared" si="223"/>
        <v>1.5663367479976424E-13</v>
      </c>
      <c r="V513" s="253">
        <f t="shared" si="224"/>
        <v>2.4438953269611047E-5</v>
      </c>
      <c r="W513" s="253">
        <f t="shared" si="225"/>
        <v>2.9371369187707563E-5</v>
      </c>
      <c r="X513">
        <f t="shared" si="216"/>
        <v>113.65676595692612</v>
      </c>
      <c r="Y513">
        <f t="shared" si="217"/>
        <v>15.595425926280697</v>
      </c>
      <c r="Z513" s="55">
        <f t="shared" si="218"/>
        <v>8.5124747496230029</v>
      </c>
      <c r="AA513" s="477">
        <f t="shared" si="219"/>
        <v>5.323230685129049E-4</v>
      </c>
      <c r="AB513" s="253">
        <f t="shared" si="227"/>
        <v>211791781.66712856</v>
      </c>
      <c r="AC513" s="261">
        <f t="shared" si="226"/>
        <v>11396.58409849194</v>
      </c>
      <c r="AD513" s="435">
        <f t="shared" si="220"/>
        <v>-1.5404755755586023E-2</v>
      </c>
      <c r="AE513" s="478">
        <f t="shared" si="228"/>
        <v>-5.2318781614303533E-2</v>
      </c>
    </row>
    <row r="514" spans="2:31" x14ac:dyDescent="0.3">
      <c r="B514" s="353">
        <v>485</v>
      </c>
      <c r="C514" s="432">
        <f t="shared" si="202"/>
        <v>113.65676533274986</v>
      </c>
      <c r="D514" s="433">
        <f t="shared" si="203"/>
        <v>15.595425892022133</v>
      </c>
      <c r="E514" s="434">
        <f t="shared" si="204"/>
        <v>7.0829511610985332</v>
      </c>
      <c r="F514" s="434">
        <f t="shared" si="205"/>
        <v>7.0829511377597898</v>
      </c>
      <c r="G514" s="434">
        <f t="shared" si="206"/>
        <v>2.3338743382339544E-8</v>
      </c>
      <c r="H514" s="467">
        <f t="shared" si="207"/>
        <v>8.5124747309236</v>
      </c>
      <c r="I514" s="253">
        <f t="shared" si="212"/>
        <v>113.65676595692612</v>
      </c>
      <c r="J514">
        <f t="shared" si="213"/>
        <v>15.595425926280697</v>
      </c>
      <c r="K514" s="253">
        <f t="shared" si="208"/>
        <v>24312284516.629284</v>
      </c>
      <c r="L514" s="249">
        <f t="shared" si="209"/>
        <v>213909699.48379984</v>
      </c>
      <c r="M514" s="253">
        <f t="shared" si="210"/>
        <v>3336012865.8843226</v>
      </c>
      <c r="N514" s="443">
        <f t="shared" si="221"/>
        <v>1.0000000086181177E-2</v>
      </c>
      <c r="O514" s="454">
        <f t="shared" si="211"/>
        <v>1.000000021545377E-2</v>
      </c>
      <c r="Q514" s="353">
        <v>485</v>
      </c>
      <c r="R514" s="54">
        <f t="shared" si="222"/>
        <v>2.3583436158364935E-12</v>
      </c>
      <c r="S514" s="253">
        <f t="shared" si="214"/>
        <v>5.2456819541539613E-5</v>
      </c>
      <c r="T514" s="253">
        <f t="shared" si="215"/>
        <v>2.3824234968110155E-5</v>
      </c>
      <c r="U514">
        <f t="shared" si="223"/>
        <v>1.4696910076680152E-13</v>
      </c>
      <c r="V514" s="253">
        <f t="shared" si="224"/>
        <v>2.3824234821141055E-5</v>
      </c>
      <c r="W514" s="253">
        <f t="shared" si="225"/>
        <v>2.8632584573429457E-5</v>
      </c>
      <c r="X514">
        <f t="shared" si="216"/>
        <v>113.65676595692612</v>
      </c>
      <c r="Y514">
        <f t="shared" si="217"/>
        <v>15.595425926280697</v>
      </c>
      <c r="Z514" s="55">
        <f t="shared" si="218"/>
        <v>8.5124747496230029</v>
      </c>
      <c r="AA514" s="477">
        <f t="shared" si="219"/>
        <v>5.0447257414312221E-4</v>
      </c>
      <c r="AB514" s="253">
        <f t="shared" si="227"/>
        <v>213909699.48379984</v>
      </c>
      <c r="AC514" s="261">
        <f t="shared" si="226"/>
        <v>11221.022504006676</v>
      </c>
      <c r="AD514" s="435">
        <f t="shared" si="220"/>
        <v>-1.5404755755585984E-2</v>
      </c>
      <c r="AE514" s="478">
        <f t="shared" si="228"/>
        <v>-5.2318781614303679E-2</v>
      </c>
    </row>
    <row r="515" spans="2:31" x14ac:dyDescent="0.3">
      <c r="B515" s="353">
        <v>486</v>
      </c>
      <c r="C515" s="432">
        <f t="shared" si="202"/>
        <v>113.6567653560886</v>
      </c>
      <c r="D515" s="433">
        <f t="shared" si="203"/>
        <v>15.595425893303103</v>
      </c>
      <c r="E515" s="434">
        <f t="shared" si="204"/>
        <v>7.0829511616803087</v>
      </c>
      <c r="F515" s="434">
        <f t="shared" si="205"/>
        <v>7.0829511392142317</v>
      </c>
      <c r="G515" s="434">
        <f t="shared" si="206"/>
        <v>2.2466076998739481E-8</v>
      </c>
      <c r="H515" s="467">
        <f t="shared" si="207"/>
        <v>8.5124747316227936</v>
      </c>
      <c r="I515" s="253">
        <f t="shared" si="212"/>
        <v>113.65676595692612</v>
      </c>
      <c r="J515">
        <f t="shared" si="213"/>
        <v>15.595425926280697</v>
      </c>
      <c r="K515" s="253">
        <f t="shared" si="208"/>
        <v>24555407366.837883</v>
      </c>
      <c r="L515" s="249">
        <f t="shared" si="209"/>
        <v>216048796.47863784</v>
      </c>
      <c r="M515" s="253">
        <f t="shared" si="210"/>
        <v>3369372994.8199244</v>
      </c>
      <c r="N515" s="443">
        <f t="shared" si="221"/>
        <v>1.0000000082960857E-2</v>
      </c>
      <c r="O515" s="454">
        <f t="shared" si="211"/>
        <v>1.0000000207397467E-2</v>
      </c>
      <c r="Q515" s="353">
        <v>486</v>
      </c>
      <c r="R515" s="54">
        <f t="shared" si="222"/>
        <v>2.2128296546812447E-12</v>
      </c>
      <c r="S515" s="253">
        <f t="shared" si="214"/>
        <v>5.1137361434442944E-5</v>
      </c>
      <c r="T515" s="253">
        <f t="shared" si="215"/>
        <v>2.3224978660755188E-5</v>
      </c>
      <c r="U515">
        <f t="shared" si="223"/>
        <v>1.3790084799973532E-13</v>
      </c>
      <c r="V515" s="253">
        <f t="shared" si="224"/>
        <v>2.3224978522854341E-5</v>
      </c>
      <c r="W515" s="253">
        <f t="shared" si="225"/>
        <v>2.7912382773687756E-5</v>
      </c>
      <c r="X515">
        <f t="shared" si="216"/>
        <v>113.65676595692612</v>
      </c>
      <c r="Y515">
        <f t="shared" si="217"/>
        <v>15.595425926280697</v>
      </c>
      <c r="Z515" s="55">
        <f t="shared" si="218"/>
        <v>8.5124747496230029</v>
      </c>
      <c r="AA515" s="477">
        <f t="shared" si="219"/>
        <v>4.7807918370612265E-4</v>
      </c>
      <c r="AB515" s="253">
        <f t="shared" si="227"/>
        <v>216048796.47863784</v>
      </c>
      <c r="AC515" s="261">
        <f t="shared" si="226"/>
        <v>11048.165393004514</v>
      </c>
      <c r="AD515" s="435">
        <f t="shared" si="220"/>
        <v>-1.5404755755586468E-2</v>
      </c>
      <c r="AE515" s="478">
        <f t="shared" si="228"/>
        <v>-5.231878161430354E-2</v>
      </c>
    </row>
    <row r="516" spans="2:31" x14ac:dyDescent="0.3">
      <c r="B516" s="353">
        <v>487</v>
      </c>
      <c r="C516" s="432">
        <f t="shared" si="202"/>
        <v>113.65676537855468</v>
      </c>
      <c r="D516" s="433">
        <f t="shared" si="203"/>
        <v>15.595425894536177</v>
      </c>
      <c r="E516" s="434">
        <f t="shared" si="204"/>
        <v>7.0829511622403327</v>
      </c>
      <c r="F516" s="434">
        <f t="shared" si="205"/>
        <v>7.0829511406142904</v>
      </c>
      <c r="G516" s="434">
        <f t="shared" si="206"/>
        <v>2.1626042290279202E-8</v>
      </c>
      <c r="H516" s="467">
        <f t="shared" si="207"/>
        <v>8.5124747322958445</v>
      </c>
      <c r="I516" s="253">
        <f t="shared" si="212"/>
        <v>113.65676595692612</v>
      </c>
      <c r="J516">
        <f t="shared" si="213"/>
        <v>15.595425926280697</v>
      </c>
      <c r="K516" s="253">
        <f t="shared" si="208"/>
        <v>24800961445.408569</v>
      </c>
      <c r="L516" s="249">
        <f t="shared" si="209"/>
        <v>218209284.44342422</v>
      </c>
      <c r="M516" s="253">
        <f t="shared" si="210"/>
        <v>3403066725.0371857</v>
      </c>
      <c r="N516" s="443">
        <f t="shared" si="221"/>
        <v>1.0000000079855234E-2</v>
      </c>
      <c r="O516" s="454">
        <f t="shared" si="211"/>
        <v>1.0000000199642686E-2</v>
      </c>
      <c r="Q516" s="353">
        <v>487</v>
      </c>
      <c r="R516" s="54">
        <f t="shared" si="222"/>
        <v>2.0762941616121995E-12</v>
      </c>
      <c r="S516" s="253">
        <f t="shared" si="214"/>
        <v>4.9851091952039774E-5</v>
      </c>
      <c r="T516" s="253">
        <f t="shared" si="215"/>
        <v>2.2640795581245082E-5</v>
      </c>
      <c r="U516">
        <f t="shared" si="223"/>
        <v>1.2939212242456423E-13</v>
      </c>
      <c r="V516" s="253">
        <f t="shared" si="224"/>
        <v>2.2640795451852959E-5</v>
      </c>
      <c r="W516" s="253">
        <f t="shared" si="225"/>
        <v>2.7210296370794692E-5</v>
      </c>
      <c r="X516">
        <f t="shared" si="216"/>
        <v>113.65676595692612</v>
      </c>
      <c r="Y516">
        <f t="shared" si="217"/>
        <v>15.595425926280697</v>
      </c>
      <c r="Z516" s="55">
        <f t="shared" si="218"/>
        <v>8.5124747496230029</v>
      </c>
      <c r="AA516" s="477">
        <f t="shared" si="219"/>
        <v>4.5306666329945748E-4</v>
      </c>
      <c r="AB516" s="253">
        <f t="shared" si="227"/>
        <v>218209284.44342422</v>
      </c>
      <c r="AC516" s="261">
        <f t="shared" si="226"/>
        <v>10877.971103577944</v>
      </c>
      <c r="AD516" s="435">
        <f t="shared" si="220"/>
        <v>-1.5404755755587626E-2</v>
      </c>
      <c r="AE516" s="478">
        <f t="shared" si="228"/>
        <v>-5.2318781614303624E-2</v>
      </c>
    </row>
    <row r="517" spans="2:31" x14ac:dyDescent="0.3">
      <c r="B517" s="353">
        <v>488</v>
      </c>
      <c r="C517" s="432">
        <f t="shared" si="202"/>
        <v>113.65676540018073</v>
      </c>
      <c r="D517" s="433">
        <f t="shared" si="203"/>
        <v>15.595425895723148</v>
      </c>
      <c r="E517" s="434">
        <f t="shared" si="204"/>
        <v>7.0829511627794171</v>
      </c>
      <c r="F517" s="434">
        <f t="shared" si="205"/>
        <v>7.082951141961999</v>
      </c>
      <c r="G517" s="434">
        <f t="shared" si="206"/>
        <v>2.0817418011631617E-8</v>
      </c>
      <c r="H517" s="467">
        <f t="shared" si="207"/>
        <v>8.5124747329437298</v>
      </c>
      <c r="I517" s="253">
        <f t="shared" si="212"/>
        <v>113.65676595692612</v>
      </c>
      <c r="J517">
        <f t="shared" si="213"/>
        <v>15.595425926280697</v>
      </c>
      <c r="K517" s="253">
        <f t="shared" si="208"/>
        <v>25048971064.628849</v>
      </c>
      <c r="L517" s="249">
        <f t="shared" si="209"/>
        <v>220391377.28785846</v>
      </c>
      <c r="M517" s="253">
        <f t="shared" si="210"/>
        <v>3437097392.5491562</v>
      </c>
      <c r="N517" s="443">
        <f t="shared" si="221"/>
        <v>1.0000000076871447E-2</v>
      </c>
      <c r="O517" s="454">
        <f t="shared" si="211"/>
        <v>1.0000000192177791E-2</v>
      </c>
      <c r="Q517" s="353">
        <v>488</v>
      </c>
      <c r="R517" s="54">
        <f t="shared" si="222"/>
        <v>1.9481831493106509E-12</v>
      </c>
      <c r="S517" s="253">
        <f t="shared" si="214"/>
        <v>4.8597176293434944E-5</v>
      </c>
      <c r="T517" s="253">
        <f t="shared" si="215"/>
        <v>2.2071306589310721E-5</v>
      </c>
      <c r="U517">
        <f t="shared" si="223"/>
        <v>1.2140840022655666E-13</v>
      </c>
      <c r="V517" s="253">
        <f t="shared" si="224"/>
        <v>2.2071306467902321E-5</v>
      </c>
      <c r="W517" s="253">
        <f t="shared" si="225"/>
        <v>2.6525869704124223E-5</v>
      </c>
      <c r="X517">
        <f t="shared" si="216"/>
        <v>113.65676595692612</v>
      </c>
      <c r="Y517">
        <f t="shared" si="217"/>
        <v>15.595425926280697</v>
      </c>
      <c r="Z517" s="55">
        <f t="shared" si="218"/>
        <v>8.5124747496230029</v>
      </c>
      <c r="AA517" s="477">
        <f t="shared" si="219"/>
        <v>4.2936276748557192E-4</v>
      </c>
      <c r="AB517" s="253">
        <f t="shared" si="227"/>
        <v>220391377.28785846</v>
      </c>
      <c r="AC517" s="261">
        <f t="shared" si="226"/>
        <v>10710.398615610984</v>
      </c>
      <c r="AD517" s="435">
        <f t="shared" si="220"/>
        <v>-1.540475575558776E-2</v>
      </c>
      <c r="AE517" s="478">
        <f t="shared" si="228"/>
        <v>-5.2318781614303644E-2</v>
      </c>
    </row>
    <row r="518" spans="2:31" x14ac:dyDescent="0.3">
      <c r="B518" s="353">
        <v>489</v>
      </c>
      <c r="C518" s="432">
        <f t="shared" si="202"/>
        <v>113.65676542099816</v>
      </c>
      <c r="D518" s="433">
        <f t="shared" si="203"/>
        <v>15.595425896865732</v>
      </c>
      <c r="E518" s="434">
        <f t="shared" si="204"/>
        <v>7.0829511632983433</v>
      </c>
      <c r="F518" s="434">
        <f t="shared" si="205"/>
        <v>7.082951143259316</v>
      </c>
      <c r="G518" s="434">
        <f t="shared" si="206"/>
        <v>2.0039027326390624E-8</v>
      </c>
      <c r="H518" s="467">
        <f t="shared" si="207"/>
        <v>8.5124747335673892</v>
      </c>
      <c r="I518" s="253">
        <f t="shared" si="212"/>
        <v>113.65676595692612</v>
      </c>
      <c r="J518">
        <f t="shared" si="213"/>
        <v>15.595425926280697</v>
      </c>
      <c r="K518" s="253">
        <f t="shared" si="208"/>
        <v>25299460779.908997</v>
      </c>
      <c r="L518" s="249">
        <f t="shared" si="209"/>
        <v>222595291.06073704</v>
      </c>
      <c r="M518" s="253">
        <f t="shared" si="210"/>
        <v>3471468366.7289782</v>
      </c>
      <c r="N518" s="443">
        <f t="shared" si="221"/>
        <v>1.0000000073995693E-2</v>
      </c>
      <c r="O518" s="454">
        <f t="shared" si="211"/>
        <v>1.0000000184991992E-2</v>
      </c>
      <c r="Q518" s="353">
        <v>489</v>
      </c>
      <c r="R518" s="54">
        <f t="shared" si="222"/>
        <v>1.8279768124526736E-12</v>
      </c>
      <c r="S518" s="253">
        <f t="shared" si="214"/>
        <v>4.7374800655666703E-5</v>
      </c>
      <c r="T518" s="253">
        <f t="shared" si="215"/>
        <v>2.1516142081282878E-5</v>
      </c>
      <c r="U518">
        <f t="shared" si="223"/>
        <v>1.1391728777124896E-13</v>
      </c>
      <c r="V518" s="253">
        <f t="shared" si="224"/>
        <v>2.151614196736559E-5</v>
      </c>
      <c r="W518" s="253">
        <f t="shared" si="225"/>
        <v>2.5858658574383825E-5</v>
      </c>
      <c r="X518">
        <f t="shared" si="216"/>
        <v>113.65676595692612</v>
      </c>
      <c r="Y518">
        <f t="shared" si="217"/>
        <v>15.595425926280697</v>
      </c>
      <c r="Z518" s="55">
        <f t="shared" si="218"/>
        <v>8.5124747496230029</v>
      </c>
      <c r="AA518" s="477">
        <f t="shared" si="219"/>
        <v>4.0689903062018126E-4</v>
      </c>
      <c r="AB518" s="253">
        <f t="shared" si="227"/>
        <v>222595291.06073704</v>
      </c>
      <c r="AC518" s="261">
        <f t="shared" si="226"/>
        <v>10545.407540892533</v>
      </c>
      <c r="AD518" s="435">
        <f t="shared" si="220"/>
        <v>-1.5404755755585779E-2</v>
      </c>
      <c r="AE518" s="478">
        <f t="shared" si="228"/>
        <v>-5.2318781614303631E-2</v>
      </c>
    </row>
    <row r="519" spans="2:31" x14ac:dyDescent="0.3">
      <c r="B519" s="353">
        <v>490</v>
      </c>
      <c r="C519" s="432">
        <f t="shared" si="202"/>
        <v>113.65676544103718</v>
      </c>
      <c r="D519" s="433">
        <f t="shared" si="203"/>
        <v>15.595425897965598</v>
      </c>
      <c r="E519" s="434">
        <f t="shared" si="204"/>
        <v>7.0829511637978673</v>
      </c>
      <c r="F519" s="434">
        <f t="shared" si="205"/>
        <v>7.0829511445081232</v>
      </c>
      <c r="G519" s="434">
        <f t="shared" si="206"/>
        <v>1.9289744024320044E-8</v>
      </c>
      <c r="H519" s="467">
        <f t="shared" si="207"/>
        <v>8.5124747341677303</v>
      </c>
      <c r="I519" s="253">
        <f t="shared" si="212"/>
        <v>113.65676595692612</v>
      </c>
      <c r="J519">
        <f t="shared" si="213"/>
        <v>15.595425926280697</v>
      </c>
      <c r="K519" s="253">
        <f t="shared" si="208"/>
        <v>25552455392.213287</v>
      </c>
      <c r="L519" s="249">
        <f t="shared" si="209"/>
        <v>224821243.97134441</v>
      </c>
      <c r="M519" s="253">
        <f t="shared" si="210"/>
        <v>3506183050.6435494</v>
      </c>
      <c r="N519" s="443">
        <f t="shared" si="221"/>
        <v>1.0000000071232539E-2</v>
      </c>
      <c r="O519" s="454">
        <f t="shared" si="211"/>
        <v>1.0000000178074973E-2</v>
      </c>
      <c r="Q519" s="353">
        <v>490</v>
      </c>
      <c r="R519" s="54">
        <f t="shared" si="222"/>
        <v>1.715187418619754E-12</v>
      </c>
      <c r="S519" s="253">
        <f t="shared" si="214"/>
        <v>4.6183171705541117E-5</v>
      </c>
      <c r="T519" s="253">
        <f t="shared" si="215"/>
        <v>2.0974941750216045E-5</v>
      </c>
      <c r="U519">
        <f t="shared" si="223"/>
        <v>1.0688839016856556E-13</v>
      </c>
      <c r="V519" s="253">
        <f t="shared" si="224"/>
        <v>2.0974941643327656E-5</v>
      </c>
      <c r="W519" s="253">
        <f t="shared" si="225"/>
        <v>2.5208229955325072E-5</v>
      </c>
      <c r="X519">
        <f t="shared" si="216"/>
        <v>113.65676595692612</v>
      </c>
      <c r="Y519">
        <f t="shared" si="217"/>
        <v>15.595425926280697</v>
      </c>
      <c r="Z519" s="55">
        <f t="shared" si="218"/>
        <v>8.5124747496230029</v>
      </c>
      <c r="AA519" s="477">
        <f t="shared" si="219"/>
        <v>3.8561056909809215E-4</v>
      </c>
      <c r="AB519" s="253">
        <f t="shared" si="227"/>
        <v>224821243.97134441</v>
      </c>
      <c r="AC519" s="261">
        <f t="shared" si="226"/>
        <v>10382.958113381968</v>
      </c>
      <c r="AD519" s="435">
        <f t="shared" si="220"/>
        <v>-1.5404755755586017E-2</v>
      </c>
      <c r="AE519" s="478">
        <f t="shared" si="228"/>
        <v>-5.2318781614303617E-2</v>
      </c>
    </row>
    <row r="520" spans="2:31" x14ac:dyDescent="0.3">
      <c r="B520" s="353">
        <v>491</v>
      </c>
      <c r="C520" s="432">
        <f t="shared" si="202"/>
        <v>113.65676546032692</v>
      </c>
      <c r="D520" s="433">
        <f t="shared" si="203"/>
        <v>15.595425899024329</v>
      </c>
      <c r="E520" s="434">
        <f t="shared" si="204"/>
        <v>7.0829511642787102</v>
      </c>
      <c r="F520" s="434">
        <f t="shared" si="205"/>
        <v>7.0829511457102372</v>
      </c>
      <c r="G520" s="434">
        <f t="shared" si="206"/>
        <v>1.8568472981428386E-8</v>
      </c>
      <c r="H520" s="467">
        <f t="shared" si="207"/>
        <v>8.51247473474562</v>
      </c>
      <c r="I520" s="253">
        <f t="shared" si="212"/>
        <v>113.65676595692612</v>
      </c>
      <c r="J520">
        <f t="shared" si="213"/>
        <v>15.595425926280697</v>
      </c>
      <c r="K520" s="253">
        <f t="shared" si="208"/>
        <v>25807979950.51553</v>
      </c>
      <c r="L520" s="249">
        <f t="shared" si="209"/>
        <v>227069456.41105786</v>
      </c>
      <c r="M520" s="253">
        <f t="shared" si="210"/>
        <v>3541244881.3903856</v>
      </c>
      <c r="N520" s="443">
        <f t="shared" si="221"/>
        <v>1.0000000068564786E-2</v>
      </c>
      <c r="O520" s="454">
        <f t="shared" si="211"/>
        <v>1.000000017141638E-2</v>
      </c>
      <c r="Q520" s="353">
        <v>491</v>
      </c>
      <c r="R520" s="54">
        <f t="shared" si="222"/>
        <v>1.6093573293439465E-12</v>
      </c>
      <c r="S520" s="253">
        <f t="shared" si="214"/>
        <v>4.5021516064751487E-5</v>
      </c>
      <c r="T520" s="253">
        <f t="shared" si="215"/>
        <v>2.0447354352045881E-5</v>
      </c>
      <c r="U520">
        <f t="shared" si="223"/>
        <v>1.0029318794676426E-13</v>
      </c>
      <c r="V520" s="253">
        <f t="shared" si="224"/>
        <v>2.0447354251752694E-5</v>
      </c>
      <c r="W520" s="253">
        <f t="shared" si="225"/>
        <v>2.4574161712705607E-5</v>
      </c>
      <c r="X520">
        <f t="shared" si="216"/>
        <v>113.65676595692612</v>
      </c>
      <c r="Y520">
        <f t="shared" si="217"/>
        <v>15.595425926280697</v>
      </c>
      <c r="Z520" s="55">
        <f t="shared" si="218"/>
        <v>8.5124747496230029</v>
      </c>
      <c r="AA520" s="477">
        <f t="shared" si="219"/>
        <v>3.6543589394528173E-4</v>
      </c>
      <c r="AB520" s="253">
        <f t="shared" si="227"/>
        <v>227069456.41105786</v>
      </c>
      <c r="AC520" s="261">
        <f t="shared" si="226"/>
        <v>10223.011179624817</v>
      </c>
      <c r="AD520" s="435">
        <f t="shared" si="220"/>
        <v>-1.5404755755588171E-2</v>
      </c>
      <c r="AE520" s="478">
        <f t="shared" si="228"/>
        <v>-5.2318781614303631E-2</v>
      </c>
    </row>
    <row r="521" spans="2:31" x14ac:dyDescent="0.3">
      <c r="B521" s="353">
        <v>492</v>
      </c>
      <c r="C521" s="432">
        <f t="shared" si="202"/>
        <v>113.65676547889539</v>
      </c>
      <c r="D521" s="433">
        <f t="shared" si="203"/>
        <v>15.595425900043479</v>
      </c>
      <c r="E521" s="434">
        <f t="shared" si="204"/>
        <v>7.0829511647415755</v>
      </c>
      <c r="F521" s="434">
        <f t="shared" si="205"/>
        <v>7.0829511468674013</v>
      </c>
      <c r="G521" s="434">
        <f t="shared" si="206"/>
        <v>1.7874174140786181E-8</v>
      </c>
      <c r="H521" s="467">
        <f t="shared" si="207"/>
        <v>8.5124747353019039</v>
      </c>
      <c r="I521" s="253">
        <f t="shared" si="212"/>
        <v>113.65676595692612</v>
      </c>
      <c r="J521">
        <f t="shared" si="213"/>
        <v>15.595425926280697</v>
      </c>
      <c r="K521" s="253">
        <f t="shared" si="208"/>
        <v>26066059754.279182</v>
      </c>
      <c r="L521" s="249">
        <f t="shared" si="209"/>
        <v>229340150.97516844</v>
      </c>
      <c r="M521" s="253">
        <f t="shared" si="210"/>
        <v>3576657330.4380221</v>
      </c>
      <c r="N521" s="443">
        <f t="shared" si="221"/>
        <v>1.0000000066002962E-2</v>
      </c>
      <c r="O521" s="454">
        <f t="shared" si="211"/>
        <v>1.0000000165007007E-2</v>
      </c>
      <c r="Q521" s="353">
        <v>492</v>
      </c>
      <c r="R521" s="54">
        <f t="shared" si="222"/>
        <v>1.5100571432580413E-12</v>
      </c>
      <c r="S521" s="253">
        <f t="shared" si="214"/>
        <v>4.3889079807948274E-5</v>
      </c>
      <c r="T521" s="253">
        <f t="shared" si="215"/>
        <v>1.9933037477628392E-5</v>
      </c>
      <c r="U521">
        <f t="shared" si="223"/>
        <v>9.4104921335817029E-14</v>
      </c>
      <c r="V521" s="253">
        <f t="shared" si="224"/>
        <v>1.9933037383523472E-5</v>
      </c>
      <c r="W521" s="253">
        <f t="shared" si="225"/>
        <v>2.3956042330319882E-5</v>
      </c>
      <c r="X521">
        <f t="shared" si="216"/>
        <v>113.65676595692612</v>
      </c>
      <c r="Y521">
        <f t="shared" si="217"/>
        <v>15.595425926280697</v>
      </c>
      <c r="Z521" s="55">
        <f t="shared" si="218"/>
        <v>8.5124747496230029</v>
      </c>
      <c r="AA521" s="477">
        <f t="shared" si="219"/>
        <v>3.4631673321593073E-4</v>
      </c>
      <c r="AB521" s="253">
        <f t="shared" si="227"/>
        <v>229340150.97516844</v>
      </c>
      <c r="AC521" s="261">
        <f t="shared" si="226"/>
        <v>10065.528189316068</v>
      </c>
      <c r="AD521" s="435">
        <f t="shared" si="220"/>
        <v>-1.5404755755586292E-2</v>
      </c>
      <c r="AE521" s="478">
        <f t="shared" si="228"/>
        <v>-5.2318781614303589E-2</v>
      </c>
    </row>
    <row r="522" spans="2:31" x14ac:dyDescent="0.3">
      <c r="B522" s="353">
        <v>493</v>
      </c>
      <c r="C522" s="432">
        <f t="shared" si="202"/>
        <v>113.65676549676957</v>
      </c>
      <c r="D522" s="433">
        <f t="shared" si="203"/>
        <v>15.595425901024523</v>
      </c>
      <c r="E522" s="434">
        <f t="shared" si="204"/>
        <v>7.0829511651871346</v>
      </c>
      <c r="F522" s="434">
        <f t="shared" si="205"/>
        <v>7.0829511479812979</v>
      </c>
      <c r="G522" s="434">
        <f t="shared" si="206"/>
        <v>1.7205836755351811E-8</v>
      </c>
      <c r="H522" s="467">
        <f t="shared" si="207"/>
        <v>8.5124747358373885</v>
      </c>
      <c r="I522" s="253">
        <f t="shared" si="212"/>
        <v>113.65676595692612</v>
      </c>
      <c r="J522">
        <f t="shared" si="213"/>
        <v>15.595425926280697</v>
      </c>
      <c r="K522" s="253">
        <f t="shared" si="208"/>
        <v>26326720355.962231</v>
      </c>
      <c r="L522" s="249">
        <f t="shared" si="209"/>
        <v>231633552.48492011</v>
      </c>
      <c r="M522" s="253">
        <f t="shared" si="210"/>
        <v>3612423903.9696422</v>
      </c>
      <c r="N522" s="443">
        <f t="shared" si="221"/>
        <v>1.0000000063534128E-2</v>
      </c>
      <c r="O522" s="454">
        <f t="shared" si="211"/>
        <v>1.0000000158837065E-2</v>
      </c>
      <c r="Q522" s="353">
        <v>493</v>
      </c>
      <c r="R522" s="54">
        <f t="shared" si="222"/>
        <v>1.4168839538166382E-12</v>
      </c>
      <c r="S522" s="253">
        <f t="shared" si="214"/>
        <v>4.2785127973435008E-5</v>
      </c>
      <c r="T522" s="253">
        <f t="shared" si="215"/>
        <v>1.943165733051343E-5</v>
      </c>
      <c r="U522">
        <f t="shared" si="223"/>
        <v>8.8298481690710089E-14</v>
      </c>
      <c r="V522" s="253">
        <f t="shared" si="224"/>
        <v>1.9431657242214948E-5</v>
      </c>
      <c r="W522" s="253">
        <f t="shared" si="225"/>
        <v>2.3353470642921579E-5</v>
      </c>
      <c r="X522">
        <f t="shared" si="216"/>
        <v>113.65676595692612</v>
      </c>
      <c r="Y522">
        <f t="shared" si="217"/>
        <v>15.595425926280697</v>
      </c>
      <c r="Z522" s="55">
        <f t="shared" si="218"/>
        <v>8.5124747496230029</v>
      </c>
      <c r="AA522" s="477">
        <f t="shared" si="219"/>
        <v>3.2819786368142739E-4</v>
      </c>
      <c r="AB522" s="253">
        <f t="shared" si="227"/>
        <v>231633552.48492011</v>
      </c>
      <c r="AC522" s="261">
        <f t="shared" si="226"/>
        <v>9910.4711860086718</v>
      </c>
      <c r="AD522" s="435">
        <f t="shared" si="220"/>
        <v>-1.5404755755587644E-2</v>
      </c>
      <c r="AE522" s="478">
        <f t="shared" si="228"/>
        <v>-5.2318781614303651E-2</v>
      </c>
    </row>
    <row r="523" spans="2:31" x14ac:dyDescent="0.3">
      <c r="B523" s="353">
        <v>494</v>
      </c>
      <c r="C523" s="432">
        <f t="shared" si="202"/>
        <v>113.65676551397542</v>
      </c>
      <c r="D523" s="433">
        <f t="shared" si="203"/>
        <v>15.595425901968886</v>
      </c>
      <c r="E523" s="434">
        <f t="shared" si="204"/>
        <v>7.0829511656160342</v>
      </c>
      <c r="F523" s="434">
        <f t="shared" si="205"/>
        <v>7.0829511490535459</v>
      </c>
      <c r="G523" s="434">
        <f t="shared" si="206"/>
        <v>1.6562488269755704E-8</v>
      </c>
      <c r="H523" s="467">
        <f t="shared" si="207"/>
        <v>8.5124747363528517</v>
      </c>
      <c r="I523" s="253">
        <f t="shared" si="212"/>
        <v>113.65676595692612</v>
      </c>
      <c r="J523">
        <f t="shared" si="213"/>
        <v>15.595425926280697</v>
      </c>
      <c r="K523" s="253">
        <f t="shared" si="208"/>
        <v>26589987563.547161</v>
      </c>
      <c r="L523" s="249">
        <f t="shared" si="209"/>
        <v>233949888.00976932</v>
      </c>
      <c r="M523" s="253">
        <f t="shared" si="210"/>
        <v>3648548143.2302747</v>
      </c>
      <c r="N523" s="443">
        <f t="shared" si="221"/>
        <v>1.0000000061160069E-2</v>
      </c>
      <c r="O523" s="454">
        <f t="shared" si="211"/>
        <v>1.0000000152898198E-2</v>
      </c>
      <c r="Q523" s="353">
        <v>494</v>
      </c>
      <c r="R523" s="54">
        <f t="shared" si="222"/>
        <v>1.3294597145189054E-12</v>
      </c>
      <c r="S523" s="253">
        <f t="shared" si="214"/>
        <v>4.1708944086171003E-5</v>
      </c>
      <c r="T523" s="253">
        <f t="shared" si="215"/>
        <v>1.8942888510307533E-5</v>
      </c>
      <c r="U523">
        <f t="shared" si="223"/>
        <v>8.2850309614118063E-14</v>
      </c>
      <c r="V523" s="253">
        <f t="shared" si="224"/>
        <v>1.8942888427457225E-5</v>
      </c>
      <c r="W523" s="253">
        <f t="shared" si="225"/>
        <v>2.276605557586347E-5</v>
      </c>
      <c r="X523">
        <f t="shared" si="216"/>
        <v>113.65676595692612</v>
      </c>
      <c r="Y523">
        <f t="shared" si="217"/>
        <v>15.595425926280697</v>
      </c>
      <c r="Z523" s="55">
        <f t="shared" si="218"/>
        <v>8.5124747496230029</v>
      </c>
      <c r="AA523" s="477">
        <f t="shared" si="219"/>
        <v>3.1102695132519782E-4</v>
      </c>
      <c r="AB523" s="253">
        <f t="shared" si="227"/>
        <v>233949888.00976932</v>
      </c>
      <c r="AC523" s="261">
        <f t="shared" si="226"/>
        <v>9757.802797965438</v>
      </c>
      <c r="AD523" s="435">
        <f t="shared" si="220"/>
        <v>-1.5404755755585748E-2</v>
      </c>
      <c r="AE523" s="478">
        <f t="shared" si="228"/>
        <v>-5.2318781614303575E-2</v>
      </c>
    </row>
    <row r="524" spans="2:31" x14ac:dyDescent="0.3">
      <c r="B524" s="353">
        <v>495</v>
      </c>
      <c r="C524" s="432">
        <f t="shared" si="202"/>
        <v>113.65676553053791</v>
      </c>
      <c r="D524" s="433">
        <f t="shared" si="203"/>
        <v>15.595425902877933</v>
      </c>
      <c r="E524" s="434">
        <f t="shared" si="204"/>
        <v>7.0829511660288951</v>
      </c>
      <c r="F524" s="434">
        <f t="shared" si="205"/>
        <v>7.0829511500856999</v>
      </c>
      <c r="G524" s="434">
        <f t="shared" si="206"/>
        <v>1.5943195208478755E-8</v>
      </c>
      <c r="H524" s="467">
        <f t="shared" si="207"/>
        <v>8.5124747368490379</v>
      </c>
      <c r="I524" s="253">
        <f t="shared" si="212"/>
        <v>113.65676595692612</v>
      </c>
      <c r="J524">
        <f t="shared" si="213"/>
        <v>15.595425926280697</v>
      </c>
      <c r="K524" s="253">
        <f t="shared" si="208"/>
        <v>26855887443.096172</v>
      </c>
      <c r="L524" s="249">
        <f t="shared" si="209"/>
        <v>236289386.88986701</v>
      </c>
      <c r="M524" s="253">
        <f t="shared" si="210"/>
        <v>3685033624.8773727</v>
      </c>
      <c r="N524" s="443">
        <f t="shared" si="221"/>
        <v>1.000000005887145E-2</v>
      </c>
      <c r="O524" s="454">
        <f t="shared" si="211"/>
        <v>1.000000014718095E-2</v>
      </c>
      <c r="Q524" s="353">
        <v>495</v>
      </c>
      <c r="R524" s="54">
        <f t="shared" si="222"/>
        <v>1.2474297049999767E-12</v>
      </c>
      <c r="S524" s="253">
        <f t="shared" si="214"/>
        <v>4.0659829692772377E-5</v>
      </c>
      <c r="T524" s="253">
        <f t="shared" si="215"/>
        <v>1.846641380148607E-5</v>
      </c>
      <c r="U524">
        <f t="shared" si="223"/>
        <v>7.7738299365088704E-14</v>
      </c>
      <c r="V524" s="253">
        <f t="shared" si="224"/>
        <v>1.8466413723747772E-5</v>
      </c>
      <c r="W524" s="253">
        <f t="shared" si="225"/>
        <v>2.2193415891286307E-5</v>
      </c>
      <c r="X524">
        <f t="shared" si="216"/>
        <v>113.65676595692612</v>
      </c>
      <c r="Y524">
        <f t="shared" si="217"/>
        <v>15.595425926280697</v>
      </c>
      <c r="Z524" s="55">
        <f t="shared" si="218"/>
        <v>8.5124747496230029</v>
      </c>
      <c r="AA524" s="477">
        <f t="shared" si="219"/>
        <v>2.9475440018265214E-4</v>
      </c>
      <c r="AB524" s="253">
        <f t="shared" si="227"/>
        <v>236289386.88986701</v>
      </c>
      <c r="AC524" s="261">
        <f t="shared" si="226"/>
        <v>9607.4862291515874</v>
      </c>
      <c r="AD524" s="435">
        <f t="shared" si="220"/>
        <v>-1.5404755755587984E-2</v>
      </c>
      <c r="AE524" s="478">
        <f t="shared" si="228"/>
        <v>-5.2318781614303644E-2</v>
      </c>
    </row>
    <row r="525" spans="2:31" x14ac:dyDescent="0.3">
      <c r="B525" s="353">
        <v>496</v>
      </c>
      <c r="C525" s="432">
        <f t="shared" si="202"/>
        <v>113.6567655464811</v>
      </c>
      <c r="D525" s="433">
        <f t="shared" si="203"/>
        <v>15.595425903752997</v>
      </c>
      <c r="E525" s="434">
        <f t="shared" si="204"/>
        <v>7.0829511664263212</v>
      </c>
      <c r="F525" s="434">
        <f t="shared" si="205"/>
        <v>7.0829511510792598</v>
      </c>
      <c r="G525" s="434">
        <f t="shared" si="206"/>
        <v>1.5347061399495487E-8</v>
      </c>
      <c r="H525" s="467">
        <f t="shared" si="207"/>
        <v>8.5124747373266754</v>
      </c>
      <c r="I525" s="253">
        <f t="shared" si="212"/>
        <v>113.65676595692612</v>
      </c>
      <c r="J525">
        <f t="shared" si="213"/>
        <v>15.595425926280697</v>
      </c>
      <c r="K525" s="253">
        <f t="shared" si="208"/>
        <v>27124446321.332012</v>
      </c>
      <c r="L525" s="249">
        <f t="shared" si="209"/>
        <v>238652280.75876567</v>
      </c>
      <c r="M525" s="253">
        <f t="shared" si="210"/>
        <v>3721883961.3349891</v>
      </c>
      <c r="N525" s="443">
        <f t="shared" si="221"/>
        <v>1.0000000056673187E-2</v>
      </c>
      <c r="O525" s="454">
        <f t="shared" si="211"/>
        <v>1.0000000141677616E-2</v>
      </c>
      <c r="Q525" s="353">
        <v>496</v>
      </c>
      <c r="R525" s="54">
        <f t="shared" si="222"/>
        <v>1.1704610917672156E-12</v>
      </c>
      <c r="S525" s="253">
        <f t="shared" si="214"/>
        <v>3.9637103908209355E-5</v>
      </c>
      <c r="T525" s="253">
        <f t="shared" si="215"/>
        <v>1.8001923967517398E-5</v>
      </c>
      <c r="U525">
        <f t="shared" si="223"/>
        <v>7.2941709165880464E-14</v>
      </c>
      <c r="V525" s="253">
        <f t="shared" si="224"/>
        <v>1.8001923894575688E-5</v>
      </c>
      <c r="W525" s="253">
        <f t="shared" si="225"/>
        <v>2.1635179940691957E-5</v>
      </c>
      <c r="X525">
        <f t="shared" si="216"/>
        <v>113.65676595692612</v>
      </c>
      <c r="Y525">
        <f t="shared" si="217"/>
        <v>15.595425926280697</v>
      </c>
      <c r="Z525" s="55">
        <f t="shared" si="218"/>
        <v>8.5124747496230029</v>
      </c>
      <c r="AA525" s="477">
        <f t="shared" si="219"/>
        <v>2.7933320908964094E-4</v>
      </c>
      <c r="AB525" s="253">
        <f t="shared" si="227"/>
        <v>238652280.75876567</v>
      </c>
      <c r="AC525" s="261">
        <f t="shared" si="226"/>
        <v>9459.4852503663478</v>
      </c>
      <c r="AD525" s="435">
        <f t="shared" si="220"/>
        <v>-1.5404755755586355E-2</v>
      </c>
      <c r="AE525" s="478">
        <f t="shared" si="228"/>
        <v>-5.2318781614303533E-2</v>
      </c>
    </row>
    <row r="526" spans="2:31" x14ac:dyDescent="0.3">
      <c r="B526" s="353">
        <v>497</v>
      </c>
      <c r="C526" s="432">
        <f t="shared" si="202"/>
        <v>113.65676556182817</v>
      </c>
      <c r="D526" s="433">
        <f t="shared" si="203"/>
        <v>15.595425904595334</v>
      </c>
      <c r="E526" s="434">
        <f t="shared" si="204"/>
        <v>7.0829511668088845</v>
      </c>
      <c r="F526" s="434">
        <f t="shared" si="205"/>
        <v>7.0829511520356707</v>
      </c>
      <c r="G526" s="434">
        <f t="shared" si="206"/>
        <v>1.4773213763419335E-8</v>
      </c>
      <c r="H526" s="467">
        <f t="shared" si="207"/>
        <v>8.5124747377864498</v>
      </c>
      <c r="I526" s="253">
        <f t="shared" si="212"/>
        <v>113.65676595692612</v>
      </c>
      <c r="J526">
        <f t="shared" si="213"/>
        <v>15.595425926280697</v>
      </c>
      <c r="K526" s="253">
        <f t="shared" si="208"/>
        <v>27395690788.244572</v>
      </c>
      <c r="L526" s="249">
        <f t="shared" si="209"/>
        <v>241038803.56635332</v>
      </c>
      <c r="M526" s="253">
        <f t="shared" si="210"/>
        <v>3759102801.1513715</v>
      </c>
      <c r="N526" s="443">
        <f t="shared" si="221"/>
        <v>1.0000000054551006E-2</v>
      </c>
      <c r="O526" s="454">
        <f t="shared" si="211"/>
        <v>1.0000000136380274E-2</v>
      </c>
      <c r="Q526" s="353">
        <v>497</v>
      </c>
      <c r="R526" s="54">
        <f t="shared" si="222"/>
        <v>1.0982415777415915E-12</v>
      </c>
      <c r="S526" s="253">
        <f t="shared" si="214"/>
        <v>3.8640102973905515E-5</v>
      </c>
      <c r="T526" s="253">
        <f t="shared" si="215"/>
        <v>1.7549117550165491E-5</v>
      </c>
      <c r="U526">
        <f t="shared" si="223"/>
        <v>6.8441077043026454E-14</v>
      </c>
      <c r="V526" s="253">
        <f t="shared" si="224"/>
        <v>1.7549117481724413E-5</v>
      </c>
      <c r="W526" s="253">
        <f t="shared" si="225"/>
        <v>2.1090985423740023E-5</v>
      </c>
      <c r="X526">
        <f t="shared" si="216"/>
        <v>113.65676595692612</v>
      </c>
      <c r="Y526">
        <f t="shared" si="217"/>
        <v>15.595425926280697</v>
      </c>
      <c r="Z526" s="55">
        <f t="shared" si="218"/>
        <v>8.5124747496230029</v>
      </c>
      <c r="AA526" s="477">
        <f t="shared" si="219"/>
        <v>2.6471883592565741E-4</v>
      </c>
      <c r="AB526" s="253">
        <f t="shared" si="227"/>
        <v>241038803.56635332</v>
      </c>
      <c r="AC526" s="261">
        <f t="shared" si="226"/>
        <v>9313.7641905108867</v>
      </c>
      <c r="AD526" s="435">
        <f t="shared" si="220"/>
        <v>-1.5404755755585923E-2</v>
      </c>
      <c r="AE526" s="478">
        <f t="shared" si="228"/>
        <v>-5.2318781614303582E-2</v>
      </c>
    </row>
    <row r="527" spans="2:31" x14ac:dyDescent="0.3">
      <c r="B527" s="353">
        <v>498</v>
      </c>
      <c r="C527" s="432">
        <f t="shared" si="202"/>
        <v>113.65676557660137</v>
      </c>
      <c r="D527" s="433">
        <f t="shared" si="203"/>
        <v>15.595425905406175</v>
      </c>
      <c r="E527" s="434">
        <f t="shared" si="204"/>
        <v>7.0829511671771437</v>
      </c>
      <c r="F527" s="434">
        <f t="shared" si="205"/>
        <v>7.0829511529563192</v>
      </c>
      <c r="G527" s="434">
        <f t="shared" si="206"/>
        <v>1.4220824517963138E-8</v>
      </c>
      <c r="H527" s="467">
        <f t="shared" si="207"/>
        <v>8.5124747382290327</v>
      </c>
      <c r="I527" s="253">
        <f t="shared" si="212"/>
        <v>113.65676595692612</v>
      </c>
      <c r="J527">
        <f t="shared" si="213"/>
        <v>15.595425926280697</v>
      </c>
      <c r="K527" s="253">
        <f t="shared" si="208"/>
        <v>27669647699.723541</v>
      </c>
      <c r="L527" s="249">
        <f t="shared" si="209"/>
        <v>243449191.60201687</v>
      </c>
      <c r="M527" s="253">
        <f t="shared" si="210"/>
        <v>3796693829.3602862</v>
      </c>
      <c r="N527" s="443">
        <f t="shared" si="221"/>
        <v>1.0000000052512807E-2</v>
      </c>
      <c r="O527" s="454">
        <f t="shared" si="211"/>
        <v>1.0000000131280641E-2</v>
      </c>
      <c r="Q527" s="353">
        <v>498</v>
      </c>
      <c r="R527" s="54">
        <f t="shared" si="222"/>
        <v>1.0304781351247337E-12</v>
      </c>
      <c r="S527" s="253">
        <f t="shared" si="214"/>
        <v>3.7668179826952238E-5</v>
      </c>
      <c r="T527" s="253">
        <f t="shared" si="215"/>
        <v>1.7107700673840695E-5</v>
      </c>
      <c r="U527">
        <f t="shared" si="223"/>
        <v>6.4218141861153106E-14</v>
      </c>
      <c r="V527" s="253">
        <f t="shared" si="224"/>
        <v>1.7107700609622554E-5</v>
      </c>
      <c r="W527" s="253">
        <f t="shared" si="225"/>
        <v>2.0560479153111542E-5</v>
      </c>
      <c r="X527">
        <f t="shared" si="216"/>
        <v>113.65676595692612</v>
      </c>
      <c r="Y527">
        <f t="shared" si="217"/>
        <v>15.595425926280697</v>
      </c>
      <c r="Z527" s="55">
        <f t="shared" si="218"/>
        <v>8.5124747496230029</v>
      </c>
      <c r="AA527" s="477">
        <f t="shared" si="219"/>
        <v>2.508690689596703E-4</v>
      </c>
      <c r="AB527" s="253">
        <f t="shared" si="227"/>
        <v>243449191.60201687</v>
      </c>
      <c r="AC527" s="261">
        <f t="shared" si="226"/>
        <v>9170.287927990923</v>
      </c>
      <c r="AD527" s="435">
        <f t="shared" si="220"/>
        <v>-1.5404755755588185E-2</v>
      </c>
      <c r="AE527" s="478">
        <f t="shared" si="228"/>
        <v>-5.2318781614303492E-2</v>
      </c>
    </row>
    <row r="528" spans="2:31" x14ac:dyDescent="0.3">
      <c r="B528" s="353">
        <v>499</v>
      </c>
      <c r="C528" s="432">
        <f t="shared" si="202"/>
        <v>113.6567655908222</v>
      </c>
      <c r="D528" s="433">
        <f t="shared" si="203"/>
        <v>15.595425906186701</v>
      </c>
      <c r="E528" s="434">
        <f t="shared" si="204"/>
        <v>7.0829511675316335</v>
      </c>
      <c r="F528" s="434">
        <f t="shared" si="205"/>
        <v>7.0829511538425436</v>
      </c>
      <c r="G528" s="434">
        <f t="shared" si="206"/>
        <v>1.3689089861657067E-8</v>
      </c>
      <c r="H528" s="467">
        <f t="shared" si="207"/>
        <v>8.512474738655067</v>
      </c>
      <c r="I528" s="253">
        <f t="shared" si="212"/>
        <v>113.65676595692612</v>
      </c>
      <c r="J528">
        <f t="shared" si="213"/>
        <v>15.595425926280697</v>
      </c>
      <c r="K528" s="253">
        <f t="shared" si="208"/>
        <v>27946344180.217449</v>
      </c>
      <c r="L528" s="249">
        <f t="shared" si="209"/>
        <v>245883683.51803705</v>
      </c>
      <c r="M528" s="253">
        <f t="shared" si="210"/>
        <v>3834660767.8458056</v>
      </c>
      <c r="N528" s="443">
        <f t="shared" si="221"/>
        <v>1.0000000050548333E-2</v>
      </c>
      <c r="O528" s="454">
        <f t="shared" si="211"/>
        <v>1.0000000126372137E-2</v>
      </c>
      <c r="Q528" s="353">
        <v>499</v>
      </c>
      <c r="R528" s="54">
        <f t="shared" si="222"/>
        <v>9.6689581645032446E-13</v>
      </c>
      <c r="S528" s="253">
        <f t="shared" si="214"/>
        <v>3.6720703680158922E-5</v>
      </c>
      <c r="T528" s="253">
        <f t="shared" si="215"/>
        <v>1.6677386854871772E-5</v>
      </c>
      <c r="U528">
        <f t="shared" si="223"/>
        <v>6.0255769229151545E-14</v>
      </c>
      <c r="V528" s="253">
        <f t="shared" si="224"/>
        <v>1.6677386794616003E-5</v>
      </c>
      <c r="W528" s="253">
        <f t="shared" si="225"/>
        <v>2.004331682528715E-5</v>
      </c>
      <c r="X528">
        <f t="shared" si="216"/>
        <v>113.65676595692612</v>
      </c>
      <c r="Y528">
        <f t="shared" si="217"/>
        <v>15.595425926280697</v>
      </c>
      <c r="Z528" s="55">
        <f t="shared" si="218"/>
        <v>8.5124747496230029</v>
      </c>
      <c r="AA528" s="477">
        <f t="shared" si="219"/>
        <v>2.3774390492698564E-4</v>
      </c>
      <c r="AB528" s="253">
        <f t="shared" si="227"/>
        <v>245883683.51803705</v>
      </c>
      <c r="AC528" s="261">
        <f t="shared" si="226"/>
        <v>9029.0218822518127</v>
      </c>
      <c r="AD528" s="435">
        <f t="shared" si="220"/>
        <v>-1.5404755755587231E-2</v>
      </c>
      <c r="AE528" s="478">
        <f t="shared" si="228"/>
        <v>-5.2318781614303596E-2</v>
      </c>
    </row>
    <row r="529" spans="2:31" x14ac:dyDescent="0.3">
      <c r="B529" s="353">
        <v>500</v>
      </c>
      <c r="C529" s="432">
        <f t="shared" si="202"/>
        <v>113.65676560451129</v>
      </c>
      <c r="D529" s="433">
        <f t="shared" si="203"/>
        <v>15.595425906938042</v>
      </c>
      <c r="E529" s="434">
        <f t="shared" si="204"/>
        <v>7.0829511678728689</v>
      </c>
      <c r="F529" s="434">
        <f t="shared" si="205"/>
        <v>7.082951154695631</v>
      </c>
      <c r="G529" s="434">
        <f t="shared" si="206"/>
        <v>1.3177237967454403E-8</v>
      </c>
      <c r="H529" s="467">
        <f t="shared" si="207"/>
        <v>8.5124747390651727</v>
      </c>
      <c r="I529" s="253">
        <f t="shared" si="212"/>
        <v>113.65676595692612</v>
      </c>
      <c r="J529">
        <f t="shared" si="213"/>
        <v>15.595425926280697</v>
      </c>
      <c r="K529" s="253">
        <f t="shared" si="208"/>
        <v>28225807625.419209</v>
      </c>
      <c r="L529" s="249">
        <f t="shared" si="209"/>
        <v>248342520.35321742</v>
      </c>
      <c r="M529" s="253">
        <f t="shared" si="210"/>
        <v>3873007375.7108545</v>
      </c>
      <c r="N529" s="443">
        <f t="shared" si="221"/>
        <v>1.0000000048659018E-2</v>
      </c>
      <c r="O529" s="454">
        <f t="shared" si="211"/>
        <v>1.0000000121646854E-2</v>
      </c>
      <c r="Q529" s="353">
        <v>500</v>
      </c>
      <c r="R529" s="54">
        <f t="shared" si="222"/>
        <v>9.0723663899571901E-13</v>
      </c>
      <c r="S529" s="253">
        <f t="shared" si="214"/>
        <v>3.5797059612666193E-5</v>
      </c>
      <c r="T529" s="253">
        <f t="shared" si="215"/>
        <v>1.625789681557531E-5</v>
      </c>
      <c r="U529">
        <f t="shared" si="223"/>
        <v>5.6537881978068999E-14</v>
      </c>
      <c r="V529" s="253">
        <f t="shared" si="224"/>
        <v>1.625789675903743E-5</v>
      </c>
      <c r="W529" s="253">
        <f t="shared" si="225"/>
        <v>1.9539162797090882E-5</v>
      </c>
      <c r="X529">
        <f t="shared" si="216"/>
        <v>113.65676595692612</v>
      </c>
      <c r="Y529">
        <f t="shared" si="217"/>
        <v>15.595425926280697</v>
      </c>
      <c r="Z529" s="55">
        <f t="shared" si="218"/>
        <v>8.5124747496230029</v>
      </c>
      <c r="AA529" s="477">
        <f t="shared" si="219"/>
        <v>2.2530543348497892E-4</v>
      </c>
      <c r="AB529" s="253">
        <f t="shared" si="227"/>
        <v>248342520.35321742</v>
      </c>
      <c r="AC529" s="261">
        <f t="shared" si="226"/>
        <v>8889.9320054438776</v>
      </c>
      <c r="AD529" s="435">
        <f t="shared" si="220"/>
        <v>-1.54047557555865E-2</v>
      </c>
      <c r="AE529" s="478">
        <f t="shared" si="228"/>
        <v>-5.231878161430361E-2</v>
      </c>
    </row>
    <row r="530" spans="2:31" x14ac:dyDescent="0.3">
      <c r="B530" s="353">
        <v>501</v>
      </c>
      <c r="C530" s="432">
        <f t="shared" si="202"/>
        <v>113.65676561768852</v>
      </c>
      <c r="D530" s="433">
        <f t="shared" si="203"/>
        <v>15.595425907661291</v>
      </c>
      <c r="E530" s="434">
        <f t="shared" si="204"/>
        <v>7.0829511682013457</v>
      </c>
      <c r="F530" s="434">
        <f t="shared" si="205"/>
        <v>7.0829511555168203</v>
      </c>
      <c r="G530" s="434">
        <f t="shared" si="206"/>
        <v>1.2684525430017857E-8</v>
      </c>
      <c r="H530" s="467">
        <f t="shared" si="207"/>
        <v>8.5124747394599449</v>
      </c>
      <c r="I530" s="253">
        <f t="shared" si="212"/>
        <v>113.65676595692612</v>
      </c>
      <c r="J530">
        <f t="shared" si="213"/>
        <v>15.595425926280697</v>
      </c>
      <c r="K530" s="253">
        <f t="shared" si="208"/>
        <v>28508065704.978592</v>
      </c>
      <c r="L530" s="249">
        <f t="shared" si="209"/>
        <v>250825945.55674961</v>
      </c>
      <c r="M530" s="253">
        <f t="shared" si="210"/>
        <v>3911737449.6493735</v>
      </c>
      <c r="N530" s="443">
        <f t="shared" si="221"/>
        <v>1.0000000046839687E-2</v>
      </c>
      <c r="O530" s="454">
        <f t="shared" si="211"/>
        <v>1.0000000117098201E-2</v>
      </c>
      <c r="Q530" s="353">
        <v>501</v>
      </c>
      <c r="R530" s="54">
        <f t="shared" si="222"/>
        <v>8.5125853802733391E-13</v>
      </c>
      <c r="S530" s="253">
        <f t="shared" si="214"/>
        <v>3.4896648170856315E-5</v>
      </c>
      <c r="T530" s="253">
        <f t="shared" si="215"/>
        <v>1.5848958303001817E-5</v>
      </c>
      <c r="U530">
        <f t="shared" si="223"/>
        <v>5.3049394928636771E-14</v>
      </c>
      <c r="V530" s="253">
        <f t="shared" si="224"/>
        <v>1.5848958249952421E-5</v>
      </c>
      <c r="W530" s="253">
        <f t="shared" si="225"/>
        <v>1.9047689867854498E-5</v>
      </c>
      <c r="X530">
        <f t="shared" si="216"/>
        <v>113.65676595692612</v>
      </c>
      <c r="Y530">
        <f t="shared" si="217"/>
        <v>15.595425926280697</v>
      </c>
      <c r="Z530" s="55">
        <f t="shared" si="218"/>
        <v>8.5124747496230029</v>
      </c>
      <c r="AA530" s="477">
        <f t="shared" si="219"/>
        <v>2.1351772771396231E-4</v>
      </c>
      <c r="AB530" s="253">
        <f t="shared" si="227"/>
        <v>250825945.55674961</v>
      </c>
      <c r="AC530" s="261">
        <f t="shared" si="226"/>
        <v>8752.9847742162528</v>
      </c>
      <c r="AD530" s="435">
        <f t="shared" si="220"/>
        <v>-1.5404755755585441E-2</v>
      </c>
      <c r="AE530" s="478">
        <f t="shared" si="228"/>
        <v>-5.2318781614303554E-2</v>
      </c>
    </row>
    <row r="531" spans="2:31" x14ac:dyDescent="0.3">
      <c r="B531" s="353">
        <v>502</v>
      </c>
      <c r="C531" s="432">
        <f t="shared" si="202"/>
        <v>113.65676563037304</v>
      </c>
      <c r="D531" s="433">
        <f t="shared" si="203"/>
        <v>15.595425908357491</v>
      </c>
      <c r="E531" s="434">
        <f t="shared" si="204"/>
        <v>7.0829511685175381</v>
      </c>
      <c r="F531" s="434">
        <f t="shared" si="205"/>
        <v>7.0829511563073035</v>
      </c>
      <c r="G531" s="434">
        <f t="shared" si="206"/>
        <v>1.2210234601184311E-8</v>
      </c>
      <c r="H531" s="467">
        <f t="shared" si="207"/>
        <v>8.5124747398399538</v>
      </c>
      <c r="I531" s="253">
        <f t="shared" si="212"/>
        <v>113.65676595692612</v>
      </c>
      <c r="J531">
        <f t="shared" si="213"/>
        <v>15.595425926280697</v>
      </c>
      <c r="K531" s="253">
        <f t="shared" si="208"/>
        <v>28793146365.241802</v>
      </c>
      <c r="L531" s="249">
        <f t="shared" si="209"/>
        <v>253334205.01231712</v>
      </c>
      <c r="M531" s="253">
        <f t="shared" si="210"/>
        <v>3950854824.3222423</v>
      </c>
      <c r="N531" s="443">
        <f t="shared" si="221"/>
        <v>1.0000000045088659E-2</v>
      </c>
      <c r="O531" s="454">
        <f t="shared" si="211"/>
        <v>1.0000000112719832E-2</v>
      </c>
      <c r="Q531" s="353">
        <v>502</v>
      </c>
      <c r="R531" s="54">
        <f t="shared" si="222"/>
        <v>7.9873438463264392E-13</v>
      </c>
      <c r="S531" s="253">
        <f t="shared" si="214"/>
        <v>3.4018884979302594E-5</v>
      </c>
      <c r="T531" s="253">
        <f t="shared" si="215"/>
        <v>1.5450305912241179E-5</v>
      </c>
      <c r="U531">
        <f t="shared" si="223"/>
        <v>4.9776153683756904E-14</v>
      </c>
      <c r="V531" s="253">
        <f t="shared" si="224"/>
        <v>1.5450305862465027E-5</v>
      </c>
      <c r="W531" s="253">
        <f t="shared" si="225"/>
        <v>1.8568579067061414E-5</v>
      </c>
      <c r="X531">
        <f t="shared" si="216"/>
        <v>113.65676595692612</v>
      </c>
      <c r="Y531">
        <f t="shared" si="217"/>
        <v>15.595425926280697</v>
      </c>
      <c r="Z531" s="55">
        <f t="shared" si="218"/>
        <v>8.5124747496230029</v>
      </c>
      <c r="AA531" s="477">
        <f t="shared" si="219"/>
        <v>2.0234674034691317E-4</v>
      </c>
      <c r="AB531" s="253">
        <f t="shared" si="227"/>
        <v>253334205.01231712</v>
      </c>
      <c r="AC531" s="261">
        <f t="shared" si="226"/>
        <v>8618.1471816370849</v>
      </c>
      <c r="AD531" s="435">
        <f t="shared" si="220"/>
        <v>-1.5404755755586395E-2</v>
      </c>
      <c r="AE531" s="478">
        <f t="shared" si="228"/>
        <v>-5.2318781614303631E-2</v>
      </c>
    </row>
    <row r="532" spans="2:31" x14ac:dyDescent="0.3">
      <c r="B532" s="353">
        <v>503</v>
      </c>
      <c r="C532" s="432">
        <f t="shared" si="202"/>
        <v>113.65676564258328</v>
      </c>
      <c r="D532" s="433">
        <f t="shared" si="203"/>
        <v>15.595425909027666</v>
      </c>
      <c r="E532" s="434">
        <f t="shared" si="204"/>
        <v>7.0829511688219107</v>
      </c>
      <c r="F532" s="434">
        <f t="shared" si="205"/>
        <v>7.0829511570682309</v>
      </c>
      <c r="G532" s="434">
        <f t="shared" si="206"/>
        <v>1.1753679807213757E-8</v>
      </c>
      <c r="H532" s="467">
        <f t="shared" si="207"/>
        <v>8.5124747402057555</v>
      </c>
      <c r="I532" s="253">
        <f t="shared" si="212"/>
        <v>113.65676595692612</v>
      </c>
      <c r="J532">
        <f t="shared" si="213"/>
        <v>15.595425926280697</v>
      </c>
      <c r="K532" s="253">
        <f t="shared" si="208"/>
        <v>29081077832.018425</v>
      </c>
      <c r="L532" s="249">
        <f t="shared" si="209"/>
        <v>255867547.06244031</v>
      </c>
      <c r="M532" s="253">
        <f t="shared" si="210"/>
        <v>3990363372.7369409</v>
      </c>
      <c r="N532" s="443">
        <f t="shared" si="221"/>
        <v>1.0000000043402298E-2</v>
      </c>
      <c r="O532" s="454">
        <f t="shared" si="211"/>
        <v>1.0000000108505153E-2</v>
      </c>
      <c r="Q532" s="353">
        <v>503</v>
      </c>
      <c r="R532" s="54">
        <f t="shared" si="222"/>
        <v>7.4945106415367663E-13</v>
      </c>
      <c r="S532" s="253">
        <f t="shared" si="214"/>
        <v>3.3163200361503987E-5</v>
      </c>
      <c r="T532" s="253">
        <f t="shared" si="215"/>
        <v>1.5061680914172279E-5</v>
      </c>
      <c r="U532">
        <f t="shared" si="223"/>
        <v>4.6704877197600403E-14</v>
      </c>
      <c r="V532" s="253">
        <f t="shared" si="224"/>
        <v>1.5061680867467402E-5</v>
      </c>
      <c r="W532" s="253">
        <f t="shared" si="225"/>
        <v>1.8101519447331708E-5</v>
      </c>
      <c r="X532">
        <f t="shared" si="216"/>
        <v>113.65676595692612</v>
      </c>
      <c r="Y532">
        <f t="shared" si="217"/>
        <v>15.595425926280697</v>
      </c>
      <c r="Z532" s="55">
        <f t="shared" si="218"/>
        <v>8.5124747496230029</v>
      </c>
      <c r="AA532" s="477">
        <f t="shared" si="219"/>
        <v>1.9176020542833682E-4</v>
      </c>
      <c r="AB532" s="253">
        <f t="shared" si="227"/>
        <v>255867547.06244031</v>
      </c>
      <c r="AC532" s="261">
        <f t="shared" si="226"/>
        <v>8485.3867292382747</v>
      </c>
      <c r="AD532" s="435">
        <f t="shared" si="220"/>
        <v>-1.5404755755585893E-2</v>
      </c>
      <c r="AE532" s="478">
        <f t="shared" si="228"/>
        <v>-5.2318781614303617E-2</v>
      </c>
    </row>
    <row r="533" spans="2:31" x14ac:dyDescent="0.3">
      <c r="B533" s="353">
        <v>504</v>
      </c>
      <c r="C533" s="432">
        <f t="shared" si="202"/>
        <v>113.65676565433695</v>
      </c>
      <c r="D533" s="433">
        <f t="shared" si="203"/>
        <v>15.595425909672775</v>
      </c>
      <c r="E533" s="434">
        <f t="shared" si="204"/>
        <v>7.0829511691148985</v>
      </c>
      <c r="F533" s="434">
        <f t="shared" si="205"/>
        <v>7.0829511578007054</v>
      </c>
      <c r="G533" s="434">
        <f t="shared" si="206"/>
        <v>1.1314193137934581E-8</v>
      </c>
      <c r="H533" s="467">
        <f t="shared" si="207"/>
        <v>8.5124747405578773</v>
      </c>
      <c r="I533" s="253">
        <f t="shared" si="212"/>
        <v>113.65676595692612</v>
      </c>
      <c r="J533">
        <f t="shared" si="213"/>
        <v>15.595425926280697</v>
      </c>
      <c r="K533" s="253">
        <f t="shared" si="208"/>
        <v>29371888613.376068</v>
      </c>
      <c r="L533" s="249">
        <f t="shared" si="209"/>
        <v>258426222.53306472</v>
      </c>
      <c r="M533" s="253">
        <f t="shared" si="210"/>
        <v>4030267006.6310148</v>
      </c>
      <c r="N533" s="443">
        <f t="shared" si="221"/>
        <v>1.0000000041776785E-2</v>
      </c>
      <c r="O533" s="454">
        <f t="shared" si="211"/>
        <v>1.0000000104447947E-2</v>
      </c>
      <c r="Q533" s="353">
        <v>504</v>
      </c>
      <c r="R533" s="54">
        <f t="shared" si="222"/>
        <v>7.0320861148278504E-13</v>
      </c>
      <c r="S533" s="253">
        <f t="shared" si="214"/>
        <v>3.2329038970159824E-5</v>
      </c>
      <c r="T533" s="253">
        <f t="shared" si="215"/>
        <v>1.4682831087545413E-5</v>
      </c>
      <c r="U533">
        <f t="shared" si="223"/>
        <v>4.3823103888293338E-14</v>
      </c>
      <c r="V533" s="253">
        <f t="shared" si="224"/>
        <v>1.4682831043722309E-5</v>
      </c>
      <c r="W533" s="253">
        <f t="shared" si="225"/>
        <v>1.7646207882614409E-5</v>
      </c>
      <c r="X533">
        <f t="shared" si="216"/>
        <v>113.65676595692612</v>
      </c>
      <c r="Y533">
        <f t="shared" si="217"/>
        <v>15.595425926280697</v>
      </c>
      <c r="Z533" s="55">
        <f t="shared" si="218"/>
        <v>8.5124747496230029</v>
      </c>
      <c r="AA533" s="477">
        <f t="shared" si="219"/>
        <v>1.8172754511821767E-4</v>
      </c>
      <c r="AB533" s="253">
        <f t="shared" si="227"/>
        <v>258426222.53306472</v>
      </c>
      <c r="AC533" s="261">
        <f t="shared" si="226"/>
        <v>8354.6714191826359</v>
      </c>
      <c r="AD533" s="435">
        <f t="shared" si="220"/>
        <v>-1.5404755755589826E-2</v>
      </c>
      <c r="AE533" s="478">
        <f t="shared" si="228"/>
        <v>-5.231878161430361E-2</v>
      </c>
    </row>
    <row r="534" spans="2:31" x14ac:dyDescent="0.3">
      <c r="B534" s="353">
        <v>505</v>
      </c>
      <c r="C534" s="432">
        <f t="shared" si="202"/>
        <v>113.65676566565114</v>
      </c>
      <c r="D534" s="433">
        <f t="shared" si="203"/>
        <v>15.595425910293768</v>
      </c>
      <c r="E534" s="434">
        <f t="shared" si="204"/>
        <v>7.0829511693969343</v>
      </c>
      <c r="F534" s="434">
        <f t="shared" si="205"/>
        <v>7.082951158505792</v>
      </c>
      <c r="G534" s="434">
        <f t="shared" si="206"/>
        <v>1.0891142210311955E-8</v>
      </c>
      <c r="H534" s="467">
        <f t="shared" si="207"/>
        <v>8.5124747408968346</v>
      </c>
      <c r="I534" s="253">
        <f t="shared" si="212"/>
        <v>113.65676595692612</v>
      </c>
      <c r="J534">
        <f t="shared" si="213"/>
        <v>15.595425926280697</v>
      </c>
      <c r="K534" s="253">
        <f t="shared" si="208"/>
        <v>29665607502.462952</v>
      </c>
      <c r="L534" s="249">
        <f t="shared" si="209"/>
        <v>261010484.75839537</v>
      </c>
      <c r="M534" s="253">
        <f t="shared" si="210"/>
        <v>4070569676.8594127</v>
      </c>
      <c r="N534" s="443">
        <f t="shared" si="221"/>
        <v>1.0000000040217607E-2</v>
      </c>
      <c r="O534" s="454">
        <f t="shared" si="211"/>
        <v>1.0000000100542491E-2</v>
      </c>
      <c r="Q534" s="353">
        <v>505</v>
      </c>
      <c r="R534" s="54">
        <f t="shared" si="222"/>
        <v>6.5981939971219766E-13</v>
      </c>
      <c r="S534" s="253">
        <f t="shared" si="214"/>
        <v>3.1515859426744268E-5</v>
      </c>
      <c r="T534" s="253">
        <f t="shared" si="215"/>
        <v>1.4313510555288376E-5</v>
      </c>
      <c r="U534">
        <f t="shared" si="223"/>
        <v>4.1119141075545336E-14</v>
      </c>
      <c r="V534" s="253">
        <f t="shared" si="224"/>
        <v>1.4313510514169235E-5</v>
      </c>
      <c r="W534" s="253">
        <f t="shared" si="225"/>
        <v>1.720234887145589E-5</v>
      </c>
      <c r="X534">
        <f t="shared" si="216"/>
        <v>113.65676595692612</v>
      </c>
      <c r="Y534">
        <f t="shared" si="217"/>
        <v>15.595425926280697</v>
      </c>
      <c r="Z534" s="55">
        <f t="shared" si="218"/>
        <v>8.5124747496230029</v>
      </c>
      <c r="AA534" s="477">
        <f t="shared" si="219"/>
        <v>1.7221978137187414E-4</v>
      </c>
      <c r="AB534" s="253">
        <f t="shared" si="227"/>
        <v>261010484.75839537</v>
      </c>
      <c r="AC534" s="261">
        <f t="shared" si="226"/>
        <v>8225.9697465519548</v>
      </c>
      <c r="AD534" s="435">
        <f t="shared" si="220"/>
        <v>-1.5404755755585701E-2</v>
      </c>
      <c r="AE534" s="478">
        <f t="shared" si="228"/>
        <v>-5.2318781614303561E-2</v>
      </c>
    </row>
    <row r="535" spans="2:31" x14ac:dyDescent="0.3">
      <c r="B535" s="353">
        <v>506</v>
      </c>
      <c r="C535" s="432">
        <f t="shared" si="202"/>
        <v>113.65676567654228</v>
      </c>
      <c r="D535" s="433">
        <f t="shared" si="203"/>
        <v>15.595425910891535</v>
      </c>
      <c r="E535" s="434">
        <f t="shared" si="204"/>
        <v>7.0829511696684211</v>
      </c>
      <c r="F535" s="434">
        <f t="shared" si="205"/>
        <v>7.082951159184514</v>
      </c>
      <c r="G535" s="434">
        <f t="shared" si="206"/>
        <v>1.0483907075808929E-8</v>
      </c>
      <c r="H535" s="467">
        <f t="shared" si="207"/>
        <v>8.5124747412231141</v>
      </c>
      <c r="I535" s="253">
        <f t="shared" si="212"/>
        <v>113.65676595692612</v>
      </c>
      <c r="J535">
        <f t="shared" si="213"/>
        <v>15.595425926280697</v>
      </c>
      <c r="K535" s="253">
        <f t="shared" si="208"/>
        <v>29962263580.358707</v>
      </c>
      <c r="L535" s="249">
        <f t="shared" si="209"/>
        <v>263620589.60597932</v>
      </c>
      <c r="M535" s="253">
        <f t="shared" si="210"/>
        <v>4111275373.7855968</v>
      </c>
      <c r="N535" s="443">
        <f t="shared" si="221"/>
        <v>1.0000000038714495E-2</v>
      </c>
      <c r="O535" s="454">
        <f t="shared" si="211"/>
        <v>1.0000000096782992E-2</v>
      </c>
      <c r="Q535" s="353">
        <v>506</v>
      </c>
      <c r="R535" s="54">
        <f t="shared" si="222"/>
        <v>6.1910737884532111E-13</v>
      </c>
      <c r="S535" s="253">
        <f t="shared" si="214"/>
        <v>3.0723133970146334E-5</v>
      </c>
      <c r="T535" s="253">
        <f t="shared" si="215"/>
        <v>1.3953479624929818E-5</v>
      </c>
      <c r="U535">
        <f t="shared" si="223"/>
        <v>3.8582017538065484E-14</v>
      </c>
      <c r="V535" s="253">
        <f t="shared" si="224"/>
        <v>1.3953479586347801E-5</v>
      </c>
      <c r="W535" s="253">
        <f t="shared" si="225"/>
        <v>1.6769654345216518E-5</v>
      </c>
      <c r="X535">
        <f t="shared" si="216"/>
        <v>113.65676595692612</v>
      </c>
      <c r="Y535">
        <f t="shared" si="217"/>
        <v>15.595425926280697</v>
      </c>
      <c r="Z535" s="55">
        <f t="shared" si="218"/>
        <v>8.5124747496230029</v>
      </c>
      <c r="AA535" s="477">
        <f t="shared" si="219"/>
        <v>1.6320945224061596E-4</v>
      </c>
      <c r="AB535" s="253">
        <f t="shared" si="227"/>
        <v>263620589.60597932</v>
      </c>
      <c r="AC535" s="261">
        <f t="shared" si="226"/>
        <v>8099.2506917534793</v>
      </c>
      <c r="AD535" s="435">
        <f t="shared" si="220"/>
        <v>-1.5404755755586367E-2</v>
      </c>
      <c r="AE535" s="478">
        <f t="shared" si="228"/>
        <v>-5.2318781614303561E-2</v>
      </c>
    </row>
    <row r="536" spans="2:31" x14ac:dyDescent="0.3">
      <c r="B536" s="353">
        <v>507</v>
      </c>
      <c r="C536" s="432">
        <f t="shared" ref="C536:C599" si="229">C535+E535-F535</f>
        <v>113.65676568702618</v>
      </c>
      <c r="D536" s="433">
        <f t="shared" ref="D536:D599" si="230">$C$11*C536^$C$7</f>
        <v>15.595425911466958</v>
      </c>
      <c r="E536" s="434">
        <f t="shared" ref="E536:E599" si="231">$C$8*D536</f>
        <v>7.0829511699297596</v>
      </c>
      <c r="F536" s="434">
        <f t="shared" ref="F536:F599" si="232">($C$9+$C$10)*C536</f>
        <v>7.0829511598378581</v>
      </c>
      <c r="G536" s="434">
        <f t="shared" ref="G536:G599" si="233">E536-F536</f>
        <v>1.0091901536668502E-8</v>
      </c>
      <c r="H536" s="467">
        <f t="shared" ref="H536:H599" si="234">(1-$C$8)*D536</f>
        <v>8.5124747415371971</v>
      </c>
      <c r="I536" s="253">
        <f t="shared" si="212"/>
        <v>113.65676595692612</v>
      </c>
      <c r="J536">
        <f t="shared" si="213"/>
        <v>15.595425926280697</v>
      </c>
      <c r="K536" s="253">
        <f t="shared" ref="K536:K599" si="235">C536*L536</f>
        <v>30261886218.953705</v>
      </c>
      <c r="L536" s="249">
        <f t="shared" ref="L536:L599" si="236">L535*(1+$C$10)</f>
        <v>266256795.5020391</v>
      </c>
      <c r="M536" s="253">
        <f t="shared" ref="M536:M599" si="237">$C$11*(K536^$C$7)*(L536^(1-$C$7))</f>
        <v>4152388127.6766644</v>
      </c>
      <c r="N536" s="443">
        <f t="shared" si="221"/>
        <v>1.0000000037266182E-2</v>
      </c>
      <c r="O536" s="454">
        <f t="shared" ref="O536:O599" si="238">(K536-K535)/K535</f>
        <v>1.0000000093164201E-2</v>
      </c>
      <c r="Q536" s="353">
        <v>507</v>
      </c>
      <c r="R536" s="54">
        <f t="shared" si="222"/>
        <v>5.8090736148089984E-13</v>
      </c>
      <c r="S536" s="253">
        <f t="shared" si="214"/>
        <v>2.995034811414857E-5</v>
      </c>
      <c r="T536" s="253">
        <f t="shared" si="215"/>
        <v>1.3602504633036848E-5</v>
      </c>
      <c r="U536">
        <f t="shared" si="223"/>
        <v>3.620143899826951E-14</v>
      </c>
      <c r="V536" s="253">
        <f t="shared" si="224"/>
        <v>1.3602504596835408E-5</v>
      </c>
      <c r="W536" s="253">
        <f t="shared" si="225"/>
        <v>1.6347843481111723E-5</v>
      </c>
      <c r="X536">
        <f t="shared" si="216"/>
        <v>113.65676595692612</v>
      </c>
      <c r="Y536">
        <f t="shared" si="217"/>
        <v>15.595425926280697</v>
      </c>
      <c r="Z536" s="55">
        <f t="shared" si="218"/>
        <v>8.5124747496230029</v>
      </c>
      <c r="AA536" s="477">
        <f t="shared" si="219"/>
        <v>1.5467053255144905E-4</v>
      </c>
      <c r="AB536" s="253">
        <f t="shared" si="227"/>
        <v>266256795.5020391</v>
      </c>
      <c r="AC536" s="261">
        <f t="shared" si="226"/>
        <v>7974.4837130437545</v>
      </c>
      <c r="AD536" s="435">
        <f t="shared" si="220"/>
        <v>-1.540475575558618E-2</v>
      </c>
      <c r="AE536" s="478">
        <f t="shared" si="228"/>
        <v>-5.2318781614303665E-2</v>
      </c>
    </row>
    <row r="537" spans="2:31" x14ac:dyDescent="0.3">
      <c r="B537" s="353">
        <v>508</v>
      </c>
      <c r="C537" s="432">
        <f t="shared" si="229"/>
        <v>113.65676569711808</v>
      </c>
      <c r="D537" s="433">
        <f t="shared" si="230"/>
        <v>15.595425912020861</v>
      </c>
      <c r="E537" s="434">
        <f t="shared" si="231"/>
        <v>7.0829511701813255</v>
      </c>
      <c r="F537" s="434">
        <f t="shared" si="232"/>
        <v>7.0829511604667728</v>
      </c>
      <c r="G537" s="434">
        <f t="shared" si="233"/>
        <v>9.7145527178099655E-9</v>
      </c>
      <c r="H537" s="467">
        <f t="shared" si="234"/>
        <v>8.5124747418395366</v>
      </c>
      <c r="I537" s="253">
        <f t="shared" si="212"/>
        <v>113.65676595692612</v>
      </c>
      <c r="J537">
        <f t="shared" si="213"/>
        <v>15.595425926280697</v>
      </c>
      <c r="K537" s="253">
        <f t="shared" si="235"/>
        <v>30564505083.857147</v>
      </c>
      <c r="L537" s="249">
        <f t="shared" si="236"/>
        <v>268919363.4570595</v>
      </c>
      <c r="M537" s="253">
        <f t="shared" si="237"/>
        <v>4193912009.1023874</v>
      </c>
      <c r="N537" s="443">
        <f t="shared" si="221"/>
        <v>1.0000000035872474E-2</v>
      </c>
      <c r="O537" s="454">
        <f t="shared" si="238"/>
        <v>1.000000008968064E-2</v>
      </c>
      <c r="Q537" s="353">
        <v>508</v>
      </c>
      <c r="R537" s="54">
        <f t="shared" si="222"/>
        <v>5.4506435257172208E-13</v>
      </c>
      <c r="S537" s="253">
        <f t="shared" si="214"/>
        <v>2.9197000313520103E-5</v>
      </c>
      <c r="T537" s="253">
        <f t="shared" si="215"/>
        <v>1.3260357793565022E-5</v>
      </c>
      <c r="U537">
        <f t="shared" si="223"/>
        <v>3.3967746353658923E-14</v>
      </c>
      <c r="V537" s="253">
        <f t="shared" si="224"/>
        <v>1.3260357759597277E-5</v>
      </c>
      <c r="W537" s="253">
        <f t="shared" si="225"/>
        <v>1.5936642519955079E-5</v>
      </c>
      <c r="X537">
        <f t="shared" si="216"/>
        <v>113.65676595692612</v>
      </c>
      <c r="Y537">
        <f t="shared" si="217"/>
        <v>15.595425926280697</v>
      </c>
      <c r="Z537" s="55">
        <f t="shared" si="218"/>
        <v>8.5124747496230029</v>
      </c>
      <c r="AA537" s="477">
        <f t="shared" si="219"/>
        <v>1.4657835873672174E-4</v>
      </c>
      <c r="AB537" s="253">
        <f t="shared" si="227"/>
        <v>268919363.4570595</v>
      </c>
      <c r="AC537" s="261">
        <f t="shared" si="226"/>
        <v>7851.6387391674025</v>
      </c>
      <c r="AD537" s="435">
        <f t="shared" si="220"/>
        <v>-1.5404755755587808E-2</v>
      </c>
      <c r="AE537" s="478">
        <f t="shared" si="228"/>
        <v>-5.2318781614303631E-2</v>
      </c>
    </row>
    <row r="538" spans="2:31" x14ac:dyDescent="0.3">
      <c r="B538" s="353">
        <v>509</v>
      </c>
      <c r="C538" s="432">
        <f t="shared" si="229"/>
        <v>113.65676570683263</v>
      </c>
      <c r="D538" s="433">
        <f t="shared" si="230"/>
        <v>15.59542591255406</v>
      </c>
      <c r="E538" s="434">
        <f t="shared" si="231"/>
        <v>7.0829511704234873</v>
      </c>
      <c r="F538" s="434">
        <f t="shared" si="232"/>
        <v>7.082951161072172</v>
      </c>
      <c r="G538" s="434">
        <f t="shared" si="233"/>
        <v>9.351315277683625E-9</v>
      </c>
      <c r="H538" s="467">
        <f t="shared" si="234"/>
        <v>8.5124747421305731</v>
      </c>
      <c r="I538" s="253">
        <f t="shared" si="212"/>
        <v>113.65676595692612</v>
      </c>
      <c r="J538">
        <f t="shared" si="213"/>
        <v>15.595425926280697</v>
      </c>
      <c r="K538" s="253">
        <f t="shared" si="235"/>
        <v>30870150137.334278</v>
      </c>
      <c r="L538" s="249">
        <f t="shared" si="236"/>
        <v>271608557.0916301</v>
      </c>
      <c r="M538" s="253">
        <f t="shared" si="237"/>
        <v>4235851129.3382206</v>
      </c>
      <c r="N538" s="443">
        <f t="shared" si="221"/>
        <v>1.0000000034528453E-2</v>
      </c>
      <c r="O538" s="454">
        <f t="shared" si="238"/>
        <v>1.0000000086327569E-2</v>
      </c>
      <c r="Q538" s="353">
        <v>509</v>
      </c>
      <c r="R538" s="54">
        <f t="shared" si="222"/>
        <v>5.1143292053839643E-13</v>
      </c>
      <c r="S538" s="253">
        <f t="shared" si="214"/>
        <v>2.8462601638509482E-5</v>
      </c>
      <c r="T538" s="253">
        <f t="shared" si="215"/>
        <v>1.2926817050023248E-5</v>
      </c>
      <c r="U538">
        <f t="shared" si="223"/>
        <v>3.1871876485397807E-14</v>
      </c>
      <c r="V538" s="253">
        <f t="shared" si="224"/>
        <v>1.2926817018151372E-5</v>
      </c>
      <c r="W538" s="253">
        <f t="shared" si="225"/>
        <v>1.5535784588486234E-5</v>
      </c>
      <c r="X538">
        <f t="shared" si="216"/>
        <v>113.65676595692612</v>
      </c>
      <c r="Y538">
        <f t="shared" si="217"/>
        <v>15.595425926280697</v>
      </c>
      <c r="Z538" s="55">
        <f t="shared" si="218"/>
        <v>8.5124747496230029</v>
      </c>
      <c r="AA538" s="477">
        <f t="shared" si="219"/>
        <v>1.3890955759659216E-4</v>
      </c>
      <c r="AB538" s="253">
        <f t="shared" si="227"/>
        <v>271608557.0916301</v>
      </c>
      <c r="AC538" s="261">
        <f t="shared" si="226"/>
        <v>7730.686162109414</v>
      </c>
      <c r="AD538" s="435">
        <f t="shared" si="220"/>
        <v>-1.5404755755588221E-2</v>
      </c>
      <c r="AE538" s="478">
        <f t="shared" si="228"/>
        <v>-5.231878161430354E-2</v>
      </c>
    </row>
    <row r="539" spans="2:31" x14ac:dyDescent="0.3">
      <c r="B539" s="353">
        <v>510</v>
      </c>
      <c r="C539" s="432">
        <f t="shared" si="229"/>
        <v>113.65676571618394</v>
      </c>
      <c r="D539" s="433">
        <f t="shared" si="230"/>
        <v>15.595425913067313</v>
      </c>
      <c r="E539" s="434">
        <f t="shared" si="231"/>
        <v>7.0829511706565906</v>
      </c>
      <c r="F539" s="434">
        <f t="shared" si="232"/>
        <v>7.0829511616549343</v>
      </c>
      <c r="G539" s="434">
        <f t="shared" si="233"/>
        <v>9.00165630923766E-9</v>
      </c>
      <c r="H539" s="467">
        <f t="shared" si="234"/>
        <v>8.5124747424107223</v>
      </c>
      <c r="I539" s="253">
        <f t="shared" si="212"/>
        <v>113.65676595692612</v>
      </c>
      <c r="J539">
        <f t="shared" si="213"/>
        <v>15.595425926280697</v>
      </c>
      <c r="K539" s="253">
        <f t="shared" si="235"/>
        <v>31178851641.272915</v>
      </c>
      <c r="L539" s="249">
        <f t="shared" si="236"/>
        <v>274324642.6625464</v>
      </c>
      <c r="M539" s="253">
        <f t="shared" si="237"/>
        <v>4278209640.7724113</v>
      </c>
      <c r="N539" s="443">
        <f t="shared" si="221"/>
        <v>1.000000003324209E-2</v>
      </c>
      <c r="O539" s="454">
        <f t="shared" si="238"/>
        <v>1.0000000083099498E-2</v>
      </c>
      <c r="Q539" s="353">
        <v>510</v>
      </c>
      <c r="R539" s="54">
        <f t="shared" si="222"/>
        <v>4.7987660718651732E-13</v>
      </c>
      <c r="S539" s="253">
        <f t="shared" si="214"/>
        <v>2.7746675457524431E-5</v>
      </c>
      <c r="T539" s="253">
        <f t="shared" si="215"/>
        <v>1.2601665931356914E-5</v>
      </c>
      <c r="U539">
        <f t="shared" si="223"/>
        <v>2.9905325485069521E-14</v>
      </c>
      <c r="V539" s="253">
        <f t="shared" si="224"/>
        <v>1.260166590145159E-5</v>
      </c>
      <c r="W539" s="253">
        <f t="shared" si="225"/>
        <v>1.5145009526167517E-5</v>
      </c>
      <c r="X539">
        <f t="shared" si="216"/>
        <v>113.65676595692612</v>
      </c>
      <c r="Y539">
        <f t="shared" si="217"/>
        <v>15.595425926280697</v>
      </c>
      <c r="Z539" s="55">
        <f t="shared" si="218"/>
        <v>8.5124747496230029</v>
      </c>
      <c r="AA539" s="477">
        <f t="shared" si="219"/>
        <v>1.3164197878855652E-4</v>
      </c>
      <c r="AB539" s="253">
        <f t="shared" si="227"/>
        <v>274324642.6625464</v>
      </c>
      <c r="AC539" s="261">
        <f t="shared" si="226"/>
        <v>7611.5968299590349</v>
      </c>
      <c r="AD539" s="435">
        <f t="shared" si="220"/>
        <v>-1.5404755755585354E-2</v>
      </c>
      <c r="AE539" s="478">
        <f t="shared" si="228"/>
        <v>-5.2318781614303624E-2</v>
      </c>
    </row>
    <row r="540" spans="2:31" x14ac:dyDescent="0.3">
      <c r="B540" s="353">
        <v>511</v>
      </c>
      <c r="C540" s="432">
        <f t="shared" si="229"/>
        <v>113.65676572518559</v>
      </c>
      <c r="D540" s="433">
        <f t="shared" si="230"/>
        <v>15.595425913561378</v>
      </c>
      <c r="E540" s="434">
        <f t="shared" si="231"/>
        <v>7.0829511708809791</v>
      </c>
      <c r="F540" s="434">
        <f t="shared" si="232"/>
        <v>7.0829511622159069</v>
      </c>
      <c r="G540" s="434">
        <f t="shared" si="233"/>
        <v>8.6650722153081006E-9</v>
      </c>
      <c r="H540" s="467">
        <f t="shared" si="234"/>
        <v>8.5124747426803982</v>
      </c>
      <c r="I540" s="253">
        <f t="shared" si="212"/>
        <v>113.65676595692612</v>
      </c>
      <c r="J540">
        <f t="shared" si="213"/>
        <v>15.595425926280697</v>
      </c>
      <c r="K540" s="253">
        <f t="shared" si="235"/>
        <v>31490640160.179714</v>
      </c>
      <c r="L540" s="249">
        <f t="shared" si="236"/>
        <v>277067889.08917189</v>
      </c>
      <c r="M540" s="253">
        <f t="shared" si="237"/>
        <v>4320991737.3170252</v>
      </c>
      <c r="N540" s="443">
        <f t="shared" si="221"/>
        <v>1.0000000031996964E-2</v>
      </c>
      <c r="O540" s="454">
        <f t="shared" si="238"/>
        <v>1.0000000079992367E-2</v>
      </c>
      <c r="Q540" s="353">
        <v>511</v>
      </c>
      <c r="R540" s="54">
        <f t="shared" si="222"/>
        <v>4.5026737403298316E-13</v>
      </c>
      <c r="S540" s="253">
        <f t="shared" si="214"/>
        <v>2.7048757127793785E-5</v>
      </c>
      <c r="T540" s="253">
        <f t="shared" si="215"/>
        <v>1.2284693411456295E-5</v>
      </c>
      <c r="U540">
        <f t="shared" si="223"/>
        <v>2.806011415040743E-14</v>
      </c>
      <c r="V540" s="253">
        <f t="shared" si="224"/>
        <v>1.2284693383396181E-5</v>
      </c>
      <c r="W540" s="253">
        <f t="shared" si="225"/>
        <v>1.476406371633749E-5</v>
      </c>
      <c r="X540">
        <f t="shared" si="216"/>
        <v>113.65676595692612</v>
      </c>
      <c r="Y540">
        <f t="shared" si="217"/>
        <v>15.595425926280697</v>
      </c>
      <c r="Z540" s="55">
        <f t="shared" si="218"/>
        <v>8.5124747496230029</v>
      </c>
      <c r="AA540" s="477">
        <f t="shared" si="219"/>
        <v>1.2475463084904326E-4</v>
      </c>
      <c r="AB540" s="253">
        <f t="shared" si="227"/>
        <v>277067889.08917189</v>
      </c>
      <c r="AC540" s="261">
        <f t="shared" si="226"/>
        <v>7494.3420398835206</v>
      </c>
      <c r="AD540" s="435">
        <f t="shared" si="220"/>
        <v>-1.5404755755586367E-2</v>
      </c>
      <c r="AE540" s="478">
        <f t="shared" si="228"/>
        <v>-5.2318781614303513E-2</v>
      </c>
    </row>
    <row r="541" spans="2:31" x14ac:dyDescent="0.3">
      <c r="B541" s="353">
        <v>512</v>
      </c>
      <c r="C541" s="432">
        <f t="shared" si="229"/>
        <v>113.65676573385066</v>
      </c>
      <c r="D541" s="433">
        <f t="shared" si="230"/>
        <v>15.595425914036968</v>
      </c>
      <c r="E541" s="434">
        <f t="shared" si="231"/>
        <v>7.082951171096977</v>
      </c>
      <c r="F541" s="434">
        <f t="shared" si="232"/>
        <v>7.0829511627559034</v>
      </c>
      <c r="G541" s="434">
        <f t="shared" si="233"/>
        <v>8.3410736095856919E-9</v>
      </c>
      <c r="H541" s="467">
        <f t="shared" si="234"/>
        <v>8.5124747429399896</v>
      </c>
      <c r="I541" s="253">
        <f t="shared" si="212"/>
        <v>113.65676595692612</v>
      </c>
      <c r="J541">
        <f t="shared" si="213"/>
        <v>15.595425926280697</v>
      </c>
      <c r="K541" s="253">
        <f t="shared" si="235"/>
        <v>31805546564.206333</v>
      </c>
      <c r="L541" s="249">
        <f t="shared" si="236"/>
        <v>279838567.98006362</v>
      </c>
      <c r="M541" s="253">
        <f t="shared" si="237"/>
        <v>4364201654.8232765</v>
      </c>
      <c r="N541" s="443">
        <f t="shared" si="221"/>
        <v>1.0000000030798735E-2</v>
      </c>
      <c r="O541" s="454">
        <f t="shared" si="238"/>
        <v>1.000000007700135E-2</v>
      </c>
      <c r="Q541" s="353">
        <v>512</v>
      </c>
      <c r="R541" s="54">
        <f t="shared" si="222"/>
        <v>4.2248508279495597E-13</v>
      </c>
      <c r="S541" s="253">
        <f t="shared" si="214"/>
        <v>2.6368393693809828E-5</v>
      </c>
      <c r="T541" s="253">
        <f t="shared" si="215"/>
        <v>1.1975693772198554E-5</v>
      </c>
      <c r="U541">
        <f t="shared" si="223"/>
        <v>2.6328755609999834E-14</v>
      </c>
      <c r="V541" s="253">
        <f t="shared" si="224"/>
        <v>1.1975693745869799E-5</v>
      </c>
      <c r="W541" s="253">
        <f t="shared" si="225"/>
        <v>1.4392699921611273E-5</v>
      </c>
      <c r="X541">
        <f t="shared" si="216"/>
        <v>113.65676595692612</v>
      </c>
      <c r="Y541">
        <f t="shared" si="217"/>
        <v>15.595425926280697</v>
      </c>
      <c r="Z541" s="55">
        <f t="shared" si="218"/>
        <v>8.5124747496230029</v>
      </c>
      <c r="AA541" s="477">
        <f t="shared" si="219"/>
        <v>1.182276205622791E-4</v>
      </c>
      <c r="AB541" s="253">
        <f t="shared" si="227"/>
        <v>279838567.98006362</v>
      </c>
      <c r="AC541" s="261">
        <f t="shared" si="226"/>
        <v>7378.893531210284</v>
      </c>
      <c r="AD541" s="435">
        <f t="shared" si="220"/>
        <v>-1.5404755755587439E-2</v>
      </c>
      <c r="AE541" s="478">
        <f t="shared" si="228"/>
        <v>-5.2318781614303603E-2</v>
      </c>
    </row>
    <row r="542" spans="2:31" x14ac:dyDescent="0.3">
      <c r="B542" s="353">
        <v>513</v>
      </c>
      <c r="C542" s="432">
        <f t="shared" si="229"/>
        <v>113.65676574219174</v>
      </c>
      <c r="D542" s="433">
        <f t="shared" si="230"/>
        <v>15.595425914494779</v>
      </c>
      <c r="E542" s="434">
        <f t="shared" si="231"/>
        <v>7.0829511713049005</v>
      </c>
      <c r="F542" s="434">
        <f t="shared" si="232"/>
        <v>7.082951163275709</v>
      </c>
      <c r="G542" s="434">
        <f t="shared" si="233"/>
        <v>8.0291915338648323E-9</v>
      </c>
      <c r="H542" s="467">
        <f t="shared" si="234"/>
        <v>8.5124747431898786</v>
      </c>
      <c r="I542" s="253">
        <f t="shared" si="212"/>
        <v>113.65676595692612</v>
      </c>
      <c r="J542">
        <f t="shared" si="213"/>
        <v>15.595425926280697</v>
      </c>
      <c r="K542" s="253">
        <f t="shared" si="235"/>
        <v>32123602032.205891</v>
      </c>
      <c r="L542" s="249">
        <f t="shared" si="236"/>
        <v>282636953.65986425</v>
      </c>
      <c r="M542" s="253">
        <f t="shared" si="237"/>
        <v>4407843671.5009089</v>
      </c>
      <c r="N542" s="443">
        <f t="shared" si="221"/>
        <v>1.0000000029650227E-2</v>
      </c>
      <c r="O542" s="454">
        <f t="shared" si="238"/>
        <v>1.0000000074122108E-2</v>
      </c>
      <c r="Q542" s="353">
        <v>513</v>
      </c>
      <c r="R542" s="54">
        <f t="shared" si="222"/>
        <v>3.9641700793357006E-13</v>
      </c>
      <c r="S542" s="253">
        <f t="shared" si="214"/>
        <v>2.5705143593355965E-5</v>
      </c>
      <c r="T542" s="253">
        <f t="shared" si="215"/>
        <v>1.1674466469934782E-5</v>
      </c>
      <c r="U542">
        <f t="shared" si="223"/>
        <v>2.4704224945607805E-14</v>
      </c>
      <c r="V542" s="253">
        <f t="shared" si="224"/>
        <v>1.1674466445230558E-5</v>
      </c>
      <c r="W542" s="253">
        <f t="shared" si="225"/>
        <v>1.4030677123421182E-5</v>
      </c>
      <c r="X542">
        <f t="shared" si="216"/>
        <v>113.65676595692612</v>
      </c>
      <c r="Y542">
        <f t="shared" si="217"/>
        <v>15.595425926280697</v>
      </c>
      <c r="Z542" s="55">
        <f t="shared" si="218"/>
        <v>8.5124747496230029</v>
      </c>
      <c r="AA542" s="477">
        <f t="shared" si="219"/>
        <v>1.1204209550130247E-4</v>
      </c>
      <c r="AB542" s="253">
        <f t="shared" si="227"/>
        <v>282636953.65986425</v>
      </c>
      <c r="AC542" s="261">
        <f t="shared" si="226"/>
        <v>7265.2234786155132</v>
      </c>
      <c r="AD542" s="435">
        <f t="shared" si="220"/>
        <v>-1.5404755755586393E-2</v>
      </c>
      <c r="AE542" s="478">
        <f t="shared" si="228"/>
        <v>-5.2318781614303575E-2</v>
      </c>
    </row>
    <row r="543" spans="2:31" x14ac:dyDescent="0.3">
      <c r="B543" s="353">
        <v>514</v>
      </c>
      <c r="C543" s="432">
        <f t="shared" si="229"/>
        <v>113.65676575022093</v>
      </c>
      <c r="D543" s="433">
        <f t="shared" si="230"/>
        <v>15.595425914935467</v>
      </c>
      <c r="E543" s="434">
        <f t="shared" si="231"/>
        <v>7.082951171505047</v>
      </c>
      <c r="F543" s="434">
        <f t="shared" si="232"/>
        <v>7.0829511637760776</v>
      </c>
      <c r="G543" s="434">
        <f t="shared" si="233"/>
        <v>7.728969464437796E-9</v>
      </c>
      <c r="H543" s="467">
        <f t="shared" si="234"/>
        <v>8.5124747434304187</v>
      </c>
      <c r="I543" s="253">
        <f t="shared" ref="I543:I606" si="239">(($C$8*$C$11)/($C$9+$C$10))^(1/(1-$C$7))</f>
        <v>113.65676595692612</v>
      </c>
      <c r="J543">
        <f t="shared" ref="J543:J606" si="240">$C$11*$C$17^$C$7</f>
        <v>15.595425926280697</v>
      </c>
      <c r="K543" s="253">
        <f t="shared" si="235"/>
        <v>32444838054.819988</v>
      </c>
      <c r="L543" s="249">
        <f t="shared" si="236"/>
        <v>285463323.19646287</v>
      </c>
      <c r="M543" s="253">
        <f t="shared" si="237"/>
        <v>4451922108.3417244</v>
      </c>
      <c r="N543" s="443">
        <f t="shared" si="221"/>
        <v>1.0000000028541497E-2</v>
      </c>
      <c r="O543" s="454">
        <f t="shared" si="238"/>
        <v>1.0000000071350613E-2</v>
      </c>
      <c r="Q543" s="353">
        <v>514</v>
      </c>
      <c r="R543" s="54">
        <f t="shared" si="222"/>
        <v>3.7195737927455246E-13</v>
      </c>
      <c r="S543" s="253">
        <f t="shared" ref="S543:S606" si="241">$C$11*R543^$C$7</f>
        <v>2.5058576370928781E-5</v>
      </c>
      <c r="T543" s="253">
        <f t="shared" ref="T543:T606" si="242">$C$8*S543</f>
        <v>1.1380816005335315E-5</v>
      </c>
      <c r="U543">
        <f t="shared" si="223"/>
        <v>2.3179930688839526E-14</v>
      </c>
      <c r="V543" s="253">
        <f t="shared" si="224"/>
        <v>1.1380815982155384E-5</v>
      </c>
      <c r="W543" s="253">
        <f t="shared" si="225"/>
        <v>1.3677760365593466E-5</v>
      </c>
      <c r="X543">
        <f t="shared" ref="X543:X606" si="243">(($C$8*$C$11)/($C$9+$C$10))^(1/(1-$C$7))</f>
        <v>113.65676595692612</v>
      </c>
      <c r="Y543">
        <f t="shared" ref="Y543:Y606" si="244">$C$11*$C$17^$C$7</f>
        <v>15.595425926280697</v>
      </c>
      <c r="Z543" s="55">
        <f t="shared" ref="Z543:Z606" si="245">(1-$C$8)*Y543</f>
        <v>8.5124747496230029</v>
      </c>
      <c r="AA543" s="477">
        <f t="shared" si="219"/>
        <v>1.0618018957516088E-4</v>
      </c>
      <c r="AB543" s="253">
        <f t="shared" si="227"/>
        <v>285463323.19646287</v>
      </c>
      <c r="AC543" s="261">
        <f t="shared" si="226"/>
        <v>7153.3044854176933</v>
      </c>
      <c r="AD543" s="435">
        <f t="shared" si="220"/>
        <v>-1.5404755755585864E-2</v>
      </c>
      <c r="AE543" s="478">
        <f t="shared" si="228"/>
        <v>-5.2318781614303568E-2</v>
      </c>
    </row>
    <row r="544" spans="2:31" x14ac:dyDescent="0.3">
      <c r="B544" s="353">
        <v>515</v>
      </c>
      <c r="C544" s="432">
        <f t="shared" si="229"/>
        <v>113.6567657579499</v>
      </c>
      <c r="D544" s="433">
        <f t="shared" si="230"/>
        <v>15.595425915359677</v>
      </c>
      <c r="E544" s="434">
        <f t="shared" si="231"/>
        <v>7.0829511716977098</v>
      </c>
      <c r="F544" s="434">
        <f t="shared" si="232"/>
        <v>7.0829511642577376</v>
      </c>
      <c r="G544" s="434">
        <f t="shared" si="233"/>
        <v>7.4399721938789298E-9</v>
      </c>
      <c r="H544" s="467">
        <f t="shared" si="234"/>
        <v>8.5124747436619668</v>
      </c>
      <c r="I544" s="253">
        <f t="shared" si="239"/>
        <v>113.65676595692612</v>
      </c>
      <c r="J544">
        <f t="shared" si="240"/>
        <v>15.595425926280697</v>
      </c>
      <c r="K544" s="253">
        <f t="shared" si="235"/>
        <v>32769286437.596592</v>
      </c>
      <c r="L544" s="249">
        <f t="shared" si="236"/>
        <v>288317956.42842752</v>
      </c>
      <c r="M544" s="253">
        <f t="shared" si="237"/>
        <v>4496441329.5474386</v>
      </c>
      <c r="N544" s="443">
        <f t="shared" si="221"/>
        <v>1.0000000027470602E-2</v>
      </c>
      <c r="O544" s="454">
        <f t="shared" si="238"/>
        <v>1.0000000068682846E-2</v>
      </c>
      <c r="Q544" s="353">
        <v>515</v>
      </c>
      <c r="R544" s="54">
        <f t="shared" si="222"/>
        <v>3.4900695284995881E-13</v>
      </c>
      <c r="S544" s="253">
        <f t="shared" si="241"/>
        <v>2.4428272398368219E-5</v>
      </c>
      <c r="T544" s="253">
        <f t="shared" si="242"/>
        <v>1.1094551796508762E-5</v>
      </c>
      <c r="U544">
        <f t="shared" si="223"/>
        <v>2.1749688076530134E-14</v>
      </c>
      <c r="V544" s="253">
        <f t="shared" si="224"/>
        <v>1.1094551774759073E-5</v>
      </c>
      <c r="W544" s="253">
        <f t="shared" si="225"/>
        <v>1.3333720601859458E-5</v>
      </c>
      <c r="X544">
        <f t="shared" si="243"/>
        <v>113.65676595692612</v>
      </c>
      <c r="Y544">
        <f t="shared" si="244"/>
        <v>15.595425926280697</v>
      </c>
      <c r="Z544" s="55">
        <f t="shared" si="245"/>
        <v>8.5124747496230029</v>
      </c>
      <c r="AA544" s="477">
        <f t="shared" ref="AA544:AA607" si="246">AA543*(1-$C$9)</f>
        <v>1.0062497142501269E-4</v>
      </c>
      <c r="AB544" s="253">
        <f t="shared" si="227"/>
        <v>288317956.42842752</v>
      </c>
      <c r="AC544" s="261">
        <f t="shared" si="226"/>
        <v>7043.1095769744816</v>
      </c>
      <c r="AD544" s="435">
        <f t="shared" ref="AD544:AD607" si="247">(AC544-AC543)/AC543</f>
        <v>-1.5404755755588006E-2</v>
      </c>
      <c r="AE544" s="478">
        <f t="shared" si="228"/>
        <v>-5.2318781614303596E-2</v>
      </c>
    </row>
    <row r="545" spans="2:31" x14ac:dyDescent="0.3">
      <c r="B545" s="353">
        <v>516</v>
      </c>
      <c r="C545" s="432">
        <f t="shared" si="229"/>
        <v>113.65676576538988</v>
      </c>
      <c r="D545" s="433">
        <f t="shared" si="230"/>
        <v>15.595425915768031</v>
      </c>
      <c r="E545" s="434">
        <f t="shared" si="231"/>
        <v>7.0829511718831712</v>
      </c>
      <c r="F545" s="434">
        <f t="shared" si="232"/>
        <v>7.0829511647213881</v>
      </c>
      <c r="G545" s="434">
        <f t="shared" si="233"/>
        <v>7.1617831665093945E-9</v>
      </c>
      <c r="H545" s="467">
        <f t="shared" si="234"/>
        <v>8.5124747438848587</v>
      </c>
      <c r="I545" s="253">
        <f t="shared" si="239"/>
        <v>113.65676595692612</v>
      </c>
      <c r="J545">
        <f t="shared" si="240"/>
        <v>15.595425926280697</v>
      </c>
      <c r="K545" s="253">
        <f t="shared" si="235"/>
        <v>33096979304.139088</v>
      </c>
      <c r="L545" s="249">
        <f t="shared" si="236"/>
        <v>291201135.99271178</v>
      </c>
      <c r="M545" s="253">
        <f t="shared" si="237"/>
        <v>4541405742.9618263</v>
      </c>
      <c r="N545" s="443">
        <f t="shared" ref="N545:N608" si="248">(M545-M544)/M544</f>
        <v>1.0000000026446096E-2</v>
      </c>
      <c r="O545" s="454">
        <f t="shared" si="238"/>
        <v>1.0000000066114647E-2</v>
      </c>
      <c r="Q545" s="353">
        <v>516</v>
      </c>
      <c r="R545" s="54">
        <f t="shared" si="222"/>
        <v>3.2747260821973096E-13</v>
      </c>
      <c r="S545" s="253">
        <f t="shared" si="241"/>
        <v>2.3813822602515253E-5</v>
      </c>
      <c r="T545" s="253">
        <f t="shared" si="242"/>
        <v>1.0815488055312707E-5</v>
      </c>
      <c r="U545">
        <f t="shared" si="223"/>
        <v>2.0407693956311814E-14</v>
      </c>
      <c r="V545" s="253">
        <f t="shared" si="224"/>
        <v>1.0815488034905014E-5</v>
      </c>
      <c r="W545" s="253">
        <f t="shared" si="225"/>
        <v>1.2998334547202546E-5</v>
      </c>
      <c r="X545">
        <f t="shared" si="243"/>
        <v>113.65676595692612</v>
      </c>
      <c r="Y545">
        <f t="shared" si="244"/>
        <v>15.595425926280697</v>
      </c>
      <c r="Z545" s="55">
        <f t="shared" si="245"/>
        <v>8.5124747496230029</v>
      </c>
      <c r="AA545" s="477">
        <f t="shared" si="246"/>
        <v>9.5360395520081905E-5</v>
      </c>
      <c r="AB545" s="253">
        <f t="shared" si="227"/>
        <v>291201135.99271178</v>
      </c>
      <c r="AC545" s="261">
        <f t="shared" si="226"/>
        <v>6934.6121941813453</v>
      </c>
      <c r="AD545" s="435">
        <f t="shared" si="247"/>
        <v>-1.5404755755588232E-2</v>
      </c>
      <c r="AE545" s="478">
        <f t="shared" si="228"/>
        <v>-5.2318781614303631E-2</v>
      </c>
    </row>
    <row r="546" spans="2:31" x14ac:dyDescent="0.3">
      <c r="B546" s="353">
        <v>517</v>
      </c>
      <c r="C546" s="432">
        <f t="shared" si="229"/>
        <v>113.65676577255165</v>
      </c>
      <c r="D546" s="433">
        <f t="shared" si="230"/>
        <v>15.595425916161117</v>
      </c>
      <c r="E546" s="434">
        <f t="shared" si="231"/>
        <v>7.0829511720616987</v>
      </c>
      <c r="F546" s="434">
        <f t="shared" si="232"/>
        <v>7.0829511651677013</v>
      </c>
      <c r="G546" s="434">
        <f t="shared" si="233"/>
        <v>6.8939973729698067E-9</v>
      </c>
      <c r="H546" s="467">
        <f t="shared" si="234"/>
        <v>8.5124747440994177</v>
      </c>
      <c r="I546" s="253">
        <f t="shared" si="239"/>
        <v>113.65676595692612</v>
      </c>
      <c r="J546">
        <f t="shared" si="240"/>
        <v>15.595425926280697</v>
      </c>
      <c r="K546" s="253">
        <f t="shared" si="235"/>
        <v>33427949099.28685</v>
      </c>
      <c r="L546" s="249">
        <f t="shared" si="236"/>
        <v>294113147.3526389</v>
      </c>
      <c r="M546" s="253">
        <f t="shared" si="237"/>
        <v>4586819800.5070572</v>
      </c>
      <c r="N546" s="443">
        <f t="shared" si="248"/>
        <v>1.0000000025457449E-2</v>
      </c>
      <c r="O546" s="454">
        <f t="shared" si="238"/>
        <v>1.0000000063642408E-2</v>
      </c>
      <c r="Q546" s="353">
        <v>517</v>
      </c>
      <c r="R546" s="54">
        <f t="shared" si="222"/>
        <v>3.0726697063922421E-13</v>
      </c>
      <c r="S546" s="253">
        <f t="shared" si="241"/>
        <v>2.3214828199719432E-5</v>
      </c>
      <c r="T546" s="253">
        <f t="shared" si="242"/>
        <v>1.054344366677539E-5</v>
      </c>
      <c r="U546">
        <f t="shared" si="223"/>
        <v>1.9148503240554447E-14</v>
      </c>
      <c r="V546" s="253">
        <f t="shared" si="224"/>
        <v>1.0543443647626888E-5</v>
      </c>
      <c r="W546" s="253">
        <f t="shared" si="225"/>
        <v>1.2671384532944042E-5</v>
      </c>
      <c r="X546">
        <f t="shared" si="243"/>
        <v>113.65676595692612</v>
      </c>
      <c r="Y546">
        <f t="shared" si="244"/>
        <v>15.595425926280697</v>
      </c>
      <c r="Z546" s="55">
        <f t="shared" si="245"/>
        <v>8.5124747496230029</v>
      </c>
      <c r="AA546" s="477">
        <f t="shared" si="246"/>
        <v>9.037125581221312E-5</v>
      </c>
      <c r="AB546" s="253">
        <f t="shared" si="227"/>
        <v>294113147.3526389</v>
      </c>
      <c r="AC546" s="261">
        <f t="shared" si="226"/>
        <v>6827.7861870702773</v>
      </c>
      <c r="AD546" s="435">
        <f t="shared" si="247"/>
        <v>-1.5404755755585441E-2</v>
      </c>
      <c r="AE546" s="478">
        <f t="shared" si="228"/>
        <v>-5.2318781614303637E-2</v>
      </c>
    </row>
    <row r="547" spans="2:31" x14ac:dyDescent="0.3">
      <c r="B547" s="353">
        <v>518</v>
      </c>
      <c r="C547" s="432">
        <f t="shared" si="229"/>
        <v>113.65676577944565</v>
      </c>
      <c r="D547" s="433">
        <f t="shared" si="230"/>
        <v>15.595425916539494</v>
      </c>
      <c r="E547" s="434">
        <f t="shared" si="231"/>
        <v>7.0829511722335461</v>
      </c>
      <c r="F547" s="434">
        <f t="shared" si="232"/>
        <v>7.0829511655973274</v>
      </c>
      <c r="G547" s="434">
        <f t="shared" si="233"/>
        <v>6.6362186856849803E-9</v>
      </c>
      <c r="H547" s="467">
        <f t="shared" si="234"/>
        <v>8.5124747443059476</v>
      </c>
      <c r="I547" s="253">
        <f t="shared" si="239"/>
        <v>113.65676595692612</v>
      </c>
      <c r="J547">
        <f t="shared" si="240"/>
        <v>15.595425926280697</v>
      </c>
      <c r="K547" s="253">
        <f t="shared" si="235"/>
        <v>33762228592.327614</v>
      </c>
      <c r="L547" s="249">
        <f t="shared" si="236"/>
        <v>297054278.82616532</v>
      </c>
      <c r="M547" s="253">
        <f t="shared" si="237"/>
        <v>4632687998.6245346</v>
      </c>
      <c r="N547" s="443">
        <f t="shared" si="248"/>
        <v>1.0000000024506487E-2</v>
      </c>
      <c r="O547" s="454">
        <f t="shared" si="238"/>
        <v>1.0000000061262967E-2</v>
      </c>
      <c r="Q547" s="353">
        <v>518</v>
      </c>
      <c r="R547" s="54">
        <f t="shared" si="222"/>
        <v>2.8830805653966533E-13</v>
      </c>
      <c r="S547" s="253">
        <f t="shared" si="241"/>
        <v>2.2630900437024593E-5</v>
      </c>
      <c r="T547" s="253">
        <f t="shared" si="242"/>
        <v>1.0278242071550421E-5</v>
      </c>
      <c r="U547">
        <f t="shared" si="223"/>
        <v>1.7967006813139697E-14</v>
      </c>
      <c r="V547" s="253">
        <f t="shared" si="224"/>
        <v>1.0278242053583414E-5</v>
      </c>
      <c r="W547" s="253">
        <f t="shared" si="225"/>
        <v>1.2352658365474172E-5</v>
      </c>
      <c r="X547">
        <f t="shared" si="243"/>
        <v>113.65676595692612</v>
      </c>
      <c r="Y547">
        <f t="shared" si="244"/>
        <v>15.595425926280697</v>
      </c>
      <c r="Z547" s="55">
        <f t="shared" si="245"/>
        <v>8.5124747496230029</v>
      </c>
      <c r="AA547" s="477">
        <f t="shared" si="246"/>
        <v>8.5643141815163582E-5</v>
      </c>
      <c r="AB547" s="253">
        <f t="shared" si="227"/>
        <v>297054278.82616532</v>
      </c>
      <c r="AC547" s="261">
        <f t="shared" si="226"/>
        <v>6722.6058085070936</v>
      </c>
      <c r="AD547" s="435">
        <f t="shared" si="247"/>
        <v>-1.540475575558633E-2</v>
      </c>
      <c r="AE547" s="478">
        <f t="shared" si="228"/>
        <v>-5.2318781614303547E-2</v>
      </c>
    </row>
    <row r="548" spans="2:31" x14ac:dyDescent="0.3">
      <c r="B548" s="353">
        <v>519</v>
      </c>
      <c r="C548" s="432">
        <f t="shared" si="229"/>
        <v>113.65676578608188</v>
      </c>
      <c r="D548" s="433">
        <f t="shared" si="230"/>
        <v>15.595425916903734</v>
      </c>
      <c r="E548" s="434">
        <f t="shared" si="231"/>
        <v>7.082951172398972</v>
      </c>
      <c r="F548" s="434">
        <f t="shared" si="232"/>
        <v>7.082951166010889</v>
      </c>
      <c r="G548" s="434">
        <f t="shared" si="233"/>
        <v>6.3880829515028381E-9</v>
      </c>
      <c r="H548" s="467">
        <f t="shared" si="234"/>
        <v>8.512474744504761</v>
      </c>
      <c r="I548" s="253">
        <f t="shared" si="239"/>
        <v>113.65676595692612</v>
      </c>
      <c r="J548">
        <f t="shared" si="240"/>
        <v>15.595425926280697</v>
      </c>
      <c r="K548" s="253">
        <f t="shared" si="235"/>
        <v>34099850880.24192</v>
      </c>
      <c r="L548" s="249">
        <f t="shared" si="236"/>
        <v>300024821.61442697</v>
      </c>
      <c r="M548" s="253">
        <f t="shared" si="237"/>
        <v>4679014878.7200642</v>
      </c>
      <c r="N548" s="443">
        <f t="shared" si="248"/>
        <v>1.0000000023589806E-2</v>
      </c>
      <c r="O548" s="454">
        <f t="shared" si="238"/>
        <v>1.0000000058972129E-2</v>
      </c>
      <c r="Q548" s="353">
        <v>519</v>
      </c>
      <c r="R548" s="54">
        <f t="shared" si="222"/>
        <v>2.7051894088309139E-13</v>
      </c>
      <c r="S548" s="253">
        <f t="shared" si="241"/>
        <v>2.2061660339864577E-5</v>
      </c>
      <c r="T548" s="253">
        <f t="shared" si="242"/>
        <v>1.0019711151328108E-5</v>
      </c>
      <c r="U548">
        <f t="shared" si="223"/>
        <v>1.6858410799426074E-14</v>
      </c>
      <c r="V548" s="253">
        <f t="shared" si="224"/>
        <v>1.0019711134469697E-5</v>
      </c>
      <c r="W548" s="253">
        <f t="shared" si="225"/>
        <v>1.2041949188536469E-5</v>
      </c>
      <c r="X548">
        <f t="shared" si="243"/>
        <v>113.65676595692612</v>
      </c>
      <c r="Y548">
        <f t="shared" si="244"/>
        <v>15.595425926280697</v>
      </c>
      <c r="Z548" s="55">
        <f t="shared" si="245"/>
        <v>8.5124747496230029</v>
      </c>
      <c r="AA548" s="477">
        <f t="shared" si="246"/>
        <v>8.1162396981773212E-5</v>
      </c>
      <c r="AB548" s="253">
        <f t="shared" si="227"/>
        <v>300024821.61442697</v>
      </c>
      <c r="AC548" s="261">
        <f t="shared" si="226"/>
        <v>6619.045707985958</v>
      </c>
      <c r="AD548" s="435">
        <f t="shared" si="247"/>
        <v>-1.5404755755586013E-2</v>
      </c>
      <c r="AE548" s="478">
        <f t="shared" si="228"/>
        <v>-5.2318781614303526E-2</v>
      </c>
    </row>
    <row r="549" spans="2:31" x14ac:dyDescent="0.3">
      <c r="B549" s="353">
        <v>520</v>
      </c>
      <c r="C549" s="432">
        <f t="shared" si="229"/>
        <v>113.65676579246997</v>
      </c>
      <c r="D549" s="433">
        <f t="shared" si="230"/>
        <v>15.595425917254351</v>
      </c>
      <c r="E549" s="434">
        <f t="shared" si="231"/>
        <v>7.0829511725582117</v>
      </c>
      <c r="F549" s="434">
        <f t="shared" si="232"/>
        <v>7.0829511664089866</v>
      </c>
      <c r="G549" s="434">
        <f t="shared" si="233"/>
        <v>6.1492251290928834E-9</v>
      </c>
      <c r="H549" s="467">
        <f t="shared" si="234"/>
        <v>8.5124747446961404</v>
      </c>
      <c r="I549" s="253">
        <f t="shared" si="239"/>
        <v>113.65676595692612</v>
      </c>
      <c r="J549">
        <f t="shared" si="240"/>
        <v>15.595425926280697</v>
      </c>
      <c r="K549" s="253">
        <f t="shared" si="235"/>
        <v>34440849390.980095</v>
      </c>
      <c r="L549" s="249">
        <f t="shared" si="236"/>
        <v>303025069.83057123</v>
      </c>
      <c r="M549" s="253">
        <f t="shared" si="237"/>
        <v>4725805027.6134949</v>
      </c>
      <c r="N549" s="443">
        <f t="shared" si="248"/>
        <v>1.0000000022703511E-2</v>
      </c>
      <c r="O549" s="454">
        <f t="shared" si="238"/>
        <v>1.0000000056767265E-2</v>
      </c>
      <c r="Q549" s="353">
        <v>520</v>
      </c>
      <c r="R549" s="54">
        <f t="shared" si="222"/>
        <v>2.5382744504207548E-13</v>
      </c>
      <c r="S549" s="253">
        <f t="shared" si="241"/>
        <v>2.1506738466105191E-5</v>
      </c>
      <c r="T549" s="253">
        <f t="shared" si="242"/>
        <v>9.7676831171290761E-6</v>
      </c>
      <c r="U549">
        <f t="shared" si="223"/>
        <v>1.5818217115293749E-14</v>
      </c>
      <c r="V549" s="253">
        <f t="shared" si="224"/>
        <v>9.7676831013108595E-6</v>
      </c>
      <c r="W549" s="253">
        <f t="shared" si="225"/>
        <v>1.1739055348976115E-5</v>
      </c>
      <c r="X549">
        <f t="shared" si="243"/>
        <v>113.65676595692612</v>
      </c>
      <c r="Y549">
        <f t="shared" si="244"/>
        <v>15.595425926280697</v>
      </c>
      <c r="Z549" s="55">
        <f t="shared" si="245"/>
        <v>8.5124747496230029</v>
      </c>
      <c r="AA549" s="477">
        <f t="shared" si="246"/>
        <v>7.6916079258790401E-5</v>
      </c>
      <c r="AB549" s="253">
        <f t="shared" si="227"/>
        <v>303025069.83057123</v>
      </c>
      <c r="AC549" s="261">
        <f t="shared" si="226"/>
        <v>6517.0809255193481</v>
      </c>
      <c r="AD549" s="435">
        <f t="shared" si="247"/>
        <v>-1.5404755755589989E-2</v>
      </c>
      <c r="AE549" s="478">
        <f t="shared" si="228"/>
        <v>-5.2318781614303651E-2</v>
      </c>
    </row>
    <row r="550" spans="2:31" x14ac:dyDescent="0.3">
      <c r="B550" s="353">
        <v>521</v>
      </c>
      <c r="C550" s="432">
        <f t="shared" si="229"/>
        <v>113.65676579861919</v>
      </c>
      <c r="D550" s="433">
        <f t="shared" si="230"/>
        <v>15.595425917591857</v>
      </c>
      <c r="E550" s="434">
        <f t="shared" si="231"/>
        <v>7.0829511727114962</v>
      </c>
      <c r="F550" s="434">
        <f t="shared" si="232"/>
        <v>7.0829511667921992</v>
      </c>
      <c r="G550" s="434">
        <f t="shared" si="233"/>
        <v>5.9192970525145938E-9</v>
      </c>
      <c r="H550" s="467">
        <f t="shared" si="234"/>
        <v>8.512474744880361</v>
      </c>
      <c r="I550" s="253">
        <f t="shared" si="239"/>
        <v>113.65676595692612</v>
      </c>
      <c r="J550">
        <f t="shared" si="240"/>
        <v>15.595425926280697</v>
      </c>
      <c r="K550" s="253">
        <f t="shared" si="235"/>
        <v>34785257886.771896</v>
      </c>
      <c r="L550" s="249">
        <f t="shared" si="236"/>
        <v>306055320.52887696</v>
      </c>
      <c r="M550" s="253">
        <f t="shared" si="237"/>
        <v>4773063077.9929285</v>
      </c>
      <c r="N550" s="443">
        <f t="shared" si="248"/>
        <v>1.000000002185843E-2</v>
      </c>
      <c r="O550" s="454">
        <f t="shared" si="238"/>
        <v>1.0000000054644428E-2</v>
      </c>
      <c r="Q550" s="353">
        <v>521</v>
      </c>
      <c r="R550" s="54">
        <f t="shared" si="222"/>
        <v>2.3816584393782423E-13</v>
      </c>
      <c r="S550" s="253">
        <f t="shared" si="241"/>
        <v>2.0965774666272824E-5</v>
      </c>
      <c r="T550" s="253">
        <f t="shared" si="242"/>
        <v>9.5219944004076546E-6</v>
      </c>
      <c r="U550">
        <f t="shared" si="223"/>
        <v>1.4842205216347577E-14</v>
      </c>
      <c r="V550" s="253">
        <f t="shared" si="224"/>
        <v>9.5219943855654486E-6</v>
      </c>
      <c r="W550" s="253">
        <f t="shared" si="225"/>
        <v>1.1443780265865169E-5</v>
      </c>
      <c r="X550">
        <f t="shared" si="243"/>
        <v>113.65676595692612</v>
      </c>
      <c r="Y550">
        <f t="shared" si="244"/>
        <v>15.595425926280697</v>
      </c>
      <c r="Z550" s="55">
        <f t="shared" si="245"/>
        <v>8.5124747496230029</v>
      </c>
      <c r="AA550" s="477">
        <f t="shared" si="246"/>
        <v>7.2891923705421279E-5</v>
      </c>
      <c r="AB550" s="253">
        <f t="shared" si="227"/>
        <v>306055320.52887696</v>
      </c>
      <c r="AC550" s="261">
        <f t="shared" si="226"/>
        <v>6416.6868856223382</v>
      </c>
      <c r="AD550" s="435">
        <f t="shared" si="247"/>
        <v>-1.5404755755585378E-2</v>
      </c>
      <c r="AE550" s="478">
        <f t="shared" si="228"/>
        <v>-5.2318781614303617E-2</v>
      </c>
    </row>
    <row r="551" spans="2:31" x14ac:dyDescent="0.3">
      <c r="B551" s="353">
        <v>522</v>
      </c>
      <c r="C551" s="432">
        <f t="shared" si="229"/>
        <v>113.65676580453849</v>
      </c>
      <c r="D551" s="433">
        <f t="shared" si="230"/>
        <v>15.595425917916748</v>
      </c>
      <c r="E551" s="434">
        <f t="shared" si="231"/>
        <v>7.0829511728590511</v>
      </c>
      <c r="F551" s="434">
        <f t="shared" si="232"/>
        <v>7.0829511671610828</v>
      </c>
      <c r="G551" s="434">
        <f t="shared" si="233"/>
        <v>5.6979683193958408E-9</v>
      </c>
      <c r="H551" s="467">
        <f t="shared" si="234"/>
        <v>8.5124747450576965</v>
      </c>
      <c r="I551" s="253">
        <f t="shared" si="239"/>
        <v>113.65676595692612</v>
      </c>
      <c r="J551">
        <f t="shared" si="240"/>
        <v>15.595425926280697</v>
      </c>
      <c r="K551" s="253">
        <f t="shared" si="235"/>
        <v>35133110467.469368</v>
      </c>
      <c r="L551" s="249">
        <f t="shared" si="236"/>
        <v>309115873.73416573</v>
      </c>
      <c r="M551" s="253">
        <f t="shared" si="237"/>
        <v>4820793708.8732853</v>
      </c>
      <c r="N551" s="443">
        <f t="shared" si="248"/>
        <v>1.0000000021040473E-2</v>
      </c>
      <c r="O551" s="454">
        <f t="shared" si="238"/>
        <v>1.0000000052601382E-2</v>
      </c>
      <c r="Q551" s="353">
        <v>522</v>
      </c>
      <c r="R551" s="54">
        <f t="shared" ref="R551:R614" si="249">AA551/AB551</f>
        <v>2.2347059124837116E-13</v>
      </c>
      <c r="S551" s="253">
        <f t="shared" si="241"/>
        <v>2.0438417849814075E-5</v>
      </c>
      <c r="T551" s="253">
        <f t="shared" si="242"/>
        <v>9.282485546894363E-6</v>
      </c>
      <c r="U551">
        <f t="shared" ref="U551:U614" si="250">($C$9+$C$10)*R551</f>
        <v>1.3926414973226546E-14</v>
      </c>
      <c r="V551" s="253">
        <f t="shared" ref="V551:V614" si="251">T551-U551</f>
        <v>9.2824855329679487E-6</v>
      </c>
      <c r="W551" s="253">
        <f t="shared" ref="W551:W614" si="252">(1-$C$8)*S551</f>
        <v>1.1155932302919712E-5</v>
      </c>
      <c r="X551">
        <f t="shared" si="243"/>
        <v>113.65676595692612</v>
      </c>
      <c r="Y551">
        <f t="shared" si="244"/>
        <v>15.595425926280697</v>
      </c>
      <c r="Z551" s="55">
        <f t="shared" si="245"/>
        <v>8.5124747496230029</v>
      </c>
      <c r="AA551" s="477">
        <f t="shared" si="246"/>
        <v>6.9078307067630863E-5</v>
      </c>
      <c r="AB551" s="253">
        <f t="shared" si="227"/>
        <v>309115873.73416573</v>
      </c>
      <c r="AC551" s="261">
        <f t="shared" si="226"/>
        <v>6317.8393913892514</v>
      </c>
      <c r="AD551" s="435">
        <f t="shared" si="247"/>
        <v>-1.5404755755586443E-2</v>
      </c>
      <c r="AE551" s="478">
        <f t="shared" si="228"/>
        <v>-5.2318781614303603E-2</v>
      </c>
    </row>
    <row r="552" spans="2:31" x14ac:dyDescent="0.3">
      <c r="B552" s="353">
        <v>523</v>
      </c>
      <c r="C552" s="432">
        <f t="shared" si="229"/>
        <v>113.65676581023646</v>
      </c>
      <c r="D552" s="433">
        <f t="shared" si="230"/>
        <v>15.595425918229488</v>
      </c>
      <c r="E552" s="434">
        <f t="shared" si="231"/>
        <v>7.0829511730010877</v>
      </c>
      <c r="F552" s="434">
        <f t="shared" si="232"/>
        <v>7.0829511675161729</v>
      </c>
      <c r="G552" s="434">
        <f t="shared" si="233"/>
        <v>5.4849147446134339E-9</v>
      </c>
      <c r="H552" s="467">
        <f t="shared" si="234"/>
        <v>8.5124747452283991</v>
      </c>
      <c r="I552" s="253">
        <f t="shared" si="239"/>
        <v>113.65676595692612</v>
      </c>
      <c r="J552">
        <f t="shared" si="240"/>
        <v>15.595425926280697</v>
      </c>
      <c r="K552" s="253">
        <f t="shared" si="235"/>
        <v>35484441573.923004</v>
      </c>
      <c r="L552" s="249">
        <f t="shared" si="236"/>
        <v>312207032.47150737</v>
      </c>
      <c r="M552" s="253">
        <f t="shared" si="237"/>
        <v>4869001646.05966</v>
      </c>
      <c r="N552" s="443">
        <f t="shared" si="248"/>
        <v>1.0000000020254302E-2</v>
      </c>
      <c r="O552" s="454">
        <f t="shared" si="238"/>
        <v>1.0000000050634358E-2</v>
      </c>
      <c r="Q552" s="353">
        <v>523</v>
      </c>
      <c r="R552" s="54">
        <f t="shared" si="249"/>
        <v>2.0968206157190926E-13</v>
      </c>
      <c r="S552" s="253">
        <f t="shared" si="241"/>
        <v>1.9924325757234743E-5</v>
      </c>
      <c r="T552" s="253">
        <f t="shared" si="242"/>
        <v>9.0490011131086161E-6</v>
      </c>
      <c r="U552">
        <f t="shared" si="250"/>
        <v>1.3067130603536772E-14</v>
      </c>
      <c r="V552" s="253">
        <f t="shared" si="251"/>
        <v>9.0490011000414863E-6</v>
      </c>
      <c r="W552" s="253">
        <f t="shared" si="252"/>
        <v>1.0875324644126127E-5</v>
      </c>
      <c r="X552">
        <f t="shared" si="243"/>
        <v>113.65676595692612</v>
      </c>
      <c r="Y552">
        <f t="shared" si="244"/>
        <v>15.595425926280697</v>
      </c>
      <c r="Z552" s="55">
        <f t="shared" si="245"/>
        <v>8.5124747496230029</v>
      </c>
      <c r="AA552" s="477">
        <f t="shared" si="246"/>
        <v>6.5464214205873683E-5</v>
      </c>
      <c r="AB552" s="253">
        <f t="shared" si="227"/>
        <v>312207032.47150737</v>
      </c>
      <c r="AC552" s="261">
        <f t="shared" si="226"/>
        <v>6220.5146186618831</v>
      </c>
      <c r="AD552" s="435">
        <f t="shared" si="247"/>
        <v>-1.5404755755585494E-2</v>
      </c>
      <c r="AE552" s="478">
        <f t="shared" si="228"/>
        <v>-5.231878161430354E-2</v>
      </c>
    </row>
    <row r="553" spans="2:31" x14ac:dyDescent="0.3">
      <c r="B553" s="353">
        <v>524</v>
      </c>
      <c r="C553" s="432">
        <f t="shared" si="229"/>
        <v>113.65676581572139</v>
      </c>
      <c r="D553" s="433">
        <f t="shared" si="230"/>
        <v>15.595425918530529</v>
      </c>
      <c r="E553" s="434">
        <f t="shared" si="231"/>
        <v>7.0829511731378112</v>
      </c>
      <c r="F553" s="434">
        <f t="shared" si="232"/>
        <v>7.0829511678579866</v>
      </c>
      <c r="G553" s="434">
        <f t="shared" si="233"/>
        <v>5.2798245775420583E-9</v>
      </c>
      <c r="H553" s="467">
        <f t="shared" si="234"/>
        <v>8.5124747453927174</v>
      </c>
      <c r="I553" s="253">
        <f t="shared" si="239"/>
        <v>113.65676595692612</v>
      </c>
      <c r="J553">
        <f t="shared" si="240"/>
        <v>15.595425926280697</v>
      </c>
      <c r="K553" s="253">
        <f t="shared" si="235"/>
        <v>35839285991.391792</v>
      </c>
      <c r="L553" s="249">
        <f t="shared" si="236"/>
        <v>315329102.79622245</v>
      </c>
      <c r="M553" s="253">
        <f t="shared" si="237"/>
        <v>4917691662.6151981</v>
      </c>
      <c r="N553" s="443">
        <f t="shared" si="248"/>
        <v>1.0000000019499187E-2</v>
      </c>
      <c r="O553" s="454">
        <f t="shared" si="238"/>
        <v>1.0000000048741308E-2</v>
      </c>
      <c r="Q553" s="353">
        <v>524</v>
      </c>
      <c r="R553" s="54">
        <f t="shared" si="249"/>
        <v>1.9674430849910057E-13</v>
      </c>
      <c r="S553" s="253">
        <f t="shared" si="241"/>
        <v>1.9423164737970092E-5</v>
      </c>
      <c r="T553" s="253">
        <f t="shared" si="242"/>
        <v>8.8213895654744012E-6</v>
      </c>
      <c r="U553">
        <f t="shared" si="250"/>
        <v>1.2260865595212622E-14</v>
      </c>
      <c r="V553" s="253">
        <f t="shared" si="251"/>
        <v>8.8213895532135349E-6</v>
      </c>
      <c r="W553" s="253">
        <f t="shared" si="252"/>
        <v>1.060177517249569E-5</v>
      </c>
      <c r="X553">
        <f t="shared" si="243"/>
        <v>113.65676595692612</v>
      </c>
      <c r="Y553">
        <f t="shared" si="244"/>
        <v>15.595425926280697</v>
      </c>
      <c r="Z553" s="55">
        <f t="shared" si="245"/>
        <v>8.5124747496230029</v>
      </c>
      <c r="AA553" s="477">
        <f t="shared" si="246"/>
        <v>6.2039206279284581E-5</v>
      </c>
      <c r="AB553" s="253">
        <f t="shared" si="227"/>
        <v>315329102.79622245</v>
      </c>
      <c r="AC553" s="261">
        <f t="shared" ref="AC553:AC616" si="253">$C$11*(AA553^$C$7)*(AB553^(1-$C$7))</f>
        <v>6124.6891102873424</v>
      </c>
      <c r="AD553" s="435">
        <f t="shared" si="247"/>
        <v>-1.540475575558636E-2</v>
      </c>
      <c r="AE553" s="478">
        <f t="shared" si="228"/>
        <v>-5.2318781614303679E-2</v>
      </c>
    </row>
    <row r="554" spans="2:31" x14ac:dyDescent="0.3">
      <c r="B554" s="353">
        <v>525</v>
      </c>
      <c r="C554" s="432">
        <f t="shared" si="229"/>
        <v>113.65676582100122</v>
      </c>
      <c r="D554" s="433">
        <f t="shared" si="230"/>
        <v>15.59542591882032</v>
      </c>
      <c r="E554" s="434">
        <f t="shared" si="231"/>
        <v>7.082951173269425</v>
      </c>
      <c r="F554" s="434">
        <f t="shared" si="232"/>
        <v>7.0829511681870194</v>
      </c>
      <c r="G554" s="434">
        <f t="shared" si="233"/>
        <v>5.0824056074816326E-9</v>
      </c>
      <c r="H554" s="467">
        <f t="shared" si="234"/>
        <v>8.5124747455508949</v>
      </c>
      <c r="I554" s="253">
        <f t="shared" si="239"/>
        <v>113.65676595692612</v>
      </c>
      <c r="J554">
        <f t="shared" si="240"/>
        <v>15.595425926280697</v>
      </c>
      <c r="K554" s="253">
        <f t="shared" si="235"/>
        <v>36197678852.987236</v>
      </c>
      <c r="L554" s="249">
        <f t="shared" si="236"/>
        <v>318482393.82418466</v>
      </c>
      <c r="M554" s="253">
        <f t="shared" si="237"/>
        <v>4966868579.3336239</v>
      </c>
      <c r="N554" s="443">
        <f t="shared" si="248"/>
        <v>1.0000000018763635E-2</v>
      </c>
      <c r="O554" s="454">
        <f t="shared" si="238"/>
        <v>1.0000000046918507E-2</v>
      </c>
      <c r="Q554" s="353">
        <v>525</v>
      </c>
      <c r="R554" s="54">
        <f t="shared" si="249"/>
        <v>1.8460483761275143E-13</v>
      </c>
      <c r="S554" s="253">
        <f t="shared" si="241"/>
        <v>1.8934609533842703E-5</v>
      </c>
      <c r="T554" s="253">
        <f t="shared" si="242"/>
        <v>8.5995031819736457E-6</v>
      </c>
      <c r="U554">
        <f t="shared" si="250"/>
        <v>1.1504348560133033E-14</v>
      </c>
      <c r="V554" s="253">
        <f t="shared" si="251"/>
        <v>8.5995031704692968E-6</v>
      </c>
      <c r="W554" s="253">
        <f t="shared" si="252"/>
        <v>1.0335106351869057E-5</v>
      </c>
      <c r="X554">
        <f t="shared" si="243"/>
        <v>113.65676595692612</v>
      </c>
      <c r="Y554">
        <f t="shared" si="244"/>
        <v>15.595425926280697</v>
      </c>
      <c r="Z554" s="55">
        <f t="shared" si="245"/>
        <v>8.5124747496230029</v>
      </c>
      <c r="AA554" s="477">
        <f t="shared" si="246"/>
        <v>5.8793390594433958E-5</v>
      </c>
      <c r="AB554" s="253">
        <f t="shared" ref="AB554:AB617" si="254">AB553*(1+$C$10)</f>
        <v>318482393.82418466</v>
      </c>
      <c r="AC554" s="261">
        <f t="shared" si="253"/>
        <v>6030.339770464444</v>
      </c>
      <c r="AD554" s="435">
        <f t="shared" si="247"/>
        <v>-1.5404755755590012E-2</v>
      </c>
      <c r="AE554" s="478">
        <f t="shared" ref="AE554:AE617" si="255">(AA554-AA553)/AA553</f>
        <v>-5.2318781614303617E-2</v>
      </c>
    </row>
    <row r="555" spans="2:31" x14ac:dyDescent="0.3">
      <c r="B555" s="353">
        <v>526</v>
      </c>
      <c r="C555" s="432">
        <f t="shared" si="229"/>
        <v>113.65676582608361</v>
      </c>
      <c r="D555" s="433">
        <f t="shared" si="230"/>
        <v>15.595425919099272</v>
      </c>
      <c r="E555" s="434">
        <f t="shared" si="231"/>
        <v>7.0829511733961166</v>
      </c>
      <c r="F555" s="434">
        <f t="shared" si="232"/>
        <v>7.0829511685037483</v>
      </c>
      <c r="G555" s="434">
        <f t="shared" si="233"/>
        <v>4.8923682882673347E-9</v>
      </c>
      <c r="H555" s="467">
        <f t="shared" si="234"/>
        <v>8.5124747457031553</v>
      </c>
      <c r="I555" s="253">
        <f t="shared" si="239"/>
        <v>113.65676595692612</v>
      </c>
      <c r="J555">
        <f t="shared" si="240"/>
        <v>15.595425926280697</v>
      </c>
      <c r="K555" s="253">
        <f t="shared" si="235"/>
        <v>36559655643.151955</v>
      </c>
      <c r="L555" s="249">
        <f t="shared" si="236"/>
        <v>321667217.7624265</v>
      </c>
      <c r="M555" s="253">
        <f t="shared" si="237"/>
        <v>5016537265.2166996</v>
      </c>
      <c r="N555" s="443">
        <f t="shared" si="248"/>
        <v>1.0000000018067617E-2</v>
      </c>
      <c r="O555" s="454">
        <f t="shared" si="238"/>
        <v>1.0000000045164395E-2</v>
      </c>
      <c r="Q555" s="353">
        <v>526</v>
      </c>
      <c r="R555" s="54">
        <f t="shared" si="249"/>
        <v>1.7321439349380783E-13</v>
      </c>
      <c r="S555" s="253">
        <f t="shared" si="241"/>
        <v>1.8458343067966778E-5</v>
      </c>
      <c r="T555" s="253">
        <f t="shared" si="242"/>
        <v>8.3831979562732158E-6</v>
      </c>
      <c r="U555">
        <f t="shared" si="250"/>
        <v>1.0794509960594659E-14</v>
      </c>
      <c r="V555" s="253">
        <f t="shared" si="251"/>
        <v>8.3831979454787059E-6</v>
      </c>
      <c r="W555" s="253">
        <f t="shared" si="252"/>
        <v>1.0075145111693562E-5</v>
      </c>
      <c r="X555">
        <f t="shared" si="243"/>
        <v>113.65676595692612</v>
      </c>
      <c r="Y555">
        <f t="shared" si="244"/>
        <v>15.595425926280697</v>
      </c>
      <c r="Z555" s="55">
        <f t="shared" si="245"/>
        <v>8.5124747496230029</v>
      </c>
      <c r="AA555" s="477">
        <f t="shared" si="246"/>
        <v>5.5717392031559317E-5</v>
      </c>
      <c r="AB555" s="253">
        <f t="shared" si="254"/>
        <v>321667217.7624265</v>
      </c>
      <c r="AC555" s="261">
        <f t="shared" si="253"/>
        <v>5937.4438591772432</v>
      </c>
      <c r="AD555" s="435">
        <f t="shared" si="247"/>
        <v>-1.5404755755585911E-2</v>
      </c>
      <c r="AE555" s="478">
        <f t="shared" si="255"/>
        <v>-5.2318781614303582E-2</v>
      </c>
    </row>
    <row r="556" spans="2:31" x14ac:dyDescent="0.3">
      <c r="B556" s="353">
        <v>527</v>
      </c>
      <c r="C556" s="432">
        <f t="shared" si="229"/>
        <v>113.65676583097597</v>
      </c>
      <c r="D556" s="433">
        <f t="shared" si="230"/>
        <v>15.595425919367791</v>
      </c>
      <c r="E556" s="434">
        <f t="shared" si="231"/>
        <v>7.0829511735180697</v>
      </c>
      <c r="F556" s="434">
        <f t="shared" si="232"/>
        <v>7.0829511688086342</v>
      </c>
      <c r="G556" s="434">
        <f t="shared" si="233"/>
        <v>4.7094355082322181E-9</v>
      </c>
      <c r="H556" s="467">
        <f t="shared" si="234"/>
        <v>8.5124747458497225</v>
      </c>
      <c r="I556" s="253">
        <f t="shared" si="239"/>
        <v>113.65676595692612</v>
      </c>
      <c r="J556">
        <f t="shared" si="240"/>
        <v>15.595425926280697</v>
      </c>
      <c r="K556" s="253">
        <f t="shared" si="235"/>
        <v>36925252201.17292</v>
      </c>
      <c r="L556" s="249">
        <f t="shared" si="236"/>
        <v>324883889.94005078</v>
      </c>
      <c r="M556" s="253">
        <f t="shared" si="237"/>
        <v>5066702637.956109</v>
      </c>
      <c r="N556" s="443">
        <f t="shared" si="248"/>
        <v>1.0000000017390971E-2</v>
      </c>
      <c r="O556" s="454">
        <f t="shared" si="238"/>
        <v>1.0000000043475411E-2</v>
      </c>
      <c r="Q556" s="353">
        <v>527</v>
      </c>
      <c r="R556" s="54">
        <f t="shared" si="249"/>
        <v>1.6252675986945669E-13</v>
      </c>
      <c r="S556" s="253">
        <f t="shared" si="241"/>
        <v>1.7994056238962293E-5</v>
      </c>
      <c r="T556" s="253">
        <f t="shared" si="242"/>
        <v>8.1723335042634553E-6</v>
      </c>
      <c r="U556">
        <f t="shared" si="250"/>
        <v>1.0128469654785033E-14</v>
      </c>
      <c r="V556" s="253">
        <f t="shared" si="251"/>
        <v>8.172333494134986E-6</v>
      </c>
      <c r="W556" s="253">
        <f t="shared" si="252"/>
        <v>9.8217227346988378E-6</v>
      </c>
      <c r="X556">
        <f t="shared" si="243"/>
        <v>113.65676595692612</v>
      </c>
      <c r="Y556">
        <f t="shared" si="244"/>
        <v>15.595425926280697</v>
      </c>
      <c r="Z556" s="55">
        <f t="shared" si="245"/>
        <v>8.5124747496230029</v>
      </c>
      <c r="AA556" s="477">
        <f t="shared" si="246"/>
        <v>5.2802325965741629E-5</v>
      </c>
      <c r="AB556" s="253">
        <f t="shared" si="254"/>
        <v>324883889.94005078</v>
      </c>
      <c r="AC556" s="261">
        <f t="shared" si="253"/>
        <v>5845.9789867141126</v>
      </c>
      <c r="AD556" s="435">
        <f t="shared" si="247"/>
        <v>-1.5404755755586209E-2</v>
      </c>
      <c r="AE556" s="478">
        <f t="shared" si="255"/>
        <v>-5.2318781614303533E-2</v>
      </c>
    </row>
    <row r="557" spans="2:31" x14ac:dyDescent="0.3">
      <c r="B557" s="353">
        <v>528</v>
      </c>
      <c r="C557" s="432">
        <f t="shared" si="229"/>
        <v>113.65676583568541</v>
      </c>
      <c r="D557" s="433">
        <f t="shared" si="230"/>
        <v>15.595425919626274</v>
      </c>
      <c r="E557" s="434">
        <f t="shared" si="231"/>
        <v>7.0829511736354647</v>
      </c>
      <c r="F557" s="434">
        <f t="shared" si="232"/>
        <v>7.0829511691021203</v>
      </c>
      <c r="G557" s="434">
        <f t="shared" si="233"/>
        <v>4.5333443665640516E-9</v>
      </c>
      <c r="H557" s="467">
        <f t="shared" si="234"/>
        <v>8.5124747459908097</v>
      </c>
      <c r="I557" s="253">
        <f t="shared" si="239"/>
        <v>113.65676595692612</v>
      </c>
      <c r="J557">
        <f t="shared" si="240"/>
        <v>15.595425926280697</v>
      </c>
      <c r="K557" s="253">
        <f t="shared" si="235"/>
        <v>37294504724.729973</v>
      </c>
      <c r="L557" s="249">
        <f t="shared" si="236"/>
        <v>328132728.83945131</v>
      </c>
      <c r="M557" s="253">
        <f t="shared" si="237"/>
        <v>5117369664.4204865</v>
      </c>
      <c r="N557" s="443">
        <f t="shared" si="248"/>
        <v>1.0000000016739943E-2</v>
      </c>
      <c r="O557" s="454">
        <f t="shared" si="238"/>
        <v>1.0000000041850043E-2</v>
      </c>
      <c r="Q557" s="353">
        <v>528</v>
      </c>
      <c r="R557" s="54">
        <f t="shared" si="249"/>
        <v>1.5249857209244179E-13</v>
      </c>
      <c r="S557" s="253">
        <f t="shared" si="241"/>
        <v>1.754144772034536E-5</v>
      </c>
      <c r="T557" s="253">
        <f t="shared" si="242"/>
        <v>7.966772972947615E-6</v>
      </c>
      <c r="U557">
        <f t="shared" si="250"/>
        <v>9.5035252107220114E-15</v>
      </c>
      <c r="V557" s="253">
        <f t="shared" si="251"/>
        <v>7.96677296344409E-6</v>
      </c>
      <c r="W557" s="253">
        <f t="shared" si="252"/>
        <v>9.5746747473977446E-6</v>
      </c>
      <c r="X557">
        <f t="shared" si="243"/>
        <v>113.65676595692612</v>
      </c>
      <c r="Y557">
        <f t="shared" si="244"/>
        <v>15.595425926280697</v>
      </c>
      <c r="Z557" s="55">
        <f t="shared" si="245"/>
        <v>8.5124747496230029</v>
      </c>
      <c r="AA557" s="477">
        <f t="shared" si="246"/>
        <v>5.0039772604812721E-5</v>
      </c>
      <c r="AB557" s="253">
        <f t="shared" si="254"/>
        <v>328132728.83945131</v>
      </c>
      <c r="AC557" s="261">
        <f t="shared" si="253"/>
        <v>5755.9231082714959</v>
      </c>
      <c r="AD557" s="435">
        <f t="shared" si="247"/>
        <v>-1.5404755755585588E-2</v>
      </c>
      <c r="AE557" s="478">
        <f t="shared" si="255"/>
        <v>-5.2318781614303596E-2</v>
      </c>
    </row>
    <row r="558" spans="2:31" x14ac:dyDescent="0.3">
      <c r="B558" s="353">
        <v>529</v>
      </c>
      <c r="C558" s="432">
        <f t="shared" si="229"/>
        <v>113.65676584021875</v>
      </c>
      <c r="D558" s="433">
        <f t="shared" si="230"/>
        <v>15.595425919875089</v>
      </c>
      <c r="E558" s="434">
        <f t="shared" si="231"/>
        <v>7.0829511737484676</v>
      </c>
      <c r="F558" s="434">
        <f t="shared" si="232"/>
        <v>7.082951169384633</v>
      </c>
      <c r="G558" s="434">
        <f t="shared" si="233"/>
        <v>4.363834626985863E-9</v>
      </c>
      <c r="H558" s="467">
        <f t="shared" si="234"/>
        <v>8.512474746126621</v>
      </c>
      <c r="I558" s="253">
        <f t="shared" si="239"/>
        <v>113.65676595692612</v>
      </c>
      <c r="J558">
        <f t="shared" si="240"/>
        <v>15.595425926280697</v>
      </c>
      <c r="K558" s="253">
        <f t="shared" si="235"/>
        <v>37667449773.479691</v>
      </c>
      <c r="L558" s="249">
        <f t="shared" si="236"/>
        <v>331414056.12784582</v>
      </c>
      <c r="M558" s="253">
        <f t="shared" si="237"/>
        <v>5168543361.14715</v>
      </c>
      <c r="N558" s="443">
        <f t="shared" si="248"/>
        <v>1.0000000016113498E-2</v>
      </c>
      <c r="O558" s="454">
        <f t="shared" si="238"/>
        <v>1.0000000040285237E-2</v>
      </c>
      <c r="Q558" s="353">
        <v>529</v>
      </c>
      <c r="R558" s="54">
        <f t="shared" si="249"/>
        <v>1.4308914119073684E-13</v>
      </c>
      <c r="S558" s="253">
        <f t="shared" si="241"/>
        <v>1.7100223764964398E-5</v>
      </c>
      <c r="T558" s="253">
        <f t="shared" si="242"/>
        <v>7.7663829516229169E-6</v>
      </c>
      <c r="U558">
        <f t="shared" si="250"/>
        <v>8.9171409412437814E-15</v>
      </c>
      <c r="V558" s="253">
        <f t="shared" si="251"/>
        <v>7.7663829427057758E-6</v>
      </c>
      <c r="W558" s="253">
        <f t="shared" si="252"/>
        <v>9.3338408133414814E-6</v>
      </c>
      <c r="X558">
        <f t="shared" si="243"/>
        <v>113.65676595692612</v>
      </c>
      <c r="Y558">
        <f t="shared" si="244"/>
        <v>15.595425926280697</v>
      </c>
      <c r="Z558" s="55">
        <f t="shared" si="245"/>
        <v>8.5124747496230029</v>
      </c>
      <c r="AA558" s="477">
        <f t="shared" si="246"/>
        <v>4.7421752669872113E-5</v>
      </c>
      <c r="AB558" s="253">
        <f t="shared" si="254"/>
        <v>331414056.12784582</v>
      </c>
      <c r="AC558" s="261">
        <f t="shared" si="253"/>
        <v>5667.2545186406278</v>
      </c>
      <c r="AD558" s="435">
        <f t="shared" si="247"/>
        <v>-1.5404755755588148E-2</v>
      </c>
      <c r="AE558" s="478">
        <f t="shared" si="255"/>
        <v>-5.2318781614303582E-2</v>
      </c>
    </row>
    <row r="559" spans="2:31" x14ac:dyDescent="0.3">
      <c r="B559" s="353">
        <v>530</v>
      </c>
      <c r="C559" s="432">
        <f t="shared" si="229"/>
        <v>113.65676584458259</v>
      </c>
      <c r="D559" s="433">
        <f t="shared" si="230"/>
        <v>15.595425920114605</v>
      </c>
      <c r="E559" s="434">
        <f t="shared" si="231"/>
        <v>7.082951173857249</v>
      </c>
      <c r="F559" s="434">
        <f t="shared" si="232"/>
        <v>7.0829511696565817</v>
      </c>
      <c r="G559" s="434">
        <f t="shared" si="233"/>
        <v>4.200667369502753E-9</v>
      </c>
      <c r="H559" s="467">
        <f t="shared" si="234"/>
        <v>8.5124747462573573</v>
      </c>
      <c r="I559" s="253">
        <f t="shared" si="239"/>
        <v>113.65676595692612</v>
      </c>
      <c r="J559">
        <f t="shared" si="240"/>
        <v>15.595425926280697</v>
      </c>
      <c r="K559" s="253">
        <f t="shared" si="235"/>
        <v>38044124272.675186</v>
      </c>
      <c r="L559" s="249">
        <f t="shared" si="236"/>
        <v>334728196.68912429</v>
      </c>
      <c r="M559" s="253">
        <f t="shared" si="237"/>
        <v>5220228794.8387909</v>
      </c>
      <c r="N559" s="443">
        <f t="shared" si="248"/>
        <v>1.0000000015511015E-2</v>
      </c>
      <c r="O559" s="454">
        <f t="shared" si="238"/>
        <v>1.0000000038778805E-2</v>
      </c>
      <c r="Q559" s="353">
        <v>530</v>
      </c>
      <c r="R559" s="54">
        <f t="shared" si="249"/>
        <v>1.3426028877366378E-13</v>
      </c>
      <c r="S559" s="253">
        <f t="shared" si="241"/>
        <v>1.6670098014355649E-5</v>
      </c>
      <c r="T559" s="253">
        <f t="shared" si="242"/>
        <v>7.5710333852958376E-6</v>
      </c>
      <c r="U559">
        <f t="shared" si="250"/>
        <v>8.3669376155592896E-15</v>
      </c>
      <c r="V559" s="253">
        <f t="shared" si="251"/>
        <v>7.5710333769289003E-6</v>
      </c>
      <c r="W559" s="253">
        <f t="shared" si="252"/>
        <v>9.0990646290598117E-6</v>
      </c>
      <c r="X559">
        <f t="shared" si="243"/>
        <v>113.65676595692612</v>
      </c>
      <c r="Y559">
        <f t="shared" si="244"/>
        <v>15.595425926280697</v>
      </c>
      <c r="Z559" s="55">
        <f t="shared" si="245"/>
        <v>8.5124747496230029</v>
      </c>
      <c r="AA559" s="477">
        <f t="shared" si="246"/>
        <v>4.4940704348169558E-5</v>
      </c>
      <c r="AB559" s="253">
        <f t="shared" si="254"/>
        <v>334728196.68912429</v>
      </c>
      <c r="AC559" s="261">
        <f t="shared" si="253"/>
        <v>5579.9518469762179</v>
      </c>
      <c r="AD559" s="435">
        <f t="shared" si="247"/>
        <v>-1.5404755755587751E-2</v>
      </c>
      <c r="AE559" s="478">
        <f t="shared" si="255"/>
        <v>-5.2318781614303533E-2</v>
      </c>
    </row>
    <row r="560" spans="2:31" x14ac:dyDescent="0.3">
      <c r="B560" s="353">
        <v>531</v>
      </c>
      <c r="C560" s="432">
        <f t="shared" si="229"/>
        <v>113.65676584878327</v>
      </c>
      <c r="D560" s="433">
        <f t="shared" si="230"/>
        <v>15.595425920345168</v>
      </c>
      <c r="E560" s="434">
        <f t="shared" si="231"/>
        <v>7.0829511739619626</v>
      </c>
      <c r="F560" s="434">
        <f t="shared" si="232"/>
        <v>7.0829511699183625</v>
      </c>
      <c r="G560" s="434">
        <f t="shared" si="233"/>
        <v>4.0436001214061434E-9</v>
      </c>
      <c r="H560" s="467">
        <f t="shared" si="234"/>
        <v>8.5124747463832051</v>
      </c>
      <c r="I560" s="253">
        <f t="shared" si="239"/>
        <v>113.65676595692612</v>
      </c>
      <c r="J560">
        <f t="shared" si="240"/>
        <v>15.595425926280697</v>
      </c>
      <c r="K560" s="253">
        <f t="shared" si="235"/>
        <v>38424565516.822083</v>
      </c>
      <c r="L560" s="249">
        <f t="shared" si="236"/>
        <v>338075478.65601552</v>
      </c>
      <c r="M560" s="253">
        <f t="shared" si="237"/>
        <v>5272431082.8651237</v>
      </c>
      <c r="N560" s="443">
        <f t="shared" si="248"/>
        <v>1.0000000014931327E-2</v>
      </c>
      <c r="O560" s="454">
        <f t="shared" si="238"/>
        <v>1.0000000037328878E-2</v>
      </c>
      <c r="Q560" s="353">
        <v>531</v>
      </c>
      <c r="R560" s="54">
        <f t="shared" si="249"/>
        <v>1.2597619212459518E-13</v>
      </c>
      <c r="S560" s="253">
        <f t="shared" si="241"/>
        <v>1.6250791312893865E-5</v>
      </c>
      <c r="T560" s="253">
        <f t="shared" si="242"/>
        <v>7.3805974902752079E-6</v>
      </c>
      <c r="U560">
        <f t="shared" si="250"/>
        <v>7.8506828056141995E-15</v>
      </c>
      <c r="V560" s="253">
        <f t="shared" si="251"/>
        <v>7.3805974824245254E-6</v>
      </c>
      <c r="W560" s="253">
        <f t="shared" si="252"/>
        <v>8.8701938226186568E-6</v>
      </c>
      <c r="X560">
        <f t="shared" si="243"/>
        <v>113.65676595692612</v>
      </c>
      <c r="Y560">
        <f t="shared" si="244"/>
        <v>15.595425926280697</v>
      </c>
      <c r="Z560" s="55">
        <f t="shared" si="245"/>
        <v>8.5124747496230029</v>
      </c>
      <c r="AA560" s="477">
        <f t="shared" si="246"/>
        <v>4.258946145178469E-5</v>
      </c>
      <c r="AB560" s="253">
        <f t="shared" si="254"/>
        <v>338075478.65601552</v>
      </c>
      <c r="AC560" s="261">
        <f t="shared" si="253"/>
        <v>5493.9940516456163</v>
      </c>
      <c r="AD560" s="435">
        <f t="shared" si="247"/>
        <v>-1.5404755755586351E-2</v>
      </c>
      <c r="AE560" s="478">
        <f t="shared" si="255"/>
        <v>-5.2318781614303624E-2</v>
      </c>
    </row>
    <row r="561" spans="2:31" x14ac:dyDescent="0.3">
      <c r="B561" s="353">
        <v>532</v>
      </c>
      <c r="C561" s="432">
        <f t="shared" si="229"/>
        <v>113.65676585282687</v>
      </c>
      <c r="D561" s="433">
        <f t="shared" si="230"/>
        <v>15.5954259205671</v>
      </c>
      <c r="E561" s="434">
        <f t="shared" si="231"/>
        <v>7.0829511740627575</v>
      </c>
      <c r="F561" s="434">
        <f t="shared" si="232"/>
        <v>7.0829511701703547</v>
      </c>
      <c r="G561" s="434">
        <f t="shared" si="233"/>
        <v>3.892402844485332E-9</v>
      </c>
      <c r="H561" s="467">
        <f t="shared" si="234"/>
        <v>8.512474746504342</v>
      </c>
      <c r="I561" s="253">
        <f t="shared" si="239"/>
        <v>113.65676595692612</v>
      </c>
      <c r="J561">
        <f t="shared" si="240"/>
        <v>15.595425926280697</v>
      </c>
      <c r="K561" s="253">
        <f t="shared" si="235"/>
        <v>38808811173.371017</v>
      </c>
      <c r="L561" s="249">
        <f t="shared" si="236"/>
        <v>341456233.44257569</v>
      </c>
      <c r="M561" s="253">
        <f t="shared" si="237"/>
        <v>5325155393.769558</v>
      </c>
      <c r="N561" s="443">
        <f t="shared" si="248"/>
        <v>1.0000000014373438E-2</v>
      </c>
      <c r="O561" s="454">
        <f t="shared" si="238"/>
        <v>1.0000000035933109E-2</v>
      </c>
      <c r="Q561" s="353">
        <v>532</v>
      </c>
      <c r="R561" s="54">
        <f t="shared" si="249"/>
        <v>1.1820323885170985E-13</v>
      </c>
      <c r="S561" s="253">
        <f t="shared" si="241"/>
        <v>1.5842031526617571E-5</v>
      </c>
      <c r="T561" s="253">
        <f t="shared" si="242"/>
        <v>7.1949516718883489E-6</v>
      </c>
      <c r="U561">
        <f t="shared" si="250"/>
        <v>7.3662818281030719E-15</v>
      </c>
      <c r="V561" s="253">
        <f t="shared" si="251"/>
        <v>7.1949516645220668E-6</v>
      </c>
      <c r="W561" s="253">
        <f t="shared" si="252"/>
        <v>8.6470798547292223E-6</v>
      </c>
      <c r="X561">
        <f t="shared" si="243"/>
        <v>113.65676595692612</v>
      </c>
      <c r="Y561">
        <f t="shared" si="244"/>
        <v>15.595425926280697</v>
      </c>
      <c r="Z561" s="55">
        <f t="shared" si="245"/>
        <v>8.5124747496230029</v>
      </c>
      <c r="AA561" s="477">
        <f t="shared" si="246"/>
        <v>4.0361232719017968E-5</v>
      </c>
      <c r="AB561" s="253">
        <f t="shared" si="254"/>
        <v>341456233.44257569</v>
      </c>
      <c r="AC561" s="261">
        <f t="shared" si="253"/>
        <v>5409.3604151573772</v>
      </c>
      <c r="AD561" s="435">
        <f t="shared" si="247"/>
        <v>-1.5404755755585274E-2</v>
      </c>
      <c r="AE561" s="478">
        <f t="shared" si="255"/>
        <v>-5.231878161430354E-2</v>
      </c>
    </row>
    <row r="562" spans="2:31" x14ac:dyDescent="0.3">
      <c r="B562" s="353">
        <v>533</v>
      </c>
      <c r="C562" s="432">
        <f t="shared" si="229"/>
        <v>113.65676585671926</v>
      </c>
      <c r="D562" s="433">
        <f t="shared" si="230"/>
        <v>15.595425920780743</v>
      </c>
      <c r="E562" s="434">
        <f t="shared" si="231"/>
        <v>7.0829511741597875</v>
      </c>
      <c r="F562" s="434">
        <f t="shared" si="232"/>
        <v>7.0829511704129242</v>
      </c>
      <c r="G562" s="434">
        <f t="shared" si="233"/>
        <v>3.7468632640980104E-9</v>
      </c>
      <c r="H562" s="467">
        <f t="shared" si="234"/>
        <v>8.5124747466209545</v>
      </c>
      <c r="I562" s="253">
        <f t="shared" si="239"/>
        <v>113.65676595692612</v>
      </c>
      <c r="J562">
        <f t="shared" si="240"/>
        <v>15.595425926280697</v>
      </c>
      <c r="K562" s="253">
        <f t="shared" si="235"/>
        <v>39196899286.447098</v>
      </c>
      <c r="L562" s="249">
        <f t="shared" si="236"/>
        <v>344870795.77700144</v>
      </c>
      <c r="M562" s="253">
        <f t="shared" si="237"/>
        <v>5378406947.7809267</v>
      </c>
      <c r="N562" s="443">
        <f t="shared" si="248"/>
        <v>1.0000000013834933E-2</v>
      </c>
      <c r="O562" s="454">
        <f t="shared" si="238"/>
        <v>1.0000000034589314E-2</v>
      </c>
      <c r="Q562" s="353">
        <v>533</v>
      </c>
      <c r="R562" s="54">
        <f t="shared" si="249"/>
        <v>1.1090989050705335E-13</v>
      </c>
      <c r="S562" s="253">
        <f t="shared" si="241"/>
        <v>1.5443553366611601E-5</v>
      </c>
      <c r="T562" s="253">
        <f t="shared" si="242"/>
        <v>7.013975444266986E-6</v>
      </c>
      <c r="U562">
        <f t="shared" si="250"/>
        <v>6.9117692453753803E-15</v>
      </c>
      <c r="V562" s="253">
        <f t="shared" si="251"/>
        <v>7.0139754373552166E-6</v>
      </c>
      <c r="W562" s="253">
        <f t="shared" si="252"/>
        <v>8.4295779223446152E-6</v>
      </c>
      <c r="X562">
        <f t="shared" si="243"/>
        <v>113.65676595692612</v>
      </c>
      <c r="Y562">
        <f t="shared" si="244"/>
        <v>15.595425926280697</v>
      </c>
      <c r="Z562" s="55">
        <f t="shared" si="245"/>
        <v>8.5124747496230029</v>
      </c>
      <c r="AA562" s="477">
        <f t="shared" si="246"/>
        <v>3.8249582198707585E-5</v>
      </c>
      <c r="AB562" s="253">
        <f t="shared" si="254"/>
        <v>344870795.77700144</v>
      </c>
      <c r="AC562" s="261">
        <f t="shared" si="253"/>
        <v>5326.0305391679303</v>
      </c>
      <c r="AD562" s="435">
        <f t="shared" si="247"/>
        <v>-1.5404755755588263E-2</v>
      </c>
      <c r="AE562" s="478">
        <f t="shared" si="255"/>
        <v>-5.2318781614303526E-2</v>
      </c>
    </row>
    <row r="563" spans="2:31" x14ac:dyDescent="0.3">
      <c r="B563" s="353">
        <v>534</v>
      </c>
      <c r="C563" s="432">
        <f t="shared" si="229"/>
        <v>113.65676586046612</v>
      </c>
      <c r="D563" s="433">
        <f t="shared" si="230"/>
        <v>15.595425920986393</v>
      </c>
      <c r="E563" s="434">
        <f t="shared" si="231"/>
        <v>7.0829511742531874</v>
      </c>
      <c r="F563" s="434">
        <f t="shared" si="232"/>
        <v>7.0829511706464245</v>
      </c>
      <c r="G563" s="434">
        <f t="shared" si="233"/>
        <v>3.6067628883529324E-9</v>
      </c>
      <c r="H563" s="467">
        <f t="shared" si="234"/>
        <v>8.512474746733206</v>
      </c>
      <c r="I563" s="253">
        <f t="shared" si="239"/>
        <v>113.65676595692612</v>
      </c>
      <c r="J563">
        <f t="shared" si="240"/>
        <v>15.595425926280697</v>
      </c>
      <c r="K563" s="253">
        <f t="shared" si="235"/>
        <v>39588868280.616669</v>
      </c>
      <c r="L563" s="249">
        <f t="shared" si="236"/>
        <v>348319503.73477143</v>
      </c>
      <c r="M563" s="253">
        <f t="shared" si="237"/>
        <v>5432191017.3303785</v>
      </c>
      <c r="N563" s="443">
        <f t="shared" si="248"/>
        <v>1.0000000013320406E-2</v>
      </c>
      <c r="O563" s="454">
        <f t="shared" si="238"/>
        <v>1.0000000033296E-2</v>
      </c>
      <c r="Q563" s="353">
        <v>534</v>
      </c>
      <c r="R563" s="54">
        <f t="shared" si="249"/>
        <v>1.0406655462054307E-13</v>
      </c>
      <c r="S563" s="253">
        <f t="shared" si="241"/>
        <v>1.5055098216832254E-5</v>
      </c>
      <c r="T563" s="253">
        <f t="shared" si="242"/>
        <v>6.8375513521508601E-6</v>
      </c>
      <c r="U563">
        <f t="shared" si="250"/>
        <v>6.4853008907506198E-15</v>
      </c>
      <c r="V563" s="253">
        <f t="shared" si="251"/>
        <v>6.8375513456655591E-6</v>
      </c>
      <c r="W563" s="253">
        <f t="shared" si="252"/>
        <v>8.2175468646813951E-6</v>
      </c>
      <c r="X563">
        <f t="shared" si="243"/>
        <v>113.65676595692612</v>
      </c>
      <c r="Y563">
        <f t="shared" si="244"/>
        <v>15.595425926280697</v>
      </c>
      <c r="Z563" s="55">
        <f t="shared" si="245"/>
        <v>8.5124747496230029</v>
      </c>
      <c r="AA563" s="477">
        <f t="shared" si="246"/>
        <v>3.6248410660815048E-5</v>
      </c>
      <c r="AB563" s="253">
        <f t="shared" si="254"/>
        <v>348319503.73477143</v>
      </c>
      <c r="AC563" s="261">
        <f t="shared" si="253"/>
        <v>5243.9843395652579</v>
      </c>
      <c r="AD563" s="435">
        <f t="shared" si="247"/>
        <v>-1.5404755755585715E-2</v>
      </c>
      <c r="AE563" s="478">
        <f t="shared" si="255"/>
        <v>-5.2318781614303596E-2</v>
      </c>
    </row>
    <row r="564" spans="2:31" x14ac:dyDescent="0.3">
      <c r="B564" s="353">
        <v>535</v>
      </c>
      <c r="C564" s="432">
        <f t="shared" si="229"/>
        <v>113.65676586407288</v>
      </c>
      <c r="D564" s="433">
        <f t="shared" si="230"/>
        <v>15.595425921184352</v>
      </c>
      <c r="E564" s="434">
        <f t="shared" si="231"/>
        <v>7.0829511743430942</v>
      </c>
      <c r="F564" s="434">
        <f t="shared" si="232"/>
        <v>7.0829511708711932</v>
      </c>
      <c r="G564" s="434">
        <f t="shared" si="233"/>
        <v>3.4719009889272456E-9</v>
      </c>
      <c r="H564" s="467">
        <f t="shared" si="234"/>
        <v>8.5124747468412583</v>
      </c>
      <c r="I564" s="253">
        <f t="shared" si="239"/>
        <v>113.65676595692612</v>
      </c>
      <c r="J564">
        <f t="shared" si="240"/>
        <v>15.595425926280697</v>
      </c>
      <c r="K564" s="253">
        <f t="shared" si="235"/>
        <v>39984756964.691711</v>
      </c>
      <c r="L564" s="249">
        <f t="shared" si="236"/>
        <v>351802698.77211916</v>
      </c>
      <c r="M564" s="253">
        <f t="shared" si="237"/>
        <v>5486512927.5733213</v>
      </c>
      <c r="N564" s="443">
        <f t="shared" si="248"/>
        <v>1.0000000012819693E-2</v>
      </c>
      <c r="O564" s="454">
        <f t="shared" si="238"/>
        <v>1.0000000032051334E-2</v>
      </c>
      <c r="Q564" s="353">
        <v>535</v>
      </c>
      <c r="R564" s="54">
        <f t="shared" si="249"/>
        <v>9.7645464629700873E-14</v>
      </c>
      <c r="S564" s="253">
        <f t="shared" si="241"/>
        <v>1.4676413966262949E-5</v>
      </c>
      <c r="T564" s="253">
        <f t="shared" si="242"/>
        <v>6.6655648946581108E-6</v>
      </c>
      <c r="U564">
        <f t="shared" si="250"/>
        <v>6.0851463858855348E-15</v>
      </c>
      <c r="V564" s="253">
        <f t="shared" si="251"/>
        <v>6.6655648885729643E-6</v>
      </c>
      <c r="W564" s="253">
        <f t="shared" si="252"/>
        <v>8.0108490716048385E-6</v>
      </c>
      <c r="X564">
        <f t="shared" si="243"/>
        <v>113.65676595692612</v>
      </c>
      <c r="Y564">
        <f t="shared" si="244"/>
        <v>15.595425926280697</v>
      </c>
      <c r="Z564" s="55">
        <f t="shared" si="245"/>
        <v>8.5124747496230029</v>
      </c>
      <c r="AA564" s="477">
        <f t="shared" si="246"/>
        <v>3.4351937979586272E-5</v>
      </c>
      <c r="AB564" s="253">
        <f t="shared" si="254"/>
        <v>351802698.77211916</v>
      </c>
      <c r="AC564" s="261">
        <f t="shared" si="253"/>
        <v>5163.2020416281357</v>
      </c>
      <c r="AD564" s="435">
        <f t="shared" si="247"/>
        <v>-1.540475575558627E-2</v>
      </c>
      <c r="AE564" s="478">
        <f t="shared" si="255"/>
        <v>-5.2318781614303596E-2</v>
      </c>
    </row>
    <row r="565" spans="2:31" x14ac:dyDescent="0.3">
      <c r="B565" s="353">
        <v>536</v>
      </c>
      <c r="C565" s="432">
        <f t="shared" si="229"/>
        <v>113.65676586754478</v>
      </c>
      <c r="D565" s="433">
        <f t="shared" si="230"/>
        <v>15.595425921374909</v>
      </c>
      <c r="E565" s="434">
        <f t="shared" si="231"/>
        <v>7.0829511744296392</v>
      </c>
      <c r="F565" s="434">
        <f t="shared" si="232"/>
        <v>7.082951171087557</v>
      </c>
      <c r="G565" s="434">
        <f t="shared" si="233"/>
        <v>3.3420821665686162E-9</v>
      </c>
      <c r="H565" s="467">
        <f t="shared" si="234"/>
        <v>8.5124747469452693</v>
      </c>
      <c r="I565" s="253">
        <f t="shared" si="239"/>
        <v>113.65676595692612</v>
      </c>
      <c r="J565">
        <f t="shared" si="240"/>
        <v>15.595425926280697</v>
      </c>
      <c r="K565" s="253">
        <f t="shared" si="235"/>
        <v>40384604535.572266</v>
      </c>
      <c r="L565" s="249">
        <f t="shared" si="236"/>
        <v>355320725.75984037</v>
      </c>
      <c r="M565" s="253">
        <f t="shared" si="237"/>
        <v>5541378056.9167614</v>
      </c>
      <c r="N565" s="443">
        <f t="shared" si="248"/>
        <v>1.0000000012340596E-2</v>
      </c>
      <c r="O565" s="454">
        <f t="shared" si="238"/>
        <v>1.0000000030852685E-2</v>
      </c>
      <c r="Q565" s="353">
        <v>536</v>
      </c>
      <c r="R565" s="54">
        <f t="shared" si="249"/>
        <v>9.1620567217933021E-14</v>
      </c>
      <c r="S565" s="253">
        <f t="shared" si="241"/>
        <v>1.4307254845291864E-5</v>
      </c>
      <c r="T565" s="253">
        <f t="shared" si="242"/>
        <v>6.4979044509731561E-6</v>
      </c>
      <c r="U565">
        <f t="shared" si="250"/>
        <v>5.7096821198329908E-15</v>
      </c>
      <c r="V565" s="253">
        <f t="shared" si="251"/>
        <v>6.4979044452634738E-6</v>
      </c>
      <c r="W565" s="253">
        <f t="shared" si="252"/>
        <v>7.8093503943187076E-6</v>
      </c>
      <c r="X565">
        <f t="shared" si="243"/>
        <v>113.65676595692612</v>
      </c>
      <c r="Y565">
        <f t="shared" si="244"/>
        <v>15.595425926280697</v>
      </c>
      <c r="Z565" s="55">
        <f t="shared" si="245"/>
        <v>8.5124747496230029</v>
      </c>
      <c r="AA565" s="477">
        <f t="shared" si="246"/>
        <v>3.2554686438404199E-5</v>
      </c>
      <c r="AB565" s="253">
        <f t="shared" si="254"/>
        <v>355320725.75984037</v>
      </c>
      <c r="AC565" s="261">
        <f t="shared" si="253"/>
        <v>5083.6641752601054</v>
      </c>
      <c r="AD565" s="435">
        <f t="shared" si="247"/>
        <v>-1.5404755755587148E-2</v>
      </c>
      <c r="AE565" s="478">
        <f t="shared" si="255"/>
        <v>-5.2318781614303499E-2</v>
      </c>
    </row>
    <row r="566" spans="2:31" x14ac:dyDescent="0.3">
      <c r="B566" s="353">
        <v>537</v>
      </c>
      <c r="C566" s="432">
        <f t="shared" si="229"/>
        <v>113.65676587088686</v>
      </c>
      <c r="D566" s="433">
        <f t="shared" si="230"/>
        <v>15.595425921558343</v>
      </c>
      <c r="E566" s="434">
        <f t="shared" si="231"/>
        <v>7.0829511745129494</v>
      </c>
      <c r="F566" s="434">
        <f t="shared" si="232"/>
        <v>7.0829511712958322</v>
      </c>
      <c r="G566" s="434">
        <f t="shared" si="233"/>
        <v>3.217117239273648E-9</v>
      </c>
      <c r="H566" s="467">
        <f t="shared" si="234"/>
        <v>8.5124747470453936</v>
      </c>
      <c r="I566" s="253">
        <f t="shared" si="239"/>
        <v>113.65676595692612</v>
      </c>
      <c r="J566">
        <f t="shared" si="240"/>
        <v>15.595425926280697</v>
      </c>
      <c r="K566" s="253">
        <f t="shared" si="235"/>
        <v>40788450582.127373</v>
      </c>
      <c r="L566" s="249">
        <f t="shared" si="236"/>
        <v>358873933.01743877</v>
      </c>
      <c r="M566" s="253">
        <f t="shared" si="237"/>
        <v>5596791837.5517569</v>
      </c>
      <c r="N566" s="443">
        <f t="shared" si="248"/>
        <v>1.0000000011879328E-2</v>
      </c>
      <c r="O566" s="454">
        <f t="shared" si="238"/>
        <v>1.0000000029699052E-2</v>
      </c>
      <c r="Q566" s="353">
        <v>537</v>
      </c>
      <c r="R566" s="54">
        <f t="shared" si="249"/>
        <v>8.5967416604236994E-14</v>
      </c>
      <c r="S566" s="253">
        <f t="shared" si="241"/>
        <v>1.3947381266205175E-5</v>
      </c>
      <c r="T566" s="253">
        <f t="shared" si="242"/>
        <v>6.3344612079037457E-6</v>
      </c>
      <c r="U566">
        <f t="shared" si="250"/>
        <v>5.3573846613053016E-15</v>
      </c>
      <c r="V566" s="253">
        <f t="shared" si="251"/>
        <v>6.3344612025463614E-6</v>
      </c>
      <c r="W566" s="253">
        <f t="shared" si="252"/>
        <v>7.6129200583014295E-6</v>
      </c>
      <c r="X566">
        <f t="shared" si="243"/>
        <v>113.65676595692612</v>
      </c>
      <c r="Y566">
        <f t="shared" si="244"/>
        <v>15.595425926280697</v>
      </c>
      <c r="Z566" s="55">
        <f t="shared" si="245"/>
        <v>8.5124747496230029</v>
      </c>
      <c r="AA566" s="477">
        <f t="shared" si="246"/>
        <v>3.0851464908111201E-5</v>
      </c>
      <c r="AB566" s="253">
        <f t="shared" si="254"/>
        <v>358873933.01743877</v>
      </c>
      <c r="AC566" s="261">
        <f t="shared" si="253"/>
        <v>5005.3515702967889</v>
      </c>
      <c r="AD566" s="435">
        <f t="shared" si="247"/>
        <v>-1.5404755755588371E-2</v>
      </c>
      <c r="AE566" s="478">
        <f t="shared" si="255"/>
        <v>-5.2318781614303526E-2</v>
      </c>
    </row>
    <row r="567" spans="2:31" x14ac:dyDescent="0.3">
      <c r="B567" s="353">
        <v>538</v>
      </c>
      <c r="C567" s="432">
        <f t="shared" si="229"/>
        <v>113.65676587410397</v>
      </c>
      <c r="D567" s="433">
        <f t="shared" si="230"/>
        <v>15.595425921734918</v>
      </c>
      <c r="E567" s="434">
        <f t="shared" si="231"/>
        <v>7.0829511745931439</v>
      </c>
      <c r="F567" s="434">
        <f t="shared" si="232"/>
        <v>7.082951171496318</v>
      </c>
      <c r="G567" s="434">
        <f t="shared" si="233"/>
        <v>3.0968259068231418E-9</v>
      </c>
      <c r="H567" s="467">
        <f t="shared" si="234"/>
        <v>8.5124747471417752</v>
      </c>
      <c r="I567" s="253">
        <f t="shared" si="239"/>
        <v>113.65676595692612</v>
      </c>
      <c r="J567">
        <f t="shared" si="240"/>
        <v>15.595425926280697</v>
      </c>
      <c r="K567" s="253">
        <f t="shared" si="235"/>
        <v>41196335089.114723</v>
      </c>
      <c r="L567" s="249">
        <f t="shared" si="236"/>
        <v>362462672.34761316</v>
      </c>
      <c r="M567" s="253">
        <f t="shared" si="237"/>
        <v>5652759755.9912834</v>
      </c>
      <c r="N567" s="443">
        <f t="shared" si="248"/>
        <v>1.0000000011436729E-2</v>
      </c>
      <c r="O567" s="454">
        <f t="shared" si="238"/>
        <v>1.0000000028588404E-2</v>
      </c>
      <c r="Q567" s="353">
        <v>538</v>
      </c>
      <c r="R567" s="54">
        <f t="shared" si="249"/>
        <v>8.0663075355419857E-14</v>
      </c>
      <c r="S567" s="253">
        <f t="shared" si="241"/>
        <v>1.359655966769231E-5</v>
      </c>
      <c r="T567" s="253">
        <f t="shared" si="242"/>
        <v>6.1751290892601462E-6</v>
      </c>
      <c r="U567">
        <f t="shared" si="250"/>
        <v>5.0268245774125243E-15</v>
      </c>
      <c r="V567" s="253">
        <f t="shared" si="251"/>
        <v>6.1751290842333216E-6</v>
      </c>
      <c r="W567" s="253">
        <f t="shared" si="252"/>
        <v>7.4214305784321642E-6</v>
      </c>
      <c r="X567">
        <f t="shared" si="243"/>
        <v>113.65676595692612</v>
      </c>
      <c r="Y567">
        <f t="shared" si="244"/>
        <v>15.595425926280697</v>
      </c>
      <c r="Z567" s="55">
        <f t="shared" si="245"/>
        <v>8.5124747496230029</v>
      </c>
      <c r="AA567" s="477">
        <f t="shared" si="246"/>
        <v>2.9237353853102379E-5</v>
      </c>
      <c r="AB567" s="253">
        <f t="shared" si="254"/>
        <v>362462672.34761316</v>
      </c>
      <c r="AC567" s="261">
        <f t="shared" si="253"/>
        <v>4928.2453518855273</v>
      </c>
      <c r="AD567" s="435">
        <f t="shared" si="247"/>
        <v>-1.540475575558614E-2</v>
      </c>
      <c r="AE567" s="478">
        <f t="shared" si="255"/>
        <v>-5.2318781614303637E-2</v>
      </c>
    </row>
    <row r="568" spans="2:31" x14ac:dyDescent="0.3">
      <c r="B568" s="353">
        <v>539</v>
      </c>
      <c r="C568" s="432">
        <f t="shared" si="229"/>
        <v>113.6567658772008</v>
      </c>
      <c r="D568" s="433">
        <f t="shared" si="230"/>
        <v>15.595425921904891</v>
      </c>
      <c r="E568" s="434">
        <f t="shared" si="231"/>
        <v>7.08295117467034</v>
      </c>
      <c r="F568" s="434">
        <f t="shared" si="232"/>
        <v>7.0829511716893085</v>
      </c>
      <c r="G568" s="434">
        <f t="shared" si="233"/>
        <v>2.9810314217115774E-9</v>
      </c>
      <c r="H568" s="467">
        <f t="shared" si="234"/>
        <v>8.5124747472345508</v>
      </c>
      <c r="I568" s="253">
        <f t="shared" si="239"/>
        <v>113.65676595692612</v>
      </c>
      <c r="J568">
        <f t="shared" si="240"/>
        <v>15.595425926280697</v>
      </c>
      <c r="K568" s="253">
        <f t="shared" si="235"/>
        <v>41608298441.13958</v>
      </c>
      <c r="L568" s="249">
        <f t="shared" si="236"/>
        <v>366087299.07108927</v>
      </c>
      <c r="M568" s="253">
        <f t="shared" si="237"/>
        <v>5709287353.6134195</v>
      </c>
      <c r="N568" s="443">
        <f t="shared" si="248"/>
        <v>1.0000000011007594E-2</v>
      </c>
      <c r="O568" s="454">
        <f t="shared" si="238"/>
        <v>1.0000000027519666E-2</v>
      </c>
      <c r="Q568" s="353">
        <v>539</v>
      </c>
      <c r="R568" s="54">
        <f t="shared" si="249"/>
        <v>7.5686021318377768E-14</v>
      </c>
      <c r="S568" s="253">
        <f t="shared" si="241"/>
        <v>1.325456236326262E-5</v>
      </c>
      <c r="T568" s="253">
        <f t="shared" si="242"/>
        <v>6.0198046870107659E-6</v>
      </c>
      <c r="U568">
        <f t="shared" si="250"/>
        <v>4.7166606337955099E-15</v>
      </c>
      <c r="V568" s="253">
        <f t="shared" si="251"/>
        <v>6.0198046822941053E-6</v>
      </c>
      <c r="W568" s="253">
        <f t="shared" si="252"/>
        <v>7.2347576762518542E-6</v>
      </c>
      <c r="X568">
        <f t="shared" si="243"/>
        <v>113.65676595692612</v>
      </c>
      <c r="Y568">
        <f t="shared" si="244"/>
        <v>15.595425926280697</v>
      </c>
      <c r="Z568" s="55">
        <f t="shared" si="245"/>
        <v>8.5124747496230029</v>
      </c>
      <c r="AA568" s="477">
        <f t="shared" si="246"/>
        <v>2.7707691121881798E-5</v>
      </c>
      <c r="AB568" s="253">
        <f t="shared" si="254"/>
        <v>366087299.07108927</v>
      </c>
      <c r="AC568" s="261">
        <f t="shared" si="253"/>
        <v>4852.3269359361266</v>
      </c>
      <c r="AD568" s="435">
        <f t="shared" si="247"/>
        <v>-1.540475575558644E-2</v>
      </c>
      <c r="AE568" s="478">
        <f t="shared" si="255"/>
        <v>-5.2318781614303603E-2</v>
      </c>
    </row>
    <row r="569" spans="2:31" x14ac:dyDescent="0.3">
      <c r="B569" s="353">
        <v>540</v>
      </c>
      <c r="C569" s="432">
        <f t="shared" si="229"/>
        <v>113.65676588018184</v>
      </c>
      <c r="D569" s="433">
        <f t="shared" si="230"/>
        <v>15.595425922068506</v>
      </c>
      <c r="E569" s="434">
        <f t="shared" si="231"/>
        <v>7.0829511747446485</v>
      </c>
      <c r="F569" s="434">
        <f t="shared" si="232"/>
        <v>7.0829511718750835</v>
      </c>
      <c r="G569" s="434">
        <f t="shared" si="233"/>
        <v>2.8695650300392117E-9</v>
      </c>
      <c r="H569" s="467">
        <f t="shared" si="234"/>
        <v>8.5124747473238571</v>
      </c>
      <c r="I569" s="253">
        <f t="shared" si="239"/>
        <v>113.65676595692612</v>
      </c>
      <c r="J569">
        <f t="shared" si="240"/>
        <v>15.595425926280697</v>
      </c>
      <c r="K569" s="253">
        <f t="shared" si="235"/>
        <v>42024381426.653214</v>
      </c>
      <c r="L569" s="249">
        <f t="shared" si="236"/>
        <v>369748172.06180018</v>
      </c>
      <c r="M569" s="253">
        <f t="shared" si="237"/>
        <v>5766380227.2100534</v>
      </c>
      <c r="N569" s="443">
        <f t="shared" si="248"/>
        <v>1.000000001059672E-2</v>
      </c>
      <c r="O569" s="454">
        <f t="shared" si="238"/>
        <v>1.000000002649082E-2</v>
      </c>
      <c r="Q569" s="353">
        <v>540</v>
      </c>
      <c r="R569" s="54">
        <f t="shared" si="249"/>
        <v>7.1016060294817843E-14</v>
      </c>
      <c r="S569" s="253">
        <f t="shared" si="241"/>
        <v>1.2921167393474614E-5</v>
      </c>
      <c r="T569" s="253">
        <f t="shared" si="242"/>
        <v>5.8683871941693324E-6</v>
      </c>
      <c r="U569">
        <f t="shared" si="250"/>
        <v>4.4256343526209692E-15</v>
      </c>
      <c r="V569" s="253">
        <f t="shared" si="251"/>
        <v>5.8683871897436979E-6</v>
      </c>
      <c r="W569" s="253">
        <f t="shared" si="252"/>
        <v>7.052780199305282E-6</v>
      </c>
      <c r="X569">
        <f t="shared" si="243"/>
        <v>113.65676595692612</v>
      </c>
      <c r="Y569">
        <f t="shared" si="244"/>
        <v>15.595425926280697</v>
      </c>
      <c r="Z569" s="55">
        <f t="shared" si="245"/>
        <v>8.5124747496230029</v>
      </c>
      <c r="AA569" s="477">
        <f t="shared" si="246"/>
        <v>2.6258058481039484E-5</v>
      </c>
      <c r="AB569" s="253">
        <f t="shared" si="254"/>
        <v>369748172.06180018</v>
      </c>
      <c r="AC569" s="261">
        <f t="shared" si="253"/>
        <v>4777.5780246417771</v>
      </c>
      <c r="AD569" s="435">
        <f t="shared" si="247"/>
        <v>-1.54047557555865E-2</v>
      </c>
      <c r="AE569" s="478">
        <f t="shared" si="255"/>
        <v>-5.2318781614303637E-2</v>
      </c>
    </row>
    <row r="570" spans="2:31" x14ac:dyDescent="0.3">
      <c r="B570" s="353">
        <v>541</v>
      </c>
      <c r="C570" s="432">
        <f t="shared" si="229"/>
        <v>113.65676588305141</v>
      </c>
      <c r="D570" s="433">
        <f t="shared" si="230"/>
        <v>15.595425922226012</v>
      </c>
      <c r="E570" s="434">
        <f t="shared" si="231"/>
        <v>7.0829511748161833</v>
      </c>
      <c r="F570" s="434">
        <f t="shared" si="232"/>
        <v>7.082951172053912</v>
      </c>
      <c r="G570" s="434">
        <f t="shared" si="233"/>
        <v>2.7622713005825972E-9</v>
      </c>
      <c r="H570" s="467">
        <f t="shared" si="234"/>
        <v>8.5124747474098292</v>
      </c>
      <c r="I570" s="253">
        <f t="shared" si="239"/>
        <v>113.65676595692612</v>
      </c>
      <c r="J570">
        <f t="shared" si="240"/>
        <v>15.595425926280697</v>
      </c>
      <c r="K570" s="253">
        <f t="shared" si="235"/>
        <v>42444625241.991379</v>
      </c>
      <c r="L570" s="249">
        <f t="shared" si="236"/>
        <v>373445653.78241819</v>
      </c>
      <c r="M570" s="253">
        <f t="shared" si="237"/>
        <v>5824044029.5409613</v>
      </c>
      <c r="N570" s="443">
        <f t="shared" si="248"/>
        <v>1.0000000010198302E-2</v>
      </c>
      <c r="O570" s="454">
        <f t="shared" si="238"/>
        <v>1.0000000025500272E-2</v>
      </c>
      <c r="Q570" s="353">
        <v>541</v>
      </c>
      <c r="R570" s="54">
        <f t="shared" si="249"/>
        <v>6.6634244104104013E-14</v>
      </c>
      <c r="S570" s="253">
        <f t="shared" si="241"/>
        <v>1.2596158381882261E-5</v>
      </c>
      <c r="T570" s="253">
        <f t="shared" si="242"/>
        <v>5.7207783393702371E-6</v>
      </c>
      <c r="U570">
        <f t="shared" si="250"/>
        <v>4.1525649063578549E-15</v>
      </c>
      <c r="V570" s="253">
        <f t="shared" si="251"/>
        <v>5.7207783352176724E-6</v>
      </c>
      <c r="W570" s="253">
        <f t="shared" si="252"/>
        <v>6.8753800425120243E-6</v>
      </c>
      <c r="X570">
        <f t="shared" si="243"/>
        <v>113.65676595692612</v>
      </c>
      <c r="Y570">
        <f t="shared" si="244"/>
        <v>15.595425926280697</v>
      </c>
      <c r="Z570" s="55">
        <f t="shared" si="245"/>
        <v>8.5124747496230029</v>
      </c>
      <c r="AA570" s="477">
        <f t="shared" si="246"/>
        <v>2.4884268853754368E-5</v>
      </c>
      <c r="AB570" s="253">
        <f t="shared" si="254"/>
        <v>373445653.78241819</v>
      </c>
      <c r="AC570" s="261">
        <f t="shared" si="253"/>
        <v>4703.980602068902</v>
      </c>
      <c r="AD570" s="435">
        <f t="shared" si="247"/>
        <v>-1.5404755755588818E-2</v>
      </c>
      <c r="AE570" s="478">
        <f t="shared" si="255"/>
        <v>-5.2318781614303568E-2</v>
      </c>
    </row>
    <row r="571" spans="2:31" x14ac:dyDescent="0.3">
      <c r="B571" s="353">
        <v>542</v>
      </c>
      <c r="C571" s="432">
        <f t="shared" si="229"/>
        <v>113.65676588581368</v>
      </c>
      <c r="D571" s="433">
        <f t="shared" si="230"/>
        <v>15.595425922377615</v>
      </c>
      <c r="E571" s="434">
        <f t="shared" si="231"/>
        <v>7.0829511748850367</v>
      </c>
      <c r="F571" s="434">
        <f t="shared" si="232"/>
        <v>7.0829511722260534</v>
      </c>
      <c r="G571" s="434">
        <f t="shared" si="233"/>
        <v>2.6589832557988302E-9</v>
      </c>
      <c r="H571" s="467">
        <f t="shared" si="234"/>
        <v>8.512474747492579</v>
      </c>
      <c r="I571" s="253">
        <f t="shared" si="239"/>
        <v>113.65676595692612</v>
      </c>
      <c r="J571">
        <f t="shared" si="240"/>
        <v>15.595425926280697</v>
      </c>
      <c r="K571" s="253">
        <f t="shared" si="235"/>
        <v>42869071495.453171</v>
      </c>
      <c r="L571" s="249">
        <f t="shared" si="236"/>
        <v>377180110.3202424</v>
      </c>
      <c r="M571" s="253">
        <f t="shared" si="237"/>
        <v>5882284469.8935633</v>
      </c>
      <c r="N571" s="443">
        <f t="shared" si="248"/>
        <v>1.0000000009820048E-2</v>
      </c>
      <c r="O571" s="454">
        <f t="shared" si="238"/>
        <v>1.0000000024546764E-2</v>
      </c>
      <c r="Q571" s="353">
        <v>542</v>
      </c>
      <c r="R571" s="54">
        <f t="shared" si="249"/>
        <v>6.2522793701769504E-14</v>
      </c>
      <c r="S571" s="253">
        <f t="shared" si="241"/>
        <v>1.2279324394604627E-5</v>
      </c>
      <c r="T571" s="253">
        <f t="shared" si="242"/>
        <v>5.5768823230894902E-6</v>
      </c>
      <c r="U571">
        <f t="shared" si="250"/>
        <v>3.8963443266167299E-15</v>
      </c>
      <c r="V571" s="253">
        <f t="shared" si="251"/>
        <v>5.5768823191931462E-6</v>
      </c>
      <c r="W571" s="253">
        <f t="shared" si="252"/>
        <v>6.7024420715151369E-6</v>
      </c>
      <c r="X571">
        <f t="shared" si="243"/>
        <v>113.65676595692612</v>
      </c>
      <c r="Y571">
        <f t="shared" si="244"/>
        <v>15.595425926280697</v>
      </c>
      <c r="Z571" s="55">
        <f t="shared" si="245"/>
        <v>8.5124747496230029</v>
      </c>
      <c r="AA571" s="477">
        <f t="shared" si="246"/>
        <v>2.3582354225963176E-5</v>
      </c>
      <c r="AB571" s="253">
        <f t="shared" si="254"/>
        <v>377180110.3202424</v>
      </c>
      <c r="AC571" s="261">
        <f t="shared" si="253"/>
        <v>4631.5169298150131</v>
      </c>
      <c r="AD571" s="435">
        <f t="shared" si="247"/>
        <v>-1.5404755755586665E-2</v>
      </c>
      <c r="AE571" s="478">
        <f t="shared" si="255"/>
        <v>-5.2318781614303589E-2</v>
      </c>
    </row>
    <row r="572" spans="2:31" x14ac:dyDescent="0.3">
      <c r="B572" s="353">
        <v>543</v>
      </c>
      <c r="C572" s="432">
        <f t="shared" si="229"/>
        <v>113.65676588847268</v>
      </c>
      <c r="D572" s="433">
        <f t="shared" si="230"/>
        <v>15.595425922523557</v>
      </c>
      <c r="E572" s="434">
        <f t="shared" si="231"/>
        <v>7.0829511749513188</v>
      </c>
      <c r="F572" s="434">
        <f t="shared" si="232"/>
        <v>7.0829511723917582</v>
      </c>
      <c r="G572" s="434">
        <f t="shared" si="233"/>
        <v>2.5595605634975982E-9</v>
      </c>
      <c r="H572" s="467">
        <f t="shared" si="234"/>
        <v>8.512474747572238</v>
      </c>
      <c r="I572" s="253">
        <f t="shared" si="239"/>
        <v>113.65676595692612</v>
      </c>
      <c r="J572">
        <f t="shared" si="240"/>
        <v>15.595425926280697</v>
      </c>
      <c r="K572" s="253">
        <f t="shared" si="235"/>
        <v>43297762211.420647</v>
      </c>
      <c r="L572" s="249">
        <f t="shared" si="236"/>
        <v>380951911.42344481</v>
      </c>
      <c r="M572" s="253">
        <f t="shared" si="237"/>
        <v>5941107314.6480885</v>
      </c>
      <c r="N572" s="443">
        <f t="shared" si="248"/>
        <v>1.0000000009450333E-2</v>
      </c>
      <c r="O572" s="454">
        <f t="shared" si="238"/>
        <v>1.0000000023628788E-2</v>
      </c>
      <c r="Q572" s="353">
        <v>543</v>
      </c>
      <c r="R572" s="54">
        <f t="shared" si="249"/>
        <v>5.866502704175294E-14</v>
      </c>
      <c r="S572" s="253">
        <f t="shared" si="241"/>
        <v>1.1970459803427843E-5</v>
      </c>
      <c r="T572" s="253">
        <f t="shared" si="242"/>
        <v>5.436605755469947E-6</v>
      </c>
      <c r="U572">
        <f t="shared" si="250"/>
        <v>3.6559330086122159E-15</v>
      </c>
      <c r="V572" s="253">
        <f t="shared" si="251"/>
        <v>5.4366057518140139E-6</v>
      </c>
      <c r="W572" s="253">
        <f t="shared" si="252"/>
        <v>6.5338540479578961E-6</v>
      </c>
      <c r="X572">
        <f t="shared" si="243"/>
        <v>113.65676595692612</v>
      </c>
      <c r="Y572">
        <f t="shared" si="244"/>
        <v>15.595425926280697</v>
      </c>
      <c r="Z572" s="55">
        <f t="shared" si="245"/>
        <v>8.5124747496230029</v>
      </c>
      <c r="AA572" s="477">
        <f t="shared" si="246"/>
        <v>2.2348554185263858E-5</v>
      </c>
      <c r="AB572" s="253">
        <f t="shared" si="254"/>
        <v>380951911.42344481</v>
      </c>
      <c r="AC572" s="261">
        <f t="shared" si="253"/>
        <v>4560.1695427333543</v>
      </c>
      <c r="AD572" s="435">
        <f t="shared" si="247"/>
        <v>-1.5404755755585343E-2</v>
      </c>
      <c r="AE572" s="478">
        <f t="shared" si="255"/>
        <v>-5.2318781614303644E-2</v>
      </c>
    </row>
    <row r="573" spans="2:31" x14ac:dyDescent="0.3">
      <c r="B573" s="353">
        <v>544</v>
      </c>
      <c r="C573" s="432">
        <f t="shared" si="229"/>
        <v>113.65676589103224</v>
      </c>
      <c r="D573" s="433">
        <f t="shared" si="230"/>
        <v>15.595425922664045</v>
      </c>
      <c r="E573" s="434">
        <f t="shared" si="231"/>
        <v>7.0829511750151237</v>
      </c>
      <c r="F573" s="434">
        <f t="shared" si="232"/>
        <v>7.082951172551267</v>
      </c>
      <c r="G573" s="434">
        <f t="shared" si="233"/>
        <v>2.4638566742396506E-9</v>
      </c>
      <c r="H573" s="467">
        <f t="shared" si="234"/>
        <v>8.5124747476489215</v>
      </c>
      <c r="I573" s="253">
        <f t="shared" si="239"/>
        <v>113.65676595692612</v>
      </c>
      <c r="J573">
        <f t="shared" si="240"/>
        <v>15.595425926280697</v>
      </c>
      <c r="K573" s="253">
        <f t="shared" si="235"/>
        <v>43730739834.519676</v>
      </c>
      <c r="L573" s="249">
        <f t="shared" si="236"/>
        <v>384761430.53767926</v>
      </c>
      <c r="M573" s="253">
        <f t="shared" si="237"/>
        <v>6000518387.8486261</v>
      </c>
      <c r="N573" s="443">
        <f t="shared" si="248"/>
        <v>1.0000000009098774E-2</v>
      </c>
      <c r="O573" s="454">
        <f t="shared" si="238"/>
        <v>1.0000000022745358E-2</v>
      </c>
      <c r="Q573" s="353">
        <v>544</v>
      </c>
      <c r="R573" s="54">
        <f t="shared" si="249"/>
        <v>5.5045291389661629E-14</v>
      </c>
      <c r="S573" s="253">
        <f t="shared" si="241"/>
        <v>1.166936415235046E-5</v>
      </c>
      <c r="T573" s="253">
        <f t="shared" si="242"/>
        <v>5.2998575957104094E-6</v>
      </c>
      <c r="U573">
        <f t="shared" si="250"/>
        <v>3.4303554930080288E-15</v>
      </c>
      <c r="V573" s="253">
        <f t="shared" si="251"/>
        <v>5.2998575922800538E-6</v>
      </c>
      <c r="W573" s="253">
        <f t="shared" si="252"/>
        <v>6.3695065566400505E-6</v>
      </c>
      <c r="X573">
        <f t="shared" si="243"/>
        <v>113.65676595692612</v>
      </c>
      <c r="Y573">
        <f t="shared" si="244"/>
        <v>15.595425926280697</v>
      </c>
      <c r="Z573" s="55">
        <f t="shared" si="245"/>
        <v>8.5124747496230029</v>
      </c>
      <c r="AA573" s="477">
        <f t="shared" si="246"/>
        <v>2.1179305059449606E-5</v>
      </c>
      <c r="AB573" s="253">
        <f t="shared" si="254"/>
        <v>384761430.53767926</v>
      </c>
      <c r="AC573" s="261">
        <f t="shared" si="253"/>
        <v>4489.9212447234831</v>
      </c>
      <c r="AD573" s="435">
        <f t="shared" si="247"/>
        <v>-1.5404755755586343E-2</v>
      </c>
      <c r="AE573" s="478">
        <f t="shared" si="255"/>
        <v>-5.2318781614303658E-2</v>
      </c>
    </row>
    <row r="574" spans="2:31" x14ac:dyDescent="0.3">
      <c r="B574" s="353">
        <v>545</v>
      </c>
      <c r="C574" s="432">
        <f t="shared" si="229"/>
        <v>113.6567658934961</v>
      </c>
      <c r="D574" s="433">
        <f t="shared" si="230"/>
        <v>15.595425922799274</v>
      </c>
      <c r="E574" s="434">
        <f t="shared" si="231"/>
        <v>7.0829511750765404</v>
      </c>
      <c r="F574" s="434">
        <f t="shared" si="232"/>
        <v>7.0829511727048118</v>
      </c>
      <c r="G574" s="434">
        <f t="shared" si="233"/>
        <v>2.3717285912994157E-9</v>
      </c>
      <c r="H574" s="467">
        <f t="shared" si="234"/>
        <v>8.5124747477227327</v>
      </c>
      <c r="I574" s="253">
        <f t="shared" si="239"/>
        <v>113.65676595692612</v>
      </c>
      <c r="J574">
        <f t="shared" si="240"/>
        <v>15.595425926280697</v>
      </c>
      <c r="K574" s="253">
        <f t="shared" si="235"/>
        <v>44168047233.82235</v>
      </c>
      <c r="L574" s="249">
        <f t="shared" si="236"/>
        <v>388609044.84305602</v>
      </c>
      <c r="M574" s="253">
        <f t="shared" si="237"/>
        <v>6060523571.7796745</v>
      </c>
      <c r="N574" s="443">
        <f t="shared" si="248"/>
        <v>1.0000000008759599E-2</v>
      </c>
      <c r="O574" s="454">
        <f t="shared" si="238"/>
        <v>1.0000000021894818E-2</v>
      </c>
      <c r="Q574" s="353">
        <v>545</v>
      </c>
      <c r="R574" s="54">
        <f t="shared" si="249"/>
        <v>5.1648899812425962E-14</v>
      </c>
      <c r="S574" s="253">
        <f t="shared" si="241"/>
        <v>1.1375842027485642E-5</v>
      </c>
      <c r="T574" s="253">
        <f t="shared" si="242"/>
        <v>5.166549092979305E-6</v>
      </c>
      <c r="U574">
        <f t="shared" si="250"/>
        <v>3.2186965080296194E-15</v>
      </c>
      <c r="V574" s="253">
        <f t="shared" si="251"/>
        <v>5.1665490897606086E-6</v>
      </c>
      <c r="W574" s="253">
        <f t="shared" si="252"/>
        <v>6.2092929345063368E-6</v>
      </c>
      <c r="X574">
        <f t="shared" si="243"/>
        <v>113.65676595692612</v>
      </c>
      <c r="Y574">
        <f t="shared" si="244"/>
        <v>15.595425926280697</v>
      </c>
      <c r="Z574" s="55">
        <f t="shared" si="245"/>
        <v>8.5124747496230029</v>
      </c>
      <c r="AA574" s="477">
        <f t="shared" si="246"/>
        <v>2.0071229623301549E-5</v>
      </c>
      <c r="AB574" s="253">
        <f t="shared" si="254"/>
        <v>388609044.84305602</v>
      </c>
      <c r="AC574" s="261">
        <f t="shared" si="253"/>
        <v>4420.755104586704</v>
      </c>
      <c r="AD574" s="435">
        <f t="shared" si="247"/>
        <v>-1.5404755755585385E-2</v>
      </c>
      <c r="AE574" s="478">
        <f t="shared" si="255"/>
        <v>-5.2318781614303533E-2</v>
      </c>
    </row>
    <row r="575" spans="2:31" x14ac:dyDescent="0.3">
      <c r="B575" s="353">
        <v>546</v>
      </c>
      <c r="C575" s="432">
        <f t="shared" si="229"/>
        <v>113.65676589586784</v>
      </c>
      <c r="D575" s="433">
        <f t="shared" si="230"/>
        <v>15.595425922929451</v>
      </c>
      <c r="E575" s="434">
        <f t="shared" si="231"/>
        <v>7.0829511751356629</v>
      </c>
      <c r="F575" s="434">
        <f t="shared" si="232"/>
        <v>7.0829511728526162</v>
      </c>
      <c r="G575" s="434">
        <f t="shared" si="233"/>
        <v>2.2830466406276173E-9</v>
      </c>
      <c r="H575" s="467">
        <f t="shared" si="234"/>
        <v>8.512474747793787</v>
      </c>
      <c r="I575" s="253">
        <f t="shared" si="239"/>
        <v>113.65676595692612</v>
      </c>
      <c r="J575">
        <f t="shared" si="240"/>
        <v>15.595425926280697</v>
      </c>
      <c r="K575" s="253">
        <f t="shared" si="235"/>
        <v>44609727707.091461</v>
      </c>
      <c r="L575" s="249">
        <f t="shared" si="236"/>
        <v>392495135.29148656</v>
      </c>
      <c r="M575" s="253">
        <f t="shared" si="237"/>
        <v>6121128807.5485477</v>
      </c>
      <c r="N575" s="443">
        <f t="shared" si="248"/>
        <v>1.0000000008427733E-2</v>
      </c>
      <c r="O575" s="454">
        <f t="shared" si="238"/>
        <v>1.0000000021076054E-2</v>
      </c>
      <c r="Q575" s="353">
        <v>546</v>
      </c>
      <c r="R575" s="54">
        <f t="shared" si="249"/>
        <v>4.8462071586654066E-14</v>
      </c>
      <c r="S575" s="253">
        <f t="shared" si="241"/>
        <v>1.1089702930235746E-5</v>
      </c>
      <c r="T575" s="253">
        <f t="shared" si="242"/>
        <v>5.0365937288145716E-6</v>
      </c>
      <c r="U575">
        <f t="shared" si="250"/>
        <v>3.020097255785442E-15</v>
      </c>
      <c r="V575" s="253">
        <f t="shared" si="251"/>
        <v>5.0365937257944739E-6</v>
      </c>
      <c r="W575" s="253">
        <f t="shared" si="252"/>
        <v>6.0531092014211739E-6</v>
      </c>
      <c r="X575">
        <f t="shared" si="243"/>
        <v>113.65676595692612</v>
      </c>
      <c r="Y575">
        <f t="shared" si="244"/>
        <v>15.595425926280697</v>
      </c>
      <c r="Z575" s="55">
        <f t="shared" si="245"/>
        <v>8.5124747496230029</v>
      </c>
      <c r="AA575" s="477">
        <f t="shared" si="246"/>
        <v>1.9021127343909495E-5</v>
      </c>
      <c r="AB575" s="253">
        <f t="shared" si="254"/>
        <v>392495135.29148656</v>
      </c>
      <c r="AC575" s="261">
        <f t="shared" si="253"/>
        <v>4352.6544519452682</v>
      </c>
      <c r="AD575" s="435">
        <f t="shared" si="247"/>
        <v>-1.5404755755589972E-2</v>
      </c>
      <c r="AE575" s="478">
        <f t="shared" si="255"/>
        <v>-5.2318781614303519E-2</v>
      </c>
    </row>
    <row r="576" spans="2:31" x14ac:dyDescent="0.3">
      <c r="B576" s="353">
        <v>547</v>
      </c>
      <c r="C576" s="432">
        <f t="shared" si="229"/>
        <v>113.65676589815088</v>
      </c>
      <c r="D576" s="433">
        <f t="shared" si="230"/>
        <v>15.595425923054758</v>
      </c>
      <c r="E576" s="434">
        <f t="shared" si="231"/>
        <v>7.0829511751925738</v>
      </c>
      <c r="F576" s="434">
        <f t="shared" si="232"/>
        <v>7.0829511729948926</v>
      </c>
      <c r="G576" s="434">
        <f t="shared" si="233"/>
        <v>2.1976811481749792E-9</v>
      </c>
      <c r="H576" s="467">
        <f t="shared" si="234"/>
        <v>8.5124747478621856</v>
      </c>
      <c r="I576" s="253">
        <f t="shared" si="239"/>
        <v>113.65676595692612</v>
      </c>
      <c r="J576">
        <f t="shared" si="240"/>
        <v>15.595425926280697</v>
      </c>
      <c r="K576" s="253">
        <f t="shared" si="235"/>
        <v>45055824985.067421</v>
      </c>
      <c r="L576" s="249">
        <f t="shared" si="236"/>
        <v>396420086.64440143</v>
      </c>
      <c r="M576" s="253">
        <f t="shared" si="237"/>
        <v>6182340095.673707</v>
      </c>
      <c r="N576" s="443">
        <f t="shared" si="248"/>
        <v>1.0000000008115136E-2</v>
      </c>
      <c r="O576" s="454">
        <f t="shared" si="238"/>
        <v>1.0000000020288068E-2</v>
      </c>
      <c r="Q576" s="353">
        <v>547</v>
      </c>
      <c r="R576" s="54">
        <f t="shared" si="249"/>
        <v>4.5471876283896207E-14</v>
      </c>
      <c r="S576" s="253">
        <f t="shared" si="241"/>
        <v>1.0810761153656877E-5</v>
      </c>
      <c r="T576" s="253">
        <f t="shared" si="242"/>
        <v>4.9099071609723387E-6</v>
      </c>
      <c r="U576">
        <f t="shared" si="250"/>
        <v>2.8337519277287586E-15</v>
      </c>
      <c r="V576" s="253">
        <f t="shared" si="251"/>
        <v>4.9099071581385866E-6</v>
      </c>
      <c r="W576" s="253">
        <f t="shared" si="252"/>
        <v>5.9008539926845387E-6</v>
      </c>
      <c r="X576">
        <f t="shared" si="243"/>
        <v>113.65676595692612</v>
      </c>
      <c r="Y576">
        <f t="shared" si="244"/>
        <v>15.595425926280697</v>
      </c>
      <c r="Z576" s="55">
        <f t="shared" si="245"/>
        <v>8.5124747496230029</v>
      </c>
      <c r="AA576" s="477">
        <f t="shared" si="246"/>
        <v>1.8025965136345637E-5</v>
      </c>
      <c r="AB576" s="253">
        <f t="shared" si="254"/>
        <v>396420086.64440143</v>
      </c>
      <c r="AC576" s="261">
        <f t="shared" si="253"/>
        <v>4285.6028732245895</v>
      </c>
      <c r="AD576" s="435">
        <f t="shared" si="247"/>
        <v>-1.5404755755585487E-2</v>
      </c>
      <c r="AE576" s="478">
        <f t="shared" si="255"/>
        <v>-5.2318781614303519E-2</v>
      </c>
    </row>
    <row r="577" spans="2:31" x14ac:dyDescent="0.3">
      <c r="B577" s="353">
        <v>548</v>
      </c>
      <c r="C577" s="432">
        <f t="shared" si="229"/>
        <v>113.65676590034856</v>
      </c>
      <c r="D577" s="433">
        <f t="shared" si="230"/>
        <v>15.59542592317538</v>
      </c>
      <c r="E577" s="434">
        <f t="shared" si="231"/>
        <v>7.0829511752473566</v>
      </c>
      <c r="F577" s="434">
        <f t="shared" si="232"/>
        <v>7.0829511731318489</v>
      </c>
      <c r="G577" s="434">
        <f t="shared" si="233"/>
        <v>2.1155077689627433E-9</v>
      </c>
      <c r="H577" s="467">
        <f t="shared" si="234"/>
        <v>8.5124747479280245</v>
      </c>
      <c r="I577" s="253">
        <f t="shared" si="239"/>
        <v>113.65676595692612</v>
      </c>
      <c r="J577">
        <f t="shared" si="240"/>
        <v>15.595425926280697</v>
      </c>
      <c r="K577" s="253">
        <f t="shared" si="235"/>
        <v>45506383235.798012</v>
      </c>
      <c r="L577" s="249">
        <f t="shared" si="236"/>
        <v>400384287.51084542</v>
      </c>
      <c r="M577" s="253">
        <f t="shared" si="237"/>
        <v>6244163496.6787434</v>
      </c>
      <c r="N577" s="443">
        <f t="shared" si="248"/>
        <v>1.0000000007812459E-2</v>
      </c>
      <c r="O577" s="454">
        <f t="shared" si="238"/>
        <v>1.0000000019529475E-2</v>
      </c>
      <c r="Q577" s="353">
        <v>548</v>
      </c>
      <c r="R577" s="54">
        <f t="shared" si="249"/>
        <v>4.2666181305946944E-14</v>
      </c>
      <c r="S577" s="253">
        <f t="shared" si="241"/>
        <v>1.053883566193347E-5</v>
      </c>
      <c r="T577" s="253">
        <f t="shared" si="242"/>
        <v>4.7864071686880713E-6</v>
      </c>
      <c r="U577">
        <f t="shared" si="250"/>
        <v>2.6589044351215902E-15</v>
      </c>
      <c r="V577" s="253">
        <f t="shared" si="251"/>
        <v>4.7864071660291671E-6</v>
      </c>
      <c r="W577" s="253">
        <f t="shared" si="252"/>
        <v>5.7524284932453991E-6</v>
      </c>
      <c r="X577">
        <f t="shared" si="243"/>
        <v>113.65676595692612</v>
      </c>
      <c r="Y577">
        <f t="shared" si="244"/>
        <v>15.595425926280697</v>
      </c>
      <c r="Z577" s="55">
        <f t="shared" si="245"/>
        <v>8.5124747496230029</v>
      </c>
      <c r="AA577" s="477">
        <f t="shared" si="246"/>
        <v>1.7082868602990119E-5</v>
      </c>
      <c r="AB577" s="253">
        <f t="shared" si="254"/>
        <v>400384287.51084542</v>
      </c>
      <c r="AC577" s="261">
        <f t="shared" si="253"/>
        <v>4219.5842076971257</v>
      </c>
      <c r="AD577" s="435">
        <f t="shared" si="247"/>
        <v>-1.5404755755586324E-2</v>
      </c>
      <c r="AE577" s="478">
        <f t="shared" si="255"/>
        <v>-5.2318781614303651E-2</v>
      </c>
    </row>
    <row r="578" spans="2:31" x14ac:dyDescent="0.3">
      <c r="B578" s="353">
        <v>549</v>
      </c>
      <c r="C578" s="432">
        <f t="shared" si="229"/>
        <v>113.65676590246407</v>
      </c>
      <c r="D578" s="433">
        <f t="shared" si="230"/>
        <v>15.595425923291492</v>
      </c>
      <c r="E578" s="434">
        <f t="shared" si="231"/>
        <v>7.0829511753000904</v>
      </c>
      <c r="F578" s="434">
        <f t="shared" si="232"/>
        <v>7.0829511732636856</v>
      </c>
      <c r="G578" s="434">
        <f t="shared" si="233"/>
        <v>2.0364048225474107E-9</v>
      </c>
      <c r="H578" s="467">
        <f t="shared" si="234"/>
        <v>8.5124747479914014</v>
      </c>
      <c r="I578" s="253">
        <f t="shared" si="239"/>
        <v>113.65676595692612</v>
      </c>
      <c r="J578">
        <f t="shared" si="240"/>
        <v>15.595425926280697</v>
      </c>
      <c r="K578" s="253">
        <f t="shared" si="235"/>
        <v>45961447069.011482</v>
      </c>
      <c r="L578" s="249">
        <f t="shared" si="236"/>
        <v>404388130.3859539</v>
      </c>
      <c r="M578" s="253">
        <f t="shared" si="237"/>
        <v>6306605131.6924858</v>
      </c>
      <c r="N578" s="443">
        <f t="shared" si="248"/>
        <v>1.0000000007519825E-2</v>
      </c>
      <c r="O578" s="454">
        <f t="shared" si="238"/>
        <v>1.0000000018799348E-2</v>
      </c>
      <c r="Q578" s="353">
        <v>549</v>
      </c>
      <c r="R578" s="54">
        <f t="shared" si="249"/>
        <v>4.00336026573117E-14</v>
      </c>
      <c r="S578" s="253">
        <f t="shared" si="241"/>
        <v>1.0273749972884271E-5</v>
      </c>
      <c r="T578" s="253">
        <f t="shared" si="242"/>
        <v>4.6660135993144955E-6</v>
      </c>
      <c r="U578">
        <f t="shared" si="250"/>
        <v>2.4948453412348118E-15</v>
      </c>
      <c r="V578" s="253">
        <f t="shared" si="251"/>
        <v>4.6660135968196497E-6</v>
      </c>
      <c r="W578" s="253">
        <f t="shared" si="252"/>
        <v>5.6077363735697756E-6</v>
      </c>
      <c r="X578">
        <f t="shared" si="243"/>
        <v>113.65676595692612</v>
      </c>
      <c r="Y578">
        <f t="shared" si="244"/>
        <v>15.595425926280697</v>
      </c>
      <c r="Z578" s="55">
        <f t="shared" si="245"/>
        <v>8.5124747496230029</v>
      </c>
      <c r="AA578" s="477">
        <f t="shared" si="246"/>
        <v>1.6189113731204434E-5</v>
      </c>
      <c r="AB578" s="253">
        <f t="shared" si="254"/>
        <v>404388130.3859539</v>
      </c>
      <c r="AC578" s="261">
        <f t="shared" si="253"/>
        <v>4154.5825435874212</v>
      </c>
      <c r="AD578" s="435">
        <f t="shared" si="247"/>
        <v>-1.5404755755586573E-2</v>
      </c>
      <c r="AE578" s="478">
        <f t="shared" si="255"/>
        <v>-5.2318781614303679E-2</v>
      </c>
    </row>
    <row r="579" spans="2:31" x14ac:dyDescent="0.3">
      <c r="B579" s="353">
        <v>550</v>
      </c>
      <c r="C579" s="432">
        <f t="shared" si="229"/>
        <v>113.65676590450049</v>
      </c>
      <c r="D579" s="433">
        <f t="shared" si="230"/>
        <v>15.595425923403262</v>
      </c>
      <c r="E579" s="434">
        <f t="shared" si="231"/>
        <v>7.0829511753508534</v>
      </c>
      <c r="F579" s="434">
        <f t="shared" si="232"/>
        <v>7.0829511733905921</v>
      </c>
      <c r="G579" s="434">
        <f t="shared" si="233"/>
        <v>1.960261286626519E-9</v>
      </c>
      <c r="H579" s="467">
        <f t="shared" si="234"/>
        <v>8.5124747480524086</v>
      </c>
      <c r="I579" s="253">
        <f t="shared" si="239"/>
        <v>113.65676595692612</v>
      </c>
      <c r="J579">
        <f t="shared" si="240"/>
        <v>15.595425926280697</v>
      </c>
      <c r="K579" s="253">
        <f t="shared" si="235"/>
        <v>46421061540.533333</v>
      </c>
      <c r="L579" s="249">
        <f t="shared" si="236"/>
        <v>408432011.68981344</v>
      </c>
      <c r="M579" s="253">
        <f t="shared" si="237"/>
        <v>6369671183.0550594</v>
      </c>
      <c r="N579" s="443">
        <f t="shared" si="248"/>
        <v>1.0000000007238247E-2</v>
      </c>
      <c r="O579" s="454">
        <f t="shared" si="238"/>
        <v>1.0000000018096379E-2</v>
      </c>
      <c r="Q579" s="353">
        <v>550</v>
      </c>
      <c r="R579" s="54">
        <f t="shared" si="249"/>
        <v>3.7563458755099017E-14</v>
      </c>
      <c r="S579" s="253">
        <f t="shared" si="241"/>
        <v>1.0015332043423782E-5</v>
      </c>
      <c r="T579" s="253">
        <f t="shared" si="242"/>
        <v>4.5486483163017905E-6</v>
      </c>
      <c r="U579">
        <f t="shared" si="250"/>
        <v>2.340908982836916E-15</v>
      </c>
      <c r="V579" s="253">
        <f t="shared" si="251"/>
        <v>4.5486483139608811E-6</v>
      </c>
      <c r="W579" s="253">
        <f t="shared" si="252"/>
        <v>5.4666837271219919E-6</v>
      </c>
      <c r="X579">
        <f t="shared" si="243"/>
        <v>113.65676595692612</v>
      </c>
      <c r="Y579">
        <f t="shared" si="244"/>
        <v>15.595425926280697</v>
      </c>
      <c r="Z579" s="55">
        <f t="shared" si="245"/>
        <v>8.5124747496230029</v>
      </c>
      <c r="AA579" s="477">
        <f t="shared" si="246"/>
        <v>1.5342119025372427E-5</v>
      </c>
      <c r="AB579" s="253">
        <f t="shared" si="254"/>
        <v>408432011.68981344</v>
      </c>
      <c r="AC579" s="261">
        <f t="shared" si="253"/>
        <v>4090.5822142370271</v>
      </c>
      <c r="AD579" s="435">
        <f t="shared" si="247"/>
        <v>-1.5404755755588098E-2</v>
      </c>
      <c r="AE579" s="478">
        <f t="shared" si="255"/>
        <v>-5.2318781614303499E-2</v>
      </c>
    </row>
    <row r="580" spans="2:31" x14ac:dyDescent="0.3">
      <c r="B580" s="353">
        <v>551</v>
      </c>
      <c r="C580" s="432">
        <f t="shared" si="229"/>
        <v>113.65676590646075</v>
      </c>
      <c r="D580" s="433">
        <f t="shared" si="230"/>
        <v>15.595425923510854</v>
      </c>
      <c r="E580" s="434">
        <f t="shared" si="231"/>
        <v>7.0829511753997183</v>
      </c>
      <c r="F580" s="434">
        <f t="shared" si="232"/>
        <v>7.0829511735127531</v>
      </c>
      <c r="G580" s="434">
        <f t="shared" si="233"/>
        <v>1.8869652507191859E-9</v>
      </c>
      <c r="H580" s="467">
        <f t="shared" si="234"/>
        <v>8.5124747481111367</v>
      </c>
      <c r="I580" s="253">
        <f t="shared" si="239"/>
        <v>113.65676595692612</v>
      </c>
      <c r="J580">
        <f t="shared" si="240"/>
        <v>15.595425926280697</v>
      </c>
      <c r="K580" s="253">
        <f t="shared" si="235"/>
        <v>46885272156.747307</v>
      </c>
      <c r="L580" s="249">
        <f t="shared" si="236"/>
        <v>412516331.80671155</v>
      </c>
      <c r="M580" s="253">
        <f t="shared" si="237"/>
        <v>6433367894.9299898</v>
      </c>
      <c r="N580" s="443">
        <f t="shared" si="248"/>
        <v>1.0000000006967359E-2</v>
      </c>
      <c r="O580" s="454">
        <f t="shared" si="238"/>
        <v>1.0000000017419694E-2</v>
      </c>
      <c r="Q580" s="353">
        <v>551</v>
      </c>
      <c r="R580" s="54">
        <f t="shared" si="249"/>
        <v>3.5245727088923854E-14</v>
      </c>
      <c r="S580" s="253">
        <f t="shared" si="241"/>
        <v>9.763414157904704E-6</v>
      </c>
      <c r="T580" s="253">
        <f t="shared" si="242"/>
        <v>4.4342351484862442E-6</v>
      </c>
      <c r="U580">
        <f t="shared" si="250"/>
        <v>2.1964707692919901E-15</v>
      </c>
      <c r="V580" s="253">
        <f t="shared" si="251"/>
        <v>4.4342351462897734E-6</v>
      </c>
      <c r="W580" s="253">
        <f t="shared" si="252"/>
        <v>5.3291790094184598E-6</v>
      </c>
      <c r="X580">
        <f t="shared" si="243"/>
        <v>113.65676595692612</v>
      </c>
      <c r="Y580">
        <f t="shared" si="244"/>
        <v>15.595425926280697</v>
      </c>
      <c r="Z580" s="55">
        <f t="shared" si="245"/>
        <v>8.5124747496230029</v>
      </c>
      <c r="AA580" s="477">
        <f t="shared" si="246"/>
        <v>1.4539438050583314E-5</v>
      </c>
      <c r="AB580" s="253">
        <f t="shared" si="254"/>
        <v>412516331.80671155</v>
      </c>
      <c r="AC580" s="261">
        <f t="shared" si="253"/>
        <v>4027.5677943285532</v>
      </c>
      <c r="AD580" s="435">
        <f t="shared" si="247"/>
        <v>-1.5404755755588032E-2</v>
      </c>
      <c r="AE580" s="478">
        <f t="shared" si="255"/>
        <v>-5.2318781614303617E-2</v>
      </c>
    </row>
    <row r="581" spans="2:31" x14ac:dyDescent="0.3">
      <c r="B581" s="353">
        <v>552</v>
      </c>
      <c r="C581" s="432">
        <f t="shared" si="229"/>
        <v>113.65676590834771</v>
      </c>
      <c r="D581" s="433">
        <f t="shared" si="230"/>
        <v>15.595425923614417</v>
      </c>
      <c r="E581" s="434">
        <f t="shared" si="231"/>
        <v>7.0829511754467536</v>
      </c>
      <c r="F581" s="434">
        <f t="shared" si="232"/>
        <v>7.0829511736303461</v>
      </c>
      <c r="G581" s="434">
        <f t="shared" si="233"/>
        <v>1.8164074688797882E-9</v>
      </c>
      <c r="H581" s="467">
        <f t="shared" si="234"/>
        <v>8.5124747481676639</v>
      </c>
      <c r="I581" s="253">
        <f t="shared" si="239"/>
        <v>113.65676595692612</v>
      </c>
      <c r="J581">
        <f t="shared" si="240"/>
        <v>15.595425926280697</v>
      </c>
      <c r="K581" s="253">
        <f t="shared" si="235"/>
        <v>47354124879.100967</v>
      </c>
      <c r="L581" s="249">
        <f t="shared" si="236"/>
        <v>416641495.12477869</v>
      </c>
      <c r="M581" s="253">
        <f t="shared" si="237"/>
        <v>6497701573.9224501</v>
      </c>
      <c r="N581" s="443">
        <f t="shared" si="248"/>
        <v>1.0000000006708826E-2</v>
      </c>
      <c r="O581" s="454">
        <f t="shared" si="238"/>
        <v>1.0000000016768327E-2</v>
      </c>
      <c r="Q581" s="353">
        <v>552</v>
      </c>
      <c r="R581" s="54">
        <f t="shared" si="249"/>
        <v>3.3071003554971385E-14</v>
      </c>
      <c r="S581" s="253">
        <f t="shared" si="241"/>
        <v>9.5178328192688537E-6</v>
      </c>
      <c r="T581" s="253">
        <f t="shared" si="242"/>
        <v>4.3226998406544299E-6</v>
      </c>
      <c r="U581">
        <f t="shared" si="250"/>
        <v>2.0609446483081192E-15</v>
      </c>
      <c r="V581" s="253">
        <f t="shared" si="251"/>
        <v>4.3226998385934853E-6</v>
      </c>
      <c r="W581" s="253">
        <f t="shared" si="252"/>
        <v>5.1951329786144237E-6</v>
      </c>
      <c r="X581">
        <f t="shared" si="243"/>
        <v>113.65676595692612</v>
      </c>
      <c r="Y581">
        <f t="shared" si="244"/>
        <v>15.595425926280697</v>
      </c>
      <c r="Z581" s="55">
        <f t="shared" si="245"/>
        <v>8.5124747496230029</v>
      </c>
      <c r="AA581" s="477">
        <f t="shared" si="246"/>
        <v>1.3778752366420149E-5</v>
      </c>
      <c r="AB581" s="253">
        <f t="shared" si="254"/>
        <v>416641495.12477869</v>
      </c>
      <c r="AC581" s="261">
        <f t="shared" si="253"/>
        <v>3965.5240961678592</v>
      </c>
      <c r="AD581" s="435">
        <f t="shared" si="247"/>
        <v>-1.5404755755585611E-2</v>
      </c>
      <c r="AE581" s="478">
        <f t="shared" si="255"/>
        <v>-5.2318781614303644E-2</v>
      </c>
    </row>
    <row r="582" spans="2:31" x14ac:dyDescent="0.3">
      <c r="B582" s="353">
        <v>553</v>
      </c>
      <c r="C582" s="432">
        <f t="shared" si="229"/>
        <v>113.65676591016411</v>
      </c>
      <c r="D582" s="433">
        <f t="shared" si="230"/>
        <v>15.595425923714117</v>
      </c>
      <c r="E582" s="434">
        <f t="shared" si="231"/>
        <v>7.0829511754920338</v>
      </c>
      <c r="F582" s="434">
        <f t="shared" si="232"/>
        <v>7.0829511737435427</v>
      </c>
      <c r="G582" s="434">
        <f t="shared" si="233"/>
        <v>1.7484911296605787E-9</v>
      </c>
      <c r="H582" s="467">
        <f t="shared" si="234"/>
        <v>8.5124747482220844</v>
      </c>
      <c r="I582" s="253">
        <f t="shared" si="239"/>
        <v>113.65676595692612</v>
      </c>
      <c r="J582">
        <f t="shared" si="240"/>
        <v>15.595425926280697</v>
      </c>
      <c r="K582" s="253">
        <f t="shared" si="235"/>
        <v>47827666128.656334</v>
      </c>
      <c r="L582" s="249">
        <f t="shared" si="236"/>
        <v>420807910.0760265</v>
      </c>
      <c r="M582" s="253">
        <f t="shared" si="237"/>
        <v>6562678589.7036238</v>
      </c>
      <c r="N582" s="443">
        <f t="shared" si="248"/>
        <v>1.0000000006456006E-2</v>
      </c>
      <c r="O582" s="454">
        <f t="shared" si="238"/>
        <v>1.0000000016141293E-2</v>
      </c>
      <c r="Q582" s="353">
        <v>553</v>
      </c>
      <c r="R582" s="54">
        <f t="shared" si="249"/>
        <v>3.1030464299220772E-14</v>
      </c>
      <c r="S582" s="253">
        <f t="shared" si="241"/>
        <v>9.2784286429361445E-6</v>
      </c>
      <c r="T582" s="253">
        <f t="shared" si="242"/>
        <v>4.2139700053509242E-6</v>
      </c>
      <c r="U582">
        <f t="shared" si="250"/>
        <v>1.9337807280535834E-15</v>
      </c>
      <c r="V582" s="253">
        <f t="shared" si="251"/>
        <v>4.2139700034171438E-6</v>
      </c>
      <c r="W582" s="253">
        <f t="shared" si="252"/>
        <v>5.0644586375852203E-6</v>
      </c>
      <c r="X582">
        <f t="shared" si="243"/>
        <v>113.65676595692612</v>
      </c>
      <c r="Y582">
        <f t="shared" si="244"/>
        <v>15.595425926280697</v>
      </c>
      <c r="Z582" s="55">
        <f t="shared" si="245"/>
        <v>8.5124747496230029</v>
      </c>
      <c r="AA582" s="477">
        <f t="shared" si="246"/>
        <v>1.3057864830443845E-5</v>
      </c>
      <c r="AB582" s="253">
        <f t="shared" si="254"/>
        <v>420807910.0760265</v>
      </c>
      <c r="AC582" s="261">
        <f t="shared" si="253"/>
        <v>3904.4361660235008</v>
      </c>
      <c r="AD582" s="435">
        <f t="shared" si="247"/>
        <v>-1.5404755755586384E-2</v>
      </c>
      <c r="AE582" s="478">
        <f t="shared" si="255"/>
        <v>-5.2318781614303554E-2</v>
      </c>
    </row>
    <row r="583" spans="2:31" x14ac:dyDescent="0.3">
      <c r="B583" s="353">
        <v>554</v>
      </c>
      <c r="C583" s="432">
        <f t="shared" si="229"/>
        <v>113.6567659119126</v>
      </c>
      <c r="D583" s="433">
        <f t="shared" si="230"/>
        <v>15.595425923810085</v>
      </c>
      <c r="E583" s="434">
        <f t="shared" si="231"/>
        <v>7.0829511755356194</v>
      </c>
      <c r="F583" s="434">
        <f t="shared" si="232"/>
        <v>7.0829511738525062</v>
      </c>
      <c r="G583" s="434">
        <f t="shared" si="233"/>
        <v>1.6831132043648722E-9</v>
      </c>
      <c r="H583" s="467">
        <f t="shared" si="234"/>
        <v>8.5124747482744656</v>
      </c>
      <c r="I583" s="253">
        <f t="shared" si="239"/>
        <v>113.65676595692612</v>
      </c>
      <c r="J583">
        <f t="shared" si="240"/>
        <v>15.595425926280697</v>
      </c>
      <c r="K583" s="253">
        <f t="shared" si="235"/>
        <v>48305942790.686035</v>
      </c>
      <c r="L583" s="249">
        <f t="shared" si="236"/>
        <v>425015989.17678678</v>
      </c>
      <c r="M583" s="253">
        <f t="shared" si="237"/>
        <v>6628305375.641449</v>
      </c>
      <c r="N583" s="443">
        <f t="shared" si="248"/>
        <v>1.0000000006215292E-2</v>
      </c>
      <c r="O583" s="454">
        <f t="shared" si="238"/>
        <v>1.0000000015537825E-2</v>
      </c>
      <c r="Q583" s="353">
        <v>554</v>
      </c>
      <c r="R583" s="54">
        <f t="shared" si="249"/>
        <v>2.91158299150093E-14</v>
      </c>
      <c r="S583" s="253">
        <f t="shared" si="241"/>
        <v>9.0450462533624299E-6</v>
      </c>
      <c r="T583" s="253">
        <f t="shared" si="242"/>
        <v>4.1079750758981351E-6</v>
      </c>
      <c r="U583">
        <f t="shared" si="250"/>
        <v>1.8144630459926719E-15</v>
      </c>
      <c r="V583" s="253">
        <f t="shared" si="251"/>
        <v>4.1079750740836719E-6</v>
      </c>
      <c r="W583" s="253">
        <f t="shared" si="252"/>
        <v>4.9370711774642948E-6</v>
      </c>
      <c r="X583">
        <f t="shared" si="243"/>
        <v>113.65676595692612</v>
      </c>
      <c r="Y583">
        <f t="shared" si="244"/>
        <v>15.595425926280697</v>
      </c>
      <c r="Z583" s="55">
        <f t="shared" si="245"/>
        <v>8.5124747496230029</v>
      </c>
      <c r="AA583" s="477">
        <f t="shared" si="246"/>
        <v>1.2374693252030758E-5</v>
      </c>
      <c r="AB583" s="253">
        <f t="shared" si="254"/>
        <v>425015989.17678678</v>
      </c>
      <c r="AC583" s="261">
        <f t="shared" si="253"/>
        <v>3844.2892805226275</v>
      </c>
      <c r="AD583" s="435">
        <f t="shared" si="247"/>
        <v>-1.5404755755587213E-2</v>
      </c>
      <c r="AE583" s="478">
        <f t="shared" si="255"/>
        <v>-5.2318781614303568E-2</v>
      </c>
    </row>
    <row r="584" spans="2:31" x14ac:dyDescent="0.3">
      <c r="B584" s="353">
        <v>555</v>
      </c>
      <c r="C584" s="432">
        <f t="shared" si="229"/>
        <v>113.65676591359571</v>
      </c>
      <c r="D584" s="433">
        <f t="shared" si="230"/>
        <v>15.595425923902464</v>
      </c>
      <c r="E584" s="434">
        <f t="shared" si="231"/>
        <v>7.0829511755775751</v>
      </c>
      <c r="F584" s="434">
        <f t="shared" si="232"/>
        <v>7.0829511739573947</v>
      </c>
      <c r="G584" s="434">
        <f t="shared" si="233"/>
        <v>1.6201804342586001E-9</v>
      </c>
      <c r="H584" s="467">
        <f t="shared" si="234"/>
        <v>8.5124747483248893</v>
      </c>
      <c r="I584" s="253">
        <f t="shared" si="239"/>
        <v>113.65676595692612</v>
      </c>
      <c r="J584">
        <f t="shared" si="240"/>
        <v>15.595425926280697</v>
      </c>
      <c r="K584" s="253">
        <f t="shared" si="235"/>
        <v>48789002219.315392</v>
      </c>
      <c r="L584" s="249">
        <f t="shared" si="236"/>
        <v>429266149.06855464</v>
      </c>
      <c r="M584" s="253">
        <f t="shared" si="237"/>
        <v>6694588429.4375162</v>
      </c>
      <c r="N584" s="443">
        <f t="shared" si="248"/>
        <v>1.0000000005982336E-2</v>
      </c>
      <c r="O584" s="454">
        <f t="shared" si="238"/>
        <v>1.000000001495667E-2</v>
      </c>
      <c r="Q584" s="353">
        <v>555</v>
      </c>
      <c r="R584" s="54">
        <f t="shared" si="249"/>
        <v>2.7319331849670025E-14</v>
      </c>
      <c r="S584" s="253">
        <f t="shared" si="241"/>
        <v>8.817534183199416E-6</v>
      </c>
      <c r="T584" s="253">
        <f t="shared" si="242"/>
        <v>4.0046462605979132E-6</v>
      </c>
      <c r="U584">
        <f t="shared" si="250"/>
        <v>1.702507475388275E-15</v>
      </c>
      <c r="V584" s="253">
        <f t="shared" si="251"/>
        <v>4.0046462588954058E-6</v>
      </c>
      <c r="W584" s="253">
        <f t="shared" si="252"/>
        <v>4.8128879226015028E-6</v>
      </c>
      <c r="X584">
        <f t="shared" si="243"/>
        <v>113.65676595692612</v>
      </c>
      <c r="Y584">
        <f t="shared" si="244"/>
        <v>15.595425926280697</v>
      </c>
      <c r="Z584" s="55">
        <f t="shared" si="245"/>
        <v>8.5124747496230029</v>
      </c>
      <c r="AA584" s="477">
        <f t="shared" si="246"/>
        <v>1.1727264378233766E-5</v>
      </c>
      <c r="AB584" s="253">
        <f t="shared" si="254"/>
        <v>429266149.06855464</v>
      </c>
      <c r="AC584" s="261">
        <f t="shared" si="253"/>
        <v>3785.0689431023579</v>
      </c>
      <c r="AD584" s="435">
        <f t="shared" si="247"/>
        <v>-1.5404755755586263E-2</v>
      </c>
      <c r="AE584" s="478">
        <f t="shared" si="255"/>
        <v>-5.2318781614303526E-2</v>
      </c>
    </row>
    <row r="585" spans="2:31" x14ac:dyDescent="0.3">
      <c r="B585" s="353">
        <v>556</v>
      </c>
      <c r="C585" s="432">
        <f t="shared" si="229"/>
        <v>113.65676591521589</v>
      </c>
      <c r="D585" s="433">
        <f t="shared" si="230"/>
        <v>15.595425923991387</v>
      </c>
      <c r="E585" s="434">
        <f t="shared" si="231"/>
        <v>7.0829511756179606</v>
      </c>
      <c r="F585" s="434">
        <f t="shared" si="232"/>
        <v>7.0829511740583628</v>
      </c>
      <c r="G585" s="434">
        <f t="shared" si="233"/>
        <v>1.5595977842508546E-9</v>
      </c>
      <c r="H585" s="467">
        <f t="shared" si="234"/>
        <v>8.5124747483734264</v>
      </c>
      <c r="I585" s="253">
        <f t="shared" si="239"/>
        <v>113.65676595692612</v>
      </c>
      <c r="J585">
        <f t="shared" si="240"/>
        <v>15.595425926280697</v>
      </c>
      <c r="K585" s="253">
        <f t="shared" si="235"/>
        <v>49276892242.210991</v>
      </c>
      <c r="L585" s="249">
        <f t="shared" si="236"/>
        <v>433558810.55924016</v>
      </c>
      <c r="M585" s="253">
        <f t="shared" si="237"/>
        <v>6761534313.7704391</v>
      </c>
      <c r="N585" s="443">
        <f t="shared" si="248"/>
        <v>1.000000000575805E-2</v>
      </c>
      <c r="O585" s="454">
        <f t="shared" si="238"/>
        <v>1.0000000014397619E-2</v>
      </c>
      <c r="Q585" s="353">
        <v>556</v>
      </c>
      <c r="R585" s="54">
        <f t="shared" si="249"/>
        <v>2.563368088393906E-14</v>
      </c>
      <c r="S585" s="253">
        <f t="shared" si="241"/>
        <v>8.5957447749907809E-6</v>
      </c>
      <c r="T585" s="253">
        <f t="shared" si="242"/>
        <v>3.9039164980850264E-6</v>
      </c>
      <c r="U585">
        <f t="shared" si="250"/>
        <v>1.597459760976947E-15</v>
      </c>
      <c r="V585" s="253">
        <f t="shared" si="251"/>
        <v>3.9039164964875663E-6</v>
      </c>
      <c r="W585" s="253">
        <f t="shared" si="252"/>
        <v>4.6918282769057546E-6</v>
      </c>
      <c r="X585">
        <f t="shared" si="243"/>
        <v>113.65676595692612</v>
      </c>
      <c r="Y585">
        <f t="shared" si="244"/>
        <v>15.595425926280697</v>
      </c>
      <c r="Z585" s="55">
        <f t="shared" si="245"/>
        <v>8.5124747496230029</v>
      </c>
      <c r="AA585" s="477">
        <f t="shared" si="246"/>
        <v>1.1113708194295752E-5</v>
      </c>
      <c r="AB585" s="253">
        <f t="shared" si="254"/>
        <v>433558810.55924016</v>
      </c>
      <c r="AC585" s="261">
        <f t="shared" si="253"/>
        <v>3726.760880515807</v>
      </c>
      <c r="AD585" s="435">
        <f t="shared" si="247"/>
        <v>-1.5404755755587338E-2</v>
      </c>
      <c r="AE585" s="478">
        <f t="shared" si="255"/>
        <v>-5.2318781614303575E-2</v>
      </c>
    </row>
    <row r="586" spans="2:31" x14ac:dyDescent="0.3">
      <c r="B586" s="353">
        <v>557</v>
      </c>
      <c r="C586" s="432">
        <f t="shared" si="229"/>
        <v>113.65676591677548</v>
      </c>
      <c r="D586" s="433">
        <f t="shared" si="230"/>
        <v>15.59542592407699</v>
      </c>
      <c r="E586" s="434">
        <f t="shared" si="231"/>
        <v>7.0829511756568388</v>
      </c>
      <c r="F586" s="434">
        <f t="shared" si="232"/>
        <v>7.0829511741555553</v>
      </c>
      <c r="G586" s="434">
        <f t="shared" si="233"/>
        <v>1.5012835419270232E-9</v>
      </c>
      <c r="H586" s="467">
        <f t="shared" si="234"/>
        <v>8.51247474842015</v>
      </c>
      <c r="I586" s="253">
        <f t="shared" si="239"/>
        <v>113.65676595692612</v>
      </c>
      <c r="J586">
        <f t="shared" si="240"/>
        <v>15.595425926280697</v>
      </c>
      <c r="K586" s="253">
        <f t="shared" si="235"/>
        <v>49769661165.31604</v>
      </c>
      <c r="L586" s="249">
        <f t="shared" si="236"/>
        <v>437894398.66483259</v>
      </c>
      <c r="M586" s="253">
        <f t="shared" si="237"/>
        <v>6829149656.9456444</v>
      </c>
      <c r="N586" s="443">
        <f t="shared" si="248"/>
        <v>1.0000000005546203E-2</v>
      </c>
      <c r="O586" s="454">
        <f t="shared" si="238"/>
        <v>1.0000000013859218E-2</v>
      </c>
      <c r="Q586" s="353">
        <v>557</v>
      </c>
      <c r="R586" s="54">
        <f t="shared" si="249"/>
        <v>2.405203755623911E-14</v>
      </c>
      <c r="S586" s="253">
        <f t="shared" si="241"/>
        <v>8.3795340853412728E-6</v>
      </c>
      <c r="T586" s="253">
        <f t="shared" si="242"/>
        <v>3.8057204138037827E-6</v>
      </c>
      <c r="U586">
        <f t="shared" si="250"/>
        <v>1.4988936758462932E-15</v>
      </c>
      <c r="V586" s="253">
        <f t="shared" si="251"/>
        <v>3.8057204123048888E-6</v>
      </c>
      <c r="W586" s="253">
        <f t="shared" si="252"/>
        <v>4.5738136715374901E-6</v>
      </c>
      <c r="X586">
        <f t="shared" si="243"/>
        <v>113.65676595692612</v>
      </c>
      <c r="Y586">
        <f t="shared" si="244"/>
        <v>15.595425926280697</v>
      </c>
      <c r="Z586" s="55">
        <f t="shared" si="245"/>
        <v>8.5124747496230029</v>
      </c>
      <c r="AA586" s="477">
        <f t="shared" si="246"/>
        <v>1.0532252522353295E-5</v>
      </c>
      <c r="AB586" s="253">
        <f t="shared" si="254"/>
        <v>437894398.66483259</v>
      </c>
      <c r="AC586" s="261">
        <f t="shared" si="253"/>
        <v>3669.3510393919864</v>
      </c>
      <c r="AD586" s="435">
        <f t="shared" si="247"/>
        <v>-1.5404755755586521E-2</v>
      </c>
      <c r="AE586" s="478">
        <f t="shared" si="255"/>
        <v>-5.2318781614303651E-2</v>
      </c>
    </row>
    <row r="587" spans="2:31" x14ac:dyDescent="0.3">
      <c r="B587" s="353">
        <v>558</v>
      </c>
      <c r="C587" s="432">
        <f t="shared" si="229"/>
        <v>113.65676591827678</v>
      </c>
      <c r="D587" s="433">
        <f t="shared" si="230"/>
        <v>15.595425924159388</v>
      </c>
      <c r="E587" s="434">
        <f t="shared" si="231"/>
        <v>7.0829511756942614</v>
      </c>
      <c r="F587" s="434">
        <f t="shared" si="232"/>
        <v>7.0829511742491134</v>
      </c>
      <c r="G587" s="434">
        <f t="shared" si="233"/>
        <v>1.4451480012667162E-9</v>
      </c>
      <c r="H587" s="467">
        <f t="shared" si="234"/>
        <v>8.5124747484651255</v>
      </c>
      <c r="I587" s="253">
        <f t="shared" si="239"/>
        <v>113.65676595692612</v>
      </c>
      <c r="J587">
        <f t="shared" si="240"/>
        <v>15.595425926280697</v>
      </c>
      <c r="K587" s="253">
        <f t="shared" si="235"/>
        <v>50267357777.633179</v>
      </c>
      <c r="L587" s="249">
        <f t="shared" si="236"/>
        <v>442273342.65148091</v>
      </c>
      <c r="M587" s="253">
        <f t="shared" si="237"/>
        <v>6897441153.5515213</v>
      </c>
      <c r="N587" s="443">
        <f t="shared" si="248"/>
        <v>1.0000000005333092E-2</v>
      </c>
      <c r="O587" s="454">
        <f t="shared" si="238"/>
        <v>1.0000000013341025E-2</v>
      </c>
      <c r="Q587" s="353">
        <v>558</v>
      </c>
      <c r="R587" s="54">
        <f t="shared" si="249"/>
        <v>2.2567984411836841E-14</v>
      </c>
      <c r="S587" s="253">
        <f t="shared" si="241"/>
        <v>8.1687617914960128E-6</v>
      </c>
      <c r="T587" s="253">
        <f t="shared" si="242"/>
        <v>3.7099942775792904E-6</v>
      </c>
      <c r="U587">
        <f t="shared" si="250"/>
        <v>1.4064092920362678E-15</v>
      </c>
      <c r="V587" s="253">
        <f t="shared" si="251"/>
        <v>3.7099942761728812E-6</v>
      </c>
      <c r="W587" s="253">
        <f t="shared" si="252"/>
        <v>4.4587675139167224E-6</v>
      </c>
      <c r="X587">
        <f t="shared" si="243"/>
        <v>113.65676595692612</v>
      </c>
      <c r="Y587">
        <f t="shared" si="244"/>
        <v>15.595425926280697</v>
      </c>
      <c r="Z587" s="55">
        <f t="shared" si="245"/>
        <v>8.5124747496230029</v>
      </c>
      <c r="AA587" s="477">
        <f t="shared" si="246"/>
        <v>9.9812179027295954E-6</v>
      </c>
      <c r="AB587" s="253">
        <f t="shared" si="254"/>
        <v>442273342.65148091</v>
      </c>
      <c r="AC587" s="261">
        <f t="shared" si="253"/>
        <v>3612.8255828486431</v>
      </c>
      <c r="AD587" s="435">
        <f t="shared" si="247"/>
        <v>-1.5404755755587139E-2</v>
      </c>
      <c r="AE587" s="478">
        <f t="shared" si="255"/>
        <v>-5.2318781614303554E-2</v>
      </c>
    </row>
    <row r="588" spans="2:31" x14ac:dyDescent="0.3">
      <c r="B588" s="353">
        <v>559</v>
      </c>
      <c r="C588" s="432">
        <f t="shared" si="229"/>
        <v>113.65676591972192</v>
      </c>
      <c r="D588" s="433">
        <f t="shared" si="230"/>
        <v>15.595425924238707</v>
      </c>
      <c r="E588" s="434">
        <f t="shared" si="231"/>
        <v>7.0829511757302859</v>
      </c>
      <c r="F588" s="434">
        <f t="shared" si="232"/>
        <v>7.0829511743391738</v>
      </c>
      <c r="G588" s="434">
        <f t="shared" si="233"/>
        <v>1.3911121143905802E-9</v>
      </c>
      <c r="H588" s="467">
        <f t="shared" si="234"/>
        <v>8.5124747485084207</v>
      </c>
      <c r="I588" s="253">
        <f t="shared" si="239"/>
        <v>113.65676595692612</v>
      </c>
      <c r="J588">
        <f t="shared" si="240"/>
        <v>15.595425926280697</v>
      </c>
      <c r="K588" s="253">
        <f t="shared" si="235"/>
        <v>50770031356.055054</v>
      </c>
      <c r="L588" s="249">
        <f t="shared" si="236"/>
        <v>446696076.07799572</v>
      </c>
      <c r="M588" s="253">
        <f t="shared" si="237"/>
        <v>6966415565.1224823</v>
      </c>
      <c r="N588" s="443">
        <f t="shared" si="248"/>
        <v>1.0000000005138976E-2</v>
      </c>
      <c r="O588" s="454">
        <f t="shared" si="238"/>
        <v>1.0000000012842195E-2</v>
      </c>
      <c r="Q588" s="353">
        <v>559</v>
      </c>
      <c r="R588" s="54">
        <f t="shared" si="249"/>
        <v>2.1175499964276182E-14</v>
      </c>
      <c r="S588" s="253">
        <f t="shared" si="241"/>
        <v>7.9632911002697469E-6</v>
      </c>
      <c r="T588" s="253">
        <f t="shared" si="242"/>
        <v>3.6166759622559957E-6</v>
      </c>
      <c r="U588">
        <f t="shared" si="250"/>
        <v>1.3196313578474209E-15</v>
      </c>
      <c r="V588" s="253">
        <f t="shared" si="251"/>
        <v>3.6166759609363645E-6</v>
      </c>
      <c r="W588" s="253">
        <f t="shared" si="252"/>
        <v>4.3466151380137512E-6</v>
      </c>
      <c r="X588">
        <f t="shared" si="243"/>
        <v>113.65676595692612</v>
      </c>
      <c r="Y588">
        <f t="shared" si="244"/>
        <v>15.595425926280697</v>
      </c>
      <c r="Z588" s="55">
        <f t="shared" si="245"/>
        <v>8.5124747496230029</v>
      </c>
      <c r="AA588" s="477">
        <f t="shared" si="246"/>
        <v>9.4590127430319092E-6</v>
      </c>
      <c r="AB588" s="253">
        <f t="shared" si="254"/>
        <v>446696076.07799572</v>
      </c>
      <c r="AC588" s="261">
        <f t="shared" si="253"/>
        <v>3557.170887157326</v>
      </c>
      <c r="AD588" s="435">
        <f t="shared" si="247"/>
        <v>-1.5404755755586311E-2</v>
      </c>
      <c r="AE588" s="478">
        <f t="shared" si="255"/>
        <v>-5.2318781614303513E-2</v>
      </c>
    </row>
    <row r="589" spans="2:31" x14ac:dyDescent="0.3">
      <c r="B589" s="353">
        <v>560</v>
      </c>
      <c r="C589" s="432">
        <f t="shared" si="229"/>
        <v>113.65676592111303</v>
      </c>
      <c r="D589" s="433">
        <f t="shared" si="230"/>
        <v>15.595425924315055</v>
      </c>
      <c r="E589" s="434">
        <f t="shared" si="231"/>
        <v>7.0829511757649612</v>
      </c>
      <c r="F589" s="434">
        <f t="shared" si="232"/>
        <v>7.0829511744258662</v>
      </c>
      <c r="G589" s="434">
        <f t="shared" si="233"/>
        <v>1.3390950570624227E-9</v>
      </c>
      <c r="H589" s="467">
        <f t="shared" si="234"/>
        <v>8.512474748550094</v>
      </c>
      <c r="I589" s="253">
        <f t="shared" si="239"/>
        <v>113.65676595692612</v>
      </c>
      <c r="J589">
        <f t="shared" si="240"/>
        <v>15.595425926280697</v>
      </c>
      <c r="K589" s="253">
        <f t="shared" si="235"/>
        <v>51277731670.243225</v>
      </c>
      <c r="L589" s="249">
        <f t="shared" si="236"/>
        <v>451163036.83877569</v>
      </c>
      <c r="M589" s="253">
        <f t="shared" si="237"/>
        <v>7036079720.808157</v>
      </c>
      <c r="N589" s="443">
        <f t="shared" si="248"/>
        <v>1.0000000004945131E-2</v>
      </c>
      <c r="O589" s="454">
        <f t="shared" si="238"/>
        <v>1.0000000012362033E-2</v>
      </c>
      <c r="Q589" s="353">
        <v>560</v>
      </c>
      <c r="R589" s="54">
        <f t="shared" si="249"/>
        <v>1.9868934263437153E-14</v>
      </c>
      <c r="S589" s="253">
        <f t="shared" si="241"/>
        <v>7.7629886592667973E-6</v>
      </c>
      <c r="T589" s="253">
        <f t="shared" si="242"/>
        <v>3.5257049033765799E-6</v>
      </c>
      <c r="U589">
        <f t="shared" si="250"/>
        <v>1.238207775272094E-15</v>
      </c>
      <c r="V589" s="253">
        <f t="shared" si="251"/>
        <v>3.5257049021383723E-6</v>
      </c>
      <c r="W589" s="253">
        <f t="shared" si="252"/>
        <v>4.2372837558902178E-6</v>
      </c>
      <c r="X589">
        <f t="shared" si="243"/>
        <v>113.65676595692612</v>
      </c>
      <c r="Y589">
        <f t="shared" si="244"/>
        <v>15.595425926280697</v>
      </c>
      <c r="Z589" s="55">
        <f t="shared" si="245"/>
        <v>8.5124747496230029</v>
      </c>
      <c r="AA589" s="477">
        <f t="shared" si="246"/>
        <v>8.9641287210423082E-6</v>
      </c>
      <c r="AB589" s="253">
        <f t="shared" si="254"/>
        <v>451163036.83877569</v>
      </c>
      <c r="AC589" s="261">
        <f t="shared" si="253"/>
        <v>3502.3735384597844</v>
      </c>
      <c r="AD589" s="435">
        <f t="shared" si="247"/>
        <v>-1.5404755755586504E-2</v>
      </c>
      <c r="AE589" s="478">
        <f t="shared" si="255"/>
        <v>-5.2318781614303561E-2</v>
      </c>
    </row>
    <row r="590" spans="2:31" x14ac:dyDescent="0.3">
      <c r="B590" s="353">
        <v>561</v>
      </c>
      <c r="C590" s="432">
        <f t="shared" si="229"/>
        <v>113.65676592245212</v>
      </c>
      <c r="D590" s="433">
        <f t="shared" si="230"/>
        <v>15.595425924388559</v>
      </c>
      <c r="E590" s="434">
        <f t="shared" si="231"/>
        <v>7.0829511757983443</v>
      </c>
      <c r="F590" s="434">
        <f t="shared" si="232"/>
        <v>7.0829511745093159</v>
      </c>
      <c r="G590" s="434">
        <f t="shared" si="233"/>
        <v>1.2890284395439267E-9</v>
      </c>
      <c r="H590" s="467">
        <f t="shared" si="234"/>
        <v>8.5124747485902148</v>
      </c>
      <c r="I590" s="253">
        <f t="shared" si="239"/>
        <v>113.65676595692612</v>
      </c>
      <c r="J590">
        <f t="shared" si="240"/>
        <v>15.595425926280697</v>
      </c>
      <c r="K590" s="253">
        <f t="shared" si="235"/>
        <v>51790508987.555847</v>
      </c>
      <c r="L590" s="249">
        <f t="shared" si="236"/>
        <v>455674667.20716345</v>
      </c>
      <c r="M590" s="253">
        <f t="shared" si="237"/>
        <v>7106440518.0497341</v>
      </c>
      <c r="N590" s="443">
        <f t="shared" si="248"/>
        <v>1.0000000004760546E-2</v>
      </c>
      <c r="O590" s="454">
        <f t="shared" si="238"/>
        <v>1.0000000011899704E-2</v>
      </c>
      <c r="Q590" s="353">
        <v>561</v>
      </c>
      <c r="R590" s="54">
        <f t="shared" si="249"/>
        <v>1.8642985971088543E-14</v>
      </c>
      <c r="S590" s="253">
        <f t="shared" si="241"/>
        <v>7.5677244703340601E-6</v>
      </c>
      <c r="T590" s="253">
        <f t="shared" si="242"/>
        <v>3.4370220598750379E-6</v>
      </c>
      <c r="U590">
        <f t="shared" si="250"/>
        <v>1.1618081713707925E-15</v>
      </c>
      <c r="V590" s="253">
        <f t="shared" si="251"/>
        <v>3.4370220587132297E-6</v>
      </c>
      <c r="W590" s="253">
        <f t="shared" si="252"/>
        <v>4.1307024104590226E-6</v>
      </c>
      <c r="X590">
        <f t="shared" si="243"/>
        <v>113.65676595692612</v>
      </c>
      <c r="Y590">
        <f t="shared" si="244"/>
        <v>15.595425926280697</v>
      </c>
      <c r="Z590" s="55">
        <f t="shared" si="245"/>
        <v>8.5124747496230029</v>
      </c>
      <c r="AA590" s="477">
        <f t="shared" si="246"/>
        <v>8.4951364281235887E-6</v>
      </c>
      <c r="AB590" s="253">
        <f t="shared" si="254"/>
        <v>455674667.20716345</v>
      </c>
      <c r="AC590" s="261">
        <f t="shared" si="253"/>
        <v>3448.4203295349826</v>
      </c>
      <c r="AD590" s="435">
        <f t="shared" si="247"/>
        <v>-1.5404755755586396E-2</v>
      </c>
      <c r="AE590" s="478">
        <f t="shared" si="255"/>
        <v>-5.2318781614303644E-2</v>
      </c>
    </row>
    <row r="591" spans="2:31" x14ac:dyDescent="0.3">
      <c r="B591" s="353">
        <v>562</v>
      </c>
      <c r="C591" s="432">
        <f t="shared" si="229"/>
        <v>113.65676592374115</v>
      </c>
      <c r="D591" s="433">
        <f t="shared" si="230"/>
        <v>15.595425924459304</v>
      </c>
      <c r="E591" s="434">
        <f t="shared" si="231"/>
        <v>7.0829511758304742</v>
      </c>
      <c r="F591" s="434">
        <f t="shared" si="232"/>
        <v>7.0829511745896463</v>
      </c>
      <c r="G591" s="434">
        <f t="shared" si="233"/>
        <v>1.2408278848852206E-9</v>
      </c>
      <c r="H591" s="467">
        <f t="shared" si="234"/>
        <v>8.5124747486288292</v>
      </c>
      <c r="I591" s="253">
        <f t="shared" si="239"/>
        <v>113.65676595692612</v>
      </c>
      <c r="J591">
        <f t="shared" si="240"/>
        <v>15.595425926280697</v>
      </c>
      <c r="K591" s="253">
        <f t="shared" si="235"/>
        <v>52308414078.024658</v>
      </c>
      <c r="L591" s="249">
        <f t="shared" si="236"/>
        <v>460231413.87923509</v>
      </c>
      <c r="M591" s="253">
        <f t="shared" si="237"/>
        <v>7177504923.2627745</v>
      </c>
      <c r="N591" s="443">
        <f t="shared" si="248"/>
        <v>1.0000000004579368E-2</v>
      </c>
      <c r="O591" s="454">
        <f t="shared" si="238"/>
        <v>1.0000000011454851E-2</v>
      </c>
      <c r="Q591" s="353">
        <v>562</v>
      </c>
      <c r="R591" s="54">
        <f t="shared" si="249"/>
        <v>1.7492680850919444E-14</v>
      </c>
      <c r="S591" s="253">
        <f t="shared" si="241"/>
        <v>7.3773718051910737E-6</v>
      </c>
      <c r="T591" s="253">
        <f t="shared" si="242"/>
        <v>3.3505698757585128E-6</v>
      </c>
      <c r="U591">
        <f t="shared" si="250"/>
        <v>1.0901225577971592E-15</v>
      </c>
      <c r="V591" s="253">
        <f t="shared" si="251"/>
        <v>3.3505698746683902E-6</v>
      </c>
      <c r="W591" s="253">
        <f t="shared" si="252"/>
        <v>4.0268019294325609E-6</v>
      </c>
      <c r="X591">
        <f t="shared" si="243"/>
        <v>113.65676595692612</v>
      </c>
      <c r="Y591">
        <f t="shared" si="244"/>
        <v>15.595425926280697</v>
      </c>
      <c r="Z591" s="55">
        <f t="shared" si="245"/>
        <v>8.5124747496230029</v>
      </c>
      <c r="AA591" s="477">
        <f t="shared" si="246"/>
        <v>8.0506812405568763E-6</v>
      </c>
      <c r="AB591" s="253">
        <f t="shared" si="254"/>
        <v>460231413.87923509</v>
      </c>
      <c r="AC591" s="261">
        <f t="shared" si="253"/>
        <v>3395.2982566158857</v>
      </c>
      <c r="AD591" s="435">
        <f t="shared" si="247"/>
        <v>-1.5404755755589774E-2</v>
      </c>
      <c r="AE591" s="478">
        <f t="shared" si="255"/>
        <v>-5.2318781614303506E-2</v>
      </c>
    </row>
    <row r="592" spans="2:31" x14ac:dyDescent="0.3">
      <c r="B592" s="353">
        <v>563</v>
      </c>
      <c r="C592" s="432">
        <f t="shared" si="229"/>
        <v>113.65676592498197</v>
      </c>
      <c r="D592" s="433">
        <f t="shared" si="230"/>
        <v>15.595425924527413</v>
      </c>
      <c r="E592" s="434">
        <f t="shared" si="231"/>
        <v>7.0829511758614068</v>
      </c>
      <c r="F592" s="434">
        <f t="shared" si="232"/>
        <v>7.0829511746669729</v>
      </c>
      <c r="G592" s="434">
        <f t="shared" si="233"/>
        <v>1.1944338851321845E-9</v>
      </c>
      <c r="H592" s="467">
        <f t="shared" si="234"/>
        <v>8.5124747486660066</v>
      </c>
      <c r="I592" s="253">
        <f t="shared" si="239"/>
        <v>113.65676595692612</v>
      </c>
      <c r="J592">
        <f t="shared" si="240"/>
        <v>15.595425926280697</v>
      </c>
      <c r="K592" s="253">
        <f t="shared" si="235"/>
        <v>52831498219.381676</v>
      </c>
      <c r="L592" s="249">
        <f t="shared" si="236"/>
        <v>464833728.01802742</v>
      </c>
      <c r="M592" s="253">
        <f t="shared" si="237"/>
        <v>7249279972.5270586</v>
      </c>
      <c r="N592" s="443">
        <f t="shared" si="248"/>
        <v>1.00000000044105E-2</v>
      </c>
      <c r="O592" s="454">
        <f t="shared" si="238"/>
        <v>1.000000001102635E-2</v>
      </c>
      <c r="Q592" s="353">
        <v>563</v>
      </c>
      <c r="R592" s="54">
        <f t="shared" si="249"/>
        <v>1.6413351585773741E-14</v>
      </c>
      <c r="S592" s="253">
        <f t="shared" si="241"/>
        <v>7.1918071231821299E-6</v>
      </c>
      <c r="T592" s="253">
        <f t="shared" si="242"/>
        <v>3.2662922427528967E-6</v>
      </c>
      <c r="U592">
        <f t="shared" si="250"/>
        <v>1.0228600730326174E-15</v>
      </c>
      <c r="V592" s="253">
        <f t="shared" si="251"/>
        <v>3.2662922417300366E-6</v>
      </c>
      <c r="W592" s="253">
        <f t="shared" si="252"/>
        <v>3.9255148804292337E-6</v>
      </c>
      <c r="X592">
        <f t="shared" si="243"/>
        <v>113.65676595692612</v>
      </c>
      <c r="Y592">
        <f t="shared" si="244"/>
        <v>15.595425926280697</v>
      </c>
      <c r="Z592" s="55">
        <f t="shared" si="245"/>
        <v>8.5124747496230029</v>
      </c>
      <c r="AA592" s="477">
        <f t="shared" si="246"/>
        <v>7.6294794068858097E-6</v>
      </c>
      <c r="AB592" s="253">
        <f t="shared" si="254"/>
        <v>464833728.01802742</v>
      </c>
      <c r="AC592" s="261">
        <f t="shared" si="253"/>
        <v>3342.9945162553522</v>
      </c>
      <c r="AD592" s="435">
        <f t="shared" si="247"/>
        <v>-1.5404755755585664E-2</v>
      </c>
      <c r="AE592" s="478">
        <f t="shared" si="255"/>
        <v>-5.2318781614303672E-2</v>
      </c>
    </row>
    <row r="593" spans="2:31" x14ac:dyDescent="0.3">
      <c r="B593" s="353">
        <v>564</v>
      </c>
      <c r="C593" s="432">
        <f t="shared" si="229"/>
        <v>113.6567659261764</v>
      </c>
      <c r="D593" s="433">
        <f t="shared" si="230"/>
        <v>15.59542592459297</v>
      </c>
      <c r="E593" s="434">
        <f t="shared" si="231"/>
        <v>7.0829511758911812</v>
      </c>
      <c r="F593" s="434">
        <f t="shared" si="232"/>
        <v>7.0829511747414093</v>
      </c>
      <c r="G593" s="434">
        <f t="shared" si="233"/>
        <v>1.1497718332975637E-9</v>
      </c>
      <c r="H593" s="467">
        <f t="shared" si="234"/>
        <v>8.5124747487017896</v>
      </c>
      <c r="I593" s="253">
        <f t="shared" si="239"/>
        <v>113.65676595692612</v>
      </c>
      <c r="J593">
        <f t="shared" si="240"/>
        <v>15.595425926280697</v>
      </c>
      <c r="K593" s="253">
        <f t="shared" si="235"/>
        <v>53359813202.136261</v>
      </c>
      <c r="L593" s="249">
        <f t="shared" si="236"/>
        <v>469482065.2982077</v>
      </c>
      <c r="M593" s="253">
        <f t="shared" si="237"/>
        <v>7321772772.2831192</v>
      </c>
      <c r="N593" s="443">
        <f t="shared" si="248"/>
        <v>1.000000000424732E-2</v>
      </c>
      <c r="O593" s="454">
        <f t="shared" si="238"/>
        <v>1.0000000010614284E-2</v>
      </c>
      <c r="Q593" s="353">
        <v>564</v>
      </c>
      <c r="R593" s="54">
        <f t="shared" si="249"/>
        <v>1.5400618840196892E-14</v>
      </c>
      <c r="S593" s="253">
        <f t="shared" si="241"/>
        <v>7.0109099910972449E-6</v>
      </c>
      <c r="T593" s="253">
        <f t="shared" si="242"/>
        <v>3.184134463888039E-6</v>
      </c>
      <c r="U593">
        <f t="shared" si="250"/>
        <v>9.5974780222735948E-16</v>
      </c>
      <c r="V593" s="253">
        <f t="shared" si="251"/>
        <v>3.1841344629282914E-6</v>
      </c>
      <c r="W593" s="253">
        <f t="shared" si="252"/>
        <v>3.8267755272092063E-6</v>
      </c>
      <c r="X593">
        <f t="shared" si="243"/>
        <v>113.65676595692612</v>
      </c>
      <c r="Y593">
        <f t="shared" si="244"/>
        <v>15.595425926280697</v>
      </c>
      <c r="Z593" s="55">
        <f t="shared" si="245"/>
        <v>8.5124747496230029</v>
      </c>
      <c r="AA593" s="477">
        <f t="shared" si="246"/>
        <v>7.2303143399661246E-6</v>
      </c>
      <c r="AB593" s="253">
        <f t="shared" si="254"/>
        <v>469482065.2982077</v>
      </c>
      <c r="AC593" s="261">
        <f t="shared" si="253"/>
        <v>3291.4965022401739</v>
      </c>
      <c r="AD593" s="435">
        <f t="shared" si="247"/>
        <v>-1.5404755755586379E-2</v>
      </c>
      <c r="AE593" s="478">
        <f t="shared" si="255"/>
        <v>-5.2318781614303582E-2</v>
      </c>
    </row>
    <row r="594" spans="2:31" x14ac:dyDescent="0.3">
      <c r="B594" s="353">
        <v>565</v>
      </c>
      <c r="C594" s="432">
        <f t="shared" si="229"/>
        <v>113.65676592732618</v>
      </c>
      <c r="D594" s="433">
        <f t="shared" si="230"/>
        <v>15.595425924656077</v>
      </c>
      <c r="E594" s="434">
        <f t="shared" si="231"/>
        <v>7.0829511759198418</v>
      </c>
      <c r="F594" s="434">
        <f t="shared" si="232"/>
        <v>7.0829511748130614</v>
      </c>
      <c r="G594" s="434">
        <f t="shared" si="233"/>
        <v>1.1067804450703989E-9</v>
      </c>
      <c r="H594" s="467">
        <f t="shared" si="234"/>
        <v>8.5124747487362349</v>
      </c>
      <c r="I594" s="253">
        <f t="shared" si="239"/>
        <v>113.65676595692612</v>
      </c>
      <c r="J594">
        <f t="shared" si="240"/>
        <v>15.595425926280697</v>
      </c>
      <c r="K594" s="253">
        <f t="shared" si="235"/>
        <v>53893411334.702812</v>
      </c>
      <c r="L594" s="249">
        <f t="shared" si="236"/>
        <v>474176885.95118976</v>
      </c>
      <c r="M594" s="253">
        <f t="shared" si="237"/>
        <v>7394990500.0358801</v>
      </c>
      <c r="N594" s="443">
        <f t="shared" si="248"/>
        <v>1.0000000004087767E-2</v>
      </c>
      <c r="O594" s="454">
        <f t="shared" si="238"/>
        <v>1.0000000010217213E-2</v>
      </c>
      <c r="Q594" s="353">
        <v>565</v>
      </c>
      <c r="R594" s="54">
        <f t="shared" si="249"/>
        <v>1.4450373491456933E-14</v>
      </c>
      <c r="S594" s="253">
        <f t="shared" si="241"/>
        <v>6.8345630050099002E-6</v>
      </c>
      <c r="T594" s="253">
        <f t="shared" si="242"/>
        <v>3.104043217998913E-6</v>
      </c>
      <c r="U594">
        <f t="shared" si="250"/>
        <v>9.0052966985922631E-16</v>
      </c>
      <c r="V594" s="253">
        <f t="shared" si="251"/>
        <v>3.1040432170983831E-6</v>
      </c>
      <c r="W594" s="253">
        <f t="shared" si="252"/>
        <v>3.7305197870109873E-6</v>
      </c>
      <c r="X594">
        <f t="shared" si="243"/>
        <v>113.65676595692612</v>
      </c>
      <c r="Y594">
        <f t="shared" si="244"/>
        <v>15.595425926280697</v>
      </c>
      <c r="Z594" s="55">
        <f t="shared" si="245"/>
        <v>8.5124747496230029</v>
      </c>
      <c r="AA594" s="477">
        <f t="shared" si="246"/>
        <v>6.8520331030106693E-6</v>
      </c>
      <c r="AB594" s="253">
        <f t="shared" si="254"/>
        <v>474176885.95118976</v>
      </c>
      <c r="AC594" s="261">
        <f t="shared" si="253"/>
        <v>3240.7918025528002</v>
      </c>
      <c r="AD594" s="435">
        <f t="shared" si="247"/>
        <v>-1.5404755755585453E-2</v>
      </c>
      <c r="AE594" s="478">
        <f t="shared" si="255"/>
        <v>-5.2318781614303582E-2</v>
      </c>
    </row>
    <row r="595" spans="2:31" x14ac:dyDescent="0.3">
      <c r="B595" s="353">
        <v>566</v>
      </c>
      <c r="C595" s="432">
        <f t="shared" si="229"/>
        <v>113.65676592843296</v>
      </c>
      <c r="D595" s="433">
        <f t="shared" si="230"/>
        <v>15.595425924716823</v>
      </c>
      <c r="E595" s="434">
        <f t="shared" si="231"/>
        <v>7.0829511759474313</v>
      </c>
      <c r="F595" s="434">
        <f t="shared" si="232"/>
        <v>7.0829511748820346</v>
      </c>
      <c r="G595" s="434">
        <f t="shared" si="233"/>
        <v>1.0653966597828912E-9</v>
      </c>
      <c r="H595" s="467">
        <f t="shared" si="234"/>
        <v>8.5124747487693924</v>
      </c>
      <c r="I595" s="253">
        <f t="shared" si="239"/>
        <v>113.65676595692612</v>
      </c>
      <c r="J595">
        <f t="shared" si="240"/>
        <v>15.595425926280697</v>
      </c>
      <c r="K595" s="253">
        <f t="shared" si="235"/>
        <v>54432345448.579903</v>
      </c>
      <c r="L595" s="249">
        <f t="shared" si="236"/>
        <v>478918654.81070167</v>
      </c>
      <c r="M595" s="253">
        <f t="shared" si="237"/>
        <v>7468940405.0653391</v>
      </c>
      <c r="N595" s="443">
        <f t="shared" si="248"/>
        <v>1.0000000003935123E-2</v>
      </c>
      <c r="O595" s="454">
        <f t="shared" si="238"/>
        <v>1.0000000009835383E-2</v>
      </c>
      <c r="Q595" s="353">
        <v>566</v>
      </c>
      <c r="R595" s="54">
        <f t="shared" si="249"/>
        <v>1.3558759956942846E-14</v>
      </c>
      <c r="S595" s="253">
        <f t="shared" si="241"/>
        <v>6.662651714080733E-6</v>
      </c>
      <c r="T595" s="253">
        <f t="shared" si="242"/>
        <v>3.0259665251196518E-6</v>
      </c>
      <c r="U595">
        <f t="shared" si="250"/>
        <v>8.449654007174855E-16</v>
      </c>
      <c r="V595" s="253">
        <f t="shared" si="251"/>
        <v>3.0259665242746865E-6</v>
      </c>
      <c r="W595" s="253">
        <f t="shared" si="252"/>
        <v>3.6366851889610812E-6</v>
      </c>
      <c r="X595">
        <f t="shared" si="243"/>
        <v>113.65676595692612</v>
      </c>
      <c r="Y595">
        <f t="shared" si="244"/>
        <v>15.595425926280697</v>
      </c>
      <c r="Z595" s="55">
        <f t="shared" si="245"/>
        <v>8.5124747496230029</v>
      </c>
      <c r="AA595" s="477">
        <f t="shared" si="246"/>
        <v>6.4935430794802751E-6</v>
      </c>
      <c r="AB595" s="253">
        <f t="shared" si="254"/>
        <v>478918654.81070167</v>
      </c>
      <c r="AC595" s="261">
        <f t="shared" si="253"/>
        <v>3190.8681963797681</v>
      </c>
      <c r="AD595" s="435">
        <f t="shared" si="247"/>
        <v>-1.5404755755586289E-2</v>
      </c>
      <c r="AE595" s="478">
        <f t="shared" si="255"/>
        <v>-5.2318781614303589E-2</v>
      </c>
    </row>
    <row r="596" spans="2:31" x14ac:dyDescent="0.3">
      <c r="B596" s="353">
        <v>567</v>
      </c>
      <c r="C596" s="432">
        <f t="shared" si="229"/>
        <v>113.65676592949835</v>
      </c>
      <c r="D596" s="433">
        <f t="shared" si="230"/>
        <v>15.5954259247753</v>
      </c>
      <c r="E596" s="434">
        <f t="shared" si="231"/>
        <v>7.0829511759739896</v>
      </c>
      <c r="F596" s="434">
        <f t="shared" si="232"/>
        <v>7.0829511749484286</v>
      </c>
      <c r="G596" s="434">
        <f t="shared" si="233"/>
        <v>1.0255609694809209E-9</v>
      </c>
      <c r="H596" s="467">
        <f t="shared" si="234"/>
        <v>8.5124747488013099</v>
      </c>
      <c r="I596" s="253">
        <f t="shared" si="239"/>
        <v>113.65676595692612</v>
      </c>
      <c r="J596">
        <f t="shared" si="240"/>
        <v>15.595425926280697</v>
      </c>
      <c r="K596" s="253">
        <f t="shared" si="235"/>
        <v>54976668903.581039</v>
      </c>
      <c r="L596" s="249">
        <f t="shared" si="236"/>
        <v>483707841.3588087</v>
      </c>
      <c r="M596" s="253">
        <f t="shared" si="237"/>
        <v>7543629809.1442461</v>
      </c>
      <c r="N596" s="443">
        <f t="shared" si="248"/>
        <v>1.0000000003782815E-2</v>
      </c>
      <c r="O596" s="454">
        <f t="shared" si="238"/>
        <v>1.0000000009467491E-2</v>
      </c>
      <c r="Q596" s="353">
        <v>567</v>
      </c>
      <c r="R596" s="54">
        <f t="shared" si="249"/>
        <v>1.2722160550291871E-14</v>
      </c>
      <c r="S596" s="253">
        <f t="shared" si="241"/>
        <v>6.495064546277996E-6</v>
      </c>
      <c r="T596" s="253">
        <f t="shared" si="242"/>
        <v>2.94985371274812E-6</v>
      </c>
      <c r="U596">
        <f t="shared" si="250"/>
        <v>7.9282954499574754E-16</v>
      </c>
      <c r="V596" s="253">
        <f t="shared" si="251"/>
        <v>2.9498537119552904E-6</v>
      </c>
      <c r="W596" s="253">
        <f t="shared" si="252"/>
        <v>3.545210833529876E-6</v>
      </c>
      <c r="X596">
        <f t="shared" si="243"/>
        <v>113.65676595692612</v>
      </c>
      <c r="Y596">
        <f t="shared" si="244"/>
        <v>15.595425926280697</v>
      </c>
      <c r="Z596" s="55">
        <f t="shared" si="245"/>
        <v>8.5124747496230029</v>
      </c>
      <c r="AA596" s="477">
        <f t="shared" si="246"/>
        <v>6.1538088172018746E-6</v>
      </c>
      <c r="AB596" s="253">
        <f t="shared" si="254"/>
        <v>483707841.3588087</v>
      </c>
      <c r="AC596" s="261">
        <f t="shared" si="253"/>
        <v>3141.7136511662607</v>
      </c>
      <c r="AD596" s="435">
        <f t="shared" si="247"/>
        <v>-1.5404755755589083E-2</v>
      </c>
      <c r="AE596" s="478">
        <f t="shared" si="255"/>
        <v>-5.2318781614303533E-2</v>
      </c>
    </row>
    <row r="597" spans="2:31" x14ac:dyDescent="0.3">
      <c r="B597" s="353">
        <v>568</v>
      </c>
      <c r="C597" s="432">
        <f t="shared" si="229"/>
        <v>113.6567659305239</v>
      </c>
      <c r="D597" s="433">
        <f t="shared" si="230"/>
        <v>15.595425924831586</v>
      </c>
      <c r="E597" s="434">
        <f t="shared" si="231"/>
        <v>7.0829511759995532</v>
      </c>
      <c r="F597" s="434">
        <f t="shared" si="232"/>
        <v>7.0829511750123402</v>
      </c>
      <c r="G597" s="434">
        <f t="shared" si="233"/>
        <v>9.872129780319483E-10</v>
      </c>
      <c r="H597" s="467">
        <f t="shared" si="234"/>
        <v>8.5124747488320338</v>
      </c>
      <c r="I597" s="253">
        <f t="shared" si="239"/>
        <v>113.65676595692612</v>
      </c>
      <c r="J597">
        <f t="shared" si="240"/>
        <v>15.595425926280697</v>
      </c>
      <c r="K597" s="253">
        <f t="shared" si="235"/>
        <v>55526435593.117882</v>
      </c>
      <c r="L597" s="249">
        <f t="shared" si="236"/>
        <v>488544919.7723968</v>
      </c>
      <c r="M597" s="253">
        <f t="shared" si="237"/>
        <v>7619066107.2632084</v>
      </c>
      <c r="N597" s="443">
        <f t="shared" si="248"/>
        <v>1.0000000003648089E-2</v>
      </c>
      <c r="O597" s="454">
        <f t="shared" si="238"/>
        <v>1.0000000009113538E-2</v>
      </c>
      <c r="Q597" s="353">
        <v>568</v>
      </c>
      <c r="R597" s="54">
        <f t="shared" si="249"/>
        <v>1.1937180802771329E-14</v>
      </c>
      <c r="S597" s="253">
        <f t="shared" si="241"/>
        <v>6.33169273596616E-6</v>
      </c>
      <c r="T597" s="253">
        <f t="shared" si="242"/>
        <v>2.8756553829589391E-6</v>
      </c>
      <c r="U597">
        <f t="shared" si="250"/>
        <v>7.439105635383637E-16</v>
      </c>
      <c r="V597" s="253">
        <f t="shared" si="251"/>
        <v>2.8756553822150286E-6</v>
      </c>
      <c r="W597" s="253">
        <f t="shared" si="252"/>
        <v>3.4560373530072209E-6</v>
      </c>
      <c r="X597">
        <f t="shared" si="243"/>
        <v>113.65676595692612</v>
      </c>
      <c r="Y597">
        <f t="shared" si="244"/>
        <v>15.595425926280697</v>
      </c>
      <c r="Z597" s="55">
        <f t="shared" si="245"/>
        <v>8.5124747496230029</v>
      </c>
      <c r="AA597" s="477">
        <f t="shared" si="246"/>
        <v>5.831849037598514E-6</v>
      </c>
      <c r="AB597" s="253">
        <f t="shared" si="254"/>
        <v>488544919.7723968</v>
      </c>
      <c r="AC597" s="261">
        <f t="shared" si="253"/>
        <v>3093.3163197160529</v>
      </c>
      <c r="AD597" s="435">
        <f t="shared" si="247"/>
        <v>-1.5404755755586372E-2</v>
      </c>
      <c r="AE597" s="478">
        <f t="shared" si="255"/>
        <v>-5.2318781614303561E-2</v>
      </c>
    </row>
    <row r="598" spans="2:31" x14ac:dyDescent="0.3">
      <c r="B598" s="353">
        <v>569</v>
      </c>
      <c r="C598" s="432">
        <f t="shared" si="229"/>
        <v>113.65676593151112</v>
      </c>
      <c r="D598" s="433">
        <f t="shared" si="230"/>
        <v>15.595425924885767</v>
      </c>
      <c r="E598" s="434">
        <f t="shared" si="231"/>
        <v>7.0829511760241601</v>
      </c>
      <c r="F598" s="434">
        <f t="shared" si="232"/>
        <v>7.0829511750738616</v>
      </c>
      <c r="G598" s="434">
        <f t="shared" si="233"/>
        <v>9.5029850655237169E-10</v>
      </c>
      <c r="H598" s="467">
        <f t="shared" si="234"/>
        <v>8.5124747488616066</v>
      </c>
      <c r="I598" s="253">
        <f t="shared" si="239"/>
        <v>113.65676595692612</v>
      </c>
      <c r="J598">
        <f t="shared" si="240"/>
        <v>15.595425926280697</v>
      </c>
      <c r="K598" s="253">
        <f t="shared" si="235"/>
        <v>56081699949.536186</v>
      </c>
      <c r="L598" s="249">
        <f t="shared" si="236"/>
        <v>493430368.97012079</v>
      </c>
      <c r="M598" s="253">
        <f t="shared" si="237"/>
        <v>7695256768.3625832</v>
      </c>
      <c r="N598" s="443">
        <f t="shared" si="248"/>
        <v>1.0000000003509969E-2</v>
      </c>
      <c r="O598" s="454">
        <f t="shared" si="238"/>
        <v>1.0000000008772859E-2</v>
      </c>
      <c r="Q598" s="353">
        <v>569</v>
      </c>
      <c r="R598" s="54">
        <f t="shared" si="249"/>
        <v>1.1200635690357106E-14</v>
      </c>
      <c r="S598" s="253">
        <f t="shared" si="241"/>
        <v>6.1724302533160169E-6</v>
      </c>
      <c r="T598" s="253">
        <f t="shared" si="242"/>
        <v>2.8033233803437798E-6</v>
      </c>
      <c r="U598">
        <f t="shared" si="250"/>
        <v>6.9800996952873901E-16</v>
      </c>
      <c r="V598" s="253">
        <f t="shared" si="251"/>
        <v>2.80332337964577E-6</v>
      </c>
      <c r="W598" s="253">
        <f t="shared" si="252"/>
        <v>3.3691068729722371E-6</v>
      </c>
      <c r="X598">
        <f t="shared" si="243"/>
        <v>113.65676595692612</v>
      </c>
      <c r="Y598">
        <f t="shared" si="244"/>
        <v>15.595425926280697</v>
      </c>
      <c r="Z598" s="55">
        <f t="shared" si="245"/>
        <v>8.5124747496230029</v>
      </c>
      <c r="AA598" s="477">
        <f t="shared" si="246"/>
        <v>5.5267338013928108E-6</v>
      </c>
      <c r="AB598" s="253">
        <f t="shared" si="254"/>
        <v>493430368.97012079</v>
      </c>
      <c r="AC598" s="261">
        <f t="shared" si="253"/>
        <v>3045.6645373360575</v>
      </c>
      <c r="AD598" s="435">
        <f t="shared" si="247"/>
        <v>-1.5404755755586474E-2</v>
      </c>
      <c r="AE598" s="478">
        <f t="shared" si="255"/>
        <v>-5.2318781614303596E-2</v>
      </c>
    </row>
    <row r="599" spans="2:31" x14ac:dyDescent="0.3">
      <c r="B599" s="353">
        <v>570</v>
      </c>
      <c r="C599" s="432">
        <f t="shared" si="229"/>
        <v>113.65676593246143</v>
      </c>
      <c r="D599" s="433">
        <f t="shared" si="230"/>
        <v>15.595425924937928</v>
      </c>
      <c r="E599" s="434">
        <f t="shared" si="231"/>
        <v>7.0829511760478496</v>
      </c>
      <c r="F599" s="434">
        <f t="shared" si="232"/>
        <v>7.0829511751330836</v>
      </c>
      <c r="G599" s="434">
        <f t="shared" si="233"/>
        <v>9.1476604069384848E-10</v>
      </c>
      <c r="H599" s="467">
        <f t="shared" si="234"/>
        <v>8.512474748890078</v>
      </c>
      <c r="I599" s="253">
        <f t="shared" si="239"/>
        <v>113.65676595692612</v>
      </c>
      <c r="J599">
        <f t="shared" si="240"/>
        <v>15.595425926280697</v>
      </c>
      <c r="K599" s="253">
        <f t="shared" si="235"/>
        <v>56642516949.505142</v>
      </c>
      <c r="L599" s="249">
        <f t="shared" si="236"/>
        <v>498364672.65982199</v>
      </c>
      <c r="M599" s="253">
        <f t="shared" si="237"/>
        <v>7772209336.0721989</v>
      </c>
      <c r="N599" s="443">
        <f t="shared" si="248"/>
        <v>1.0000000003377389E-2</v>
      </c>
      <c r="O599" s="454">
        <f t="shared" si="238"/>
        <v>1.0000000008444717E-2</v>
      </c>
      <c r="Q599" s="353">
        <v>570</v>
      </c>
      <c r="R599" s="54">
        <f t="shared" si="249"/>
        <v>1.0509536710625682E-14</v>
      </c>
      <c r="S599" s="253">
        <f t="shared" si="241"/>
        <v>6.0171737354903938E-6</v>
      </c>
      <c r="T599" s="253">
        <f t="shared" si="242"/>
        <v>2.7328107607580809E-6</v>
      </c>
      <c r="U599">
        <f t="shared" si="250"/>
        <v>6.5494152313698839E-16</v>
      </c>
      <c r="V599" s="253">
        <f t="shared" si="251"/>
        <v>2.7328107601031394E-6</v>
      </c>
      <c r="W599" s="253">
        <f t="shared" si="252"/>
        <v>3.2843629747323129E-6</v>
      </c>
      <c r="X599">
        <f t="shared" si="243"/>
        <v>113.65676595692612</v>
      </c>
      <c r="Y599">
        <f t="shared" si="244"/>
        <v>15.595425926280697</v>
      </c>
      <c r="Z599" s="55">
        <f t="shared" si="245"/>
        <v>8.5124747496230029</v>
      </c>
      <c r="AA599" s="477">
        <f t="shared" si="246"/>
        <v>5.2375818225973505E-6</v>
      </c>
      <c r="AB599" s="253">
        <f t="shared" si="254"/>
        <v>498364672.65982199</v>
      </c>
      <c r="AC599" s="261">
        <f t="shared" si="253"/>
        <v>2998.7468190249451</v>
      </c>
      <c r="AD599" s="435">
        <f t="shared" si="247"/>
        <v>-1.5404755755586185E-2</v>
      </c>
      <c r="AE599" s="478">
        <f t="shared" si="255"/>
        <v>-5.2318781614303575E-2</v>
      </c>
    </row>
    <row r="600" spans="2:31" x14ac:dyDescent="0.3">
      <c r="B600" s="353">
        <v>571</v>
      </c>
      <c r="C600" s="432">
        <f t="shared" ref="C600:C663" si="256">C599+E599-F599</f>
        <v>113.65676593337618</v>
      </c>
      <c r="D600" s="433">
        <f t="shared" ref="D600:D663" si="257">$C$11*C600^$C$7</f>
        <v>15.595425924988135</v>
      </c>
      <c r="E600" s="434">
        <f t="shared" ref="E600:E663" si="258">$C$8*D600</f>
        <v>7.0829511760706527</v>
      </c>
      <c r="F600" s="434">
        <f t="shared" ref="F600:F663" si="259">($C$9+$C$10)*C600</f>
        <v>7.0829511751900904</v>
      </c>
      <c r="G600" s="434">
        <f t="shared" ref="G600:G663" si="260">E600-F600</f>
        <v>8.8056228975119666E-10</v>
      </c>
      <c r="H600" s="467">
        <f t="shared" ref="H600:H663" si="261">(1-$C$8)*D600</f>
        <v>8.5124747489174819</v>
      </c>
      <c r="I600" s="253">
        <f t="shared" si="239"/>
        <v>113.65676595692612</v>
      </c>
      <c r="J600">
        <f t="shared" si="240"/>
        <v>15.595425926280697</v>
      </c>
      <c r="K600" s="253">
        <f t="shared" ref="K600:K663" si="262">C600*L600</f>
        <v>57208942119.460632</v>
      </c>
      <c r="L600" s="249">
        <f t="shared" ref="L600:L663" si="263">L599*(1+$C$10)</f>
        <v>503348319.38642019</v>
      </c>
      <c r="M600" s="253">
        <f t="shared" ref="M600:M663" si="264">$C$11*(K600^$C$7)*(L600^(1-$C$7))</f>
        <v>7849931429.4581938</v>
      </c>
      <c r="N600" s="443">
        <f t="shared" si="248"/>
        <v>1.0000000003251703E-2</v>
      </c>
      <c r="O600" s="454">
        <f t="shared" ref="O600:O663" si="265">(K600-K599)/K599</f>
        <v>1.0000000008128854E-2</v>
      </c>
      <c r="Q600" s="353">
        <v>571</v>
      </c>
      <c r="R600" s="54">
        <f t="shared" si="249"/>
        <v>9.8610797570247035E-15</v>
      </c>
      <c r="S600" s="253">
        <f t="shared" si="241"/>
        <v>5.8658224195606138E-6</v>
      </c>
      <c r="T600" s="253">
        <f t="shared" si="242"/>
        <v>2.6640717608538195E-6</v>
      </c>
      <c r="U600">
        <f t="shared" si="250"/>
        <v>6.1453047585925241E-16</v>
      </c>
      <c r="V600" s="253">
        <f t="shared" si="251"/>
        <v>2.664071760239289E-6</v>
      </c>
      <c r="W600" s="253">
        <f t="shared" si="252"/>
        <v>3.2017506587067943E-6</v>
      </c>
      <c r="X600">
        <f t="shared" si="243"/>
        <v>113.65676595692612</v>
      </c>
      <c r="Y600">
        <f t="shared" si="244"/>
        <v>15.595425926280697</v>
      </c>
      <c r="Z600" s="55">
        <f t="shared" si="245"/>
        <v>8.5124747496230029</v>
      </c>
      <c r="AA600" s="477">
        <f t="shared" si="246"/>
        <v>4.9635579230338332E-6</v>
      </c>
      <c r="AB600" s="253">
        <f t="shared" si="254"/>
        <v>503348319.38642019</v>
      </c>
      <c r="AC600" s="261">
        <f t="shared" si="253"/>
        <v>2952.5518567050185</v>
      </c>
      <c r="AD600" s="435">
        <f t="shared" si="247"/>
        <v>-1.5404755755588296E-2</v>
      </c>
      <c r="AE600" s="478">
        <f t="shared" si="255"/>
        <v>-5.2318781614303651E-2</v>
      </c>
    </row>
    <row r="601" spans="2:31" x14ac:dyDescent="0.3">
      <c r="B601" s="353">
        <v>572</v>
      </c>
      <c r="C601" s="432">
        <f t="shared" si="256"/>
        <v>113.65676593425674</v>
      </c>
      <c r="D601" s="433">
        <f t="shared" si="257"/>
        <v>15.595425925036468</v>
      </c>
      <c r="E601" s="434">
        <f t="shared" si="258"/>
        <v>7.0829511760926032</v>
      </c>
      <c r="F601" s="434">
        <f t="shared" si="259"/>
        <v>7.0829511752449656</v>
      </c>
      <c r="G601" s="434">
        <f t="shared" si="260"/>
        <v>8.4763751573291302E-10</v>
      </c>
      <c r="H601" s="467">
        <f t="shared" si="261"/>
        <v>8.5124747489438644</v>
      </c>
      <c r="I601" s="253">
        <f t="shared" si="239"/>
        <v>113.65676595692612</v>
      </c>
      <c r="J601">
        <f t="shared" si="240"/>
        <v>15.595425926280697</v>
      </c>
      <c r="K601" s="253">
        <f t="shared" si="262"/>
        <v>57781031541.102905</v>
      </c>
      <c r="L601" s="249">
        <f t="shared" si="263"/>
        <v>508381802.58028442</v>
      </c>
      <c r="M601" s="253">
        <f t="shared" si="264"/>
        <v>7928430743.7773418</v>
      </c>
      <c r="N601" s="443">
        <f t="shared" si="248"/>
        <v>1.0000000003129471E-2</v>
      </c>
      <c r="O601" s="454">
        <f t="shared" si="265"/>
        <v>1.0000000007825116E-2</v>
      </c>
      <c r="Q601" s="353">
        <v>572</v>
      </c>
      <c r="R601" s="54">
        <f t="shared" si="249"/>
        <v>9.2526337413224724E-15</v>
      </c>
      <c r="S601" s="253">
        <f t="shared" si="241"/>
        <v>5.71827807711052E-6</v>
      </c>
      <c r="T601" s="253">
        <f t="shared" si="242"/>
        <v>2.5970617683787176E-6</v>
      </c>
      <c r="U601">
        <f t="shared" si="250"/>
        <v>5.766128614826119E-16</v>
      </c>
      <c r="V601" s="253">
        <f t="shared" si="251"/>
        <v>2.5970617678021046E-6</v>
      </c>
      <c r="W601" s="253">
        <f t="shared" si="252"/>
        <v>3.1212163087318023E-6</v>
      </c>
      <c r="X601">
        <f t="shared" si="243"/>
        <v>113.65676595692612</v>
      </c>
      <c r="Y601">
        <f t="shared" si="244"/>
        <v>15.595425926280697</v>
      </c>
      <c r="Z601" s="55">
        <f t="shared" si="245"/>
        <v>8.5124747496230029</v>
      </c>
      <c r="AA601" s="477">
        <f t="shared" si="246"/>
        <v>4.7038706200286794E-6</v>
      </c>
      <c r="AB601" s="253">
        <f t="shared" si="254"/>
        <v>508381802.58028442</v>
      </c>
      <c r="AC601" s="261">
        <f t="shared" si="253"/>
        <v>2907.0685164967726</v>
      </c>
      <c r="AD601" s="435">
        <f t="shared" si="247"/>
        <v>-1.5404755755587049E-2</v>
      </c>
      <c r="AE601" s="478">
        <f t="shared" si="255"/>
        <v>-5.2318781614303665E-2</v>
      </c>
    </row>
    <row r="602" spans="2:31" x14ac:dyDescent="0.3">
      <c r="B602" s="353">
        <v>573</v>
      </c>
      <c r="C602" s="432">
        <f t="shared" si="256"/>
        <v>113.65676593510437</v>
      </c>
      <c r="D602" s="433">
        <f t="shared" si="257"/>
        <v>15.59542592508299</v>
      </c>
      <c r="E602" s="434">
        <f t="shared" si="258"/>
        <v>7.0829511761137329</v>
      </c>
      <c r="F602" s="434">
        <f t="shared" si="259"/>
        <v>7.0829511752977892</v>
      </c>
      <c r="G602" s="434">
        <f t="shared" si="260"/>
        <v>8.1594375700433375E-10</v>
      </c>
      <c r="H602" s="467">
        <f t="shared" si="261"/>
        <v>8.5124747489692574</v>
      </c>
      <c r="I602" s="253">
        <f t="shared" si="239"/>
        <v>113.65676595692612</v>
      </c>
      <c r="J602">
        <f t="shared" si="240"/>
        <v>15.595425926280697</v>
      </c>
      <c r="K602" s="253">
        <f t="shared" si="262"/>
        <v>58358841856.949165</v>
      </c>
      <c r="L602" s="249">
        <f t="shared" si="263"/>
        <v>513465620.60608727</v>
      </c>
      <c r="M602" s="253">
        <f t="shared" si="264"/>
        <v>8007715051.2390041</v>
      </c>
      <c r="N602" s="443">
        <f t="shared" si="248"/>
        <v>1.0000000003013064E-2</v>
      </c>
      <c r="O602" s="454">
        <f t="shared" si="265"/>
        <v>1.0000000007532421E-2</v>
      </c>
      <c r="Q602" s="353">
        <v>573</v>
      </c>
      <c r="R602" s="54">
        <f t="shared" si="249"/>
        <v>8.6817299180723616E-15</v>
      </c>
      <c r="S602" s="253">
        <f t="shared" si="241"/>
        <v>5.5744449504852619E-6</v>
      </c>
      <c r="T602" s="253">
        <f t="shared" si="242"/>
        <v>2.5317372932224507E-6</v>
      </c>
      <c r="U602">
        <f t="shared" si="250"/>
        <v>5.4103483079871728E-16</v>
      </c>
      <c r="V602" s="253">
        <f t="shared" si="251"/>
        <v>2.531737292681416E-6</v>
      </c>
      <c r="W602" s="253">
        <f t="shared" si="252"/>
        <v>3.0427076572628113E-6</v>
      </c>
      <c r="X602">
        <f t="shared" si="243"/>
        <v>113.65676595692612</v>
      </c>
      <c r="Y602">
        <f t="shared" si="244"/>
        <v>15.595425926280697</v>
      </c>
      <c r="Z602" s="55">
        <f t="shared" si="245"/>
        <v>8.5124747496230029</v>
      </c>
      <c r="AA602" s="477">
        <f t="shared" si="246"/>
        <v>4.4577698403174601E-6</v>
      </c>
      <c r="AB602" s="253">
        <f t="shared" si="254"/>
        <v>513465620.60608727</v>
      </c>
      <c r="AC602" s="261">
        <f t="shared" si="253"/>
        <v>2862.2858360353844</v>
      </c>
      <c r="AD602" s="435">
        <f t="shared" si="247"/>
        <v>-1.5404755755586608E-2</v>
      </c>
      <c r="AE602" s="478">
        <f t="shared" si="255"/>
        <v>-5.2318781614303589E-2</v>
      </c>
    </row>
    <row r="603" spans="2:31" x14ac:dyDescent="0.3">
      <c r="B603" s="353">
        <v>574</v>
      </c>
      <c r="C603" s="432">
        <f t="shared" si="256"/>
        <v>113.65676593592032</v>
      </c>
      <c r="D603" s="433">
        <f t="shared" si="257"/>
        <v>15.595425925127778</v>
      </c>
      <c r="E603" s="434">
        <f t="shared" si="258"/>
        <v>7.082951176134074</v>
      </c>
      <c r="F603" s="434">
        <f t="shared" si="259"/>
        <v>7.0829511753486383</v>
      </c>
      <c r="G603" s="434">
        <f t="shared" si="260"/>
        <v>7.8543571646605415E-10</v>
      </c>
      <c r="H603" s="467">
        <f t="shared" si="261"/>
        <v>8.5124747489937036</v>
      </c>
      <c r="I603" s="253">
        <f t="shared" si="239"/>
        <v>113.65676595692612</v>
      </c>
      <c r="J603">
        <f t="shared" si="240"/>
        <v>15.595425926280697</v>
      </c>
      <c r="K603" s="253">
        <f t="shared" si="262"/>
        <v>58942430275.941811</v>
      </c>
      <c r="L603" s="249">
        <f t="shared" si="263"/>
        <v>518600276.81214815</v>
      </c>
      <c r="M603" s="253">
        <f t="shared" si="264"/>
        <v>8087792201.7746162</v>
      </c>
      <c r="N603" s="443">
        <f t="shared" si="248"/>
        <v>1.0000000002899962E-2</v>
      </c>
      <c r="O603" s="454">
        <f t="shared" si="265"/>
        <v>1.0000000007250891E-2</v>
      </c>
      <c r="Q603" s="353">
        <v>574</v>
      </c>
      <c r="R603" s="54">
        <f t="shared" si="249"/>
        <v>8.1460518677765998E-15</v>
      </c>
      <c r="S603" s="253">
        <f t="shared" si="241"/>
        <v>5.4342296906436344E-6</v>
      </c>
      <c r="T603" s="253">
        <f t="shared" si="242"/>
        <v>2.4680559391911365E-6</v>
      </c>
      <c r="U603">
        <f t="shared" si="250"/>
        <v>5.0765202736675982E-16</v>
      </c>
      <c r="V603" s="253">
        <f t="shared" si="251"/>
        <v>2.4680559386834846E-6</v>
      </c>
      <c r="W603" s="253">
        <f t="shared" si="252"/>
        <v>2.966173751452498E-6</v>
      </c>
      <c r="X603">
        <f t="shared" si="243"/>
        <v>113.65676595692612</v>
      </c>
      <c r="Y603">
        <f t="shared" si="244"/>
        <v>15.595425926280697</v>
      </c>
      <c r="Z603" s="55">
        <f t="shared" si="245"/>
        <v>8.5124747496230029</v>
      </c>
      <c r="AA603" s="477">
        <f t="shared" si="246"/>
        <v>4.2245447535550615E-6</v>
      </c>
      <c r="AB603" s="253">
        <f t="shared" si="254"/>
        <v>518600276.81214815</v>
      </c>
      <c r="AC603" s="261">
        <f t="shared" si="253"/>
        <v>2818.1930218285879</v>
      </c>
      <c r="AD603" s="435">
        <f t="shared" si="247"/>
        <v>-1.5404755755585328E-2</v>
      </c>
      <c r="AE603" s="478">
        <f t="shared" si="255"/>
        <v>-5.2318781614303679E-2</v>
      </c>
    </row>
    <row r="604" spans="2:31" x14ac:dyDescent="0.3">
      <c r="B604" s="353">
        <v>575</v>
      </c>
      <c r="C604" s="432">
        <f t="shared" si="256"/>
        <v>113.65676593670575</v>
      </c>
      <c r="D604" s="433">
        <f t="shared" si="257"/>
        <v>15.595425925170883</v>
      </c>
      <c r="E604" s="434">
        <f t="shared" si="258"/>
        <v>7.0829511761536503</v>
      </c>
      <c r="F604" s="434">
        <f t="shared" si="259"/>
        <v>7.0829511753975849</v>
      </c>
      <c r="G604" s="434">
        <f t="shared" si="260"/>
        <v>7.560654324834104E-10</v>
      </c>
      <c r="H604" s="467">
        <f t="shared" si="261"/>
        <v>8.5124747490172314</v>
      </c>
      <c r="I604" s="253">
        <f t="shared" si="239"/>
        <v>113.65676595692612</v>
      </c>
      <c r="J604">
        <f t="shared" si="240"/>
        <v>15.595425926280697</v>
      </c>
      <c r="K604" s="253">
        <f t="shared" si="262"/>
        <v>59531854579.112625</v>
      </c>
      <c r="L604" s="249">
        <f t="shared" si="263"/>
        <v>523786279.58026963</v>
      </c>
      <c r="M604" s="253">
        <f t="shared" si="264"/>
        <v>8168670123.8149309</v>
      </c>
      <c r="N604" s="443">
        <f t="shared" si="248"/>
        <v>1.0000000002790442E-2</v>
      </c>
      <c r="O604" s="454">
        <f t="shared" si="265"/>
        <v>1.0000000006979631E-2</v>
      </c>
      <c r="Q604" s="353">
        <v>575</v>
      </c>
      <c r="R604" s="54">
        <f t="shared" si="249"/>
        <v>7.6434260981065409E-15</v>
      </c>
      <c r="S604" s="253">
        <f t="shared" si="241"/>
        <v>5.2975412965737814E-6</v>
      </c>
      <c r="T604" s="253">
        <f t="shared" si="242"/>
        <v>2.4059763764918566E-6</v>
      </c>
      <c r="U604">
        <f t="shared" si="250"/>
        <v>4.7632900179297017E-16</v>
      </c>
      <c r="V604" s="253">
        <f t="shared" si="251"/>
        <v>2.4059763760155276E-6</v>
      </c>
      <c r="W604" s="253">
        <f t="shared" si="252"/>
        <v>2.8915649200819248E-6</v>
      </c>
      <c r="X604">
        <f t="shared" si="243"/>
        <v>113.65676595692612</v>
      </c>
      <c r="Y604">
        <f t="shared" si="244"/>
        <v>15.595425926280697</v>
      </c>
      <c r="Z604" s="55">
        <f t="shared" si="245"/>
        <v>8.5124747496230029</v>
      </c>
      <c r="AA604" s="477">
        <f t="shared" si="246"/>
        <v>4.0035217191739623E-6</v>
      </c>
      <c r="AB604" s="253">
        <f t="shared" si="254"/>
        <v>523786279.58026963</v>
      </c>
      <c r="AC604" s="261">
        <f t="shared" si="253"/>
        <v>2774.779446655215</v>
      </c>
      <c r="AD604" s="435">
        <f t="shared" si="247"/>
        <v>-1.5404755755588369E-2</v>
      </c>
      <c r="AE604" s="478">
        <f t="shared" si="255"/>
        <v>-5.2318781614303575E-2</v>
      </c>
    </row>
    <row r="605" spans="2:31" x14ac:dyDescent="0.3">
      <c r="B605" s="353">
        <v>576</v>
      </c>
      <c r="C605" s="432">
        <f t="shared" si="256"/>
        <v>113.65676593746183</v>
      </c>
      <c r="D605" s="433">
        <f t="shared" si="257"/>
        <v>15.59542592521238</v>
      </c>
      <c r="E605" s="434">
        <f t="shared" si="258"/>
        <v>7.0829511761724975</v>
      </c>
      <c r="F605" s="434">
        <f t="shared" si="259"/>
        <v>7.0829511754447028</v>
      </c>
      <c r="G605" s="434">
        <f t="shared" si="260"/>
        <v>7.2779471338435542E-10</v>
      </c>
      <c r="H605" s="467">
        <f t="shared" si="261"/>
        <v>8.5124747490398818</v>
      </c>
      <c r="I605" s="253">
        <f t="shared" si="239"/>
        <v>113.65676595692612</v>
      </c>
      <c r="J605">
        <f t="shared" si="240"/>
        <v>15.595425926280697</v>
      </c>
      <c r="K605" s="253">
        <f t="shared" si="262"/>
        <v>60127173125.303734</v>
      </c>
      <c r="L605" s="249">
        <f t="shared" si="263"/>
        <v>529024142.37607235</v>
      </c>
      <c r="M605" s="253">
        <f t="shared" si="264"/>
        <v>8250356825.0750408</v>
      </c>
      <c r="N605" s="443">
        <f t="shared" si="248"/>
        <v>1.0000000002688393E-2</v>
      </c>
      <c r="O605" s="454">
        <f t="shared" si="265"/>
        <v>1.0000000006718798E-2</v>
      </c>
      <c r="Q605" s="353">
        <v>576</v>
      </c>
      <c r="R605" s="54">
        <f t="shared" si="249"/>
        <v>7.1718132250441954E-15</v>
      </c>
      <c r="S605" s="253">
        <f t="shared" si="241"/>
        <v>5.1642910562325914E-6</v>
      </c>
      <c r="T605" s="253">
        <f t="shared" si="242"/>
        <v>2.3454583149091912E-6</v>
      </c>
      <c r="U605">
        <f t="shared" si="250"/>
        <v>4.4693866215010357E-16</v>
      </c>
      <c r="V605" s="253">
        <f t="shared" si="251"/>
        <v>2.3454583144622526E-6</v>
      </c>
      <c r="W605" s="253">
        <f t="shared" si="252"/>
        <v>2.8188327413234002E-6</v>
      </c>
      <c r="X605">
        <f t="shared" si="243"/>
        <v>113.65676595692612</v>
      </c>
      <c r="Y605">
        <f t="shared" si="244"/>
        <v>15.595425926280697</v>
      </c>
      <c r="Z605" s="55">
        <f t="shared" si="245"/>
        <v>8.5124747496230029</v>
      </c>
      <c r="AA605" s="477">
        <f t="shared" si="246"/>
        <v>3.7940623406603786E-6</v>
      </c>
      <c r="AB605" s="253">
        <f t="shared" si="254"/>
        <v>529024142.37607235</v>
      </c>
      <c r="AC605" s="261">
        <f t="shared" si="253"/>
        <v>2732.034647003873</v>
      </c>
      <c r="AD605" s="435">
        <f t="shared" si="247"/>
        <v>-1.5404755755585389E-2</v>
      </c>
      <c r="AE605" s="478">
        <f t="shared" si="255"/>
        <v>-5.2318781614303568E-2</v>
      </c>
    </row>
    <row r="606" spans="2:31" x14ac:dyDescent="0.3">
      <c r="B606" s="353">
        <v>577</v>
      </c>
      <c r="C606" s="432">
        <f t="shared" si="256"/>
        <v>113.65676593818962</v>
      </c>
      <c r="D606" s="433">
        <f t="shared" si="257"/>
        <v>15.595425925252329</v>
      </c>
      <c r="E606" s="434">
        <f t="shared" si="258"/>
        <v>7.0829511761906412</v>
      </c>
      <c r="F606" s="434">
        <f t="shared" si="259"/>
        <v>7.0829511754900576</v>
      </c>
      <c r="G606" s="434">
        <f t="shared" si="260"/>
        <v>7.0058359114000268E-10</v>
      </c>
      <c r="H606" s="467">
        <f t="shared" si="261"/>
        <v>8.5124747490616883</v>
      </c>
      <c r="I606" s="253">
        <f t="shared" si="239"/>
        <v>113.65676595692612</v>
      </c>
      <c r="J606">
        <f t="shared" si="240"/>
        <v>15.595425926280697</v>
      </c>
      <c r="K606" s="253">
        <f t="shared" si="262"/>
        <v>60728444856.945641</v>
      </c>
      <c r="L606" s="249">
        <f t="shared" si="263"/>
        <v>534314383.79983306</v>
      </c>
      <c r="M606" s="253">
        <f t="shared" si="264"/>
        <v>8332860393.3471565</v>
      </c>
      <c r="N606" s="443">
        <f t="shared" si="248"/>
        <v>1.0000000002589621E-2</v>
      </c>
      <c r="O606" s="454">
        <f t="shared" si="265"/>
        <v>1.0000000006467448E-2</v>
      </c>
      <c r="Q606" s="353">
        <v>577</v>
      </c>
      <c r="R606" s="54">
        <f t="shared" si="249"/>
        <v>6.7292996981629038E-15</v>
      </c>
      <c r="S606" s="253">
        <f t="shared" si="241"/>
        <v>5.0343924889708661E-6</v>
      </c>
      <c r="T606" s="253">
        <f t="shared" si="242"/>
        <v>2.2864624776565431E-6</v>
      </c>
      <c r="U606">
        <f t="shared" si="250"/>
        <v>4.1936175830701309E-16</v>
      </c>
      <c r="V606" s="253">
        <f t="shared" si="251"/>
        <v>2.2864624772371813E-6</v>
      </c>
      <c r="W606" s="253">
        <f t="shared" si="252"/>
        <v>2.747930011314323E-6</v>
      </c>
      <c r="X606">
        <f t="shared" si="243"/>
        <v>113.65676595692612</v>
      </c>
      <c r="Y606">
        <f t="shared" si="244"/>
        <v>15.595425926280697</v>
      </c>
      <c r="Z606" s="55">
        <f t="shared" si="245"/>
        <v>8.5124747496230029</v>
      </c>
      <c r="AA606" s="477">
        <f t="shared" si="246"/>
        <v>3.5955616216283146E-6</v>
      </c>
      <c r="AB606" s="253">
        <f t="shared" si="254"/>
        <v>534314383.79983306</v>
      </c>
      <c r="AC606" s="261">
        <f t="shared" si="253"/>
        <v>2689.9483205509782</v>
      </c>
      <c r="AD606" s="435">
        <f t="shared" si="247"/>
        <v>-1.5404755755586559E-2</v>
      </c>
      <c r="AE606" s="478">
        <f t="shared" si="255"/>
        <v>-5.2318781614303644E-2</v>
      </c>
    </row>
    <row r="607" spans="2:31" x14ac:dyDescent="0.3">
      <c r="B607" s="353">
        <v>578</v>
      </c>
      <c r="C607" s="432">
        <f t="shared" si="256"/>
        <v>113.65676593889022</v>
      </c>
      <c r="D607" s="433">
        <f t="shared" si="257"/>
        <v>15.595425925290781</v>
      </c>
      <c r="E607" s="434">
        <f t="shared" si="258"/>
        <v>7.0829511762081045</v>
      </c>
      <c r="F607" s="434">
        <f t="shared" si="259"/>
        <v>7.0829511755337187</v>
      </c>
      <c r="G607" s="434">
        <f t="shared" si="260"/>
        <v>6.7438588047252779E-10</v>
      </c>
      <c r="H607" s="467">
        <f t="shared" si="261"/>
        <v>8.512474749082676</v>
      </c>
      <c r="I607" s="253">
        <f t="shared" ref="I607:I670" si="266">(($C$8*$C$11)/($C$9+$C$10))^(1/(1-$C$7))</f>
        <v>113.65676595692612</v>
      </c>
      <c r="J607">
        <f t="shared" ref="J607:J670" si="267">$C$11*$C$17^$C$7</f>
        <v>15.595425926280697</v>
      </c>
      <c r="K607" s="253">
        <f t="shared" si="262"/>
        <v>61335729305.893188</v>
      </c>
      <c r="L607" s="249">
        <f t="shared" si="263"/>
        <v>539657527.63783145</v>
      </c>
      <c r="M607" s="253">
        <f t="shared" si="264"/>
        <v>8416188997.3013706</v>
      </c>
      <c r="N607" s="443">
        <f t="shared" si="248"/>
        <v>1.0000000002489245E-2</v>
      </c>
      <c r="O607" s="454">
        <f t="shared" si="265"/>
        <v>1.0000000006225938E-2</v>
      </c>
      <c r="Q607" s="353">
        <v>578</v>
      </c>
      <c r="R607" s="54">
        <f t="shared" si="249"/>
        <v>6.3140900364727915E-15</v>
      </c>
      <c r="S607" s="253">
        <f t="shared" ref="S607:S670" si="268">$C$11*R607^$C$7</f>
        <v>4.9077612894064432E-6</v>
      </c>
      <c r="T607" s="253">
        <f t="shared" ref="T607:T670" si="269">$C$8*S607</f>
        <v>2.2289505758850784E-6</v>
      </c>
      <c r="U607">
        <f t="shared" si="250"/>
        <v>3.934863980759981E-16</v>
      </c>
      <c r="V607" s="253">
        <f t="shared" si="251"/>
        <v>2.2289505754915922E-6</v>
      </c>
      <c r="W607" s="253">
        <f t="shared" si="252"/>
        <v>2.6788107135213647E-6</v>
      </c>
      <c r="X607">
        <f t="shared" ref="X607:X670" si="270">(($C$8*$C$11)/($C$9+$C$10))^(1/(1-$C$7))</f>
        <v>113.65676595692612</v>
      </c>
      <c r="Y607">
        <f t="shared" ref="Y607:Y670" si="271">$C$11*$C$17^$C$7</f>
        <v>15.595425926280697</v>
      </c>
      <c r="Z607" s="55">
        <f t="shared" ref="Z607:Z670" si="272">(1-$C$8)*Y607</f>
        <v>8.5124747496230029</v>
      </c>
      <c r="AA607" s="477">
        <f t="shared" si="246"/>
        <v>3.4074462183655717E-6</v>
      </c>
      <c r="AB607" s="253">
        <f t="shared" si="254"/>
        <v>539657527.63783145</v>
      </c>
      <c r="AC607" s="261">
        <f t="shared" si="253"/>
        <v>2648.5103236777386</v>
      </c>
      <c r="AD607" s="435">
        <f t="shared" si="247"/>
        <v>-1.5404755755587134E-2</v>
      </c>
      <c r="AE607" s="478">
        <f t="shared" si="255"/>
        <v>-5.2318781614303533E-2</v>
      </c>
    </row>
    <row r="608" spans="2:31" x14ac:dyDescent="0.3">
      <c r="B608" s="353">
        <v>579</v>
      </c>
      <c r="C608" s="432">
        <f t="shared" si="256"/>
        <v>113.65676593956459</v>
      </c>
      <c r="D608" s="433">
        <f t="shared" si="257"/>
        <v>15.595425925327794</v>
      </c>
      <c r="E608" s="434">
        <f t="shared" si="258"/>
        <v>7.0829511762249151</v>
      </c>
      <c r="F608" s="434">
        <f t="shared" si="259"/>
        <v>7.0829511755757446</v>
      </c>
      <c r="G608" s="434">
        <f t="shared" si="260"/>
        <v>6.4917049513724123E-10</v>
      </c>
      <c r="H608" s="467">
        <f t="shared" si="261"/>
        <v>8.5124747491028785</v>
      </c>
      <c r="I608" s="253">
        <f t="shared" si="266"/>
        <v>113.65676595692612</v>
      </c>
      <c r="J608">
        <f t="shared" si="267"/>
        <v>15.595425926280697</v>
      </c>
      <c r="K608" s="253">
        <f t="shared" si="262"/>
        <v>61949086599.319687</v>
      </c>
      <c r="L608" s="249">
        <f t="shared" si="263"/>
        <v>545054102.91420972</v>
      </c>
      <c r="M608" s="253">
        <f t="shared" si="264"/>
        <v>8500350887.2945309</v>
      </c>
      <c r="N608" s="443">
        <f t="shared" si="248"/>
        <v>1.0000000002393785E-2</v>
      </c>
      <c r="O608" s="454">
        <f t="shared" si="265"/>
        <v>1.0000000005992698E-2</v>
      </c>
      <c r="Q608" s="353">
        <v>579</v>
      </c>
      <c r="R608" s="54">
        <f t="shared" si="249"/>
        <v>5.9244995433282397E-15</v>
      </c>
      <c r="S608" s="253">
        <f t="shared" si="268"/>
        <v>4.7843152727093278E-6</v>
      </c>
      <c r="T608" s="253">
        <f t="shared" si="269"/>
        <v>2.1728852838339586E-6</v>
      </c>
      <c r="U608">
        <f t="shared" si="250"/>
        <v>3.6920759321471392E-16</v>
      </c>
      <c r="V608" s="253">
        <f t="shared" si="251"/>
        <v>2.1728852834647509E-6</v>
      </c>
      <c r="W608" s="253">
        <f t="shared" si="252"/>
        <v>2.6114299888753692E-6</v>
      </c>
      <c r="X608">
        <f t="shared" si="270"/>
        <v>113.65676595692612</v>
      </c>
      <c r="Y608">
        <f t="shared" si="271"/>
        <v>15.595425926280697</v>
      </c>
      <c r="Z608" s="55">
        <f t="shared" si="272"/>
        <v>8.5124747496230029</v>
      </c>
      <c r="AA608" s="477">
        <f t="shared" ref="AA608:AA671" si="273">AA607*(1-$C$9)</f>
        <v>3.2291727838044187E-6</v>
      </c>
      <c r="AB608" s="253">
        <f t="shared" si="254"/>
        <v>545054102.91420972</v>
      </c>
      <c r="AC608" s="261">
        <f t="shared" si="253"/>
        <v>2607.7106690253295</v>
      </c>
      <c r="AD608" s="435">
        <f t="shared" ref="AD608:AD671" si="274">(AC608-AC607)/AC607</f>
        <v>-1.540475575558809E-2</v>
      </c>
      <c r="AE608" s="478">
        <f t="shared" si="255"/>
        <v>-5.2318781614303603E-2</v>
      </c>
    </row>
    <row r="609" spans="2:31" x14ac:dyDescent="0.3">
      <c r="B609" s="353">
        <v>580</v>
      </c>
      <c r="C609" s="432">
        <f t="shared" si="256"/>
        <v>113.65676594021376</v>
      </c>
      <c r="D609" s="433">
        <f t="shared" si="257"/>
        <v>15.595425925363422</v>
      </c>
      <c r="E609" s="434">
        <f t="shared" si="258"/>
        <v>7.0829511762410959</v>
      </c>
      <c r="F609" s="434">
        <f t="shared" si="259"/>
        <v>7.0829511756161994</v>
      </c>
      <c r="G609" s="434">
        <f t="shared" si="260"/>
        <v>6.2489657892683681E-10</v>
      </c>
      <c r="H609" s="467">
        <f t="shared" si="261"/>
        <v>8.512474749122326</v>
      </c>
      <c r="I609" s="253">
        <f t="shared" si="266"/>
        <v>113.65676595692612</v>
      </c>
      <c r="J609">
        <f t="shared" si="267"/>
        <v>15.595425926280697</v>
      </c>
      <c r="K609" s="253">
        <f t="shared" si="262"/>
        <v>62568577465.670258</v>
      </c>
      <c r="L609" s="249">
        <f t="shared" si="263"/>
        <v>550504643.94335186</v>
      </c>
      <c r="M609" s="253">
        <f t="shared" si="264"/>
        <v>8585354396.1871109</v>
      </c>
      <c r="N609" s="443">
        <f t="shared" ref="N609:N672" si="275">(M609-M608)/M608</f>
        <v>1.0000000002309873E-2</v>
      </c>
      <c r="O609" s="454">
        <f t="shared" si="265"/>
        <v>1.0000000005768832E-2</v>
      </c>
      <c r="Q609" s="353">
        <v>580</v>
      </c>
      <c r="R609" s="54">
        <f t="shared" si="249"/>
        <v>5.5589474708384233E-15</v>
      </c>
      <c r="S609" s="253">
        <f t="shared" si="268"/>
        <v>4.6639743212628784E-6</v>
      </c>
      <c r="T609" s="253">
        <f t="shared" si="269"/>
        <v>2.1182302146055278E-6</v>
      </c>
      <c r="U609">
        <f t="shared" si="250"/>
        <v>3.4642683344056499E-16</v>
      </c>
      <c r="V609" s="253">
        <f t="shared" si="251"/>
        <v>2.118230214259101E-6</v>
      </c>
      <c r="W609" s="253">
        <f t="shared" si="252"/>
        <v>2.5457441066573507E-6</v>
      </c>
      <c r="X609">
        <f t="shared" si="270"/>
        <v>113.65676595692612</v>
      </c>
      <c r="Y609">
        <f t="shared" si="271"/>
        <v>15.595425926280697</v>
      </c>
      <c r="Z609" s="55">
        <f t="shared" si="272"/>
        <v>8.5124747496230029</v>
      </c>
      <c r="AA609" s="477">
        <f t="shared" si="273"/>
        <v>3.0602263981337027E-6</v>
      </c>
      <c r="AB609" s="253">
        <f t="shared" si="254"/>
        <v>550504643.94335186</v>
      </c>
      <c r="AC609" s="261">
        <f t="shared" si="253"/>
        <v>2567.5395230877575</v>
      </c>
      <c r="AD609" s="435">
        <f t="shared" si="274"/>
        <v>-1.5404755755586384E-2</v>
      </c>
      <c r="AE609" s="478">
        <f t="shared" si="255"/>
        <v>-5.2318781614303554E-2</v>
      </c>
    </row>
    <row r="610" spans="2:31" x14ac:dyDescent="0.3">
      <c r="B610" s="353">
        <v>581</v>
      </c>
      <c r="C610" s="432">
        <f t="shared" si="256"/>
        <v>113.65676594083865</v>
      </c>
      <c r="D610" s="433">
        <f t="shared" si="257"/>
        <v>15.59542592539772</v>
      </c>
      <c r="E610" s="434">
        <f t="shared" si="258"/>
        <v>7.0829511762566728</v>
      </c>
      <c r="F610" s="434">
        <f t="shared" si="259"/>
        <v>7.0829511756551424</v>
      </c>
      <c r="G610" s="434">
        <f t="shared" si="260"/>
        <v>6.0153038106136592E-10</v>
      </c>
      <c r="H610" s="467">
        <f t="shared" si="261"/>
        <v>8.5124747491410471</v>
      </c>
      <c r="I610" s="253">
        <f t="shared" si="266"/>
        <v>113.65676595692612</v>
      </c>
      <c r="J610">
        <f t="shared" si="267"/>
        <v>15.595425926280697</v>
      </c>
      <c r="K610" s="253">
        <f t="shared" si="262"/>
        <v>63194263240.674416</v>
      </c>
      <c r="L610" s="249">
        <f t="shared" si="263"/>
        <v>556009690.38278544</v>
      </c>
      <c r="M610" s="253">
        <f t="shared" si="264"/>
        <v>8671207940.1680565</v>
      </c>
      <c r="N610" s="443">
        <f t="shared" si="275"/>
        <v>1.0000000002221746E-2</v>
      </c>
      <c r="O610" s="454">
        <f t="shared" si="265"/>
        <v>1.0000000005553194E-2</v>
      </c>
      <c r="Q610" s="353">
        <v>581</v>
      </c>
      <c r="R610" s="54">
        <f t="shared" si="249"/>
        <v>5.215950606045784E-15</v>
      </c>
      <c r="S610" s="253">
        <f t="shared" si="268"/>
        <v>4.546660332666834E-6</v>
      </c>
      <c r="T610" s="253">
        <f t="shared" si="269"/>
        <v>2.0649498965499294E-6</v>
      </c>
      <c r="U610">
        <f t="shared" si="250"/>
        <v>3.2505168672916168E-16</v>
      </c>
      <c r="V610" s="253">
        <f t="shared" si="251"/>
        <v>2.0649498962248776E-6</v>
      </c>
      <c r="W610" s="253">
        <f t="shared" si="252"/>
        <v>2.4817104361169046E-6</v>
      </c>
      <c r="X610">
        <f t="shared" si="270"/>
        <v>113.65676595692612</v>
      </c>
      <c r="Y610">
        <f t="shared" si="271"/>
        <v>15.595425926280697</v>
      </c>
      <c r="Z610" s="55">
        <f t="shared" si="272"/>
        <v>8.5124747496230029</v>
      </c>
      <c r="AA610" s="477">
        <f t="shared" si="273"/>
        <v>2.9001190815194185E-6</v>
      </c>
      <c r="AB610" s="253">
        <f t="shared" si="254"/>
        <v>556009690.38278544</v>
      </c>
      <c r="AC610" s="261">
        <f t="shared" si="253"/>
        <v>2527.9872038417757</v>
      </c>
      <c r="AD610" s="435">
        <f t="shared" si="274"/>
        <v>-1.5404755755586455E-2</v>
      </c>
      <c r="AE610" s="478">
        <f t="shared" si="255"/>
        <v>-5.2318781614303637E-2</v>
      </c>
    </row>
    <row r="611" spans="2:31" x14ac:dyDescent="0.3">
      <c r="B611" s="353">
        <v>582</v>
      </c>
      <c r="C611" s="432">
        <f t="shared" si="256"/>
        <v>113.65676594144018</v>
      </c>
      <c r="D611" s="433">
        <f t="shared" si="257"/>
        <v>15.595425925430737</v>
      </c>
      <c r="E611" s="434">
        <f t="shared" si="258"/>
        <v>7.0829511762716679</v>
      </c>
      <c r="F611" s="434">
        <f t="shared" si="259"/>
        <v>7.0829511756926289</v>
      </c>
      <c r="G611" s="434">
        <f t="shared" si="260"/>
        <v>5.7903903893929964E-10</v>
      </c>
      <c r="H611" s="467">
        <f t="shared" si="261"/>
        <v>8.5124747491590682</v>
      </c>
      <c r="I611" s="253">
        <f t="shared" si="266"/>
        <v>113.65676595692612</v>
      </c>
      <c r="J611">
        <f t="shared" si="267"/>
        <v>15.595425926280697</v>
      </c>
      <c r="K611" s="253">
        <f t="shared" si="262"/>
        <v>63826205873.418968</v>
      </c>
      <c r="L611" s="249">
        <f t="shared" si="263"/>
        <v>561569787.28661335</v>
      </c>
      <c r="M611" s="253">
        <f t="shared" si="264"/>
        <v>8757920019.5882893</v>
      </c>
      <c r="N611" s="443">
        <f t="shared" si="275"/>
        <v>1.0000000002139518E-2</v>
      </c>
      <c r="O611" s="454">
        <f t="shared" si="265"/>
        <v>1.0000000005345556E-2</v>
      </c>
      <c r="Q611" s="353">
        <v>582</v>
      </c>
      <c r="R611" s="54">
        <f t="shared" si="249"/>
        <v>4.8941172528485937E-15</v>
      </c>
      <c r="S611" s="253">
        <f t="shared" si="268"/>
        <v>4.4322971690479972E-6</v>
      </c>
      <c r="T611" s="253">
        <f t="shared" si="269"/>
        <v>2.0130097502436131E-6</v>
      </c>
      <c r="U611">
        <f t="shared" si="250"/>
        <v>3.0499542427506696E-16</v>
      </c>
      <c r="V611" s="253">
        <f t="shared" si="251"/>
        <v>2.0130097499386177E-6</v>
      </c>
      <c r="W611" s="253">
        <f t="shared" si="252"/>
        <v>2.4192874188043842E-6</v>
      </c>
      <c r="X611">
        <f t="shared" si="270"/>
        <v>113.65676595692612</v>
      </c>
      <c r="Y611">
        <f t="shared" si="271"/>
        <v>15.595425926280697</v>
      </c>
      <c r="Z611" s="55">
        <f t="shared" si="272"/>
        <v>8.5124747496230029</v>
      </c>
      <c r="AA611" s="477">
        <f t="shared" si="273"/>
        <v>2.7483883846379293E-6</v>
      </c>
      <c r="AB611" s="253">
        <f t="shared" si="254"/>
        <v>561569787.28661335</v>
      </c>
      <c r="AC611" s="261">
        <f t="shared" si="253"/>
        <v>2489.0441784133459</v>
      </c>
      <c r="AD611" s="435">
        <f t="shared" si="274"/>
        <v>-1.5404755755586174E-2</v>
      </c>
      <c r="AE611" s="478">
        <f t="shared" si="255"/>
        <v>-5.2318781614303575E-2</v>
      </c>
    </row>
    <row r="612" spans="2:31" x14ac:dyDescent="0.3">
      <c r="B612" s="353">
        <v>583</v>
      </c>
      <c r="C612" s="432">
        <f t="shared" si="256"/>
        <v>113.65676594201922</v>
      </c>
      <c r="D612" s="433">
        <f t="shared" si="257"/>
        <v>15.595425925462514</v>
      </c>
      <c r="E612" s="434">
        <f t="shared" si="258"/>
        <v>7.0829511762861008</v>
      </c>
      <c r="F612" s="434">
        <f t="shared" si="259"/>
        <v>7.0829511757287138</v>
      </c>
      <c r="G612" s="434">
        <f t="shared" si="260"/>
        <v>5.5738702542384999E-10</v>
      </c>
      <c r="H612" s="467">
        <f t="shared" si="261"/>
        <v>8.5124747491764143</v>
      </c>
      <c r="I612" s="253">
        <f t="shared" si="266"/>
        <v>113.65676595692612</v>
      </c>
      <c r="J612">
        <f t="shared" si="267"/>
        <v>15.595425926280697</v>
      </c>
      <c r="K612" s="253">
        <f t="shared" si="262"/>
        <v>64464467932.481575</v>
      </c>
      <c r="L612" s="249">
        <f t="shared" si="263"/>
        <v>567185485.1594795</v>
      </c>
      <c r="M612" s="253">
        <f t="shared" si="264"/>
        <v>8845499219.802166</v>
      </c>
      <c r="N612" s="443">
        <f t="shared" si="275"/>
        <v>1.0000000002054579E-2</v>
      </c>
      <c r="O612" s="454">
        <f t="shared" si="265"/>
        <v>1.000000000514549E-2</v>
      </c>
      <c r="Q612" s="353">
        <v>583</v>
      </c>
      <c r="R612" s="54">
        <f t="shared" si="249"/>
        <v>4.5921415852495169E-15</v>
      </c>
      <c r="S612" s="253">
        <f t="shared" si="268"/>
        <v>4.3208106076461712E-6</v>
      </c>
      <c r="T612" s="253">
        <f t="shared" si="269"/>
        <v>1.9623760660470246E-6</v>
      </c>
      <c r="U612">
        <f t="shared" si="250"/>
        <v>2.8617666859312653E-16</v>
      </c>
      <c r="V612" s="253">
        <f t="shared" si="251"/>
        <v>1.9623760657608477E-6</v>
      </c>
      <c r="W612" s="253">
        <f t="shared" si="252"/>
        <v>2.3584345415991466E-6</v>
      </c>
      <c r="X612">
        <f t="shared" si="270"/>
        <v>113.65676595692612</v>
      </c>
      <c r="Y612">
        <f t="shared" si="271"/>
        <v>15.595425926280697</v>
      </c>
      <c r="Z612" s="55">
        <f t="shared" si="272"/>
        <v>8.5124747496230029</v>
      </c>
      <c r="AA612" s="477">
        <f t="shared" si="273"/>
        <v>2.6045960529507687E-6</v>
      </c>
      <c r="AB612" s="253">
        <f t="shared" si="254"/>
        <v>567185485.1594795</v>
      </c>
      <c r="AC612" s="261">
        <f t="shared" si="253"/>
        <v>2450.7010607800171</v>
      </c>
      <c r="AD612" s="435">
        <f t="shared" si="274"/>
        <v>-1.5404755755589208E-2</v>
      </c>
      <c r="AE612" s="478">
        <f t="shared" si="255"/>
        <v>-5.2318781614303644E-2</v>
      </c>
    </row>
    <row r="613" spans="2:31" x14ac:dyDescent="0.3">
      <c r="B613" s="353">
        <v>584</v>
      </c>
      <c r="C613" s="432">
        <f t="shared" si="256"/>
        <v>113.65676594257661</v>
      </c>
      <c r="D613" s="433">
        <f t="shared" si="257"/>
        <v>15.595425925493114</v>
      </c>
      <c r="E613" s="434">
        <f t="shared" si="258"/>
        <v>7.0829511762999982</v>
      </c>
      <c r="F613" s="434">
        <f t="shared" si="259"/>
        <v>7.0829511757634496</v>
      </c>
      <c r="G613" s="434">
        <f t="shared" si="260"/>
        <v>5.3654858334084565E-10</v>
      </c>
      <c r="H613" s="467">
        <f t="shared" si="261"/>
        <v>8.5124747491931156</v>
      </c>
      <c r="I613" s="253">
        <f t="shared" si="266"/>
        <v>113.65676595692612</v>
      </c>
      <c r="J613">
        <f t="shared" si="267"/>
        <v>15.595425926280697</v>
      </c>
      <c r="K613" s="253">
        <f t="shared" si="262"/>
        <v>65109112612.125702</v>
      </c>
      <c r="L613" s="249">
        <f t="shared" si="263"/>
        <v>572857340.0110743</v>
      </c>
      <c r="M613" s="253">
        <f t="shared" si="264"/>
        <v>8933954212.0177326</v>
      </c>
      <c r="N613" s="443">
        <f t="shared" si="275"/>
        <v>1.0000000001983492E-2</v>
      </c>
      <c r="O613" s="454">
        <f t="shared" si="265"/>
        <v>1.000000000495329E-2</v>
      </c>
      <c r="Q613" s="353">
        <v>584</v>
      </c>
      <c r="R613" s="54">
        <f t="shared" si="249"/>
        <v>4.3087983490186985E-15</v>
      </c>
      <c r="S613" s="253">
        <f t="shared" si="268"/>
        <v>4.212128292642812E-6</v>
      </c>
      <c r="T613" s="253">
        <f t="shared" si="269"/>
        <v>1.9130159822266972E-6</v>
      </c>
      <c r="U613">
        <f t="shared" si="250"/>
        <v>2.6851906333256813E-16</v>
      </c>
      <c r="V613" s="253">
        <f t="shared" si="251"/>
        <v>1.9130159819581781E-6</v>
      </c>
      <c r="W613" s="253">
        <f t="shared" si="252"/>
        <v>2.2991123104161148E-6</v>
      </c>
      <c r="X613">
        <f t="shared" si="270"/>
        <v>113.65676595692612</v>
      </c>
      <c r="Y613">
        <f t="shared" si="271"/>
        <v>15.595425926280697</v>
      </c>
      <c r="Z613" s="55">
        <f t="shared" si="272"/>
        <v>8.5124747496230029</v>
      </c>
      <c r="AA613" s="477">
        <f t="shared" si="273"/>
        <v>2.4683267608629604E-6</v>
      </c>
      <c r="AB613" s="253">
        <f t="shared" si="254"/>
        <v>572857340.0110743</v>
      </c>
      <c r="AC613" s="261">
        <f t="shared" si="253"/>
        <v>2412.9486095087445</v>
      </c>
      <c r="AD613" s="435">
        <f t="shared" si="274"/>
        <v>-1.5404755755586353E-2</v>
      </c>
      <c r="AE613" s="478">
        <f t="shared" si="255"/>
        <v>-5.2318781614303589E-2</v>
      </c>
    </row>
    <row r="614" spans="2:31" x14ac:dyDescent="0.3">
      <c r="B614" s="353">
        <v>585</v>
      </c>
      <c r="C614" s="432">
        <f t="shared" si="256"/>
        <v>113.65676594311316</v>
      </c>
      <c r="D614" s="433">
        <f t="shared" si="257"/>
        <v>15.59542592552256</v>
      </c>
      <c r="E614" s="434">
        <f t="shared" si="258"/>
        <v>7.0829511763133715</v>
      </c>
      <c r="F614" s="434">
        <f t="shared" si="259"/>
        <v>7.0829511757968868</v>
      </c>
      <c r="G614" s="434">
        <f t="shared" si="260"/>
        <v>5.1648463283981982E-10</v>
      </c>
      <c r="H614" s="467">
        <f t="shared" si="261"/>
        <v>8.5124747492091881</v>
      </c>
      <c r="I614" s="253">
        <f t="shared" si="266"/>
        <v>113.65676595692612</v>
      </c>
      <c r="J614">
        <f t="shared" si="267"/>
        <v>15.595425926280697</v>
      </c>
      <c r="K614" s="253">
        <f t="shared" si="262"/>
        <v>65760203738.557396</v>
      </c>
      <c r="L614" s="249">
        <f t="shared" si="263"/>
        <v>578585913.41118503</v>
      </c>
      <c r="M614" s="253">
        <f t="shared" si="264"/>
        <v>9023293754.154953</v>
      </c>
      <c r="N614" s="443">
        <f t="shared" si="275"/>
        <v>1.0000000001907672E-2</v>
      </c>
      <c r="O614" s="454">
        <f t="shared" si="265"/>
        <v>1.000000000476795E-2</v>
      </c>
      <c r="Q614" s="353">
        <v>585</v>
      </c>
      <c r="R614" s="54">
        <f t="shared" si="249"/>
        <v>4.0429378902735823E-15</v>
      </c>
      <c r="S614" s="253">
        <f t="shared" si="268"/>
        <v>4.1061796882014301E-6</v>
      </c>
      <c r="T614" s="253">
        <f t="shared" si="269"/>
        <v>1.8648974636276804E-6</v>
      </c>
      <c r="U614">
        <f t="shared" si="250"/>
        <v>2.5195096346415266E-16</v>
      </c>
      <c r="V614" s="253">
        <f t="shared" si="251"/>
        <v>1.8648974633757293E-6</v>
      </c>
      <c r="W614" s="253">
        <f t="shared" si="252"/>
        <v>2.2412822245737496E-6</v>
      </c>
      <c r="X614">
        <f t="shared" si="270"/>
        <v>113.65676595692612</v>
      </c>
      <c r="Y614">
        <f t="shared" si="271"/>
        <v>15.595425926280697</v>
      </c>
      <c r="Z614" s="55">
        <f t="shared" si="272"/>
        <v>8.5124747496230029</v>
      </c>
      <c r="AA614" s="477">
        <f t="shared" si="273"/>
        <v>2.3391869121086298E-6</v>
      </c>
      <c r="AB614" s="253">
        <f t="shared" si="254"/>
        <v>578585913.41118503</v>
      </c>
      <c r="AC614" s="261">
        <f t="shared" si="253"/>
        <v>2375.7777255284827</v>
      </c>
      <c r="AD614" s="435">
        <f t="shared" si="274"/>
        <v>-1.5404755755585477E-2</v>
      </c>
      <c r="AE614" s="478">
        <f t="shared" si="255"/>
        <v>-5.2318781614303582E-2</v>
      </c>
    </row>
    <row r="615" spans="2:31" x14ac:dyDescent="0.3">
      <c r="B615" s="353">
        <v>586</v>
      </c>
      <c r="C615" s="432">
        <f t="shared" si="256"/>
        <v>113.65676594362964</v>
      </c>
      <c r="D615" s="433">
        <f t="shared" si="257"/>
        <v>15.595425925550906</v>
      </c>
      <c r="E615" s="434">
        <f t="shared" si="258"/>
        <v>7.0829511763262456</v>
      </c>
      <c r="F615" s="434">
        <f t="shared" si="259"/>
        <v>7.0829511758290735</v>
      </c>
      <c r="G615" s="434">
        <f t="shared" si="260"/>
        <v>4.971720812818603E-10</v>
      </c>
      <c r="H615" s="467">
        <f t="shared" si="261"/>
        <v>8.5124747492246602</v>
      </c>
      <c r="I615" s="253">
        <f t="shared" si="266"/>
        <v>113.65676595692612</v>
      </c>
      <c r="J615">
        <f t="shared" si="267"/>
        <v>15.595425926280697</v>
      </c>
      <c r="K615" s="253">
        <f t="shared" si="262"/>
        <v>66417805776.244789</v>
      </c>
      <c r="L615" s="249">
        <f t="shared" si="263"/>
        <v>584371772.54529691</v>
      </c>
      <c r="M615" s="253">
        <f t="shared" si="264"/>
        <v>9113526691.7130699</v>
      </c>
      <c r="N615" s="443">
        <f t="shared" si="275"/>
        <v>1.0000000001836068E-2</v>
      </c>
      <c r="O615" s="454">
        <f t="shared" si="265"/>
        <v>1.0000000004589693E-2</v>
      </c>
      <c r="Q615" s="353">
        <v>586</v>
      </c>
      <c r="R615" s="54">
        <f t="shared" ref="R615:R678" si="276">AA615/AB615</f>
        <v>3.7934814908041238E-15</v>
      </c>
      <c r="S615" s="253">
        <f t="shared" si="268"/>
        <v>4.0028960326892488E-6</v>
      </c>
      <c r="T615" s="253">
        <f t="shared" si="269"/>
        <v>1.8179892808824606E-6</v>
      </c>
      <c r="U615">
        <f t="shared" ref="U615:U678" si="277">($C$9+$C$10)*R615</f>
        <v>2.3640514458332502E-16</v>
      </c>
      <c r="V615" s="253">
        <f t="shared" ref="V615:V678" si="278">T615-U615</f>
        <v>1.8179892806460554E-6</v>
      </c>
      <c r="W615" s="253">
        <f t="shared" ref="W615:W678" si="279">(1-$C$8)*S615</f>
        <v>2.1849067518067879E-6</v>
      </c>
      <c r="X615">
        <f t="shared" si="270"/>
        <v>113.65676595692612</v>
      </c>
      <c r="Y615">
        <f t="shared" si="271"/>
        <v>15.595425926280697</v>
      </c>
      <c r="Z615" s="55">
        <f t="shared" si="272"/>
        <v>8.5124747496230029</v>
      </c>
      <c r="AA615" s="477">
        <f t="shared" si="273"/>
        <v>2.2168035028989814E-6</v>
      </c>
      <c r="AB615" s="253">
        <f t="shared" si="254"/>
        <v>584371772.54529691</v>
      </c>
      <c r="AC615" s="261">
        <f t="shared" si="253"/>
        <v>2339.179449937154</v>
      </c>
      <c r="AD615" s="435">
        <f t="shared" si="274"/>
        <v>-1.5404755755586344E-2</v>
      </c>
      <c r="AE615" s="478">
        <f t="shared" si="255"/>
        <v>-5.2318781614303533E-2</v>
      </c>
    </row>
    <row r="616" spans="2:31" x14ac:dyDescent="0.3">
      <c r="B616" s="353">
        <v>587</v>
      </c>
      <c r="C616" s="432">
        <f t="shared" si="256"/>
        <v>113.65676594412682</v>
      </c>
      <c r="D616" s="433">
        <f t="shared" si="257"/>
        <v>15.595425925578194</v>
      </c>
      <c r="E616" s="434">
        <f t="shared" si="258"/>
        <v>7.0829511763386384</v>
      </c>
      <c r="F616" s="434">
        <f t="shared" si="259"/>
        <v>7.0829511758600567</v>
      </c>
      <c r="G616" s="434">
        <f t="shared" si="260"/>
        <v>4.7858161877911698E-10</v>
      </c>
      <c r="H616" s="467">
        <f t="shared" si="261"/>
        <v>8.5124747492395549</v>
      </c>
      <c r="I616" s="253">
        <f t="shared" si="266"/>
        <v>113.65676595692612</v>
      </c>
      <c r="J616">
        <f t="shared" si="267"/>
        <v>15.595425926280697</v>
      </c>
      <c r="K616" s="253">
        <f t="shared" si="262"/>
        <v>67081983834.300682</v>
      </c>
      <c r="L616" s="249">
        <f t="shared" si="263"/>
        <v>590215490.27074993</v>
      </c>
      <c r="M616" s="253">
        <f t="shared" si="264"/>
        <v>9204661958.6463127</v>
      </c>
      <c r="N616" s="443">
        <f t="shared" si="275"/>
        <v>1.0000000001767931E-2</v>
      </c>
      <c r="O616" s="454">
        <f t="shared" si="265"/>
        <v>1.0000000004418169E-2</v>
      </c>
      <c r="Q616" s="353">
        <v>587</v>
      </c>
      <c r="R616" s="54">
        <f t="shared" si="276"/>
        <v>3.5594169912166731E-15</v>
      </c>
      <c r="S616" s="253">
        <f t="shared" si="268"/>
        <v>3.9022102940501604E-6</v>
      </c>
      <c r="T616" s="253">
        <f t="shared" si="269"/>
        <v>1.7722609901427631E-6</v>
      </c>
      <c r="U616">
        <f t="shared" si="277"/>
        <v>2.2181853014987341E-16</v>
      </c>
      <c r="V616" s="253">
        <f t="shared" si="278"/>
        <v>1.7722609899209446E-6</v>
      </c>
      <c r="W616" s="253">
        <f t="shared" si="279"/>
        <v>2.1299493039073971E-6</v>
      </c>
      <c r="X616">
        <f t="shared" si="270"/>
        <v>113.65676595692612</v>
      </c>
      <c r="Y616">
        <f t="shared" si="271"/>
        <v>15.595425926280697</v>
      </c>
      <c r="Z616" s="55">
        <f t="shared" si="272"/>
        <v>8.5124747496230029</v>
      </c>
      <c r="AA616" s="477">
        <f t="shared" si="273"/>
        <v>2.1008230445489862E-6</v>
      </c>
      <c r="AB616" s="253">
        <f t="shared" si="254"/>
        <v>590215490.27074993</v>
      </c>
      <c r="AC616" s="261">
        <f t="shared" si="253"/>
        <v>2303.1449618423871</v>
      </c>
      <c r="AD616" s="435">
        <f t="shared" si="274"/>
        <v>-1.5404755755585569E-2</v>
      </c>
      <c r="AE616" s="478">
        <f t="shared" si="255"/>
        <v>-5.2318781614303651E-2</v>
      </c>
    </row>
    <row r="617" spans="2:31" x14ac:dyDescent="0.3">
      <c r="B617" s="353">
        <v>588</v>
      </c>
      <c r="C617" s="432">
        <f t="shared" si="256"/>
        <v>113.6567659446054</v>
      </c>
      <c r="D617" s="433">
        <f t="shared" si="257"/>
        <v>15.595425925604461</v>
      </c>
      <c r="E617" s="434">
        <f t="shared" si="258"/>
        <v>7.0829511763505684</v>
      </c>
      <c r="F617" s="434">
        <f t="shared" si="259"/>
        <v>7.0829511758898809</v>
      </c>
      <c r="G617" s="434">
        <f t="shared" si="260"/>
        <v>4.6068748815741856E-10</v>
      </c>
      <c r="H617" s="467">
        <f t="shared" si="261"/>
        <v>8.5124747492538919</v>
      </c>
      <c r="I617" s="253">
        <f t="shared" si="266"/>
        <v>113.65676595692612</v>
      </c>
      <c r="J617">
        <f t="shared" si="267"/>
        <v>15.595425926280697</v>
      </c>
      <c r="K617" s="253">
        <f t="shared" si="262"/>
        <v>67752803672.928978</v>
      </c>
      <c r="L617" s="249">
        <f t="shared" si="263"/>
        <v>596117645.17345738</v>
      </c>
      <c r="M617" s="253">
        <f t="shared" si="264"/>
        <v>9296708578.2484207</v>
      </c>
      <c r="N617" s="443">
        <f t="shared" si="275"/>
        <v>1.0000000001699668E-2</v>
      </c>
      <c r="O617" s="454">
        <f t="shared" si="265"/>
        <v>1.0000000004252841E-2</v>
      </c>
      <c r="Q617" s="353">
        <v>588</v>
      </c>
      <c r="R617" s="54">
        <f t="shared" si="276"/>
        <v>3.3397946841375906E-15</v>
      </c>
      <c r="S617" s="253">
        <f t="shared" si="268"/>
        <v>3.8040571263003835E-6</v>
      </c>
      <c r="T617" s="253">
        <f t="shared" si="269"/>
        <v>1.7276829133212499E-6</v>
      </c>
      <c r="U617">
        <f t="shared" si="277"/>
        <v>2.0813193555738255E-16</v>
      </c>
      <c r="V617" s="253">
        <f t="shared" si="278"/>
        <v>1.727682913113118E-6</v>
      </c>
      <c r="W617" s="253">
        <f t="shared" si="279"/>
        <v>2.0763742129791339E-6</v>
      </c>
      <c r="X617">
        <f t="shared" si="270"/>
        <v>113.65676595692612</v>
      </c>
      <c r="Y617">
        <f t="shared" si="271"/>
        <v>15.595425926280697</v>
      </c>
      <c r="Z617" s="55">
        <f t="shared" si="272"/>
        <v>8.5124747496230029</v>
      </c>
      <c r="AA617" s="477">
        <f t="shared" si="273"/>
        <v>1.9909105424709315E-6</v>
      </c>
      <c r="AB617" s="253">
        <f t="shared" si="254"/>
        <v>596117645.17345738</v>
      </c>
      <c r="AC617" s="261">
        <f t="shared" ref="AC617:AC680" si="280">$C$11*(AA617^$C$7)*(AB617^(1-$C$7))</f>
        <v>2267.6655762354876</v>
      </c>
      <c r="AD617" s="435">
        <f t="shared" si="274"/>
        <v>-1.5404755755589963E-2</v>
      </c>
      <c r="AE617" s="478">
        <f t="shared" si="255"/>
        <v>-5.2318781614303575E-2</v>
      </c>
    </row>
    <row r="618" spans="2:31" x14ac:dyDescent="0.3">
      <c r="B618" s="353">
        <v>589</v>
      </c>
      <c r="C618" s="432">
        <f t="shared" si="256"/>
        <v>113.65676594506608</v>
      </c>
      <c r="D618" s="433">
        <f t="shared" si="257"/>
        <v>15.595425925629749</v>
      </c>
      <c r="E618" s="434">
        <f t="shared" si="258"/>
        <v>7.0829511763620534</v>
      </c>
      <c r="F618" s="434">
        <f t="shared" si="259"/>
        <v>7.0829511759185904</v>
      </c>
      <c r="G618" s="434">
        <f t="shared" si="260"/>
        <v>4.4346304406417403E-10</v>
      </c>
      <c r="H618" s="467">
        <f t="shared" si="261"/>
        <v>8.512474749267696</v>
      </c>
      <c r="I618" s="253">
        <f t="shared" si="266"/>
        <v>113.65676595692612</v>
      </c>
      <c r="J618">
        <f t="shared" si="267"/>
        <v>15.595425926280697</v>
      </c>
      <c r="K618" s="253">
        <f t="shared" si="262"/>
        <v>68430331709.935631</v>
      </c>
      <c r="L618" s="249">
        <f t="shared" si="263"/>
        <v>602078821.62519193</v>
      </c>
      <c r="M618" s="253">
        <f t="shared" si="264"/>
        <v>9389675664.0461235</v>
      </c>
      <c r="N618" s="443">
        <f t="shared" si="275"/>
        <v>1.0000000001636986E-2</v>
      </c>
      <c r="O618" s="454">
        <f t="shared" si="265"/>
        <v>1.000000000409375E-2</v>
      </c>
      <c r="Q618" s="353">
        <v>589</v>
      </c>
      <c r="R618" s="54">
        <f t="shared" si="276"/>
        <v>3.1337234608134498E-15</v>
      </c>
      <c r="S618" s="253">
        <f t="shared" si="268"/>
        <v>3.7083728271182366E-6</v>
      </c>
      <c r="T618" s="253">
        <f t="shared" si="269"/>
        <v>1.6842261188301304E-6</v>
      </c>
      <c r="U618">
        <f t="shared" si="277"/>
        <v>1.9528982799405303E-16</v>
      </c>
      <c r="V618" s="253">
        <f t="shared" si="278"/>
        <v>1.6842261186348406E-6</v>
      </c>
      <c r="W618" s="253">
        <f t="shared" si="279"/>
        <v>2.0241467082881062E-6</v>
      </c>
      <c r="X618">
        <f t="shared" si="270"/>
        <v>113.65676595692612</v>
      </c>
      <c r="Y618">
        <f t="shared" si="271"/>
        <v>15.595425926280697</v>
      </c>
      <c r="Z618" s="55">
        <f t="shared" si="272"/>
        <v>8.5124747496230029</v>
      </c>
      <c r="AA618" s="477">
        <f t="shared" si="273"/>
        <v>1.8867485285857802E-6</v>
      </c>
      <c r="AB618" s="253">
        <f t="shared" ref="AB618:AB681" si="281">AB617*(1+$C$10)</f>
        <v>602078821.62519193</v>
      </c>
      <c r="AC618" s="261">
        <f t="shared" si="280"/>
        <v>2232.7327418982295</v>
      </c>
      <c r="AD618" s="435">
        <f t="shared" si="274"/>
        <v>-1.5404755755586102E-2</v>
      </c>
      <c r="AE618" s="478">
        <f t="shared" ref="AE618:AE681" si="282">(AA618-AA617)/AA617</f>
        <v>-5.2318781614303554E-2</v>
      </c>
    </row>
    <row r="619" spans="2:31" x14ac:dyDescent="0.3">
      <c r="B619" s="353">
        <v>590</v>
      </c>
      <c r="C619" s="432">
        <f t="shared" si="256"/>
        <v>113.65676594550955</v>
      </c>
      <c r="D619" s="433">
        <f t="shared" si="257"/>
        <v>15.595425925654089</v>
      </c>
      <c r="E619" s="434">
        <f t="shared" si="258"/>
        <v>7.0829511763731077</v>
      </c>
      <c r="F619" s="434">
        <f t="shared" si="259"/>
        <v>7.0829511759462269</v>
      </c>
      <c r="G619" s="434">
        <f t="shared" si="260"/>
        <v>4.2688075296837269E-10</v>
      </c>
      <c r="H619" s="467">
        <f t="shared" si="261"/>
        <v>8.5124747492809814</v>
      </c>
      <c r="I619" s="253">
        <f t="shared" si="266"/>
        <v>113.65676595692612</v>
      </c>
      <c r="J619">
        <f t="shared" si="267"/>
        <v>15.595425926280697</v>
      </c>
      <c r="K619" s="253">
        <f t="shared" si="262"/>
        <v>69114635027.304657</v>
      </c>
      <c r="L619" s="249">
        <f t="shared" si="263"/>
        <v>608099609.8414439</v>
      </c>
      <c r="M619" s="253">
        <f t="shared" si="264"/>
        <v>9483572420.7013836</v>
      </c>
      <c r="N619" s="443">
        <f t="shared" si="275"/>
        <v>1.0000000001576076E-2</v>
      </c>
      <c r="O619" s="454">
        <f t="shared" si="265"/>
        <v>1.0000000003940794E-2</v>
      </c>
      <c r="Q619" s="353">
        <v>590</v>
      </c>
      <c r="R619" s="54">
        <f t="shared" si="276"/>
        <v>2.9403671954728028E-15</v>
      </c>
      <c r="S619" s="253">
        <f t="shared" si="268"/>
        <v>3.6150952965008228E-6</v>
      </c>
      <c r="T619" s="253">
        <f t="shared" si="269"/>
        <v>1.6418624028043318E-6</v>
      </c>
      <c r="U619">
        <f t="shared" si="277"/>
        <v>1.832401011205319E-16</v>
      </c>
      <c r="V619" s="253">
        <f t="shared" si="278"/>
        <v>1.6418624026210917E-6</v>
      </c>
      <c r="W619" s="253">
        <f t="shared" si="279"/>
        <v>1.9732328936964913E-6</v>
      </c>
      <c r="X619">
        <f t="shared" si="270"/>
        <v>113.65676595692612</v>
      </c>
      <c r="Y619">
        <f t="shared" si="271"/>
        <v>15.595425926280697</v>
      </c>
      <c r="Z619" s="55">
        <f t="shared" si="272"/>
        <v>8.5124747496230029</v>
      </c>
      <c r="AA619" s="477">
        <f t="shared" si="273"/>
        <v>1.788036144357592E-6</v>
      </c>
      <c r="AB619" s="253">
        <f t="shared" si="281"/>
        <v>608099609.8414439</v>
      </c>
      <c r="AC619" s="261">
        <f t="shared" si="280"/>
        <v>2198.3380393417879</v>
      </c>
      <c r="AD619" s="435">
        <f t="shared" si="274"/>
        <v>-1.5404755755585812E-2</v>
      </c>
      <c r="AE619" s="478">
        <f t="shared" si="282"/>
        <v>-5.2318781614303644E-2</v>
      </c>
    </row>
    <row r="620" spans="2:31" x14ac:dyDescent="0.3">
      <c r="B620" s="353">
        <v>591</v>
      </c>
      <c r="C620" s="432">
        <f t="shared" si="256"/>
        <v>113.65676594593643</v>
      </c>
      <c r="D620" s="433">
        <f t="shared" si="257"/>
        <v>15.595425925677514</v>
      </c>
      <c r="E620" s="434">
        <f t="shared" si="258"/>
        <v>7.0829511763837463</v>
      </c>
      <c r="F620" s="434">
        <f t="shared" si="259"/>
        <v>7.0829511759728296</v>
      </c>
      <c r="G620" s="434">
        <f t="shared" si="260"/>
        <v>4.1091663405268264E-10</v>
      </c>
      <c r="H620" s="467">
        <f t="shared" si="261"/>
        <v>8.5124747492937676</v>
      </c>
      <c r="I620" s="253">
        <f t="shared" si="266"/>
        <v>113.65676595692612</v>
      </c>
      <c r="J620">
        <f t="shared" si="267"/>
        <v>15.595425926280697</v>
      </c>
      <c r="K620" s="253">
        <f t="shared" si="262"/>
        <v>69805781377.83989</v>
      </c>
      <c r="L620" s="249">
        <f t="shared" si="263"/>
        <v>614180605.93985832</v>
      </c>
      <c r="M620" s="253">
        <f t="shared" si="264"/>
        <v>9578408144.9227982</v>
      </c>
      <c r="N620" s="443">
        <f t="shared" si="275"/>
        <v>1.0000000001518492E-2</v>
      </c>
      <c r="O620" s="454">
        <f t="shared" si="265"/>
        <v>1.0000000003793494E-2</v>
      </c>
      <c r="Q620" s="353">
        <v>591</v>
      </c>
      <c r="R620" s="54">
        <f t="shared" si="276"/>
        <v>2.758941352779207E-15</v>
      </c>
      <c r="S620" s="253">
        <f t="shared" si="268"/>
        <v>3.5241639964604453E-6</v>
      </c>
      <c r="T620" s="253">
        <f t="shared" si="269"/>
        <v>1.600564270796878E-6</v>
      </c>
      <c r="U620">
        <f t="shared" si="277"/>
        <v>1.7193386365051873E-16</v>
      </c>
      <c r="V620" s="253">
        <f t="shared" si="278"/>
        <v>1.600564270624944E-6</v>
      </c>
      <c r="W620" s="253">
        <f t="shared" si="279"/>
        <v>1.9235997256635671E-6</v>
      </c>
      <c r="X620">
        <f t="shared" si="270"/>
        <v>113.65676595692612</v>
      </c>
      <c r="Y620">
        <f t="shared" si="271"/>
        <v>15.595425926280697</v>
      </c>
      <c r="Z620" s="55">
        <f t="shared" si="272"/>
        <v>8.5124747496230029</v>
      </c>
      <c r="AA620" s="477">
        <f t="shared" si="273"/>
        <v>1.6944882718024658E-6</v>
      </c>
      <c r="AB620" s="253">
        <f t="shared" si="281"/>
        <v>614180605.93985832</v>
      </c>
      <c r="AC620" s="261">
        <f t="shared" si="280"/>
        <v>2164.4731787775131</v>
      </c>
      <c r="AD620" s="435">
        <f t="shared" si="274"/>
        <v>-1.5404755755586318E-2</v>
      </c>
      <c r="AE620" s="478">
        <f t="shared" si="282"/>
        <v>-5.231878161430354E-2</v>
      </c>
    </row>
    <row r="621" spans="2:31" x14ac:dyDescent="0.3">
      <c r="B621" s="353">
        <v>592</v>
      </c>
      <c r="C621" s="432">
        <f t="shared" si="256"/>
        <v>113.65676594634735</v>
      </c>
      <c r="D621" s="433">
        <f t="shared" si="257"/>
        <v>15.59542592570007</v>
      </c>
      <c r="E621" s="434">
        <f t="shared" si="258"/>
        <v>7.0829511763939905</v>
      </c>
      <c r="F621" s="434">
        <f t="shared" si="259"/>
        <v>7.0829511759984376</v>
      </c>
      <c r="G621" s="434">
        <f t="shared" si="260"/>
        <v>3.9555292374870987E-10</v>
      </c>
      <c r="H621" s="467">
        <f t="shared" si="261"/>
        <v>8.5124747493060795</v>
      </c>
      <c r="I621" s="253">
        <f t="shared" si="266"/>
        <v>113.65676595692612</v>
      </c>
      <c r="J621">
        <f t="shared" si="267"/>
        <v>15.595425926280697</v>
      </c>
      <c r="K621" s="253">
        <f t="shared" si="262"/>
        <v>70503839191.873184</v>
      </c>
      <c r="L621" s="249">
        <f t="shared" si="263"/>
        <v>620322411.99925685</v>
      </c>
      <c r="M621" s="253">
        <f t="shared" si="264"/>
        <v>9674192226.3860207</v>
      </c>
      <c r="N621" s="443">
        <f t="shared" si="275"/>
        <v>1.0000000001461049E-2</v>
      </c>
      <c r="O621" s="454">
        <f t="shared" si="265"/>
        <v>1.0000000003651499E-2</v>
      </c>
      <c r="Q621" s="353">
        <v>592</v>
      </c>
      <c r="R621" s="54">
        <f t="shared" si="276"/>
        <v>2.5887098046103771E-15</v>
      </c>
      <c r="S621" s="253">
        <f t="shared" si="268"/>
        <v>3.4355199117349945E-6</v>
      </c>
      <c r="T621" s="253">
        <f t="shared" si="269"/>
        <v>1.5603049199347875E-6</v>
      </c>
      <c r="U621">
        <f t="shared" si="277"/>
        <v>1.613252409763206E-16</v>
      </c>
      <c r="V621" s="253">
        <f t="shared" si="278"/>
        <v>1.5603049197734623E-6</v>
      </c>
      <c r="W621" s="253">
        <f t="shared" si="279"/>
        <v>1.875214991800207E-6</v>
      </c>
      <c r="X621">
        <f t="shared" si="270"/>
        <v>113.65676595692612</v>
      </c>
      <c r="Y621">
        <f t="shared" si="271"/>
        <v>15.595425926280697</v>
      </c>
      <c r="Z621" s="55">
        <f t="shared" si="272"/>
        <v>8.5124747496230029</v>
      </c>
      <c r="AA621" s="477">
        <f t="shared" si="273"/>
        <v>1.6058347099620339E-6</v>
      </c>
      <c r="AB621" s="253">
        <f t="shared" si="281"/>
        <v>620322411.99925685</v>
      </c>
      <c r="AC621" s="261">
        <f t="shared" si="280"/>
        <v>2131.1299981189245</v>
      </c>
      <c r="AD621" s="435">
        <f t="shared" si="274"/>
        <v>-1.5404755755587935E-2</v>
      </c>
      <c r="AE621" s="478">
        <f t="shared" si="282"/>
        <v>-5.2318781614303582E-2</v>
      </c>
    </row>
    <row r="622" spans="2:31" x14ac:dyDescent="0.3">
      <c r="B622" s="353">
        <v>593</v>
      </c>
      <c r="C622" s="432">
        <f t="shared" si="256"/>
        <v>113.65676594674291</v>
      </c>
      <c r="D622" s="433">
        <f t="shared" si="257"/>
        <v>15.595425925721784</v>
      </c>
      <c r="E622" s="434">
        <f t="shared" si="258"/>
        <v>7.0829511764038529</v>
      </c>
      <c r="F622" s="434">
        <f t="shared" si="259"/>
        <v>7.0829511760230881</v>
      </c>
      <c r="G622" s="434">
        <f t="shared" si="260"/>
        <v>3.8076475306070279E-10</v>
      </c>
      <c r="H622" s="467">
        <f t="shared" si="261"/>
        <v>8.5124747493179314</v>
      </c>
      <c r="I622" s="253">
        <f t="shared" si="266"/>
        <v>113.65676595692612</v>
      </c>
      <c r="J622">
        <f t="shared" si="267"/>
        <v>15.595425926280697</v>
      </c>
      <c r="K622" s="253">
        <f t="shared" si="262"/>
        <v>71208877584.039749</v>
      </c>
      <c r="L622" s="249">
        <f t="shared" si="263"/>
        <v>626525636.11924946</v>
      </c>
      <c r="M622" s="253">
        <f t="shared" si="264"/>
        <v>9770934148.6634769</v>
      </c>
      <c r="N622" s="443">
        <f t="shared" si="275"/>
        <v>1.0000000001405397E-2</v>
      </c>
      <c r="O622" s="454">
        <f t="shared" si="265"/>
        <v>1.0000000003515171E-2</v>
      </c>
      <c r="Q622" s="353">
        <v>593</v>
      </c>
      <c r="R622" s="54">
        <f t="shared" si="276"/>
        <v>2.4289818432476831E-15</v>
      </c>
      <c r="S622" s="253">
        <f t="shared" si="268"/>
        <v>3.3491055114863973E-6</v>
      </c>
      <c r="T622" s="253">
        <f t="shared" si="269"/>
        <v>1.5210582215237144E-6</v>
      </c>
      <c r="U622">
        <f t="shared" si="277"/>
        <v>1.5137118903446096E-16</v>
      </c>
      <c r="V622" s="253">
        <f t="shared" si="278"/>
        <v>1.5210582213723433E-6</v>
      </c>
      <c r="W622" s="253">
        <f t="shared" si="279"/>
        <v>1.8280472899626828E-6</v>
      </c>
      <c r="X622">
        <f t="shared" si="270"/>
        <v>113.65676595692612</v>
      </c>
      <c r="Y622">
        <f t="shared" si="271"/>
        <v>15.595425926280697</v>
      </c>
      <c r="Z622" s="55">
        <f t="shared" si="272"/>
        <v>8.5124747496230029</v>
      </c>
      <c r="AA622" s="477">
        <f t="shared" si="273"/>
        <v>1.5218193944628618E-6</v>
      </c>
      <c r="AB622" s="253">
        <f t="shared" si="281"/>
        <v>626525636.11924946</v>
      </c>
      <c r="AC622" s="261">
        <f t="shared" si="280"/>
        <v>2098.300461014499</v>
      </c>
      <c r="AD622" s="435">
        <f t="shared" si="274"/>
        <v>-1.5404755755586488E-2</v>
      </c>
      <c r="AE622" s="478">
        <f t="shared" si="282"/>
        <v>-5.2318781614303533E-2</v>
      </c>
    </row>
    <row r="623" spans="2:31" x14ac:dyDescent="0.3">
      <c r="B623" s="353">
        <v>594</v>
      </c>
      <c r="C623" s="432">
        <f t="shared" si="256"/>
        <v>113.65676594712367</v>
      </c>
      <c r="D623" s="433">
        <f t="shared" si="257"/>
        <v>15.595425925742683</v>
      </c>
      <c r="E623" s="434">
        <f t="shared" si="258"/>
        <v>7.0829511764133448</v>
      </c>
      <c r="F623" s="434">
        <f t="shared" si="259"/>
        <v>7.0829511760468176</v>
      </c>
      <c r="G623" s="434">
        <f t="shared" si="260"/>
        <v>3.6652725299290978E-10</v>
      </c>
      <c r="H623" s="467">
        <f t="shared" si="261"/>
        <v>8.5124747493293391</v>
      </c>
      <c r="I623" s="253">
        <f t="shared" si="266"/>
        <v>113.65676595692612</v>
      </c>
      <c r="J623">
        <f t="shared" si="267"/>
        <v>15.595425926280697</v>
      </c>
      <c r="K623" s="253">
        <f t="shared" si="262"/>
        <v>71920966360.121094</v>
      </c>
      <c r="L623" s="249">
        <f t="shared" si="263"/>
        <v>632790892.48044193</v>
      </c>
      <c r="M623" s="253">
        <f t="shared" si="264"/>
        <v>9868643490.1633377</v>
      </c>
      <c r="N623" s="443">
        <f t="shared" si="275"/>
        <v>1.0000000001353607E-2</v>
      </c>
      <c r="O623" s="454">
        <f t="shared" si="265"/>
        <v>1.0000000003383667E-2</v>
      </c>
      <c r="Q623" s="353">
        <v>594</v>
      </c>
      <c r="R623" s="54">
        <f t="shared" si="276"/>
        <v>2.2791093788571277E-15</v>
      </c>
      <c r="S623" s="253">
        <f t="shared" si="268"/>
        <v>3.264864711962638E-6</v>
      </c>
      <c r="T623" s="253">
        <f t="shared" si="269"/>
        <v>1.4827987040902143E-6</v>
      </c>
      <c r="U623">
        <f t="shared" si="277"/>
        <v>1.4203131965610844E-16</v>
      </c>
      <c r="V623" s="253">
        <f t="shared" si="278"/>
        <v>1.4827987039481829E-6</v>
      </c>
      <c r="W623" s="253">
        <f t="shared" si="279"/>
        <v>1.7820660078724237E-6</v>
      </c>
      <c r="X623">
        <f t="shared" si="270"/>
        <v>113.65676595692612</v>
      </c>
      <c r="Y623">
        <f t="shared" si="271"/>
        <v>15.595425926280697</v>
      </c>
      <c r="Z623" s="55">
        <f t="shared" si="272"/>
        <v>8.5124747496230029</v>
      </c>
      <c r="AA623" s="477">
        <f t="shared" si="273"/>
        <v>1.4421996579075476E-6</v>
      </c>
      <c r="AB623" s="253">
        <f t="shared" si="281"/>
        <v>632790892.48044193</v>
      </c>
      <c r="AC623" s="261">
        <f t="shared" si="280"/>
        <v>2065.9766549107344</v>
      </c>
      <c r="AD623" s="435">
        <f t="shared" si="274"/>
        <v>-1.5404755755587297E-2</v>
      </c>
      <c r="AE623" s="478">
        <f t="shared" si="282"/>
        <v>-5.2318781614303617E-2</v>
      </c>
    </row>
    <row r="624" spans="2:31" x14ac:dyDescent="0.3">
      <c r="B624" s="353">
        <v>595</v>
      </c>
      <c r="C624" s="432">
        <f t="shared" si="256"/>
        <v>113.6567659474902</v>
      </c>
      <c r="D624" s="433">
        <f t="shared" si="257"/>
        <v>15.595425925762797</v>
      </c>
      <c r="E624" s="434">
        <f t="shared" si="258"/>
        <v>7.0829511764224797</v>
      </c>
      <c r="F624" s="434">
        <f t="shared" si="259"/>
        <v>7.0829511760696588</v>
      </c>
      <c r="G624" s="434">
        <f t="shared" si="260"/>
        <v>3.5282088362009745E-10</v>
      </c>
      <c r="H624" s="467">
        <f t="shared" si="261"/>
        <v>8.512474749340317</v>
      </c>
      <c r="I624" s="253">
        <f t="shared" si="266"/>
        <v>113.65676595692612</v>
      </c>
      <c r="J624">
        <f t="shared" si="267"/>
        <v>15.595425926280697</v>
      </c>
      <c r="K624" s="253">
        <f t="shared" si="262"/>
        <v>72640176023.956558</v>
      </c>
      <c r="L624" s="249">
        <f t="shared" si="263"/>
        <v>639118801.40524638</v>
      </c>
      <c r="M624" s="253">
        <f t="shared" si="264"/>
        <v>9967329925.0778294</v>
      </c>
      <c r="N624" s="443">
        <f t="shared" si="275"/>
        <v>1.0000000001302942E-2</v>
      </c>
      <c r="O624" s="454">
        <f t="shared" si="265"/>
        <v>1.0000000003257096E-2</v>
      </c>
      <c r="Q624" s="353">
        <v>595</v>
      </c>
      <c r="R624" s="54">
        <f t="shared" si="276"/>
        <v>2.138484309890684E-15</v>
      </c>
      <c r="S624" s="253">
        <f t="shared" si="268"/>
        <v>3.1827428400988246E-6</v>
      </c>
      <c r="T624" s="253">
        <f t="shared" si="269"/>
        <v>1.4455015368504961E-6</v>
      </c>
      <c r="U624">
        <f t="shared" si="277"/>
        <v>1.3326773669369226E-16</v>
      </c>
      <c r="V624" s="253">
        <f t="shared" si="278"/>
        <v>1.4455015367172284E-6</v>
      </c>
      <c r="W624" s="253">
        <f t="shared" si="279"/>
        <v>1.7372413032483285E-6</v>
      </c>
      <c r="X624">
        <f t="shared" si="270"/>
        <v>113.65676595692612</v>
      </c>
      <c r="Y624">
        <f t="shared" si="271"/>
        <v>15.595425926280697</v>
      </c>
      <c r="Z624" s="55">
        <f t="shared" si="272"/>
        <v>8.5124747496230029</v>
      </c>
      <c r="AA624" s="477">
        <f t="shared" si="273"/>
        <v>1.3667455289612593E-6</v>
      </c>
      <c r="AB624" s="253">
        <f t="shared" si="281"/>
        <v>639118801.40524638</v>
      </c>
      <c r="AC624" s="261">
        <f t="shared" si="280"/>
        <v>2034.150789145091</v>
      </c>
      <c r="AD624" s="435">
        <f t="shared" si="274"/>
        <v>-1.540475575558644E-2</v>
      </c>
      <c r="AE624" s="478">
        <f t="shared" si="282"/>
        <v>-5.2318781614303547E-2</v>
      </c>
    </row>
    <row r="625" spans="2:31" x14ac:dyDescent="0.3">
      <c r="B625" s="353">
        <v>596</v>
      </c>
      <c r="C625" s="432">
        <f t="shared" si="256"/>
        <v>113.65676594784303</v>
      </c>
      <c r="D625" s="433">
        <f t="shared" si="257"/>
        <v>15.595425925782166</v>
      </c>
      <c r="E625" s="434">
        <f t="shared" si="258"/>
        <v>7.0829511764312763</v>
      </c>
      <c r="F625" s="434">
        <f t="shared" si="259"/>
        <v>7.0829511760916466</v>
      </c>
      <c r="G625" s="434">
        <f t="shared" si="260"/>
        <v>3.3962965773071119E-10</v>
      </c>
      <c r="H625" s="467">
        <f t="shared" si="261"/>
        <v>8.5124747493508899</v>
      </c>
      <c r="I625" s="253">
        <f t="shared" si="266"/>
        <v>113.65676595692612</v>
      </c>
      <c r="J625">
        <f t="shared" si="267"/>
        <v>15.595425926280697</v>
      </c>
      <c r="K625" s="253">
        <f t="shared" si="262"/>
        <v>73366577784.423889</v>
      </c>
      <c r="L625" s="249">
        <f t="shared" si="263"/>
        <v>645509989.41929889</v>
      </c>
      <c r="M625" s="253">
        <f t="shared" si="264"/>
        <v>10067003224.341097</v>
      </c>
      <c r="N625" s="443">
        <f t="shared" si="275"/>
        <v>1.0000000001253015E-2</v>
      </c>
      <c r="O625" s="454">
        <f t="shared" si="265"/>
        <v>1.0000000003135529E-2</v>
      </c>
      <c r="Q625" s="353">
        <v>596</v>
      </c>
      <c r="R625" s="54">
        <f t="shared" si="276"/>
        <v>2.006536055738513E-15</v>
      </c>
      <c r="S625" s="253">
        <f t="shared" si="268"/>
        <v>3.1026865980339197E-6</v>
      </c>
      <c r="T625" s="253">
        <f t="shared" si="269"/>
        <v>1.409142513595038E-6</v>
      </c>
      <c r="U625">
        <f t="shared" si="277"/>
        <v>1.250448822587945E-16</v>
      </c>
      <c r="V625" s="253">
        <f t="shared" si="278"/>
        <v>1.4091425134699931E-6</v>
      </c>
      <c r="W625" s="253">
        <f t="shared" si="279"/>
        <v>1.6935440844388817E-6</v>
      </c>
      <c r="X625">
        <f t="shared" si="270"/>
        <v>113.65676595692612</v>
      </c>
      <c r="Y625">
        <f t="shared" si="271"/>
        <v>15.595425926280697</v>
      </c>
      <c r="Z625" s="55">
        <f t="shared" si="272"/>
        <v>8.5124747496230029</v>
      </c>
      <c r="AA625" s="477">
        <f t="shared" si="273"/>
        <v>1.2952390681092094E-6</v>
      </c>
      <c r="AB625" s="253">
        <f t="shared" si="281"/>
        <v>645509989.41929889</v>
      </c>
      <c r="AC625" s="261">
        <f t="shared" si="280"/>
        <v>2002.8151930682759</v>
      </c>
      <c r="AD625" s="435">
        <f t="shared" si="274"/>
        <v>-1.5404755755587224E-2</v>
      </c>
      <c r="AE625" s="478">
        <f t="shared" si="282"/>
        <v>-5.2318781614303561E-2</v>
      </c>
    </row>
    <row r="626" spans="2:31" x14ac:dyDescent="0.3">
      <c r="B626" s="353">
        <v>597</v>
      </c>
      <c r="C626" s="432">
        <f t="shared" si="256"/>
        <v>113.65676594818267</v>
      </c>
      <c r="D626" s="433">
        <f t="shared" si="257"/>
        <v>15.595425925800804</v>
      </c>
      <c r="E626" s="434">
        <f t="shared" si="258"/>
        <v>7.0829511764397406</v>
      </c>
      <c r="F626" s="434">
        <f t="shared" si="259"/>
        <v>7.0829511761128128</v>
      </c>
      <c r="G626" s="434">
        <f t="shared" si="260"/>
        <v>3.269278181505797E-10</v>
      </c>
      <c r="H626" s="467">
        <f t="shared" si="261"/>
        <v>8.5124747493610631</v>
      </c>
      <c r="I626" s="253">
        <f t="shared" si="266"/>
        <v>113.65676595692612</v>
      </c>
      <c r="J626">
        <f t="shared" si="267"/>
        <v>15.595425926280697</v>
      </c>
      <c r="K626" s="253">
        <f t="shared" si="262"/>
        <v>74100243562.489563</v>
      </c>
      <c r="L626" s="249">
        <f t="shared" si="263"/>
        <v>651965089.31349194</v>
      </c>
      <c r="M626" s="253">
        <f t="shared" si="264"/>
        <v>10167673256.596672</v>
      </c>
      <c r="N626" s="443">
        <f t="shared" si="275"/>
        <v>1.0000000001208325E-2</v>
      </c>
      <c r="O626" s="454">
        <f t="shared" si="265"/>
        <v>1.0000000003018199E-2</v>
      </c>
      <c r="Q626" s="353">
        <v>597</v>
      </c>
      <c r="R626" s="54">
        <f t="shared" si="276"/>
        <v>1.8827292416208949E-15</v>
      </c>
      <c r="S626" s="253">
        <f t="shared" si="268"/>
        <v>3.0246440285198803E-6</v>
      </c>
      <c r="T626" s="253">
        <f t="shared" si="269"/>
        <v>1.3736980369785098E-6</v>
      </c>
      <c r="U626">
        <f t="shared" si="277"/>
        <v>1.1732939244743597E-16</v>
      </c>
      <c r="V626" s="253">
        <f t="shared" si="278"/>
        <v>1.3736980368611805E-6</v>
      </c>
      <c r="W626" s="253">
        <f t="shared" si="279"/>
        <v>1.6509459915413705E-6</v>
      </c>
      <c r="X626">
        <f t="shared" si="270"/>
        <v>113.65676595692612</v>
      </c>
      <c r="Y626">
        <f t="shared" si="271"/>
        <v>15.595425926280697</v>
      </c>
      <c r="Z626" s="55">
        <f t="shared" si="272"/>
        <v>8.5124747496230029</v>
      </c>
      <c r="AA626" s="477">
        <f t="shared" si="273"/>
        <v>1.2274737381664895E-6</v>
      </c>
      <c r="AB626" s="253">
        <f t="shared" si="281"/>
        <v>651965089.31349194</v>
      </c>
      <c r="AC626" s="261">
        <f t="shared" si="280"/>
        <v>1971.9623141954817</v>
      </c>
      <c r="AD626" s="435">
        <f t="shared" si="274"/>
        <v>-1.5404755755586313E-2</v>
      </c>
      <c r="AE626" s="478">
        <f t="shared" si="282"/>
        <v>-5.2318781614303617E-2</v>
      </c>
    </row>
    <row r="627" spans="2:31" x14ac:dyDescent="0.3">
      <c r="B627" s="353">
        <v>598</v>
      </c>
      <c r="C627" s="432">
        <f t="shared" si="256"/>
        <v>113.65676594850959</v>
      </c>
      <c r="D627" s="433">
        <f t="shared" si="257"/>
        <v>15.59542592581875</v>
      </c>
      <c r="E627" s="434">
        <f t="shared" si="258"/>
        <v>7.0829511764478914</v>
      </c>
      <c r="F627" s="434">
        <f t="shared" si="259"/>
        <v>7.0829511761331858</v>
      </c>
      <c r="G627" s="434">
        <f t="shared" si="260"/>
        <v>3.1470559491708627E-10</v>
      </c>
      <c r="H627" s="467">
        <f t="shared" si="261"/>
        <v>8.5124747493708579</v>
      </c>
      <c r="I627" s="253">
        <f t="shared" si="266"/>
        <v>113.65676595692612</v>
      </c>
      <c r="J627">
        <f t="shared" si="267"/>
        <v>15.595425926280697</v>
      </c>
      <c r="K627" s="253">
        <f t="shared" si="262"/>
        <v>74841245998.329727</v>
      </c>
      <c r="L627" s="249">
        <f t="shared" si="263"/>
        <v>658484740.20662689</v>
      </c>
      <c r="M627" s="253">
        <f t="shared" si="264"/>
        <v>10269349989.174467</v>
      </c>
      <c r="N627" s="443">
        <f t="shared" si="275"/>
        <v>1.0000000001163325E-2</v>
      </c>
      <c r="O627" s="454">
        <f t="shared" si="265"/>
        <v>1.00000000029051E-2</v>
      </c>
      <c r="Q627" s="353">
        <v>598</v>
      </c>
      <c r="R627" s="54">
        <f t="shared" si="276"/>
        <v>1.7665615263264033E-15</v>
      </c>
      <c r="S627" s="253">
        <f t="shared" si="268"/>
        <v>2.948564481200922E-6</v>
      </c>
      <c r="T627" s="253">
        <f t="shared" si="269"/>
        <v>1.3391451032048753E-6</v>
      </c>
      <c r="U627">
        <f t="shared" si="277"/>
        <v>1.1008996196736595E-16</v>
      </c>
      <c r="V627" s="253">
        <f t="shared" si="278"/>
        <v>1.3391451030947854E-6</v>
      </c>
      <c r="W627" s="253">
        <f t="shared" si="279"/>
        <v>1.6094193779960467E-6</v>
      </c>
      <c r="X627">
        <f t="shared" si="270"/>
        <v>113.65676595692612</v>
      </c>
      <c r="Y627">
        <f t="shared" si="271"/>
        <v>15.595425926280697</v>
      </c>
      <c r="Z627" s="55">
        <f t="shared" si="272"/>
        <v>8.5124747496230029</v>
      </c>
      <c r="AA627" s="477">
        <f t="shared" si="273"/>
        <v>1.163253807722064E-6</v>
      </c>
      <c r="AB627" s="253">
        <f t="shared" si="281"/>
        <v>658484740.20662689</v>
      </c>
      <c r="AC627" s="261">
        <f t="shared" si="280"/>
        <v>1941.5847163860813</v>
      </c>
      <c r="AD627" s="435">
        <f t="shared" si="274"/>
        <v>-1.5404755755585432E-2</v>
      </c>
      <c r="AE627" s="478">
        <f t="shared" si="282"/>
        <v>-5.2318781614303665E-2</v>
      </c>
    </row>
    <row r="628" spans="2:31" x14ac:dyDescent="0.3">
      <c r="B628" s="353">
        <v>599</v>
      </c>
      <c r="C628" s="432">
        <f t="shared" si="256"/>
        <v>113.6567659488243</v>
      </c>
      <c r="D628" s="433">
        <f t="shared" si="257"/>
        <v>15.595425925836022</v>
      </c>
      <c r="E628" s="434">
        <f t="shared" si="258"/>
        <v>7.0829511764557358</v>
      </c>
      <c r="F628" s="434">
        <f t="shared" si="259"/>
        <v>7.0829511761527986</v>
      </c>
      <c r="G628" s="434">
        <f t="shared" si="260"/>
        <v>3.0293723085605961E-10</v>
      </c>
      <c r="H628" s="467">
        <f t="shared" si="261"/>
        <v>8.512474749380285</v>
      </c>
      <c r="I628" s="253">
        <f t="shared" si="266"/>
        <v>113.65676595692612</v>
      </c>
      <c r="J628">
        <f t="shared" si="267"/>
        <v>15.595425926280697</v>
      </c>
      <c r="K628" s="253">
        <f t="shared" si="262"/>
        <v>75589658458.522339</v>
      </c>
      <c r="L628" s="249">
        <f t="shared" si="263"/>
        <v>665069587.60869312</v>
      </c>
      <c r="M628" s="253">
        <f t="shared" si="264"/>
        <v>10372043489.077696</v>
      </c>
      <c r="N628" s="443">
        <f t="shared" si="275"/>
        <v>1.0000000001118288E-2</v>
      </c>
      <c r="O628" s="454">
        <f t="shared" si="265"/>
        <v>1.0000000002796779E-2</v>
      </c>
      <c r="Q628" s="353">
        <v>599</v>
      </c>
      <c r="R628" s="54">
        <f t="shared" si="276"/>
        <v>1.6575615639824769E-15</v>
      </c>
      <c r="S628" s="253">
        <f t="shared" si="268"/>
        <v>2.8743985797410174E-6</v>
      </c>
      <c r="T628" s="253">
        <f t="shared" si="269"/>
        <v>1.3054612870977386E-6</v>
      </c>
      <c r="U628">
        <f t="shared" si="277"/>
        <v>1.0329721711808748E-16</v>
      </c>
      <c r="V628" s="253">
        <f t="shared" si="278"/>
        <v>1.3054612869944415E-6</v>
      </c>
      <c r="W628" s="253">
        <f t="shared" si="279"/>
        <v>1.5689372926432788E-6</v>
      </c>
      <c r="X628">
        <f t="shared" si="270"/>
        <v>113.65676595692612</v>
      </c>
      <c r="Y628">
        <f t="shared" si="271"/>
        <v>15.595425926280697</v>
      </c>
      <c r="Z628" s="55">
        <f t="shared" si="272"/>
        <v>8.5124747496230029</v>
      </c>
      <c r="AA628" s="477">
        <f t="shared" si="273"/>
        <v>1.1023937857938463E-6</v>
      </c>
      <c r="AB628" s="253">
        <f t="shared" si="281"/>
        <v>665069587.60869312</v>
      </c>
      <c r="AC628" s="261">
        <f t="shared" si="280"/>
        <v>1911.6750780513705</v>
      </c>
      <c r="AD628" s="435">
        <f t="shared" si="274"/>
        <v>-1.5404755755588286E-2</v>
      </c>
      <c r="AE628" s="478">
        <f t="shared" si="282"/>
        <v>-5.2318781614303547E-2</v>
      </c>
    </row>
    <row r="629" spans="2:31" x14ac:dyDescent="0.3">
      <c r="B629" s="353">
        <v>600</v>
      </c>
      <c r="C629" s="432">
        <f t="shared" si="256"/>
        <v>113.65676594912723</v>
      </c>
      <c r="D629" s="433">
        <f t="shared" si="257"/>
        <v>15.595425925852648</v>
      </c>
      <c r="E629" s="434">
        <f t="shared" si="258"/>
        <v>7.0829511764632871</v>
      </c>
      <c r="F629" s="434">
        <f t="shared" si="259"/>
        <v>7.0829511761716768</v>
      </c>
      <c r="G629" s="434">
        <f t="shared" si="260"/>
        <v>2.9161029146962392E-10</v>
      </c>
      <c r="H629" s="467">
        <f t="shared" si="261"/>
        <v>8.5124747493893604</v>
      </c>
      <c r="I629" s="253">
        <f t="shared" si="266"/>
        <v>113.65676595692612</v>
      </c>
      <c r="J629">
        <f t="shared" si="267"/>
        <v>15.595425926280697</v>
      </c>
      <c r="K629" s="253">
        <f t="shared" si="262"/>
        <v>76345555043.31105</v>
      </c>
      <c r="L629" s="249">
        <f t="shared" si="263"/>
        <v>671720283.48478007</v>
      </c>
      <c r="M629" s="253">
        <f t="shared" si="264"/>
        <v>10475763923.979628</v>
      </c>
      <c r="N629" s="443">
        <f t="shared" si="275"/>
        <v>1.0000000001075468E-2</v>
      </c>
      <c r="O629" s="454">
        <f t="shared" si="265"/>
        <v>1.000000000269201E-2</v>
      </c>
      <c r="Q629" s="353">
        <v>600</v>
      </c>
      <c r="R629" s="54">
        <f t="shared" si="276"/>
        <v>1.5552870915883308E-15</v>
      </c>
      <c r="S629" s="253">
        <f t="shared" si="268"/>
        <v>2.8020981897781149E-6</v>
      </c>
      <c r="T629" s="253">
        <f t="shared" si="269"/>
        <v>1.27262472754616E-6</v>
      </c>
      <c r="U629">
        <f t="shared" si="277"/>
        <v>9.6923596608238573E-17</v>
      </c>
      <c r="V629" s="253">
        <f t="shared" si="278"/>
        <v>1.2726247274492363E-6</v>
      </c>
      <c r="W629" s="253">
        <f t="shared" si="279"/>
        <v>1.5294734622319549E-6</v>
      </c>
      <c r="X629">
        <f t="shared" si="270"/>
        <v>113.65676595692612</v>
      </c>
      <c r="Y629">
        <f t="shared" si="271"/>
        <v>15.595425926280697</v>
      </c>
      <c r="Z629" s="55">
        <f t="shared" si="272"/>
        <v>8.5124747496230029</v>
      </c>
      <c r="AA629" s="477">
        <f t="shared" si="273"/>
        <v>1.0447178860619327E-6</v>
      </c>
      <c r="AB629" s="253">
        <f t="shared" si="281"/>
        <v>671720283.48478007</v>
      </c>
      <c r="AC629" s="261">
        <f t="shared" si="280"/>
        <v>1882.2261903899446</v>
      </c>
      <c r="AD629" s="435">
        <f t="shared" si="274"/>
        <v>-1.5404755755587975E-2</v>
      </c>
      <c r="AE629" s="478">
        <f t="shared" si="282"/>
        <v>-5.2318781614303547E-2</v>
      </c>
    </row>
    <row r="630" spans="2:31" x14ac:dyDescent="0.3">
      <c r="B630" s="353">
        <v>601</v>
      </c>
      <c r="C630" s="432">
        <f t="shared" si="256"/>
        <v>113.65676594941884</v>
      </c>
      <c r="D630" s="433">
        <f t="shared" si="257"/>
        <v>15.595425925868655</v>
      </c>
      <c r="E630" s="434">
        <f t="shared" si="258"/>
        <v>7.0829511764705568</v>
      </c>
      <c r="F630" s="434">
        <f t="shared" si="259"/>
        <v>7.0829511761898489</v>
      </c>
      <c r="G630" s="434">
        <f t="shared" si="260"/>
        <v>2.8070790136780488E-10</v>
      </c>
      <c r="H630" s="467">
        <f t="shared" si="261"/>
        <v>8.5124747493980983</v>
      </c>
      <c r="I630" s="253">
        <f t="shared" si="266"/>
        <v>113.65676595692612</v>
      </c>
      <c r="J630">
        <f t="shared" si="267"/>
        <v>15.595425926280697</v>
      </c>
      <c r="K630" s="253">
        <f t="shared" si="262"/>
        <v>77109010593.941986</v>
      </c>
      <c r="L630" s="249">
        <f t="shared" si="263"/>
        <v>678437486.31962788</v>
      </c>
      <c r="M630" s="253">
        <f t="shared" si="264"/>
        <v>10580521563.230293</v>
      </c>
      <c r="N630" s="443">
        <f t="shared" si="275"/>
        <v>1.0000000001037575E-2</v>
      </c>
      <c r="O630" s="454">
        <f t="shared" si="265"/>
        <v>1.0000000002591181E-2</v>
      </c>
      <c r="Q630" s="353">
        <v>601</v>
      </c>
      <c r="R630" s="54">
        <f t="shared" si="276"/>
        <v>1.459323134550471E-15</v>
      </c>
      <c r="S630" s="253">
        <f t="shared" si="268"/>
        <v>2.7316163876845696E-6</v>
      </c>
      <c r="T630" s="253">
        <f t="shared" si="269"/>
        <v>1.2406141133166267E-6</v>
      </c>
      <c r="U630">
        <f t="shared" si="277"/>
        <v>9.0943239726751784E-17</v>
      </c>
      <c r="V630" s="253">
        <f t="shared" si="278"/>
        <v>1.2406141132256835E-6</v>
      </c>
      <c r="W630" s="253">
        <f t="shared" si="279"/>
        <v>1.4910022743679428E-6</v>
      </c>
      <c r="X630">
        <f t="shared" si="270"/>
        <v>113.65676595692612</v>
      </c>
      <c r="Y630">
        <f t="shared" si="271"/>
        <v>15.595425926280697</v>
      </c>
      <c r="Z630" s="55">
        <f t="shared" si="272"/>
        <v>8.5124747496230029</v>
      </c>
      <c r="AA630" s="477">
        <f t="shared" si="273"/>
        <v>9.9005951913250164E-7</v>
      </c>
      <c r="AB630" s="253">
        <f t="shared" si="281"/>
        <v>678437486.31962788</v>
      </c>
      <c r="AC630" s="261">
        <f t="shared" si="280"/>
        <v>1853.2309556502212</v>
      </c>
      <c r="AD630" s="435">
        <f t="shared" si="274"/>
        <v>-1.5404755755585571E-2</v>
      </c>
      <c r="AE630" s="478">
        <f t="shared" si="282"/>
        <v>-5.2318781614303519E-2</v>
      </c>
    </row>
    <row r="631" spans="2:31" x14ac:dyDescent="0.3">
      <c r="B631" s="353">
        <v>602</v>
      </c>
      <c r="C631" s="432">
        <f t="shared" si="256"/>
        <v>113.65676594969955</v>
      </c>
      <c r="D631" s="433">
        <f t="shared" si="257"/>
        <v>15.595425925884058</v>
      </c>
      <c r="E631" s="434">
        <f t="shared" si="258"/>
        <v>7.0829511764775521</v>
      </c>
      <c r="F631" s="434">
        <f t="shared" si="259"/>
        <v>7.0829511762073425</v>
      </c>
      <c r="G631" s="434">
        <f t="shared" si="260"/>
        <v>2.702096324469494E-10</v>
      </c>
      <c r="H631" s="467">
        <f t="shared" si="261"/>
        <v>8.5124747494065058</v>
      </c>
      <c r="I631" s="253">
        <f t="shared" si="266"/>
        <v>113.65676595692612</v>
      </c>
      <c r="J631">
        <f t="shared" si="267"/>
        <v>15.595425926280697</v>
      </c>
      <c r="K631" s="253">
        <f t="shared" si="262"/>
        <v>77880100700.073761</v>
      </c>
      <c r="L631" s="249">
        <f t="shared" si="263"/>
        <v>685221861.18282413</v>
      </c>
      <c r="M631" s="253">
        <f t="shared" si="264"/>
        <v>10686326778.873158</v>
      </c>
      <c r="N631" s="443">
        <f t="shared" si="275"/>
        <v>1.0000000000998183E-2</v>
      </c>
      <c r="O631" s="454">
        <f t="shared" si="265"/>
        <v>1.0000000002494586E-2</v>
      </c>
      <c r="Q631" s="353">
        <v>602</v>
      </c>
      <c r="R631" s="54">
        <f t="shared" si="276"/>
        <v>1.3692803229398256E-15</v>
      </c>
      <c r="S631" s="253">
        <f t="shared" si="268"/>
        <v>2.6629074301131979E-6</v>
      </c>
      <c r="T631" s="253">
        <f t="shared" si="269"/>
        <v>1.2094086692218316E-6</v>
      </c>
      <c r="U631">
        <f t="shared" si="277"/>
        <v>8.5331881414050089E-17</v>
      </c>
      <c r="V631" s="253">
        <f t="shared" si="278"/>
        <v>1.2094086691364998E-6</v>
      </c>
      <c r="W631" s="253">
        <f t="shared" si="279"/>
        <v>1.4534987608913663E-6</v>
      </c>
      <c r="X631">
        <f t="shared" si="270"/>
        <v>113.65676595692612</v>
      </c>
      <c r="Y631">
        <f t="shared" si="271"/>
        <v>15.595425926280697</v>
      </c>
      <c r="Z631" s="55">
        <f t="shared" si="272"/>
        <v>8.5124747496230029</v>
      </c>
      <c r="AA631" s="477">
        <f t="shared" si="273"/>
        <v>9.3826081136584583E-7</v>
      </c>
      <c r="AB631" s="253">
        <f t="shared" si="281"/>
        <v>685221861.18282413</v>
      </c>
      <c r="AC631" s="261">
        <f t="shared" si="280"/>
        <v>1824.6823854197373</v>
      </c>
      <c r="AD631" s="435">
        <f t="shared" si="274"/>
        <v>-1.5404755755586518E-2</v>
      </c>
      <c r="AE631" s="478">
        <f t="shared" si="282"/>
        <v>-5.2318781614303624E-2</v>
      </c>
    </row>
    <row r="632" spans="2:31" x14ac:dyDescent="0.3">
      <c r="B632" s="353">
        <v>603</v>
      </c>
      <c r="C632" s="432">
        <f t="shared" si="256"/>
        <v>113.65676594996975</v>
      </c>
      <c r="D632" s="433">
        <f t="shared" si="257"/>
        <v>15.595425925898891</v>
      </c>
      <c r="E632" s="434">
        <f t="shared" si="258"/>
        <v>7.082951176484289</v>
      </c>
      <c r="F632" s="434">
        <f t="shared" si="259"/>
        <v>7.0829511762241815</v>
      </c>
      <c r="G632" s="434">
        <f t="shared" si="260"/>
        <v>2.6010749110128017E-10</v>
      </c>
      <c r="H632" s="467">
        <f t="shared" si="261"/>
        <v>8.5124747494146025</v>
      </c>
      <c r="I632" s="253">
        <f t="shared" si="266"/>
        <v>113.65676595692612</v>
      </c>
      <c r="J632">
        <f t="shared" si="267"/>
        <v>15.595425926280697</v>
      </c>
      <c r="K632" s="253">
        <f t="shared" si="262"/>
        <v>78658901707.26149</v>
      </c>
      <c r="L632" s="249">
        <f t="shared" si="263"/>
        <v>692074079.79465234</v>
      </c>
      <c r="M632" s="253">
        <f t="shared" si="264"/>
        <v>10793190046.672153</v>
      </c>
      <c r="N632" s="443">
        <f t="shared" si="275"/>
        <v>1.0000000000960517E-2</v>
      </c>
      <c r="O632" s="454">
        <f t="shared" si="265"/>
        <v>1.0000000002401015E-2</v>
      </c>
      <c r="Q632" s="353">
        <v>603</v>
      </c>
      <c r="R632" s="54">
        <f t="shared" si="276"/>
        <v>1.2847933116387861E-15</v>
      </c>
      <c r="S632" s="253">
        <f t="shared" si="268"/>
        <v>2.5959267243094757E-6</v>
      </c>
      <c r="T632" s="253">
        <f t="shared" si="269"/>
        <v>1.1789881426374078E-6</v>
      </c>
      <c r="U632">
        <f t="shared" si="277"/>
        <v>8.0066753807535403E-17</v>
      </c>
      <c r="V632" s="253">
        <f t="shared" si="278"/>
        <v>1.1789881425573409E-6</v>
      </c>
      <c r="W632" s="253">
        <f t="shared" si="279"/>
        <v>1.4169385816720679E-6</v>
      </c>
      <c r="X632">
        <f t="shared" si="270"/>
        <v>113.65676595692612</v>
      </c>
      <c r="Y632">
        <f t="shared" si="271"/>
        <v>15.595425926280697</v>
      </c>
      <c r="Z632" s="55">
        <f t="shared" si="272"/>
        <v>8.5124747496230029</v>
      </c>
      <c r="AA632" s="477">
        <f t="shared" si="273"/>
        <v>8.8917214887873683E-7</v>
      </c>
      <c r="AB632" s="253">
        <f t="shared" si="281"/>
        <v>692074079.79465234</v>
      </c>
      <c r="AC632" s="261">
        <f t="shared" si="280"/>
        <v>1796.5735989408256</v>
      </c>
      <c r="AD632" s="435">
        <f t="shared" si="274"/>
        <v>-1.5404755755586348E-2</v>
      </c>
      <c r="AE632" s="478">
        <f t="shared" si="282"/>
        <v>-5.2318781614303603E-2</v>
      </c>
    </row>
    <row r="633" spans="2:31" x14ac:dyDescent="0.3">
      <c r="B633" s="353">
        <v>604</v>
      </c>
      <c r="C633" s="432">
        <f t="shared" si="256"/>
        <v>113.65676595022985</v>
      </c>
      <c r="D633" s="433">
        <f t="shared" si="257"/>
        <v>15.595425925913167</v>
      </c>
      <c r="E633" s="434">
        <f t="shared" si="258"/>
        <v>7.0829511764907727</v>
      </c>
      <c r="F633" s="434">
        <f t="shared" si="259"/>
        <v>7.0829511762403907</v>
      </c>
      <c r="G633" s="434">
        <f t="shared" si="260"/>
        <v>2.503819374055638E-10</v>
      </c>
      <c r="H633" s="467">
        <f t="shared" si="261"/>
        <v>8.5124747494223936</v>
      </c>
      <c r="I633" s="253">
        <f t="shared" si="266"/>
        <v>113.65676595692612</v>
      </c>
      <c r="J633">
        <f t="shared" si="267"/>
        <v>15.595425926280697</v>
      </c>
      <c r="K633" s="253">
        <f t="shared" si="262"/>
        <v>79445490724.515915</v>
      </c>
      <c r="L633" s="249">
        <f t="shared" si="263"/>
        <v>698994820.59259892</v>
      </c>
      <c r="M633" s="253">
        <f t="shared" si="264"/>
        <v>10901121947.148836</v>
      </c>
      <c r="N633" s="443">
        <f t="shared" si="275"/>
        <v>1.0000000000922908E-2</v>
      </c>
      <c r="O633" s="454">
        <f t="shared" si="265"/>
        <v>1.0000000002311374E-2</v>
      </c>
      <c r="Q633" s="353">
        <v>604</v>
      </c>
      <c r="R633" s="54">
        <f t="shared" si="276"/>
        <v>1.2055192979679588E-15</v>
      </c>
      <c r="S633" s="253">
        <f t="shared" si="268"/>
        <v>2.530630799170379E-6</v>
      </c>
      <c r="T633" s="253">
        <f t="shared" si="269"/>
        <v>1.1493327903577656E-6</v>
      </c>
      <c r="U633">
        <f t="shared" si="277"/>
        <v>7.5126493861893808E-17</v>
      </c>
      <c r="V633" s="253">
        <f t="shared" si="278"/>
        <v>1.1493327902826391E-6</v>
      </c>
      <c r="W633" s="253">
        <f t="shared" si="279"/>
        <v>1.3812980088126133E-6</v>
      </c>
      <c r="X633">
        <f t="shared" si="270"/>
        <v>113.65676595692612</v>
      </c>
      <c r="Y633">
        <f t="shared" si="271"/>
        <v>15.595425926280697</v>
      </c>
      <c r="Z633" s="55">
        <f t="shared" si="272"/>
        <v>8.5124747496230029</v>
      </c>
      <c r="AA633" s="477">
        <f t="shared" si="273"/>
        <v>8.4265174540402918E-7</v>
      </c>
      <c r="AB633" s="253">
        <f t="shared" si="281"/>
        <v>698994820.59259892</v>
      </c>
      <c r="AC633" s="261">
        <f t="shared" si="280"/>
        <v>1768.8978214522012</v>
      </c>
      <c r="AD633" s="435">
        <f t="shared" si="274"/>
        <v>-1.5404755755589798E-2</v>
      </c>
      <c r="AE633" s="478">
        <f t="shared" si="282"/>
        <v>-5.2318781614303568E-2</v>
      </c>
    </row>
    <row r="634" spans="2:31" x14ac:dyDescent="0.3">
      <c r="B634" s="353">
        <v>605</v>
      </c>
      <c r="C634" s="432">
        <f t="shared" si="256"/>
        <v>113.65676595048024</v>
      </c>
      <c r="D634" s="433">
        <f t="shared" si="257"/>
        <v>15.595425925926907</v>
      </c>
      <c r="E634" s="434">
        <f t="shared" si="258"/>
        <v>7.082951176497013</v>
      </c>
      <c r="F634" s="434">
        <f t="shared" si="259"/>
        <v>7.0829511762559942</v>
      </c>
      <c r="G634" s="434">
        <f t="shared" si="260"/>
        <v>2.4101876050508508E-10</v>
      </c>
      <c r="H634" s="467">
        <f t="shared" si="261"/>
        <v>8.5124747494298934</v>
      </c>
      <c r="I634" s="253">
        <f t="shared" si="266"/>
        <v>113.65676595692612</v>
      </c>
      <c r="J634">
        <f t="shared" si="267"/>
        <v>15.595425926280697</v>
      </c>
      <c r="K634" s="253">
        <f t="shared" si="262"/>
        <v>80239945631.937836</v>
      </c>
      <c r="L634" s="249">
        <f t="shared" si="263"/>
        <v>705984768.79852486</v>
      </c>
      <c r="M634" s="253">
        <f t="shared" si="264"/>
        <v>11010133166.630033</v>
      </c>
      <c r="N634" s="443">
        <f t="shared" si="275"/>
        <v>1.0000000000890642E-2</v>
      </c>
      <c r="O634" s="454">
        <f t="shared" si="265"/>
        <v>1.0000000002224943E-2</v>
      </c>
      <c r="Q634" s="353">
        <v>605</v>
      </c>
      <c r="R634" s="54">
        <f t="shared" si="276"/>
        <v>1.1311366307779651E-15</v>
      </c>
      <c r="S634" s="253">
        <f t="shared" si="268"/>
        <v>2.4669772770312846E-6</v>
      </c>
      <c r="T634" s="253">
        <f t="shared" si="269"/>
        <v>1.1204233657825929E-6</v>
      </c>
      <c r="U634">
        <f t="shared" si="277"/>
        <v>7.0491056669391153E-17</v>
      </c>
      <c r="V634" s="253">
        <f t="shared" si="278"/>
        <v>1.1204233657121017E-6</v>
      </c>
      <c r="W634" s="253">
        <f t="shared" si="279"/>
        <v>1.3465539112486918E-6</v>
      </c>
      <c r="X634">
        <f t="shared" si="270"/>
        <v>113.65676595692612</v>
      </c>
      <c r="Y634">
        <f t="shared" si="271"/>
        <v>15.595425926280697</v>
      </c>
      <c r="Z634" s="55">
        <f t="shared" si="272"/>
        <v>8.5124747496230029</v>
      </c>
      <c r="AA634" s="477">
        <f t="shared" si="273"/>
        <v>7.9856523275932401E-7</v>
      </c>
      <c r="AB634" s="253">
        <f t="shared" si="281"/>
        <v>705984768.79852486</v>
      </c>
      <c r="AC634" s="261">
        <f t="shared" si="280"/>
        <v>1741.6483825561429</v>
      </c>
      <c r="AD634" s="435">
        <f t="shared" si="274"/>
        <v>-1.5404755755585437E-2</v>
      </c>
      <c r="AE634" s="478">
        <f t="shared" si="282"/>
        <v>-5.2318781614303617E-2</v>
      </c>
    </row>
    <row r="635" spans="2:31" x14ac:dyDescent="0.3">
      <c r="B635" s="353">
        <v>606</v>
      </c>
      <c r="C635" s="432">
        <f t="shared" si="256"/>
        <v>113.65676595072127</v>
      </c>
      <c r="D635" s="433">
        <f t="shared" si="257"/>
        <v>15.595425925940139</v>
      </c>
      <c r="E635" s="434">
        <f t="shared" si="258"/>
        <v>7.0829511765030224</v>
      </c>
      <c r="F635" s="434">
        <f t="shared" si="259"/>
        <v>7.0829511762710151</v>
      </c>
      <c r="G635" s="434">
        <f t="shared" si="260"/>
        <v>2.3200730225880761E-10</v>
      </c>
      <c r="H635" s="467">
        <f t="shared" si="261"/>
        <v>8.512474749437116</v>
      </c>
      <c r="I635" s="253">
        <f t="shared" si="266"/>
        <v>113.65676595692612</v>
      </c>
      <c r="J635">
        <f t="shared" si="267"/>
        <v>15.595425926280697</v>
      </c>
      <c r="K635" s="253">
        <f t="shared" si="262"/>
        <v>81042345088.429092</v>
      </c>
      <c r="L635" s="249">
        <f t="shared" si="263"/>
        <v>713044616.48651016</v>
      </c>
      <c r="M635" s="253">
        <f t="shared" si="264"/>
        <v>11120234498.305761</v>
      </c>
      <c r="N635" s="443">
        <f t="shared" si="275"/>
        <v>1.0000000000856258E-2</v>
      </c>
      <c r="O635" s="454">
        <f t="shared" si="265"/>
        <v>1.0000000002142054E-2</v>
      </c>
      <c r="Q635" s="353">
        <v>606</v>
      </c>
      <c r="R635" s="54">
        <f t="shared" si="276"/>
        <v>1.0613435053627261E-15</v>
      </c>
      <c r="S635" s="253">
        <f t="shared" si="268"/>
        <v>2.4049248461624107E-6</v>
      </c>
      <c r="T635" s="253">
        <f t="shared" si="269"/>
        <v>1.0922411064256035E-6</v>
      </c>
      <c r="U635">
        <f t="shared" si="277"/>
        <v>6.6141634128459177E-17</v>
      </c>
      <c r="V635" s="253">
        <f t="shared" si="278"/>
        <v>1.0922411063594619E-6</v>
      </c>
      <c r="W635" s="253">
        <f t="shared" si="279"/>
        <v>1.3126837397368072E-6</v>
      </c>
      <c r="X635">
        <f t="shared" si="270"/>
        <v>113.65676595692612</v>
      </c>
      <c r="Y635">
        <f t="shared" si="271"/>
        <v>15.595425926280697</v>
      </c>
      <c r="Z635" s="55">
        <f t="shared" si="272"/>
        <v>8.5124747496230029</v>
      </c>
      <c r="AA635" s="477">
        <f t="shared" si="273"/>
        <v>7.5678527274181339E-7</v>
      </c>
      <c r="AB635" s="253">
        <f t="shared" si="281"/>
        <v>713044616.48651016</v>
      </c>
      <c r="AC635" s="261">
        <f t="shared" si="280"/>
        <v>1714.8187146107534</v>
      </c>
      <c r="AD635" s="435">
        <f t="shared" si="274"/>
        <v>-1.5404755755586393E-2</v>
      </c>
      <c r="AE635" s="478">
        <f t="shared" si="282"/>
        <v>-5.2318781614303624E-2</v>
      </c>
    </row>
    <row r="636" spans="2:31" x14ac:dyDescent="0.3">
      <c r="B636" s="353">
        <v>607</v>
      </c>
      <c r="C636" s="432">
        <f t="shared" si="256"/>
        <v>113.65676595095327</v>
      </c>
      <c r="D636" s="433">
        <f t="shared" si="257"/>
        <v>15.595425925952874</v>
      </c>
      <c r="E636" s="434">
        <f t="shared" si="258"/>
        <v>7.0829511765088062</v>
      </c>
      <c r="F636" s="434">
        <f t="shared" si="259"/>
        <v>7.0829511762854729</v>
      </c>
      <c r="G636" s="434">
        <f t="shared" si="260"/>
        <v>2.2333335181201619E-10</v>
      </c>
      <c r="H636" s="467">
        <f t="shared" si="261"/>
        <v>8.5124747494440669</v>
      </c>
      <c r="I636" s="253">
        <f t="shared" si="266"/>
        <v>113.65676595692612</v>
      </c>
      <c r="J636">
        <f t="shared" si="267"/>
        <v>15.595425926280697</v>
      </c>
      <c r="K636" s="253">
        <f t="shared" si="262"/>
        <v>81852768539.480469</v>
      </c>
      <c r="L636" s="249">
        <f t="shared" si="263"/>
        <v>720175062.65137529</v>
      </c>
      <c r="M636" s="253">
        <f t="shared" si="264"/>
        <v>11231436843.298006</v>
      </c>
      <c r="N636" s="443">
        <f t="shared" si="275"/>
        <v>1.0000000000826161E-2</v>
      </c>
      <c r="O636" s="454">
        <f t="shared" si="265"/>
        <v>1.0000000002061705E-2</v>
      </c>
      <c r="Q636" s="353">
        <v>607</v>
      </c>
      <c r="R636" s="54">
        <f t="shared" si="276"/>
        <v>9.9585673889890516E-16</v>
      </c>
      <c r="S636" s="253">
        <f t="shared" si="268"/>
        <v>2.3444332339571601E-6</v>
      </c>
      <c r="T636" s="253">
        <f t="shared" si="269"/>
        <v>1.0647677217375275E-6</v>
      </c>
      <c r="U636">
        <f t="shared" si="277"/>
        <v>6.2060578630573422E-17</v>
      </c>
      <c r="V636" s="253">
        <f t="shared" si="278"/>
        <v>1.0647677216754669E-6</v>
      </c>
      <c r="W636" s="253">
        <f t="shared" si="279"/>
        <v>1.2796655122196325E-6</v>
      </c>
      <c r="X636">
        <f t="shared" si="270"/>
        <v>113.65676595692612</v>
      </c>
      <c r="Y636">
        <f t="shared" si="271"/>
        <v>15.595425926280697</v>
      </c>
      <c r="Z636" s="55">
        <f t="shared" si="272"/>
        <v>8.5124747496230029</v>
      </c>
      <c r="AA636" s="477">
        <f t="shared" si="273"/>
        <v>7.1719118932831326E-7</v>
      </c>
      <c r="AB636" s="253">
        <f t="shared" si="281"/>
        <v>720175062.65137529</v>
      </c>
      <c r="AC636" s="261">
        <f t="shared" si="280"/>
        <v>1688.4023511470677</v>
      </c>
      <c r="AD636" s="435">
        <f t="shared" si="274"/>
        <v>-1.5404755755585472E-2</v>
      </c>
      <c r="AE636" s="478">
        <f t="shared" si="282"/>
        <v>-5.2318781614303624E-2</v>
      </c>
    </row>
    <row r="637" spans="2:31" x14ac:dyDescent="0.3">
      <c r="B637" s="353">
        <v>608</v>
      </c>
      <c r="C637" s="432">
        <f t="shared" si="256"/>
        <v>113.6567659511766</v>
      </c>
      <c r="D637" s="433">
        <f t="shared" si="257"/>
        <v>15.595425925965129</v>
      </c>
      <c r="E637" s="434">
        <f t="shared" si="258"/>
        <v>7.0829511765143724</v>
      </c>
      <c r="F637" s="434">
        <f t="shared" si="259"/>
        <v>7.0829511762993906</v>
      </c>
      <c r="G637" s="434">
        <f t="shared" si="260"/>
        <v>2.1498181013157591E-10</v>
      </c>
      <c r="H637" s="467">
        <f t="shared" si="261"/>
        <v>8.5124747494507567</v>
      </c>
      <c r="I637" s="253">
        <f t="shared" si="266"/>
        <v>113.65676595692612</v>
      </c>
      <c r="J637">
        <f t="shared" si="267"/>
        <v>15.595425926280697</v>
      </c>
      <c r="K637" s="253">
        <f t="shared" si="262"/>
        <v>82671296225.037704</v>
      </c>
      <c r="L637" s="249">
        <f t="shared" si="263"/>
        <v>727376813.27788901</v>
      </c>
      <c r="M637" s="253">
        <f t="shared" si="264"/>
        <v>11343751211.739922</v>
      </c>
      <c r="N637" s="443">
        <f t="shared" si="275"/>
        <v>1.0000000000795576E-2</v>
      </c>
      <c r="O637" s="454">
        <f t="shared" si="265"/>
        <v>1.0000000001984428E-2</v>
      </c>
      <c r="Q637" s="353">
        <v>608</v>
      </c>
      <c r="R637" s="54">
        <f t="shared" si="276"/>
        <v>9.3441062144289189E-16</v>
      </c>
      <c r="S637" s="253">
        <f t="shared" si="268"/>
        <v>2.285463180794825E-6</v>
      </c>
      <c r="T637" s="253">
        <f t="shared" si="269"/>
        <v>1.0379853812353763E-6</v>
      </c>
      <c r="U637">
        <f t="shared" si="277"/>
        <v>5.8231331455785282E-17</v>
      </c>
      <c r="V637" s="253">
        <f t="shared" si="278"/>
        <v>1.0379853811771449E-6</v>
      </c>
      <c r="W637" s="253">
        <f t="shared" si="279"/>
        <v>1.2474777995594487E-6</v>
      </c>
      <c r="X637">
        <f t="shared" si="270"/>
        <v>113.65676595692612</v>
      </c>
      <c r="Y637">
        <f t="shared" si="271"/>
        <v>15.595425926280697</v>
      </c>
      <c r="Z637" s="55">
        <f t="shared" si="272"/>
        <v>8.5124747496230029</v>
      </c>
      <c r="AA637" s="477">
        <f t="shared" si="273"/>
        <v>6.7966862011814259E-7</v>
      </c>
      <c r="AB637" s="253">
        <f t="shared" si="281"/>
        <v>727376813.27788901</v>
      </c>
      <c r="AC637" s="261">
        <f t="shared" si="280"/>
        <v>1662.3929253104893</v>
      </c>
      <c r="AD637" s="435">
        <f t="shared" si="274"/>
        <v>-1.5404755755586417E-2</v>
      </c>
      <c r="AE637" s="478">
        <f t="shared" si="282"/>
        <v>-5.2318781614303575E-2</v>
      </c>
    </row>
    <row r="638" spans="2:31" x14ac:dyDescent="0.3">
      <c r="B638" s="353">
        <v>609</v>
      </c>
      <c r="C638" s="432">
        <f t="shared" si="256"/>
        <v>113.65676595139158</v>
      </c>
      <c r="D638" s="433">
        <f t="shared" si="257"/>
        <v>15.595425925976929</v>
      </c>
      <c r="E638" s="434">
        <f t="shared" si="258"/>
        <v>7.0829511765197317</v>
      </c>
      <c r="F638" s="434">
        <f t="shared" si="259"/>
        <v>7.0829511763127879</v>
      </c>
      <c r="G638" s="434">
        <f t="shared" si="260"/>
        <v>2.0694379543328978E-10</v>
      </c>
      <c r="H638" s="467">
        <f t="shared" si="261"/>
        <v>8.5124747494571977</v>
      </c>
      <c r="I638" s="253">
        <f t="shared" si="266"/>
        <v>113.65676595692612</v>
      </c>
      <c r="J638">
        <f t="shared" si="267"/>
        <v>15.595425926280697</v>
      </c>
      <c r="K638" s="253">
        <f t="shared" si="262"/>
        <v>83498009187.44603</v>
      </c>
      <c r="L638" s="249">
        <f t="shared" si="263"/>
        <v>734650581.4106679</v>
      </c>
      <c r="M638" s="253">
        <f t="shared" si="264"/>
        <v>11457188723.865957</v>
      </c>
      <c r="N638" s="443">
        <f t="shared" si="275"/>
        <v>1.0000000000761343E-2</v>
      </c>
      <c r="O638" s="454">
        <f t="shared" si="265"/>
        <v>1.0000000001910555E-2</v>
      </c>
      <c r="Q638" s="353">
        <v>609</v>
      </c>
      <c r="R638" s="54">
        <f t="shared" si="276"/>
        <v>8.7675583782330245E-16</v>
      </c>
      <c r="S638" s="253">
        <f t="shared" si="268"/>
        <v>2.2279764145606823E-6</v>
      </c>
      <c r="T638" s="253">
        <f t="shared" si="269"/>
        <v>1.0118767029302706E-6</v>
      </c>
      <c r="U638">
        <f t="shared" si="277"/>
        <v>5.4638355586376161E-17</v>
      </c>
      <c r="V638" s="253">
        <f t="shared" si="278"/>
        <v>1.0118767028756324E-6</v>
      </c>
      <c r="W638" s="253">
        <f t="shared" si="279"/>
        <v>1.2160997116304117E-6</v>
      </c>
      <c r="X638">
        <f t="shared" si="270"/>
        <v>113.65676595692612</v>
      </c>
      <c r="Y638">
        <f t="shared" si="271"/>
        <v>15.595425926280697</v>
      </c>
      <c r="Z638" s="55">
        <f t="shared" si="272"/>
        <v>8.5124747496230029</v>
      </c>
      <c r="AA638" s="477">
        <f t="shared" si="273"/>
        <v>6.4410918601208639E-7</v>
      </c>
      <c r="AB638" s="253">
        <f t="shared" si="281"/>
        <v>734650581.4106679</v>
      </c>
      <c r="AC638" s="261">
        <f t="shared" si="280"/>
        <v>1636.7841683262634</v>
      </c>
      <c r="AD638" s="435">
        <f t="shared" si="274"/>
        <v>-1.5404755755588233E-2</v>
      </c>
      <c r="AE638" s="478">
        <f t="shared" si="282"/>
        <v>-5.2318781614303631E-2</v>
      </c>
    </row>
    <row r="639" spans="2:31" x14ac:dyDescent="0.3">
      <c r="B639" s="353">
        <v>610</v>
      </c>
      <c r="C639" s="432">
        <f t="shared" si="256"/>
        <v>113.65676595159852</v>
      </c>
      <c r="D639" s="433">
        <f t="shared" si="257"/>
        <v>15.595425925988289</v>
      </c>
      <c r="E639" s="434">
        <f t="shared" si="258"/>
        <v>7.0829511765248911</v>
      </c>
      <c r="F639" s="434">
        <f t="shared" si="259"/>
        <v>7.0829511763256843</v>
      </c>
      <c r="G639" s="434">
        <f t="shared" si="260"/>
        <v>1.9920687321928199E-10</v>
      </c>
      <c r="H639" s="467">
        <f t="shared" si="261"/>
        <v>8.512474749463399</v>
      </c>
      <c r="I639" s="253">
        <f t="shared" si="266"/>
        <v>113.65676595692612</v>
      </c>
      <c r="J639">
        <f t="shared" si="267"/>
        <v>15.595425926280697</v>
      </c>
      <c r="K639" s="253">
        <f t="shared" si="262"/>
        <v>84332989279.47403</v>
      </c>
      <c r="L639" s="249">
        <f t="shared" si="263"/>
        <v>741997087.2247746</v>
      </c>
      <c r="M639" s="253">
        <f t="shared" si="264"/>
        <v>11571760611.113031</v>
      </c>
      <c r="N639" s="443">
        <f t="shared" si="275"/>
        <v>1.0000000000734435E-2</v>
      </c>
      <c r="O639" s="454">
        <f t="shared" si="265"/>
        <v>1.0000000001838842E-2</v>
      </c>
      <c r="Q639" s="353">
        <v>610</v>
      </c>
      <c r="R639" s="54">
        <f t="shared" si="276"/>
        <v>8.2265845605461318E-16</v>
      </c>
      <c r="S639" s="253">
        <f t="shared" si="268"/>
        <v>2.1719356258070994E-6</v>
      </c>
      <c r="T639" s="253">
        <f t="shared" si="269"/>
        <v>9.8642474204639894E-7</v>
      </c>
      <c r="U639">
        <f t="shared" si="277"/>
        <v>5.1267072666027607E-17</v>
      </c>
      <c r="V639" s="253">
        <f t="shared" si="278"/>
        <v>9.8642474199513185E-7</v>
      </c>
      <c r="W639" s="253">
        <f t="shared" si="279"/>
        <v>1.1855108837607005E-6</v>
      </c>
      <c r="X639">
        <f t="shared" si="270"/>
        <v>113.65676595692612</v>
      </c>
      <c r="Y639">
        <f t="shared" si="271"/>
        <v>15.595425926280697</v>
      </c>
      <c r="Z639" s="55">
        <f t="shared" si="272"/>
        <v>8.5124747496230029</v>
      </c>
      <c r="AA639" s="477">
        <f t="shared" si="273"/>
        <v>6.1041017817335322E-7</v>
      </c>
      <c r="AB639" s="253">
        <f t="shared" si="281"/>
        <v>741997087.2247746</v>
      </c>
      <c r="AC639" s="261">
        <f t="shared" si="280"/>
        <v>1611.5699079885853</v>
      </c>
      <c r="AD639" s="435">
        <f t="shared" si="274"/>
        <v>-1.5404755755587234E-2</v>
      </c>
      <c r="AE639" s="478">
        <f t="shared" si="282"/>
        <v>-5.2318781614303561E-2</v>
      </c>
    </row>
    <row r="640" spans="2:31" x14ac:dyDescent="0.3">
      <c r="B640" s="353">
        <v>611</v>
      </c>
      <c r="C640" s="432">
        <f t="shared" si="256"/>
        <v>113.65676595179772</v>
      </c>
      <c r="D640" s="433">
        <f t="shared" si="257"/>
        <v>15.595425925999221</v>
      </c>
      <c r="E640" s="434">
        <f t="shared" si="258"/>
        <v>7.0829511765298561</v>
      </c>
      <c r="F640" s="434">
        <f t="shared" si="259"/>
        <v>7.0829511763380983</v>
      </c>
      <c r="G640" s="434">
        <f t="shared" si="260"/>
        <v>1.9175772081325704E-10</v>
      </c>
      <c r="H640" s="467">
        <f t="shared" si="261"/>
        <v>8.5124747494693658</v>
      </c>
      <c r="I640" s="253">
        <f t="shared" si="266"/>
        <v>113.65676595692612</v>
      </c>
      <c r="J640">
        <f t="shared" si="267"/>
        <v>15.595425926280697</v>
      </c>
      <c r="K640" s="253">
        <f t="shared" si="262"/>
        <v>85176319172.41806</v>
      </c>
      <c r="L640" s="249">
        <f t="shared" si="263"/>
        <v>749417058.09702229</v>
      </c>
      <c r="M640" s="253">
        <f t="shared" si="264"/>
        <v>11687478217.23237</v>
      </c>
      <c r="N640" s="443">
        <f t="shared" si="275"/>
        <v>1.0000000000709372E-2</v>
      </c>
      <c r="O640" s="454">
        <f t="shared" si="265"/>
        <v>1.0000000001770249E-2</v>
      </c>
      <c r="Q640" s="353">
        <v>611</v>
      </c>
      <c r="R640" s="54">
        <f t="shared" si="276"/>
        <v>7.7189897816745715E-16</v>
      </c>
      <c r="S640" s="253">
        <f t="shared" si="268"/>
        <v>2.11730444353929E-6</v>
      </c>
      <c r="T640" s="253">
        <f t="shared" si="269"/>
        <v>9.6161298002366939E-7</v>
      </c>
      <c r="U640">
        <f t="shared" si="277"/>
        <v>4.8103803848721857E-17</v>
      </c>
      <c r="V640" s="253">
        <f t="shared" si="278"/>
        <v>9.6161297997556554E-7</v>
      </c>
      <c r="W640" s="253">
        <f t="shared" si="279"/>
        <v>1.1556914635156206E-6</v>
      </c>
      <c r="X640">
        <f t="shared" si="270"/>
        <v>113.65676595692612</v>
      </c>
      <c r="Y640">
        <f t="shared" si="271"/>
        <v>15.595425926280697</v>
      </c>
      <c r="Z640" s="55">
        <f t="shared" si="272"/>
        <v>8.5124747496230029</v>
      </c>
      <c r="AA640" s="477">
        <f t="shared" si="273"/>
        <v>5.7847426136635336E-7</v>
      </c>
      <c r="AB640" s="253">
        <f t="shared" si="281"/>
        <v>749417058.09702229</v>
      </c>
      <c r="AC640" s="261">
        <f t="shared" si="280"/>
        <v>1586.7440671729682</v>
      </c>
      <c r="AD640" s="435">
        <f t="shared" si="274"/>
        <v>-1.540475575558645E-2</v>
      </c>
      <c r="AE640" s="478">
        <f t="shared" si="282"/>
        <v>-5.2318781614303665E-2</v>
      </c>
    </row>
    <row r="641" spans="2:31" x14ac:dyDescent="0.3">
      <c r="B641" s="353">
        <v>612</v>
      </c>
      <c r="C641" s="432">
        <f t="shared" si="256"/>
        <v>113.65676595198948</v>
      </c>
      <c r="D641" s="433">
        <f t="shared" si="257"/>
        <v>15.595425926009748</v>
      </c>
      <c r="E641" s="434">
        <f t="shared" si="258"/>
        <v>7.0829511765346371</v>
      </c>
      <c r="F641" s="434">
        <f t="shared" si="259"/>
        <v>7.0829511763500488</v>
      </c>
      <c r="G641" s="434">
        <f t="shared" si="260"/>
        <v>1.8458834460943763E-10</v>
      </c>
      <c r="H641" s="467">
        <f t="shared" si="261"/>
        <v>8.5124747494751105</v>
      </c>
      <c r="I641" s="253">
        <f t="shared" si="266"/>
        <v>113.65676595692612</v>
      </c>
      <c r="J641">
        <f t="shared" si="267"/>
        <v>15.595425926280697</v>
      </c>
      <c r="K641" s="253">
        <f t="shared" si="262"/>
        <v>86028082364.287399</v>
      </c>
      <c r="L641" s="249">
        <f t="shared" si="263"/>
        <v>756911228.67799258</v>
      </c>
      <c r="M641" s="253">
        <f t="shared" si="264"/>
        <v>11804352999.412672</v>
      </c>
      <c r="N641" s="443">
        <f t="shared" si="275"/>
        <v>1.0000000000682607E-2</v>
      </c>
      <c r="O641" s="454">
        <f t="shared" si="265"/>
        <v>1.000000000170421E-2</v>
      </c>
      <c r="Q641" s="353">
        <v>612</v>
      </c>
      <c r="R641" s="54">
        <f t="shared" si="276"/>
        <v>7.2427144960436611E-16</v>
      </c>
      <c r="S641" s="253">
        <f t="shared" si="268"/>
        <v>2.0640474116102493E-6</v>
      </c>
      <c r="T641" s="253">
        <f t="shared" si="269"/>
        <v>9.3742531379703401E-7</v>
      </c>
      <c r="U641">
        <f t="shared" si="277"/>
        <v>4.5135714297369579E-17</v>
      </c>
      <c r="V641" s="253">
        <f t="shared" si="278"/>
        <v>9.3742531375189827E-7</v>
      </c>
      <c r="W641" s="253">
        <f t="shared" si="279"/>
        <v>1.1266220978132153E-6</v>
      </c>
      <c r="X641">
        <f t="shared" si="270"/>
        <v>113.65676595692612</v>
      </c>
      <c r="Y641">
        <f t="shared" si="271"/>
        <v>15.595425926280697</v>
      </c>
      <c r="Z641" s="55">
        <f t="shared" si="272"/>
        <v>8.5124747496230029</v>
      </c>
      <c r="AA641" s="477">
        <f t="shared" si="273"/>
        <v>5.4820919281643154E-7</v>
      </c>
      <c r="AB641" s="253">
        <f t="shared" si="281"/>
        <v>756911228.67799258</v>
      </c>
      <c r="AC641" s="261">
        <f t="shared" si="280"/>
        <v>1562.3006623715444</v>
      </c>
      <c r="AD641" s="435">
        <f t="shared" si="274"/>
        <v>-1.5404755755585461E-2</v>
      </c>
      <c r="AE641" s="478">
        <f t="shared" si="282"/>
        <v>-5.2318781614303589E-2</v>
      </c>
    </row>
    <row r="642" spans="2:31" x14ac:dyDescent="0.3">
      <c r="B642" s="353">
        <v>613</v>
      </c>
      <c r="C642" s="432">
        <f t="shared" si="256"/>
        <v>113.65676595217407</v>
      </c>
      <c r="D642" s="433">
        <f t="shared" si="257"/>
        <v>15.595425926019873</v>
      </c>
      <c r="E642" s="434">
        <f t="shared" si="258"/>
        <v>7.0829511765392352</v>
      </c>
      <c r="F642" s="434">
        <f t="shared" si="259"/>
        <v>7.0829511763615516</v>
      </c>
      <c r="G642" s="434">
        <f t="shared" si="260"/>
        <v>1.7768364557468885E-10</v>
      </c>
      <c r="H642" s="467">
        <f t="shared" si="261"/>
        <v>8.5124747494806368</v>
      </c>
      <c r="I642" s="253">
        <f t="shared" si="266"/>
        <v>113.65676595692612</v>
      </c>
      <c r="J642">
        <f t="shared" si="267"/>
        <v>15.595425926280697</v>
      </c>
      <c r="K642" s="253">
        <f t="shared" si="262"/>
        <v>86888363188.071381</v>
      </c>
      <c r="L642" s="249">
        <f t="shared" si="263"/>
        <v>764480340.96477246</v>
      </c>
      <c r="M642" s="253">
        <f t="shared" si="264"/>
        <v>11922396529.414536</v>
      </c>
      <c r="N642" s="443">
        <f t="shared" si="275"/>
        <v>1.0000000000655415E-2</v>
      </c>
      <c r="O642" s="454">
        <f t="shared" si="265"/>
        <v>1.0000000001640247E-2</v>
      </c>
      <c r="Q642" s="353">
        <v>613</v>
      </c>
      <c r="R642" s="54">
        <f t="shared" si="276"/>
        <v>6.7958262356736658E-16</v>
      </c>
      <c r="S642" s="253">
        <f t="shared" si="268"/>
        <v>2.0121299657093447E-6</v>
      </c>
      <c r="T642" s="253">
        <f t="shared" si="269"/>
        <v>9.1384604534543019E-7</v>
      </c>
      <c r="U642">
        <f t="shared" si="277"/>
        <v>4.2350761106970205E-17</v>
      </c>
      <c r="V642" s="253">
        <f t="shared" si="278"/>
        <v>9.1384604530307939E-7</v>
      </c>
      <c r="W642" s="253">
        <f t="shared" si="279"/>
        <v>1.0982839203639146E-6</v>
      </c>
      <c r="X642">
        <f t="shared" si="270"/>
        <v>113.65676595692612</v>
      </c>
      <c r="Y642">
        <f t="shared" si="271"/>
        <v>15.595425926280697</v>
      </c>
      <c r="Z642" s="55">
        <f t="shared" si="272"/>
        <v>8.5124747496230029</v>
      </c>
      <c r="AA642" s="477">
        <f t="shared" si="273"/>
        <v>5.1952755577851504E-7</v>
      </c>
      <c r="AB642" s="253">
        <f t="shared" si="281"/>
        <v>764480340.96477246</v>
      </c>
      <c r="AC642" s="261">
        <f t="shared" si="280"/>
        <v>1538.2338022509173</v>
      </c>
      <c r="AD642" s="435">
        <f t="shared" si="274"/>
        <v>-1.5404755755588067E-2</v>
      </c>
      <c r="AE642" s="478">
        <f t="shared" si="282"/>
        <v>-5.231878161430354E-2</v>
      </c>
    </row>
    <row r="643" spans="2:31" x14ac:dyDescent="0.3">
      <c r="B643" s="353">
        <v>614</v>
      </c>
      <c r="C643" s="432">
        <f t="shared" si="256"/>
        <v>113.65676595235176</v>
      </c>
      <c r="D643" s="433">
        <f t="shared" si="257"/>
        <v>15.59542592602963</v>
      </c>
      <c r="E643" s="434">
        <f t="shared" si="258"/>
        <v>7.0829511765436672</v>
      </c>
      <c r="F643" s="434">
        <f t="shared" si="259"/>
        <v>7.0829511763726254</v>
      </c>
      <c r="G643" s="434">
        <f t="shared" si="260"/>
        <v>1.7104184735217132E-10</v>
      </c>
      <c r="H643" s="467">
        <f t="shared" si="261"/>
        <v>8.5124747494859641</v>
      </c>
      <c r="I643" s="253">
        <f t="shared" si="266"/>
        <v>113.65676595692612</v>
      </c>
      <c r="J643">
        <f t="shared" si="267"/>
        <v>15.595425926280697</v>
      </c>
      <c r="K643" s="253">
        <f t="shared" si="262"/>
        <v>87757246820.089279</v>
      </c>
      <c r="L643" s="249">
        <f t="shared" si="263"/>
        <v>772125144.37442017</v>
      </c>
      <c r="M643" s="253">
        <f t="shared" si="264"/>
        <v>12041620494.716221</v>
      </c>
      <c r="N643" s="443">
        <f t="shared" si="275"/>
        <v>1.0000000000632421E-2</v>
      </c>
      <c r="O643" s="454">
        <f t="shared" si="265"/>
        <v>1.0000000001578862E-2</v>
      </c>
      <c r="Q643" s="353">
        <v>614</v>
      </c>
      <c r="R643" s="54">
        <f t="shared" si="276"/>
        <v>6.3765117692680203E-16</v>
      </c>
      <c r="S643" s="253">
        <f t="shared" si="268"/>
        <v>1.9615184109298002E-6</v>
      </c>
      <c r="T643" s="253">
        <f t="shared" si="269"/>
        <v>8.9085987150364E-7</v>
      </c>
      <c r="U643">
        <f t="shared" si="277"/>
        <v>3.9737644441005038E-17</v>
      </c>
      <c r="V643" s="253">
        <f t="shared" si="278"/>
        <v>8.908598714639024E-7</v>
      </c>
      <c r="W643" s="253">
        <f t="shared" si="279"/>
        <v>1.0706585394261603E-6</v>
      </c>
      <c r="X643">
        <f t="shared" si="270"/>
        <v>113.65676595692612</v>
      </c>
      <c r="Y643">
        <f t="shared" si="271"/>
        <v>15.595425926280697</v>
      </c>
      <c r="Z643" s="55">
        <f t="shared" si="272"/>
        <v>8.5124747496230029</v>
      </c>
      <c r="AA643" s="477">
        <f t="shared" si="273"/>
        <v>4.9234650704512596E-7</v>
      </c>
      <c r="AB643" s="253">
        <f t="shared" si="281"/>
        <v>772125144.37442017</v>
      </c>
      <c r="AC643" s="261">
        <f t="shared" si="280"/>
        <v>1514.5376862322551</v>
      </c>
      <c r="AD643" s="435">
        <f t="shared" si="274"/>
        <v>-1.5404755755586304E-2</v>
      </c>
      <c r="AE643" s="478">
        <f t="shared" si="282"/>
        <v>-5.2318781614303631E-2</v>
      </c>
    </row>
    <row r="644" spans="2:31" x14ac:dyDescent="0.3">
      <c r="B644" s="353">
        <v>615</v>
      </c>
      <c r="C644" s="432">
        <f t="shared" si="256"/>
        <v>113.6567659525228</v>
      </c>
      <c r="D644" s="433">
        <f t="shared" si="257"/>
        <v>15.595425926039017</v>
      </c>
      <c r="E644" s="434">
        <f t="shared" si="258"/>
        <v>7.0829511765479296</v>
      </c>
      <c r="F644" s="434">
        <f t="shared" si="259"/>
        <v>7.0829511763832844</v>
      </c>
      <c r="G644" s="434">
        <f t="shared" si="260"/>
        <v>1.6464518637349101E-10</v>
      </c>
      <c r="H644" s="467">
        <f t="shared" si="261"/>
        <v>8.5124747494910871</v>
      </c>
      <c r="I644" s="253">
        <f t="shared" si="266"/>
        <v>113.65676595692612</v>
      </c>
      <c r="J644">
        <f t="shared" si="267"/>
        <v>15.595425926280697</v>
      </c>
      <c r="K644" s="253">
        <f t="shared" si="262"/>
        <v>88634819288.423569</v>
      </c>
      <c r="L644" s="249">
        <f t="shared" si="263"/>
        <v>779846395.81816435</v>
      </c>
      <c r="M644" s="253">
        <f t="shared" si="264"/>
        <v>12162036699.670691</v>
      </c>
      <c r="N644" s="443">
        <f t="shared" si="275"/>
        <v>1.0000000000606852E-2</v>
      </c>
      <c r="O644" s="454">
        <f t="shared" si="265"/>
        <v>1.0000000001520066E-2</v>
      </c>
      <c r="Q644" s="353">
        <v>615</v>
      </c>
      <c r="R644" s="54">
        <f t="shared" si="276"/>
        <v>5.9830697450996533E-16</v>
      </c>
      <c r="S644" s="253">
        <f t="shared" si="268"/>
        <v>1.912179899900336E-6</v>
      </c>
      <c r="T644" s="253">
        <f t="shared" si="269"/>
        <v>8.6845187403036904E-7</v>
      </c>
      <c r="U644">
        <f t="shared" si="277"/>
        <v>3.7285761682801236E-17</v>
      </c>
      <c r="V644" s="253">
        <f t="shared" si="278"/>
        <v>8.6845187399308328E-7</v>
      </c>
      <c r="W644" s="253">
        <f t="shared" si="279"/>
        <v>1.043728025869967E-6</v>
      </c>
      <c r="X644">
        <f t="shared" si="270"/>
        <v>113.65676595692612</v>
      </c>
      <c r="Y644">
        <f t="shared" si="271"/>
        <v>15.595425926280697</v>
      </c>
      <c r="Z644" s="55">
        <f t="shared" si="272"/>
        <v>8.5124747496230029</v>
      </c>
      <c r="AA644" s="477">
        <f t="shared" si="273"/>
        <v>4.6658753766446681E-7</v>
      </c>
      <c r="AB644" s="253">
        <f t="shared" si="281"/>
        <v>779846395.81816435</v>
      </c>
      <c r="AC644" s="261">
        <f t="shared" si="280"/>
        <v>1491.2066030932133</v>
      </c>
      <c r="AD644" s="435">
        <f t="shared" si="274"/>
        <v>-1.5404755755588332E-2</v>
      </c>
      <c r="AE644" s="478">
        <f t="shared" si="282"/>
        <v>-5.2318781614303637E-2</v>
      </c>
    </row>
    <row r="645" spans="2:31" x14ac:dyDescent="0.3">
      <c r="B645" s="353">
        <v>616</v>
      </c>
      <c r="C645" s="432">
        <f t="shared" si="256"/>
        <v>113.65676595268744</v>
      </c>
      <c r="D645" s="433">
        <f t="shared" si="257"/>
        <v>15.595425926048055</v>
      </c>
      <c r="E645" s="434">
        <f t="shared" si="258"/>
        <v>7.0829511765520348</v>
      </c>
      <c r="F645" s="434">
        <f t="shared" si="259"/>
        <v>7.0829511763935438</v>
      </c>
      <c r="G645" s="434">
        <f t="shared" si="260"/>
        <v>1.5849099810338885E-10</v>
      </c>
      <c r="H645" s="467">
        <f t="shared" si="261"/>
        <v>8.51247474949602</v>
      </c>
      <c r="I645" s="253">
        <f t="shared" si="266"/>
        <v>113.65676595692612</v>
      </c>
      <c r="J645">
        <f t="shared" si="267"/>
        <v>15.595425926280697</v>
      </c>
      <c r="K645" s="253">
        <f t="shared" si="262"/>
        <v>89521167481.437469</v>
      </c>
      <c r="L645" s="249">
        <f t="shared" si="263"/>
        <v>787644859.77634597</v>
      </c>
      <c r="M645" s="253">
        <f t="shared" si="264"/>
        <v>12283657066.67452</v>
      </c>
      <c r="N645" s="443">
        <f t="shared" si="275"/>
        <v>1.0000000000585679E-2</v>
      </c>
      <c r="O645" s="454">
        <f t="shared" si="265"/>
        <v>1.0000000001462913E-2</v>
      </c>
      <c r="Q645" s="353">
        <v>616</v>
      </c>
      <c r="R645" s="54">
        <f t="shared" si="276"/>
        <v>5.6139037878441955E-16</v>
      </c>
      <c r="S645" s="253">
        <f t="shared" si="268"/>
        <v>1.864082411466962E-6</v>
      </c>
      <c r="T645" s="253">
        <f t="shared" si="269"/>
        <v>8.4660750992618892E-7</v>
      </c>
      <c r="U645">
        <f t="shared" si="277"/>
        <v>3.4985164415837417E-17</v>
      </c>
      <c r="V645" s="253">
        <f t="shared" si="278"/>
        <v>8.466075098912037E-7</v>
      </c>
      <c r="W645" s="253">
        <f t="shared" si="279"/>
        <v>1.0174749015407731E-6</v>
      </c>
      <c r="X645">
        <f t="shared" si="270"/>
        <v>113.65676595692612</v>
      </c>
      <c r="Y645">
        <f t="shared" si="271"/>
        <v>15.595425926280697</v>
      </c>
      <c r="Z645" s="55">
        <f t="shared" si="272"/>
        <v>8.5124747496230029</v>
      </c>
      <c r="AA645" s="477">
        <f t="shared" si="273"/>
        <v>4.4217624617744392E-7</v>
      </c>
      <c r="AB645" s="253">
        <f t="shared" si="281"/>
        <v>787644859.77634597</v>
      </c>
      <c r="AC645" s="261">
        <f t="shared" si="280"/>
        <v>1468.234929591446</v>
      </c>
      <c r="AD645" s="435">
        <f t="shared" si="274"/>
        <v>-1.5404755755585533E-2</v>
      </c>
      <c r="AE645" s="478">
        <f t="shared" si="282"/>
        <v>-5.2318781614303589E-2</v>
      </c>
    </row>
    <row r="646" spans="2:31" x14ac:dyDescent="0.3">
      <c r="B646" s="353">
        <v>617</v>
      </c>
      <c r="C646" s="432">
        <f t="shared" si="256"/>
        <v>113.65676595284592</v>
      </c>
      <c r="D646" s="433">
        <f t="shared" si="257"/>
        <v>15.595425926056754</v>
      </c>
      <c r="E646" s="434">
        <f t="shared" si="258"/>
        <v>7.0829511765559854</v>
      </c>
      <c r="F646" s="434">
        <f t="shared" si="259"/>
        <v>7.0829511764034203</v>
      </c>
      <c r="G646" s="434">
        <f t="shared" si="260"/>
        <v>1.5256507168714961E-10</v>
      </c>
      <c r="H646" s="467">
        <f t="shared" si="261"/>
        <v>8.5124747495007682</v>
      </c>
      <c r="I646" s="253">
        <f t="shared" si="266"/>
        <v>113.65676595692612</v>
      </c>
      <c r="J646">
        <f t="shared" si="267"/>
        <v>15.595425926280697</v>
      </c>
      <c r="K646" s="253">
        <f t="shared" si="262"/>
        <v>90416379156.377914</v>
      </c>
      <c r="L646" s="249">
        <f t="shared" si="263"/>
        <v>795521308.37410939</v>
      </c>
      <c r="M646" s="253">
        <f t="shared" si="264"/>
        <v>12406493637.348173</v>
      </c>
      <c r="N646" s="443">
        <f t="shared" si="275"/>
        <v>1.0000000000562328E-2</v>
      </c>
      <c r="O646" s="454">
        <f t="shared" si="265"/>
        <v>1.0000000001408273E-2</v>
      </c>
      <c r="Q646" s="353">
        <v>617</v>
      </c>
      <c r="R646" s="54">
        <f t="shared" si="276"/>
        <v>5.2675160213507564E-16</v>
      </c>
      <c r="S646" s="253">
        <f t="shared" si="268"/>
        <v>1.8171947299109155E-6</v>
      </c>
      <c r="T646" s="253">
        <f t="shared" si="269"/>
        <v>8.2531260199497904E-7</v>
      </c>
      <c r="U646">
        <f t="shared" si="277"/>
        <v>3.2826518058440311E-17</v>
      </c>
      <c r="V646" s="253">
        <f t="shared" si="278"/>
        <v>8.2531260196215249E-7</v>
      </c>
      <c r="W646" s="253">
        <f t="shared" si="279"/>
        <v>9.9188212791593638E-7</v>
      </c>
      <c r="X646">
        <f t="shared" si="270"/>
        <v>113.65676595692612</v>
      </c>
      <c r="Y646">
        <f t="shared" si="271"/>
        <v>15.595425926280697</v>
      </c>
      <c r="Z646" s="55">
        <f t="shared" si="272"/>
        <v>8.5124747496230029</v>
      </c>
      <c r="AA646" s="477">
        <f t="shared" si="273"/>
        <v>4.1904212371865367E-7</v>
      </c>
      <c r="AB646" s="253">
        <f t="shared" si="281"/>
        <v>795521308.37410939</v>
      </c>
      <c r="AC646" s="261">
        <f t="shared" si="280"/>
        <v>1445.6171291092669</v>
      </c>
      <c r="AD646" s="435">
        <f t="shared" si="274"/>
        <v>-1.5404755755587928E-2</v>
      </c>
      <c r="AE646" s="478">
        <f t="shared" si="282"/>
        <v>-5.2318781614303644E-2</v>
      </c>
    </row>
    <row r="647" spans="2:31" x14ac:dyDescent="0.3">
      <c r="B647" s="353">
        <v>618</v>
      </c>
      <c r="C647" s="432">
        <f t="shared" si="256"/>
        <v>113.65676595299847</v>
      </c>
      <c r="D647" s="433">
        <f t="shared" si="257"/>
        <v>15.595425926065126</v>
      </c>
      <c r="E647" s="434">
        <f t="shared" si="258"/>
        <v>7.0829511765597877</v>
      </c>
      <c r="F647" s="434">
        <f t="shared" si="259"/>
        <v>7.0829511764129274</v>
      </c>
      <c r="G647" s="434">
        <f t="shared" si="260"/>
        <v>1.4686030169741571E-10</v>
      </c>
      <c r="H647" s="467">
        <f t="shared" si="261"/>
        <v>8.5124747495053388</v>
      </c>
      <c r="I647" s="253">
        <f t="shared" si="266"/>
        <v>113.65676595692612</v>
      </c>
      <c r="J647">
        <f t="shared" si="267"/>
        <v>15.595425926280697</v>
      </c>
      <c r="K647" s="253">
        <f t="shared" si="262"/>
        <v>91320542948.064255</v>
      </c>
      <c r="L647" s="249">
        <f t="shared" si="263"/>
        <v>803476521.45785046</v>
      </c>
      <c r="M647" s="253">
        <f t="shared" si="264"/>
        <v>12530558573.728382</v>
      </c>
      <c r="N647" s="443">
        <f t="shared" si="275"/>
        <v>1.0000000000542235E-2</v>
      </c>
      <c r="O647" s="454">
        <f t="shared" si="265"/>
        <v>1.000000000135552E-2</v>
      </c>
      <c r="Q647" s="353">
        <v>618</v>
      </c>
      <c r="R647" s="54">
        <f t="shared" si="276"/>
        <v>4.9425009910691694E-16</v>
      </c>
      <c r="S647" s="253">
        <f t="shared" si="268"/>
        <v>1.7714864246894005E-6</v>
      </c>
      <c r="T647" s="253">
        <f t="shared" si="269"/>
        <v>8.0455332964280874E-7</v>
      </c>
      <c r="U647">
        <f t="shared" si="277"/>
        <v>3.080106398909186E-17</v>
      </c>
      <c r="V647" s="253">
        <f t="shared" si="278"/>
        <v>8.0455332961200766E-7</v>
      </c>
      <c r="W647" s="253">
        <f t="shared" si="279"/>
        <v>9.6693309504659178E-7</v>
      </c>
      <c r="X647">
        <f t="shared" si="270"/>
        <v>113.65676595692612</v>
      </c>
      <c r="Y647">
        <f t="shared" si="271"/>
        <v>15.595425926280697</v>
      </c>
      <c r="Z647" s="55">
        <f t="shared" si="272"/>
        <v>8.5124747496230029</v>
      </c>
      <c r="AA647" s="477">
        <f t="shared" si="273"/>
        <v>3.9711835036062343E-7</v>
      </c>
      <c r="AB647" s="253">
        <f t="shared" si="281"/>
        <v>803476521.45785046</v>
      </c>
      <c r="AC647" s="261">
        <f t="shared" si="280"/>
        <v>1423.3477503192464</v>
      </c>
      <c r="AD647" s="435">
        <f t="shared" si="274"/>
        <v>-1.5404755755586549E-2</v>
      </c>
      <c r="AE647" s="478">
        <f t="shared" si="282"/>
        <v>-5.2318781614303624E-2</v>
      </c>
    </row>
    <row r="648" spans="2:31" x14ac:dyDescent="0.3">
      <c r="B648" s="353">
        <v>619</v>
      </c>
      <c r="C648" s="432">
        <f t="shared" si="256"/>
        <v>113.65676595314532</v>
      </c>
      <c r="D648" s="433">
        <f t="shared" si="257"/>
        <v>15.595425926073187</v>
      </c>
      <c r="E648" s="434">
        <f t="shared" si="258"/>
        <v>7.0829511765634487</v>
      </c>
      <c r="F648" s="434">
        <f t="shared" si="259"/>
        <v>7.0829511764220792</v>
      </c>
      <c r="G648" s="434">
        <f t="shared" si="260"/>
        <v>1.4136958270682953E-10</v>
      </c>
      <c r="H648" s="467">
        <f t="shared" si="261"/>
        <v>8.5124747495097388</v>
      </c>
      <c r="I648" s="253">
        <f t="shared" si="266"/>
        <v>113.65676595692612</v>
      </c>
      <c r="J648">
        <f t="shared" si="267"/>
        <v>15.595425926280697</v>
      </c>
      <c r="K648" s="253">
        <f t="shared" si="262"/>
        <v>92233748377.664078</v>
      </c>
      <c r="L648" s="249">
        <f t="shared" si="263"/>
        <v>811511286.67242897</v>
      </c>
      <c r="M648" s="253">
        <f t="shared" si="264"/>
        <v>12655864159.472221</v>
      </c>
      <c r="N648" s="443">
        <f t="shared" si="275"/>
        <v>1.0000000000523156E-2</v>
      </c>
      <c r="O648" s="454">
        <f t="shared" si="265"/>
        <v>1.0000000001305078E-2</v>
      </c>
      <c r="Q648" s="353">
        <v>619</v>
      </c>
      <c r="R648" s="54">
        <f t="shared" si="276"/>
        <v>4.6375399614742004E-16</v>
      </c>
      <c r="S648" s="253">
        <f t="shared" si="268"/>
        <v>1.7269278306858666E-6</v>
      </c>
      <c r="T648" s="253">
        <f t="shared" si="269"/>
        <v>7.8431621990823607E-7</v>
      </c>
      <c r="U648">
        <f t="shared" si="277"/>
        <v>2.8900584008671655E-17</v>
      </c>
      <c r="V648" s="253">
        <f t="shared" si="278"/>
        <v>7.8431621987933552E-7</v>
      </c>
      <c r="W648" s="253">
        <f t="shared" si="279"/>
        <v>9.4261161077763052E-7</v>
      </c>
      <c r="X648">
        <f t="shared" si="270"/>
        <v>113.65676595692612</v>
      </c>
      <c r="Y648">
        <f t="shared" si="271"/>
        <v>15.595425926280697</v>
      </c>
      <c r="Z648" s="55">
        <f t="shared" si="272"/>
        <v>8.5124747496230029</v>
      </c>
      <c r="AA648" s="477">
        <f t="shared" si="273"/>
        <v>3.7634160211307348E-7</v>
      </c>
      <c r="AB648" s="253">
        <f t="shared" si="281"/>
        <v>811511286.67242897</v>
      </c>
      <c r="AC648" s="261">
        <f t="shared" si="280"/>
        <v>1401.4214258703164</v>
      </c>
      <c r="AD648" s="435">
        <f t="shared" si="274"/>
        <v>-1.5404755755585453E-2</v>
      </c>
      <c r="AE648" s="478">
        <f t="shared" si="282"/>
        <v>-5.2318781614303561E-2</v>
      </c>
    </row>
    <row r="649" spans="2:31" x14ac:dyDescent="0.3">
      <c r="B649" s="353">
        <v>620</v>
      </c>
      <c r="C649" s="432">
        <f t="shared" si="256"/>
        <v>113.65676595328669</v>
      </c>
      <c r="D649" s="433">
        <f t="shared" si="257"/>
        <v>15.595425926080944</v>
      </c>
      <c r="E649" s="434">
        <f t="shared" si="258"/>
        <v>7.0829511765669722</v>
      </c>
      <c r="F649" s="434">
        <f t="shared" si="259"/>
        <v>7.082951176430889</v>
      </c>
      <c r="G649" s="434">
        <f t="shared" si="260"/>
        <v>1.3608314475277439E-10</v>
      </c>
      <c r="H649" s="467">
        <f t="shared" si="261"/>
        <v>8.5124747495139719</v>
      </c>
      <c r="I649" s="253">
        <f t="shared" si="266"/>
        <v>113.65676595692612</v>
      </c>
      <c r="J649">
        <f t="shared" si="267"/>
        <v>15.595425926280697</v>
      </c>
      <c r="K649" s="253">
        <f t="shared" si="262"/>
        <v>93156085861.55658</v>
      </c>
      <c r="L649" s="249">
        <f t="shared" si="263"/>
        <v>819626399.53915322</v>
      </c>
      <c r="M649" s="253">
        <f t="shared" si="264"/>
        <v>12782422801.073284</v>
      </c>
      <c r="N649" s="443">
        <f t="shared" si="275"/>
        <v>1.0000000000500997E-2</v>
      </c>
      <c r="O649" s="454">
        <f t="shared" si="265"/>
        <v>1.0000000001256167E-2</v>
      </c>
      <c r="Q649" s="353">
        <v>620</v>
      </c>
      <c r="R649" s="54">
        <f t="shared" si="276"/>
        <v>4.3513955653487383E-16</v>
      </c>
      <c r="S649" s="253">
        <f t="shared" si="268"/>
        <v>1.6834900289570546E-6</v>
      </c>
      <c r="T649" s="253">
        <f t="shared" si="269"/>
        <v>7.6458813871822212E-7</v>
      </c>
      <c r="U649">
        <f t="shared" si="277"/>
        <v>2.7117366995441715E-17</v>
      </c>
      <c r="V649" s="253">
        <f t="shared" si="278"/>
        <v>7.6458813869110478E-7</v>
      </c>
      <c r="W649" s="253">
        <f t="shared" si="279"/>
        <v>9.1890189023883246E-7</v>
      </c>
      <c r="X649">
        <f t="shared" si="270"/>
        <v>113.65676595692612</v>
      </c>
      <c r="Y649">
        <f t="shared" si="271"/>
        <v>15.595425926280697</v>
      </c>
      <c r="Z649" s="55">
        <f t="shared" si="272"/>
        <v>8.5124747496230029</v>
      </c>
      <c r="AA649" s="477">
        <f t="shared" si="273"/>
        <v>3.5665186801974244E-7</v>
      </c>
      <c r="AB649" s="253">
        <f t="shared" si="281"/>
        <v>819626399.53915322</v>
      </c>
      <c r="AC649" s="261">
        <f t="shared" si="280"/>
        <v>1379.8328710941362</v>
      </c>
      <c r="AD649" s="435">
        <f t="shared" si="274"/>
        <v>-1.5404755755588084E-2</v>
      </c>
      <c r="AE649" s="478">
        <f t="shared" si="282"/>
        <v>-5.2318781614303631E-2</v>
      </c>
    </row>
    <row r="650" spans="2:31" x14ac:dyDescent="0.3">
      <c r="B650" s="353">
        <v>621</v>
      </c>
      <c r="C650" s="432">
        <f t="shared" si="256"/>
        <v>113.65676595342276</v>
      </c>
      <c r="D650" s="433">
        <f t="shared" si="257"/>
        <v>15.59542592608841</v>
      </c>
      <c r="E650" s="434">
        <f t="shared" si="258"/>
        <v>7.0829511765703623</v>
      </c>
      <c r="F650" s="434">
        <f t="shared" si="259"/>
        <v>7.0829511764393684</v>
      </c>
      <c r="G650" s="434">
        <f t="shared" si="260"/>
        <v>1.3099388240789267E-10</v>
      </c>
      <c r="H650" s="467">
        <f t="shared" si="261"/>
        <v>8.5124747495180468</v>
      </c>
      <c r="I650" s="253">
        <f t="shared" si="266"/>
        <v>113.65676595692612</v>
      </c>
      <c r="J650">
        <f t="shared" si="267"/>
        <v>15.595425926280697</v>
      </c>
      <c r="K650" s="253">
        <f t="shared" si="262"/>
        <v>94087646720.28479</v>
      </c>
      <c r="L650" s="249">
        <f t="shared" si="263"/>
        <v>827822663.53454471</v>
      </c>
      <c r="M650" s="253">
        <f t="shared" si="264"/>
        <v>12910247029.090197</v>
      </c>
      <c r="N650" s="443">
        <f t="shared" si="275"/>
        <v>1.0000000000483447E-2</v>
      </c>
      <c r="O650" s="454">
        <f t="shared" si="265"/>
        <v>1.0000000001209203E-2</v>
      </c>
      <c r="Q650" s="353">
        <v>621</v>
      </c>
      <c r="R650" s="54">
        <f t="shared" si="276"/>
        <v>4.0829067832156521E-16</v>
      </c>
      <c r="S650" s="253">
        <f t="shared" si="268"/>
        <v>1.6411448279643641E-6</v>
      </c>
      <c r="T650" s="253">
        <f t="shared" si="269"/>
        <v>7.453562823640102E-7</v>
      </c>
      <c r="U650">
        <f t="shared" si="277"/>
        <v>2.5444177617477499E-17</v>
      </c>
      <c r="V650" s="253">
        <f t="shared" si="278"/>
        <v>7.4535628233856607E-7</v>
      </c>
      <c r="W650" s="253">
        <f t="shared" si="279"/>
        <v>8.9578854560035389E-7</v>
      </c>
      <c r="X650">
        <f t="shared" si="270"/>
        <v>113.65676595692612</v>
      </c>
      <c r="Y650">
        <f t="shared" si="271"/>
        <v>15.595425926280697</v>
      </c>
      <c r="Z650" s="55">
        <f t="shared" si="272"/>
        <v>8.5124747496230029</v>
      </c>
      <c r="AA650" s="477">
        <f t="shared" si="273"/>
        <v>3.379922768244841E-7</v>
      </c>
      <c r="AB650" s="253">
        <f t="shared" si="281"/>
        <v>827822663.53454471</v>
      </c>
      <c r="AC650" s="261">
        <f t="shared" si="280"/>
        <v>1358.5768827314002</v>
      </c>
      <c r="AD650" s="435">
        <f t="shared" si="274"/>
        <v>-1.5404755755587293E-2</v>
      </c>
      <c r="AE650" s="478">
        <f t="shared" si="282"/>
        <v>-5.2318781614303596E-2</v>
      </c>
    </row>
    <row r="651" spans="2:31" x14ac:dyDescent="0.3">
      <c r="B651" s="353">
        <v>622</v>
      </c>
      <c r="C651" s="432">
        <f t="shared" si="256"/>
        <v>113.65676595355376</v>
      </c>
      <c r="D651" s="433">
        <f t="shared" si="257"/>
        <v>15.595425926095603</v>
      </c>
      <c r="E651" s="434">
        <f t="shared" si="258"/>
        <v>7.082951176573629</v>
      </c>
      <c r="F651" s="434">
        <f t="shared" si="259"/>
        <v>7.0829511764475326</v>
      </c>
      <c r="G651" s="434">
        <f t="shared" si="260"/>
        <v>1.2609646660166618E-10</v>
      </c>
      <c r="H651" s="467">
        <f t="shared" si="261"/>
        <v>8.5124747495219726</v>
      </c>
      <c r="I651" s="253">
        <f t="shared" si="266"/>
        <v>113.65676595692612</v>
      </c>
      <c r="J651">
        <f t="shared" si="267"/>
        <v>15.595425926280697</v>
      </c>
      <c r="K651" s="253">
        <f t="shared" si="262"/>
        <v>95028523187.597168</v>
      </c>
      <c r="L651" s="249">
        <f t="shared" si="263"/>
        <v>836100890.16989017</v>
      </c>
      <c r="M651" s="253">
        <f t="shared" si="264"/>
        <v>13039349499.387129</v>
      </c>
      <c r="N651" s="443">
        <f t="shared" si="275"/>
        <v>1.000000000046709E-2</v>
      </c>
      <c r="O651" s="454">
        <f t="shared" si="265"/>
        <v>1.0000000001164128E-2</v>
      </c>
      <c r="Q651" s="353">
        <v>622</v>
      </c>
      <c r="R651" s="54">
        <f t="shared" si="276"/>
        <v>3.8309842325475578E-16</v>
      </c>
      <c r="S651" s="253">
        <f t="shared" si="268"/>
        <v>1.599864745277253E-6</v>
      </c>
      <c r="T651" s="253">
        <f t="shared" si="269"/>
        <v>7.2660816919138524E-7</v>
      </c>
      <c r="U651">
        <f t="shared" si="277"/>
        <v>2.387422697559717E-17</v>
      </c>
      <c r="V651" s="253">
        <f t="shared" si="278"/>
        <v>7.2660816916751098E-7</v>
      </c>
      <c r="W651" s="253">
        <f t="shared" si="279"/>
        <v>8.7325657608586775E-7</v>
      </c>
      <c r="X651">
        <f t="shared" si="270"/>
        <v>113.65676595692612</v>
      </c>
      <c r="Y651">
        <f t="shared" si="271"/>
        <v>15.595425926280697</v>
      </c>
      <c r="Z651" s="55">
        <f t="shared" si="272"/>
        <v>8.5124747496230029</v>
      </c>
      <c r="AA651" s="477">
        <f t="shared" si="273"/>
        <v>3.2030893270598267E-7</v>
      </c>
      <c r="AB651" s="253">
        <f t="shared" si="281"/>
        <v>836100890.16989017</v>
      </c>
      <c r="AC651" s="261">
        <f t="shared" si="280"/>
        <v>1337.6483376777373</v>
      </c>
      <c r="AD651" s="435">
        <f t="shared" si="274"/>
        <v>-1.5404755755586204E-2</v>
      </c>
      <c r="AE651" s="478">
        <f t="shared" si="282"/>
        <v>-5.231878161430361E-2</v>
      </c>
    </row>
    <row r="652" spans="2:31" x14ac:dyDescent="0.3">
      <c r="B652" s="353">
        <v>623</v>
      </c>
      <c r="C652" s="432">
        <f t="shared" si="256"/>
        <v>113.65676595367985</v>
      </c>
      <c r="D652" s="433">
        <f t="shared" si="257"/>
        <v>15.595425926102525</v>
      </c>
      <c r="E652" s="434">
        <f t="shared" si="258"/>
        <v>7.0829511765767732</v>
      </c>
      <c r="F652" s="434">
        <f t="shared" si="259"/>
        <v>7.0829511764553903</v>
      </c>
      <c r="G652" s="434">
        <f t="shared" si="260"/>
        <v>1.2138290372831761E-10</v>
      </c>
      <c r="H652" s="467">
        <f t="shared" si="261"/>
        <v>8.5124747495257509</v>
      </c>
      <c r="I652" s="253">
        <f t="shared" si="266"/>
        <v>113.65676595692612</v>
      </c>
      <c r="J652">
        <f t="shared" si="267"/>
        <v>15.595425926280697</v>
      </c>
      <c r="K652" s="253">
        <f t="shared" si="262"/>
        <v>95978808419.57962</v>
      </c>
      <c r="L652" s="249">
        <f t="shared" si="263"/>
        <v>844461899.07158911</v>
      </c>
      <c r="M652" s="253">
        <f t="shared" si="264"/>
        <v>13169742994.386833</v>
      </c>
      <c r="N652" s="443">
        <f t="shared" si="275"/>
        <v>1.0000000000447344E-2</v>
      </c>
      <c r="O652" s="454">
        <f t="shared" si="265"/>
        <v>1.0000000001120514E-2</v>
      </c>
      <c r="Q652" s="353">
        <v>623</v>
      </c>
      <c r="R652" s="54">
        <f t="shared" si="276"/>
        <v>3.5946057476406548E-16</v>
      </c>
      <c r="S652" s="253">
        <f t="shared" si="268"/>
        <v>1.5596229897369158E-6</v>
      </c>
      <c r="T652" s="253">
        <f t="shared" si="269"/>
        <v>7.0833163149997902E-7</v>
      </c>
      <c r="U652">
        <f t="shared" si="277"/>
        <v>2.2401145057673844E-17</v>
      </c>
      <c r="V652" s="253">
        <f t="shared" si="278"/>
        <v>7.0833163147757785E-7</v>
      </c>
      <c r="W652" s="253">
        <f t="shared" si="279"/>
        <v>8.5129135823693682E-7</v>
      </c>
      <c r="X652">
        <f t="shared" si="270"/>
        <v>113.65676595692612</v>
      </c>
      <c r="Y652">
        <f t="shared" si="271"/>
        <v>15.595425926280697</v>
      </c>
      <c r="Z652" s="55">
        <f t="shared" si="272"/>
        <v>8.5124747496230029</v>
      </c>
      <c r="AA652" s="477">
        <f t="shared" si="273"/>
        <v>3.0355075960662767E-7</v>
      </c>
      <c r="AB652" s="253">
        <f t="shared" si="281"/>
        <v>844461899.07158911</v>
      </c>
      <c r="AC652" s="261">
        <f t="shared" si="280"/>
        <v>1317.0421917489466</v>
      </c>
      <c r="AD652" s="435">
        <f t="shared" si="274"/>
        <v>-1.5404755755585678E-2</v>
      </c>
      <c r="AE652" s="478">
        <f t="shared" si="282"/>
        <v>-5.2318781614303665E-2</v>
      </c>
    </row>
    <row r="653" spans="2:31" x14ac:dyDescent="0.3">
      <c r="B653" s="353">
        <v>624</v>
      </c>
      <c r="C653" s="432">
        <f t="shared" si="256"/>
        <v>113.65676595380123</v>
      </c>
      <c r="D653" s="433">
        <f t="shared" si="257"/>
        <v>15.595425926109185</v>
      </c>
      <c r="E653" s="434">
        <f t="shared" si="258"/>
        <v>7.0829511765797974</v>
      </c>
      <c r="F653" s="434">
        <f t="shared" si="259"/>
        <v>7.082951176462954</v>
      </c>
      <c r="G653" s="434">
        <f t="shared" si="260"/>
        <v>1.1684342382523027E-10</v>
      </c>
      <c r="H653" s="467">
        <f t="shared" si="261"/>
        <v>8.5124747495293871</v>
      </c>
      <c r="I653" s="253">
        <f t="shared" si="266"/>
        <v>113.65676595692612</v>
      </c>
      <c r="J653">
        <f t="shared" si="267"/>
        <v>15.595425926280697</v>
      </c>
      <c r="K653" s="253">
        <f t="shared" si="262"/>
        <v>96938596503.878937</v>
      </c>
      <c r="L653" s="249">
        <f t="shared" si="263"/>
        <v>852906518.06230497</v>
      </c>
      <c r="M653" s="253">
        <f t="shared" si="264"/>
        <v>13301440424.336405</v>
      </c>
      <c r="N653" s="443">
        <f t="shared" si="275"/>
        <v>1.0000000000433058E-2</v>
      </c>
      <c r="O653" s="454">
        <f t="shared" si="265"/>
        <v>1.0000000001078573E-2</v>
      </c>
      <c r="Q653" s="353">
        <v>624</v>
      </c>
      <c r="R653" s="54">
        <f t="shared" si="276"/>
        <v>3.3728122322181419E-16</v>
      </c>
      <c r="S653" s="253">
        <f t="shared" si="268"/>
        <v>1.5203934440685349E-6</v>
      </c>
      <c r="T653" s="253">
        <f t="shared" si="269"/>
        <v>6.9051480764630237E-7</v>
      </c>
      <c r="U653">
        <f t="shared" si="277"/>
        <v>2.1018954892565419E-17</v>
      </c>
      <c r="V653" s="253">
        <f t="shared" si="278"/>
        <v>6.9051480762528345E-7</v>
      </c>
      <c r="W653" s="253">
        <f t="shared" si="279"/>
        <v>8.2987863642223258E-7</v>
      </c>
      <c r="X653">
        <f t="shared" si="270"/>
        <v>113.65676595692612</v>
      </c>
      <c r="Y653">
        <f t="shared" si="271"/>
        <v>15.595425926280697</v>
      </c>
      <c r="Z653" s="55">
        <f t="shared" si="272"/>
        <v>8.5124747496230029</v>
      </c>
      <c r="AA653" s="477">
        <f t="shared" si="273"/>
        <v>2.8766935370591256E-7</v>
      </c>
      <c r="AB653" s="253">
        <f t="shared" si="281"/>
        <v>852906518.06230497</v>
      </c>
      <c r="AC653" s="261">
        <f t="shared" si="280"/>
        <v>1296.7534784652521</v>
      </c>
      <c r="AD653" s="435">
        <f t="shared" si="274"/>
        <v>-1.5404755755586244E-2</v>
      </c>
      <c r="AE653" s="478">
        <f t="shared" si="282"/>
        <v>-5.2318781614303561E-2</v>
      </c>
    </row>
    <row r="654" spans="2:31" x14ac:dyDescent="0.3">
      <c r="B654" s="353">
        <v>625</v>
      </c>
      <c r="C654" s="432">
        <f t="shared" si="256"/>
        <v>113.65676595391807</v>
      </c>
      <c r="D654" s="433">
        <f t="shared" si="257"/>
        <v>15.595425926115601</v>
      </c>
      <c r="E654" s="434">
        <f t="shared" si="258"/>
        <v>7.0829511765827116</v>
      </c>
      <c r="F654" s="434">
        <f t="shared" si="259"/>
        <v>7.0829511764702353</v>
      </c>
      <c r="G654" s="434">
        <f t="shared" si="260"/>
        <v>1.1247625053556476E-10</v>
      </c>
      <c r="H654" s="467">
        <f t="shared" si="261"/>
        <v>8.5124747495328883</v>
      </c>
      <c r="I654" s="253">
        <f t="shared" si="266"/>
        <v>113.65676595692612</v>
      </c>
      <c r="J654">
        <f t="shared" si="267"/>
        <v>15.595425926280697</v>
      </c>
      <c r="K654" s="253">
        <f t="shared" si="262"/>
        <v>97907982469.018372</v>
      </c>
      <c r="L654" s="249">
        <f t="shared" si="263"/>
        <v>861435583.24292803</v>
      </c>
      <c r="M654" s="253">
        <f t="shared" si="264"/>
        <v>13434454828.585268</v>
      </c>
      <c r="N654" s="443">
        <f t="shared" si="275"/>
        <v>1.0000000000413426E-2</v>
      </c>
      <c r="O654" s="454">
        <f t="shared" si="265"/>
        <v>1.0000000001038239E-2</v>
      </c>
      <c r="Q654" s="353">
        <v>625</v>
      </c>
      <c r="R654" s="54">
        <f t="shared" si="276"/>
        <v>3.1647037679353155E-16</v>
      </c>
      <c r="S654" s="253">
        <f t="shared" si="268"/>
        <v>1.4821506479309565E-6</v>
      </c>
      <c r="T654" s="253">
        <f t="shared" si="269"/>
        <v>6.7314613434544176E-7</v>
      </c>
      <c r="U654">
        <f t="shared" si="277"/>
        <v>1.9722048298792465E-17</v>
      </c>
      <c r="V654" s="253">
        <f t="shared" si="278"/>
        <v>6.7314613432571976E-7</v>
      </c>
      <c r="W654" s="253">
        <f t="shared" si="279"/>
        <v>8.0900451358551477E-7</v>
      </c>
      <c r="X654">
        <f t="shared" si="270"/>
        <v>113.65676595692612</v>
      </c>
      <c r="Y654">
        <f t="shared" si="271"/>
        <v>15.595425926280697</v>
      </c>
      <c r="Z654" s="55">
        <f t="shared" si="272"/>
        <v>8.5124747496230029</v>
      </c>
      <c r="AA654" s="477">
        <f t="shared" si="273"/>
        <v>2.7261884361224505E-7</v>
      </c>
      <c r="AB654" s="253">
        <f t="shared" si="281"/>
        <v>861435583.24292803</v>
      </c>
      <c r="AC654" s="261">
        <f t="shared" si="280"/>
        <v>1276.777307854283</v>
      </c>
      <c r="AD654" s="435">
        <f t="shared" si="274"/>
        <v>-1.5404755755590135E-2</v>
      </c>
      <c r="AE654" s="478">
        <f t="shared" si="282"/>
        <v>-5.2318781614303658E-2</v>
      </c>
    </row>
    <row r="655" spans="2:31" x14ac:dyDescent="0.3">
      <c r="B655" s="353">
        <v>626</v>
      </c>
      <c r="C655" s="432">
        <f t="shared" si="256"/>
        <v>113.65676595403055</v>
      </c>
      <c r="D655" s="433">
        <f t="shared" si="257"/>
        <v>15.595425926121772</v>
      </c>
      <c r="E655" s="434">
        <f t="shared" si="258"/>
        <v>7.0829511765855147</v>
      </c>
      <c r="F655" s="434">
        <f t="shared" si="259"/>
        <v>7.0829511764772448</v>
      </c>
      <c r="G655" s="434">
        <f t="shared" si="260"/>
        <v>1.0826983753986497E-10</v>
      </c>
      <c r="H655" s="467">
        <f t="shared" si="261"/>
        <v>8.512474749536258</v>
      </c>
      <c r="I655" s="253">
        <f t="shared" si="266"/>
        <v>113.65676595692612</v>
      </c>
      <c r="J655">
        <f t="shared" si="267"/>
        <v>15.595425926280697</v>
      </c>
      <c r="K655" s="253">
        <f t="shared" si="262"/>
        <v>98887062293.806427</v>
      </c>
      <c r="L655" s="249">
        <f t="shared" si="263"/>
        <v>870049939.07535732</v>
      </c>
      <c r="M655" s="253">
        <f t="shared" si="264"/>
        <v>13568799376.876478</v>
      </c>
      <c r="N655" s="443">
        <f t="shared" si="275"/>
        <v>1.0000000000398787E-2</v>
      </c>
      <c r="O655" s="454">
        <f t="shared" si="265"/>
        <v>1.0000000000999629E-2</v>
      </c>
      <c r="Q655" s="353">
        <v>626</v>
      </c>
      <c r="R655" s="54">
        <f t="shared" si="276"/>
        <v>2.9694359629967762E-16</v>
      </c>
      <c r="S655" s="253">
        <f t="shared" si="268"/>
        <v>1.4448697813926657E-6</v>
      </c>
      <c r="T655" s="253">
        <f t="shared" si="269"/>
        <v>6.5621433916636774E-7</v>
      </c>
      <c r="U655">
        <f t="shared" si="277"/>
        <v>1.8505163129565538E-17</v>
      </c>
      <c r="V655" s="253">
        <f t="shared" si="278"/>
        <v>6.5621433914786261E-7</v>
      </c>
      <c r="W655" s="253">
        <f t="shared" si="279"/>
        <v>7.8865544222629799E-7</v>
      </c>
      <c r="X655">
        <f t="shared" si="270"/>
        <v>113.65676595692612</v>
      </c>
      <c r="Y655">
        <f t="shared" si="271"/>
        <v>15.595425926280697</v>
      </c>
      <c r="Z655" s="55">
        <f t="shared" si="272"/>
        <v>8.5124747496230029</v>
      </c>
      <c r="AA655" s="477">
        <f t="shared" si="273"/>
        <v>2.5835575786935201E-7</v>
      </c>
      <c r="AB655" s="253">
        <f t="shared" si="281"/>
        <v>870049939.07535732</v>
      </c>
      <c r="AC655" s="261">
        <f t="shared" si="280"/>
        <v>1257.1088652725125</v>
      </c>
      <c r="AD655" s="435">
        <f t="shared" si="274"/>
        <v>-1.5404755755586481E-2</v>
      </c>
      <c r="AE655" s="478">
        <f t="shared" si="282"/>
        <v>-5.2318781614303631E-2</v>
      </c>
    </row>
    <row r="656" spans="2:31" x14ac:dyDescent="0.3">
      <c r="B656" s="353">
        <v>627</v>
      </c>
      <c r="C656" s="432">
        <f t="shared" si="256"/>
        <v>113.65676595413882</v>
      </c>
      <c r="D656" s="433">
        <f t="shared" si="257"/>
        <v>15.595425926127719</v>
      </c>
      <c r="E656" s="434">
        <f t="shared" si="258"/>
        <v>7.0829511765882156</v>
      </c>
      <c r="F656" s="434">
        <f t="shared" si="259"/>
        <v>7.0829511764839923</v>
      </c>
      <c r="G656" s="434">
        <f t="shared" si="260"/>
        <v>1.042232966597112E-10</v>
      </c>
      <c r="H656" s="467">
        <f t="shared" si="261"/>
        <v>8.5124747495395034</v>
      </c>
      <c r="I656" s="253">
        <f t="shared" si="266"/>
        <v>113.65676595692612</v>
      </c>
      <c r="J656">
        <f t="shared" si="267"/>
        <v>15.595425926280697</v>
      </c>
      <c r="K656" s="253">
        <f t="shared" si="262"/>
        <v>99875932916.839645</v>
      </c>
      <c r="L656" s="249">
        <f t="shared" si="263"/>
        <v>878750438.46611094</v>
      </c>
      <c r="M656" s="253">
        <f t="shared" si="264"/>
        <v>13704487370.65049</v>
      </c>
      <c r="N656" s="443">
        <f t="shared" si="275"/>
        <v>1.0000000000386684E-2</v>
      </c>
      <c r="O656" s="454">
        <f t="shared" si="265"/>
        <v>1.000000000096225E-2</v>
      </c>
      <c r="Q656" s="353">
        <v>627</v>
      </c>
      <c r="R656" s="54">
        <f t="shared" si="276"/>
        <v>2.7862165260703844E-16</v>
      </c>
      <c r="S656" s="253">
        <f t="shared" si="268"/>
        <v>1.4085266488234512E-6</v>
      </c>
      <c r="T656" s="253">
        <f t="shared" si="269"/>
        <v>6.3970843321603658E-7</v>
      </c>
      <c r="U656">
        <f t="shared" si="277"/>
        <v>1.736336192183439E-17</v>
      </c>
      <c r="V656" s="253">
        <f t="shared" si="278"/>
        <v>6.3970843319867325E-7</v>
      </c>
      <c r="W656" s="253">
        <f t="shared" si="279"/>
        <v>7.6881821560741459E-7</v>
      </c>
      <c r="X656">
        <f t="shared" si="270"/>
        <v>113.65676595692612</v>
      </c>
      <c r="Y656">
        <f t="shared" si="271"/>
        <v>15.595425926280697</v>
      </c>
      <c r="Z656" s="55">
        <f t="shared" si="272"/>
        <v>8.5124747496230029</v>
      </c>
      <c r="AA656" s="477">
        <f t="shared" si="273"/>
        <v>2.4483889939458748E-7</v>
      </c>
      <c r="AB656" s="253">
        <f t="shared" si="281"/>
        <v>878750438.46611094</v>
      </c>
      <c r="AC656" s="261">
        <f t="shared" si="280"/>
        <v>1237.7434102448071</v>
      </c>
      <c r="AD656" s="435">
        <f t="shared" si="274"/>
        <v>-1.5404755755586353E-2</v>
      </c>
      <c r="AE656" s="478">
        <f t="shared" si="282"/>
        <v>-5.2318781614303589E-2</v>
      </c>
    </row>
    <row r="657" spans="2:31" x14ac:dyDescent="0.3">
      <c r="B657" s="353">
        <v>628</v>
      </c>
      <c r="C657" s="432">
        <f t="shared" si="256"/>
        <v>113.65676595424304</v>
      </c>
      <c r="D657" s="433">
        <f t="shared" si="257"/>
        <v>15.595425926133435</v>
      </c>
      <c r="E657" s="434">
        <f t="shared" si="258"/>
        <v>7.0829511765908117</v>
      </c>
      <c r="F657" s="434">
        <f t="shared" si="259"/>
        <v>7.0829511764904876</v>
      </c>
      <c r="G657" s="434">
        <f t="shared" si="260"/>
        <v>1.0032419339722765E-10</v>
      </c>
      <c r="H657" s="467">
        <f t="shared" si="261"/>
        <v>8.5124747495426227</v>
      </c>
      <c r="I657" s="253">
        <f t="shared" si="266"/>
        <v>113.65676595692612</v>
      </c>
      <c r="J657">
        <f t="shared" si="267"/>
        <v>15.595425926280697</v>
      </c>
      <c r="K657" s="253">
        <f t="shared" si="262"/>
        <v>100874692246.10052</v>
      </c>
      <c r="L657" s="249">
        <f t="shared" si="263"/>
        <v>887537942.85077202</v>
      </c>
      <c r="M657" s="253">
        <f t="shared" si="264"/>
        <v>13841532244.362093</v>
      </c>
      <c r="N657" s="443">
        <f t="shared" si="275"/>
        <v>1.0000000000372015E-2</v>
      </c>
      <c r="O657" s="454">
        <f t="shared" si="265"/>
        <v>1.000000000092598E-2</v>
      </c>
      <c r="Q657" s="353">
        <v>628</v>
      </c>
      <c r="R657" s="54">
        <f t="shared" si="276"/>
        <v>2.6143020515967768E-16</v>
      </c>
      <c r="S657" s="253">
        <f t="shared" si="268"/>
        <v>1.3730976631911763E-6</v>
      </c>
      <c r="T657" s="253">
        <f t="shared" si="269"/>
        <v>6.2361770400747846E-7</v>
      </c>
      <c r="U657">
        <f t="shared" si="277"/>
        <v>1.6292011862728535E-17</v>
      </c>
      <c r="V657" s="253">
        <f t="shared" si="278"/>
        <v>6.2361770399118641E-7</v>
      </c>
      <c r="W657" s="253">
        <f t="shared" si="279"/>
        <v>7.4947995918369786E-7</v>
      </c>
      <c r="X657">
        <f t="shared" si="270"/>
        <v>113.65676595692612</v>
      </c>
      <c r="Y657">
        <f t="shared" si="271"/>
        <v>15.595425926280697</v>
      </c>
      <c r="Z657" s="55">
        <f t="shared" si="272"/>
        <v>8.5124747496230029</v>
      </c>
      <c r="AA657" s="477">
        <f t="shared" si="273"/>
        <v>2.320292264864756E-7</v>
      </c>
      <c r="AB657" s="253">
        <f t="shared" si="281"/>
        <v>887537942.85077202</v>
      </c>
      <c r="AC657" s="261">
        <f t="shared" si="280"/>
        <v>1218.6762753219007</v>
      </c>
      <c r="AD657" s="435">
        <f t="shared" si="274"/>
        <v>-1.5404755755585293E-2</v>
      </c>
      <c r="AE657" s="478">
        <f t="shared" si="282"/>
        <v>-5.2318781614303631E-2</v>
      </c>
    </row>
    <row r="658" spans="2:31" x14ac:dyDescent="0.3">
      <c r="B658" s="353">
        <v>629</v>
      </c>
      <c r="C658" s="432">
        <f t="shared" si="256"/>
        <v>113.65676595434337</v>
      </c>
      <c r="D658" s="433">
        <f t="shared" si="257"/>
        <v>15.595425926138942</v>
      </c>
      <c r="E658" s="434">
        <f t="shared" si="258"/>
        <v>7.0829511765933129</v>
      </c>
      <c r="F658" s="434">
        <f t="shared" si="259"/>
        <v>7.0829511764967403</v>
      </c>
      <c r="G658" s="434">
        <f t="shared" si="260"/>
        <v>9.6572527752414317E-11</v>
      </c>
      <c r="H658" s="467">
        <f t="shared" si="261"/>
        <v>8.5124747495456301</v>
      </c>
      <c r="I658" s="253">
        <f t="shared" si="266"/>
        <v>113.65676595692612</v>
      </c>
      <c r="J658">
        <f t="shared" si="267"/>
        <v>15.595425926280697</v>
      </c>
      <c r="K658" s="253">
        <f t="shared" si="262"/>
        <v>101883439168.65147</v>
      </c>
      <c r="L658" s="249">
        <f t="shared" si="263"/>
        <v>896413322.27927971</v>
      </c>
      <c r="M658" s="253">
        <f t="shared" si="264"/>
        <v>13979947566.810638</v>
      </c>
      <c r="N658" s="443">
        <f t="shared" si="275"/>
        <v>1.0000000000355778E-2</v>
      </c>
      <c r="O658" s="454">
        <f t="shared" si="265"/>
        <v>1.0000000000891639E-2</v>
      </c>
      <c r="Q658" s="353">
        <v>629</v>
      </c>
      <c r="R658" s="54">
        <f t="shared" si="276"/>
        <v>2.45299500345095E-16</v>
      </c>
      <c r="S658" s="253">
        <f t="shared" si="268"/>
        <v>1.3385598307536151E-6</v>
      </c>
      <c r="T658" s="253">
        <f t="shared" si="269"/>
        <v>6.0793170850731129E-7</v>
      </c>
      <c r="U658">
        <f t="shared" si="277"/>
        <v>1.5286765992103763E-17</v>
      </c>
      <c r="V658" s="253">
        <f t="shared" si="278"/>
        <v>6.0793170849202457E-7</v>
      </c>
      <c r="W658" s="253">
        <f t="shared" si="279"/>
        <v>7.3062812224630383E-7</v>
      </c>
      <c r="X658">
        <f t="shared" si="270"/>
        <v>113.65676595692612</v>
      </c>
      <c r="Y658">
        <f t="shared" si="271"/>
        <v>15.595425926280697</v>
      </c>
      <c r="Z658" s="55">
        <f t="shared" si="272"/>
        <v>8.5124747496230029</v>
      </c>
      <c r="AA658" s="477">
        <f t="shared" si="273"/>
        <v>2.1988974005779391E-7</v>
      </c>
      <c r="AB658" s="253">
        <f t="shared" si="281"/>
        <v>896413322.27927971</v>
      </c>
      <c r="AC658" s="261">
        <f t="shared" si="280"/>
        <v>1199.9028649554391</v>
      </c>
      <c r="AD658" s="435">
        <f t="shared" si="274"/>
        <v>-1.5404755755586343E-2</v>
      </c>
      <c r="AE658" s="478">
        <f t="shared" si="282"/>
        <v>-5.2318781614303561E-2</v>
      </c>
    </row>
    <row r="659" spans="2:31" x14ac:dyDescent="0.3">
      <c r="B659" s="353">
        <v>630</v>
      </c>
      <c r="C659" s="432">
        <f t="shared" si="256"/>
        <v>113.65676595443995</v>
      </c>
      <c r="D659" s="433">
        <f t="shared" si="257"/>
        <v>15.595425926144246</v>
      </c>
      <c r="E659" s="434">
        <f t="shared" si="258"/>
        <v>7.0829511765957216</v>
      </c>
      <c r="F659" s="434">
        <f t="shared" si="259"/>
        <v>7.0829511765027586</v>
      </c>
      <c r="G659" s="434">
        <f t="shared" si="260"/>
        <v>9.2962970654753008E-11</v>
      </c>
      <c r="H659" s="467">
        <f t="shared" si="261"/>
        <v>8.5124747495485238</v>
      </c>
      <c r="I659" s="253">
        <f t="shared" si="266"/>
        <v>113.65676595692612</v>
      </c>
      <c r="J659">
        <f t="shared" si="267"/>
        <v>15.595425926280697</v>
      </c>
      <c r="K659" s="253">
        <f t="shared" si="262"/>
        <v>102902273560.42543</v>
      </c>
      <c r="L659" s="249">
        <f t="shared" si="263"/>
        <v>905377455.50207257</v>
      </c>
      <c r="M659" s="253">
        <f t="shared" si="264"/>
        <v>14119747042.483521</v>
      </c>
      <c r="N659" s="443">
        <f t="shared" si="275"/>
        <v>1.0000000000341611E-2</v>
      </c>
      <c r="O659" s="454">
        <f t="shared" si="265"/>
        <v>1.0000000000858251E-2</v>
      </c>
      <c r="Q659" s="353">
        <v>630</v>
      </c>
      <c r="R659" s="54">
        <f t="shared" si="276"/>
        <v>2.3016408847172491E-16</v>
      </c>
      <c r="S659" s="253">
        <f t="shared" si="268"/>
        <v>1.304890736135263E-6</v>
      </c>
      <c r="T659" s="253">
        <f t="shared" si="269"/>
        <v>5.9264026635809832E-7</v>
      </c>
      <c r="U659">
        <f t="shared" si="277"/>
        <v>1.4343545564924675E-17</v>
      </c>
      <c r="V659" s="253">
        <f t="shared" si="278"/>
        <v>5.9264026634375477E-7</v>
      </c>
      <c r="W659" s="253">
        <f t="shared" si="279"/>
        <v>7.1225046977716464E-7</v>
      </c>
      <c r="X659">
        <f t="shared" si="270"/>
        <v>113.65676595692612</v>
      </c>
      <c r="Y659">
        <f t="shared" si="271"/>
        <v>15.595425926280697</v>
      </c>
      <c r="Z659" s="55">
        <f t="shared" si="272"/>
        <v>8.5124747496230029</v>
      </c>
      <c r="AA659" s="477">
        <f t="shared" si="273"/>
        <v>2.083853767684842E-7</v>
      </c>
      <c r="AB659" s="253">
        <f t="shared" si="281"/>
        <v>905377455.50207257</v>
      </c>
      <c r="AC659" s="261">
        <f t="shared" si="280"/>
        <v>1181.4186543903688</v>
      </c>
      <c r="AD659" s="435">
        <f t="shared" si="274"/>
        <v>-1.54047557555892E-2</v>
      </c>
      <c r="AE659" s="478">
        <f t="shared" si="282"/>
        <v>-5.2318781614303589E-2</v>
      </c>
    </row>
    <row r="660" spans="2:31" x14ac:dyDescent="0.3">
      <c r="B660" s="353">
        <v>631</v>
      </c>
      <c r="C660" s="432">
        <f t="shared" si="256"/>
        <v>113.65676595453291</v>
      </c>
      <c r="D660" s="433">
        <f t="shared" si="257"/>
        <v>15.595425926149348</v>
      </c>
      <c r="E660" s="434">
        <f t="shared" si="258"/>
        <v>7.0829511765980389</v>
      </c>
      <c r="F660" s="434">
        <f t="shared" si="259"/>
        <v>7.0829511765085522</v>
      </c>
      <c r="G660" s="434">
        <f t="shared" si="260"/>
        <v>8.9486640320046718E-11</v>
      </c>
      <c r="H660" s="467">
        <f t="shared" si="261"/>
        <v>8.5124747495513091</v>
      </c>
      <c r="I660" s="253">
        <f t="shared" si="266"/>
        <v>113.65676595692612</v>
      </c>
      <c r="J660">
        <f t="shared" si="267"/>
        <v>15.595425926280697</v>
      </c>
      <c r="K660" s="253">
        <f t="shared" si="262"/>
        <v>103931296296.1147</v>
      </c>
      <c r="L660" s="249">
        <f t="shared" si="263"/>
        <v>914431230.05709326</v>
      </c>
      <c r="M660" s="253">
        <f t="shared" si="264"/>
        <v>14260944512.913029</v>
      </c>
      <c r="N660" s="443">
        <f t="shared" si="275"/>
        <v>1.0000000000330956E-2</v>
      </c>
      <c r="O660" s="454">
        <f t="shared" si="265"/>
        <v>1.000000000082618E-2</v>
      </c>
      <c r="Q660" s="353">
        <v>631</v>
      </c>
      <c r="R660" s="54">
        <f t="shared" si="276"/>
        <v>2.1596255820942325E-16</v>
      </c>
      <c r="S660" s="253">
        <f t="shared" si="268"/>
        <v>1.2720685277795733E-6</v>
      </c>
      <c r="T660" s="253">
        <f t="shared" si="269"/>
        <v>5.7773345327121275E-7</v>
      </c>
      <c r="U660">
        <f t="shared" si="277"/>
        <v>1.3458523501919374E-17</v>
      </c>
      <c r="V660" s="253">
        <f t="shared" si="278"/>
        <v>5.7773345325775425E-7</v>
      </c>
      <c r="W660" s="253">
        <f t="shared" si="279"/>
        <v>6.9433507450836052E-7</v>
      </c>
      <c r="X660">
        <f t="shared" si="270"/>
        <v>113.65676595692612</v>
      </c>
      <c r="Y660">
        <f t="shared" si="271"/>
        <v>15.595425926280697</v>
      </c>
      <c r="Z660" s="55">
        <f t="shared" si="272"/>
        <v>8.5124747496230029</v>
      </c>
      <c r="AA660" s="477">
        <f t="shared" si="273"/>
        <v>1.974829077497195E-7</v>
      </c>
      <c r="AB660" s="253">
        <f t="shared" si="281"/>
        <v>914431230.05709326</v>
      </c>
      <c r="AC660" s="261">
        <f t="shared" si="280"/>
        <v>1163.2191885743919</v>
      </c>
      <c r="AD660" s="435">
        <f t="shared" si="274"/>
        <v>-1.5404755755586223E-2</v>
      </c>
      <c r="AE660" s="478">
        <f t="shared" si="282"/>
        <v>-5.2318781614303596E-2</v>
      </c>
    </row>
    <row r="661" spans="2:31" x14ac:dyDescent="0.3">
      <c r="B661" s="353">
        <v>632</v>
      </c>
      <c r="C661" s="432">
        <f t="shared" si="256"/>
        <v>113.6567659546224</v>
      </c>
      <c r="D661" s="433">
        <f t="shared" si="257"/>
        <v>15.595425926154258</v>
      </c>
      <c r="E661" s="434">
        <f t="shared" si="258"/>
        <v>7.0829511766002691</v>
      </c>
      <c r="F661" s="434">
        <f t="shared" si="259"/>
        <v>7.0829511765141291</v>
      </c>
      <c r="G661" s="434">
        <f t="shared" si="260"/>
        <v>8.6139984034616646E-11</v>
      </c>
      <c r="H661" s="467">
        <f t="shared" si="261"/>
        <v>8.5124747495539896</v>
      </c>
      <c r="I661" s="253">
        <f t="shared" si="266"/>
        <v>113.65676595692612</v>
      </c>
      <c r="J661">
        <f t="shared" si="267"/>
        <v>15.595425926280697</v>
      </c>
      <c r="K661" s="253">
        <f t="shared" si="262"/>
        <v>104970609259.15849</v>
      </c>
      <c r="L661" s="249">
        <f t="shared" si="263"/>
        <v>923575542.35766423</v>
      </c>
      <c r="M661" s="253">
        <f t="shared" si="264"/>
        <v>14403553958.046721</v>
      </c>
      <c r="N661" s="443">
        <f t="shared" si="275"/>
        <v>1.0000000000319859E-2</v>
      </c>
      <c r="O661" s="454">
        <f t="shared" si="265"/>
        <v>1.0000000000795196E-2</v>
      </c>
      <c r="Q661" s="353">
        <v>632</v>
      </c>
      <c r="R661" s="54">
        <f t="shared" si="276"/>
        <v>2.0263728741544365E-16</v>
      </c>
      <c r="S661" s="253">
        <f t="shared" si="268"/>
        <v>1.2400719037670911E-6</v>
      </c>
      <c r="T661" s="253">
        <f t="shared" si="269"/>
        <v>5.6320159458588001E-7</v>
      </c>
      <c r="U661">
        <f t="shared" si="277"/>
        <v>1.2628108861357902E-17</v>
      </c>
      <c r="V661" s="253">
        <f t="shared" si="278"/>
        <v>5.6320159457325191E-7</v>
      </c>
      <c r="W661" s="253">
        <f t="shared" si="279"/>
        <v>6.7687030918121106E-7</v>
      </c>
      <c r="X661">
        <f t="shared" si="270"/>
        <v>113.65676595692612</v>
      </c>
      <c r="Y661">
        <f t="shared" si="271"/>
        <v>15.595425926280697</v>
      </c>
      <c r="Z661" s="55">
        <f t="shared" si="272"/>
        <v>8.5124747496230029</v>
      </c>
      <c r="AA661" s="477">
        <f t="shared" si="273"/>
        <v>1.8715084262660426E-7</v>
      </c>
      <c r="AB661" s="253">
        <f t="shared" si="281"/>
        <v>923575542.35766423</v>
      </c>
      <c r="AC661" s="261">
        <f t="shared" si="280"/>
        <v>1145.3000810841932</v>
      </c>
      <c r="AD661" s="435">
        <f t="shared" si="274"/>
        <v>-1.5404755755585375E-2</v>
      </c>
      <c r="AE661" s="478">
        <f t="shared" si="282"/>
        <v>-5.2318781614303637E-2</v>
      </c>
    </row>
    <row r="662" spans="2:31" x14ac:dyDescent="0.3">
      <c r="B662" s="353">
        <v>633</v>
      </c>
      <c r="C662" s="432">
        <f t="shared" si="256"/>
        <v>113.65676595470855</v>
      </c>
      <c r="D662" s="433">
        <f t="shared" si="257"/>
        <v>15.595425926158983</v>
      </c>
      <c r="E662" s="434">
        <f t="shared" si="258"/>
        <v>7.0829511766024149</v>
      </c>
      <c r="F662" s="434">
        <f t="shared" si="259"/>
        <v>7.0829511765194972</v>
      </c>
      <c r="G662" s="434">
        <f t="shared" si="260"/>
        <v>8.2917672727944591E-11</v>
      </c>
      <c r="H662" s="467">
        <f t="shared" si="261"/>
        <v>8.5124747495565689</v>
      </c>
      <c r="I662" s="253">
        <f t="shared" si="266"/>
        <v>113.65676595692612</v>
      </c>
      <c r="J662">
        <f t="shared" si="267"/>
        <v>15.595425926280697</v>
      </c>
      <c r="K662" s="253">
        <f t="shared" si="262"/>
        <v>106020315351.83043</v>
      </c>
      <c r="L662" s="249">
        <f t="shared" si="263"/>
        <v>932811297.78124082</v>
      </c>
      <c r="M662" s="253">
        <f t="shared" si="264"/>
        <v>14547589497.631594</v>
      </c>
      <c r="N662" s="443">
        <f t="shared" si="275"/>
        <v>1.0000000000305896E-2</v>
      </c>
      <c r="O662" s="454">
        <f t="shared" si="265"/>
        <v>1.0000000000765463E-2</v>
      </c>
      <c r="Q662" s="353">
        <v>633</v>
      </c>
      <c r="R662" s="54">
        <f t="shared" si="276"/>
        <v>1.9013420933489128E-16</v>
      </c>
      <c r="S662" s="253">
        <f t="shared" si="268"/>
        <v>1.2088800979902902E-6</v>
      </c>
      <c r="T662" s="253">
        <f t="shared" si="269"/>
        <v>5.4903525899022509E-7</v>
      </c>
      <c r="U662">
        <f t="shared" si="277"/>
        <v>1.1848932268949373E-17</v>
      </c>
      <c r="V662" s="253">
        <f t="shared" si="278"/>
        <v>5.4903525897837615E-7</v>
      </c>
      <c r="W662" s="253">
        <f t="shared" si="279"/>
        <v>6.5984483900006516E-7</v>
      </c>
      <c r="X662">
        <f t="shared" si="270"/>
        <v>113.65676595692612</v>
      </c>
      <c r="Y662">
        <f t="shared" si="271"/>
        <v>15.595425926280697</v>
      </c>
      <c r="Z662" s="55">
        <f t="shared" si="272"/>
        <v>8.5124747496230029</v>
      </c>
      <c r="AA662" s="477">
        <f t="shared" si="273"/>
        <v>1.7735933856229004E-7</v>
      </c>
      <c r="AB662" s="253">
        <f t="shared" si="281"/>
        <v>932811297.78124082</v>
      </c>
      <c r="AC662" s="261">
        <f t="shared" si="280"/>
        <v>1127.6570130682378</v>
      </c>
      <c r="AD662" s="435">
        <f t="shared" si="274"/>
        <v>-1.5404755755586448E-2</v>
      </c>
      <c r="AE662" s="478">
        <f t="shared" si="282"/>
        <v>-5.2318781614303651E-2</v>
      </c>
    </row>
    <row r="663" spans="2:31" x14ac:dyDescent="0.3">
      <c r="B663" s="353">
        <v>634</v>
      </c>
      <c r="C663" s="432">
        <f t="shared" si="256"/>
        <v>113.65676595479147</v>
      </c>
      <c r="D663" s="433">
        <f t="shared" si="257"/>
        <v>15.595425926163538</v>
      </c>
      <c r="E663" s="434">
        <f t="shared" si="258"/>
        <v>7.0829511766044835</v>
      </c>
      <c r="F663" s="434">
        <f t="shared" si="259"/>
        <v>7.0829511765246647</v>
      </c>
      <c r="G663" s="434">
        <f t="shared" si="260"/>
        <v>7.9818818221610854E-11</v>
      </c>
      <c r="H663" s="467">
        <f t="shared" si="261"/>
        <v>8.512474749559054</v>
      </c>
      <c r="I663" s="253">
        <f t="shared" si="266"/>
        <v>113.65676595692612</v>
      </c>
      <c r="J663">
        <f t="shared" si="267"/>
        <v>15.595425926280697</v>
      </c>
      <c r="K663" s="253">
        <f t="shared" si="262"/>
        <v>107080518505.42685</v>
      </c>
      <c r="L663" s="249">
        <f t="shared" si="263"/>
        <v>942139410.75905323</v>
      </c>
      <c r="M663" s="253">
        <f t="shared" si="264"/>
        <v>14693065392.612173</v>
      </c>
      <c r="N663" s="443">
        <f t="shared" si="275"/>
        <v>1.0000000000293068E-2</v>
      </c>
      <c r="O663" s="454">
        <f t="shared" si="265"/>
        <v>1.0000000000736801E-2</v>
      </c>
      <c r="Q663" s="353">
        <v>634</v>
      </c>
      <c r="R663" s="54">
        <f t="shared" si="276"/>
        <v>1.7840259322702062E-16</v>
      </c>
      <c r="S663" s="253">
        <f t="shared" si="268"/>
        <v>1.1784728666761996E-6</v>
      </c>
      <c r="T663" s="253">
        <f t="shared" si="269"/>
        <v>5.3522525240027335E-7</v>
      </c>
      <c r="U663">
        <f t="shared" si="277"/>
        <v>1.1117832246740135E-17</v>
      </c>
      <c r="V663" s="253">
        <f t="shared" si="278"/>
        <v>5.3522525238915551E-7</v>
      </c>
      <c r="W663" s="253">
        <f t="shared" si="279"/>
        <v>6.4324761427592624E-7</v>
      </c>
      <c r="X663">
        <f t="shared" si="270"/>
        <v>113.65676595692612</v>
      </c>
      <c r="Y663">
        <f t="shared" si="271"/>
        <v>15.595425926280697</v>
      </c>
      <c r="Z663" s="55">
        <f t="shared" si="272"/>
        <v>8.5124747496230029</v>
      </c>
      <c r="AA663" s="477">
        <f t="shared" si="273"/>
        <v>1.6808011406079227E-7</v>
      </c>
      <c r="AB663" s="253">
        <f t="shared" si="281"/>
        <v>942139410.75905323</v>
      </c>
      <c r="AC663" s="261">
        <f t="shared" si="280"/>
        <v>1110.2857322058453</v>
      </c>
      <c r="AD663" s="435">
        <f t="shared" si="274"/>
        <v>-1.5404755755588343E-2</v>
      </c>
      <c r="AE663" s="478">
        <f t="shared" si="282"/>
        <v>-5.2318781614303519E-2</v>
      </c>
    </row>
    <row r="664" spans="2:31" x14ac:dyDescent="0.3">
      <c r="B664" s="353">
        <v>635</v>
      </c>
      <c r="C664" s="432">
        <f t="shared" ref="C664:C727" si="283">C663+E663-F663</f>
        <v>113.65676595487129</v>
      </c>
      <c r="D664" s="433">
        <f t="shared" ref="D664:D727" si="284">$C$11*C664^$C$7</f>
        <v>15.595425926167914</v>
      </c>
      <c r="E664" s="434">
        <f t="shared" ref="E664:E727" si="285">$C$8*D664</f>
        <v>7.0829511766064712</v>
      </c>
      <c r="F664" s="434">
        <f t="shared" ref="F664:F727" si="286">($C$9+$C$10)*C664</f>
        <v>7.0829511765296393</v>
      </c>
      <c r="G664" s="434">
        <f t="shared" ref="G664:G727" si="287">E664-F664</f>
        <v>7.6831874196159333E-11</v>
      </c>
      <c r="H664" s="467">
        <f t="shared" ref="H664:H727" si="288">(1-$C$8)*D664</f>
        <v>8.5124747495614432</v>
      </c>
      <c r="I664" s="253">
        <f t="shared" si="266"/>
        <v>113.65676595692612</v>
      </c>
      <c r="J664">
        <f t="shared" si="267"/>
        <v>15.595425926280697</v>
      </c>
      <c r="K664" s="253">
        <f t="shared" ref="K664:K727" si="289">C664*L664</f>
        <v>108151323690.55708</v>
      </c>
      <c r="L664" s="249">
        <f t="shared" ref="L664:L727" si="290">L663*(1+$C$10)</f>
        <v>951560804.86664379</v>
      </c>
      <c r="M664" s="253">
        <f t="shared" ref="M664:M727" si="291">$C$11*(K664^$C$7)*(L664^(1-$C$7))</f>
        <v>14839996046.542444</v>
      </c>
      <c r="N664" s="443">
        <f t="shared" si="275"/>
        <v>1.0000000000282406E-2</v>
      </c>
      <c r="O664" s="454">
        <f t="shared" ref="O664:O727" si="292">(K664-K663)/K663</f>
        <v>1.0000000000709422E-2</v>
      </c>
      <c r="Q664" s="353">
        <v>635</v>
      </c>
      <c r="R664" s="54">
        <f t="shared" si="276"/>
        <v>1.673948385272779E-16</v>
      </c>
      <c r="S664" s="253">
        <f t="shared" si="268"/>
        <v>1.1488304752479844E-6</v>
      </c>
      <c r="T664" s="253">
        <f t="shared" si="269"/>
        <v>5.217626119928948E-7</v>
      </c>
      <c r="U664">
        <f t="shared" si="277"/>
        <v>1.0431842385543045E-17</v>
      </c>
      <c r="V664" s="253">
        <f t="shared" si="278"/>
        <v>5.2176261198246296E-7</v>
      </c>
      <c r="W664" s="253">
        <f t="shared" si="279"/>
        <v>6.2706786325508958E-7</v>
      </c>
      <c r="X664">
        <f t="shared" si="270"/>
        <v>113.65676595692612</v>
      </c>
      <c r="Y664">
        <f t="shared" si="271"/>
        <v>15.595425926280697</v>
      </c>
      <c r="Z664" s="55">
        <f t="shared" si="272"/>
        <v>8.5124747496230029</v>
      </c>
      <c r="AA664" s="477">
        <f t="shared" si="273"/>
        <v>1.5928636727953844E-7</v>
      </c>
      <c r="AB664" s="253">
        <f t="shared" si="281"/>
        <v>951560804.86664379</v>
      </c>
      <c r="AC664" s="261">
        <f t="shared" si="280"/>
        <v>1093.1820516823011</v>
      </c>
      <c r="AD664" s="435">
        <f t="shared" si="274"/>
        <v>-1.5404755755587069E-2</v>
      </c>
      <c r="AE664" s="478">
        <f t="shared" si="282"/>
        <v>-5.2318781614303547E-2</v>
      </c>
    </row>
    <row r="665" spans="2:31" x14ac:dyDescent="0.3">
      <c r="B665" s="353">
        <v>636</v>
      </c>
      <c r="C665" s="432">
        <f t="shared" si="283"/>
        <v>113.65676595494813</v>
      </c>
      <c r="D665" s="433">
        <f t="shared" si="284"/>
        <v>15.595425926172137</v>
      </c>
      <c r="E665" s="434">
        <f t="shared" si="285"/>
        <v>7.0829511766083888</v>
      </c>
      <c r="F665" s="434">
        <f t="shared" si="286"/>
        <v>7.0829511765344275</v>
      </c>
      <c r="G665" s="434">
        <f t="shared" si="287"/>
        <v>7.3961281543688528E-11</v>
      </c>
      <c r="H665" s="467">
        <f t="shared" si="288"/>
        <v>8.5124747495637489</v>
      </c>
      <c r="I665" s="253">
        <f t="shared" si="266"/>
        <v>113.65676595692612</v>
      </c>
      <c r="J665">
        <f t="shared" si="267"/>
        <v>15.595425926280697</v>
      </c>
      <c r="K665" s="253">
        <f t="shared" si="289"/>
        <v>109232836927.5365</v>
      </c>
      <c r="L665" s="249">
        <f t="shared" si="290"/>
        <v>961076412.91531026</v>
      </c>
      <c r="M665" s="253">
        <f t="shared" si="291"/>
        <v>14988396007.011925</v>
      </c>
      <c r="N665" s="443">
        <f t="shared" si="275"/>
        <v>1.000000000027332E-2</v>
      </c>
      <c r="O665" s="454">
        <f t="shared" si="292"/>
        <v>1.0000000000682794E-2</v>
      </c>
      <c r="Q665" s="353">
        <v>636</v>
      </c>
      <c r="R665" s="54">
        <f t="shared" si="276"/>
        <v>1.5706628170990856E-16</v>
      </c>
      <c r="S665" s="253">
        <f t="shared" si="268"/>
        <v>1.1199336855170458E-6</v>
      </c>
      <c r="T665" s="253">
        <f t="shared" si="269"/>
        <v>5.0863860038885952E-7</v>
      </c>
      <c r="U665">
        <f t="shared" si="277"/>
        <v>9.7881793088504778E-18</v>
      </c>
      <c r="V665" s="253">
        <f t="shared" si="278"/>
        <v>5.0863860037907132E-7</v>
      </c>
      <c r="W665" s="253">
        <f t="shared" si="279"/>
        <v>6.112950851281863E-7</v>
      </c>
      <c r="X665">
        <f t="shared" si="270"/>
        <v>113.65676595692612</v>
      </c>
      <c r="Y665">
        <f t="shared" si="271"/>
        <v>15.595425926280697</v>
      </c>
      <c r="Z665" s="55">
        <f t="shared" si="272"/>
        <v>8.5124747496230029</v>
      </c>
      <c r="AA665" s="477">
        <f t="shared" si="273"/>
        <v>1.5095269861570452E-7</v>
      </c>
      <c r="AB665" s="253">
        <f t="shared" si="281"/>
        <v>961076412.91531026</v>
      </c>
      <c r="AC665" s="261">
        <f t="shared" si="280"/>
        <v>1076.3418491797445</v>
      </c>
      <c r="AD665" s="435">
        <f t="shared" si="274"/>
        <v>-1.540475575558635E-2</v>
      </c>
      <c r="AE665" s="478">
        <f t="shared" si="282"/>
        <v>-5.2318781614303575E-2</v>
      </c>
    </row>
    <row r="666" spans="2:31" x14ac:dyDescent="0.3">
      <c r="B666" s="353">
        <v>637</v>
      </c>
      <c r="C666" s="432">
        <f t="shared" si="283"/>
        <v>113.6567659550221</v>
      </c>
      <c r="D666" s="433">
        <f t="shared" si="284"/>
        <v>15.595425926176191</v>
      </c>
      <c r="E666" s="434">
        <f t="shared" si="285"/>
        <v>7.08295117661023</v>
      </c>
      <c r="F666" s="434">
        <f t="shared" si="286"/>
        <v>7.0829511765390372</v>
      </c>
      <c r="G666" s="434">
        <f t="shared" si="287"/>
        <v>7.1192829409483238E-11</v>
      </c>
      <c r="H666" s="467">
        <f t="shared" si="288"/>
        <v>8.5124747495659605</v>
      </c>
      <c r="I666" s="253">
        <f t="shared" si="266"/>
        <v>113.65676595692612</v>
      </c>
      <c r="J666">
        <f t="shared" si="267"/>
        <v>15.595425926280697</v>
      </c>
      <c r="K666" s="253">
        <f t="shared" si="289"/>
        <v>110325165296.88367</v>
      </c>
      <c r="L666" s="249">
        <f t="shared" si="290"/>
        <v>970687177.0444634</v>
      </c>
      <c r="M666" s="253">
        <f t="shared" si="291"/>
        <v>15138279967.086004</v>
      </c>
      <c r="N666" s="443">
        <f t="shared" si="275"/>
        <v>1.0000000000264223E-2</v>
      </c>
      <c r="O666" s="454">
        <f t="shared" si="292"/>
        <v>1.0000000000657339E-2</v>
      </c>
      <c r="Q666" s="353">
        <v>637</v>
      </c>
      <c r="R666" s="54">
        <f t="shared" si="276"/>
        <v>1.4737501506748234E-16</v>
      </c>
      <c r="S666" s="253">
        <f t="shared" si="268"/>
        <v>1.0917637431972269E-6</v>
      </c>
      <c r="T666" s="253">
        <f t="shared" si="269"/>
        <v>4.9584469998218269E-7</v>
      </c>
      <c r="U666">
        <f t="shared" si="277"/>
        <v>9.1842313793951331E-18</v>
      </c>
      <c r="V666" s="253">
        <f t="shared" si="278"/>
        <v>4.9584469997299842E-7</v>
      </c>
      <c r="W666" s="253">
        <f t="shared" si="279"/>
        <v>5.9591904321504422E-7</v>
      </c>
      <c r="X666">
        <f t="shared" si="270"/>
        <v>113.65676595692612</v>
      </c>
      <c r="Y666">
        <f t="shared" si="271"/>
        <v>15.595425926280697</v>
      </c>
      <c r="Z666" s="55">
        <f t="shared" si="272"/>
        <v>8.5124747496230029</v>
      </c>
      <c r="AA666" s="477">
        <f t="shared" si="273"/>
        <v>1.4305503734273969E-7</v>
      </c>
      <c r="AB666" s="253">
        <f t="shared" si="281"/>
        <v>970687177.0444634</v>
      </c>
      <c r="AC666" s="261">
        <f t="shared" si="280"/>
        <v>1059.761065883614</v>
      </c>
      <c r="AD666" s="435">
        <f t="shared" si="274"/>
        <v>-1.5404755755586651E-2</v>
      </c>
      <c r="AE666" s="478">
        <f t="shared" si="282"/>
        <v>-5.2318781614303603E-2</v>
      </c>
    </row>
    <row r="667" spans="2:31" x14ac:dyDescent="0.3">
      <c r="B667" s="353">
        <v>638</v>
      </c>
      <c r="C667" s="432">
        <f t="shared" si="283"/>
        <v>113.65676595509328</v>
      </c>
      <c r="D667" s="433">
        <f t="shared" si="284"/>
        <v>15.595425926180104</v>
      </c>
      <c r="E667" s="434">
        <f t="shared" si="285"/>
        <v>7.0829511766120072</v>
      </c>
      <c r="F667" s="434">
        <f t="shared" si="286"/>
        <v>7.0829511765434736</v>
      </c>
      <c r="G667" s="434">
        <f t="shared" si="287"/>
        <v>6.8533623220901063E-11</v>
      </c>
      <c r="H667" s="467">
        <f t="shared" si="288"/>
        <v>8.5124747495680975</v>
      </c>
      <c r="I667" s="253">
        <f t="shared" si="266"/>
        <v>113.65676595692612</v>
      </c>
      <c r="J667">
        <f t="shared" si="267"/>
        <v>15.595425926280697</v>
      </c>
      <c r="K667" s="253">
        <f t="shared" si="289"/>
        <v>111428416949.9223</v>
      </c>
      <c r="L667" s="249">
        <f t="shared" si="290"/>
        <v>980394048.81490803</v>
      </c>
      <c r="M667" s="253">
        <f t="shared" si="291"/>
        <v>15289662766.760708</v>
      </c>
      <c r="N667" s="443">
        <f t="shared" si="275"/>
        <v>1.0000000000253896E-2</v>
      </c>
      <c r="O667" s="454">
        <f t="shared" si="292"/>
        <v>1.0000000000632663E-2</v>
      </c>
      <c r="Q667" s="353">
        <v>638</v>
      </c>
      <c r="R667" s="54">
        <f t="shared" si="276"/>
        <v>1.3828171667204161E-16</v>
      </c>
      <c r="S667" s="253">
        <f t="shared" si="268"/>
        <v>1.0643023657331387E-6</v>
      </c>
      <c r="T667" s="253">
        <f t="shared" si="269"/>
        <v>4.8337260741213442E-7</v>
      </c>
      <c r="U667">
        <f t="shared" si="277"/>
        <v>8.6175481025359651E-18</v>
      </c>
      <c r="V667" s="253">
        <f t="shared" si="278"/>
        <v>4.8337260740351691E-7</v>
      </c>
      <c r="W667" s="253">
        <f t="shared" si="279"/>
        <v>5.8092975832100428E-7</v>
      </c>
      <c r="X667">
        <f t="shared" si="270"/>
        <v>113.65676595692612</v>
      </c>
      <c r="Y667">
        <f t="shared" si="271"/>
        <v>15.595425926280697</v>
      </c>
      <c r="Z667" s="55">
        <f t="shared" si="272"/>
        <v>8.5124747496230029</v>
      </c>
      <c r="AA667" s="477">
        <f t="shared" si="273"/>
        <v>1.3557057208517885E-7</v>
      </c>
      <c r="AB667" s="253">
        <f t="shared" si="281"/>
        <v>980394048.81490803</v>
      </c>
      <c r="AC667" s="261">
        <f t="shared" si="280"/>
        <v>1043.4357055043954</v>
      </c>
      <c r="AD667" s="435">
        <f t="shared" si="274"/>
        <v>-1.5404755755587963E-2</v>
      </c>
      <c r="AE667" s="478">
        <f t="shared" si="282"/>
        <v>-5.2318781614303554E-2</v>
      </c>
    </row>
    <row r="668" spans="2:31" x14ac:dyDescent="0.3">
      <c r="B668" s="353">
        <v>639</v>
      </c>
      <c r="C668" s="432">
        <f t="shared" si="283"/>
        <v>113.65676595516182</v>
      </c>
      <c r="D668" s="433">
        <f t="shared" si="284"/>
        <v>15.595425926183861</v>
      </c>
      <c r="E668" s="434">
        <f t="shared" si="285"/>
        <v>7.0829511766137134</v>
      </c>
      <c r="F668" s="434">
        <f t="shared" si="286"/>
        <v>7.0829511765477449</v>
      </c>
      <c r="G668" s="434">
        <f t="shared" si="287"/>
        <v>6.5968563944807102E-11</v>
      </c>
      <c r="H668" s="467">
        <f t="shared" si="288"/>
        <v>8.5124747495701474</v>
      </c>
      <c r="I668" s="253">
        <f t="shared" si="266"/>
        <v>113.65676595692612</v>
      </c>
      <c r="J668">
        <f t="shared" si="267"/>
        <v>15.595425926280697</v>
      </c>
      <c r="K668" s="253">
        <f t="shared" si="289"/>
        <v>112542701119.48938</v>
      </c>
      <c r="L668" s="249">
        <f t="shared" si="290"/>
        <v>990197989.30305707</v>
      </c>
      <c r="M668" s="253">
        <f t="shared" si="291"/>
        <v>15442559394.432028</v>
      </c>
      <c r="N668" s="443">
        <f t="shared" si="275"/>
        <v>1.0000000000242835E-2</v>
      </c>
      <c r="O668" s="454">
        <f t="shared" si="292"/>
        <v>1.0000000000608952E-2</v>
      </c>
      <c r="Q668" s="353">
        <v>639</v>
      </c>
      <c r="R668" s="54">
        <f t="shared" si="276"/>
        <v>1.2974949082794663E-16</v>
      </c>
      <c r="S668" s="253">
        <f t="shared" si="268"/>
        <v>1.0375317304345803E-6</v>
      </c>
      <c r="T668" s="253">
        <f t="shared" si="269"/>
        <v>4.7121422817426647E-7</v>
      </c>
      <c r="U668">
        <f t="shared" si="277"/>
        <v>8.0858301834738931E-18</v>
      </c>
      <c r="V668" s="253">
        <f t="shared" si="278"/>
        <v>4.7121422816618064E-7</v>
      </c>
      <c r="W668" s="253">
        <f t="shared" si="279"/>
        <v>5.6631750226031381E-7</v>
      </c>
      <c r="X668">
        <f t="shared" si="270"/>
        <v>113.65676595692612</v>
      </c>
      <c r="Y668">
        <f t="shared" si="271"/>
        <v>15.595425926280697</v>
      </c>
      <c r="Z668" s="55">
        <f t="shared" si="272"/>
        <v>8.5124747496230029</v>
      </c>
      <c r="AA668" s="477">
        <f t="shared" si="273"/>
        <v>1.2847768493092819E-7</v>
      </c>
      <c r="AB668" s="253">
        <f t="shared" si="281"/>
        <v>990197989.30305707</v>
      </c>
      <c r="AC668" s="261">
        <f t="shared" si="280"/>
        <v>1027.3618333144432</v>
      </c>
      <c r="AD668" s="435">
        <f t="shared" si="274"/>
        <v>-1.5404755755585475E-2</v>
      </c>
      <c r="AE668" s="478">
        <f t="shared" si="282"/>
        <v>-5.2318781614303519E-2</v>
      </c>
    </row>
    <row r="669" spans="2:31" x14ac:dyDescent="0.3">
      <c r="B669" s="353">
        <v>640</v>
      </c>
      <c r="C669" s="432">
        <f t="shared" si="283"/>
        <v>113.6567659552278</v>
      </c>
      <c r="D669" s="433">
        <f t="shared" si="284"/>
        <v>15.595425926187483</v>
      </c>
      <c r="E669" s="434">
        <f t="shared" si="285"/>
        <v>7.0829511766153583</v>
      </c>
      <c r="F669" s="434">
        <f t="shared" si="286"/>
        <v>7.0829511765518562</v>
      </c>
      <c r="G669" s="434">
        <f t="shared" si="287"/>
        <v>6.3502092473299854E-11</v>
      </c>
      <c r="H669" s="467">
        <f t="shared" si="288"/>
        <v>8.5124747495721245</v>
      </c>
      <c r="I669" s="253">
        <f t="shared" si="266"/>
        <v>113.65676595692612</v>
      </c>
      <c r="J669">
        <f t="shared" si="267"/>
        <v>15.595425926280697</v>
      </c>
      <c r="K669" s="253">
        <f t="shared" si="289"/>
        <v>113668128130.75026</v>
      </c>
      <c r="L669" s="249">
        <f t="shared" si="290"/>
        <v>1000099969.1960876</v>
      </c>
      <c r="M669" s="253">
        <f t="shared" si="291"/>
        <v>15596984988.37999</v>
      </c>
      <c r="N669" s="443">
        <f t="shared" si="275"/>
        <v>1.0000000000235812E-2</v>
      </c>
      <c r="O669" s="454">
        <f t="shared" si="292"/>
        <v>1.0000000000586318E-2</v>
      </c>
      <c r="Q669" s="353">
        <v>640</v>
      </c>
      <c r="R669" s="54">
        <f t="shared" si="276"/>
        <v>1.2174371836906159E-16</v>
      </c>
      <c r="S669" s="253">
        <f t="shared" si="268"/>
        <v>1.0114344629094712E-6</v>
      </c>
      <c r="T669" s="253">
        <f t="shared" si="269"/>
        <v>4.5936167136701512E-7</v>
      </c>
      <c r="U669">
        <f t="shared" si="277"/>
        <v>7.5869201979548299E-18</v>
      </c>
      <c r="V669" s="253">
        <f t="shared" si="278"/>
        <v>4.5936167135942819E-7</v>
      </c>
      <c r="W669" s="253">
        <f t="shared" si="279"/>
        <v>5.5207279154245605E-7</v>
      </c>
      <c r="X669">
        <f t="shared" si="270"/>
        <v>113.65676595692612</v>
      </c>
      <c r="Y669">
        <f t="shared" si="271"/>
        <v>15.595425926280697</v>
      </c>
      <c r="Z669" s="55">
        <f t="shared" si="272"/>
        <v>8.5124747496230029</v>
      </c>
      <c r="AA669" s="477">
        <f t="shared" si="273"/>
        <v>1.2175588899071566E-7</v>
      </c>
      <c r="AB669" s="253">
        <f t="shared" si="281"/>
        <v>1000099969.1960876</v>
      </c>
      <c r="AC669" s="261">
        <f t="shared" si="280"/>
        <v>1011.5355751996226</v>
      </c>
      <c r="AD669" s="435">
        <f t="shared" si="274"/>
        <v>-1.5404755755586507E-2</v>
      </c>
      <c r="AE669" s="478">
        <f t="shared" si="282"/>
        <v>-5.2318781614303499E-2</v>
      </c>
    </row>
    <row r="670" spans="2:31" x14ac:dyDescent="0.3">
      <c r="B670" s="353">
        <v>641</v>
      </c>
      <c r="C670" s="432">
        <f t="shared" si="283"/>
        <v>113.65676595529129</v>
      </c>
      <c r="D670" s="433">
        <f t="shared" si="284"/>
        <v>15.595425926190966</v>
      </c>
      <c r="E670" s="434">
        <f t="shared" si="285"/>
        <v>7.0829511766169402</v>
      </c>
      <c r="F670" s="434">
        <f t="shared" si="286"/>
        <v>7.0829511765558131</v>
      </c>
      <c r="G670" s="434">
        <f t="shared" si="287"/>
        <v>6.1127103379021719E-11</v>
      </c>
      <c r="H670" s="467">
        <f t="shared" si="288"/>
        <v>8.5124747495740252</v>
      </c>
      <c r="I670" s="253">
        <f t="shared" si="266"/>
        <v>113.65676595692612</v>
      </c>
      <c r="J670">
        <f t="shared" si="267"/>
        <v>15.595425926280697</v>
      </c>
      <c r="K670" s="253">
        <f t="shared" si="289"/>
        <v>114804809412.1219</v>
      </c>
      <c r="L670" s="249">
        <f t="shared" si="290"/>
        <v>1010100968.8880485</v>
      </c>
      <c r="M670" s="253">
        <f t="shared" si="291"/>
        <v>15752954838.267296</v>
      </c>
      <c r="N670" s="443">
        <f t="shared" si="275"/>
        <v>1.0000000000224808E-2</v>
      </c>
      <c r="O670" s="454">
        <f t="shared" si="292"/>
        <v>1.0000000000564278E-2</v>
      </c>
      <c r="Q670" s="353">
        <v>641</v>
      </c>
      <c r="R670" s="54">
        <f t="shared" si="276"/>
        <v>1.1423191619286868E-16</v>
      </c>
      <c r="S670" s="253">
        <f t="shared" si="268"/>
        <v>9.8599362578768878E-7</v>
      </c>
      <c r="T670" s="253">
        <f t="shared" si="269"/>
        <v>4.47807244570423E-7</v>
      </c>
      <c r="U670">
        <f t="shared" si="277"/>
        <v>7.1187938386068126E-18</v>
      </c>
      <c r="V670" s="253">
        <f t="shared" si="278"/>
        <v>4.4780724456330422E-7</v>
      </c>
      <c r="W670" s="253">
        <f t="shared" si="279"/>
        <v>5.3818638121726578E-7</v>
      </c>
      <c r="X670">
        <f t="shared" si="270"/>
        <v>113.65676595692612</v>
      </c>
      <c r="Y670">
        <f t="shared" si="271"/>
        <v>15.595425926280697</v>
      </c>
      <c r="Z670" s="55">
        <f t="shared" si="272"/>
        <v>8.5124747496230029</v>
      </c>
      <c r="AA670" s="477">
        <f t="shared" si="273"/>
        <v>1.1538576922435501E-7</v>
      </c>
      <c r="AB670" s="253">
        <f t="shared" si="281"/>
        <v>1010100968.8880485</v>
      </c>
      <c r="AC670" s="261">
        <f t="shared" si="280"/>
        <v>995.95311672558501</v>
      </c>
      <c r="AD670" s="435">
        <f t="shared" si="274"/>
        <v>-1.54047557555872E-2</v>
      </c>
      <c r="AE670" s="478">
        <f t="shared" si="282"/>
        <v>-5.2318781614303624E-2</v>
      </c>
    </row>
    <row r="671" spans="2:31" x14ac:dyDescent="0.3">
      <c r="B671" s="353">
        <v>642</v>
      </c>
      <c r="C671" s="432">
        <f t="shared" si="283"/>
        <v>113.65676595535243</v>
      </c>
      <c r="D671" s="433">
        <f t="shared" si="284"/>
        <v>15.595425926194327</v>
      </c>
      <c r="E671" s="434">
        <f t="shared" si="285"/>
        <v>7.082951176618467</v>
      </c>
      <c r="F671" s="434">
        <f t="shared" si="286"/>
        <v>7.0829511765596234</v>
      </c>
      <c r="G671" s="434">
        <f t="shared" si="287"/>
        <v>5.8843596661972697E-11</v>
      </c>
      <c r="H671" s="467">
        <f t="shared" si="288"/>
        <v>8.5124747495758601</v>
      </c>
      <c r="I671" s="253">
        <f t="shared" ref="I671:I734" si="293">(($C$8*$C$11)/($C$9+$C$10))^(1/(1-$C$7))</f>
        <v>113.65676595692612</v>
      </c>
      <c r="J671">
        <f t="shared" ref="J671:J734" si="294">$C$11*$C$17^$C$7</f>
        <v>15.595425926280697</v>
      </c>
      <c r="K671" s="253">
        <f t="shared" si="289"/>
        <v>115952857506.30548</v>
      </c>
      <c r="L671" s="249">
        <f t="shared" si="290"/>
        <v>1020201978.576929</v>
      </c>
      <c r="M671" s="253">
        <f t="shared" si="291"/>
        <v>15910484386.653374</v>
      </c>
      <c r="N671" s="443">
        <f t="shared" si="275"/>
        <v>1.0000000000216145E-2</v>
      </c>
      <c r="O671" s="454">
        <f t="shared" si="292"/>
        <v>1.0000000000543179E-2</v>
      </c>
      <c r="Q671" s="353">
        <v>642</v>
      </c>
      <c r="R671" s="54">
        <f t="shared" si="276"/>
        <v>1.0718360546157481E-16</v>
      </c>
      <c r="S671" s="253">
        <f t="shared" ref="S671:S734" si="295">$C$11*R671^$C$7</f>
        <v>9.6119270772857806E-7</v>
      </c>
      <c r="T671" s="253">
        <f t="shared" ref="T671:T734" si="296">$C$8*S671</f>
        <v>4.3654344885369627E-7</v>
      </c>
      <c r="U671">
        <f t="shared" si="277"/>
        <v>6.6795517013935583E-18</v>
      </c>
      <c r="V671" s="253">
        <f t="shared" si="278"/>
        <v>4.3654344884701673E-7</v>
      </c>
      <c r="W671" s="253">
        <f t="shared" si="279"/>
        <v>5.2464925887488179E-7</v>
      </c>
      <c r="X671">
        <f t="shared" ref="X671:X734" si="297">(($C$8*$C$11)/($C$9+$C$10))^(1/(1-$C$7))</f>
        <v>113.65676595692612</v>
      </c>
      <c r="Y671">
        <f t="shared" ref="Y671:Y734" si="298">$C$11*$C$17^$C$7</f>
        <v>15.595425926280697</v>
      </c>
      <c r="Z671" s="55">
        <f t="shared" ref="Z671:Z734" si="299">(1-$C$8)*Y671</f>
        <v>8.5124747496230029</v>
      </c>
      <c r="AA671" s="477">
        <f t="shared" si="273"/>
        <v>1.0934892636290755E-7</v>
      </c>
      <c r="AB671" s="253">
        <f t="shared" si="281"/>
        <v>1020201978.576929</v>
      </c>
      <c r="AC671" s="261">
        <f t="shared" si="280"/>
        <v>980.61070221841067</v>
      </c>
      <c r="AD671" s="435">
        <f t="shared" si="274"/>
        <v>-1.5404755755588077E-2</v>
      </c>
      <c r="AE671" s="478">
        <f t="shared" si="282"/>
        <v>-5.2318781614303589E-2</v>
      </c>
    </row>
    <row r="672" spans="2:31" x14ac:dyDescent="0.3">
      <c r="B672" s="353">
        <v>643</v>
      </c>
      <c r="C672" s="432">
        <f t="shared" si="283"/>
        <v>113.65676595541127</v>
      </c>
      <c r="D672" s="433">
        <f t="shared" si="284"/>
        <v>15.595425926197557</v>
      </c>
      <c r="E672" s="434">
        <f t="shared" si="285"/>
        <v>7.0829511766199333</v>
      </c>
      <c r="F672" s="434">
        <f t="shared" si="286"/>
        <v>7.0829511765632907</v>
      </c>
      <c r="G672" s="434">
        <f t="shared" si="287"/>
        <v>5.6642690537955787E-11</v>
      </c>
      <c r="H672" s="467">
        <f t="shared" si="288"/>
        <v>8.5124747495776223</v>
      </c>
      <c r="I672" s="253">
        <f t="shared" si="293"/>
        <v>113.65676595692612</v>
      </c>
      <c r="J672">
        <f t="shared" si="294"/>
        <v>15.595425926280697</v>
      </c>
      <c r="K672" s="253">
        <f t="shared" si="289"/>
        <v>117112386081.42918</v>
      </c>
      <c r="L672" s="249">
        <f t="shared" si="290"/>
        <v>1030403998.3626983</v>
      </c>
      <c r="M672" s="253">
        <f t="shared" si="291"/>
        <v>16069589230.523256</v>
      </c>
      <c r="N672" s="443">
        <f t="shared" si="275"/>
        <v>1.0000000000210481E-2</v>
      </c>
      <c r="O672" s="454">
        <f t="shared" si="292"/>
        <v>1.0000000000523042E-2</v>
      </c>
      <c r="Q672" s="353">
        <v>643</v>
      </c>
      <c r="R672" s="54">
        <f t="shared" si="276"/>
        <v>1.0057018793544257E-16</v>
      </c>
      <c r="S672" s="253">
        <f t="shared" si="295"/>
        <v>9.3701561270492027E-7</v>
      </c>
      <c r="T672" s="253">
        <f t="shared" si="296"/>
        <v>4.2556297390832096E-7</v>
      </c>
      <c r="U672">
        <f t="shared" si="277"/>
        <v>6.2674115788583156E-18</v>
      </c>
      <c r="V672" s="253">
        <f t="shared" si="278"/>
        <v>4.2556297390205355E-7</v>
      </c>
      <c r="W672" s="253">
        <f t="shared" si="279"/>
        <v>5.1145263879659926E-7</v>
      </c>
      <c r="X672">
        <f t="shared" si="297"/>
        <v>113.65676595692612</v>
      </c>
      <c r="Y672">
        <f t="shared" si="298"/>
        <v>15.595425926280697</v>
      </c>
      <c r="Z672" s="55">
        <f t="shared" si="299"/>
        <v>8.5124747496230029</v>
      </c>
      <c r="AA672" s="477">
        <f t="shared" ref="AA672:AA735" si="300">AA671*(1-$C$9)</f>
        <v>1.0362792376476803E-7</v>
      </c>
      <c r="AB672" s="253">
        <f t="shared" si="281"/>
        <v>1030403998.3626983</v>
      </c>
      <c r="AC672" s="261">
        <f t="shared" si="280"/>
        <v>965.50463385942282</v>
      </c>
      <c r="AD672" s="435">
        <f t="shared" ref="AD672:AD735" si="301">(AC672-AC671)/AC671</f>
        <v>-1.5404755755585541E-2</v>
      </c>
      <c r="AE672" s="478">
        <f t="shared" si="282"/>
        <v>-5.2318781614303589E-2</v>
      </c>
    </row>
    <row r="673" spans="2:31" x14ac:dyDescent="0.3">
      <c r="B673" s="353">
        <v>644</v>
      </c>
      <c r="C673" s="432">
        <f t="shared" si="283"/>
        <v>113.65676595546792</v>
      </c>
      <c r="D673" s="433">
        <f t="shared" si="284"/>
        <v>15.595425926200663</v>
      </c>
      <c r="E673" s="434">
        <f t="shared" si="285"/>
        <v>7.0829511766213447</v>
      </c>
      <c r="F673" s="434">
        <f t="shared" si="286"/>
        <v>7.0829511765668203</v>
      </c>
      <c r="G673" s="434">
        <f t="shared" si="287"/>
        <v>5.4524385006970988E-11</v>
      </c>
      <c r="H673" s="467">
        <f t="shared" si="288"/>
        <v>8.5124747495793187</v>
      </c>
      <c r="I673" s="253">
        <f t="shared" si="293"/>
        <v>113.65676595692612</v>
      </c>
      <c r="J673">
        <f t="shared" si="294"/>
        <v>15.595425926280697</v>
      </c>
      <c r="K673" s="253">
        <f t="shared" si="289"/>
        <v>118283509942.30243</v>
      </c>
      <c r="L673" s="249">
        <f t="shared" si="290"/>
        <v>1040708038.3463253</v>
      </c>
      <c r="M673" s="253">
        <f t="shared" si="291"/>
        <v>16230285122.831728</v>
      </c>
      <c r="N673" s="443">
        <f t="shared" ref="N673:N736" si="302">(M673-M672)/M672</f>
        <v>1.0000000000201568E-2</v>
      </c>
      <c r="O673" s="454">
        <f t="shared" si="292"/>
        <v>1.0000000000503391E-2</v>
      </c>
      <c r="Q673" s="353">
        <v>644</v>
      </c>
      <c r="R673" s="54">
        <f t="shared" si="276"/>
        <v>9.4364829936572957E-17</v>
      </c>
      <c r="S673" s="253">
        <f t="shared" si="295"/>
        <v>9.134466495564631E-7</v>
      </c>
      <c r="T673" s="253">
        <f t="shared" si="296"/>
        <v>4.1485869330360527E-7</v>
      </c>
      <c r="U673">
        <f t="shared" si="277"/>
        <v>5.8807012288881882E-18</v>
      </c>
      <c r="V673" s="253">
        <f t="shared" si="278"/>
        <v>4.1485869329772458E-7</v>
      </c>
      <c r="W673" s="253">
        <f t="shared" si="279"/>
        <v>4.9858795625285777E-7</v>
      </c>
      <c r="X673">
        <f t="shared" si="297"/>
        <v>113.65676595692612</v>
      </c>
      <c r="Y673">
        <f t="shared" si="298"/>
        <v>15.595425926280697</v>
      </c>
      <c r="Z673" s="55">
        <f t="shared" si="299"/>
        <v>8.5124747496230029</v>
      </c>
      <c r="AA673" s="477">
        <f t="shared" si="300"/>
        <v>9.8206237052175428E-8</v>
      </c>
      <c r="AB673" s="253">
        <f t="shared" si="281"/>
        <v>1040708038.3463253</v>
      </c>
      <c r="AC673" s="261">
        <f t="shared" si="280"/>
        <v>950.63127079393234</v>
      </c>
      <c r="AD673" s="435">
        <f t="shared" si="301"/>
        <v>-1.5404755755585567E-2</v>
      </c>
      <c r="AE673" s="478">
        <f t="shared" si="282"/>
        <v>-5.2318781614303582E-2</v>
      </c>
    </row>
    <row r="674" spans="2:31" x14ac:dyDescent="0.3">
      <c r="B674" s="353">
        <v>645</v>
      </c>
      <c r="C674" s="432">
        <f t="shared" si="283"/>
        <v>113.65676595552245</v>
      </c>
      <c r="D674" s="433">
        <f t="shared" si="284"/>
        <v>15.595425926203657</v>
      </c>
      <c r="E674" s="434">
        <f t="shared" si="285"/>
        <v>7.0829511766227045</v>
      </c>
      <c r="F674" s="434">
        <f t="shared" si="286"/>
        <v>7.0829511765702184</v>
      </c>
      <c r="G674" s="434">
        <f t="shared" si="287"/>
        <v>5.24860155337592E-11</v>
      </c>
      <c r="H674" s="467">
        <f t="shared" si="288"/>
        <v>8.512474749580953</v>
      </c>
      <c r="I674" s="253">
        <f t="shared" si="293"/>
        <v>113.65676595692612</v>
      </c>
      <c r="J674">
        <f t="shared" si="294"/>
        <v>15.595425926280697</v>
      </c>
      <c r="K674" s="253">
        <f t="shared" si="289"/>
        <v>119466345041.78276</v>
      </c>
      <c r="L674" s="249">
        <f t="shared" si="290"/>
        <v>1051115118.7297885</v>
      </c>
      <c r="M674" s="253">
        <f t="shared" si="291"/>
        <v>16392587974.063202</v>
      </c>
      <c r="N674" s="443">
        <f t="shared" si="302"/>
        <v>1.000000000019449E-2</v>
      </c>
      <c r="O674" s="454">
        <f t="shared" si="292"/>
        <v>1.0000000000484489E-2</v>
      </c>
      <c r="Q674" s="353">
        <v>645</v>
      </c>
      <c r="R674" s="54">
        <f t="shared" si="276"/>
        <v>8.8542353472327223E-17</v>
      </c>
      <c r="S674" s="253">
        <f t="shared" si="295"/>
        <v>8.9047052180622575E-7</v>
      </c>
      <c r="T674" s="253">
        <f t="shared" si="296"/>
        <v>4.0442365986156629E-7</v>
      </c>
      <c r="U674">
        <f t="shared" si="277"/>
        <v>5.5178515896584356E-18</v>
      </c>
      <c r="V674" s="253">
        <f t="shared" si="278"/>
        <v>4.0442365985604845E-7</v>
      </c>
      <c r="W674" s="253">
        <f t="shared" si="279"/>
        <v>4.8604686194465946E-7</v>
      </c>
      <c r="X674">
        <f t="shared" si="297"/>
        <v>113.65676595692612</v>
      </c>
      <c r="Y674">
        <f t="shared" si="298"/>
        <v>15.595425926280697</v>
      </c>
      <c r="Z674" s="55">
        <f t="shared" si="299"/>
        <v>8.5124747496230029</v>
      </c>
      <c r="AA674" s="477">
        <f t="shared" si="300"/>
        <v>9.3068206382680131E-8</v>
      </c>
      <c r="AB674" s="253">
        <f t="shared" si="281"/>
        <v>1051115118.7297885</v>
      </c>
      <c r="AC674" s="261">
        <f t="shared" si="280"/>
        <v>935.98702825372834</v>
      </c>
      <c r="AD674" s="435">
        <f t="shared" si="301"/>
        <v>-1.5404755755587201E-2</v>
      </c>
      <c r="AE674" s="478">
        <f t="shared" si="282"/>
        <v>-5.2318781614303603E-2</v>
      </c>
    </row>
    <row r="675" spans="2:31" x14ac:dyDescent="0.3">
      <c r="B675" s="353">
        <v>646</v>
      </c>
      <c r="C675" s="432">
        <f t="shared" si="283"/>
        <v>113.65676595557493</v>
      </c>
      <c r="D675" s="433">
        <f t="shared" si="284"/>
        <v>15.595425926206536</v>
      </c>
      <c r="E675" s="434">
        <f t="shared" si="285"/>
        <v>7.0829511766240119</v>
      </c>
      <c r="F675" s="434">
        <f t="shared" si="286"/>
        <v>7.0829511765734887</v>
      </c>
      <c r="G675" s="434">
        <f t="shared" si="287"/>
        <v>5.0523141226221924E-11</v>
      </c>
      <c r="H675" s="467">
        <f t="shared" si="288"/>
        <v>8.512474749582525</v>
      </c>
      <c r="I675" s="253">
        <f t="shared" si="293"/>
        <v>113.65676595692612</v>
      </c>
      <c r="J675">
        <f t="shared" si="294"/>
        <v>15.595425926280697</v>
      </c>
      <c r="K675" s="253">
        <f t="shared" si="289"/>
        <v>120661008492.25632</v>
      </c>
      <c r="L675" s="249">
        <f t="shared" si="290"/>
        <v>1061626269.9170865</v>
      </c>
      <c r="M675" s="253">
        <f t="shared" si="291"/>
        <v>16556513853.806845</v>
      </c>
      <c r="N675" s="443">
        <f t="shared" si="302"/>
        <v>1.0000000000183668E-2</v>
      </c>
      <c r="O675" s="454">
        <f t="shared" si="292"/>
        <v>1.0000000000466483E-2</v>
      </c>
      <c r="Q675" s="353">
        <v>646</v>
      </c>
      <c r="R675" s="54">
        <f t="shared" si="276"/>
        <v>8.3079134076625794E-17</v>
      </c>
      <c r="S675" s="253">
        <f t="shared" si="295"/>
        <v>8.6807231773291988E-7</v>
      </c>
      <c r="T675" s="253">
        <f t="shared" si="296"/>
        <v>3.9425110114813616E-7</v>
      </c>
      <c r="U675">
        <f t="shared" si="277"/>
        <v>5.1773904132266901E-18</v>
      </c>
      <c r="V675" s="253">
        <f t="shared" si="278"/>
        <v>3.9425110114295878E-7</v>
      </c>
      <c r="W675" s="253">
        <f t="shared" si="279"/>
        <v>4.7382121658478372E-7</v>
      </c>
      <c r="X675">
        <f t="shared" si="297"/>
        <v>113.65676595692612</v>
      </c>
      <c r="Y675">
        <f t="shared" si="298"/>
        <v>15.595425926280697</v>
      </c>
      <c r="Z675" s="55">
        <f t="shared" si="299"/>
        <v>8.5124747496230029</v>
      </c>
      <c r="AA675" s="477">
        <f t="shared" si="300"/>
        <v>8.8198991217709757E-8</v>
      </c>
      <c r="AB675" s="253">
        <f t="shared" si="281"/>
        <v>1061626269.9170865</v>
      </c>
      <c r="AC675" s="261">
        <f t="shared" si="280"/>
        <v>921.56837669308015</v>
      </c>
      <c r="AD675" s="435">
        <f t="shared" si="301"/>
        <v>-1.5404755755588915E-2</v>
      </c>
      <c r="AE675" s="478">
        <f t="shared" si="282"/>
        <v>-5.2318781614303561E-2</v>
      </c>
    </row>
    <row r="676" spans="2:31" x14ac:dyDescent="0.3">
      <c r="B676" s="353">
        <v>647</v>
      </c>
      <c r="C676" s="432">
        <f t="shared" si="283"/>
        <v>113.65676595562545</v>
      </c>
      <c r="D676" s="433">
        <f t="shared" si="284"/>
        <v>15.595425926209307</v>
      </c>
      <c r="E676" s="434">
        <f t="shared" si="285"/>
        <v>7.0829511766252704</v>
      </c>
      <c r="F676" s="434">
        <f t="shared" si="286"/>
        <v>7.0829511765766373</v>
      </c>
      <c r="G676" s="434">
        <f t="shared" si="287"/>
        <v>4.8633097549100057E-11</v>
      </c>
      <c r="H676" s="467">
        <f t="shared" si="288"/>
        <v>8.5124747495840367</v>
      </c>
      <c r="I676" s="253">
        <f t="shared" si="293"/>
        <v>113.65676595692612</v>
      </c>
      <c r="J676">
        <f t="shared" si="294"/>
        <v>15.595425926280697</v>
      </c>
      <c r="K676" s="253">
        <f t="shared" si="289"/>
        <v>121867618577.23305</v>
      </c>
      <c r="L676" s="249">
        <f t="shared" si="290"/>
        <v>1072242532.6162573</v>
      </c>
      <c r="M676" s="253">
        <f t="shared" si="291"/>
        <v>16722078992.347897</v>
      </c>
      <c r="N676" s="443">
        <f t="shared" si="302"/>
        <v>1.0000000000180196E-2</v>
      </c>
      <c r="O676" s="454">
        <f t="shared" si="292"/>
        <v>1.0000000000448921E-2</v>
      </c>
      <c r="Q676" s="353">
        <v>647</v>
      </c>
      <c r="R676" s="54">
        <f t="shared" si="276"/>
        <v>7.7953004954619177E-17</v>
      </c>
      <c r="S676" s="253">
        <f t="shared" si="295"/>
        <v>8.4623750069312814E-7</v>
      </c>
      <c r="T676" s="253">
        <f t="shared" si="296"/>
        <v>3.8433441507780053E-7</v>
      </c>
      <c r="U676">
        <f t="shared" si="277"/>
        <v>4.8579362919456385E-18</v>
      </c>
      <c r="V676" s="253">
        <f t="shared" si="278"/>
        <v>3.8433441507294259E-7</v>
      </c>
      <c r="W676" s="253">
        <f t="shared" si="279"/>
        <v>4.6190308561532761E-7</v>
      </c>
      <c r="X676">
        <f t="shared" si="297"/>
        <v>113.65676595692612</v>
      </c>
      <c r="Y676">
        <f t="shared" si="298"/>
        <v>15.595425926280697</v>
      </c>
      <c r="Z676" s="55">
        <f t="shared" si="299"/>
        <v>8.5124747496230029</v>
      </c>
      <c r="AA676" s="477">
        <f t="shared" si="300"/>
        <v>8.3584527457588515E-8</v>
      </c>
      <c r="AB676" s="253">
        <f t="shared" si="281"/>
        <v>1072242532.6162573</v>
      </c>
      <c r="AC676" s="261">
        <f t="shared" si="280"/>
        <v>907.37184093805104</v>
      </c>
      <c r="AD676" s="435">
        <f t="shared" si="301"/>
        <v>-1.5404755755586374E-2</v>
      </c>
      <c r="AE676" s="478">
        <f t="shared" si="282"/>
        <v>-5.2318781614303644E-2</v>
      </c>
    </row>
    <row r="677" spans="2:31" x14ac:dyDescent="0.3">
      <c r="B677" s="353">
        <v>648</v>
      </c>
      <c r="C677" s="432">
        <f t="shared" si="283"/>
        <v>113.65676595567408</v>
      </c>
      <c r="D677" s="433">
        <f t="shared" si="284"/>
        <v>15.595425926211981</v>
      </c>
      <c r="E677" s="434">
        <f t="shared" si="285"/>
        <v>7.0829511766264845</v>
      </c>
      <c r="F677" s="434">
        <f t="shared" si="286"/>
        <v>7.0829511765796678</v>
      </c>
      <c r="G677" s="434">
        <f t="shared" si="287"/>
        <v>4.6816772680813301E-11</v>
      </c>
      <c r="H677" s="467">
        <f t="shared" si="288"/>
        <v>8.5124747495854969</v>
      </c>
      <c r="I677" s="253">
        <f t="shared" si="293"/>
        <v>113.65676595692612</v>
      </c>
      <c r="J677">
        <f t="shared" si="294"/>
        <v>15.595425926280697</v>
      </c>
      <c r="K677" s="253">
        <f t="shared" si="289"/>
        <v>123086294763.05804</v>
      </c>
      <c r="L677" s="249">
        <f t="shared" si="290"/>
        <v>1082964957.94242</v>
      </c>
      <c r="M677" s="253">
        <f t="shared" si="291"/>
        <v>16889299782.274298</v>
      </c>
      <c r="N677" s="443">
        <f t="shared" si="302"/>
        <v>1.0000000000174749E-2</v>
      </c>
      <c r="O677" s="454">
        <f t="shared" si="292"/>
        <v>1.0000000000432161E-2</v>
      </c>
      <c r="Q677" s="353">
        <v>648</v>
      </c>
      <c r="R677" s="54">
        <f t="shared" si="276"/>
        <v>7.3143167041801705E-17</v>
      </c>
      <c r="S677" s="253">
        <f t="shared" si="295"/>
        <v>8.2495189968686351E-7</v>
      </c>
      <c r="T677" s="253">
        <f t="shared" si="296"/>
        <v>3.7466716562877293E-7</v>
      </c>
      <c r="U677">
        <f t="shared" si="277"/>
        <v>4.5581930534565688E-18</v>
      </c>
      <c r="V677" s="253">
        <f t="shared" si="278"/>
        <v>3.7466716562421473E-7</v>
      </c>
      <c r="W677" s="253">
        <f t="shared" si="279"/>
        <v>4.5028473405809058E-7</v>
      </c>
      <c r="X677">
        <f t="shared" si="297"/>
        <v>113.65676595692612</v>
      </c>
      <c r="Y677">
        <f t="shared" si="298"/>
        <v>15.595425926280697</v>
      </c>
      <c r="Z677" s="55">
        <f t="shared" si="299"/>
        <v>8.5124747496230029</v>
      </c>
      <c r="AA677" s="477">
        <f t="shared" si="300"/>
        <v>7.9211486819200182E-8</v>
      </c>
      <c r="AB677" s="253">
        <f t="shared" si="281"/>
        <v>1082964957.94242</v>
      </c>
      <c r="AC677" s="261">
        <f t="shared" si="280"/>
        <v>893.39399934890344</v>
      </c>
      <c r="AD677" s="435">
        <f t="shared" si="301"/>
        <v>-1.5404755755586546E-2</v>
      </c>
      <c r="AE677" s="478">
        <f t="shared" si="282"/>
        <v>-5.2318781614303554E-2</v>
      </c>
    </row>
    <row r="678" spans="2:31" x14ac:dyDescent="0.3">
      <c r="B678" s="353">
        <v>649</v>
      </c>
      <c r="C678" s="432">
        <f t="shared" si="283"/>
        <v>113.65676595572089</v>
      </c>
      <c r="D678" s="433">
        <f t="shared" si="284"/>
        <v>15.595425926214549</v>
      </c>
      <c r="E678" s="434">
        <f t="shared" si="285"/>
        <v>7.0829511766276507</v>
      </c>
      <c r="F678" s="434">
        <f t="shared" si="286"/>
        <v>7.0829511765825854</v>
      </c>
      <c r="G678" s="434">
        <f t="shared" si="287"/>
        <v>4.5065284837164654E-11</v>
      </c>
      <c r="H678" s="467">
        <f t="shared" si="288"/>
        <v>8.5124747495868984</v>
      </c>
      <c r="I678" s="253">
        <f t="shared" si="293"/>
        <v>113.65676595692612</v>
      </c>
      <c r="J678">
        <f t="shared" si="294"/>
        <v>15.595425926280697</v>
      </c>
      <c r="K678" s="253">
        <f t="shared" si="289"/>
        <v>124317157710.73982</v>
      </c>
      <c r="L678" s="249">
        <f t="shared" si="290"/>
        <v>1093794607.5218441</v>
      </c>
      <c r="M678" s="253">
        <f t="shared" si="291"/>
        <v>17058192780.099869</v>
      </c>
      <c r="N678" s="443">
        <f t="shared" si="302"/>
        <v>1.0000000000167448E-2</v>
      </c>
      <c r="O678" s="454">
        <f t="shared" si="292"/>
        <v>1.0000000000415949E-2</v>
      </c>
      <c r="Q678" s="353">
        <v>649</v>
      </c>
      <c r="R678" s="54">
        <f t="shared" si="276"/>
        <v>6.8630104612636791E-17</v>
      </c>
      <c r="S678" s="253">
        <f t="shared" si="295"/>
        <v>8.0420170016047652E-7</v>
      </c>
      <c r="T678" s="253">
        <f t="shared" si="296"/>
        <v>3.6524307866596462E-7</v>
      </c>
      <c r="U678">
        <f t="shared" si="277"/>
        <v>4.2769445015217217E-18</v>
      </c>
      <c r="V678" s="253">
        <f t="shared" si="278"/>
        <v>3.6524307866168769E-7</v>
      </c>
      <c r="W678" s="253">
        <f t="shared" si="279"/>
        <v>4.389586214945119E-7</v>
      </c>
      <c r="X678">
        <f t="shared" si="297"/>
        <v>113.65676595692612</v>
      </c>
      <c r="Y678">
        <f t="shared" si="298"/>
        <v>15.595425926280697</v>
      </c>
      <c r="Z678" s="55">
        <f t="shared" si="299"/>
        <v>8.5124747496230029</v>
      </c>
      <c r="AA678" s="477">
        <f t="shared" si="300"/>
        <v>7.506723833896216E-8</v>
      </c>
      <c r="AB678" s="253">
        <f t="shared" si="281"/>
        <v>1093794607.5218441</v>
      </c>
      <c r="AC678" s="261">
        <f t="shared" si="280"/>
        <v>879.63148299542706</v>
      </c>
      <c r="AD678" s="435">
        <f t="shared" si="301"/>
        <v>-1.5404755755586398E-2</v>
      </c>
      <c r="AE678" s="478">
        <f t="shared" si="282"/>
        <v>-5.2318781614303596E-2</v>
      </c>
    </row>
    <row r="679" spans="2:31" x14ac:dyDescent="0.3">
      <c r="B679" s="353">
        <v>650</v>
      </c>
      <c r="C679" s="432">
        <f t="shared" si="283"/>
        <v>113.65676595576595</v>
      </c>
      <c r="D679" s="433">
        <f t="shared" si="284"/>
        <v>15.595425926217022</v>
      </c>
      <c r="E679" s="434">
        <f t="shared" si="285"/>
        <v>7.0829511766287743</v>
      </c>
      <c r="F679" s="434">
        <f t="shared" si="286"/>
        <v>7.082951176585393</v>
      </c>
      <c r="G679" s="434">
        <f t="shared" si="287"/>
        <v>4.3381298553413217E-11</v>
      </c>
      <c r="H679" s="467">
        <f t="shared" si="288"/>
        <v>8.5124747495882485</v>
      </c>
      <c r="I679" s="253">
        <f t="shared" si="293"/>
        <v>113.65676595692612</v>
      </c>
      <c r="J679">
        <f t="shared" si="294"/>
        <v>15.595425926280697</v>
      </c>
      <c r="K679" s="253">
        <f t="shared" si="289"/>
        <v>125560329287.897</v>
      </c>
      <c r="L679" s="249">
        <f t="shared" si="290"/>
        <v>1104732553.5970626</v>
      </c>
      <c r="M679" s="253">
        <f t="shared" si="291"/>
        <v>17228774707.903603</v>
      </c>
      <c r="N679" s="443">
        <f t="shared" si="302"/>
        <v>1.0000000000160342E-2</v>
      </c>
      <c r="O679" s="454">
        <f t="shared" si="292"/>
        <v>1.0000000000400447E-2</v>
      </c>
      <c r="Q679" s="353">
        <v>650</v>
      </c>
      <c r="R679" s="54">
        <f t="shared" ref="R679:R742" si="303">AA679/AB679</f>
        <v>6.4395506096278649E-17</v>
      </c>
      <c r="S679" s="253">
        <f t="shared" si="295"/>
        <v>7.8397343504086639E-7</v>
      </c>
      <c r="T679" s="253">
        <f t="shared" si="296"/>
        <v>3.5605603786900604E-7</v>
      </c>
      <c r="U679">
        <f t="shared" ref="U679:U742" si="304">($C$9+$C$10)*R679</f>
        <v>4.013049481356545E-18</v>
      </c>
      <c r="V679" s="253">
        <f t="shared" ref="V679:V742" si="305">T679-U679</f>
        <v>3.5605603786499301E-7</v>
      </c>
      <c r="W679" s="253">
        <f t="shared" ref="W679:W742" si="306">(1-$C$8)*S679</f>
        <v>4.2791739717186035E-7</v>
      </c>
      <c r="X679">
        <f t="shared" si="297"/>
        <v>113.65676595692612</v>
      </c>
      <c r="Y679">
        <f t="shared" si="298"/>
        <v>15.595425926280697</v>
      </c>
      <c r="Z679" s="55">
        <f t="shared" si="299"/>
        <v>8.5124747496230029</v>
      </c>
      <c r="AA679" s="477">
        <f t="shared" si="300"/>
        <v>7.1139811889917117E-8</v>
      </c>
      <c r="AB679" s="253">
        <f t="shared" si="281"/>
        <v>1104732553.5970626</v>
      </c>
      <c r="AC679" s="261">
        <f t="shared" si="280"/>
        <v>866.08097484495909</v>
      </c>
      <c r="AD679" s="435">
        <f t="shared" si="301"/>
        <v>-1.5404755755585458E-2</v>
      </c>
      <c r="AE679" s="478">
        <f t="shared" si="282"/>
        <v>-5.2318781614303651E-2</v>
      </c>
    </row>
    <row r="680" spans="2:31" x14ac:dyDescent="0.3">
      <c r="B680" s="353">
        <v>651</v>
      </c>
      <c r="C680" s="432">
        <f t="shared" si="283"/>
        <v>113.65676595580932</v>
      </c>
      <c r="D680" s="433">
        <f t="shared" si="284"/>
        <v>15.595425926219404</v>
      </c>
      <c r="E680" s="434">
        <f t="shared" si="285"/>
        <v>7.0829511766298561</v>
      </c>
      <c r="F680" s="434">
        <f t="shared" si="286"/>
        <v>7.0829511765880957</v>
      </c>
      <c r="G680" s="434">
        <f t="shared" si="287"/>
        <v>4.1760372937460488E-11</v>
      </c>
      <c r="H680" s="467">
        <f t="shared" si="288"/>
        <v>8.5124747495895488</v>
      </c>
      <c r="I680" s="253">
        <f t="shared" si="293"/>
        <v>113.65676595692612</v>
      </c>
      <c r="J680">
        <f t="shared" si="294"/>
        <v>15.595425926280697</v>
      </c>
      <c r="K680" s="253">
        <f t="shared" si="289"/>
        <v>126815932580.82437</v>
      </c>
      <c r="L680" s="249">
        <f t="shared" si="290"/>
        <v>1115779879.1330333</v>
      </c>
      <c r="M680" s="253">
        <f t="shared" si="291"/>
        <v>17401062454.985218</v>
      </c>
      <c r="N680" s="443">
        <f t="shared" si="302"/>
        <v>1.0000000000149716E-2</v>
      </c>
      <c r="O680" s="454">
        <f t="shared" si="292"/>
        <v>1.0000000000385457E-2</v>
      </c>
      <c r="Q680" s="353">
        <v>651</v>
      </c>
      <c r="R680" s="54">
        <f t="shared" si="303"/>
        <v>6.0422189778103834E-17</v>
      </c>
      <c r="S680" s="253">
        <f t="shared" si="295"/>
        <v>7.6425397599524216E-7</v>
      </c>
      <c r="T680" s="253">
        <f t="shared" si="296"/>
        <v>3.4710008076270547E-7</v>
      </c>
      <c r="U680">
        <f t="shared" si="304"/>
        <v>3.7654372494396599E-18</v>
      </c>
      <c r="V680" s="253">
        <f t="shared" si="305"/>
        <v>3.4710008075894004E-7</v>
      </c>
      <c r="W680" s="253">
        <f t="shared" si="306"/>
        <v>4.1715389523253669E-7</v>
      </c>
      <c r="X680">
        <f t="shared" si="297"/>
        <v>113.65676595692612</v>
      </c>
      <c r="Y680">
        <f t="shared" si="298"/>
        <v>15.595425926280697</v>
      </c>
      <c r="Z680" s="55">
        <f t="shared" si="299"/>
        <v>8.5124747496230029</v>
      </c>
      <c r="AA680" s="477">
        <f t="shared" si="300"/>
        <v>6.7417863607565902E-8</v>
      </c>
      <c r="AB680" s="253">
        <f t="shared" si="281"/>
        <v>1115779879.1330333</v>
      </c>
      <c r="AC680" s="261">
        <f t="shared" si="280"/>
        <v>852.7392089629102</v>
      </c>
      <c r="AD680" s="435">
        <f t="shared" si="301"/>
        <v>-1.5404755755588855E-2</v>
      </c>
      <c r="AE680" s="478">
        <f t="shared" si="282"/>
        <v>-5.2318781614303637E-2</v>
      </c>
    </row>
    <row r="681" spans="2:31" x14ac:dyDescent="0.3">
      <c r="B681" s="353">
        <v>652</v>
      </c>
      <c r="C681" s="432">
        <f t="shared" si="283"/>
        <v>113.65676595585109</v>
      </c>
      <c r="D681" s="433">
        <f t="shared" si="284"/>
        <v>15.59542592622169</v>
      </c>
      <c r="E681" s="434">
        <f t="shared" si="285"/>
        <v>7.0829511766308944</v>
      </c>
      <c r="F681" s="434">
        <f t="shared" si="286"/>
        <v>7.0829511765906989</v>
      </c>
      <c r="G681" s="434">
        <f t="shared" si="287"/>
        <v>4.0195402561948868E-11</v>
      </c>
      <c r="H681" s="467">
        <f t="shared" si="288"/>
        <v>8.5124747495907958</v>
      </c>
      <c r="I681" s="253">
        <f t="shared" si="293"/>
        <v>113.65676595692612</v>
      </c>
      <c r="J681">
        <f t="shared" si="294"/>
        <v>15.595425926280697</v>
      </c>
      <c r="K681" s="253">
        <f t="shared" si="289"/>
        <v>128084091906.67969</v>
      </c>
      <c r="L681" s="249">
        <f t="shared" si="290"/>
        <v>1126937677.9243636</v>
      </c>
      <c r="M681" s="253">
        <f t="shared" si="291"/>
        <v>17575073079.537704</v>
      </c>
      <c r="N681" s="443">
        <f t="shared" si="302"/>
        <v>1.0000000000151384E-2</v>
      </c>
      <c r="O681" s="454">
        <f t="shared" si="292"/>
        <v>1.0000000000371188E-2</v>
      </c>
      <c r="Q681" s="353">
        <v>652</v>
      </c>
      <c r="R681" s="54">
        <f t="shared" si="303"/>
        <v>5.6694034085589334E-17</v>
      </c>
      <c r="S681" s="253">
        <f t="shared" si="295"/>
        <v>7.4503052491069228E-7</v>
      </c>
      <c r="T681" s="253">
        <f t="shared" si="296"/>
        <v>3.3836939484733809E-7</v>
      </c>
      <c r="U681">
        <f t="shared" si="304"/>
        <v>3.5331031290137254E-18</v>
      </c>
      <c r="V681" s="253">
        <f t="shared" si="305"/>
        <v>3.3836939484380501E-7</v>
      </c>
      <c r="W681" s="253">
        <f t="shared" si="306"/>
        <v>4.0666113006335419E-7</v>
      </c>
      <c r="X681">
        <f t="shared" si="297"/>
        <v>113.65676595692612</v>
      </c>
      <c r="Y681">
        <f t="shared" si="298"/>
        <v>15.595425926280697</v>
      </c>
      <c r="Z681" s="55">
        <f t="shared" si="299"/>
        <v>8.5124747496230029</v>
      </c>
      <c r="AA681" s="477">
        <f t="shared" si="300"/>
        <v>6.3890643124578762E-8</v>
      </c>
      <c r="AB681" s="253">
        <f t="shared" si="281"/>
        <v>1126937677.9243636</v>
      </c>
      <c r="AC681" s="261">
        <f t="shared" ref="AC681:AC744" si="307">$C$11*(AA681^$C$7)*(AB681^(1-$C$7))</f>
        <v>839.60296972562378</v>
      </c>
      <c r="AD681" s="435">
        <f t="shared" si="301"/>
        <v>-1.5404755755587377E-2</v>
      </c>
      <c r="AE681" s="478">
        <f t="shared" si="282"/>
        <v>-5.2318781614303499E-2</v>
      </c>
    </row>
    <row r="682" spans="2:31" x14ac:dyDescent="0.3">
      <c r="B682" s="353">
        <v>653</v>
      </c>
      <c r="C682" s="432">
        <f t="shared" si="283"/>
        <v>113.65676595589129</v>
      </c>
      <c r="D682" s="433">
        <f t="shared" si="284"/>
        <v>15.595425926223902</v>
      </c>
      <c r="E682" s="434">
        <f t="shared" si="285"/>
        <v>7.0829511766318989</v>
      </c>
      <c r="F682" s="434">
        <f t="shared" si="286"/>
        <v>7.0829511765932045</v>
      </c>
      <c r="G682" s="434">
        <f t="shared" si="287"/>
        <v>3.8694381032655656E-11</v>
      </c>
      <c r="H682" s="467">
        <f t="shared" si="288"/>
        <v>8.5124747495920037</v>
      </c>
      <c r="I682" s="253">
        <f t="shared" si="293"/>
        <v>113.65676595692612</v>
      </c>
      <c r="J682">
        <f t="shared" si="294"/>
        <v>15.595425926280697</v>
      </c>
      <c r="K682" s="253">
        <f t="shared" si="289"/>
        <v>129364932825.79225</v>
      </c>
      <c r="L682" s="249">
        <f t="shared" si="290"/>
        <v>1138207054.7036073</v>
      </c>
      <c r="M682" s="253">
        <f t="shared" si="291"/>
        <v>17750823810.335583</v>
      </c>
      <c r="N682" s="443">
        <f t="shared" si="302"/>
        <v>1.0000000000142317E-2</v>
      </c>
      <c r="O682" s="454">
        <f t="shared" si="292"/>
        <v>1.0000000000357322E-2</v>
      </c>
      <c r="Q682" s="353">
        <v>653</v>
      </c>
      <c r="R682" s="54">
        <f t="shared" si="303"/>
        <v>5.3195912175674744E-17</v>
      </c>
      <c r="S682" s="253">
        <f t="shared" si="295"/>
        <v>7.2629060558810392E-7</v>
      </c>
      <c r="T682" s="253">
        <f t="shared" si="296"/>
        <v>3.298583138262856E-7</v>
      </c>
      <c r="U682">
        <f t="shared" si="304"/>
        <v>3.3151044336495478E-18</v>
      </c>
      <c r="V682" s="253">
        <f t="shared" si="305"/>
        <v>3.2985831382297047E-7</v>
      </c>
      <c r="W682" s="253">
        <f t="shared" si="306"/>
        <v>3.9643229176181832E-7</v>
      </c>
      <c r="X682">
        <f t="shared" si="297"/>
        <v>113.65676595692612</v>
      </c>
      <c r="Y682">
        <f t="shared" si="298"/>
        <v>15.595425926280697</v>
      </c>
      <c r="Z682" s="55">
        <f t="shared" si="299"/>
        <v>8.5124747496230029</v>
      </c>
      <c r="AA682" s="477">
        <f t="shared" si="300"/>
        <v>6.0547962519746512E-8</v>
      </c>
      <c r="AB682" s="253">
        <f t="shared" ref="AB682:AB745" si="308">AB681*(1+$C$10)</f>
        <v>1138207054.7036073</v>
      </c>
      <c r="AC682" s="261">
        <f t="shared" si="307"/>
        <v>826.66909104533624</v>
      </c>
      <c r="AD682" s="435">
        <f t="shared" si="301"/>
        <v>-1.5404755755585564E-2</v>
      </c>
      <c r="AE682" s="478">
        <f t="shared" ref="AE682:AE745" si="309">(AA682-AA681)/AA681</f>
        <v>-5.2318781614303693E-2</v>
      </c>
    </row>
    <row r="683" spans="2:31" x14ac:dyDescent="0.3">
      <c r="B683" s="353">
        <v>654</v>
      </c>
      <c r="C683" s="432">
        <f t="shared" si="283"/>
        <v>113.65676595592998</v>
      </c>
      <c r="D683" s="433">
        <f t="shared" si="284"/>
        <v>15.595425926226026</v>
      </c>
      <c r="E683" s="434">
        <f t="shared" si="285"/>
        <v>7.0829511766328634</v>
      </c>
      <c r="F683" s="434">
        <f t="shared" si="286"/>
        <v>7.0829511765956159</v>
      </c>
      <c r="G683" s="434">
        <f t="shared" si="287"/>
        <v>3.7247538386964152E-11</v>
      </c>
      <c r="H683" s="467">
        <f t="shared" si="288"/>
        <v>8.5124747495931619</v>
      </c>
      <c r="I683" s="253">
        <f t="shared" si="293"/>
        <v>113.65676595692612</v>
      </c>
      <c r="J683">
        <f t="shared" si="294"/>
        <v>15.595425926280697</v>
      </c>
      <c r="K683" s="253">
        <f t="shared" si="289"/>
        <v>130658582154.09467</v>
      </c>
      <c r="L683" s="249">
        <f t="shared" si="290"/>
        <v>1149589125.2506435</v>
      </c>
      <c r="M683" s="253">
        <f t="shared" si="291"/>
        <v>17928332048.441402</v>
      </c>
      <c r="N683" s="443">
        <f t="shared" si="302"/>
        <v>1.0000000000138804E-2</v>
      </c>
      <c r="O683" s="454">
        <f t="shared" si="292"/>
        <v>1.0000000000343921E-2</v>
      </c>
      <c r="Q683" s="353">
        <v>654</v>
      </c>
      <c r="R683" s="54">
        <f t="shared" si="303"/>
        <v>4.9913630558199936E-17</v>
      </c>
      <c r="S683" s="253">
        <f t="shared" si="295"/>
        <v>7.0802205564499314E-7</v>
      </c>
      <c r="T683" s="253">
        <f t="shared" si="296"/>
        <v>3.2156131392855693E-7</v>
      </c>
      <c r="U683">
        <f t="shared" si="304"/>
        <v>3.110556642333492E-18</v>
      </c>
      <c r="V683" s="253">
        <f t="shared" si="305"/>
        <v>3.2156131392544636E-7</v>
      </c>
      <c r="W683" s="253">
        <f t="shared" si="306"/>
        <v>3.8646074171643621E-7</v>
      </c>
      <c r="X683">
        <f t="shared" si="297"/>
        <v>113.65676595692612</v>
      </c>
      <c r="Y683">
        <f t="shared" si="298"/>
        <v>15.595425926280697</v>
      </c>
      <c r="Z683" s="55">
        <f t="shared" si="299"/>
        <v>8.5124747496230029</v>
      </c>
      <c r="AA683" s="477">
        <f t="shared" si="300"/>
        <v>5.7380166891484854E-8</v>
      </c>
      <c r="AB683" s="253">
        <f t="shared" si="308"/>
        <v>1149589125.2506435</v>
      </c>
      <c r="AC683" s="261">
        <f t="shared" si="307"/>
        <v>813.93445560709097</v>
      </c>
      <c r="AD683" s="435">
        <f t="shared" si="301"/>
        <v>-1.54047557555855E-2</v>
      </c>
      <c r="AE683" s="478">
        <f t="shared" si="309"/>
        <v>-5.231878161430361E-2</v>
      </c>
    </row>
    <row r="684" spans="2:31" x14ac:dyDescent="0.3">
      <c r="B684" s="353">
        <v>655</v>
      </c>
      <c r="C684" s="432">
        <f t="shared" si="283"/>
        <v>113.65676595596723</v>
      </c>
      <c r="D684" s="433">
        <f t="shared" si="284"/>
        <v>15.595425926228067</v>
      </c>
      <c r="E684" s="434">
        <f t="shared" si="285"/>
        <v>7.0829511766337907</v>
      </c>
      <c r="F684" s="434">
        <f t="shared" si="286"/>
        <v>7.0829511765979367</v>
      </c>
      <c r="G684" s="434">
        <f t="shared" si="287"/>
        <v>3.5853986446454655E-11</v>
      </c>
      <c r="H684" s="467">
        <f t="shared" si="288"/>
        <v>8.5124747495942774</v>
      </c>
      <c r="I684" s="253">
        <f t="shared" si="293"/>
        <v>113.65676595692612</v>
      </c>
      <c r="J684">
        <f t="shared" si="294"/>
        <v>15.595425926280697</v>
      </c>
      <c r="K684" s="253">
        <f t="shared" si="289"/>
        <v>131965167975.67886</v>
      </c>
      <c r="L684" s="249">
        <f t="shared" si="290"/>
        <v>1161085016.50315</v>
      </c>
      <c r="M684" s="253">
        <f t="shared" si="291"/>
        <v>18107615368.928177</v>
      </c>
      <c r="N684" s="443">
        <f t="shared" si="302"/>
        <v>1.0000000000131659E-2</v>
      </c>
      <c r="O684" s="454">
        <f t="shared" si="292"/>
        <v>1.0000000000331025E-2</v>
      </c>
      <c r="Q684" s="353">
        <v>655</v>
      </c>
      <c r="R684" s="54">
        <f t="shared" si="303"/>
        <v>4.6833871506384596E-17</v>
      </c>
      <c r="S684" s="253">
        <f t="shared" si="295"/>
        <v>6.9021301862199225E-7</v>
      </c>
      <c r="T684" s="253">
        <f t="shared" si="296"/>
        <v>3.1347301032380331E-7</v>
      </c>
      <c r="U684">
        <f t="shared" si="304"/>
        <v>2.9186298105587372E-18</v>
      </c>
      <c r="V684" s="253">
        <f t="shared" si="305"/>
        <v>3.1347301032088469E-7</v>
      </c>
      <c r="W684" s="253">
        <f t="shared" si="306"/>
        <v>3.7674000829818895E-7</v>
      </c>
      <c r="X684">
        <f t="shared" si="297"/>
        <v>113.65676595692612</v>
      </c>
      <c r="Y684">
        <f t="shared" si="298"/>
        <v>15.595425926280697</v>
      </c>
      <c r="Z684" s="55">
        <f t="shared" si="299"/>
        <v>8.5124747496230029</v>
      </c>
      <c r="AA684" s="477">
        <f t="shared" si="300"/>
        <v>5.4378106470896962E-8</v>
      </c>
      <c r="AB684" s="253">
        <f t="shared" si="308"/>
        <v>1161085016.50315</v>
      </c>
      <c r="AC684" s="261">
        <f t="shared" si="307"/>
        <v>801.39599411740562</v>
      </c>
      <c r="AD684" s="435">
        <f t="shared" si="301"/>
        <v>-1.540475575558877E-2</v>
      </c>
      <c r="AE684" s="478">
        <f t="shared" si="309"/>
        <v>-5.2318781614303637E-2</v>
      </c>
    </row>
    <row r="685" spans="2:31" x14ac:dyDescent="0.3">
      <c r="B685" s="353">
        <v>656</v>
      </c>
      <c r="C685" s="432">
        <f t="shared" si="283"/>
        <v>113.65676595600308</v>
      </c>
      <c r="D685" s="433">
        <f t="shared" si="284"/>
        <v>15.595425926230037</v>
      </c>
      <c r="E685" s="434">
        <f t="shared" si="285"/>
        <v>7.0829511766346851</v>
      </c>
      <c r="F685" s="434">
        <f t="shared" si="286"/>
        <v>7.0829511766001714</v>
      </c>
      <c r="G685" s="434">
        <f t="shared" si="287"/>
        <v>3.4513725211127166E-11</v>
      </c>
      <c r="H685" s="467">
        <f t="shared" si="288"/>
        <v>8.5124747495953521</v>
      </c>
      <c r="I685" s="253">
        <f t="shared" si="293"/>
        <v>113.65676595692612</v>
      </c>
      <c r="J685">
        <f t="shared" si="294"/>
        <v>15.595425926280697</v>
      </c>
      <c r="K685" s="253">
        <f t="shared" si="289"/>
        <v>133284819655.47769</v>
      </c>
      <c r="L685" s="249">
        <f t="shared" si="290"/>
        <v>1172695866.6681814</v>
      </c>
      <c r="M685" s="253">
        <f t="shared" si="291"/>
        <v>18288691522.619778</v>
      </c>
      <c r="N685" s="443">
        <f t="shared" si="302"/>
        <v>1.000000000012807E-2</v>
      </c>
      <c r="O685" s="454">
        <f t="shared" si="292"/>
        <v>1.0000000000318565E-2</v>
      </c>
      <c r="Q685" s="353">
        <v>656</v>
      </c>
      <c r="R685" s="54">
        <f t="shared" si="303"/>
        <v>4.3944139020682877E-17</v>
      </c>
      <c r="S685" s="253">
        <f t="shared" si="295"/>
        <v>6.72851936287916E-7</v>
      </c>
      <c r="T685" s="253">
        <f t="shared" si="296"/>
        <v>3.0558815362752181E-7</v>
      </c>
      <c r="U685">
        <f t="shared" si="304"/>
        <v>2.7385452028585332E-18</v>
      </c>
      <c r="V685" s="253">
        <f t="shared" si="305"/>
        <v>3.0558815362478325E-7</v>
      </c>
      <c r="W685" s="253">
        <f t="shared" si="306"/>
        <v>3.6726378266039419E-7</v>
      </c>
      <c r="X685">
        <f t="shared" si="297"/>
        <v>113.65676595692612</v>
      </c>
      <c r="Y685">
        <f t="shared" si="298"/>
        <v>15.595425926280697</v>
      </c>
      <c r="Z685" s="55">
        <f t="shared" si="299"/>
        <v>8.5124747496230029</v>
      </c>
      <c r="AA685" s="477">
        <f t="shared" si="300"/>
        <v>5.1533110193846757E-8</v>
      </c>
      <c r="AB685" s="253">
        <f t="shared" si="308"/>
        <v>1172695866.6681814</v>
      </c>
      <c r="AC685" s="261">
        <f t="shared" si="307"/>
        <v>789.05068456452216</v>
      </c>
      <c r="AD685" s="435">
        <f t="shared" si="301"/>
        <v>-1.5404755755585744E-2</v>
      </c>
      <c r="AE685" s="478">
        <f t="shared" si="309"/>
        <v>-5.2318781614303554E-2</v>
      </c>
    </row>
    <row r="686" spans="2:31" x14ac:dyDescent="0.3">
      <c r="B686" s="353">
        <v>657</v>
      </c>
      <c r="C686" s="432">
        <f t="shared" si="283"/>
        <v>113.65676595603759</v>
      </c>
      <c r="D686" s="433">
        <f t="shared" si="284"/>
        <v>15.595425926231931</v>
      </c>
      <c r="E686" s="434">
        <f t="shared" si="285"/>
        <v>7.0829511766355457</v>
      </c>
      <c r="F686" s="434">
        <f t="shared" si="286"/>
        <v>7.0829511766023217</v>
      </c>
      <c r="G686" s="434">
        <f t="shared" si="287"/>
        <v>3.3224090145722585E-11</v>
      </c>
      <c r="H686" s="467">
        <f t="shared" si="288"/>
        <v>8.5124747495963859</v>
      </c>
      <c r="I686" s="253">
        <f t="shared" si="293"/>
        <v>113.65676595692612</v>
      </c>
      <c r="J686">
        <f t="shared" si="294"/>
        <v>15.595425926280697</v>
      </c>
      <c r="K686" s="253">
        <f t="shared" si="289"/>
        <v>134617667852.07333</v>
      </c>
      <c r="L686" s="249">
        <f t="shared" si="290"/>
        <v>1184422825.3348632</v>
      </c>
      <c r="M686" s="253">
        <f t="shared" si="291"/>
        <v>18471578437.848221</v>
      </c>
      <c r="N686" s="443">
        <f t="shared" si="302"/>
        <v>1.0000000000122774E-2</v>
      </c>
      <c r="O686" s="454">
        <f t="shared" si="292"/>
        <v>1.00000000003066E-2</v>
      </c>
      <c r="Q686" s="353">
        <v>657</v>
      </c>
      <c r="R686" s="54">
        <f t="shared" si="303"/>
        <v>4.1232708126763541E-17</v>
      </c>
      <c r="S686" s="253">
        <f t="shared" si="295"/>
        <v>6.5592754113834335E-7</v>
      </c>
      <c r="T686" s="253">
        <f t="shared" si="296"/>
        <v>2.9790162649414749E-7</v>
      </c>
      <c r="U686">
        <f t="shared" si="304"/>
        <v>2.569572133118098E-18</v>
      </c>
      <c r="V686" s="253">
        <f t="shared" si="305"/>
        <v>2.9790162649157791E-7</v>
      </c>
      <c r="W686" s="253">
        <f t="shared" si="306"/>
        <v>3.5802591464419586E-7</v>
      </c>
      <c r="X686">
        <f t="shared" si="297"/>
        <v>113.65676595692612</v>
      </c>
      <c r="Y686">
        <f t="shared" si="298"/>
        <v>15.595425926280697</v>
      </c>
      <c r="Z686" s="55">
        <f t="shared" si="299"/>
        <v>8.5124747496230029</v>
      </c>
      <c r="AA686" s="477">
        <f t="shared" si="300"/>
        <v>4.8836960655709046E-8</v>
      </c>
      <c r="AB686" s="253">
        <f t="shared" si="308"/>
        <v>1184422825.3348632</v>
      </c>
      <c r="AC686" s="261">
        <f t="shared" si="307"/>
        <v>776.89555149002683</v>
      </c>
      <c r="AD686" s="435">
        <f t="shared" si="301"/>
        <v>-1.5404755755587177E-2</v>
      </c>
      <c r="AE686" s="478">
        <f t="shared" si="309"/>
        <v>-5.2318781614303596E-2</v>
      </c>
    </row>
    <row r="687" spans="2:31" x14ac:dyDescent="0.3">
      <c r="B687" s="353">
        <v>658</v>
      </c>
      <c r="C687" s="432">
        <f t="shared" si="283"/>
        <v>113.65676595607081</v>
      </c>
      <c r="D687" s="433">
        <f t="shared" si="284"/>
        <v>15.595425926233755</v>
      </c>
      <c r="E687" s="434">
        <f t="shared" si="285"/>
        <v>7.0829511766363735</v>
      </c>
      <c r="F687" s="434">
        <f t="shared" si="286"/>
        <v>7.082951176604392</v>
      </c>
      <c r="G687" s="434">
        <f t="shared" si="287"/>
        <v>3.1981528536562109E-11</v>
      </c>
      <c r="H687" s="467">
        <f t="shared" si="288"/>
        <v>8.5124747495973807</v>
      </c>
      <c r="I687" s="253">
        <f t="shared" si="293"/>
        <v>113.65676595692612</v>
      </c>
      <c r="J687">
        <f t="shared" si="294"/>
        <v>15.595425926280697</v>
      </c>
      <c r="K687" s="253">
        <f t="shared" si="289"/>
        <v>135963844530.6338</v>
      </c>
      <c r="L687" s="249">
        <f t="shared" si="290"/>
        <v>1196267053.5882118</v>
      </c>
      <c r="M687" s="253">
        <f t="shared" si="291"/>
        <v>18656294222.228874</v>
      </c>
      <c r="N687" s="443">
        <f t="shared" si="302"/>
        <v>1.0000000000117542E-2</v>
      </c>
      <c r="O687" s="454">
        <f t="shared" si="292"/>
        <v>1.0000000000295186E-2</v>
      </c>
      <c r="Q687" s="353">
        <v>658</v>
      </c>
      <c r="R687" s="54">
        <f t="shared" si="303"/>
        <v>3.8688577301894141E-17</v>
      </c>
      <c r="S687" s="253">
        <f t="shared" si="295"/>
        <v>6.3942884908291638E-7</v>
      </c>
      <c r="T687" s="253">
        <f t="shared" si="296"/>
        <v>2.9040844029585503E-7</v>
      </c>
      <c r="U687">
        <f t="shared" si="304"/>
        <v>2.4110249998448439E-18</v>
      </c>
      <c r="V687" s="253">
        <f t="shared" si="305"/>
        <v>2.90408440293444E-7</v>
      </c>
      <c r="W687" s="253">
        <f t="shared" si="306"/>
        <v>3.4902040878706136E-7</v>
      </c>
      <c r="X687">
        <f t="shared" si="297"/>
        <v>113.65676595692612</v>
      </c>
      <c r="Y687">
        <f t="shared" si="298"/>
        <v>15.595425926280697</v>
      </c>
      <c r="Z687" s="55">
        <f t="shared" si="299"/>
        <v>8.5124747496230029</v>
      </c>
      <c r="AA687" s="477">
        <f t="shared" si="300"/>
        <v>4.6281870376456668E-8</v>
      </c>
      <c r="AB687" s="253">
        <f t="shared" si="308"/>
        <v>1196267053.5882118</v>
      </c>
      <c r="AC687" s="261">
        <f t="shared" si="307"/>
        <v>764.92766527172148</v>
      </c>
      <c r="AD687" s="435">
        <f t="shared" si="301"/>
        <v>-1.5404755755586259E-2</v>
      </c>
      <c r="AE687" s="478">
        <f t="shared" si="309"/>
        <v>-5.2318781614303575E-2</v>
      </c>
    </row>
    <row r="688" spans="2:31" x14ac:dyDescent="0.3">
      <c r="B688" s="353">
        <v>659</v>
      </c>
      <c r="C688" s="432">
        <f t="shared" si="283"/>
        <v>113.65676595610279</v>
      </c>
      <c r="D688" s="433">
        <f t="shared" si="284"/>
        <v>15.59542592623551</v>
      </c>
      <c r="E688" s="434">
        <f t="shared" si="285"/>
        <v>7.0829511766371711</v>
      </c>
      <c r="F688" s="434">
        <f t="shared" si="286"/>
        <v>7.0829511766063851</v>
      </c>
      <c r="G688" s="434">
        <f t="shared" si="287"/>
        <v>3.0786040383645741E-11</v>
      </c>
      <c r="H688" s="467">
        <f t="shared" si="288"/>
        <v>8.5124747495983399</v>
      </c>
      <c r="I688" s="253">
        <f t="shared" si="293"/>
        <v>113.65676595692612</v>
      </c>
      <c r="J688">
        <f t="shared" si="294"/>
        <v>15.595425926280697</v>
      </c>
      <c r="K688" s="253">
        <f t="shared" si="289"/>
        <v>137323482975.97879</v>
      </c>
      <c r="L688" s="249">
        <f t="shared" si="290"/>
        <v>1208229724.124094</v>
      </c>
      <c r="M688" s="253">
        <f t="shared" si="291"/>
        <v>18842857164.453281</v>
      </c>
      <c r="N688" s="443">
        <f t="shared" si="302"/>
        <v>1.0000000000113552E-2</v>
      </c>
      <c r="O688" s="454">
        <f t="shared" si="292"/>
        <v>1.0000000000284252E-2</v>
      </c>
      <c r="Q688" s="353">
        <v>659</v>
      </c>
      <c r="R688" s="54">
        <f t="shared" si="303"/>
        <v>3.630142383670122E-17</v>
      </c>
      <c r="S688" s="253">
        <f t="shared" si="295"/>
        <v>6.2334515231655127E-7</v>
      </c>
      <c r="T688" s="253">
        <f t="shared" si="296"/>
        <v>2.8310373188488698E-7</v>
      </c>
      <c r="U688">
        <f t="shared" si="304"/>
        <v>2.2622605043676581E-18</v>
      </c>
      <c r="V688" s="253">
        <f t="shared" si="305"/>
        <v>2.8310373188262471E-7</v>
      </c>
      <c r="W688" s="253">
        <f t="shared" si="306"/>
        <v>3.4024142043166429E-7</v>
      </c>
      <c r="X688">
        <f t="shared" si="297"/>
        <v>113.65676595692612</v>
      </c>
      <c r="Y688">
        <f t="shared" si="298"/>
        <v>15.595425926280697</v>
      </c>
      <c r="Z688" s="55">
        <f t="shared" si="299"/>
        <v>8.5124747496230029</v>
      </c>
      <c r="AA688" s="477">
        <f t="shared" si="300"/>
        <v>4.3860459307529328E-8</v>
      </c>
      <c r="AB688" s="253">
        <f t="shared" si="308"/>
        <v>1208229724.124094</v>
      </c>
      <c r="AC688" s="261">
        <f t="shared" si="307"/>
        <v>753.1441414175182</v>
      </c>
      <c r="AD688" s="435">
        <f t="shared" si="301"/>
        <v>-1.5404755755588312E-2</v>
      </c>
      <c r="AE688" s="478">
        <f t="shared" si="309"/>
        <v>-5.2318781614303526E-2</v>
      </c>
    </row>
    <row r="689" spans="2:31" x14ac:dyDescent="0.3">
      <c r="B689" s="353">
        <v>660</v>
      </c>
      <c r="C689" s="432">
        <f t="shared" si="283"/>
        <v>113.65676595613357</v>
      </c>
      <c r="D689" s="433">
        <f t="shared" si="284"/>
        <v>15.595425926237201</v>
      </c>
      <c r="E689" s="434">
        <f t="shared" si="285"/>
        <v>7.0829511766379394</v>
      </c>
      <c r="F689" s="434">
        <f t="shared" si="286"/>
        <v>7.0829511766083026</v>
      </c>
      <c r="G689" s="434">
        <f t="shared" si="287"/>
        <v>2.9636737508553779E-11</v>
      </c>
      <c r="H689" s="467">
        <f t="shared" si="288"/>
        <v>8.5124747495992619</v>
      </c>
      <c r="I689" s="253">
        <f t="shared" si="293"/>
        <v>113.65676595692612</v>
      </c>
      <c r="J689">
        <f t="shared" si="294"/>
        <v>15.595425926280697</v>
      </c>
      <c r="K689" s="253">
        <f t="shared" si="289"/>
        <v>138696717805.77615</v>
      </c>
      <c r="L689" s="249">
        <f t="shared" si="290"/>
        <v>1220312021.365335</v>
      </c>
      <c r="M689" s="253">
        <f t="shared" si="291"/>
        <v>19031285736.099892</v>
      </c>
      <c r="N689" s="443">
        <f t="shared" si="302"/>
        <v>1.0000000000110251E-2</v>
      </c>
      <c r="O689" s="454">
        <f t="shared" si="292"/>
        <v>1.0000000000273627E-2</v>
      </c>
      <c r="Q689" s="353">
        <v>660</v>
      </c>
      <c r="R689" s="54">
        <f t="shared" si="303"/>
        <v>3.4061561951188693E-17</v>
      </c>
      <c r="S689" s="253">
        <f t="shared" si="295"/>
        <v>6.0766601236998672E-7</v>
      </c>
      <c r="T689" s="253">
        <f t="shared" si="296"/>
        <v>2.7598276043733224E-7</v>
      </c>
      <c r="U689">
        <f t="shared" si="304"/>
        <v>2.1226750406782005E-18</v>
      </c>
      <c r="V689" s="253">
        <f t="shared" si="305"/>
        <v>2.7598276043520957E-7</v>
      </c>
      <c r="W689" s="253">
        <f t="shared" si="306"/>
        <v>3.3168325193265448E-7</v>
      </c>
      <c r="X689">
        <f t="shared" si="297"/>
        <v>113.65676595692612</v>
      </c>
      <c r="Y689">
        <f t="shared" si="298"/>
        <v>15.595425926280697</v>
      </c>
      <c r="Z689" s="55">
        <f t="shared" si="299"/>
        <v>8.5124747496230029</v>
      </c>
      <c r="AA689" s="477">
        <f t="shared" si="300"/>
        <v>4.1565733515515654E-8</v>
      </c>
      <c r="AB689" s="253">
        <f t="shared" si="308"/>
        <v>1220312021.365335</v>
      </c>
      <c r="AC689" s="261">
        <f t="shared" si="307"/>
        <v>741.54213987023059</v>
      </c>
      <c r="AD689" s="435">
        <f t="shared" si="301"/>
        <v>-1.5404755755586298E-2</v>
      </c>
      <c r="AE689" s="478">
        <f t="shared" si="309"/>
        <v>-5.231878161430354E-2</v>
      </c>
    </row>
    <row r="690" spans="2:31" x14ac:dyDescent="0.3">
      <c r="B690" s="353">
        <v>661</v>
      </c>
      <c r="C690" s="432">
        <f t="shared" si="283"/>
        <v>113.6567659561632</v>
      </c>
      <c r="D690" s="433">
        <f t="shared" si="284"/>
        <v>15.595425926238823</v>
      </c>
      <c r="E690" s="434">
        <f t="shared" si="285"/>
        <v>7.0829511766386757</v>
      </c>
      <c r="F690" s="434">
        <f t="shared" si="286"/>
        <v>7.0829511766101492</v>
      </c>
      <c r="G690" s="434">
        <f t="shared" si="287"/>
        <v>2.8526514483928622E-11</v>
      </c>
      <c r="H690" s="467">
        <f t="shared" si="288"/>
        <v>8.5124747496001483</v>
      </c>
      <c r="I690" s="253">
        <f t="shared" si="293"/>
        <v>113.65676595692612</v>
      </c>
      <c r="J690">
        <f t="shared" si="294"/>
        <v>15.595425926280697</v>
      </c>
      <c r="K690" s="253">
        <f t="shared" si="289"/>
        <v>140083684983.87042</v>
      </c>
      <c r="L690" s="249">
        <f t="shared" si="290"/>
        <v>1232515141.5789883</v>
      </c>
      <c r="M690" s="253">
        <f t="shared" si="291"/>
        <v>19221598593.462883</v>
      </c>
      <c r="N690" s="443">
        <f t="shared" si="302"/>
        <v>1.0000000000104691E-2</v>
      </c>
      <c r="O690" s="454">
        <f t="shared" si="292"/>
        <v>1.0000000000263217E-2</v>
      </c>
      <c r="Q690" s="353">
        <v>661</v>
      </c>
      <c r="R690" s="54">
        <f t="shared" si="303"/>
        <v>3.1959903495071665E-17</v>
      </c>
      <c r="S690" s="253">
        <f t="shared" si="295"/>
        <v>5.9238125333510466E-7</v>
      </c>
      <c r="T690" s="253">
        <f t="shared" si="296"/>
        <v>2.6904090437627975E-7</v>
      </c>
      <c r="U690">
        <f t="shared" si="304"/>
        <v>1.9917022463235893E-18</v>
      </c>
      <c r="V690" s="253">
        <f t="shared" si="305"/>
        <v>2.6904090437428806E-7</v>
      </c>
      <c r="W690" s="253">
        <f t="shared" si="306"/>
        <v>3.2334034895882491E-7</v>
      </c>
      <c r="X690">
        <f t="shared" si="297"/>
        <v>113.65676595692612</v>
      </c>
      <c r="Y690">
        <f t="shared" si="298"/>
        <v>15.595425926280697</v>
      </c>
      <c r="Z690" s="55">
        <f t="shared" si="299"/>
        <v>8.5124747496230029</v>
      </c>
      <c r="AA690" s="477">
        <f t="shared" si="300"/>
        <v>3.9391064981079053E-8</v>
      </c>
      <c r="AB690" s="253">
        <f t="shared" si="308"/>
        <v>1232515141.5789883</v>
      </c>
      <c r="AC690" s="261">
        <f t="shared" si="307"/>
        <v>730.1188643230555</v>
      </c>
      <c r="AD690" s="435">
        <f t="shared" si="301"/>
        <v>-1.5404755755585444E-2</v>
      </c>
      <c r="AE690" s="478">
        <f t="shared" si="309"/>
        <v>-5.231878161430354E-2</v>
      </c>
    </row>
    <row r="691" spans="2:31" x14ac:dyDescent="0.3">
      <c r="B691" s="353">
        <v>662</v>
      </c>
      <c r="C691" s="432">
        <f t="shared" si="283"/>
        <v>113.65676595619172</v>
      </c>
      <c r="D691" s="433">
        <f t="shared" si="284"/>
        <v>15.59542592624039</v>
      </c>
      <c r="E691" s="434">
        <f t="shared" si="285"/>
        <v>7.0829511766393871</v>
      </c>
      <c r="F691" s="434">
        <f t="shared" si="286"/>
        <v>7.0829511766119264</v>
      </c>
      <c r="G691" s="434">
        <f t="shared" si="287"/>
        <v>2.7460700380288472E-11</v>
      </c>
      <c r="H691" s="467">
        <f t="shared" si="288"/>
        <v>8.5124747496010027</v>
      </c>
      <c r="I691" s="253">
        <f t="shared" si="293"/>
        <v>113.65676595692612</v>
      </c>
      <c r="J691">
        <f t="shared" si="294"/>
        <v>15.595425926280697</v>
      </c>
      <c r="K691" s="253">
        <f t="shared" si="289"/>
        <v>141484521833.74463</v>
      </c>
      <c r="L691" s="249">
        <f t="shared" si="290"/>
        <v>1244840292.9947782</v>
      </c>
      <c r="M691" s="253">
        <f t="shared" si="291"/>
        <v>19413814579.399452</v>
      </c>
      <c r="N691" s="443">
        <f t="shared" si="302"/>
        <v>1.0000000000100947E-2</v>
      </c>
      <c r="O691" s="454">
        <f t="shared" si="292"/>
        <v>1.0000000000253436E-2</v>
      </c>
      <c r="Q691" s="353">
        <v>662</v>
      </c>
      <c r="R691" s="54">
        <f t="shared" si="303"/>
        <v>2.9987921072969099E-17</v>
      </c>
      <c r="S691" s="253">
        <f t="shared" si="295"/>
        <v>5.77480955260683E-7</v>
      </c>
      <c r="T691" s="253">
        <f t="shared" si="296"/>
        <v>2.6227365837237756E-7</v>
      </c>
      <c r="U691">
        <f t="shared" si="304"/>
        <v>1.8688107044133339E-18</v>
      </c>
      <c r="V691" s="253">
        <f t="shared" si="305"/>
        <v>2.6227365837050874E-7</v>
      </c>
      <c r="W691" s="253">
        <f t="shared" si="306"/>
        <v>3.1520729688830543E-7</v>
      </c>
      <c r="X691">
        <f t="shared" si="297"/>
        <v>113.65676595692612</v>
      </c>
      <c r="Y691">
        <f t="shared" si="298"/>
        <v>15.595425926280697</v>
      </c>
      <c r="Z691" s="55">
        <f t="shared" si="299"/>
        <v>8.5124747496230029</v>
      </c>
      <c r="AA691" s="477">
        <f t="shared" si="300"/>
        <v>3.7330172454779136E-8</v>
      </c>
      <c r="AB691" s="253">
        <f t="shared" si="308"/>
        <v>1244840292.9947782</v>
      </c>
      <c r="AC691" s="261">
        <f t="shared" si="307"/>
        <v>718.87156154561205</v>
      </c>
      <c r="AD691" s="435">
        <f t="shared" si="301"/>
        <v>-1.5404755755587298E-2</v>
      </c>
      <c r="AE691" s="478">
        <f t="shared" si="309"/>
        <v>-5.2318781614303617E-2</v>
      </c>
    </row>
    <row r="692" spans="2:31" x14ac:dyDescent="0.3">
      <c r="B692" s="353">
        <v>663</v>
      </c>
      <c r="C692" s="432">
        <f t="shared" si="283"/>
        <v>113.65676595621917</v>
      </c>
      <c r="D692" s="433">
        <f t="shared" si="284"/>
        <v>15.5954259262419</v>
      </c>
      <c r="E692" s="434">
        <f t="shared" si="285"/>
        <v>7.0829511766400728</v>
      </c>
      <c r="F692" s="434">
        <f t="shared" si="286"/>
        <v>7.0829511766136379</v>
      </c>
      <c r="G692" s="434">
        <f t="shared" si="287"/>
        <v>2.6434854305534827E-11</v>
      </c>
      <c r="H692" s="467">
        <f t="shared" si="288"/>
        <v>8.5124747496018269</v>
      </c>
      <c r="I692" s="253">
        <f t="shared" si="293"/>
        <v>113.65676595692612</v>
      </c>
      <c r="J692">
        <f t="shared" si="294"/>
        <v>15.595425926280697</v>
      </c>
      <c r="K692" s="253">
        <f t="shared" si="289"/>
        <v>142899367052.11661</v>
      </c>
      <c r="L692" s="249">
        <f t="shared" si="290"/>
        <v>1257288695.924726</v>
      </c>
      <c r="M692" s="253">
        <f t="shared" si="291"/>
        <v>19607952725.195309</v>
      </c>
      <c r="N692" s="443">
        <f t="shared" si="302"/>
        <v>1.0000000000095908E-2</v>
      </c>
      <c r="O692" s="454">
        <f t="shared" si="292"/>
        <v>1.0000000000244072E-2</v>
      </c>
      <c r="Q692" s="353">
        <v>663</v>
      </c>
      <c r="R692" s="54">
        <f t="shared" si="303"/>
        <v>2.8137613444837088E-17</v>
      </c>
      <c r="S692" s="253">
        <f t="shared" si="295"/>
        <v>5.6295544771424561E-7</v>
      </c>
      <c r="T692" s="253">
        <f t="shared" si="296"/>
        <v>2.5567663041982804E-7</v>
      </c>
      <c r="U692">
        <f t="shared" si="304"/>
        <v>1.753501787416495E-18</v>
      </c>
      <c r="V692" s="253">
        <f t="shared" si="305"/>
        <v>2.5567663041807453E-7</v>
      </c>
      <c r="W692" s="253">
        <f t="shared" si="306"/>
        <v>3.0727881729441757E-7</v>
      </c>
      <c r="X692">
        <f t="shared" si="297"/>
        <v>113.65676595692612</v>
      </c>
      <c r="Y692">
        <f t="shared" si="298"/>
        <v>15.595425926280697</v>
      </c>
      <c r="Z692" s="55">
        <f t="shared" si="299"/>
        <v>8.5124747496230029</v>
      </c>
      <c r="AA692" s="477">
        <f t="shared" si="300"/>
        <v>3.5377103314493258E-8</v>
      </c>
      <c r="AB692" s="253">
        <f t="shared" si="308"/>
        <v>1257288695.924726</v>
      </c>
      <c r="AC692" s="261">
        <f t="shared" si="307"/>
        <v>707.79752072036297</v>
      </c>
      <c r="AD692" s="435">
        <f t="shared" si="301"/>
        <v>-1.5404755755589092E-2</v>
      </c>
      <c r="AE692" s="478">
        <f t="shared" si="309"/>
        <v>-5.2318781614303506E-2</v>
      </c>
    </row>
    <row r="693" spans="2:31" x14ac:dyDescent="0.3">
      <c r="B693" s="353">
        <v>664</v>
      </c>
      <c r="C693" s="432">
        <f t="shared" si="283"/>
        <v>113.65676595624562</v>
      </c>
      <c r="D693" s="433">
        <f t="shared" si="284"/>
        <v>15.595425926243349</v>
      </c>
      <c r="E693" s="434">
        <f t="shared" si="285"/>
        <v>7.0829511766407309</v>
      </c>
      <c r="F693" s="434">
        <f t="shared" si="286"/>
        <v>7.0829511766152855</v>
      </c>
      <c r="G693" s="434">
        <f t="shared" si="287"/>
        <v>2.5445423545988888E-11</v>
      </c>
      <c r="H693" s="467">
        <f t="shared" si="288"/>
        <v>8.5124747496026174</v>
      </c>
      <c r="I693" s="253">
        <f t="shared" si="293"/>
        <v>113.65676595692612</v>
      </c>
      <c r="J693">
        <f t="shared" si="294"/>
        <v>15.595425926280697</v>
      </c>
      <c r="K693" s="253">
        <f t="shared" si="289"/>
        <v>144328360722.67136</v>
      </c>
      <c r="L693" s="249">
        <f t="shared" si="290"/>
        <v>1269861582.8839734</v>
      </c>
      <c r="M693" s="253">
        <f t="shared" si="291"/>
        <v>19804032252.449108</v>
      </c>
      <c r="N693" s="443">
        <f t="shared" si="302"/>
        <v>1.0000000000094163E-2</v>
      </c>
      <c r="O693" s="454">
        <f t="shared" si="292"/>
        <v>1.0000000000235008E-2</v>
      </c>
      <c r="Q693" s="353">
        <v>664</v>
      </c>
      <c r="R693" s="54">
        <f t="shared" si="303"/>
        <v>2.6401473061256398E-17</v>
      </c>
      <c r="S693" s="253">
        <f t="shared" si="295"/>
        <v>5.4879530350587269E-7</v>
      </c>
      <c r="T693" s="253">
        <f t="shared" si="296"/>
        <v>2.4924553898594016E-7</v>
      </c>
      <c r="U693">
        <f t="shared" si="304"/>
        <v>1.6453076340003567E-18</v>
      </c>
      <c r="V693" s="253">
        <f t="shared" si="305"/>
        <v>2.4924553898429485E-7</v>
      </c>
      <c r="W693" s="253">
        <f t="shared" si="306"/>
        <v>2.9954976451993254E-7</v>
      </c>
      <c r="X693">
        <f t="shared" si="297"/>
        <v>113.65676595692612</v>
      </c>
      <c r="Y693">
        <f t="shared" si="298"/>
        <v>15.595425926280697</v>
      </c>
      <c r="Z693" s="55">
        <f t="shared" si="299"/>
        <v>8.5124747496230029</v>
      </c>
      <c r="AA693" s="477">
        <f t="shared" si="300"/>
        <v>3.3526216372035632E-8</v>
      </c>
      <c r="AB693" s="253">
        <f t="shared" si="308"/>
        <v>1269861582.8839734</v>
      </c>
      <c r="AC693" s="261">
        <f t="shared" si="307"/>
        <v>696.89407278925682</v>
      </c>
      <c r="AD693" s="435">
        <f t="shared" si="301"/>
        <v>-1.5404755755585479E-2</v>
      </c>
      <c r="AE693" s="478">
        <f t="shared" si="309"/>
        <v>-5.2318781614303513E-2</v>
      </c>
    </row>
    <row r="694" spans="2:31" x14ac:dyDescent="0.3">
      <c r="B694" s="353">
        <v>665</v>
      </c>
      <c r="C694" s="432">
        <f t="shared" si="283"/>
        <v>113.65676595627107</v>
      </c>
      <c r="D694" s="433">
        <f t="shared" si="284"/>
        <v>15.595425926244745</v>
      </c>
      <c r="E694" s="434">
        <f t="shared" si="285"/>
        <v>7.0829511766413651</v>
      </c>
      <c r="F694" s="434">
        <f t="shared" si="286"/>
        <v>7.0829511766168718</v>
      </c>
      <c r="G694" s="434">
        <f t="shared" si="287"/>
        <v>2.4493296280070354E-11</v>
      </c>
      <c r="H694" s="467">
        <f t="shared" si="288"/>
        <v>8.5124747496033795</v>
      </c>
      <c r="I694" s="253">
        <f t="shared" si="293"/>
        <v>113.65676595692612</v>
      </c>
      <c r="J694">
        <f t="shared" si="294"/>
        <v>15.595425926280697</v>
      </c>
      <c r="K694" s="253">
        <f t="shared" si="289"/>
        <v>145771644329.93073</v>
      </c>
      <c r="L694" s="249">
        <f t="shared" si="290"/>
        <v>1282560198.7128131</v>
      </c>
      <c r="M694" s="253">
        <f t="shared" si="291"/>
        <v>20002072574.975418</v>
      </c>
      <c r="N694" s="443">
        <f t="shared" si="302"/>
        <v>1.0000000000091843E-2</v>
      </c>
      <c r="O694" s="454">
        <f t="shared" si="292"/>
        <v>1.0000000000226257E-2</v>
      </c>
      <c r="Q694" s="353">
        <v>665</v>
      </c>
      <c r="R694" s="54">
        <f t="shared" si="303"/>
        <v>2.4772455601850108E-17</v>
      </c>
      <c r="S694" s="253">
        <f t="shared" si="295"/>
        <v>5.3499133256985197E-7</v>
      </c>
      <c r="T694" s="253">
        <f t="shared" si="296"/>
        <v>2.4297621023236796E-7</v>
      </c>
      <c r="U694">
        <f t="shared" si="304"/>
        <v>1.5437892507017284E-18</v>
      </c>
      <c r="V694" s="253">
        <f t="shared" si="305"/>
        <v>2.4297621023082419E-7</v>
      </c>
      <c r="W694" s="253">
        <f t="shared" si="306"/>
        <v>2.92015122337484E-7</v>
      </c>
      <c r="X694">
        <f t="shared" si="297"/>
        <v>113.65676595692612</v>
      </c>
      <c r="Y694">
        <f t="shared" si="298"/>
        <v>15.595425926280697</v>
      </c>
      <c r="Z694" s="55">
        <f t="shared" si="299"/>
        <v>8.5124747496230029</v>
      </c>
      <c r="AA694" s="477">
        <f t="shared" si="300"/>
        <v>3.1772165579313214E-8</v>
      </c>
      <c r="AB694" s="253">
        <f t="shared" si="308"/>
        <v>1282560198.7128131</v>
      </c>
      <c r="AC694" s="261">
        <f t="shared" si="307"/>
        <v>686.158589810423</v>
      </c>
      <c r="AD694" s="435">
        <f t="shared" si="301"/>
        <v>-1.540475575558565E-2</v>
      </c>
      <c r="AE694" s="478">
        <f t="shared" si="309"/>
        <v>-5.2318781614303492E-2</v>
      </c>
    </row>
    <row r="695" spans="2:31" x14ac:dyDescent="0.3">
      <c r="B695" s="353">
        <v>666</v>
      </c>
      <c r="C695" s="432">
        <f t="shared" si="283"/>
        <v>113.65676595629556</v>
      </c>
      <c r="D695" s="433">
        <f t="shared" si="284"/>
        <v>15.595425926246087</v>
      </c>
      <c r="E695" s="434">
        <f t="shared" si="285"/>
        <v>7.0829511766419744</v>
      </c>
      <c r="F695" s="434">
        <f t="shared" si="286"/>
        <v>7.0829511766183977</v>
      </c>
      <c r="G695" s="434">
        <f t="shared" si="287"/>
        <v>2.3576696150939824E-11</v>
      </c>
      <c r="H695" s="467">
        <f t="shared" si="288"/>
        <v>8.5124747496041113</v>
      </c>
      <c r="I695" s="253">
        <f t="shared" si="293"/>
        <v>113.65676595692612</v>
      </c>
      <c r="J695">
        <f t="shared" si="294"/>
        <v>15.595425926280697</v>
      </c>
      <c r="K695" s="253">
        <f t="shared" si="289"/>
        <v>147229360773.26175</v>
      </c>
      <c r="L695" s="249">
        <f t="shared" si="290"/>
        <v>1295385800.6999414</v>
      </c>
      <c r="M695" s="253">
        <f t="shared" si="291"/>
        <v>20202093300.726948</v>
      </c>
      <c r="N695" s="443">
        <f t="shared" si="302"/>
        <v>1.0000000000088766E-2</v>
      </c>
      <c r="O695" s="454">
        <f t="shared" si="292"/>
        <v>1.000000000021758E-2</v>
      </c>
      <c r="Q695" s="353">
        <v>666</v>
      </c>
      <c r="R695" s="54">
        <f t="shared" si="303"/>
        <v>2.3243951393234528E-17</v>
      </c>
      <c r="S695" s="253">
        <f t="shared" si="295"/>
        <v>5.2153457600025481E-7</v>
      </c>
      <c r="T695" s="253">
        <f t="shared" si="296"/>
        <v>2.3686457530625759E-7</v>
      </c>
      <c r="U695">
        <f t="shared" si="304"/>
        <v>1.4485347307284703E-18</v>
      </c>
      <c r="V695" s="253">
        <f t="shared" si="305"/>
        <v>2.3686457530480906E-7</v>
      </c>
      <c r="W695" s="253">
        <f t="shared" si="306"/>
        <v>2.8467000069399725E-7</v>
      </c>
      <c r="X695">
        <f t="shared" si="297"/>
        <v>113.65676595692612</v>
      </c>
      <c r="Y695">
        <f t="shared" si="298"/>
        <v>15.595425926280697</v>
      </c>
      <c r="Z695" s="55">
        <f t="shared" si="299"/>
        <v>8.5124747496230029</v>
      </c>
      <c r="AA695" s="477">
        <f t="shared" si="300"/>
        <v>3.0109884586955629E-8</v>
      </c>
      <c r="AB695" s="253">
        <f t="shared" si="308"/>
        <v>1295385800.6999414</v>
      </c>
      <c r="AC695" s="261">
        <f t="shared" si="307"/>
        <v>675.58848432479658</v>
      </c>
      <c r="AD695" s="435">
        <f t="shared" si="301"/>
        <v>-1.540475575558531E-2</v>
      </c>
      <c r="AE695" s="478">
        <f t="shared" si="309"/>
        <v>-5.2318781614303686E-2</v>
      </c>
    </row>
    <row r="696" spans="2:31" x14ac:dyDescent="0.3">
      <c r="B696" s="353">
        <v>667</v>
      </c>
      <c r="C696" s="432">
        <f t="shared" si="283"/>
        <v>113.65676595631913</v>
      </c>
      <c r="D696" s="433">
        <f t="shared" si="284"/>
        <v>15.595425926247383</v>
      </c>
      <c r="E696" s="434">
        <f t="shared" si="285"/>
        <v>7.0829511766425632</v>
      </c>
      <c r="F696" s="434">
        <f t="shared" si="286"/>
        <v>7.0829511766198667</v>
      </c>
      <c r="G696" s="434">
        <f t="shared" si="287"/>
        <v>2.2696511337017E-11</v>
      </c>
      <c r="H696" s="467">
        <f t="shared" si="288"/>
        <v>8.5124747496048201</v>
      </c>
      <c r="I696" s="253">
        <f t="shared" si="293"/>
        <v>113.65676595692612</v>
      </c>
      <c r="J696">
        <f t="shared" si="294"/>
        <v>15.595425926280697</v>
      </c>
      <c r="K696" s="253">
        <f t="shared" si="289"/>
        <v>148701654381.02524</v>
      </c>
      <c r="L696" s="249">
        <f t="shared" si="290"/>
        <v>1308339658.7069409</v>
      </c>
      <c r="M696" s="253">
        <f t="shared" si="291"/>
        <v>20404114233.735931</v>
      </c>
      <c r="N696" s="443">
        <f t="shared" si="302"/>
        <v>1.0000000000084849E-2</v>
      </c>
      <c r="O696" s="454">
        <f t="shared" si="292"/>
        <v>1.0000000000209681E-2</v>
      </c>
      <c r="Q696" s="353">
        <v>667</v>
      </c>
      <c r="R696" s="54">
        <f t="shared" si="303"/>
        <v>2.1809758590533072E-17</v>
      </c>
      <c r="S696" s="253">
        <f t="shared" si="295"/>
        <v>5.0841630023651301E-7</v>
      </c>
      <c r="T696" s="253">
        <f t="shared" si="296"/>
        <v>2.3090666769951904E-7</v>
      </c>
      <c r="U696">
        <f t="shared" si="304"/>
        <v>1.3591575826641122E-18</v>
      </c>
      <c r="V696" s="253">
        <f t="shared" si="305"/>
        <v>2.3090666769815987E-7</v>
      </c>
      <c r="W696" s="253">
        <f t="shared" si="306"/>
        <v>2.7750963253699394E-7</v>
      </c>
      <c r="X696">
        <f t="shared" si="297"/>
        <v>113.65676595692612</v>
      </c>
      <c r="Y696">
        <f t="shared" si="298"/>
        <v>15.595425926280697</v>
      </c>
      <c r="Z696" s="55">
        <f t="shared" si="299"/>
        <v>8.5124747496230029</v>
      </c>
      <c r="AA696" s="477">
        <f t="shared" si="300"/>
        <v>2.8534572110818812E-8</v>
      </c>
      <c r="AB696" s="253">
        <f t="shared" si="308"/>
        <v>1308339658.7069409</v>
      </c>
      <c r="AC696" s="261">
        <f t="shared" si="307"/>
        <v>665.18120873248563</v>
      </c>
      <c r="AD696" s="435">
        <f t="shared" si="301"/>
        <v>-1.5404755755587363E-2</v>
      </c>
      <c r="AE696" s="478">
        <f t="shared" si="309"/>
        <v>-5.2318781614303568E-2</v>
      </c>
    </row>
    <row r="697" spans="2:31" x14ac:dyDescent="0.3">
      <c r="B697" s="353">
        <v>668</v>
      </c>
      <c r="C697" s="432">
        <f t="shared" si="283"/>
        <v>113.65676595634183</v>
      </c>
      <c r="D697" s="433">
        <f t="shared" si="284"/>
        <v>15.59542592624863</v>
      </c>
      <c r="E697" s="434">
        <f t="shared" si="285"/>
        <v>7.0829511766431299</v>
      </c>
      <c r="F697" s="434">
        <f t="shared" si="286"/>
        <v>7.0829511766212816</v>
      </c>
      <c r="G697" s="434">
        <f t="shared" si="287"/>
        <v>2.1848300946203381E-11</v>
      </c>
      <c r="H697" s="467">
        <f t="shared" si="288"/>
        <v>8.5124747496055004</v>
      </c>
      <c r="I697" s="253">
        <f t="shared" si="293"/>
        <v>113.65676595692612</v>
      </c>
      <c r="J697">
        <f t="shared" si="294"/>
        <v>15.595425926280697</v>
      </c>
      <c r="K697" s="253">
        <f t="shared" si="289"/>
        <v>150188670924.86548</v>
      </c>
      <c r="L697" s="249">
        <f t="shared" si="290"/>
        <v>1321423055.2940104</v>
      </c>
      <c r="M697" s="253">
        <f t="shared" si="291"/>
        <v>20608155376.074879</v>
      </c>
      <c r="N697" s="443">
        <f t="shared" si="302"/>
        <v>1.0000000000077827E-2</v>
      </c>
      <c r="O697" s="454">
        <f t="shared" si="292"/>
        <v>1.0000000000201667E-2</v>
      </c>
      <c r="Q697" s="353">
        <v>668</v>
      </c>
      <c r="R697" s="54">
        <f t="shared" si="303"/>
        <v>2.0464058013637911E-17</v>
      </c>
      <c r="S697" s="253">
        <f t="shared" si="295"/>
        <v>4.9562799139525688E-7</v>
      </c>
      <c r="T697" s="253">
        <f t="shared" si="296"/>
        <v>2.2509862067452581E-7</v>
      </c>
      <c r="U697">
        <f t="shared" si="304"/>
        <v>1.2752951622943402E-18</v>
      </c>
      <c r="V697" s="253">
        <f t="shared" si="305"/>
        <v>2.2509862067325053E-7</v>
      </c>
      <c r="W697" s="253">
        <f t="shared" si="306"/>
        <v>2.7052937072073109E-7</v>
      </c>
      <c r="X697">
        <f t="shared" si="297"/>
        <v>113.65676595692612</v>
      </c>
      <c r="Y697">
        <f t="shared" si="298"/>
        <v>15.595425926280697</v>
      </c>
      <c r="Z697" s="55">
        <f t="shared" si="299"/>
        <v>8.5124747496230029</v>
      </c>
      <c r="AA697" s="477">
        <f t="shared" si="300"/>
        <v>2.7041678064095286E-8</v>
      </c>
      <c r="AB697" s="253">
        <f t="shared" si="308"/>
        <v>1321423055.2940104</v>
      </c>
      <c r="AC697" s="261">
        <f t="shared" si="307"/>
        <v>654.9342546787542</v>
      </c>
      <c r="AD697" s="435">
        <f t="shared" si="301"/>
        <v>-1.5404755755589035E-2</v>
      </c>
      <c r="AE697" s="478">
        <f t="shared" si="309"/>
        <v>-5.2318781614303568E-2</v>
      </c>
    </row>
    <row r="698" spans="2:31" x14ac:dyDescent="0.3">
      <c r="B698" s="353">
        <v>669</v>
      </c>
      <c r="C698" s="432">
        <f t="shared" si="283"/>
        <v>113.65676595636369</v>
      </c>
      <c r="D698" s="433">
        <f t="shared" si="284"/>
        <v>15.595425926249826</v>
      </c>
      <c r="E698" s="434">
        <f t="shared" si="285"/>
        <v>7.0829511766436726</v>
      </c>
      <c r="F698" s="434">
        <f t="shared" si="286"/>
        <v>7.0829511766226432</v>
      </c>
      <c r="G698" s="434">
        <f t="shared" si="287"/>
        <v>2.1029400443239865E-11</v>
      </c>
      <c r="H698" s="467">
        <f t="shared" si="288"/>
        <v>8.5124747496061524</v>
      </c>
      <c r="I698" s="253">
        <f t="shared" si="293"/>
        <v>113.65676595692612</v>
      </c>
      <c r="J698">
        <f t="shared" si="294"/>
        <v>15.595425926280697</v>
      </c>
      <c r="K698" s="253">
        <f t="shared" si="289"/>
        <v>151690557634.14331</v>
      </c>
      <c r="L698" s="249">
        <f t="shared" si="290"/>
        <v>1334637285.8469505</v>
      </c>
      <c r="M698" s="253">
        <f t="shared" si="291"/>
        <v>20814236929.837231</v>
      </c>
      <c r="N698" s="443">
        <f t="shared" si="302"/>
        <v>1.0000000000077794E-2</v>
      </c>
      <c r="O698" s="454">
        <f t="shared" si="292"/>
        <v>1.000000000019427E-2</v>
      </c>
      <c r="Q698" s="353">
        <v>669</v>
      </c>
      <c r="R698" s="54">
        <f t="shared" si="303"/>
        <v>1.9201389536118762E-17</v>
      </c>
      <c r="S698" s="253">
        <f t="shared" si="295"/>
        <v>4.8316134974473431E-7</v>
      </c>
      <c r="T698" s="253">
        <f t="shared" si="296"/>
        <v>2.1943666475456991E-7</v>
      </c>
      <c r="U698">
        <f t="shared" si="304"/>
        <v>1.1966072011925593E-18</v>
      </c>
      <c r="V698" s="253">
        <f t="shared" si="305"/>
        <v>2.1943666475337329E-7</v>
      </c>
      <c r="W698" s="253">
        <f t="shared" si="306"/>
        <v>2.637246849901644E-7</v>
      </c>
      <c r="X698">
        <f t="shared" si="297"/>
        <v>113.65676595692612</v>
      </c>
      <c r="Y698">
        <f t="shared" si="298"/>
        <v>15.595425926280697</v>
      </c>
      <c r="Z698" s="55">
        <f t="shared" si="299"/>
        <v>8.5124747496230029</v>
      </c>
      <c r="AA698" s="477">
        <f t="shared" si="300"/>
        <v>2.5626890414975582E-8</v>
      </c>
      <c r="AB698" s="253">
        <f t="shared" si="308"/>
        <v>1334637285.8469505</v>
      </c>
      <c r="AC698" s="261">
        <f t="shared" si="307"/>
        <v>644.84515244946101</v>
      </c>
      <c r="AD698" s="435">
        <f t="shared" si="301"/>
        <v>-1.5404755755586341E-2</v>
      </c>
      <c r="AE698" s="478">
        <f t="shared" si="309"/>
        <v>-5.2318781614303533E-2</v>
      </c>
    </row>
    <row r="699" spans="2:31" x14ac:dyDescent="0.3">
      <c r="B699" s="353">
        <v>670</v>
      </c>
      <c r="C699" s="432">
        <f t="shared" si="283"/>
        <v>113.65676595638472</v>
      </c>
      <c r="D699" s="433">
        <f t="shared" si="284"/>
        <v>15.595425926250986</v>
      </c>
      <c r="E699" s="434">
        <f t="shared" si="285"/>
        <v>7.0829511766441993</v>
      </c>
      <c r="F699" s="434">
        <f t="shared" si="286"/>
        <v>7.0829511766239541</v>
      </c>
      <c r="G699" s="434">
        <f t="shared" si="287"/>
        <v>2.0245138898644655E-11</v>
      </c>
      <c r="H699" s="467">
        <f t="shared" si="288"/>
        <v>8.5124747496067865</v>
      </c>
      <c r="I699" s="253">
        <f t="shared" si="293"/>
        <v>113.65676595692612</v>
      </c>
      <c r="J699">
        <f t="shared" si="294"/>
        <v>15.595425926280697</v>
      </c>
      <c r="K699" s="253">
        <f t="shared" si="289"/>
        <v>153207463210.51309</v>
      </c>
      <c r="L699" s="249">
        <f t="shared" si="290"/>
        <v>1347983658.70542</v>
      </c>
      <c r="M699" s="253">
        <f t="shared" si="291"/>
        <v>21022379299.137188</v>
      </c>
      <c r="N699" s="443">
        <f t="shared" si="302"/>
        <v>1.0000000000076148E-2</v>
      </c>
      <c r="O699" s="454">
        <f t="shared" si="292"/>
        <v>1.0000000000186884E-2</v>
      </c>
      <c r="Q699" s="353">
        <v>670</v>
      </c>
      <c r="R699" s="54">
        <f t="shared" si="303"/>
        <v>1.8016629930977614E-17</v>
      </c>
      <c r="S699" s="253">
        <f t="shared" si="295"/>
        <v>4.7100828431819492E-7</v>
      </c>
      <c r="T699" s="253">
        <f t="shared" si="296"/>
        <v>2.1391712527743079E-7</v>
      </c>
      <c r="U699">
        <f t="shared" si="304"/>
        <v>1.1227744260943195E-18</v>
      </c>
      <c r="V699" s="253">
        <f t="shared" si="305"/>
        <v>2.1391712527630802E-7</v>
      </c>
      <c r="W699" s="253">
        <f t="shared" si="306"/>
        <v>2.570911590407641E-7</v>
      </c>
      <c r="X699">
        <f t="shared" si="297"/>
        <v>113.65676595692612</v>
      </c>
      <c r="Y699">
        <f t="shared" si="298"/>
        <v>15.595425926280697</v>
      </c>
      <c r="Z699" s="55">
        <f t="shared" si="299"/>
        <v>8.5124747496230029</v>
      </c>
      <c r="AA699" s="477">
        <f t="shared" si="300"/>
        <v>2.4286122731900784E-8</v>
      </c>
      <c r="AB699" s="253">
        <f t="shared" si="308"/>
        <v>1347983658.70542</v>
      </c>
      <c r="AC699" s="261">
        <f t="shared" si="307"/>
        <v>634.91147037580322</v>
      </c>
      <c r="AD699" s="435">
        <f t="shared" si="301"/>
        <v>-1.540475575558635E-2</v>
      </c>
      <c r="AE699" s="478">
        <f t="shared" si="309"/>
        <v>-5.2318781614303631E-2</v>
      </c>
    </row>
    <row r="700" spans="2:31" x14ac:dyDescent="0.3">
      <c r="B700" s="353">
        <v>671</v>
      </c>
      <c r="C700" s="432">
        <f t="shared" si="283"/>
        <v>113.65676595640497</v>
      </c>
      <c r="D700" s="433">
        <f t="shared" si="284"/>
        <v>15.595425926252092</v>
      </c>
      <c r="E700" s="434">
        <f t="shared" si="285"/>
        <v>7.082951176644702</v>
      </c>
      <c r="F700" s="434">
        <f t="shared" si="286"/>
        <v>7.0829511766252162</v>
      </c>
      <c r="G700" s="434">
        <f t="shared" si="287"/>
        <v>1.9485746349801047E-11</v>
      </c>
      <c r="H700" s="467">
        <f t="shared" si="288"/>
        <v>8.5124747496073905</v>
      </c>
      <c r="I700" s="253">
        <f t="shared" si="293"/>
        <v>113.65676595692612</v>
      </c>
      <c r="J700">
        <f t="shared" si="294"/>
        <v>15.595425926280697</v>
      </c>
      <c r="K700" s="253">
        <f t="shared" si="289"/>
        <v>154739537842.64581</v>
      </c>
      <c r="L700" s="249">
        <f t="shared" si="290"/>
        <v>1361463495.2924743</v>
      </c>
      <c r="M700" s="253">
        <f t="shared" si="291"/>
        <v>21232603092.130085</v>
      </c>
      <c r="N700" s="443">
        <f t="shared" si="302"/>
        <v>1.000000000007255E-2</v>
      </c>
      <c r="O700" s="454">
        <f t="shared" si="292"/>
        <v>1.0000000000180084E-2</v>
      </c>
      <c r="Q700" s="353">
        <v>671</v>
      </c>
      <c r="R700" s="54">
        <f t="shared" si="303"/>
        <v>1.6904972083359476E-17</v>
      </c>
      <c r="S700" s="253">
        <f t="shared" si="295"/>
        <v>4.5916090766278803E-7</v>
      </c>
      <c r="T700" s="253">
        <f t="shared" si="296"/>
        <v>2.0853642001049016E-7</v>
      </c>
      <c r="U700">
        <f t="shared" si="304"/>
        <v>1.0534972634587781E-18</v>
      </c>
      <c r="V700" s="253">
        <f t="shared" si="305"/>
        <v>2.0853642000943666E-7</v>
      </c>
      <c r="W700" s="253">
        <f t="shared" si="306"/>
        <v>2.5062448765229788E-7</v>
      </c>
      <c r="X700">
        <f t="shared" si="297"/>
        <v>113.65676595692612</v>
      </c>
      <c r="Y700">
        <f t="shared" si="298"/>
        <v>15.595425926280697</v>
      </c>
      <c r="Z700" s="55">
        <f t="shared" si="299"/>
        <v>8.5124747496230029</v>
      </c>
      <c r="AA700" s="477">
        <f t="shared" si="300"/>
        <v>2.3015502380432294E-8</v>
      </c>
      <c r="AB700" s="253">
        <f t="shared" si="308"/>
        <v>1361463495.2924743</v>
      </c>
      <c r="AC700" s="261">
        <f t="shared" si="307"/>
        <v>625.13081424824372</v>
      </c>
      <c r="AD700" s="435">
        <f t="shared" si="301"/>
        <v>-1.5404755755586428E-2</v>
      </c>
      <c r="AE700" s="478">
        <f t="shared" si="309"/>
        <v>-5.2318781614303526E-2</v>
      </c>
    </row>
    <row r="701" spans="2:31" x14ac:dyDescent="0.3">
      <c r="B701" s="353">
        <v>672</v>
      </c>
      <c r="C701" s="432">
        <f t="shared" si="283"/>
        <v>113.65676595642445</v>
      </c>
      <c r="D701" s="433">
        <f t="shared" si="284"/>
        <v>15.595425926253162</v>
      </c>
      <c r="E701" s="434">
        <f t="shared" si="285"/>
        <v>7.0829511766451878</v>
      </c>
      <c r="F701" s="434">
        <f t="shared" si="286"/>
        <v>7.0829511766264304</v>
      </c>
      <c r="G701" s="434">
        <f t="shared" si="287"/>
        <v>1.8757440045646945E-11</v>
      </c>
      <c r="H701" s="467">
        <f t="shared" si="288"/>
        <v>8.5124747496079749</v>
      </c>
      <c r="I701" s="253">
        <f t="shared" si="293"/>
        <v>113.65676595692612</v>
      </c>
      <c r="J701">
        <f t="shared" si="294"/>
        <v>15.595425926280697</v>
      </c>
      <c r="K701" s="253">
        <f t="shared" si="289"/>
        <v>156286933221.09906</v>
      </c>
      <c r="L701" s="249">
        <f t="shared" si="290"/>
        <v>1375078130.245399</v>
      </c>
      <c r="M701" s="253">
        <f t="shared" si="291"/>
        <v>21444929123.052845</v>
      </c>
      <c r="N701" s="443">
        <f t="shared" si="302"/>
        <v>1.0000000000068723E-2</v>
      </c>
      <c r="O701" s="454">
        <f t="shared" si="292"/>
        <v>1.0000000000173122E-2</v>
      </c>
      <c r="Q701" s="353">
        <v>672</v>
      </c>
      <c r="R701" s="54">
        <f t="shared" si="303"/>
        <v>1.5861905485875538E-17</v>
      </c>
      <c r="S701" s="253">
        <f t="shared" si="295"/>
        <v>4.4761153072052303E-7</v>
      </c>
      <c r="T701" s="253">
        <f t="shared" si="296"/>
        <v>2.0329105682582539E-7</v>
      </c>
      <c r="U701">
        <f t="shared" si="304"/>
        <v>9.8849462396100172E-19</v>
      </c>
      <c r="V701" s="253">
        <f t="shared" si="305"/>
        <v>2.0329105682483691E-7</v>
      </c>
      <c r="W701" s="253">
        <f t="shared" si="306"/>
        <v>2.4432047389469764E-7</v>
      </c>
      <c r="X701">
        <f t="shared" si="297"/>
        <v>113.65676595692612</v>
      </c>
      <c r="Y701">
        <f t="shared" si="298"/>
        <v>15.595425926280697</v>
      </c>
      <c r="Z701" s="55">
        <f t="shared" si="299"/>
        <v>8.5124747496230029</v>
      </c>
      <c r="AA701" s="477">
        <f t="shared" si="300"/>
        <v>2.1811359337646971E-8</v>
      </c>
      <c r="AB701" s="253">
        <f t="shared" si="308"/>
        <v>1375078130.245399</v>
      </c>
      <c r="AC701" s="261">
        <f t="shared" si="307"/>
        <v>615.50082673945815</v>
      </c>
      <c r="AD701" s="435">
        <f t="shared" si="301"/>
        <v>-1.5404755755587248E-2</v>
      </c>
      <c r="AE701" s="478">
        <f t="shared" si="309"/>
        <v>-5.2318781614303644E-2</v>
      </c>
    </row>
    <row r="702" spans="2:31" x14ac:dyDescent="0.3">
      <c r="B702" s="353">
        <v>673</v>
      </c>
      <c r="C702" s="432">
        <f t="shared" si="283"/>
        <v>113.65676595644319</v>
      </c>
      <c r="D702" s="433">
        <f t="shared" si="284"/>
        <v>15.595425926254194</v>
      </c>
      <c r="E702" s="434">
        <f t="shared" si="285"/>
        <v>7.0829511766456568</v>
      </c>
      <c r="F702" s="434">
        <f t="shared" si="286"/>
        <v>7.0829511766275983</v>
      </c>
      <c r="G702" s="434">
        <f t="shared" si="287"/>
        <v>1.8058443629342946E-11</v>
      </c>
      <c r="H702" s="467">
        <f t="shared" si="288"/>
        <v>8.512474749608538</v>
      </c>
      <c r="I702" s="253">
        <f t="shared" si="293"/>
        <v>113.65676595692612</v>
      </c>
      <c r="J702">
        <f t="shared" si="294"/>
        <v>15.595425926280697</v>
      </c>
      <c r="K702" s="253">
        <f t="shared" si="289"/>
        <v>157849802553.33609</v>
      </c>
      <c r="L702" s="249">
        <f t="shared" si="290"/>
        <v>1388828911.547853</v>
      </c>
      <c r="M702" s="253">
        <f t="shared" si="291"/>
        <v>21659378414.284779</v>
      </c>
      <c r="N702" s="443">
        <f t="shared" si="302"/>
        <v>1.0000000000065524E-2</v>
      </c>
      <c r="O702" s="454">
        <f t="shared" si="292"/>
        <v>1.0000000000166613E-2</v>
      </c>
      <c r="Q702" s="353">
        <v>673</v>
      </c>
      <c r="R702" s="54">
        <f t="shared" si="303"/>
        <v>1.4883197937399298E-17</v>
      </c>
      <c r="S702" s="253">
        <f t="shared" si="295"/>
        <v>4.3635265783800963E-7</v>
      </c>
      <c r="T702" s="253">
        <f t="shared" si="296"/>
        <v>1.9817763143379085E-7</v>
      </c>
      <c r="U702">
        <f t="shared" si="304"/>
        <v>9.2750276198324058E-19</v>
      </c>
      <c r="V702" s="253">
        <f t="shared" si="305"/>
        <v>1.9817763143286335E-7</v>
      </c>
      <c r="W702" s="253">
        <f t="shared" si="306"/>
        <v>2.3817502640421878E-7</v>
      </c>
      <c r="X702">
        <f t="shared" si="297"/>
        <v>113.65676595692612</v>
      </c>
      <c r="Y702">
        <f t="shared" si="298"/>
        <v>15.595425926280697</v>
      </c>
      <c r="Z702" s="55">
        <f t="shared" si="299"/>
        <v>8.5124747496230029</v>
      </c>
      <c r="AA702" s="477">
        <f t="shared" si="300"/>
        <v>2.0670215591749517E-8</v>
      </c>
      <c r="AB702" s="253">
        <f t="shared" si="308"/>
        <v>1388828911.547853</v>
      </c>
      <c r="AC702" s="261">
        <f t="shared" si="307"/>
        <v>606.01918683617475</v>
      </c>
      <c r="AD702" s="435">
        <f t="shared" si="301"/>
        <v>-1.5404755755587276E-2</v>
      </c>
      <c r="AE702" s="478">
        <f t="shared" si="309"/>
        <v>-5.2318781614303631E-2</v>
      </c>
    </row>
    <row r="703" spans="2:31" x14ac:dyDescent="0.3">
      <c r="B703" s="353">
        <v>674</v>
      </c>
      <c r="C703" s="432">
        <f t="shared" si="283"/>
        <v>113.65676595646124</v>
      </c>
      <c r="D703" s="433">
        <f t="shared" si="284"/>
        <v>15.595425926255182</v>
      </c>
      <c r="E703" s="434">
        <f t="shared" si="285"/>
        <v>7.0829511766461053</v>
      </c>
      <c r="F703" s="434">
        <f t="shared" si="286"/>
        <v>7.0829511766287228</v>
      </c>
      <c r="G703" s="434">
        <f t="shared" si="287"/>
        <v>1.7382539851951151E-11</v>
      </c>
      <c r="H703" s="467">
        <f t="shared" si="288"/>
        <v>8.5124747496090762</v>
      </c>
      <c r="I703" s="253">
        <f t="shared" si="293"/>
        <v>113.65676595692612</v>
      </c>
      <c r="J703">
        <f t="shared" si="294"/>
        <v>15.595425926280697</v>
      </c>
      <c r="K703" s="253">
        <f t="shared" si="289"/>
        <v>159428300578.89474</v>
      </c>
      <c r="L703" s="249">
        <f t="shared" si="290"/>
        <v>1402717200.6633315</v>
      </c>
      <c r="M703" s="253">
        <f t="shared" si="291"/>
        <v>21875972198.429035</v>
      </c>
      <c r="N703" s="443">
        <f t="shared" si="302"/>
        <v>1.0000000000065044E-2</v>
      </c>
      <c r="O703" s="454">
        <f t="shared" si="292"/>
        <v>1.000000000016024E-2</v>
      </c>
      <c r="Q703" s="353">
        <v>674</v>
      </c>
      <c r="R703" s="54">
        <f t="shared" si="303"/>
        <v>1.3964878371079258E-17</v>
      </c>
      <c r="S703" s="253">
        <f t="shared" si="295"/>
        <v>4.2537698190169613E-7</v>
      </c>
      <c r="T703" s="253">
        <f t="shared" si="296"/>
        <v>1.9319282517359625E-7</v>
      </c>
      <c r="U703">
        <f t="shared" si="304"/>
        <v>8.7027420547759989E-19</v>
      </c>
      <c r="V703" s="253">
        <f t="shared" si="305"/>
        <v>1.9319282517272598E-7</v>
      </c>
      <c r="W703" s="253">
        <f t="shared" si="306"/>
        <v>2.3218415672809988E-7</v>
      </c>
      <c r="X703">
        <f t="shared" si="297"/>
        <v>113.65676595692612</v>
      </c>
      <c r="Y703">
        <f t="shared" si="298"/>
        <v>15.595425926280697</v>
      </c>
      <c r="Z703" s="55">
        <f t="shared" si="299"/>
        <v>8.5124747496230029</v>
      </c>
      <c r="AA703" s="477">
        <f t="shared" si="300"/>
        <v>1.9588775096284202E-8</v>
      </c>
      <c r="AB703" s="253">
        <f t="shared" si="308"/>
        <v>1402717200.6633315</v>
      </c>
      <c r="AC703" s="261">
        <f t="shared" si="307"/>
        <v>596.68360927976391</v>
      </c>
      <c r="AD703" s="435">
        <f t="shared" si="301"/>
        <v>-1.5404755755587203E-2</v>
      </c>
      <c r="AE703" s="478">
        <f t="shared" si="309"/>
        <v>-5.2318781614303519E-2</v>
      </c>
    </row>
    <row r="704" spans="2:31" x14ac:dyDescent="0.3">
      <c r="B704" s="353">
        <v>675</v>
      </c>
      <c r="C704" s="432">
        <f t="shared" si="283"/>
        <v>113.65676595647862</v>
      </c>
      <c r="D704" s="433">
        <f t="shared" si="284"/>
        <v>15.595425926256139</v>
      </c>
      <c r="E704" s="434">
        <f t="shared" si="285"/>
        <v>7.0829511766465396</v>
      </c>
      <c r="F704" s="434">
        <f t="shared" si="286"/>
        <v>7.0829511766298063</v>
      </c>
      <c r="G704" s="434">
        <f t="shared" si="287"/>
        <v>1.6733281427150359E-11</v>
      </c>
      <c r="H704" s="467">
        <f t="shared" si="288"/>
        <v>8.5124747496095985</v>
      </c>
      <c r="I704" s="253">
        <f t="shared" si="293"/>
        <v>113.65676595692612</v>
      </c>
      <c r="J704">
        <f t="shared" si="294"/>
        <v>15.595425926280697</v>
      </c>
      <c r="K704" s="253">
        <f t="shared" si="289"/>
        <v>161022583584.70831</v>
      </c>
      <c r="L704" s="249">
        <f t="shared" si="290"/>
        <v>1416744372.6699648</v>
      </c>
      <c r="M704" s="253">
        <f t="shared" si="291"/>
        <v>22094731920.414677</v>
      </c>
      <c r="N704" s="443">
        <f t="shared" si="302"/>
        <v>1.0000000000061763E-2</v>
      </c>
      <c r="O704" s="454">
        <f t="shared" si="292"/>
        <v>1.000000000015443E-2</v>
      </c>
      <c r="Q704" s="353">
        <v>675</v>
      </c>
      <c r="R704" s="54">
        <f t="shared" si="303"/>
        <v>1.3103220741893516E-17</v>
      </c>
      <c r="S704" s="253">
        <f t="shared" si="295"/>
        <v>4.1467737959549749E-7</v>
      </c>
      <c r="T704" s="253">
        <f t="shared" si="296"/>
        <v>1.8833340285947078E-7</v>
      </c>
      <c r="U704">
        <f t="shared" si="304"/>
        <v>8.1657675185807514E-19</v>
      </c>
      <c r="V704" s="253">
        <f t="shared" si="305"/>
        <v>1.8833340285865421E-7</v>
      </c>
      <c r="W704" s="253">
        <f t="shared" si="306"/>
        <v>2.2634397673602671E-7</v>
      </c>
      <c r="X704">
        <f t="shared" si="297"/>
        <v>113.65676595692612</v>
      </c>
      <c r="Y704">
        <f t="shared" si="298"/>
        <v>15.595425926280697</v>
      </c>
      <c r="Z704" s="55">
        <f t="shared" si="299"/>
        <v>8.5124747496230029</v>
      </c>
      <c r="AA704" s="477">
        <f t="shared" si="300"/>
        <v>1.8563914249930001E-8</v>
      </c>
      <c r="AB704" s="253">
        <f t="shared" si="308"/>
        <v>1416744372.6699648</v>
      </c>
      <c r="AC704" s="261">
        <f t="shared" si="307"/>
        <v>587.4918440154479</v>
      </c>
      <c r="AD704" s="435">
        <f t="shared" si="301"/>
        <v>-1.5404755755585576E-2</v>
      </c>
      <c r="AE704" s="478">
        <f t="shared" si="309"/>
        <v>-5.2318781614303582E-2</v>
      </c>
    </row>
    <row r="705" spans="2:31" x14ac:dyDescent="0.3">
      <c r="B705" s="353">
        <v>676</v>
      </c>
      <c r="C705" s="432">
        <f t="shared" si="283"/>
        <v>113.65676595649536</v>
      </c>
      <c r="D705" s="433">
        <f t="shared" si="284"/>
        <v>15.595425926257057</v>
      </c>
      <c r="E705" s="434">
        <f t="shared" si="285"/>
        <v>7.0829511766469571</v>
      </c>
      <c r="F705" s="434">
        <f t="shared" si="286"/>
        <v>7.0829511766308491</v>
      </c>
      <c r="G705" s="434">
        <f t="shared" si="287"/>
        <v>1.6108003819681471E-11</v>
      </c>
      <c r="H705" s="467">
        <f t="shared" si="288"/>
        <v>8.5124747496101012</v>
      </c>
      <c r="I705" s="253">
        <f t="shared" si="293"/>
        <v>113.65676595692612</v>
      </c>
      <c r="J705">
        <f t="shared" si="294"/>
        <v>15.595425926280697</v>
      </c>
      <c r="K705" s="253">
        <f t="shared" si="289"/>
        <v>162632809420.57935</v>
      </c>
      <c r="L705" s="249">
        <f t="shared" si="290"/>
        <v>1430911816.3966644</v>
      </c>
      <c r="M705" s="253">
        <f t="shared" si="291"/>
        <v>22315679239.62011</v>
      </c>
      <c r="N705" s="443">
        <f t="shared" si="302"/>
        <v>1.0000000000058209E-2</v>
      </c>
      <c r="O705" s="454">
        <f t="shared" si="292"/>
        <v>1.0000000000148734E-2</v>
      </c>
      <c r="Q705" s="353">
        <v>676</v>
      </c>
      <c r="R705" s="54">
        <f t="shared" si="303"/>
        <v>1.229472890837067E-17</v>
      </c>
      <c r="S705" s="253">
        <f t="shared" si="295"/>
        <v>4.0424690677768513E-7</v>
      </c>
      <c r="T705" s="253">
        <f t="shared" si="296"/>
        <v>1.8359621068099214E-7</v>
      </c>
      <c r="U705">
        <f t="shared" si="304"/>
        <v>7.6619252584781692E-19</v>
      </c>
      <c r="V705" s="253">
        <f t="shared" si="305"/>
        <v>1.8359621068022595E-7</v>
      </c>
      <c r="W705" s="253">
        <f t="shared" si="306"/>
        <v>2.2065069609669298E-7</v>
      </c>
      <c r="X705">
        <f t="shared" si="297"/>
        <v>113.65676595692612</v>
      </c>
      <c r="Y705">
        <f t="shared" si="298"/>
        <v>15.595425926280697</v>
      </c>
      <c r="Z705" s="55">
        <f t="shared" si="299"/>
        <v>8.5124747496230029</v>
      </c>
      <c r="AA705" s="477">
        <f t="shared" si="300"/>
        <v>1.7592672874381254E-8</v>
      </c>
      <c r="AB705" s="253">
        <f t="shared" si="308"/>
        <v>1430911816.3966644</v>
      </c>
      <c r="AC705" s="261">
        <f t="shared" si="307"/>
        <v>578.44167564999043</v>
      </c>
      <c r="AD705" s="435">
        <f t="shared" si="301"/>
        <v>-1.5404755755587128E-2</v>
      </c>
      <c r="AE705" s="478">
        <f t="shared" si="309"/>
        <v>-5.2318781614303603E-2</v>
      </c>
    </row>
    <row r="706" spans="2:31" x14ac:dyDescent="0.3">
      <c r="B706" s="353">
        <v>677</v>
      </c>
      <c r="C706" s="432">
        <f t="shared" si="283"/>
        <v>113.65676595651148</v>
      </c>
      <c r="D706" s="433">
        <f t="shared" si="284"/>
        <v>15.59542592625794</v>
      </c>
      <c r="E706" s="434">
        <f t="shared" si="285"/>
        <v>7.0829511766473576</v>
      </c>
      <c r="F706" s="434">
        <f t="shared" si="286"/>
        <v>7.0829511766318536</v>
      </c>
      <c r="G706" s="434">
        <f t="shared" si="287"/>
        <v>1.5504042494285386E-11</v>
      </c>
      <c r="H706" s="467">
        <f t="shared" si="288"/>
        <v>8.5124747496105826</v>
      </c>
      <c r="I706" s="253">
        <f t="shared" si="293"/>
        <v>113.65676595692612</v>
      </c>
      <c r="J706">
        <f t="shared" si="294"/>
        <v>15.595425926280697</v>
      </c>
      <c r="K706" s="253">
        <f t="shared" si="289"/>
        <v>164259137514.80844</v>
      </c>
      <c r="L706" s="249">
        <f t="shared" si="290"/>
        <v>1445220934.560631</v>
      </c>
      <c r="M706" s="253">
        <f t="shared" si="291"/>
        <v>22538836032.017605</v>
      </c>
      <c r="N706" s="443">
        <f t="shared" si="302"/>
        <v>1.0000000000057994E-2</v>
      </c>
      <c r="O706" s="454">
        <f t="shared" si="292"/>
        <v>1.000000000014328E-2</v>
      </c>
      <c r="Q706" s="353">
        <v>677</v>
      </c>
      <c r="R706" s="54">
        <f t="shared" si="303"/>
        <v>1.1536122447135208E-17</v>
      </c>
      <c r="S706" s="253">
        <f t="shared" si="295"/>
        <v>3.9407879397408176E-7</v>
      </c>
      <c r="T706" s="253">
        <f t="shared" si="296"/>
        <v>1.7897817415623742E-7</v>
      </c>
      <c r="U706">
        <f t="shared" si="304"/>
        <v>7.1891709545888454E-19</v>
      </c>
      <c r="V706" s="253">
        <f t="shared" si="305"/>
        <v>1.789781741555185E-7</v>
      </c>
      <c r="W706" s="253">
        <f t="shared" si="306"/>
        <v>2.1510061981784433E-7</v>
      </c>
      <c r="X706">
        <f t="shared" si="297"/>
        <v>113.65676595692612</v>
      </c>
      <c r="Y706">
        <f t="shared" si="298"/>
        <v>15.595425926280697</v>
      </c>
      <c r="Z706" s="55">
        <f t="shared" si="299"/>
        <v>8.5124747496230029</v>
      </c>
      <c r="AA706" s="477">
        <f t="shared" si="300"/>
        <v>1.667224566425462E-8</v>
      </c>
      <c r="AB706" s="253">
        <f t="shared" si="308"/>
        <v>1445220934.560631</v>
      </c>
      <c r="AC706" s="261">
        <f t="shared" si="307"/>
        <v>569.53092291775067</v>
      </c>
      <c r="AD706" s="435">
        <f t="shared" si="301"/>
        <v>-1.5404755755585579E-2</v>
      </c>
      <c r="AE706" s="478">
        <f t="shared" si="309"/>
        <v>-5.2318781614303526E-2</v>
      </c>
    </row>
    <row r="707" spans="2:31" x14ac:dyDescent="0.3">
      <c r="B707" s="353">
        <v>678</v>
      </c>
      <c r="C707" s="432">
        <f t="shared" si="283"/>
        <v>113.65676595652698</v>
      </c>
      <c r="D707" s="433">
        <f t="shared" si="284"/>
        <v>15.595425926258791</v>
      </c>
      <c r="E707" s="434">
        <f t="shared" si="285"/>
        <v>7.082951176647744</v>
      </c>
      <c r="F707" s="434">
        <f t="shared" si="286"/>
        <v>7.0829511766328199</v>
      </c>
      <c r="G707" s="434">
        <f t="shared" si="287"/>
        <v>1.4924061986221204E-11</v>
      </c>
      <c r="H707" s="467">
        <f t="shared" si="288"/>
        <v>8.5124747496110462</v>
      </c>
      <c r="I707" s="253">
        <f t="shared" si="293"/>
        <v>113.65676595692612</v>
      </c>
      <c r="J707">
        <f t="shared" si="294"/>
        <v>15.595425926280697</v>
      </c>
      <c r="K707" s="253">
        <f t="shared" si="289"/>
        <v>165901728889.97916</v>
      </c>
      <c r="L707" s="249">
        <f t="shared" si="290"/>
        <v>1459673143.9062374</v>
      </c>
      <c r="M707" s="253">
        <f t="shared" si="291"/>
        <v>22764224392.339008</v>
      </c>
      <c r="N707" s="443">
        <f t="shared" si="302"/>
        <v>1.000000000005446E-2</v>
      </c>
      <c r="O707" s="454">
        <f t="shared" si="292"/>
        <v>1.0000000000137775E-2</v>
      </c>
      <c r="Q707" s="353">
        <v>678</v>
      </c>
      <c r="R707" s="54">
        <f t="shared" si="303"/>
        <v>1.0824323342720471E-17</v>
      </c>
      <c r="S707" s="253">
        <f t="shared" si="295"/>
        <v>3.8416644198460935E-7</v>
      </c>
      <c r="T707" s="253">
        <f t="shared" si="296"/>
        <v>1.7447629613641584E-7</v>
      </c>
      <c r="U707">
        <f t="shared" si="304"/>
        <v>6.7455864251760563E-19</v>
      </c>
      <c r="V707" s="253">
        <f t="shared" si="305"/>
        <v>1.7447629613574129E-7</v>
      </c>
      <c r="W707" s="253">
        <f t="shared" si="306"/>
        <v>2.0969014584819351E-7</v>
      </c>
      <c r="X707">
        <f t="shared" si="297"/>
        <v>113.65676595692612</v>
      </c>
      <c r="Y707">
        <f t="shared" si="298"/>
        <v>15.595425926280697</v>
      </c>
      <c r="Z707" s="55">
        <f t="shared" si="299"/>
        <v>8.5124747496230029</v>
      </c>
      <c r="AA707" s="477">
        <f t="shared" si="300"/>
        <v>1.5799974084326462E-8</v>
      </c>
      <c r="AB707" s="253">
        <f t="shared" si="308"/>
        <v>1459673143.9062374</v>
      </c>
      <c r="AC707" s="261">
        <f t="shared" si="307"/>
        <v>560.75743815494741</v>
      </c>
      <c r="AD707" s="435">
        <f t="shared" si="301"/>
        <v>-1.5404755755589227E-2</v>
      </c>
      <c r="AE707" s="478">
        <f t="shared" si="309"/>
        <v>-5.2318781614303631E-2</v>
      </c>
    </row>
    <row r="708" spans="2:31" x14ac:dyDescent="0.3">
      <c r="B708" s="353">
        <v>679</v>
      </c>
      <c r="C708" s="432">
        <f t="shared" si="283"/>
        <v>113.6567659565419</v>
      </c>
      <c r="D708" s="433">
        <f t="shared" si="284"/>
        <v>15.595425926259612</v>
      </c>
      <c r="E708" s="434">
        <f t="shared" si="285"/>
        <v>7.082951176648117</v>
      </c>
      <c r="F708" s="434">
        <f t="shared" si="286"/>
        <v>7.0829511766337498</v>
      </c>
      <c r="G708" s="434">
        <f t="shared" si="287"/>
        <v>1.4367174117069226E-11</v>
      </c>
      <c r="H708" s="467">
        <f t="shared" si="288"/>
        <v>8.5124747496114939</v>
      </c>
      <c r="I708" s="253">
        <f t="shared" si="293"/>
        <v>113.65676595692612</v>
      </c>
      <c r="J708">
        <f t="shared" si="294"/>
        <v>15.595425926280697</v>
      </c>
      <c r="K708" s="253">
        <f t="shared" si="289"/>
        <v>167560746178.90094</v>
      </c>
      <c r="L708" s="249">
        <f t="shared" si="290"/>
        <v>1474269875.3452997</v>
      </c>
      <c r="M708" s="253">
        <f t="shared" si="291"/>
        <v>22991866636.263603</v>
      </c>
      <c r="N708" s="443">
        <f t="shared" si="302"/>
        <v>1.0000000000052925E-2</v>
      </c>
      <c r="O708" s="454">
        <f t="shared" si="292"/>
        <v>1.0000000000132559E-2</v>
      </c>
      <c r="Q708" s="353">
        <v>679</v>
      </c>
      <c r="R708" s="54">
        <f t="shared" si="303"/>
        <v>1.0156443498643634E-17</v>
      </c>
      <c r="S708" s="253">
        <f t="shared" si="295"/>
        <v>3.7450341760034014E-7</v>
      </c>
      <c r="T708" s="253">
        <f t="shared" si="296"/>
        <v>1.7008765486068801E-7</v>
      </c>
      <c r="U708">
        <f t="shared" si="304"/>
        <v>6.3293718436998613E-19</v>
      </c>
      <c r="V708" s="253">
        <f t="shared" si="305"/>
        <v>1.7008765486005507E-7</v>
      </c>
      <c r="W708" s="253">
        <f t="shared" si="306"/>
        <v>2.0441576273965212E-7</v>
      </c>
      <c r="X708">
        <f t="shared" si="297"/>
        <v>113.65676595692612</v>
      </c>
      <c r="Y708">
        <f t="shared" si="298"/>
        <v>15.595425926280697</v>
      </c>
      <c r="Z708" s="55">
        <f t="shared" si="299"/>
        <v>8.5124747496230029</v>
      </c>
      <c r="AA708" s="477">
        <f t="shared" si="300"/>
        <v>1.497333869069693E-8</v>
      </c>
      <c r="AB708" s="253">
        <f t="shared" si="308"/>
        <v>1474269875.3452997</v>
      </c>
      <c r="AC708" s="261">
        <f t="shared" si="307"/>
        <v>552.11910678204265</v>
      </c>
      <c r="AD708" s="435">
        <f t="shared" si="301"/>
        <v>-1.5404755755585415E-2</v>
      </c>
      <c r="AE708" s="478">
        <f t="shared" si="309"/>
        <v>-5.2318781614303582E-2</v>
      </c>
    </row>
    <row r="709" spans="2:31" x14ac:dyDescent="0.3">
      <c r="B709" s="353">
        <v>680</v>
      </c>
      <c r="C709" s="432">
        <f t="shared" si="283"/>
        <v>113.65676595655627</v>
      </c>
      <c r="D709" s="433">
        <f t="shared" si="284"/>
        <v>15.595425926260399</v>
      </c>
      <c r="E709" s="434">
        <f t="shared" si="285"/>
        <v>7.082951176648475</v>
      </c>
      <c r="F709" s="434">
        <f t="shared" si="286"/>
        <v>7.0829511766346451</v>
      </c>
      <c r="G709" s="434">
        <f t="shared" si="287"/>
        <v>1.382982617315065E-11</v>
      </c>
      <c r="H709" s="467">
        <f t="shared" si="288"/>
        <v>8.5124747496119237</v>
      </c>
      <c r="I709" s="253">
        <f t="shared" si="293"/>
        <v>113.65676595692612</v>
      </c>
      <c r="J709">
        <f t="shared" si="294"/>
        <v>15.595425926280697</v>
      </c>
      <c r="K709" s="253">
        <f t="shared" si="289"/>
        <v>169236353640.71133</v>
      </c>
      <c r="L709" s="249">
        <f t="shared" si="290"/>
        <v>1489012574.0987527</v>
      </c>
      <c r="M709" s="253">
        <f t="shared" si="291"/>
        <v>23221785302.627407</v>
      </c>
      <c r="N709" s="443">
        <f t="shared" si="302"/>
        <v>1.0000000000050793E-2</v>
      </c>
      <c r="O709" s="454">
        <f t="shared" si="292"/>
        <v>1.0000000000127626E-2</v>
      </c>
      <c r="Q709" s="353">
        <v>680</v>
      </c>
      <c r="R709" s="54">
        <f t="shared" si="303"/>
        <v>9.5297730190693897E-18</v>
      </c>
      <c r="S709" s="253">
        <f t="shared" si="295"/>
        <v>3.6508344942829205E-7</v>
      </c>
      <c r="T709" s="253">
        <f t="shared" si="296"/>
        <v>1.6580940205991964E-7</v>
      </c>
      <c r="U709">
        <f t="shared" si="304"/>
        <v>5.9388384360926788E-19</v>
      </c>
      <c r="V709" s="253">
        <f t="shared" si="305"/>
        <v>1.6580940205932577E-7</v>
      </c>
      <c r="W709" s="253">
        <f t="shared" si="306"/>
        <v>1.9927404736837241E-7</v>
      </c>
      <c r="X709">
        <f t="shared" si="297"/>
        <v>113.65676595692612</v>
      </c>
      <c r="Y709">
        <f t="shared" si="298"/>
        <v>15.595425926280697</v>
      </c>
      <c r="Z709" s="55">
        <f t="shared" si="299"/>
        <v>8.5124747496230029</v>
      </c>
      <c r="AA709" s="477">
        <f t="shared" si="300"/>
        <v>1.4189951853701354E-8</v>
      </c>
      <c r="AB709" s="253">
        <f t="shared" si="308"/>
        <v>1489012574.0987527</v>
      </c>
      <c r="AC709" s="261">
        <f t="shared" si="307"/>
        <v>543.61384679407183</v>
      </c>
      <c r="AD709" s="435">
        <f t="shared" si="301"/>
        <v>-1.5404755755588072E-2</v>
      </c>
      <c r="AE709" s="478">
        <f t="shared" si="309"/>
        <v>-5.2318781614303617E-2</v>
      </c>
    </row>
    <row r="710" spans="2:31" x14ac:dyDescent="0.3">
      <c r="B710" s="353">
        <v>681</v>
      </c>
      <c r="C710" s="432">
        <f t="shared" si="283"/>
        <v>113.6567659565701</v>
      </c>
      <c r="D710" s="433">
        <f t="shared" si="284"/>
        <v>15.595425926261155</v>
      </c>
      <c r="E710" s="434">
        <f t="shared" si="285"/>
        <v>7.0829511766488178</v>
      </c>
      <c r="F710" s="434">
        <f t="shared" si="286"/>
        <v>7.0829511766355067</v>
      </c>
      <c r="G710" s="434">
        <f t="shared" si="287"/>
        <v>1.3311129976045777E-11</v>
      </c>
      <c r="H710" s="467">
        <f t="shared" si="288"/>
        <v>8.5124747496123376</v>
      </c>
      <c r="I710" s="253">
        <f t="shared" si="293"/>
        <v>113.65676595692612</v>
      </c>
      <c r="J710">
        <f t="shared" si="294"/>
        <v>15.595425926280697</v>
      </c>
      <c r="K710" s="253">
        <f t="shared" si="289"/>
        <v>170928717177.13925</v>
      </c>
      <c r="L710" s="249">
        <f t="shared" si="290"/>
        <v>1503902699.8397403</v>
      </c>
      <c r="M710" s="253">
        <f t="shared" si="291"/>
        <v>23454003155.654865</v>
      </c>
      <c r="N710" s="443">
        <f t="shared" si="302"/>
        <v>1.0000000000050992E-2</v>
      </c>
      <c r="O710" s="454">
        <f t="shared" si="292"/>
        <v>1.000000000012293E-2</v>
      </c>
      <c r="Q710" s="353">
        <v>681</v>
      </c>
      <c r="R710" s="54">
        <f t="shared" si="303"/>
        <v>8.9417692135156589E-18</v>
      </c>
      <c r="S710" s="253">
        <f t="shared" si="295"/>
        <v>3.5590042382122904E-7</v>
      </c>
      <c r="T710" s="253">
        <f t="shared" si="296"/>
        <v>1.6163876110812509E-7</v>
      </c>
      <c r="U710">
        <f t="shared" si="304"/>
        <v>5.5724016286258552E-19</v>
      </c>
      <c r="V710" s="253">
        <f t="shared" si="305"/>
        <v>1.6163876110756785E-7</v>
      </c>
      <c r="W710" s="253">
        <f t="shared" si="306"/>
        <v>1.9426166271310395E-7</v>
      </c>
      <c r="X710">
        <f t="shared" si="297"/>
        <v>113.65676595692612</v>
      </c>
      <c r="Y710">
        <f t="shared" si="298"/>
        <v>15.595425926280697</v>
      </c>
      <c r="Z710" s="55">
        <f t="shared" si="299"/>
        <v>8.5124747496230029</v>
      </c>
      <c r="AA710" s="477">
        <f t="shared" si="300"/>
        <v>1.3447550861550071E-8</v>
      </c>
      <c r="AB710" s="253">
        <f t="shared" si="308"/>
        <v>1503902699.8397403</v>
      </c>
      <c r="AC710" s="261">
        <f t="shared" si="307"/>
        <v>535.23960825885445</v>
      </c>
      <c r="AD710" s="435">
        <f t="shared" si="301"/>
        <v>-1.5404755755586299E-2</v>
      </c>
      <c r="AE710" s="478">
        <f t="shared" si="309"/>
        <v>-5.2318781614303568E-2</v>
      </c>
    </row>
    <row r="711" spans="2:31" x14ac:dyDescent="0.3">
      <c r="B711" s="353">
        <v>682</v>
      </c>
      <c r="C711" s="432">
        <f t="shared" si="283"/>
        <v>113.65676595658341</v>
      </c>
      <c r="D711" s="433">
        <f t="shared" si="284"/>
        <v>15.595425926261887</v>
      </c>
      <c r="E711" s="434">
        <f t="shared" si="285"/>
        <v>7.0829511766491509</v>
      </c>
      <c r="F711" s="434">
        <f t="shared" si="286"/>
        <v>7.0829511766363371</v>
      </c>
      <c r="G711" s="434">
        <f t="shared" si="287"/>
        <v>1.2813750061013707E-11</v>
      </c>
      <c r="H711" s="467">
        <f t="shared" si="288"/>
        <v>8.5124747496127373</v>
      </c>
      <c r="I711" s="253">
        <f t="shared" si="293"/>
        <v>113.65676595692612</v>
      </c>
      <c r="J711">
        <f t="shared" si="294"/>
        <v>15.595425926280697</v>
      </c>
      <c r="K711" s="253">
        <f t="shared" si="289"/>
        <v>172638004348.93088</v>
      </c>
      <c r="L711" s="249">
        <f t="shared" si="290"/>
        <v>1518941726.8381376</v>
      </c>
      <c r="M711" s="253">
        <f t="shared" si="291"/>
        <v>23688543187.212524</v>
      </c>
      <c r="N711" s="443">
        <f t="shared" si="302"/>
        <v>1.0000000000047348E-2</v>
      </c>
      <c r="O711" s="454">
        <f t="shared" si="292"/>
        <v>1.0000000000118374E-2</v>
      </c>
      <c r="Q711" s="353">
        <v>682</v>
      </c>
      <c r="R711" s="54">
        <f t="shared" si="303"/>
        <v>8.3900462799883472E-18</v>
      </c>
      <c r="S711" s="253">
        <f t="shared" si="295"/>
        <v>3.4694838090985512E-7</v>
      </c>
      <c r="T711" s="253">
        <f t="shared" si="296"/>
        <v>1.5757302522041485E-7</v>
      </c>
      <c r="U711">
        <f t="shared" si="304"/>
        <v>5.2285746185649405E-19</v>
      </c>
      <c r="V711" s="253">
        <f t="shared" si="305"/>
        <v>1.5757302521989199E-7</v>
      </c>
      <c r="W711" s="253">
        <f t="shared" si="306"/>
        <v>1.8937535568944027E-7</v>
      </c>
      <c r="X711">
        <f t="shared" si="297"/>
        <v>113.65676595692612</v>
      </c>
      <c r="Y711">
        <f t="shared" si="298"/>
        <v>15.595425926280697</v>
      </c>
      <c r="Z711" s="55">
        <f t="shared" si="299"/>
        <v>8.5124747496230029</v>
      </c>
      <c r="AA711" s="477">
        <f t="shared" si="300"/>
        <v>1.2743991384777392E-8</v>
      </c>
      <c r="AB711" s="253">
        <f t="shared" si="308"/>
        <v>1518941726.8381376</v>
      </c>
      <c r="AC711" s="261">
        <f t="shared" si="307"/>
        <v>526.99437282291103</v>
      </c>
      <c r="AD711" s="435">
        <f t="shared" si="301"/>
        <v>-1.5404755755586429E-2</v>
      </c>
      <c r="AE711" s="478">
        <f t="shared" si="309"/>
        <v>-5.231878161430361E-2</v>
      </c>
    </row>
    <row r="712" spans="2:31" x14ac:dyDescent="0.3">
      <c r="B712" s="353">
        <v>683</v>
      </c>
      <c r="C712" s="432">
        <f t="shared" si="283"/>
        <v>113.65676595659622</v>
      </c>
      <c r="D712" s="433">
        <f t="shared" si="284"/>
        <v>15.595425926262592</v>
      </c>
      <c r="E712" s="434">
        <f t="shared" si="285"/>
        <v>7.0829511766494706</v>
      </c>
      <c r="F712" s="434">
        <f t="shared" si="286"/>
        <v>7.0829511766371347</v>
      </c>
      <c r="G712" s="434">
        <f t="shared" si="287"/>
        <v>1.2335910071215039E-11</v>
      </c>
      <c r="H712" s="467">
        <f t="shared" si="288"/>
        <v>8.512474749613121</v>
      </c>
      <c r="I712" s="253">
        <f t="shared" si="293"/>
        <v>113.65676595692612</v>
      </c>
      <c r="J712">
        <f t="shared" si="294"/>
        <v>15.595425926280697</v>
      </c>
      <c r="K712" s="253">
        <f t="shared" si="289"/>
        <v>174364384392.43982</v>
      </c>
      <c r="L712" s="249">
        <f t="shared" si="290"/>
        <v>1534131144.106519</v>
      </c>
      <c r="M712" s="253">
        <f t="shared" si="291"/>
        <v>23925428619.085682</v>
      </c>
      <c r="N712" s="443">
        <f t="shared" si="302"/>
        <v>1.0000000000043576E-2</v>
      </c>
      <c r="O712" s="454">
        <f t="shared" si="292"/>
        <v>1.0000000000113723E-2</v>
      </c>
      <c r="Q712" s="353">
        <v>683</v>
      </c>
      <c r="R712" s="54">
        <f t="shared" si="303"/>
        <v>7.8723656246848884E-18</v>
      </c>
      <c r="S712" s="253">
        <f t="shared" si="295"/>
        <v>3.3822151073479393E-7</v>
      </c>
      <c r="T712" s="253">
        <f t="shared" si="296"/>
        <v>1.5360955569626252E-7</v>
      </c>
      <c r="U712">
        <f t="shared" si="304"/>
        <v>4.9059623415268827E-19</v>
      </c>
      <c r="V712" s="253">
        <f t="shared" si="305"/>
        <v>1.5360955569577193E-7</v>
      </c>
      <c r="W712" s="253">
        <f t="shared" si="306"/>
        <v>1.846119550385314E-7</v>
      </c>
      <c r="X712">
        <f t="shared" si="297"/>
        <v>113.65676595692612</v>
      </c>
      <c r="Y712">
        <f t="shared" si="298"/>
        <v>15.595425926280697</v>
      </c>
      <c r="Z712" s="55">
        <f t="shared" si="299"/>
        <v>8.5124747496230029</v>
      </c>
      <c r="AA712" s="477">
        <f t="shared" si="300"/>
        <v>1.2077241282622658E-8</v>
      </c>
      <c r="AB712" s="253">
        <f t="shared" si="308"/>
        <v>1534131144.106519</v>
      </c>
      <c r="AC712" s="261">
        <f t="shared" si="307"/>
        <v>518.87615322500517</v>
      </c>
      <c r="AD712" s="435">
        <f t="shared" si="301"/>
        <v>-1.5404755755587311E-2</v>
      </c>
      <c r="AE712" s="478">
        <f t="shared" si="309"/>
        <v>-5.2318781614303561E-2</v>
      </c>
    </row>
    <row r="713" spans="2:31" x14ac:dyDescent="0.3">
      <c r="B713" s="353">
        <v>684</v>
      </c>
      <c r="C713" s="432">
        <f t="shared" si="283"/>
        <v>113.65676595660855</v>
      </c>
      <c r="D713" s="433">
        <f t="shared" si="284"/>
        <v>15.595425926263269</v>
      </c>
      <c r="E713" s="434">
        <f t="shared" si="285"/>
        <v>7.0829511766497779</v>
      </c>
      <c r="F713" s="434">
        <f t="shared" si="286"/>
        <v>7.082951176637903</v>
      </c>
      <c r="G713" s="434">
        <f t="shared" si="287"/>
        <v>1.1874945471390674E-11</v>
      </c>
      <c r="H713" s="467">
        <f t="shared" si="288"/>
        <v>8.5124747496134905</v>
      </c>
      <c r="I713" s="253">
        <f t="shared" si="293"/>
        <v>113.65676595692612</v>
      </c>
      <c r="J713">
        <f t="shared" si="294"/>
        <v>15.595425926280697</v>
      </c>
      <c r="K713" s="253">
        <f t="shared" si="289"/>
        <v>176108028236.38333</v>
      </c>
      <c r="L713" s="249">
        <f t="shared" si="290"/>
        <v>1549472455.5475843</v>
      </c>
      <c r="M713" s="253">
        <f t="shared" si="291"/>
        <v>24164682905.277588</v>
      </c>
      <c r="N713" s="443">
        <f t="shared" si="302"/>
        <v>1.0000000000043851E-2</v>
      </c>
      <c r="O713" s="454">
        <f t="shared" si="292"/>
        <v>1.0000000000109619E-2</v>
      </c>
      <c r="Q713" s="353">
        <v>684</v>
      </c>
      <c r="R713" s="54">
        <f t="shared" si="303"/>
        <v>7.3866267789891569E-18</v>
      </c>
      <c r="S713" s="253">
        <f t="shared" si="295"/>
        <v>3.2971414947588055E-7</v>
      </c>
      <c r="T713" s="253">
        <f t="shared" si="296"/>
        <v>1.4974578020696794E-7</v>
      </c>
      <c r="U713">
        <f t="shared" si="304"/>
        <v>4.6032558110619205E-19</v>
      </c>
      <c r="V713" s="253">
        <f t="shared" si="305"/>
        <v>1.497457802065076E-7</v>
      </c>
      <c r="W713" s="253">
        <f t="shared" si="306"/>
        <v>1.7996836926891261E-7</v>
      </c>
      <c r="X713">
        <f t="shared" si="297"/>
        <v>113.65676595692612</v>
      </c>
      <c r="Y713">
        <f t="shared" si="298"/>
        <v>15.595425926280697</v>
      </c>
      <c r="Z713" s="55">
        <f t="shared" si="299"/>
        <v>8.5124747496230029</v>
      </c>
      <c r="AA713" s="477">
        <f t="shared" si="300"/>
        <v>1.1445374733453872E-8</v>
      </c>
      <c r="AB713" s="253">
        <f t="shared" si="308"/>
        <v>1549472455.5475843</v>
      </c>
      <c r="AC713" s="261">
        <f t="shared" si="307"/>
        <v>510.88299281717536</v>
      </c>
      <c r="AD713" s="435">
        <f t="shared" si="301"/>
        <v>-1.5404755755587125E-2</v>
      </c>
      <c r="AE713" s="478">
        <f t="shared" si="309"/>
        <v>-5.231878161430354E-2</v>
      </c>
    </row>
    <row r="714" spans="2:31" x14ac:dyDescent="0.3">
      <c r="B714" s="353">
        <v>685</v>
      </c>
      <c r="C714" s="432">
        <f t="shared" si="283"/>
        <v>113.65676595662042</v>
      </c>
      <c r="D714" s="433">
        <f t="shared" si="284"/>
        <v>15.595425926263923</v>
      </c>
      <c r="E714" s="434">
        <f t="shared" si="285"/>
        <v>7.0829511766500755</v>
      </c>
      <c r="F714" s="434">
        <f t="shared" si="286"/>
        <v>7.0829511766386428</v>
      </c>
      <c r="G714" s="434">
        <f t="shared" si="287"/>
        <v>1.1432632618380012E-11</v>
      </c>
      <c r="H714" s="467">
        <f t="shared" si="288"/>
        <v>8.5124747496138475</v>
      </c>
      <c r="I714" s="253">
        <f t="shared" si="293"/>
        <v>113.65676595692612</v>
      </c>
      <c r="J714">
        <f t="shared" si="294"/>
        <v>15.595425926280697</v>
      </c>
      <c r="K714" s="253">
        <f t="shared" si="289"/>
        <v>177869108518.76575</v>
      </c>
      <c r="L714" s="249">
        <f t="shared" si="290"/>
        <v>1564967180.1030602</v>
      </c>
      <c r="M714" s="253">
        <f t="shared" si="291"/>
        <v>24406329734.331421</v>
      </c>
      <c r="N714" s="443">
        <f t="shared" si="302"/>
        <v>1.0000000000043746E-2</v>
      </c>
      <c r="O714" s="454">
        <f t="shared" si="292"/>
        <v>1.0000000000105518E-2</v>
      </c>
      <c r="Q714" s="353">
        <v>685</v>
      </c>
      <c r="R714" s="54">
        <f t="shared" si="303"/>
        <v>6.9308588769038177E-18</v>
      </c>
      <c r="S714" s="253">
        <f t="shared" si="295"/>
        <v>3.2142077577628064E-7</v>
      </c>
      <c r="T714" s="253">
        <f t="shared" si="296"/>
        <v>1.4597919112618789E-7</v>
      </c>
      <c r="U714">
        <f t="shared" si="304"/>
        <v>4.3192268074932645E-19</v>
      </c>
      <c r="V714" s="253">
        <f t="shared" si="305"/>
        <v>1.4597919112575596E-7</v>
      </c>
      <c r="W714" s="253">
        <f t="shared" si="306"/>
        <v>1.7544158465009275E-7</v>
      </c>
      <c r="X714">
        <f t="shared" si="297"/>
        <v>113.65676595692612</v>
      </c>
      <c r="Y714">
        <f t="shared" si="298"/>
        <v>15.595425926280697</v>
      </c>
      <c r="Z714" s="55">
        <f t="shared" si="299"/>
        <v>8.5124747496230029</v>
      </c>
      <c r="AA714" s="477">
        <f t="shared" si="300"/>
        <v>1.084656667228043E-8</v>
      </c>
      <c r="AB714" s="253">
        <f t="shared" si="308"/>
        <v>1564967180.1030602</v>
      </c>
      <c r="AC714" s="261">
        <f t="shared" si="307"/>
        <v>503.01296509314335</v>
      </c>
      <c r="AD714" s="435">
        <f t="shared" si="301"/>
        <v>-1.5404755755587233E-2</v>
      </c>
      <c r="AE714" s="478">
        <f t="shared" si="309"/>
        <v>-5.2318781614303624E-2</v>
      </c>
    </row>
    <row r="715" spans="2:31" x14ac:dyDescent="0.3">
      <c r="B715" s="353">
        <v>686</v>
      </c>
      <c r="C715" s="432">
        <f t="shared" si="283"/>
        <v>113.65676595663184</v>
      </c>
      <c r="D715" s="433">
        <f t="shared" si="284"/>
        <v>15.595425926264546</v>
      </c>
      <c r="E715" s="434">
        <f t="shared" si="285"/>
        <v>7.0829511766503588</v>
      </c>
      <c r="F715" s="434">
        <f t="shared" si="286"/>
        <v>7.0829511766393551</v>
      </c>
      <c r="G715" s="434">
        <f t="shared" si="287"/>
        <v>1.1003642441664852E-11</v>
      </c>
      <c r="H715" s="467">
        <f t="shared" si="288"/>
        <v>8.5124747496141886</v>
      </c>
      <c r="I715" s="253">
        <f t="shared" si="293"/>
        <v>113.65676595692612</v>
      </c>
      <c r="J715">
        <f t="shared" si="294"/>
        <v>15.595425926280697</v>
      </c>
      <c r="K715" s="253">
        <f t="shared" si="289"/>
        <v>179647799603.97147</v>
      </c>
      <c r="L715" s="249">
        <f t="shared" si="290"/>
        <v>1580616851.9040909</v>
      </c>
      <c r="M715" s="253">
        <f t="shared" si="291"/>
        <v>24650393031.675716</v>
      </c>
      <c r="N715" s="443">
        <f t="shared" si="302"/>
        <v>1.0000000000040206E-2</v>
      </c>
      <c r="O715" s="454">
        <f t="shared" si="292"/>
        <v>1.0000000000101544E-2</v>
      </c>
      <c r="Q715" s="353">
        <v>686</v>
      </c>
      <c r="R715" s="54">
        <f t="shared" si="303"/>
        <v>6.5032126583401272E-18</v>
      </c>
      <c r="S715" s="253">
        <f t="shared" si="295"/>
        <v>3.1333600715908543E-7</v>
      </c>
      <c r="T715" s="253">
        <f t="shared" si="296"/>
        <v>1.4230734390246639E-7</v>
      </c>
      <c r="U715">
        <f t="shared" si="304"/>
        <v>4.0527228944647312E-19</v>
      </c>
      <c r="V715" s="253">
        <f t="shared" si="305"/>
        <v>1.4230734390206111E-7</v>
      </c>
      <c r="W715" s="253">
        <f t="shared" si="306"/>
        <v>1.7102866325661904E-7</v>
      </c>
      <c r="X715">
        <f t="shared" si="297"/>
        <v>113.65676595692612</v>
      </c>
      <c r="Y715">
        <f t="shared" si="298"/>
        <v>15.595425926280697</v>
      </c>
      <c r="Z715" s="55">
        <f t="shared" si="299"/>
        <v>8.5124747496230029</v>
      </c>
      <c r="AA715" s="477">
        <f t="shared" si="300"/>
        <v>1.0279087519288406E-8</v>
      </c>
      <c r="AB715" s="253">
        <f t="shared" si="308"/>
        <v>1580616851.9040909</v>
      </c>
      <c r="AC715" s="261">
        <f t="shared" si="307"/>
        <v>495.26417322399055</v>
      </c>
      <c r="AD715" s="435">
        <f t="shared" si="301"/>
        <v>-1.5404755755585637E-2</v>
      </c>
      <c r="AE715" s="478">
        <f t="shared" si="309"/>
        <v>-5.2318781614303631E-2</v>
      </c>
    </row>
    <row r="716" spans="2:31" x14ac:dyDescent="0.3">
      <c r="B716" s="353">
        <v>687</v>
      </c>
      <c r="C716" s="432">
        <f t="shared" si="283"/>
        <v>113.65676595664284</v>
      </c>
      <c r="D716" s="433">
        <f t="shared" si="284"/>
        <v>15.595425926265152</v>
      </c>
      <c r="E716" s="434">
        <f t="shared" si="285"/>
        <v>7.0829511766506332</v>
      </c>
      <c r="F716" s="434">
        <f t="shared" si="286"/>
        <v>7.0829511766400399</v>
      </c>
      <c r="G716" s="434">
        <f t="shared" si="287"/>
        <v>1.0593304011763394E-11</v>
      </c>
      <c r="H716" s="467">
        <f t="shared" si="288"/>
        <v>8.512474749614519</v>
      </c>
      <c r="I716" s="253">
        <f t="shared" si="293"/>
        <v>113.65676595692612</v>
      </c>
      <c r="J716">
        <f t="shared" si="294"/>
        <v>15.595425926280697</v>
      </c>
      <c r="K716" s="253">
        <f t="shared" si="289"/>
        <v>181444277600.02875</v>
      </c>
      <c r="L716" s="249">
        <f t="shared" si="290"/>
        <v>1596423020.4231317</v>
      </c>
      <c r="M716" s="253">
        <f t="shared" si="291"/>
        <v>24896896961.993465</v>
      </c>
      <c r="N716" s="443">
        <f t="shared" si="302"/>
        <v>1.0000000000040237E-2</v>
      </c>
      <c r="O716" s="454">
        <f t="shared" si="292"/>
        <v>1.0000000000097785E-2</v>
      </c>
      <c r="Q716" s="353">
        <v>687</v>
      </c>
      <c r="R716" s="54">
        <f t="shared" si="303"/>
        <v>6.1019529658188675E-18</v>
      </c>
      <c r="S716" s="253">
        <f t="shared" si="295"/>
        <v>3.0545459653402804E-7</v>
      </c>
      <c r="T716" s="253">
        <f t="shared" si="296"/>
        <v>1.3872785547269537E-7</v>
      </c>
      <c r="U716">
        <f t="shared" si="304"/>
        <v>3.8026627429761809E-19</v>
      </c>
      <c r="V716" s="253">
        <f t="shared" si="305"/>
        <v>1.387278554723151E-7</v>
      </c>
      <c r="W716" s="253">
        <f t="shared" si="306"/>
        <v>1.6672674106133267E-7</v>
      </c>
      <c r="X716">
        <f t="shared" si="297"/>
        <v>113.65676595692612</v>
      </c>
      <c r="Y716">
        <f t="shared" si="298"/>
        <v>15.595425926280697</v>
      </c>
      <c r="Z716" s="55">
        <f t="shared" si="299"/>
        <v>8.5124747496230029</v>
      </c>
      <c r="AA716" s="477">
        <f t="shared" si="300"/>
        <v>9.7412981841724434E-9</v>
      </c>
      <c r="AB716" s="253">
        <f t="shared" si="308"/>
        <v>1596423020.4231317</v>
      </c>
      <c r="AC716" s="261">
        <f t="shared" si="307"/>
        <v>487.63474960098296</v>
      </c>
      <c r="AD716" s="435">
        <f t="shared" si="301"/>
        <v>-1.5404755755585569E-2</v>
      </c>
      <c r="AE716" s="478">
        <f t="shared" si="309"/>
        <v>-5.2318781614303513E-2</v>
      </c>
    </row>
    <row r="717" spans="2:31" x14ac:dyDescent="0.3">
      <c r="B717" s="353">
        <v>688</v>
      </c>
      <c r="C717" s="432">
        <f t="shared" si="283"/>
        <v>113.65676595665344</v>
      </c>
      <c r="D717" s="433">
        <f t="shared" si="284"/>
        <v>15.595425926265733</v>
      </c>
      <c r="E717" s="434">
        <f t="shared" si="285"/>
        <v>7.082951176650897</v>
      </c>
      <c r="F717" s="434">
        <f t="shared" si="286"/>
        <v>7.0829511766407007</v>
      </c>
      <c r="G717" s="434">
        <f t="shared" si="287"/>
        <v>1.0196288258157438E-11</v>
      </c>
      <c r="H717" s="467">
        <f t="shared" si="288"/>
        <v>8.5124747496148352</v>
      </c>
      <c r="I717" s="253">
        <f t="shared" si="293"/>
        <v>113.65676595692612</v>
      </c>
      <c r="J717">
        <f t="shared" si="294"/>
        <v>15.595425926280697</v>
      </c>
      <c r="K717" s="253">
        <f t="shared" si="289"/>
        <v>183258720376.04611</v>
      </c>
      <c r="L717" s="249">
        <f t="shared" si="290"/>
        <v>1612387250.627363</v>
      </c>
      <c r="M717" s="253">
        <f t="shared" si="291"/>
        <v>25145865931.614349</v>
      </c>
      <c r="N717" s="443">
        <f t="shared" si="302"/>
        <v>1.0000000000038129E-2</v>
      </c>
      <c r="O717" s="454">
        <f t="shared" si="292"/>
        <v>1.0000000000094118E-2</v>
      </c>
      <c r="Q717" s="353">
        <v>688</v>
      </c>
      <c r="R717" s="54">
        <f t="shared" si="303"/>
        <v>5.7254517041380584E-18</v>
      </c>
      <c r="S717" s="253">
        <f t="shared" si="295"/>
        <v>2.9777142879207966E-7</v>
      </c>
      <c r="T717" s="253">
        <f t="shared" si="296"/>
        <v>1.3523840271548747E-7</v>
      </c>
      <c r="U717">
        <f t="shared" si="304"/>
        <v>3.5680317439342199E-19</v>
      </c>
      <c r="V717" s="253">
        <f t="shared" si="305"/>
        <v>1.3523840271513066E-7</v>
      </c>
      <c r="W717" s="253">
        <f t="shared" si="306"/>
        <v>1.6253302607659219E-7</v>
      </c>
      <c r="X717">
        <f t="shared" si="297"/>
        <v>113.65676595692612</v>
      </c>
      <c r="Y717">
        <f t="shared" si="298"/>
        <v>15.595425926280697</v>
      </c>
      <c r="Z717" s="55">
        <f t="shared" si="299"/>
        <v>8.5124747496230029</v>
      </c>
      <c r="AA717" s="477">
        <f t="shared" si="300"/>
        <v>9.2316453318349134E-9</v>
      </c>
      <c r="AB717" s="253">
        <f t="shared" si="308"/>
        <v>1612387250.627363</v>
      </c>
      <c r="AC717" s="261">
        <f t="shared" si="307"/>
        <v>480.12285538544376</v>
      </c>
      <c r="AD717" s="435">
        <f t="shared" si="301"/>
        <v>-1.5404755755585427E-2</v>
      </c>
      <c r="AE717" s="478">
        <f t="shared" si="309"/>
        <v>-5.2318781614303568E-2</v>
      </c>
    </row>
    <row r="718" spans="2:31" x14ac:dyDescent="0.3">
      <c r="B718" s="353">
        <v>689</v>
      </c>
      <c r="C718" s="432">
        <f t="shared" si="283"/>
        <v>113.65676595666363</v>
      </c>
      <c r="D718" s="433">
        <f t="shared" si="284"/>
        <v>15.595425926266293</v>
      </c>
      <c r="E718" s="434">
        <f t="shared" si="285"/>
        <v>7.082951176651151</v>
      </c>
      <c r="F718" s="434">
        <f t="shared" si="286"/>
        <v>7.0829511766413358</v>
      </c>
      <c r="G718" s="434">
        <f t="shared" si="287"/>
        <v>9.8152597161060839E-12</v>
      </c>
      <c r="H718" s="467">
        <f t="shared" si="288"/>
        <v>8.5124747496151407</v>
      </c>
      <c r="I718" s="253">
        <f t="shared" si="293"/>
        <v>113.65676595692612</v>
      </c>
      <c r="J718">
        <f t="shared" si="294"/>
        <v>15.595425926280697</v>
      </c>
      <c r="K718" s="253">
        <f t="shared" si="289"/>
        <v>185091307579.82318</v>
      </c>
      <c r="L718" s="249">
        <f t="shared" si="290"/>
        <v>1628511123.1336367</v>
      </c>
      <c r="M718" s="253">
        <f t="shared" si="291"/>
        <v>25397324590.931328</v>
      </c>
      <c r="N718" s="443">
        <f t="shared" si="302"/>
        <v>1.0000000000033205E-2</v>
      </c>
      <c r="O718" s="454">
        <f t="shared" si="292"/>
        <v>1.0000000000090626E-2</v>
      </c>
      <c r="Q718" s="353">
        <v>689</v>
      </c>
      <c r="R718" s="54">
        <f t="shared" si="303"/>
        <v>5.3721812344416E-18</v>
      </c>
      <c r="S718" s="253">
        <f t="shared" si="295"/>
        <v>2.9028151748568861E-7</v>
      </c>
      <c r="T718" s="253">
        <f t="shared" si="296"/>
        <v>1.3183672094344521E-7</v>
      </c>
      <c r="U718">
        <f t="shared" si="304"/>
        <v>3.3478778914162596E-19</v>
      </c>
      <c r="V718" s="253">
        <f t="shared" si="305"/>
        <v>1.3183672094311042E-7</v>
      </c>
      <c r="W718" s="253">
        <f t="shared" si="306"/>
        <v>1.584447965422434E-7</v>
      </c>
      <c r="X718">
        <f t="shared" si="297"/>
        <v>113.65676595692612</v>
      </c>
      <c r="Y718">
        <f t="shared" si="298"/>
        <v>15.595425926280697</v>
      </c>
      <c r="Z718" s="55">
        <f t="shared" si="299"/>
        <v>8.5124747496230029</v>
      </c>
      <c r="AA718" s="477">
        <f t="shared" si="300"/>
        <v>8.7486568957779371E-9</v>
      </c>
      <c r="AB718" s="253">
        <f t="shared" si="308"/>
        <v>1628511123.1336367</v>
      </c>
      <c r="AC718" s="261">
        <f t="shared" si="307"/>
        <v>472.72668006555415</v>
      </c>
      <c r="AD718" s="435">
        <f t="shared" si="301"/>
        <v>-1.5404755755590808E-2</v>
      </c>
      <c r="AE718" s="478">
        <f t="shared" si="309"/>
        <v>-5.2318781614303624E-2</v>
      </c>
    </row>
    <row r="719" spans="2:31" x14ac:dyDescent="0.3">
      <c r="B719" s="353">
        <v>690</v>
      </c>
      <c r="C719" s="432">
        <f t="shared" si="283"/>
        <v>113.65676595667345</v>
      </c>
      <c r="D719" s="433">
        <f t="shared" si="284"/>
        <v>15.595425926266833</v>
      </c>
      <c r="E719" s="434">
        <f t="shared" si="285"/>
        <v>7.0829511766513971</v>
      </c>
      <c r="F719" s="434">
        <f t="shared" si="286"/>
        <v>7.0829511766419477</v>
      </c>
      <c r="G719" s="434">
        <f t="shared" si="287"/>
        <v>9.4493302071896323E-12</v>
      </c>
      <c r="H719" s="467">
        <f t="shared" si="288"/>
        <v>8.5124747496154356</v>
      </c>
      <c r="I719" s="253">
        <f t="shared" si="293"/>
        <v>113.65676595692612</v>
      </c>
      <c r="J719">
        <f t="shared" si="294"/>
        <v>15.595425926280697</v>
      </c>
      <c r="K719" s="253">
        <f t="shared" si="289"/>
        <v>186942220655.63757</v>
      </c>
      <c r="L719" s="249">
        <f t="shared" si="290"/>
        <v>1644796234.3649731</v>
      </c>
      <c r="M719" s="253">
        <f t="shared" si="291"/>
        <v>25651297836.841568</v>
      </c>
      <c r="N719" s="443">
        <f t="shared" si="302"/>
        <v>1.0000000000036495E-2</v>
      </c>
      <c r="O719" s="454">
        <f t="shared" si="292"/>
        <v>1.0000000000087311E-2</v>
      </c>
      <c r="Q719" s="353">
        <v>690</v>
      </c>
      <c r="R719" s="54">
        <f t="shared" si="303"/>
        <v>5.0407081758855349E-18</v>
      </c>
      <c r="S719" s="253">
        <f t="shared" si="295"/>
        <v>2.8298000159253455E-7</v>
      </c>
      <c r="T719" s="253">
        <f t="shared" si="296"/>
        <v>1.2852060243336014E-7</v>
      </c>
      <c r="U719">
        <f t="shared" si="304"/>
        <v>3.1413079199444526E-19</v>
      </c>
      <c r="V719" s="253">
        <f t="shared" si="305"/>
        <v>1.2852060243304599E-7</v>
      </c>
      <c r="W719" s="253">
        <f t="shared" si="306"/>
        <v>1.5445939915917442E-7</v>
      </c>
      <c r="X719">
        <f t="shared" si="297"/>
        <v>113.65676595692612</v>
      </c>
      <c r="Y719">
        <f t="shared" si="298"/>
        <v>15.595425926280697</v>
      </c>
      <c r="Z719" s="55">
        <f t="shared" si="299"/>
        <v>8.5124747496230029</v>
      </c>
      <c r="AA719" s="477">
        <f t="shared" si="300"/>
        <v>8.2909378262292599E-9</v>
      </c>
      <c r="AB719" s="253">
        <f t="shared" si="308"/>
        <v>1644796234.3649731</v>
      </c>
      <c r="AC719" s="261">
        <f t="shared" si="307"/>
        <v>465.44444101999545</v>
      </c>
      <c r="AD719" s="435">
        <f t="shared" si="301"/>
        <v>-1.5404755755585555E-2</v>
      </c>
      <c r="AE719" s="478">
        <f t="shared" si="309"/>
        <v>-5.2318781614303603E-2</v>
      </c>
    </row>
    <row r="720" spans="2:31" x14ac:dyDescent="0.3">
      <c r="B720" s="353">
        <v>691</v>
      </c>
      <c r="C720" s="432">
        <f t="shared" si="283"/>
        <v>113.6567659566829</v>
      </c>
      <c r="D720" s="433">
        <f t="shared" si="284"/>
        <v>15.595425926267353</v>
      </c>
      <c r="E720" s="434">
        <f t="shared" si="285"/>
        <v>7.0829511766516333</v>
      </c>
      <c r="F720" s="434">
        <f t="shared" si="286"/>
        <v>7.0829511766425366</v>
      </c>
      <c r="G720" s="434">
        <f t="shared" si="287"/>
        <v>9.0967233745686826E-12</v>
      </c>
      <c r="H720" s="467">
        <f t="shared" si="288"/>
        <v>8.5124747496157198</v>
      </c>
      <c r="I720" s="253">
        <f t="shared" si="293"/>
        <v>113.65676595692612</v>
      </c>
      <c r="J720">
        <f t="shared" si="294"/>
        <v>15.595425926280697</v>
      </c>
      <c r="K720" s="253">
        <f t="shared" si="289"/>
        <v>188811642862.20966</v>
      </c>
      <c r="L720" s="249">
        <f t="shared" si="290"/>
        <v>1661244196.7086229</v>
      </c>
      <c r="M720" s="253">
        <f t="shared" si="291"/>
        <v>25907810815.210831</v>
      </c>
      <c r="N720" s="443">
        <f t="shared" si="302"/>
        <v>1.0000000000033021E-2</v>
      </c>
      <c r="O720" s="454">
        <f t="shared" si="292"/>
        <v>1.000000000008402E-2</v>
      </c>
      <c r="Q720" s="353">
        <v>691</v>
      </c>
      <c r="R720" s="54">
        <f t="shared" si="303"/>
        <v>4.7296875897524194E-18</v>
      </c>
      <c r="S720" s="253">
        <f t="shared" si="295"/>
        <v>2.7586214236067962E-7</v>
      </c>
      <c r="T720" s="253">
        <f t="shared" si="296"/>
        <v>1.2528789499337974E-7</v>
      </c>
      <c r="U720">
        <f t="shared" si="304"/>
        <v>2.9474836800966296E-19</v>
      </c>
      <c r="V720" s="253">
        <f t="shared" si="305"/>
        <v>1.25287894993085E-7</v>
      </c>
      <c r="W720" s="253">
        <f t="shared" si="306"/>
        <v>1.5057424736729988E-7</v>
      </c>
      <c r="X720">
        <f t="shared" si="297"/>
        <v>113.65676595692612</v>
      </c>
      <c r="Y720">
        <f t="shared" si="298"/>
        <v>15.595425926280697</v>
      </c>
      <c r="Z720" s="55">
        <f t="shared" si="299"/>
        <v>8.5124747496230029</v>
      </c>
      <c r="AA720" s="477">
        <f t="shared" si="300"/>
        <v>7.8571660607210015E-9</v>
      </c>
      <c r="AB720" s="253">
        <f t="shared" si="308"/>
        <v>1661244196.7086229</v>
      </c>
      <c r="AC720" s="261">
        <f t="shared" si="307"/>
        <v>458.27438308828704</v>
      </c>
      <c r="AD720" s="435">
        <f t="shared" si="301"/>
        <v>-1.5404755755586278E-2</v>
      </c>
      <c r="AE720" s="478">
        <f t="shared" si="309"/>
        <v>-5.2318781614303686E-2</v>
      </c>
    </row>
    <row r="721" spans="2:31" x14ac:dyDescent="0.3">
      <c r="B721" s="353">
        <v>692</v>
      </c>
      <c r="C721" s="432">
        <f t="shared" si="283"/>
        <v>113.656765956692</v>
      </c>
      <c r="D721" s="433">
        <f t="shared" si="284"/>
        <v>15.595425926267851</v>
      </c>
      <c r="E721" s="434">
        <f t="shared" si="285"/>
        <v>7.0829511766518589</v>
      </c>
      <c r="F721" s="434">
        <f t="shared" si="286"/>
        <v>7.0829511766431033</v>
      </c>
      <c r="G721" s="434">
        <f t="shared" si="287"/>
        <v>8.7556628614038345E-12</v>
      </c>
      <c r="H721" s="467">
        <f t="shared" si="288"/>
        <v>8.5124747496159916</v>
      </c>
      <c r="I721" s="253">
        <f t="shared" si="293"/>
        <v>113.65676595692612</v>
      </c>
      <c r="J721">
        <f t="shared" si="294"/>
        <v>15.595425926280697</v>
      </c>
      <c r="K721" s="253">
        <f t="shared" si="289"/>
        <v>190699759290.84702</v>
      </c>
      <c r="L721" s="249">
        <f t="shared" si="290"/>
        <v>1677856638.6757092</v>
      </c>
      <c r="M721" s="253">
        <f t="shared" si="291"/>
        <v>26166888923.363842</v>
      </c>
      <c r="N721" s="443">
        <f t="shared" si="302"/>
        <v>1.0000000000034854E-2</v>
      </c>
      <c r="O721" s="454">
        <f t="shared" si="292"/>
        <v>1.0000000000080838E-2</v>
      </c>
      <c r="Q721" s="353">
        <v>692</v>
      </c>
      <c r="R721" s="54">
        <f t="shared" si="303"/>
        <v>4.4378575224161198E-18</v>
      </c>
      <c r="S721" s="253">
        <f t="shared" si="295"/>
        <v>2.6892332023306919E-7</v>
      </c>
      <c r="T721" s="253">
        <f t="shared" si="296"/>
        <v>1.2213650056621274E-7</v>
      </c>
      <c r="U721">
        <f t="shared" si="304"/>
        <v>2.7656187377484457E-19</v>
      </c>
      <c r="V721" s="253">
        <f t="shared" si="305"/>
        <v>1.2213650056593619E-7</v>
      </c>
      <c r="W721" s="253">
        <f t="shared" si="306"/>
        <v>1.4678681966685645E-7</v>
      </c>
      <c r="X721">
        <f t="shared" si="297"/>
        <v>113.65676595692612</v>
      </c>
      <c r="Y721">
        <f t="shared" si="298"/>
        <v>15.595425926280697</v>
      </c>
      <c r="Z721" s="55">
        <f t="shared" si="299"/>
        <v>8.5124747496230029</v>
      </c>
      <c r="AA721" s="477">
        <f t="shared" si="300"/>
        <v>7.4460887054828214E-9</v>
      </c>
      <c r="AB721" s="253">
        <f t="shared" si="308"/>
        <v>1677856638.6757092</v>
      </c>
      <c r="AC721" s="261">
        <f t="shared" si="307"/>
        <v>451.21477814777001</v>
      </c>
      <c r="AD721" s="435">
        <f t="shared" si="301"/>
        <v>-1.5404755755586263E-2</v>
      </c>
      <c r="AE721" s="478">
        <f t="shared" si="309"/>
        <v>-5.2318781614303596E-2</v>
      </c>
    </row>
    <row r="722" spans="2:31" x14ac:dyDescent="0.3">
      <c r="B722" s="353">
        <v>693</v>
      </c>
      <c r="C722" s="432">
        <f t="shared" si="283"/>
        <v>113.65676595670075</v>
      </c>
      <c r="D722" s="433">
        <f t="shared" si="284"/>
        <v>15.595425926268328</v>
      </c>
      <c r="E722" s="434">
        <f t="shared" si="285"/>
        <v>7.0829511766520756</v>
      </c>
      <c r="F722" s="434">
        <f t="shared" si="286"/>
        <v>7.0829511766436495</v>
      </c>
      <c r="G722" s="434">
        <f t="shared" si="287"/>
        <v>8.4261486676950881E-12</v>
      </c>
      <c r="H722" s="467">
        <f t="shared" si="288"/>
        <v>8.5124747496162527</v>
      </c>
      <c r="I722" s="253">
        <f t="shared" si="293"/>
        <v>113.65676595692612</v>
      </c>
      <c r="J722">
        <f t="shared" si="294"/>
        <v>15.595425926280697</v>
      </c>
      <c r="K722" s="253">
        <f t="shared" si="289"/>
        <v>192606756883.77032</v>
      </c>
      <c r="L722" s="249">
        <f t="shared" si="290"/>
        <v>1694635205.0624664</v>
      </c>
      <c r="M722" s="253">
        <f t="shared" si="291"/>
        <v>26428557812.598244</v>
      </c>
      <c r="N722" s="443">
        <f t="shared" si="302"/>
        <v>1.000000000002917E-2</v>
      </c>
      <c r="O722" s="454">
        <f t="shared" si="292"/>
        <v>1.0000000000077815E-2</v>
      </c>
      <c r="Q722" s="353">
        <v>693</v>
      </c>
      <c r="R722" s="54">
        <f t="shared" si="303"/>
        <v>4.1640338850152831E-18</v>
      </c>
      <c r="S722" s="253">
        <f t="shared" si="295"/>
        <v>2.6215903184940368E-7</v>
      </c>
      <c r="T722" s="253">
        <f t="shared" si="296"/>
        <v>1.1906437386747359E-7</v>
      </c>
      <c r="U722">
        <f t="shared" si="304"/>
        <v>2.5949751831482755E-19</v>
      </c>
      <c r="V722" s="253">
        <f t="shared" si="305"/>
        <v>1.1906437386721409E-7</v>
      </c>
      <c r="W722" s="253">
        <f t="shared" si="306"/>
        <v>1.4309465798193009E-7</v>
      </c>
      <c r="X722">
        <f t="shared" si="297"/>
        <v>113.65676595692612</v>
      </c>
      <c r="Y722">
        <f t="shared" si="298"/>
        <v>15.595425926280697</v>
      </c>
      <c r="Z722" s="55">
        <f t="shared" si="299"/>
        <v>8.5124747496230029</v>
      </c>
      <c r="AA722" s="477">
        <f t="shared" si="300"/>
        <v>7.0565184166199332E-9</v>
      </c>
      <c r="AB722" s="253">
        <f t="shared" si="308"/>
        <v>1694635205.0624664</v>
      </c>
      <c r="AC722" s="261">
        <f t="shared" si="307"/>
        <v>444.26392469709162</v>
      </c>
      <c r="AD722" s="435">
        <f t="shared" si="301"/>
        <v>-1.540475575558835E-2</v>
      </c>
      <c r="AE722" s="478">
        <f t="shared" si="309"/>
        <v>-5.2318781614303589E-2</v>
      </c>
    </row>
    <row r="723" spans="2:31" x14ac:dyDescent="0.3">
      <c r="B723" s="353">
        <v>694</v>
      </c>
      <c r="C723" s="432">
        <f t="shared" si="283"/>
        <v>113.65676595670918</v>
      </c>
      <c r="D723" s="433">
        <f t="shared" si="284"/>
        <v>15.595425926268792</v>
      </c>
      <c r="E723" s="434">
        <f t="shared" si="285"/>
        <v>7.0829511766522861</v>
      </c>
      <c r="F723" s="434">
        <f t="shared" si="286"/>
        <v>7.0829511766441744</v>
      </c>
      <c r="G723" s="434">
        <f t="shared" si="287"/>
        <v>8.1117335071212437E-12</v>
      </c>
      <c r="H723" s="467">
        <f t="shared" si="288"/>
        <v>8.512474749616505</v>
      </c>
      <c r="I723" s="253">
        <f t="shared" si="293"/>
        <v>113.65676595692612</v>
      </c>
      <c r="J723">
        <f t="shared" si="294"/>
        <v>15.595425926280697</v>
      </c>
      <c r="K723" s="253">
        <f t="shared" si="289"/>
        <v>194532824452.62244</v>
      </c>
      <c r="L723" s="249">
        <f t="shared" si="290"/>
        <v>1711581557.113091</v>
      </c>
      <c r="M723" s="253">
        <f t="shared" si="291"/>
        <v>26692843390.725002</v>
      </c>
      <c r="N723" s="443">
        <f t="shared" si="302"/>
        <v>1.0000000000029367E-2</v>
      </c>
      <c r="O723" s="454">
        <f t="shared" si="292"/>
        <v>1.0000000000074808E-2</v>
      </c>
      <c r="Q723" s="353">
        <v>694</v>
      </c>
      <c r="R723" s="54">
        <f t="shared" si="303"/>
        <v>3.9071056490600083E-18</v>
      </c>
      <c r="S723" s="253">
        <f t="shared" si="295"/>
        <v>2.5556488712340792E-7</v>
      </c>
      <c r="T723" s="253">
        <f t="shared" si="296"/>
        <v>1.1606952105827035E-7</v>
      </c>
      <c r="U723">
        <f t="shared" si="304"/>
        <v>2.4348606368778254E-19</v>
      </c>
      <c r="V723" s="253">
        <f t="shared" si="305"/>
        <v>1.1606952105802687E-7</v>
      </c>
      <c r="W723" s="253">
        <f t="shared" si="306"/>
        <v>1.3949536606513757E-7</v>
      </c>
      <c r="X723">
        <f t="shared" si="297"/>
        <v>113.65676595692612</v>
      </c>
      <c r="Y723">
        <f t="shared" si="298"/>
        <v>15.595425926280697</v>
      </c>
      <c r="Z723" s="55">
        <f t="shared" si="299"/>
        <v>8.5124747496230029</v>
      </c>
      <c r="AA723" s="477">
        <f t="shared" si="300"/>
        <v>6.6873299706234836E-9</v>
      </c>
      <c r="AB723" s="253">
        <f t="shared" si="308"/>
        <v>1711581557.113091</v>
      </c>
      <c r="AC723" s="261">
        <f t="shared" si="307"/>
        <v>437.42014744611436</v>
      </c>
      <c r="AD723" s="435">
        <f t="shared" si="301"/>
        <v>-1.5404755755587174E-2</v>
      </c>
      <c r="AE723" s="478">
        <f t="shared" si="309"/>
        <v>-5.2318781614303575E-2</v>
      </c>
    </row>
    <row r="724" spans="2:31" x14ac:dyDescent="0.3">
      <c r="B724" s="353">
        <v>695</v>
      </c>
      <c r="C724" s="432">
        <f t="shared" si="283"/>
        <v>113.65676595671729</v>
      </c>
      <c r="D724" s="433">
        <f t="shared" si="284"/>
        <v>15.595425926269236</v>
      </c>
      <c r="E724" s="434">
        <f t="shared" si="285"/>
        <v>7.0829511766524886</v>
      </c>
      <c r="F724" s="434">
        <f t="shared" si="286"/>
        <v>7.0829511766446798</v>
      </c>
      <c r="G724" s="434">
        <f t="shared" si="287"/>
        <v>7.808864666003501E-12</v>
      </c>
      <c r="H724" s="467">
        <f t="shared" si="288"/>
        <v>8.5124747496167483</v>
      </c>
      <c r="I724" s="253">
        <f t="shared" si="293"/>
        <v>113.65676595692612</v>
      </c>
      <c r="J724">
        <f t="shared" si="294"/>
        <v>15.595425926280697</v>
      </c>
      <c r="K724" s="253">
        <f t="shared" si="289"/>
        <v>196478152697.16272</v>
      </c>
      <c r="L724" s="249">
        <f t="shared" si="290"/>
        <v>1728697372.684222</v>
      </c>
      <c r="M724" s="253">
        <f t="shared" si="291"/>
        <v>26959771824.633038</v>
      </c>
      <c r="N724" s="443">
        <f t="shared" si="302"/>
        <v>1.0000000000029418E-2</v>
      </c>
      <c r="O724" s="454">
        <f t="shared" si="292"/>
        <v>1.0000000000072271E-2</v>
      </c>
      <c r="Q724" s="353">
        <v>695</v>
      </c>
      <c r="R724" s="54">
        <f t="shared" si="303"/>
        <v>3.6660303384780458E-18</v>
      </c>
      <c r="S724" s="253">
        <f t="shared" si="295"/>
        <v>2.4913660639363176E-7</v>
      </c>
      <c r="T724" s="253">
        <f t="shared" si="296"/>
        <v>1.1314999845118804E-7</v>
      </c>
      <c r="U724">
        <f t="shared" si="304"/>
        <v>2.2846254405502481E-19</v>
      </c>
      <c r="V724" s="253">
        <f t="shared" si="305"/>
        <v>1.1314999845095958E-7</v>
      </c>
      <c r="W724" s="253">
        <f t="shared" si="306"/>
        <v>1.3598660794244373E-7</v>
      </c>
      <c r="X724">
        <f t="shared" si="297"/>
        <v>113.65676595692612</v>
      </c>
      <c r="Y724">
        <f t="shared" si="298"/>
        <v>15.595425926280697</v>
      </c>
      <c r="Z724" s="55">
        <f t="shared" si="299"/>
        <v>8.5124747496230029</v>
      </c>
      <c r="AA724" s="477">
        <f t="shared" si="300"/>
        <v>6.3374570143076463E-9</v>
      </c>
      <c r="AB724" s="253">
        <f t="shared" si="308"/>
        <v>1728697372.684222</v>
      </c>
      <c r="AC724" s="261">
        <f t="shared" si="307"/>
        <v>430.68179691213476</v>
      </c>
      <c r="AD724" s="435">
        <f t="shared" si="301"/>
        <v>-1.5404755755585524E-2</v>
      </c>
      <c r="AE724" s="478">
        <f t="shared" si="309"/>
        <v>-5.2318781614303596E-2</v>
      </c>
    </row>
    <row r="725" spans="2:31" x14ac:dyDescent="0.3">
      <c r="B725" s="353">
        <v>696</v>
      </c>
      <c r="C725" s="432">
        <f t="shared" si="283"/>
        <v>113.6567659567251</v>
      </c>
      <c r="D725" s="433">
        <f t="shared" si="284"/>
        <v>15.595425926269668</v>
      </c>
      <c r="E725" s="434">
        <f t="shared" si="285"/>
        <v>7.082951176652684</v>
      </c>
      <c r="F725" s="434">
        <f t="shared" si="286"/>
        <v>7.0829511766451665</v>
      </c>
      <c r="G725" s="434">
        <f t="shared" si="287"/>
        <v>7.51754214434186E-12</v>
      </c>
      <c r="H725" s="467">
        <f t="shared" si="288"/>
        <v>8.5124747496169828</v>
      </c>
      <c r="I725" s="253">
        <f t="shared" si="293"/>
        <v>113.65676595692612</v>
      </c>
      <c r="J725">
        <f t="shared" si="294"/>
        <v>15.595425926280697</v>
      </c>
      <c r="K725" s="253">
        <f t="shared" si="289"/>
        <v>198442934224.14795</v>
      </c>
      <c r="L725" s="249">
        <f t="shared" si="290"/>
        <v>1745984346.4110641</v>
      </c>
      <c r="M725" s="253">
        <f t="shared" si="291"/>
        <v>27229369542.880116</v>
      </c>
      <c r="N725" s="443">
        <f t="shared" si="302"/>
        <v>1.000000000002773E-2</v>
      </c>
      <c r="O725" s="454">
        <f t="shared" si="292"/>
        <v>1.0000000000069231E-2</v>
      </c>
      <c r="Q725" s="353">
        <v>696</v>
      </c>
      <c r="R725" s="54">
        <f t="shared" si="303"/>
        <v>3.4398297998097042E-18</v>
      </c>
      <c r="S725" s="253">
        <f t="shared" si="295"/>
        <v>2.4287001764590345E-7</v>
      </c>
      <c r="T725" s="253">
        <f t="shared" si="296"/>
        <v>1.103039112488145E-7</v>
      </c>
      <c r="U725">
        <f t="shared" si="304"/>
        <v>2.1436600208471459E-19</v>
      </c>
      <c r="V725" s="253">
        <f t="shared" si="305"/>
        <v>1.1030391124860013E-7</v>
      </c>
      <c r="W725" s="253">
        <f t="shared" si="306"/>
        <v>1.3256610639708895E-7</v>
      </c>
      <c r="X725">
        <f t="shared" si="297"/>
        <v>113.65676595692612</v>
      </c>
      <c r="Y725">
        <f t="shared" si="298"/>
        <v>15.595425926280697</v>
      </c>
      <c r="Z725" s="55">
        <f t="shared" si="299"/>
        <v>8.5124747496230029</v>
      </c>
      <c r="AA725" s="477">
        <f t="shared" si="300"/>
        <v>6.0058889847860478E-9</v>
      </c>
      <c r="AB725" s="253">
        <f t="shared" si="308"/>
        <v>1745984346.4110641</v>
      </c>
      <c r="AC725" s="261">
        <f t="shared" si="307"/>
        <v>424.0472490223259</v>
      </c>
      <c r="AD725" s="435">
        <f t="shared" si="301"/>
        <v>-1.5404755755587227E-2</v>
      </c>
      <c r="AE725" s="478">
        <f t="shared" si="309"/>
        <v>-5.2318781614303631E-2</v>
      </c>
    </row>
    <row r="726" spans="2:31" x14ac:dyDescent="0.3">
      <c r="B726" s="353">
        <v>697</v>
      </c>
      <c r="C726" s="432">
        <f t="shared" si="283"/>
        <v>113.65676595673261</v>
      </c>
      <c r="D726" s="433">
        <f t="shared" si="284"/>
        <v>15.595425926270076</v>
      </c>
      <c r="E726" s="434">
        <f t="shared" si="285"/>
        <v>7.0829511766528697</v>
      </c>
      <c r="F726" s="434">
        <f t="shared" si="286"/>
        <v>7.0829511766456346</v>
      </c>
      <c r="G726" s="434">
        <f t="shared" si="287"/>
        <v>7.2351014068772201E-12</v>
      </c>
      <c r="H726" s="467">
        <f t="shared" si="288"/>
        <v>8.5124747496172066</v>
      </c>
      <c r="I726" s="253">
        <f t="shared" si="293"/>
        <v>113.65676595692612</v>
      </c>
      <c r="J726">
        <f t="shared" si="294"/>
        <v>15.595425926280697</v>
      </c>
      <c r="K726" s="253">
        <f t="shared" si="289"/>
        <v>200427363566.40268</v>
      </c>
      <c r="L726" s="249">
        <f t="shared" si="290"/>
        <v>1763444189.8751748</v>
      </c>
      <c r="M726" s="253">
        <f t="shared" si="291"/>
        <v>27501663238.309616</v>
      </c>
      <c r="N726" s="443">
        <f t="shared" si="302"/>
        <v>1.0000000000025686E-2</v>
      </c>
      <c r="O726" s="454">
        <f t="shared" si="292"/>
        <v>1.0000000000066773E-2</v>
      </c>
      <c r="Q726" s="353">
        <v>697</v>
      </c>
      <c r="R726" s="54">
        <f t="shared" si="303"/>
        <v>3.227586233389195E-18</v>
      </c>
      <c r="S726" s="253">
        <f t="shared" si="295"/>
        <v>2.3676105380565705E-7</v>
      </c>
      <c r="T726" s="253">
        <f t="shared" si="296"/>
        <v>1.0752941231400075E-7</v>
      </c>
      <c r="U726">
        <f t="shared" si="304"/>
        <v>2.0113924161991395E-19</v>
      </c>
      <c r="V726" s="253">
        <f t="shared" si="305"/>
        <v>1.075294123137996E-7</v>
      </c>
      <c r="W726" s="253">
        <f t="shared" si="306"/>
        <v>1.292316414916563E-7</v>
      </c>
      <c r="X726">
        <f t="shared" si="297"/>
        <v>113.65676595692612</v>
      </c>
      <c r="Y726">
        <f t="shared" si="298"/>
        <v>15.595425926280697</v>
      </c>
      <c r="Z726" s="55">
        <f t="shared" si="299"/>
        <v>8.5124747496230029</v>
      </c>
      <c r="AA726" s="477">
        <f t="shared" si="300"/>
        <v>5.6916681905912754E-9</v>
      </c>
      <c r="AB726" s="253">
        <f t="shared" si="308"/>
        <v>1763444189.8751748</v>
      </c>
      <c r="AC726" s="261">
        <f t="shared" si="307"/>
        <v>417.51490472230824</v>
      </c>
      <c r="AD726" s="435">
        <f t="shared" si="301"/>
        <v>-1.5404755755587345E-2</v>
      </c>
      <c r="AE726" s="478">
        <f t="shared" si="309"/>
        <v>-5.231878161430354E-2</v>
      </c>
    </row>
    <row r="727" spans="2:31" x14ac:dyDescent="0.3">
      <c r="B727" s="353">
        <v>698</v>
      </c>
      <c r="C727" s="432">
        <f t="shared" si="283"/>
        <v>113.65676595673985</v>
      </c>
      <c r="D727" s="433">
        <f t="shared" si="284"/>
        <v>15.595425926270474</v>
      </c>
      <c r="E727" s="434">
        <f t="shared" si="285"/>
        <v>7.0829511766530509</v>
      </c>
      <c r="F727" s="434">
        <f t="shared" si="286"/>
        <v>7.0829511766460858</v>
      </c>
      <c r="G727" s="434">
        <f t="shared" si="287"/>
        <v>6.9650951672883821E-12</v>
      </c>
      <c r="H727" s="467">
        <f t="shared" si="288"/>
        <v>8.5124747496174233</v>
      </c>
      <c r="I727" s="253">
        <f t="shared" si="293"/>
        <v>113.65676595692612</v>
      </c>
      <c r="J727">
        <f t="shared" si="294"/>
        <v>15.595425926280697</v>
      </c>
      <c r="K727" s="253">
        <f t="shared" si="289"/>
        <v>202431637202.07959</v>
      </c>
      <c r="L727" s="249">
        <f t="shared" si="290"/>
        <v>1781078631.7739265</v>
      </c>
      <c r="M727" s="253">
        <f t="shared" si="291"/>
        <v>27776679870.693474</v>
      </c>
      <c r="N727" s="443">
        <f t="shared" si="302"/>
        <v>1.0000000000027692E-2</v>
      </c>
      <c r="O727" s="454">
        <f t="shared" si="292"/>
        <v>1.000000000006428E-2</v>
      </c>
      <c r="Q727" s="353">
        <v>698</v>
      </c>
      <c r="R727" s="54">
        <f t="shared" si="303"/>
        <v>3.028438469409082E-18</v>
      </c>
      <c r="S727" s="253">
        <f t="shared" si="295"/>
        <v>2.3080575009836146E-7</v>
      </c>
      <c r="T727" s="253">
        <f t="shared" si="296"/>
        <v>1.0482470097105105E-7</v>
      </c>
      <c r="U727">
        <f t="shared" si="304"/>
        <v>1.887285956074604E-19</v>
      </c>
      <c r="V727" s="253">
        <f t="shared" si="305"/>
        <v>1.0482470097086232E-7</v>
      </c>
      <c r="W727" s="253">
        <f t="shared" si="306"/>
        <v>1.2598104912731042E-7</v>
      </c>
      <c r="X727">
        <f t="shared" si="297"/>
        <v>113.65676595692612</v>
      </c>
      <c r="Y727">
        <f t="shared" si="298"/>
        <v>15.595425926280697</v>
      </c>
      <c r="Z727" s="55">
        <f t="shared" si="299"/>
        <v>8.5124747496230029</v>
      </c>
      <c r="AA727" s="477">
        <f t="shared" si="300"/>
        <v>5.3938870455066521E-9</v>
      </c>
      <c r="AB727" s="253">
        <f t="shared" si="308"/>
        <v>1781078631.7739265</v>
      </c>
      <c r="AC727" s="261">
        <f t="shared" si="307"/>
        <v>411.08318959074455</v>
      </c>
      <c r="AD727" s="435">
        <f t="shared" si="301"/>
        <v>-1.5404755755585458E-2</v>
      </c>
      <c r="AE727" s="478">
        <f t="shared" si="309"/>
        <v>-5.2318781614303568E-2</v>
      </c>
    </row>
    <row r="728" spans="2:31" x14ac:dyDescent="0.3">
      <c r="B728" s="353">
        <v>699</v>
      </c>
      <c r="C728" s="432">
        <f t="shared" ref="C728:C791" si="310">C727+E727-F727</f>
        <v>113.65676595674681</v>
      </c>
      <c r="D728" s="433">
        <f t="shared" ref="D728:D791" si="311">$C$11*C728^$C$7</f>
        <v>15.595425926270858</v>
      </c>
      <c r="E728" s="434">
        <f t="shared" ref="E728:E791" si="312">$C$8*D728</f>
        <v>7.0829511766532249</v>
      </c>
      <c r="F728" s="434">
        <f t="shared" ref="F728:F791" si="313">($C$9+$C$10)*C728</f>
        <v>7.0829511766465192</v>
      </c>
      <c r="G728" s="434">
        <f t="shared" ref="G728:G791" si="314">E728-F728</f>
        <v>6.7057470687359455E-12</v>
      </c>
      <c r="H728" s="467">
        <f t="shared" ref="H728:H791" si="315">(1-$C$8)*D728</f>
        <v>8.512474749617633</v>
      </c>
      <c r="I728" s="253">
        <f t="shared" si="293"/>
        <v>113.65676595692612</v>
      </c>
      <c r="J728">
        <f t="shared" si="294"/>
        <v>15.595425926280697</v>
      </c>
      <c r="K728" s="253">
        <f t="shared" ref="K728:K791" si="316">C728*L728</f>
        <v>204455953574.11292</v>
      </c>
      <c r="L728" s="249">
        <f t="shared" ref="L728:L791" si="317">L727*(1+$C$10)</f>
        <v>1798889418.0916657</v>
      </c>
      <c r="M728" s="253">
        <f t="shared" ref="M728:M791" si="318">$C$11*(K728^$C$7)*(L728^(1-$C$7))</f>
        <v>28054446669.401024</v>
      </c>
      <c r="N728" s="443">
        <f t="shared" si="302"/>
        <v>1.0000000000022153E-2</v>
      </c>
      <c r="O728" s="454">
        <f t="shared" ref="O728:O791" si="319">(K728-K727)/K727</f>
        <v>1.0000000000061893E-2</v>
      </c>
      <c r="Q728" s="353">
        <v>699</v>
      </c>
      <c r="R728" s="54">
        <f t="shared" si="303"/>
        <v>2.8415784737581311E-18</v>
      </c>
      <c r="S728" s="253">
        <f t="shared" si="295"/>
        <v>2.2500024147634805E-7</v>
      </c>
      <c r="T728" s="253">
        <f t="shared" si="296"/>
        <v>1.0218802183706905E-7</v>
      </c>
      <c r="U728">
        <f t="shared" si="304"/>
        <v>1.7708370834603908E-19</v>
      </c>
      <c r="V728" s="253">
        <f t="shared" si="305"/>
        <v>1.0218802183689196E-7</v>
      </c>
      <c r="W728" s="253">
        <f t="shared" si="306"/>
        <v>1.2281221963927901E-7</v>
      </c>
      <c r="X728">
        <f t="shared" si="297"/>
        <v>113.65676595692612</v>
      </c>
      <c r="Y728">
        <f t="shared" si="298"/>
        <v>15.595425926280697</v>
      </c>
      <c r="Z728" s="55">
        <f t="shared" si="299"/>
        <v>8.5124747496230029</v>
      </c>
      <c r="AA728" s="477">
        <f t="shared" si="300"/>
        <v>5.1116854471205681E-9</v>
      </c>
      <c r="AB728" s="253">
        <f t="shared" si="308"/>
        <v>1798889418.0916657</v>
      </c>
      <c r="AC728" s="261">
        <f t="shared" si="307"/>
        <v>404.75055345987067</v>
      </c>
      <c r="AD728" s="435">
        <f t="shared" si="301"/>
        <v>-1.5404755755588936E-2</v>
      </c>
      <c r="AE728" s="478">
        <f t="shared" si="309"/>
        <v>-5.2318781614303637E-2</v>
      </c>
    </row>
    <row r="729" spans="2:31" x14ac:dyDescent="0.3">
      <c r="B729" s="353">
        <v>700</v>
      </c>
      <c r="C729" s="432">
        <f t="shared" si="310"/>
        <v>113.65676595675352</v>
      </c>
      <c r="D729" s="433">
        <f t="shared" si="311"/>
        <v>15.595425926271224</v>
      </c>
      <c r="E729" s="434">
        <f t="shared" si="312"/>
        <v>7.082951176653391</v>
      </c>
      <c r="F729" s="434">
        <f t="shared" si="313"/>
        <v>7.0829511766469375</v>
      </c>
      <c r="G729" s="434">
        <f t="shared" si="314"/>
        <v>6.4535043975411099E-12</v>
      </c>
      <c r="H729" s="467">
        <f t="shared" si="315"/>
        <v>8.5124747496178337</v>
      </c>
      <c r="I729" s="253">
        <f t="shared" si="293"/>
        <v>113.65676595692612</v>
      </c>
      <c r="J729">
        <f t="shared" si="294"/>
        <v>15.595425926280697</v>
      </c>
      <c r="K729" s="253">
        <f t="shared" si="316"/>
        <v>206500513109.86624</v>
      </c>
      <c r="L729" s="249">
        <f t="shared" si="317"/>
        <v>1816878312.2725825</v>
      </c>
      <c r="M729" s="253">
        <f t="shared" si="318"/>
        <v>28334991136.095757</v>
      </c>
      <c r="N729" s="443">
        <f t="shared" si="302"/>
        <v>1.000000000002575E-2</v>
      </c>
      <c r="O729" s="454">
        <f t="shared" si="319"/>
        <v>1.0000000000059657E-2</v>
      </c>
      <c r="Q729" s="353">
        <v>700</v>
      </c>
      <c r="R729" s="54">
        <f t="shared" si="303"/>
        <v>2.6662480694551218E-18</v>
      </c>
      <c r="S729" s="253">
        <f t="shared" si="295"/>
        <v>2.1934076011035286E-7</v>
      </c>
      <c r="T729" s="253">
        <f t="shared" si="296"/>
        <v>9.9617663682695262E-8</v>
      </c>
      <c r="U729">
        <f t="shared" si="304"/>
        <v>1.6615733116993228E-19</v>
      </c>
      <c r="V729" s="253">
        <f t="shared" si="305"/>
        <v>9.9617663682529111E-8</v>
      </c>
      <c r="W729" s="253">
        <f t="shared" si="306"/>
        <v>1.1972309642765761E-7</v>
      </c>
      <c r="X729">
        <f t="shared" si="297"/>
        <v>113.65676595692612</v>
      </c>
      <c r="Y729">
        <f t="shared" si="298"/>
        <v>15.595425926280697</v>
      </c>
      <c r="Z729" s="55">
        <f t="shared" si="299"/>
        <v>8.5124747496230029</v>
      </c>
      <c r="AA729" s="477">
        <f t="shared" si="300"/>
        <v>4.8442482925316534E-9</v>
      </c>
      <c r="AB729" s="253">
        <f t="shared" si="308"/>
        <v>1816878312.2725825</v>
      </c>
      <c r="AC729" s="261">
        <f t="shared" si="307"/>
        <v>398.5154700418833</v>
      </c>
      <c r="AD729" s="435">
        <f t="shared" si="301"/>
        <v>-1.5404755755585522E-2</v>
      </c>
      <c r="AE729" s="478">
        <f t="shared" si="309"/>
        <v>-5.2318781614303568E-2</v>
      </c>
    </row>
    <row r="730" spans="2:31" x14ac:dyDescent="0.3">
      <c r="B730" s="353">
        <v>701</v>
      </c>
      <c r="C730" s="432">
        <f t="shared" si="310"/>
        <v>113.65676595675997</v>
      </c>
      <c r="D730" s="433">
        <f t="shared" si="311"/>
        <v>15.595425926271581</v>
      </c>
      <c r="E730" s="434">
        <f t="shared" si="312"/>
        <v>7.0829511766535536</v>
      </c>
      <c r="F730" s="434">
        <f t="shared" si="313"/>
        <v>7.0829511766473399</v>
      </c>
      <c r="G730" s="434">
        <f t="shared" si="314"/>
        <v>6.2136962242220761E-12</v>
      </c>
      <c r="H730" s="467">
        <f t="shared" si="315"/>
        <v>8.5124747496180273</v>
      </c>
      <c r="I730" s="253">
        <f t="shared" si="293"/>
        <v>113.65676595692612</v>
      </c>
      <c r="J730">
        <f t="shared" si="294"/>
        <v>15.595425926280697</v>
      </c>
      <c r="K730" s="253">
        <f t="shared" si="316"/>
        <v>208565518240.97675</v>
      </c>
      <c r="L730" s="249">
        <f t="shared" si="317"/>
        <v>1835047095.3953083</v>
      </c>
      <c r="M730" s="253">
        <f t="shared" si="318"/>
        <v>28618341047.457298</v>
      </c>
      <c r="N730" s="443">
        <f t="shared" si="302"/>
        <v>1.0000000000020617E-2</v>
      </c>
      <c r="O730" s="454">
        <f t="shared" si="319"/>
        <v>1.0000000000057345E-2</v>
      </c>
      <c r="Q730" s="353">
        <v>701</v>
      </c>
      <c r="R730" s="54">
        <f t="shared" si="303"/>
        <v>2.5017358603759813E-18</v>
      </c>
      <c r="S730" s="253">
        <f t="shared" si="295"/>
        <v>2.1382363294416604E-7</v>
      </c>
      <c r="T730" s="253">
        <f t="shared" si="296"/>
        <v>9.7111958321505896E-8</v>
      </c>
      <c r="U730">
        <f t="shared" si="304"/>
        <v>1.5590513073944269E-19</v>
      </c>
      <c r="V730" s="253">
        <f t="shared" si="305"/>
        <v>9.7111958321349989E-8</v>
      </c>
      <c r="W730" s="253">
        <f t="shared" si="306"/>
        <v>1.1671167462266014E-7</v>
      </c>
      <c r="X730">
        <f t="shared" si="297"/>
        <v>113.65676595692612</v>
      </c>
      <c r="Y730">
        <f t="shared" si="298"/>
        <v>15.595425926280697</v>
      </c>
      <c r="Z730" s="55">
        <f t="shared" si="299"/>
        <v>8.5124747496230029</v>
      </c>
      <c r="AA730" s="477">
        <f t="shared" si="300"/>
        <v>4.5908031240292267E-9</v>
      </c>
      <c r="AB730" s="253">
        <f t="shared" si="308"/>
        <v>1835047095.3953083</v>
      </c>
      <c r="AC730" s="261">
        <f t="shared" si="307"/>
        <v>392.37643656106513</v>
      </c>
      <c r="AD730" s="435">
        <f t="shared" si="301"/>
        <v>-1.5404755755587026E-2</v>
      </c>
      <c r="AE730" s="478">
        <f t="shared" si="309"/>
        <v>-5.2318781614303603E-2</v>
      </c>
    </row>
    <row r="731" spans="2:31" x14ac:dyDescent="0.3">
      <c r="B731" s="353">
        <v>702</v>
      </c>
      <c r="C731" s="432">
        <f t="shared" si="310"/>
        <v>113.65676595676618</v>
      </c>
      <c r="D731" s="433">
        <f t="shared" si="311"/>
        <v>15.595425926271922</v>
      </c>
      <c r="E731" s="434">
        <f t="shared" si="312"/>
        <v>7.0829511766537081</v>
      </c>
      <c r="F731" s="434">
        <f t="shared" si="313"/>
        <v>7.0829511766477262</v>
      </c>
      <c r="G731" s="434">
        <f t="shared" si="314"/>
        <v>5.9818816566803434E-12</v>
      </c>
      <c r="H731" s="467">
        <f t="shared" si="315"/>
        <v>8.5124747496182138</v>
      </c>
      <c r="I731" s="253">
        <f t="shared" si="293"/>
        <v>113.65676595692612</v>
      </c>
      <c r="J731">
        <f t="shared" si="294"/>
        <v>15.595425926280697</v>
      </c>
      <c r="K731" s="253">
        <f t="shared" si="316"/>
        <v>210651173423.39801</v>
      </c>
      <c r="L731" s="249">
        <f t="shared" si="317"/>
        <v>1853397566.3492613</v>
      </c>
      <c r="M731" s="253">
        <f t="shared" si="318"/>
        <v>28904524457.93256</v>
      </c>
      <c r="N731" s="443">
        <f t="shared" si="302"/>
        <v>1.0000000000024066E-2</v>
      </c>
      <c r="O731" s="454">
        <f t="shared" si="319"/>
        <v>1.0000000000055125E-2</v>
      </c>
      <c r="Q731" s="353">
        <v>702</v>
      </c>
      <c r="R731" s="54">
        <f t="shared" si="303"/>
        <v>2.347374344792375E-18</v>
      </c>
      <c r="S731" s="253">
        <f t="shared" si="295"/>
        <v>2.0844527931078144E-7</v>
      </c>
      <c r="T731" s="253">
        <f t="shared" si="296"/>
        <v>9.4669279527343091E-8</v>
      </c>
      <c r="U731">
        <f t="shared" si="304"/>
        <v>1.4628550916013501E-19</v>
      </c>
      <c r="V731" s="253">
        <f t="shared" si="305"/>
        <v>9.4669279527196805E-8</v>
      </c>
      <c r="W731" s="253">
        <f t="shared" si="306"/>
        <v>1.1377599978343834E-7</v>
      </c>
      <c r="X731">
        <f t="shared" si="297"/>
        <v>113.65676595692612</v>
      </c>
      <c r="Y731">
        <f t="shared" si="298"/>
        <v>15.595425926280697</v>
      </c>
      <c r="Z731" s="55">
        <f t="shared" si="299"/>
        <v>8.5124747496230029</v>
      </c>
      <c r="AA731" s="477">
        <f t="shared" si="300"/>
        <v>4.3506178979488793E-9</v>
      </c>
      <c r="AB731" s="253">
        <f t="shared" si="308"/>
        <v>1853397566.3492613</v>
      </c>
      <c r="AC731" s="261">
        <f t="shared" si="307"/>
        <v>386.33197339159454</v>
      </c>
      <c r="AD731" s="435">
        <f t="shared" si="301"/>
        <v>-1.5404755755586499E-2</v>
      </c>
      <c r="AE731" s="478">
        <f t="shared" si="309"/>
        <v>-5.2318781614303506E-2</v>
      </c>
    </row>
    <row r="732" spans="2:31" x14ac:dyDescent="0.3">
      <c r="B732" s="353">
        <v>703</v>
      </c>
      <c r="C732" s="432">
        <f t="shared" si="310"/>
        <v>113.65676595677216</v>
      </c>
      <c r="D732" s="433">
        <f t="shared" si="311"/>
        <v>15.595425926272247</v>
      </c>
      <c r="E732" s="434">
        <f t="shared" si="312"/>
        <v>7.0829511766538555</v>
      </c>
      <c r="F732" s="434">
        <f t="shared" si="313"/>
        <v>7.0829511766480993</v>
      </c>
      <c r="G732" s="434">
        <f t="shared" si="314"/>
        <v>5.7562843380765116E-12</v>
      </c>
      <c r="H732" s="467">
        <f t="shared" si="315"/>
        <v>8.5124747496183915</v>
      </c>
      <c r="I732" s="253">
        <f t="shared" si="293"/>
        <v>113.65676595692612</v>
      </c>
      <c r="J732">
        <f t="shared" si="294"/>
        <v>15.595425926280697</v>
      </c>
      <c r="K732" s="253">
        <f t="shared" si="316"/>
        <v>212757685157.64319</v>
      </c>
      <c r="L732" s="249">
        <f t="shared" si="317"/>
        <v>1871931542.012754</v>
      </c>
      <c r="M732" s="253">
        <f t="shared" si="318"/>
        <v>29193569702.51252</v>
      </c>
      <c r="N732" s="443">
        <f t="shared" si="302"/>
        <v>1.0000000000021944E-2</v>
      </c>
      <c r="O732" s="454">
        <f t="shared" si="319"/>
        <v>1.0000000000053159E-2</v>
      </c>
      <c r="Q732" s="353">
        <v>703</v>
      </c>
      <c r="R732" s="54">
        <f t="shared" si="303"/>
        <v>2.2025372070100631E-18</v>
      </c>
      <c r="S732" s="253">
        <f t="shared" si="295"/>
        <v>2.0320220860850827E-7</v>
      </c>
      <c r="T732" s="253">
        <f t="shared" si="296"/>
        <v>9.2288041978878022E-8</v>
      </c>
      <c r="U732">
        <f t="shared" si="304"/>
        <v>1.3725943520103829E-19</v>
      </c>
      <c r="V732" s="253">
        <f t="shared" si="305"/>
        <v>9.2288041978740763E-8</v>
      </c>
      <c r="W732" s="253">
        <f t="shared" si="306"/>
        <v>1.1091416662963024E-7</v>
      </c>
      <c r="X732">
        <f t="shared" si="297"/>
        <v>113.65676595692612</v>
      </c>
      <c r="Y732">
        <f t="shared" si="298"/>
        <v>15.595425926280697</v>
      </c>
      <c r="Z732" s="55">
        <f t="shared" si="299"/>
        <v>8.5124747496230029</v>
      </c>
      <c r="AA732" s="477">
        <f t="shared" si="300"/>
        <v>4.1229988702588116E-9</v>
      </c>
      <c r="AB732" s="253">
        <f t="shared" si="308"/>
        <v>1871931542.012754</v>
      </c>
      <c r="AC732" s="261">
        <f t="shared" si="307"/>
        <v>380.38062370092331</v>
      </c>
      <c r="AD732" s="435">
        <f t="shared" si="301"/>
        <v>-1.5404755755586447E-2</v>
      </c>
      <c r="AE732" s="478">
        <f t="shared" si="309"/>
        <v>-5.2318781614303519E-2</v>
      </c>
    </row>
    <row r="733" spans="2:31" x14ac:dyDescent="0.3">
      <c r="B733" s="353">
        <v>704</v>
      </c>
      <c r="C733" s="432">
        <f t="shared" si="310"/>
        <v>113.65676595677792</v>
      </c>
      <c r="D733" s="433">
        <f t="shared" si="311"/>
        <v>15.595425926272567</v>
      </c>
      <c r="E733" s="434">
        <f t="shared" si="312"/>
        <v>7.0829511766540012</v>
      </c>
      <c r="F733" s="434">
        <f t="shared" si="313"/>
        <v>7.0829511766484581</v>
      </c>
      <c r="G733" s="434">
        <f t="shared" si="314"/>
        <v>5.5431215173484816E-12</v>
      </c>
      <c r="H733" s="467">
        <f t="shared" si="315"/>
        <v>8.5124747496185655</v>
      </c>
      <c r="I733" s="253">
        <f t="shared" si="293"/>
        <v>113.65676595692612</v>
      </c>
      <c r="J733">
        <f t="shared" si="294"/>
        <v>15.595425926280697</v>
      </c>
      <c r="K733" s="253">
        <f t="shared" si="316"/>
        <v>214885262009.23053</v>
      </c>
      <c r="L733" s="249">
        <f t="shared" si="317"/>
        <v>1890650857.4328816</v>
      </c>
      <c r="M733" s="253">
        <f t="shared" si="318"/>
        <v>29485505399.5382</v>
      </c>
      <c r="N733" s="443">
        <f t="shared" si="302"/>
        <v>1.0000000000019023E-2</v>
      </c>
      <c r="O733" s="454">
        <f t="shared" si="319"/>
        <v>1.0000000000051277E-2</v>
      </c>
      <c r="Q733" s="353">
        <v>704</v>
      </c>
      <c r="R733" s="54">
        <f t="shared" si="303"/>
        <v>2.0666367761179458E-18</v>
      </c>
      <c r="S733" s="253">
        <f t="shared" si="295"/>
        <v>1.9809101803554326E-7</v>
      </c>
      <c r="T733" s="253">
        <f t="shared" si="296"/>
        <v>8.9966700230724957E-8</v>
      </c>
      <c r="U733">
        <f t="shared" si="304"/>
        <v>1.2879028592698268E-19</v>
      </c>
      <c r="V733" s="253">
        <f t="shared" si="305"/>
        <v>8.9966700230596168E-8</v>
      </c>
      <c r="W733" s="253">
        <f t="shared" si="306"/>
        <v>1.081243178048183E-7</v>
      </c>
      <c r="X733">
        <f t="shared" si="297"/>
        <v>113.65676595692612</v>
      </c>
      <c r="Y733">
        <f t="shared" si="298"/>
        <v>15.595425926280697</v>
      </c>
      <c r="Z733" s="55">
        <f t="shared" si="299"/>
        <v>8.5124747496230029</v>
      </c>
      <c r="AA733" s="477">
        <f t="shared" si="300"/>
        <v>3.9072885927697202E-9</v>
      </c>
      <c r="AB733" s="253">
        <f t="shared" si="308"/>
        <v>1890650857.4328816</v>
      </c>
      <c r="AC733" s="261">
        <f t="shared" si="307"/>
        <v>374.52095309865229</v>
      </c>
      <c r="AD733" s="435">
        <f t="shared" si="301"/>
        <v>-1.540475575558819E-2</v>
      </c>
      <c r="AE733" s="478">
        <f t="shared" si="309"/>
        <v>-5.2318781614303658E-2</v>
      </c>
    </row>
    <row r="734" spans="2:31" x14ac:dyDescent="0.3">
      <c r="B734" s="353">
        <v>705</v>
      </c>
      <c r="C734" s="432">
        <f t="shared" si="310"/>
        <v>113.65676595678346</v>
      </c>
      <c r="D734" s="433">
        <f t="shared" si="311"/>
        <v>15.59542592627287</v>
      </c>
      <c r="E734" s="434">
        <f t="shared" si="312"/>
        <v>7.0829511766541389</v>
      </c>
      <c r="F734" s="434">
        <f t="shared" si="313"/>
        <v>7.0829511766488036</v>
      </c>
      <c r="G734" s="434">
        <f t="shared" si="314"/>
        <v>5.3352877671386523E-12</v>
      </c>
      <c r="H734" s="467">
        <f t="shared" si="315"/>
        <v>8.5124747496187325</v>
      </c>
      <c r="I734" s="253">
        <f t="shared" si="293"/>
        <v>113.65676595692612</v>
      </c>
      <c r="J734">
        <f t="shared" si="294"/>
        <v>15.595425926280697</v>
      </c>
      <c r="K734" s="253">
        <f t="shared" si="316"/>
        <v>217034114629.3334</v>
      </c>
      <c r="L734" s="249">
        <f t="shared" si="317"/>
        <v>1909557366.0072105</v>
      </c>
      <c r="M734" s="253">
        <f t="shared" si="318"/>
        <v>29780360453.534176</v>
      </c>
      <c r="N734" s="443">
        <f t="shared" si="302"/>
        <v>1.0000000000020128E-2</v>
      </c>
      <c r="O734" s="454">
        <f t="shared" si="319"/>
        <v>1.0000000000049187E-2</v>
      </c>
      <c r="Q734" s="353">
        <v>705</v>
      </c>
      <c r="R734" s="54">
        <f t="shared" si="303"/>
        <v>1.9391216415367744E-18</v>
      </c>
      <c r="S734" s="253">
        <f t="shared" si="295"/>
        <v>1.9310839038151534E-7</v>
      </c>
      <c r="T734" s="253">
        <f t="shared" si="296"/>
        <v>8.770374771043038E-8</v>
      </c>
      <c r="U734">
        <f t="shared" si="304"/>
        <v>1.2084369810250015E-19</v>
      </c>
      <c r="V734" s="253">
        <f t="shared" si="305"/>
        <v>8.7703747710309532E-8</v>
      </c>
      <c r="W734" s="253">
        <f t="shared" si="306"/>
        <v>1.0540464267108496E-7</v>
      </c>
      <c r="X734">
        <f t="shared" si="297"/>
        <v>113.65676595692612</v>
      </c>
      <c r="Y734">
        <f t="shared" si="298"/>
        <v>15.595425926280697</v>
      </c>
      <c r="Z734" s="55">
        <f t="shared" si="299"/>
        <v>8.5124747496230029</v>
      </c>
      <c r="AA734" s="477">
        <f t="shared" si="300"/>
        <v>3.7028640141805415E-9</v>
      </c>
      <c r="AB734" s="253">
        <f t="shared" si="308"/>
        <v>1909557366.0072105</v>
      </c>
      <c r="AC734" s="261">
        <f t="shared" si="307"/>
        <v>368.75154929081776</v>
      </c>
      <c r="AD734" s="435">
        <f t="shared" si="301"/>
        <v>-1.5404755755587344E-2</v>
      </c>
      <c r="AE734" s="478">
        <f t="shared" si="309"/>
        <v>-5.231878161430361E-2</v>
      </c>
    </row>
    <row r="735" spans="2:31" x14ac:dyDescent="0.3">
      <c r="B735" s="353">
        <v>706</v>
      </c>
      <c r="C735" s="432">
        <f t="shared" si="310"/>
        <v>113.65676595678879</v>
      </c>
      <c r="D735" s="433">
        <f t="shared" si="311"/>
        <v>15.595425926273162</v>
      </c>
      <c r="E735" s="434">
        <f t="shared" si="312"/>
        <v>7.0829511766542712</v>
      </c>
      <c r="F735" s="434">
        <f t="shared" si="313"/>
        <v>7.0829511766491358</v>
      </c>
      <c r="G735" s="434">
        <f t="shared" si="314"/>
        <v>5.1354476227061241E-12</v>
      </c>
      <c r="H735" s="467">
        <f t="shared" si="315"/>
        <v>8.5124747496188906</v>
      </c>
      <c r="I735" s="253">
        <f t="shared" ref="I735:I798" si="320">(($C$8*$C$11)/($C$9+$C$10))^(1/(1-$C$7))</f>
        <v>113.65676595692612</v>
      </c>
      <c r="J735">
        <f t="shared" ref="J735:J798" si="321">$C$11*$C$17^$C$7</f>
        <v>15.595425926280697</v>
      </c>
      <c r="K735" s="253">
        <f t="shared" si="316"/>
        <v>219204455775.63702</v>
      </c>
      <c r="L735" s="249">
        <f t="shared" si="317"/>
        <v>1928652939.6672826</v>
      </c>
      <c r="M735" s="253">
        <f t="shared" si="318"/>
        <v>30078164058.070068</v>
      </c>
      <c r="N735" s="443">
        <f t="shared" si="302"/>
        <v>1.0000000000018492E-2</v>
      </c>
      <c r="O735" s="454">
        <f t="shared" si="319"/>
        <v>1.0000000000047391E-2</v>
      </c>
      <c r="Q735" s="353">
        <v>706</v>
      </c>
      <c r="R735" s="54">
        <f t="shared" si="303"/>
        <v>1.8194744156927152E-18</v>
      </c>
      <c r="S735" s="253">
        <f t="shared" ref="S735:S798" si="322">$C$11*R735^$C$7</f>
        <v>1.8825109187458801E-7</v>
      </c>
      <c r="T735" s="253">
        <f t="shared" ref="T735:T798" si="323">$C$8*S735</f>
        <v>8.5497715740694791E-8</v>
      </c>
      <c r="U735">
        <f t="shared" si="304"/>
        <v>1.1338742876436694E-19</v>
      </c>
      <c r="V735" s="253">
        <f t="shared" si="305"/>
        <v>8.5497715740581407E-8</v>
      </c>
      <c r="W735" s="253">
        <f t="shared" si="306"/>
        <v>1.0275337613389322E-7</v>
      </c>
      <c r="X735">
        <f t="shared" ref="X735:X798" si="324">(($C$8*$C$11)/($C$9+$C$10))^(1/(1-$C$7))</f>
        <v>113.65676595692612</v>
      </c>
      <c r="Y735">
        <f t="shared" ref="Y735:Y798" si="325">$C$11*$C$17^$C$7</f>
        <v>15.595425926280697</v>
      </c>
      <c r="Z735" s="55">
        <f t="shared" ref="Z735:Z798" si="326">(1-$C$8)*Y735</f>
        <v>8.5124747496230029</v>
      </c>
      <c r="AA735" s="477">
        <f t="shared" si="300"/>
        <v>3.5091346804751661E-9</v>
      </c>
      <c r="AB735" s="253">
        <f t="shared" si="308"/>
        <v>1928652939.6672826</v>
      </c>
      <c r="AC735" s="261">
        <f t="shared" si="307"/>
        <v>363.07102173949903</v>
      </c>
      <c r="AD735" s="435">
        <f t="shared" si="301"/>
        <v>-1.540475575558533E-2</v>
      </c>
      <c r="AE735" s="478">
        <f t="shared" si="309"/>
        <v>-5.2318781614303624E-2</v>
      </c>
    </row>
    <row r="736" spans="2:31" x14ac:dyDescent="0.3">
      <c r="B736" s="353">
        <v>707</v>
      </c>
      <c r="C736" s="432">
        <f t="shared" si="310"/>
        <v>113.65676595679393</v>
      </c>
      <c r="D736" s="433">
        <f t="shared" si="311"/>
        <v>15.595425926273439</v>
      </c>
      <c r="E736" s="434">
        <f t="shared" si="312"/>
        <v>7.0829511766543973</v>
      </c>
      <c r="F736" s="434">
        <f t="shared" si="313"/>
        <v>7.0829511766494564</v>
      </c>
      <c r="G736" s="434">
        <f t="shared" si="314"/>
        <v>4.9409365487917967E-12</v>
      </c>
      <c r="H736" s="467">
        <f t="shared" si="315"/>
        <v>8.5124747496190416</v>
      </c>
      <c r="I736" s="253">
        <f t="shared" si="320"/>
        <v>113.65676595692612</v>
      </c>
      <c r="J736">
        <f t="shared" si="321"/>
        <v>15.595425926280697</v>
      </c>
      <c r="K736" s="253">
        <f t="shared" si="316"/>
        <v>221396500333.40341</v>
      </c>
      <c r="L736" s="249">
        <f t="shared" si="317"/>
        <v>1947939469.0639553</v>
      </c>
      <c r="M736" s="253">
        <f t="shared" si="318"/>
        <v>30378945698.65134</v>
      </c>
      <c r="N736" s="443">
        <f t="shared" si="302"/>
        <v>1.0000000000018999E-2</v>
      </c>
      <c r="O736" s="454">
        <f t="shared" si="319"/>
        <v>1.00000000000457E-2</v>
      </c>
      <c r="Q736" s="353">
        <v>707</v>
      </c>
      <c r="R736" s="54">
        <f t="shared" si="303"/>
        <v>1.7072096347378964E-18</v>
      </c>
      <c r="S736" s="253">
        <f t="shared" si="322"/>
        <v>1.8351597008270995E-7</v>
      </c>
      <c r="T736" s="253">
        <f t="shared" si="323"/>
        <v>8.3347172586186743E-8</v>
      </c>
      <c r="U736">
        <f t="shared" si="304"/>
        <v>1.0639122439706596E-19</v>
      </c>
      <c r="V736" s="253">
        <f t="shared" si="305"/>
        <v>8.3347172586080347E-8</v>
      </c>
      <c r="W736" s="253">
        <f t="shared" si="306"/>
        <v>1.001687974965232E-7</v>
      </c>
      <c r="X736">
        <f t="shared" si="324"/>
        <v>113.65676595692612</v>
      </c>
      <c r="Y736">
        <f t="shared" si="325"/>
        <v>15.595425926280697</v>
      </c>
      <c r="Z736" s="55">
        <f t="shared" si="326"/>
        <v>8.5124747496230029</v>
      </c>
      <c r="AA736" s="477">
        <f t="shared" ref="AA736:AA799" si="327">AA735*(1-$C$9)</f>
        <v>3.325541029472207E-9</v>
      </c>
      <c r="AB736" s="253">
        <f t="shared" si="308"/>
        <v>1947939469.0639553</v>
      </c>
      <c r="AC736" s="261">
        <f t="shared" si="307"/>
        <v>357.47800132767048</v>
      </c>
      <c r="AD736" s="435">
        <f t="shared" ref="AD736:AD799" si="328">(AC736-AC735)/AC735</f>
        <v>-1.5404755755587404E-2</v>
      </c>
      <c r="AE736" s="478">
        <f t="shared" si="309"/>
        <v>-5.2318781614303554E-2</v>
      </c>
    </row>
    <row r="737" spans="2:31" x14ac:dyDescent="0.3">
      <c r="B737" s="353">
        <v>708</v>
      </c>
      <c r="C737" s="432">
        <f t="shared" si="310"/>
        <v>113.65676595679886</v>
      </c>
      <c r="D737" s="433">
        <f t="shared" si="311"/>
        <v>15.595425926273712</v>
      </c>
      <c r="E737" s="434">
        <f t="shared" si="312"/>
        <v>7.0829511766545217</v>
      </c>
      <c r="F737" s="434">
        <f t="shared" si="313"/>
        <v>7.0829511766497637</v>
      </c>
      <c r="G737" s="434">
        <f t="shared" si="314"/>
        <v>4.7579717943335709E-12</v>
      </c>
      <c r="H737" s="467">
        <f t="shared" si="315"/>
        <v>8.5124747496191908</v>
      </c>
      <c r="I737" s="253">
        <f t="shared" si="320"/>
        <v>113.65676595692612</v>
      </c>
      <c r="J737">
        <f t="shared" si="321"/>
        <v>15.595425926280697</v>
      </c>
      <c r="K737" s="253">
        <f t="shared" si="316"/>
        <v>223610465336.74713</v>
      </c>
      <c r="L737" s="249">
        <f t="shared" si="317"/>
        <v>1967418863.7545948</v>
      </c>
      <c r="M737" s="253">
        <f t="shared" si="318"/>
        <v>30682735155.638412</v>
      </c>
      <c r="N737" s="443">
        <f t="shared" ref="N737:N800" si="329">(M737-M736)/M736</f>
        <v>1.0000000000018387E-2</v>
      </c>
      <c r="O737" s="454">
        <f t="shared" si="319"/>
        <v>1.0000000000043746E-2</v>
      </c>
      <c r="Q737" s="353">
        <v>708</v>
      </c>
      <c r="R737" s="54">
        <f t="shared" si="303"/>
        <v>1.6018717888002073E-18</v>
      </c>
      <c r="S737" s="253">
        <f t="shared" si="322"/>
        <v>1.788999518676599E-7</v>
      </c>
      <c r="T737" s="253">
        <f t="shared" si="323"/>
        <v>8.1250722524334572E-8</v>
      </c>
      <c r="U737">
        <f t="shared" si="304"/>
        <v>9.9826698180353958E-20</v>
      </c>
      <c r="V737" s="253">
        <f t="shared" si="305"/>
        <v>8.1250722524234741E-8</v>
      </c>
      <c r="W737" s="253">
        <f t="shared" si="306"/>
        <v>9.7649229343325323E-8</v>
      </c>
      <c r="X737">
        <f t="shared" si="324"/>
        <v>113.65676595692612</v>
      </c>
      <c r="Y737">
        <f t="shared" si="325"/>
        <v>15.595425926280697</v>
      </c>
      <c r="Z737" s="55">
        <f t="shared" si="326"/>
        <v>8.5124747496230029</v>
      </c>
      <c r="AA737" s="477">
        <f t="shared" si="327"/>
        <v>3.1515527746018441E-9</v>
      </c>
      <c r="AB737" s="253">
        <f t="shared" si="308"/>
        <v>1967418863.7545948</v>
      </c>
      <c r="AC737" s="261">
        <f t="shared" si="307"/>
        <v>351.97114002922291</v>
      </c>
      <c r="AD737" s="435">
        <f t="shared" si="328"/>
        <v>-1.5404755755585338E-2</v>
      </c>
      <c r="AE737" s="478">
        <f t="shared" si="309"/>
        <v>-5.2318781614303651E-2</v>
      </c>
    </row>
    <row r="738" spans="2:31" x14ac:dyDescent="0.3">
      <c r="B738" s="353">
        <v>709</v>
      </c>
      <c r="C738" s="432">
        <f t="shared" si="310"/>
        <v>113.65676595680362</v>
      </c>
      <c r="D738" s="433">
        <f t="shared" si="311"/>
        <v>15.595425926273972</v>
      </c>
      <c r="E738" s="434">
        <f t="shared" si="312"/>
        <v>7.0829511766546389</v>
      </c>
      <c r="F738" s="434">
        <f t="shared" si="313"/>
        <v>7.0829511766500604</v>
      </c>
      <c r="G738" s="434">
        <f t="shared" si="314"/>
        <v>4.5785597535541456E-12</v>
      </c>
      <c r="H738" s="467">
        <f t="shared" si="315"/>
        <v>8.5124747496193329</v>
      </c>
      <c r="I738" s="253">
        <f t="shared" si="320"/>
        <v>113.65676595692612</v>
      </c>
      <c r="J738">
        <f t="shared" si="321"/>
        <v>15.595425926280697</v>
      </c>
      <c r="K738" s="253">
        <f t="shared" si="316"/>
        <v>225846569990.12408</v>
      </c>
      <c r="L738" s="249">
        <f t="shared" si="317"/>
        <v>1987093052.3921409</v>
      </c>
      <c r="M738" s="253">
        <f t="shared" si="318"/>
        <v>30989562507.19537</v>
      </c>
      <c r="N738" s="443">
        <f t="shared" si="329"/>
        <v>1.000000000001868E-2</v>
      </c>
      <c r="O738" s="454">
        <f t="shared" si="319"/>
        <v>1.0000000000042404E-2</v>
      </c>
      <c r="Q738" s="353">
        <v>709</v>
      </c>
      <c r="R738" s="54">
        <f t="shared" si="303"/>
        <v>1.5030334737701536E-18</v>
      </c>
      <c r="S738" s="253">
        <f t="shared" si="322"/>
        <v>1.7440004139054655E-7</v>
      </c>
      <c r="T738" s="253">
        <f t="shared" si="323"/>
        <v>7.9207004939487219E-8</v>
      </c>
      <c r="U738">
        <f t="shared" si="304"/>
        <v>9.3667214810870314E-20</v>
      </c>
      <c r="V738" s="253">
        <f t="shared" si="305"/>
        <v>7.9207004939393556E-8</v>
      </c>
      <c r="W738" s="253">
        <f t="shared" si="306"/>
        <v>9.5193036451059334E-8</v>
      </c>
      <c r="X738">
        <f t="shared" si="324"/>
        <v>113.65676595692612</v>
      </c>
      <c r="Y738">
        <f t="shared" si="325"/>
        <v>15.595425926280697</v>
      </c>
      <c r="Z738" s="55">
        <f t="shared" si="326"/>
        <v>8.5124747496230029</v>
      </c>
      <c r="AA738" s="477">
        <f t="shared" si="327"/>
        <v>2.9866673732414975E-9</v>
      </c>
      <c r="AB738" s="253">
        <f t="shared" si="308"/>
        <v>1987093052.3921409</v>
      </c>
      <c r="AC738" s="261">
        <f t="shared" si="307"/>
        <v>346.5491105840577</v>
      </c>
      <c r="AD738" s="435">
        <f t="shared" si="328"/>
        <v>-1.5404755755585631E-2</v>
      </c>
      <c r="AE738" s="478">
        <f t="shared" si="309"/>
        <v>-5.2318781614303617E-2</v>
      </c>
    </row>
    <row r="739" spans="2:31" x14ac:dyDescent="0.3">
      <c r="B739" s="353">
        <v>710</v>
      </c>
      <c r="C739" s="432">
        <f t="shared" si="310"/>
        <v>113.65676595680821</v>
      </c>
      <c r="D739" s="433">
        <f t="shared" si="311"/>
        <v>15.595425926274229</v>
      </c>
      <c r="E739" s="434">
        <f t="shared" si="312"/>
        <v>7.0829511766547562</v>
      </c>
      <c r="F739" s="434">
        <f t="shared" si="313"/>
        <v>7.0829511766503463</v>
      </c>
      <c r="G739" s="434">
        <f t="shared" si="314"/>
        <v>4.4098058538111218E-12</v>
      </c>
      <c r="H739" s="467">
        <f t="shared" si="315"/>
        <v>8.5124747496194733</v>
      </c>
      <c r="I739" s="253">
        <f t="shared" si="320"/>
        <v>113.65676595692612</v>
      </c>
      <c r="J739">
        <f t="shared" si="321"/>
        <v>15.595425926280697</v>
      </c>
      <c r="K739" s="253">
        <f t="shared" si="316"/>
        <v>228105035690.03455</v>
      </c>
      <c r="L739" s="249">
        <f t="shared" si="317"/>
        <v>2006963982.9160624</v>
      </c>
      <c r="M739" s="253">
        <f t="shared" si="318"/>
        <v>31299458132.267731</v>
      </c>
      <c r="N739" s="443">
        <f t="shared" si="329"/>
        <v>1.0000000000013142E-2</v>
      </c>
      <c r="O739" s="454">
        <f t="shared" si="319"/>
        <v>1.0000000000040827E-2</v>
      </c>
      <c r="Q739" s="353">
        <v>710</v>
      </c>
      <c r="R739" s="54">
        <f t="shared" si="303"/>
        <v>1.4102936571257276E-18</v>
      </c>
      <c r="S739" s="253">
        <f t="shared" si="322"/>
        <v>1.7001331816748636E-7</v>
      </c>
      <c r="T739" s="253">
        <f t="shared" si="323"/>
        <v>7.7214693439864334E-8</v>
      </c>
      <c r="U739">
        <f t="shared" si="304"/>
        <v>8.7887782430455763E-20</v>
      </c>
      <c r="V739" s="253">
        <f t="shared" si="305"/>
        <v>7.7214693439776441E-8</v>
      </c>
      <c r="W739" s="253">
        <f t="shared" si="306"/>
        <v>9.2798624727622023E-8</v>
      </c>
      <c r="X739">
        <f t="shared" si="324"/>
        <v>113.65676595692612</v>
      </c>
      <c r="Y739">
        <f t="shared" si="325"/>
        <v>15.595425926280697</v>
      </c>
      <c r="Z739" s="55">
        <f t="shared" si="326"/>
        <v>8.5124747496230029</v>
      </c>
      <c r="AA739" s="477">
        <f t="shared" si="327"/>
        <v>2.8304085751863099E-9</v>
      </c>
      <c r="AB739" s="253">
        <f t="shared" si="308"/>
        <v>2006963982.9160624</v>
      </c>
      <c r="AC739" s="261">
        <f t="shared" si="307"/>
        <v>341.21060617819307</v>
      </c>
      <c r="AD739" s="435">
        <f t="shared" si="328"/>
        <v>-1.5404755755590771E-2</v>
      </c>
      <c r="AE739" s="478">
        <f t="shared" si="309"/>
        <v>-5.2318781614303575E-2</v>
      </c>
    </row>
    <row r="740" spans="2:31" x14ac:dyDescent="0.3">
      <c r="B740" s="353">
        <v>711</v>
      </c>
      <c r="C740" s="432">
        <f t="shared" si="310"/>
        <v>113.65676595681263</v>
      </c>
      <c r="D740" s="433">
        <f t="shared" si="311"/>
        <v>15.595425926274471</v>
      </c>
      <c r="E740" s="434">
        <f t="shared" si="312"/>
        <v>7.0829511766548654</v>
      </c>
      <c r="F740" s="434">
        <f t="shared" si="313"/>
        <v>7.0829511766506217</v>
      </c>
      <c r="G740" s="434">
        <f t="shared" si="314"/>
        <v>4.2437164893271984E-12</v>
      </c>
      <c r="H740" s="467">
        <f t="shared" si="315"/>
        <v>8.5124747496196047</v>
      </c>
      <c r="I740" s="253">
        <f t="shared" si="320"/>
        <v>113.65676595692612</v>
      </c>
      <c r="J740">
        <f t="shared" si="321"/>
        <v>15.595425926280697</v>
      </c>
      <c r="K740" s="253">
        <f t="shared" si="316"/>
        <v>230386086046.94385</v>
      </c>
      <c r="L740" s="249">
        <f t="shared" si="317"/>
        <v>2027033622.745223</v>
      </c>
      <c r="M740" s="253">
        <f t="shared" si="318"/>
        <v>31612452713.590939</v>
      </c>
      <c r="N740" s="443">
        <f t="shared" si="329"/>
        <v>1.000000000001695E-2</v>
      </c>
      <c r="O740" s="454">
        <f t="shared" si="319"/>
        <v>1.0000000000039264E-2</v>
      </c>
      <c r="Q740" s="353">
        <v>711</v>
      </c>
      <c r="R740" s="54">
        <f t="shared" si="303"/>
        <v>1.3232760507589398E-18</v>
      </c>
      <c r="S740" s="253">
        <f t="shared" si="322"/>
        <v>1.6573693517417724E-7</v>
      </c>
      <c r="T740" s="253">
        <f t="shared" si="323"/>
        <v>7.5272494996713416E-8</v>
      </c>
      <c r="U740">
        <f t="shared" si="304"/>
        <v>8.2464951222684484E-20</v>
      </c>
      <c r="V740" s="253">
        <f t="shared" si="305"/>
        <v>7.5272494996630949E-8</v>
      </c>
      <c r="W740" s="253">
        <f t="shared" si="306"/>
        <v>9.0464440177463822E-8</v>
      </c>
      <c r="X740">
        <f t="shared" si="324"/>
        <v>113.65676595692612</v>
      </c>
      <c r="Y740">
        <f t="shared" si="325"/>
        <v>15.595425926280697</v>
      </c>
      <c r="Z740" s="55">
        <f t="shared" si="326"/>
        <v>8.5124747496230029</v>
      </c>
      <c r="AA740" s="477">
        <f t="shared" si="327"/>
        <v>2.6823250470618853E-9</v>
      </c>
      <c r="AB740" s="253">
        <f t="shared" si="308"/>
        <v>2027033622.745223</v>
      </c>
      <c r="AC740" s="261">
        <f t="shared" si="307"/>
        <v>335.95434012880276</v>
      </c>
      <c r="AD740" s="435">
        <f t="shared" si="328"/>
        <v>-1.5404755755585448E-2</v>
      </c>
      <c r="AE740" s="478">
        <f t="shared" si="309"/>
        <v>-5.231878161430354E-2</v>
      </c>
    </row>
    <row r="741" spans="2:31" x14ac:dyDescent="0.3">
      <c r="B741" s="353">
        <v>712</v>
      </c>
      <c r="C741" s="432">
        <f t="shared" si="310"/>
        <v>113.65676595681687</v>
      </c>
      <c r="D741" s="433">
        <f t="shared" si="311"/>
        <v>15.595425926274702</v>
      </c>
      <c r="E741" s="434">
        <f t="shared" si="312"/>
        <v>7.0829511766549702</v>
      </c>
      <c r="F741" s="434">
        <f t="shared" si="313"/>
        <v>7.0829511766508855</v>
      </c>
      <c r="G741" s="434">
        <f t="shared" si="314"/>
        <v>4.0847325522008759E-12</v>
      </c>
      <c r="H741" s="467">
        <f t="shared" si="315"/>
        <v>8.5124747496197308</v>
      </c>
      <c r="I741" s="253">
        <f t="shared" si="320"/>
        <v>113.65676595692612</v>
      </c>
      <c r="J741">
        <f t="shared" si="321"/>
        <v>15.595425926280697</v>
      </c>
      <c r="K741" s="253">
        <f t="shared" si="316"/>
        <v>232689946907.42197</v>
      </c>
      <c r="L741" s="249">
        <f t="shared" si="317"/>
        <v>2047303958.9726753</v>
      </c>
      <c r="M741" s="253">
        <f t="shared" si="318"/>
        <v>31928577240.727329</v>
      </c>
      <c r="N741" s="443">
        <f t="shared" si="329"/>
        <v>1.0000000000015226E-2</v>
      </c>
      <c r="O741" s="454">
        <f t="shared" si="319"/>
        <v>1.0000000000037678E-2</v>
      </c>
      <c r="Q741" s="353">
        <v>712</v>
      </c>
      <c r="R741" s="54">
        <f t="shared" si="303"/>
        <v>1.2416275842018263E-18</v>
      </c>
      <c r="S741" s="253">
        <f t="shared" si="322"/>
        <v>1.6156811699815761E-7</v>
      </c>
      <c r="T741" s="253">
        <f t="shared" si="323"/>
        <v>7.3379149105124024E-8</v>
      </c>
      <c r="U741">
        <f t="shared" si="304"/>
        <v>7.7376718266168959E-20</v>
      </c>
      <c r="V741" s="253">
        <f t="shared" si="305"/>
        <v>7.3379149105046653E-8</v>
      </c>
      <c r="W741" s="253">
        <f t="shared" si="306"/>
        <v>8.8188967893033582E-8</v>
      </c>
      <c r="X741">
        <f t="shared" si="324"/>
        <v>113.65676595692612</v>
      </c>
      <c r="Y741">
        <f t="shared" si="325"/>
        <v>15.595425926280697</v>
      </c>
      <c r="Z741" s="55">
        <f t="shared" si="326"/>
        <v>8.5124747496230029</v>
      </c>
      <c r="AA741" s="477">
        <f t="shared" si="327"/>
        <v>2.5419890687060778E-9</v>
      </c>
      <c r="AB741" s="253">
        <f t="shared" si="308"/>
        <v>2047303958.9726753</v>
      </c>
      <c r="AC741" s="261">
        <f t="shared" si="307"/>
        <v>330.77904557408959</v>
      </c>
      <c r="AD741" s="435">
        <f t="shared" si="328"/>
        <v>-1.5404755755585675E-2</v>
      </c>
      <c r="AE741" s="478">
        <f t="shared" si="309"/>
        <v>-5.2318781614303651E-2</v>
      </c>
    </row>
    <row r="742" spans="2:31" x14ac:dyDescent="0.3">
      <c r="B742" s="353">
        <v>713</v>
      </c>
      <c r="C742" s="432">
        <f t="shared" si="310"/>
        <v>113.65676595682096</v>
      </c>
      <c r="D742" s="433">
        <f t="shared" si="311"/>
        <v>15.595425926274926</v>
      </c>
      <c r="E742" s="434">
        <f t="shared" si="312"/>
        <v>7.0829511766550723</v>
      </c>
      <c r="F742" s="434">
        <f t="shared" si="313"/>
        <v>7.0829511766511404</v>
      </c>
      <c r="G742" s="434">
        <f t="shared" si="314"/>
        <v>3.9319658640124544E-12</v>
      </c>
      <c r="H742" s="467">
        <f t="shared" si="315"/>
        <v>8.5124747496198534</v>
      </c>
      <c r="I742" s="253">
        <f t="shared" si="320"/>
        <v>113.65676595692612</v>
      </c>
      <c r="J742">
        <f t="shared" si="321"/>
        <v>15.595425926280697</v>
      </c>
      <c r="K742" s="253">
        <f t="shared" si="316"/>
        <v>235016846376.50464</v>
      </c>
      <c r="L742" s="249">
        <f t="shared" si="317"/>
        <v>2067776998.562402</v>
      </c>
      <c r="M742" s="253">
        <f t="shared" si="318"/>
        <v>32247863013.135078</v>
      </c>
      <c r="N742" s="443">
        <f t="shared" si="329"/>
        <v>1.0000000000014905E-2</v>
      </c>
      <c r="O742" s="454">
        <f t="shared" si="319"/>
        <v>1.0000000000036325E-2</v>
      </c>
      <c r="Q742" s="353">
        <v>713</v>
      </c>
      <c r="R742" s="54">
        <f t="shared" si="303"/>
        <v>1.1650169720571045E-18</v>
      </c>
      <c r="S742" s="253">
        <f t="shared" si="322"/>
        <v>1.5750415803753581E-7</v>
      </c>
      <c r="T742" s="253">
        <f t="shared" si="323"/>
        <v>7.1533426965947446E-8</v>
      </c>
      <c r="U742">
        <f t="shared" si="304"/>
        <v>7.2602438258583931E-20</v>
      </c>
      <c r="V742" s="253">
        <f t="shared" si="305"/>
        <v>7.1533426965874839E-8</v>
      </c>
      <c r="W742" s="253">
        <f t="shared" si="306"/>
        <v>8.5970731071588366E-8</v>
      </c>
      <c r="X742">
        <f t="shared" si="324"/>
        <v>113.65676595692612</v>
      </c>
      <c r="Y742">
        <f t="shared" si="325"/>
        <v>15.595425926280697</v>
      </c>
      <c r="Z742" s="55">
        <f t="shared" si="326"/>
        <v>8.5124747496230029</v>
      </c>
      <c r="AA742" s="477">
        <f t="shared" si="327"/>
        <v>2.4089952977544975E-9</v>
      </c>
      <c r="AB742" s="253">
        <f t="shared" si="308"/>
        <v>2067776998.562402</v>
      </c>
      <c r="AC742" s="261">
        <f t="shared" si="307"/>
        <v>325.68347516795478</v>
      </c>
      <c r="AD742" s="435">
        <f t="shared" si="328"/>
        <v>-1.5404755755586336E-2</v>
      </c>
      <c r="AE742" s="478">
        <f t="shared" si="309"/>
        <v>-5.2318781614303617E-2</v>
      </c>
    </row>
    <row r="743" spans="2:31" x14ac:dyDescent="0.3">
      <c r="B743" s="353">
        <v>714</v>
      </c>
      <c r="C743" s="432">
        <f t="shared" si="310"/>
        <v>113.6567659568249</v>
      </c>
      <c r="D743" s="433">
        <f t="shared" si="311"/>
        <v>15.595425926275142</v>
      </c>
      <c r="E743" s="434">
        <f t="shared" si="312"/>
        <v>7.0829511766551709</v>
      </c>
      <c r="F743" s="434">
        <f t="shared" si="313"/>
        <v>7.0829511766513855</v>
      </c>
      <c r="G743" s="434">
        <f t="shared" si="314"/>
        <v>3.7854164247619337E-12</v>
      </c>
      <c r="H743" s="467">
        <f t="shared" si="315"/>
        <v>8.5124747496199724</v>
      </c>
      <c r="I743" s="253">
        <f t="shared" si="320"/>
        <v>113.65676595692612</v>
      </c>
      <c r="J743">
        <f t="shared" si="321"/>
        <v>15.595425926280697</v>
      </c>
      <c r="K743" s="253">
        <f t="shared" si="316"/>
        <v>237367014840.27792</v>
      </c>
      <c r="L743" s="249">
        <f t="shared" si="317"/>
        <v>2088454768.5480261</v>
      </c>
      <c r="M743" s="253">
        <f t="shared" si="318"/>
        <v>32570341643.266853</v>
      </c>
      <c r="N743" s="443">
        <f t="shared" si="329"/>
        <v>1.0000000000013151E-2</v>
      </c>
      <c r="O743" s="454">
        <f t="shared" si="319"/>
        <v>1.0000000000035056E-2</v>
      </c>
      <c r="Q743" s="353">
        <v>714</v>
      </c>
      <c r="R743" s="54">
        <f t="shared" ref="R743:R806" si="330">AA743/AB743</f>
        <v>1.0931333698208829E-18</v>
      </c>
      <c r="S743" s="253">
        <f t="shared" si="322"/>
        <v>1.5354242074502816E-7</v>
      </c>
      <c r="T743" s="253">
        <f t="shared" si="323"/>
        <v>6.9734130688294079E-8</v>
      </c>
      <c r="U743">
        <f t="shared" ref="U743:U806" si="331">($C$9+$C$10)*R743</f>
        <v>6.8122739749175364E-20</v>
      </c>
      <c r="V743" s="253">
        <f t="shared" ref="V743:V806" si="332">T743-U743</f>
        <v>6.9734130688225959E-8</v>
      </c>
      <c r="W743" s="253">
        <f t="shared" ref="W743:W806" si="333">(1-$C$8)*S743</f>
        <v>8.380829005673408E-8</v>
      </c>
      <c r="X743">
        <f t="shared" si="324"/>
        <v>113.65676595692612</v>
      </c>
      <c r="Y743">
        <f t="shared" si="325"/>
        <v>15.595425926280697</v>
      </c>
      <c r="Z743" s="55">
        <f t="shared" si="326"/>
        <v>8.5124747496230029</v>
      </c>
      <c r="AA743" s="477">
        <f t="shared" si="327"/>
        <v>2.2829595988613958E-9</v>
      </c>
      <c r="AB743" s="253">
        <f t="shared" si="308"/>
        <v>2088454768.5480261</v>
      </c>
      <c r="AC743" s="261">
        <f t="shared" si="307"/>
        <v>320.66640077936131</v>
      </c>
      <c r="AD743" s="435">
        <f t="shared" si="328"/>
        <v>-1.5404755755588057E-2</v>
      </c>
      <c r="AE743" s="478">
        <f t="shared" si="309"/>
        <v>-5.2318781614303519E-2</v>
      </c>
    </row>
    <row r="744" spans="2:31" x14ac:dyDescent="0.3">
      <c r="B744" s="353">
        <v>715</v>
      </c>
      <c r="C744" s="432">
        <f t="shared" si="310"/>
        <v>113.65676595682868</v>
      </c>
      <c r="D744" s="433">
        <f t="shared" si="311"/>
        <v>15.59542592627535</v>
      </c>
      <c r="E744" s="434">
        <f t="shared" si="312"/>
        <v>7.0829511766552651</v>
      </c>
      <c r="F744" s="434">
        <f t="shared" si="313"/>
        <v>7.0829511766516209</v>
      </c>
      <c r="G744" s="434">
        <f t="shared" si="314"/>
        <v>3.6441960560296138E-12</v>
      </c>
      <c r="H744" s="467">
        <f t="shared" si="315"/>
        <v>8.5124747496200843</v>
      </c>
      <c r="I744" s="253">
        <f t="shared" si="320"/>
        <v>113.65676595692612</v>
      </c>
      <c r="J744">
        <f t="shared" si="321"/>
        <v>15.595425926280697</v>
      </c>
      <c r="K744" s="253">
        <f t="shared" si="316"/>
        <v>239740684988.68869</v>
      </c>
      <c r="L744" s="249">
        <f t="shared" si="317"/>
        <v>2109339316.2335064</v>
      </c>
      <c r="M744" s="253">
        <f t="shared" si="318"/>
        <v>32896045059.699959</v>
      </c>
      <c r="N744" s="443">
        <f t="shared" si="329"/>
        <v>1.0000000000013415E-2</v>
      </c>
      <c r="O744" s="454">
        <f t="shared" si="319"/>
        <v>1.000000000003365E-2</v>
      </c>
      <c r="Q744" s="353">
        <v>715</v>
      </c>
      <c r="R744" s="54">
        <f t="shared" si="330"/>
        <v>1.0256851126434815E-18</v>
      </c>
      <c r="S744" s="253">
        <f t="shared" si="322"/>
        <v>1.4968033391616803E-7</v>
      </c>
      <c r="T744" s="253">
        <f t="shared" si="323"/>
        <v>6.7980092512091933E-8</v>
      </c>
      <c r="U744">
        <f t="shared" si="331"/>
        <v>6.3919446539871508E-20</v>
      </c>
      <c r="V744" s="253">
        <f t="shared" si="332"/>
        <v>6.7980092512028009E-8</v>
      </c>
      <c r="W744" s="253">
        <f t="shared" si="333"/>
        <v>8.1700241404076099E-8</v>
      </c>
      <c r="X744">
        <f t="shared" si="324"/>
        <v>113.65676595692612</v>
      </c>
      <c r="Y744">
        <f t="shared" si="325"/>
        <v>15.595425926280697</v>
      </c>
      <c r="Z744" s="55">
        <f t="shared" si="326"/>
        <v>8.5124747496230029</v>
      </c>
      <c r="AA744" s="477">
        <f t="shared" si="327"/>
        <v>2.1635179341742885E-9</v>
      </c>
      <c r="AB744" s="253">
        <f t="shared" si="308"/>
        <v>2109339316.2335064</v>
      </c>
      <c r="AC744" s="261">
        <f t="shared" si="307"/>
        <v>315.72661319633175</v>
      </c>
      <c r="AD744" s="435">
        <f t="shared" si="328"/>
        <v>-1.5404755755588005E-2</v>
      </c>
      <c r="AE744" s="478">
        <f t="shared" si="309"/>
        <v>-5.231878161430354E-2</v>
      </c>
    </row>
    <row r="745" spans="2:31" x14ac:dyDescent="0.3">
      <c r="B745" s="353">
        <v>716</v>
      </c>
      <c r="C745" s="432">
        <f t="shared" si="310"/>
        <v>113.65676595683233</v>
      </c>
      <c r="D745" s="433">
        <f t="shared" si="311"/>
        <v>15.595425926275551</v>
      </c>
      <c r="E745" s="434">
        <f t="shared" si="312"/>
        <v>7.0829511766553566</v>
      </c>
      <c r="F745" s="434">
        <f t="shared" si="313"/>
        <v>7.0829511766518491</v>
      </c>
      <c r="G745" s="434">
        <f t="shared" si="314"/>
        <v>3.5074165793957945E-12</v>
      </c>
      <c r="H745" s="467">
        <f t="shared" si="315"/>
        <v>8.5124747496201945</v>
      </c>
      <c r="I745" s="253">
        <f t="shared" si="320"/>
        <v>113.65676595692612</v>
      </c>
      <c r="J745">
        <f t="shared" si="321"/>
        <v>15.595425926280697</v>
      </c>
      <c r="K745" s="253">
        <f t="shared" si="316"/>
        <v>242138091838.58334</v>
      </c>
      <c r="L745" s="249">
        <f t="shared" si="317"/>
        <v>2130432709.3958416</v>
      </c>
      <c r="M745" s="253">
        <f t="shared" si="318"/>
        <v>33225005510.29739</v>
      </c>
      <c r="N745" s="443">
        <f t="shared" si="329"/>
        <v>1.000000000001312E-2</v>
      </c>
      <c r="O745" s="454">
        <f t="shared" si="319"/>
        <v>1.0000000000032394E-2</v>
      </c>
      <c r="Q745" s="353">
        <v>716</v>
      </c>
      <c r="R745" s="54">
        <f t="shared" si="330"/>
        <v>9.6239853191093541E-19</v>
      </c>
      <c r="S745" s="253">
        <f t="shared" si="322"/>
        <v>1.4591539102056877E-7</v>
      </c>
      <c r="T745" s="253">
        <f t="shared" si="323"/>
        <v>6.6270174050198832E-8</v>
      </c>
      <c r="U745">
        <f t="shared" si="331"/>
        <v>5.9975503936083973E-20</v>
      </c>
      <c r="V745" s="253">
        <f t="shared" si="332"/>
        <v>6.6270174050138851E-8</v>
      </c>
      <c r="W745" s="253">
        <f t="shared" si="333"/>
        <v>7.9645216970369943E-8</v>
      </c>
      <c r="X745">
        <f t="shared" si="324"/>
        <v>113.65676595692612</v>
      </c>
      <c r="Y745">
        <f t="shared" si="325"/>
        <v>15.595425926280697</v>
      </c>
      <c r="Z745" s="55">
        <f t="shared" si="326"/>
        <v>8.5124747496230029</v>
      </c>
      <c r="AA745" s="477">
        <f t="shared" si="327"/>
        <v>2.0503253118575944E-9</v>
      </c>
      <c r="AB745" s="253">
        <f t="shared" si="308"/>
        <v>2130432709.3958416</v>
      </c>
      <c r="AC745" s="261">
        <f t="shared" ref="AC745:AC808" si="334">$C$11*(AA745^$C$7)*(AB745^(1-$C$7))</f>
        <v>310.86292183450433</v>
      </c>
      <c r="AD745" s="435">
        <f t="shared" si="328"/>
        <v>-1.5404755755584589E-2</v>
      </c>
      <c r="AE745" s="478">
        <f t="shared" si="309"/>
        <v>-5.2318781614303679E-2</v>
      </c>
    </row>
    <row r="746" spans="2:31" x14ac:dyDescent="0.3">
      <c r="B746" s="353">
        <v>717</v>
      </c>
      <c r="C746" s="432">
        <f t="shared" si="310"/>
        <v>113.65676595683584</v>
      </c>
      <c r="D746" s="433">
        <f t="shared" si="311"/>
        <v>15.595425926275745</v>
      </c>
      <c r="E746" s="434">
        <f t="shared" si="312"/>
        <v>7.0829511766554445</v>
      </c>
      <c r="F746" s="434">
        <f t="shared" si="313"/>
        <v>7.0829511766520676</v>
      </c>
      <c r="G746" s="434">
        <f t="shared" si="314"/>
        <v>3.3768543516998761E-12</v>
      </c>
      <c r="H746" s="467">
        <f t="shared" si="315"/>
        <v>8.512474749620301</v>
      </c>
      <c r="I746" s="253">
        <f t="shared" si="320"/>
        <v>113.65676595692612</v>
      </c>
      <c r="J746">
        <f t="shared" si="321"/>
        <v>15.595425926280697</v>
      </c>
      <c r="K746" s="253">
        <f t="shared" si="316"/>
        <v>244559472756.97675</v>
      </c>
      <c r="L746" s="249">
        <f t="shared" si="317"/>
        <v>2151737036.4898</v>
      </c>
      <c r="M746" s="253">
        <f t="shared" si="318"/>
        <v>33557255565.40081</v>
      </c>
      <c r="N746" s="443">
        <f t="shared" si="329"/>
        <v>1.0000000000013434E-2</v>
      </c>
      <c r="O746" s="454">
        <f t="shared" si="319"/>
        <v>1.0000000000031258E-2</v>
      </c>
      <c r="Q746" s="353">
        <v>717</v>
      </c>
      <c r="R746" s="54">
        <f t="shared" si="330"/>
        <v>9.0301684484550568E-19</v>
      </c>
      <c r="S746" s="253">
        <f t="shared" si="322"/>
        <v>1.4224514857516454E-7</v>
      </c>
      <c r="T746" s="253">
        <f t="shared" si="323"/>
        <v>6.4603265549579588E-8</v>
      </c>
      <c r="U746">
        <f t="shared" si="331"/>
        <v>5.6274909547964543E-20</v>
      </c>
      <c r="V746" s="253">
        <f t="shared" si="332"/>
        <v>6.4603265549523313E-8</v>
      </c>
      <c r="W746" s="253">
        <f t="shared" si="333"/>
        <v>7.7641883025584948E-8</v>
      </c>
      <c r="X746">
        <f t="shared" si="324"/>
        <v>113.65676595692612</v>
      </c>
      <c r="Y746">
        <f t="shared" si="325"/>
        <v>15.595425926280697</v>
      </c>
      <c r="Z746" s="55">
        <f t="shared" si="326"/>
        <v>8.5124747496230029</v>
      </c>
      <c r="AA746" s="477">
        <f t="shared" si="327"/>
        <v>1.943054789628238E-9</v>
      </c>
      <c r="AB746" s="253">
        <f t="shared" ref="AB746:AB809" si="335">AB745*(1+$C$10)</f>
        <v>2151737036.4898</v>
      </c>
      <c r="AC746" s="261">
        <f t="shared" si="334"/>
        <v>306.0741544501758</v>
      </c>
      <c r="AD746" s="435">
        <f t="shared" si="328"/>
        <v>-1.5404755755586565E-2</v>
      </c>
      <c r="AE746" s="478">
        <f t="shared" ref="AE746:AE809" si="336">(AA746-AA745)/AA745</f>
        <v>-5.2318781614303603E-2</v>
      </c>
    </row>
    <row r="747" spans="2:31" x14ac:dyDescent="0.3">
      <c r="B747" s="353">
        <v>718</v>
      </c>
      <c r="C747" s="432">
        <f t="shared" si="310"/>
        <v>113.65676595683921</v>
      </c>
      <c r="D747" s="433">
        <f t="shared" si="311"/>
        <v>15.595425926275929</v>
      </c>
      <c r="E747" s="434">
        <f t="shared" si="312"/>
        <v>7.082951176655528</v>
      </c>
      <c r="F747" s="434">
        <f t="shared" si="313"/>
        <v>7.0829511766522772</v>
      </c>
      <c r="G747" s="434">
        <f t="shared" si="314"/>
        <v>3.2507330161024584E-12</v>
      </c>
      <c r="H747" s="467">
        <f t="shared" si="315"/>
        <v>8.5124747496204005</v>
      </c>
      <c r="I747" s="253">
        <f t="shared" si="320"/>
        <v>113.65676595692612</v>
      </c>
      <c r="J747">
        <f t="shared" si="321"/>
        <v>15.595425926280697</v>
      </c>
      <c r="K747" s="253">
        <f t="shared" si="316"/>
        <v>247005067484.55383</v>
      </c>
      <c r="L747" s="249">
        <f t="shared" si="317"/>
        <v>2173254406.8546982</v>
      </c>
      <c r="M747" s="253">
        <f t="shared" si="318"/>
        <v>33892828121.055134</v>
      </c>
      <c r="N747" s="443">
        <f t="shared" si="329"/>
        <v>1.0000000000009401E-2</v>
      </c>
      <c r="O747" s="454">
        <f t="shared" si="319"/>
        <v>1.0000000000029931E-2</v>
      </c>
      <c r="Q747" s="353">
        <v>718</v>
      </c>
      <c r="R747" s="54">
        <f t="shared" si="330"/>
        <v>8.4729911261979824E-19</v>
      </c>
      <c r="S747" s="253">
        <f t="shared" si="322"/>
        <v>1.3866722455836309E-7</v>
      </c>
      <c r="T747" s="253">
        <f t="shared" si="323"/>
        <v>6.2978285171064244E-8</v>
      </c>
      <c r="U747">
        <f t="shared" si="331"/>
        <v>5.2802648361346427E-20</v>
      </c>
      <c r="V747" s="253">
        <f t="shared" si="332"/>
        <v>6.2978285171011437E-8</v>
      </c>
      <c r="W747" s="253">
        <f t="shared" si="333"/>
        <v>7.5688939387298841E-8</v>
      </c>
      <c r="X747">
        <f t="shared" si="324"/>
        <v>113.65676595692612</v>
      </c>
      <c r="Y747">
        <f t="shared" si="325"/>
        <v>15.595425926280697</v>
      </c>
      <c r="Z747" s="55">
        <f t="shared" si="326"/>
        <v>8.5124747496230029</v>
      </c>
      <c r="AA747" s="477">
        <f t="shared" si="327"/>
        <v>1.8413965304250516E-9</v>
      </c>
      <c r="AB747" s="253">
        <f t="shared" si="335"/>
        <v>2173254406.8546982</v>
      </c>
      <c r="AC747" s="261">
        <f t="shared" si="334"/>
        <v>301.35915685777269</v>
      </c>
      <c r="AD747" s="435">
        <f t="shared" si="328"/>
        <v>-1.5404755755588105E-2</v>
      </c>
      <c r="AE747" s="478">
        <f t="shared" si="336"/>
        <v>-5.2318781614303582E-2</v>
      </c>
    </row>
    <row r="748" spans="2:31" x14ac:dyDescent="0.3">
      <c r="B748" s="353">
        <v>719</v>
      </c>
      <c r="C748" s="432">
        <f t="shared" si="310"/>
        <v>113.65676595684246</v>
      </c>
      <c r="D748" s="433">
        <f t="shared" si="311"/>
        <v>15.595425926276107</v>
      </c>
      <c r="E748" s="434">
        <f t="shared" si="312"/>
        <v>7.0829511766556088</v>
      </c>
      <c r="F748" s="434">
        <f t="shared" si="313"/>
        <v>7.0829511766524806</v>
      </c>
      <c r="G748" s="434">
        <f t="shared" si="314"/>
        <v>3.1281643941838411E-12</v>
      </c>
      <c r="H748" s="467">
        <f t="shared" si="315"/>
        <v>8.5124747496204982</v>
      </c>
      <c r="I748" s="253">
        <f t="shared" si="320"/>
        <v>113.65676595692612</v>
      </c>
      <c r="J748">
        <f t="shared" si="321"/>
        <v>15.595425926280697</v>
      </c>
      <c r="K748" s="253">
        <f t="shared" si="316"/>
        <v>249475118159.40649</v>
      </c>
      <c r="L748" s="249">
        <f t="shared" si="317"/>
        <v>2194986950.923245</v>
      </c>
      <c r="M748" s="253">
        <f t="shared" si="318"/>
        <v>34231756402.266136</v>
      </c>
      <c r="N748" s="443">
        <f t="shared" si="329"/>
        <v>1.0000000000013307E-2</v>
      </c>
      <c r="O748" s="454">
        <f t="shared" si="319"/>
        <v>1.0000000000028837E-2</v>
      </c>
      <c r="Q748" s="353">
        <v>719</v>
      </c>
      <c r="R748" s="54">
        <f t="shared" si="330"/>
        <v>7.950192627570791E-19</v>
      </c>
      <c r="S748" s="253">
        <f t="shared" si="322"/>
        <v>1.3517929686409564E-7</v>
      </c>
      <c r="T748" s="253">
        <f t="shared" si="323"/>
        <v>6.139417828722613E-8</v>
      </c>
      <c r="U748">
        <f t="shared" si="331"/>
        <v>4.9544631814923055E-20</v>
      </c>
      <c r="V748" s="253">
        <f t="shared" si="332"/>
        <v>6.1394178287176592E-8</v>
      </c>
      <c r="W748" s="253">
        <f t="shared" si="333"/>
        <v>7.3785118576869512E-8</v>
      </c>
      <c r="X748">
        <f t="shared" si="324"/>
        <v>113.65676595692612</v>
      </c>
      <c r="Y748">
        <f t="shared" si="325"/>
        <v>15.595425926280697</v>
      </c>
      <c r="Z748" s="55">
        <f t="shared" si="326"/>
        <v>8.5124747496230029</v>
      </c>
      <c r="AA748" s="477">
        <f t="shared" si="327"/>
        <v>1.7450569074844071E-9</v>
      </c>
      <c r="AB748" s="253">
        <f t="shared" si="335"/>
        <v>2194986950.923245</v>
      </c>
      <c r="AC748" s="261">
        <f t="shared" si="334"/>
        <v>296.71679265166927</v>
      </c>
      <c r="AD748" s="435">
        <f t="shared" si="328"/>
        <v>-1.5404755755586348E-2</v>
      </c>
      <c r="AE748" s="478">
        <f t="shared" si="336"/>
        <v>-5.2318781614303533E-2</v>
      </c>
    </row>
    <row r="749" spans="2:31" x14ac:dyDescent="0.3">
      <c r="B749" s="353">
        <v>720</v>
      </c>
      <c r="C749" s="432">
        <f t="shared" si="310"/>
        <v>113.65676595684559</v>
      </c>
      <c r="D749" s="433">
        <f t="shared" si="311"/>
        <v>15.595425926276279</v>
      </c>
      <c r="E749" s="434">
        <f t="shared" si="312"/>
        <v>7.082951176655687</v>
      </c>
      <c r="F749" s="434">
        <f t="shared" si="313"/>
        <v>7.0829511766526752</v>
      </c>
      <c r="G749" s="434">
        <f t="shared" si="314"/>
        <v>3.0118130212031247E-12</v>
      </c>
      <c r="H749" s="467">
        <f t="shared" si="315"/>
        <v>8.5124747496205924</v>
      </c>
      <c r="I749" s="253">
        <f t="shared" si="320"/>
        <v>113.65676595692612</v>
      </c>
      <c r="J749">
        <f t="shared" si="321"/>
        <v>15.595425926280697</v>
      </c>
      <c r="K749" s="253">
        <f t="shared" si="316"/>
        <v>251969869341.00751</v>
      </c>
      <c r="L749" s="249">
        <f t="shared" si="317"/>
        <v>2216936820.4324775</v>
      </c>
      <c r="M749" s="253">
        <f t="shared" si="318"/>
        <v>34574073966.289131</v>
      </c>
      <c r="N749" s="443">
        <f t="shared" si="329"/>
        <v>1.0000000000009746E-2</v>
      </c>
      <c r="O749" s="454">
        <f t="shared" si="319"/>
        <v>1.0000000000027851E-2</v>
      </c>
      <c r="Q749" s="353">
        <v>720</v>
      </c>
      <c r="R749" s="54">
        <f t="shared" si="330"/>
        <v>7.4596517185121462E-19</v>
      </c>
      <c r="S749" s="253">
        <f t="shared" si="322"/>
        <v>1.3177910179474457E-7</v>
      </c>
      <c r="T749" s="253">
        <f t="shared" si="323"/>
        <v>5.9849916797917169E-8</v>
      </c>
      <c r="U749">
        <f t="shared" si="331"/>
        <v>4.6487640636472289E-20</v>
      </c>
      <c r="V749" s="253">
        <f t="shared" si="332"/>
        <v>5.9849916797870675E-8</v>
      </c>
      <c r="W749" s="253">
        <f t="shared" si="333"/>
        <v>7.1929184996827403E-8</v>
      </c>
      <c r="X749">
        <f t="shared" si="324"/>
        <v>113.65676595692612</v>
      </c>
      <c r="Y749">
        <f t="shared" si="325"/>
        <v>15.595425926280697</v>
      </c>
      <c r="Z749" s="55">
        <f t="shared" si="326"/>
        <v>8.5124747496230029</v>
      </c>
      <c r="AA749" s="477">
        <f t="shared" si="327"/>
        <v>1.6537576562371984E-9</v>
      </c>
      <c r="AB749" s="253">
        <f t="shared" si="335"/>
        <v>2216936820.4324775</v>
      </c>
      <c r="AC749" s="261">
        <f t="shared" si="334"/>
        <v>292.14594293228885</v>
      </c>
      <c r="AD749" s="435">
        <f t="shared" si="328"/>
        <v>-1.540475575558802E-2</v>
      </c>
      <c r="AE749" s="478">
        <f t="shared" si="336"/>
        <v>-5.231878161430361E-2</v>
      </c>
    </row>
    <row r="750" spans="2:31" x14ac:dyDescent="0.3">
      <c r="B750" s="353">
        <v>721</v>
      </c>
      <c r="C750" s="432">
        <f t="shared" si="310"/>
        <v>113.6567659568486</v>
      </c>
      <c r="D750" s="433">
        <f t="shared" si="311"/>
        <v>15.595425926276445</v>
      </c>
      <c r="E750" s="434">
        <f t="shared" si="312"/>
        <v>7.0829511766557625</v>
      </c>
      <c r="F750" s="434">
        <f t="shared" si="313"/>
        <v>7.0829511766528626</v>
      </c>
      <c r="G750" s="434">
        <f t="shared" si="314"/>
        <v>2.8999025403209089E-12</v>
      </c>
      <c r="H750" s="467">
        <f t="shared" si="315"/>
        <v>8.512474749620683</v>
      </c>
      <c r="I750" s="253">
        <f t="shared" si="320"/>
        <v>113.65676595692612</v>
      </c>
      <c r="J750">
        <f t="shared" si="321"/>
        <v>15.595425926280697</v>
      </c>
      <c r="K750" s="253">
        <f t="shared" si="316"/>
        <v>254489568034.42432</v>
      </c>
      <c r="L750" s="249">
        <f t="shared" si="317"/>
        <v>2239106188.6368022</v>
      </c>
      <c r="M750" s="253">
        <f t="shared" si="318"/>
        <v>34919814705.952415</v>
      </c>
      <c r="N750" s="443">
        <f t="shared" si="329"/>
        <v>1.0000000000011366E-2</v>
      </c>
      <c r="O750" s="454">
        <f t="shared" si="319"/>
        <v>1.0000000000026725E-2</v>
      </c>
      <c r="Q750" s="353">
        <v>721</v>
      </c>
      <c r="R750" s="54">
        <f t="shared" si="330"/>
        <v>6.9993780488441035E-19</v>
      </c>
      <c r="S750" s="253">
        <f t="shared" si="322"/>
        <v>1.2846443259198625E-7</v>
      </c>
      <c r="T750" s="253">
        <f t="shared" si="323"/>
        <v>5.8344498463022927E-8</v>
      </c>
      <c r="U750">
        <f t="shared" si="331"/>
        <v>4.3619271206186606E-20</v>
      </c>
      <c r="V750" s="253">
        <f t="shared" si="332"/>
        <v>5.8344498462979305E-8</v>
      </c>
      <c r="W750" s="253">
        <f t="shared" si="333"/>
        <v>7.0119934128963328E-8</v>
      </c>
      <c r="X750">
        <f t="shared" si="324"/>
        <v>113.65676595692612</v>
      </c>
      <c r="Y750">
        <f t="shared" si="325"/>
        <v>15.595425926280697</v>
      </c>
      <c r="Z750" s="55">
        <f t="shared" si="326"/>
        <v>8.5124747496230029</v>
      </c>
      <c r="AA750" s="477">
        <f t="shared" si="327"/>
        <v>1.5672350705775419E-9</v>
      </c>
      <c r="AB750" s="253">
        <f t="shared" si="335"/>
        <v>2239106188.6368022</v>
      </c>
      <c r="AC750" s="261">
        <f t="shared" si="334"/>
        <v>287.64550603643141</v>
      </c>
      <c r="AD750" s="435">
        <f t="shared" si="328"/>
        <v>-1.5404755755586539E-2</v>
      </c>
      <c r="AE750" s="478">
        <f t="shared" si="336"/>
        <v>-5.2318781614303596E-2</v>
      </c>
    </row>
    <row r="751" spans="2:31" x14ac:dyDescent="0.3">
      <c r="B751" s="353">
        <v>722</v>
      </c>
      <c r="C751" s="432">
        <f t="shared" si="310"/>
        <v>113.6567659568515</v>
      </c>
      <c r="D751" s="433">
        <f t="shared" si="311"/>
        <v>15.595425926276604</v>
      </c>
      <c r="E751" s="434">
        <f t="shared" si="312"/>
        <v>7.0829511766558344</v>
      </c>
      <c r="F751" s="434">
        <f t="shared" si="313"/>
        <v>7.0829511766530437</v>
      </c>
      <c r="G751" s="434">
        <f t="shared" si="314"/>
        <v>2.7906565946977935E-12</v>
      </c>
      <c r="H751" s="467">
        <f t="shared" si="315"/>
        <v>8.51247474962077</v>
      </c>
      <c r="I751" s="253">
        <f t="shared" si="320"/>
        <v>113.65676595692612</v>
      </c>
      <c r="J751">
        <f t="shared" si="321"/>
        <v>15.595425926280697</v>
      </c>
      <c r="K751" s="253">
        <f t="shared" si="316"/>
        <v>257034463714.77515</v>
      </c>
      <c r="L751" s="249">
        <f t="shared" si="317"/>
        <v>2261497250.5231705</v>
      </c>
      <c r="M751" s="253">
        <f t="shared" si="318"/>
        <v>35269012853.012283</v>
      </c>
      <c r="N751" s="443">
        <f t="shared" si="329"/>
        <v>1.0000000000009843E-2</v>
      </c>
      <c r="O751" s="454">
        <f t="shared" si="319"/>
        <v>1.0000000000025882E-2</v>
      </c>
      <c r="Q751" s="353">
        <v>722</v>
      </c>
      <c r="R751" s="54">
        <f t="shared" si="330"/>
        <v>6.5675040765056219E-19</v>
      </c>
      <c r="S751" s="253">
        <f t="shared" si="322"/>
        <v>1.2523313800458059E-7</v>
      </c>
      <c r="T751" s="253">
        <f t="shared" si="323"/>
        <v>5.6876946251997744E-8</v>
      </c>
      <c r="U751">
        <f t="shared" si="331"/>
        <v>4.0927885229480245E-20</v>
      </c>
      <c r="V751" s="253">
        <f t="shared" si="332"/>
        <v>5.6876946251956815E-8</v>
      </c>
      <c r="W751" s="253">
        <f t="shared" si="333"/>
        <v>6.8356191752582843E-8</v>
      </c>
      <c r="X751">
        <f t="shared" si="324"/>
        <v>113.65676595692612</v>
      </c>
      <c r="Y751">
        <f t="shared" si="325"/>
        <v>15.595425926280697</v>
      </c>
      <c r="Z751" s="55">
        <f t="shared" si="326"/>
        <v>8.5124747496230029</v>
      </c>
      <c r="AA751" s="477">
        <f t="shared" si="327"/>
        <v>1.4852392411817177E-9</v>
      </c>
      <c r="AB751" s="253">
        <f t="shared" si="335"/>
        <v>2261497250.5231705</v>
      </c>
      <c r="AC751" s="261">
        <f t="shared" si="334"/>
        <v>283.21439727174766</v>
      </c>
      <c r="AD751" s="435">
        <f t="shared" si="328"/>
        <v>-1.5404755755588058E-2</v>
      </c>
      <c r="AE751" s="478">
        <f t="shared" si="336"/>
        <v>-5.2318781614303624E-2</v>
      </c>
    </row>
    <row r="752" spans="2:31" x14ac:dyDescent="0.3">
      <c r="B752" s="353">
        <v>723</v>
      </c>
      <c r="C752" s="432">
        <f t="shared" si="310"/>
        <v>113.6567659568543</v>
      </c>
      <c r="D752" s="433">
        <f t="shared" si="311"/>
        <v>15.595425926276754</v>
      </c>
      <c r="E752" s="434">
        <f t="shared" si="312"/>
        <v>7.0829511766559028</v>
      </c>
      <c r="F752" s="434">
        <f t="shared" si="313"/>
        <v>7.0829511766532178</v>
      </c>
      <c r="G752" s="434">
        <f t="shared" si="314"/>
        <v>2.6849633627534786E-12</v>
      </c>
      <c r="H752" s="467">
        <f t="shared" si="315"/>
        <v>8.5124747496208517</v>
      </c>
      <c r="I752" s="253">
        <f t="shared" si="320"/>
        <v>113.65676595692612</v>
      </c>
      <c r="J752">
        <f t="shared" si="321"/>
        <v>15.595425926280697</v>
      </c>
      <c r="K752" s="253">
        <f t="shared" si="316"/>
        <v>259604808351.92932</v>
      </c>
      <c r="L752" s="249">
        <f t="shared" si="317"/>
        <v>2284112223.0284023</v>
      </c>
      <c r="M752" s="253">
        <f t="shared" si="318"/>
        <v>35621702981.542809</v>
      </c>
      <c r="N752" s="443">
        <f t="shared" si="329"/>
        <v>1.0000000000011409E-2</v>
      </c>
      <c r="O752" s="454">
        <f t="shared" si="319"/>
        <v>1.0000000000024991E-2</v>
      </c>
      <c r="Q752" s="353">
        <v>723</v>
      </c>
      <c r="R752" s="54">
        <f t="shared" si="330"/>
        <v>6.1622774900751242E-19</v>
      </c>
      <c r="S752" s="253">
        <f t="shared" si="322"/>
        <v>1.220831208921926E-7</v>
      </c>
      <c r="T752" s="253">
        <f t="shared" si="323"/>
        <v>5.5446307709764522E-8</v>
      </c>
      <c r="U752">
        <f t="shared" si="331"/>
        <v>3.8402562515073056E-20</v>
      </c>
      <c r="V752" s="253">
        <f t="shared" si="332"/>
        <v>5.5446307709726121E-8</v>
      </c>
      <c r="W752" s="253">
        <f t="shared" si="333"/>
        <v>6.6636813182428066E-8</v>
      </c>
      <c r="X752">
        <f t="shared" si="324"/>
        <v>113.65676595692612</v>
      </c>
      <c r="Y752">
        <f t="shared" si="325"/>
        <v>15.595425926280697</v>
      </c>
      <c r="Z752" s="55">
        <f t="shared" si="326"/>
        <v>8.5124747496230029</v>
      </c>
      <c r="AA752" s="477">
        <f t="shared" si="327"/>
        <v>1.4075333336773374E-9</v>
      </c>
      <c r="AB752" s="253">
        <f t="shared" si="335"/>
        <v>2284112223.0284023</v>
      </c>
      <c r="AC752" s="261">
        <f t="shared" si="334"/>
        <v>278.85154865531121</v>
      </c>
      <c r="AD752" s="435">
        <f t="shared" si="328"/>
        <v>-1.5404755755584859E-2</v>
      </c>
      <c r="AE752" s="478">
        <f t="shared" si="336"/>
        <v>-5.2318781614303603E-2</v>
      </c>
    </row>
    <row r="753" spans="2:31" x14ac:dyDescent="0.3">
      <c r="B753" s="353">
        <v>724</v>
      </c>
      <c r="C753" s="432">
        <f t="shared" si="310"/>
        <v>113.65676595685699</v>
      </c>
      <c r="D753" s="433">
        <f t="shared" si="311"/>
        <v>15.595425926276903</v>
      </c>
      <c r="E753" s="434">
        <f t="shared" si="312"/>
        <v>7.0829511766559703</v>
      </c>
      <c r="F753" s="434">
        <f t="shared" si="313"/>
        <v>7.0829511766533857</v>
      </c>
      <c r="G753" s="434">
        <f t="shared" si="314"/>
        <v>2.5845992013273644E-12</v>
      </c>
      <c r="H753" s="467">
        <f t="shared" si="315"/>
        <v>8.5124747496209334</v>
      </c>
      <c r="I753" s="253">
        <f t="shared" si="320"/>
        <v>113.65676595692612</v>
      </c>
      <c r="J753">
        <f t="shared" si="321"/>
        <v>15.595425926280697</v>
      </c>
      <c r="K753" s="253">
        <f t="shared" si="316"/>
        <v>262200856435.45483</v>
      </c>
      <c r="L753" s="249">
        <f t="shared" si="317"/>
        <v>2306953345.2586865</v>
      </c>
      <c r="M753" s="253">
        <f t="shared" si="318"/>
        <v>35977920011.358582</v>
      </c>
      <c r="N753" s="443">
        <f t="shared" si="329"/>
        <v>1.0000000000009683E-2</v>
      </c>
      <c r="O753" s="454">
        <f t="shared" si="319"/>
        <v>1.0000000000023957E-2</v>
      </c>
      <c r="Q753" s="353">
        <v>724</v>
      </c>
      <c r="R753" s="54">
        <f t="shared" si="330"/>
        <v>5.7820540988367759E-19</v>
      </c>
      <c r="S753" s="253">
        <f t="shared" si="322"/>
        <v>1.1901233686432552E-7</v>
      </c>
      <c r="T753" s="253">
        <f t="shared" si="323"/>
        <v>5.4051654338560964E-8</v>
      </c>
      <c r="U753">
        <f t="shared" si="331"/>
        <v>3.6033056666749799E-20</v>
      </c>
      <c r="V753" s="253">
        <f t="shared" si="332"/>
        <v>5.4051654338524932E-8</v>
      </c>
      <c r="W753" s="253">
        <f t="shared" si="333"/>
        <v>6.4960682525764553E-8</v>
      </c>
      <c r="X753">
        <f t="shared" si="324"/>
        <v>113.65676595692612</v>
      </c>
      <c r="Y753">
        <f t="shared" si="325"/>
        <v>15.595425926280697</v>
      </c>
      <c r="Z753" s="55">
        <f t="shared" si="326"/>
        <v>8.5124747496230029</v>
      </c>
      <c r="AA753" s="477">
        <f t="shared" si="327"/>
        <v>1.3338929045778201E-9</v>
      </c>
      <c r="AB753" s="253">
        <f t="shared" si="335"/>
        <v>2306953345.2586865</v>
      </c>
      <c r="AC753" s="261">
        <f t="shared" si="334"/>
        <v>274.55590865620923</v>
      </c>
      <c r="AD753" s="435">
        <f t="shared" si="328"/>
        <v>-1.5404755755586017E-2</v>
      </c>
      <c r="AE753" s="478">
        <f t="shared" si="336"/>
        <v>-5.231878161430361E-2</v>
      </c>
    </row>
    <row r="754" spans="2:31" x14ac:dyDescent="0.3">
      <c r="B754" s="353">
        <v>725</v>
      </c>
      <c r="C754" s="432">
        <f t="shared" si="310"/>
        <v>113.65676595685957</v>
      </c>
      <c r="D754" s="433">
        <f t="shared" si="311"/>
        <v>15.595425926277047</v>
      </c>
      <c r="E754" s="434">
        <f t="shared" si="312"/>
        <v>7.0829511766560351</v>
      </c>
      <c r="F754" s="434">
        <f t="shared" si="313"/>
        <v>7.0829511766535465</v>
      </c>
      <c r="G754" s="434">
        <f t="shared" si="314"/>
        <v>2.4886759319997509E-12</v>
      </c>
      <c r="H754" s="467">
        <f t="shared" si="315"/>
        <v>8.5124747496210116</v>
      </c>
      <c r="I754" s="253">
        <f t="shared" si="320"/>
        <v>113.65676595692612</v>
      </c>
      <c r="J754">
        <f t="shared" si="321"/>
        <v>15.595425926280697</v>
      </c>
      <c r="K754" s="253">
        <f t="shared" si="316"/>
        <v>264822864999.81537</v>
      </c>
      <c r="L754" s="249">
        <f t="shared" si="317"/>
        <v>2330022878.7112732</v>
      </c>
      <c r="M754" s="253">
        <f t="shared" si="318"/>
        <v>36337699211.472504</v>
      </c>
      <c r="N754" s="443">
        <f t="shared" si="329"/>
        <v>1.0000000000009347E-2</v>
      </c>
      <c r="O754" s="454">
        <f t="shared" si="319"/>
        <v>1.0000000000022831E-2</v>
      </c>
      <c r="Q754" s="353">
        <v>725</v>
      </c>
      <c r="R754" s="54">
        <f t="shared" si="330"/>
        <v>5.4252911615422248E-19</v>
      </c>
      <c r="S754" s="253">
        <f t="shared" si="322"/>
        <v>1.1601879295349379E-7</v>
      </c>
      <c r="T754" s="253">
        <f t="shared" si="323"/>
        <v>5.2692080995336556E-8</v>
      </c>
      <c r="U754">
        <f t="shared" si="331"/>
        <v>3.3809753509016135E-20</v>
      </c>
      <c r="V754" s="253">
        <f t="shared" si="332"/>
        <v>5.2692080995302748E-8</v>
      </c>
      <c r="W754" s="253">
        <f t="shared" si="333"/>
        <v>6.332671195815723E-8</v>
      </c>
      <c r="X754">
        <f t="shared" si="324"/>
        <v>113.65676595692612</v>
      </c>
      <c r="Y754">
        <f t="shared" si="325"/>
        <v>15.595425926280697</v>
      </c>
      <c r="Z754" s="55">
        <f t="shared" si="326"/>
        <v>8.5124747496230029</v>
      </c>
      <c r="AA754" s="477">
        <f t="shared" si="327"/>
        <v>1.2641052530063441E-9</v>
      </c>
      <c r="AB754" s="253">
        <f t="shared" si="335"/>
        <v>2330022878.7112732</v>
      </c>
      <c r="AC754" s="261">
        <f t="shared" si="334"/>
        <v>270.32644194210718</v>
      </c>
      <c r="AD754" s="435">
        <f t="shared" si="328"/>
        <v>-1.5404755755586591E-2</v>
      </c>
      <c r="AE754" s="478">
        <f t="shared" si="336"/>
        <v>-5.2318781614303519E-2</v>
      </c>
    </row>
    <row r="755" spans="2:31" x14ac:dyDescent="0.3">
      <c r="B755" s="353">
        <v>726</v>
      </c>
      <c r="C755" s="432">
        <f t="shared" si="310"/>
        <v>113.65676595686206</v>
      </c>
      <c r="D755" s="433">
        <f t="shared" si="311"/>
        <v>15.595425926277178</v>
      </c>
      <c r="E755" s="434">
        <f t="shared" si="312"/>
        <v>7.0829511766560955</v>
      </c>
      <c r="F755" s="434">
        <f t="shared" si="313"/>
        <v>7.0829511766537019</v>
      </c>
      <c r="G755" s="434">
        <f t="shared" si="314"/>
        <v>2.3936408410918375E-12</v>
      </c>
      <c r="H755" s="467">
        <f t="shared" si="315"/>
        <v>8.5124747496210826</v>
      </c>
      <c r="I755" s="253">
        <f t="shared" si="320"/>
        <v>113.65676595692612</v>
      </c>
      <c r="J755">
        <f t="shared" si="321"/>
        <v>15.595425926280697</v>
      </c>
      <c r="K755" s="253">
        <f t="shared" si="316"/>
        <v>267471093649.81937</v>
      </c>
      <c r="L755" s="249">
        <f t="shared" si="317"/>
        <v>2353323107.4983859</v>
      </c>
      <c r="M755" s="253">
        <f t="shared" si="318"/>
        <v>36701076203.587456</v>
      </c>
      <c r="N755" s="443">
        <f t="shared" si="329"/>
        <v>1.0000000000006249E-2</v>
      </c>
      <c r="O755" s="454">
        <f t="shared" si="319"/>
        <v>1.0000000000022068E-2</v>
      </c>
      <c r="Q755" s="353">
        <v>726</v>
      </c>
      <c r="R755" s="54">
        <f t="shared" si="330"/>
        <v>5.0905411267994903E-19</v>
      </c>
      <c r="S755" s="253">
        <f t="shared" si="322"/>
        <v>1.1310054632176971E-7</v>
      </c>
      <c r="T755" s="253">
        <f t="shared" si="323"/>
        <v>5.1366705304306818E-8</v>
      </c>
      <c r="U755">
        <f t="shared" si="331"/>
        <v>3.1723632077964835E-20</v>
      </c>
      <c r="V755" s="253">
        <f t="shared" si="332"/>
        <v>5.1366705304275094E-8</v>
      </c>
      <c r="W755" s="253">
        <f t="shared" si="333"/>
        <v>6.1733841017462889E-8</v>
      </c>
      <c r="X755">
        <f t="shared" si="324"/>
        <v>113.65676595692612</v>
      </c>
      <c r="Y755">
        <f t="shared" si="325"/>
        <v>15.595425926280697</v>
      </c>
      <c r="Z755" s="55">
        <f t="shared" si="326"/>
        <v>8.5124747496230029</v>
      </c>
      <c r="AA755" s="477">
        <f t="shared" si="327"/>
        <v>1.1979688063368112E-9</v>
      </c>
      <c r="AB755" s="253">
        <f t="shared" si="335"/>
        <v>2353323107.4983859</v>
      </c>
      <c r="AC755" s="261">
        <f t="shared" si="334"/>
        <v>266.16212912971139</v>
      </c>
      <c r="AD755" s="435">
        <f t="shared" si="328"/>
        <v>-1.5404755755589817E-2</v>
      </c>
      <c r="AE755" s="478">
        <f t="shared" si="336"/>
        <v>-5.2318781614303568E-2</v>
      </c>
    </row>
    <row r="756" spans="2:31" x14ac:dyDescent="0.3">
      <c r="B756" s="353">
        <v>727</v>
      </c>
      <c r="C756" s="432">
        <f t="shared" si="310"/>
        <v>113.65676595686445</v>
      </c>
      <c r="D756" s="433">
        <f t="shared" si="311"/>
        <v>15.595425926277313</v>
      </c>
      <c r="E756" s="434">
        <f t="shared" si="312"/>
        <v>7.0829511766561568</v>
      </c>
      <c r="F756" s="434">
        <f t="shared" si="313"/>
        <v>7.0829511766538502</v>
      </c>
      <c r="G756" s="434">
        <f t="shared" si="314"/>
        <v>2.3065993559612252E-12</v>
      </c>
      <c r="H756" s="467">
        <f t="shared" si="315"/>
        <v>8.5124747496211572</v>
      </c>
      <c r="I756" s="253">
        <f t="shared" si="320"/>
        <v>113.65676595692612</v>
      </c>
      <c r="J756">
        <f t="shared" si="321"/>
        <v>15.595425926280697</v>
      </c>
      <c r="K756" s="253">
        <f t="shared" si="316"/>
        <v>270145804586.32327</v>
      </c>
      <c r="L756" s="249">
        <f t="shared" si="317"/>
        <v>2376856338.57337</v>
      </c>
      <c r="M756" s="253">
        <f t="shared" si="318"/>
        <v>37068086965.62368</v>
      </c>
      <c r="N756" s="443">
        <f t="shared" si="329"/>
        <v>1.0000000000009531E-2</v>
      </c>
      <c r="O756" s="454">
        <f t="shared" si="319"/>
        <v>1.0000000000021358E-2</v>
      </c>
      <c r="Q756" s="353">
        <v>727</v>
      </c>
      <c r="R756" s="54">
        <f t="shared" si="330"/>
        <v>4.7764457596909273E-19</v>
      </c>
      <c r="S756" s="253">
        <f t="shared" si="322"/>
        <v>1.1025570299986058E-7</v>
      </c>
      <c r="T756" s="253">
        <f t="shared" si="323"/>
        <v>5.0074667084281843E-8</v>
      </c>
      <c r="U756">
        <f t="shared" si="331"/>
        <v>2.9766228019074533E-20</v>
      </c>
      <c r="V756" s="253">
        <f t="shared" si="332"/>
        <v>5.0074667084252077E-8</v>
      </c>
      <c r="W756" s="253">
        <f t="shared" si="333"/>
        <v>6.018103591557874E-8</v>
      </c>
      <c r="X756">
        <f t="shared" si="324"/>
        <v>113.65676595692612</v>
      </c>
      <c r="Y756">
        <f t="shared" si="325"/>
        <v>15.595425926280697</v>
      </c>
      <c r="Z756" s="55">
        <f t="shared" si="326"/>
        <v>8.5124747496230029</v>
      </c>
      <c r="AA756" s="477">
        <f t="shared" si="327"/>
        <v>1.1352925379773276E-9</v>
      </c>
      <c r="AB756" s="253">
        <f t="shared" si="335"/>
        <v>2376856338.57337</v>
      </c>
      <c r="AC756" s="261">
        <f t="shared" si="334"/>
        <v>262.06196653908177</v>
      </c>
      <c r="AD756" s="435">
        <f t="shared" si="328"/>
        <v>-1.5404755755584787E-2</v>
      </c>
      <c r="AE756" s="478">
        <f t="shared" si="336"/>
        <v>-5.2318781614303672E-2</v>
      </c>
    </row>
    <row r="757" spans="2:31" x14ac:dyDescent="0.3">
      <c r="B757" s="353">
        <v>728</v>
      </c>
      <c r="C757" s="432">
        <f t="shared" si="310"/>
        <v>113.65676595686675</v>
      </c>
      <c r="D757" s="433">
        <f t="shared" si="311"/>
        <v>15.595425926277443</v>
      </c>
      <c r="E757" s="434">
        <f t="shared" si="312"/>
        <v>7.0829511766562154</v>
      </c>
      <c r="F757" s="434">
        <f t="shared" si="313"/>
        <v>7.0829511766539941</v>
      </c>
      <c r="G757" s="434">
        <f t="shared" si="314"/>
        <v>2.2213342276700132E-12</v>
      </c>
      <c r="H757" s="467">
        <f t="shared" si="315"/>
        <v>8.5124747496212265</v>
      </c>
      <c r="I757" s="253">
        <f t="shared" si="320"/>
        <v>113.65676595692612</v>
      </c>
      <c r="J757">
        <f t="shared" si="321"/>
        <v>15.595425926280697</v>
      </c>
      <c r="K757" s="253">
        <f t="shared" si="316"/>
        <v>272847262632.19202</v>
      </c>
      <c r="L757" s="249">
        <f t="shared" si="317"/>
        <v>2400624901.9591036</v>
      </c>
      <c r="M757" s="253">
        <f t="shared" si="318"/>
        <v>37438767835.280281</v>
      </c>
      <c r="N757" s="443">
        <f t="shared" si="329"/>
        <v>1.0000000000009824E-2</v>
      </c>
      <c r="O757" s="454">
        <f t="shared" si="319"/>
        <v>1.0000000000020401E-2</v>
      </c>
      <c r="Q757" s="353">
        <v>728</v>
      </c>
      <c r="R757" s="54">
        <f t="shared" si="330"/>
        <v>4.4817306307891991E-19</v>
      </c>
      <c r="S757" s="253">
        <f t="shared" si="322"/>
        <v>1.0748241665790827E-7</v>
      </c>
      <c r="T757" s="253">
        <f t="shared" si="323"/>
        <v>4.8815127790402205E-8</v>
      </c>
      <c r="U757">
        <f t="shared" si="331"/>
        <v>2.7929599243428717E-20</v>
      </c>
      <c r="V757" s="253">
        <f t="shared" si="332"/>
        <v>4.8815127790374273E-8</v>
      </c>
      <c r="W757" s="253">
        <f t="shared" si="333"/>
        <v>5.8667288867506069E-8</v>
      </c>
      <c r="X757">
        <f t="shared" si="324"/>
        <v>113.65676595692612</v>
      </c>
      <c r="Y757">
        <f t="shared" si="325"/>
        <v>15.595425926280697</v>
      </c>
      <c r="Z757" s="55">
        <f t="shared" si="326"/>
        <v>8.5124747496230029</v>
      </c>
      <c r="AA757" s="477">
        <f t="shared" si="327"/>
        <v>1.0758954156145432E-9</v>
      </c>
      <c r="AB757" s="253">
        <f t="shared" si="335"/>
        <v>2400624901.9591036</v>
      </c>
      <c r="AC757" s="261">
        <f t="shared" si="334"/>
        <v>258.02496595171817</v>
      </c>
      <c r="AD757" s="435">
        <f t="shared" si="328"/>
        <v>-1.5404755755587861E-2</v>
      </c>
      <c r="AE757" s="478">
        <f t="shared" si="336"/>
        <v>-5.2318781614303672E-2</v>
      </c>
    </row>
    <row r="758" spans="2:31" x14ac:dyDescent="0.3">
      <c r="B758" s="353">
        <v>729</v>
      </c>
      <c r="C758" s="432">
        <f t="shared" si="310"/>
        <v>113.65676595686897</v>
      </c>
      <c r="D758" s="433">
        <f t="shared" si="311"/>
        <v>15.595425926277564</v>
      </c>
      <c r="E758" s="434">
        <f t="shared" si="312"/>
        <v>7.0829511766562705</v>
      </c>
      <c r="F758" s="434">
        <f t="shared" si="313"/>
        <v>7.0829511766541318</v>
      </c>
      <c r="G758" s="434">
        <f t="shared" si="314"/>
        <v>2.1387336346379016E-12</v>
      </c>
      <c r="H758" s="467">
        <f t="shared" si="315"/>
        <v>8.512474749621294</v>
      </c>
      <c r="I758" s="253">
        <f t="shared" si="320"/>
        <v>113.65676595692612</v>
      </c>
      <c r="J758">
        <f t="shared" si="321"/>
        <v>15.595425926280697</v>
      </c>
      <c r="K758" s="253">
        <f t="shared" si="316"/>
        <v>275575735258.51929</v>
      </c>
      <c r="L758" s="249">
        <f t="shared" si="317"/>
        <v>2424631150.9786944</v>
      </c>
      <c r="M758" s="253">
        <f t="shared" si="318"/>
        <v>37813155513.633377</v>
      </c>
      <c r="N758" s="443">
        <f t="shared" si="329"/>
        <v>1.0000000000007831E-2</v>
      </c>
      <c r="O758" s="454">
        <f t="shared" si="319"/>
        <v>1.000000000001961E-2</v>
      </c>
      <c r="Q758" s="353">
        <v>729</v>
      </c>
      <c r="R758" s="54">
        <f t="shared" si="330"/>
        <v>4.2051999452106972E-19</v>
      </c>
      <c r="S758" s="253">
        <f t="shared" si="322"/>
        <v>1.0477888740720077E-7</v>
      </c>
      <c r="T758" s="253">
        <f t="shared" si="323"/>
        <v>4.7587269969914066E-8</v>
      </c>
      <c r="U758">
        <f t="shared" si="331"/>
        <v>2.6206293703006687E-20</v>
      </c>
      <c r="V758" s="253">
        <f t="shared" si="332"/>
        <v>4.7587269969887861E-8</v>
      </c>
      <c r="W758" s="253">
        <f t="shared" si="333"/>
        <v>5.7191617437286702E-8</v>
      </c>
      <c r="X758">
        <f t="shared" si="324"/>
        <v>113.65676595692612</v>
      </c>
      <c r="Y758">
        <f t="shared" si="325"/>
        <v>15.595425926280697</v>
      </c>
      <c r="Z758" s="55">
        <f t="shared" si="326"/>
        <v>8.5124747496230029</v>
      </c>
      <c r="AA758" s="477">
        <f t="shared" si="327"/>
        <v>1.0196058783251756E-9</v>
      </c>
      <c r="AB758" s="253">
        <f t="shared" si="335"/>
        <v>2424631150.9786944</v>
      </c>
      <c r="AC758" s="261">
        <f t="shared" si="334"/>
        <v>254.0501543723889</v>
      </c>
      <c r="AD758" s="435">
        <f t="shared" si="328"/>
        <v>-1.5404755755584672E-2</v>
      </c>
      <c r="AE758" s="478">
        <f t="shared" si="336"/>
        <v>-5.2318781614303547E-2</v>
      </c>
    </row>
    <row r="759" spans="2:31" x14ac:dyDescent="0.3">
      <c r="B759" s="353">
        <v>730</v>
      </c>
      <c r="C759" s="432">
        <f t="shared" si="310"/>
        <v>113.6567659568711</v>
      </c>
      <c r="D759" s="433">
        <f t="shared" si="311"/>
        <v>15.595425926277677</v>
      </c>
      <c r="E759" s="434">
        <f t="shared" si="312"/>
        <v>7.082951176656322</v>
      </c>
      <c r="F759" s="434">
        <f t="shared" si="313"/>
        <v>7.082951176654265</v>
      </c>
      <c r="G759" s="434">
        <f t="shared" si="314"/>
        <v>2.05702122002549E-12</v>
      </c>
      <c r="H759" s="467">
        <f t="shared" si="315"/>
        <v>8.5124747496213562</v>
      </c>
      <c r="I759" s="253">
        <f t="shared" si="320"/>
        <v>113.65676595692612</v>
      </c>
      <c r="J759">
        <f t="shared" si="321"/>
        <v>15.595425926280697</v>
      </c>
      <c r="K759" s="253">
        <f t="shared" si="316"/>
        <v>278331492611.10974</v>
      </c>
      <c r="L759" s="249">
        <f t="shared" si="317"/>
        <v>2448877462.4884815</v>
      </c>
      <c r="M759" s="253">
        <f t="shared" si="318"/>
        <v>38191287068.770004</v>
      </c>
      <c r="N759" s="443">
        <f t="shared" si="329"/>
        <v>1.000000000000776E-2</v>
      </c>
      <c r="O759" s="454">
        <f t="shared" si="319"/>
        <v>1.0000000000019093E-2</v>
      </c>
      <c r="Q759" s="353">
        <v>730</v>
      </c>
      <c r="R759" s="54">
        <f t="shared" si="330"/>
        <v>3.9457316907254821E-19</v>
      </c>
      <c r="S759" s="253">
        <f t="shared" si="322"/>
        <v>1.0214336063203056E-7</v>
      </c>
      <c r="T759" s="253">
        <f t="shared" si="323"/>
        <v>4.6390296731636079E-8</v>
      </c>
      <c r="U759">
        <f t="shared" si="331"/>
        <v>2.458931915429582E-20</v>
      </c>
      <c r="V759" s="253">
        <f t="shared" si="332"/>
        <v>4.6390296731611489E-8</v>
      </c>
      <c r="W759" s="253">
        <f t="shared" si="333"/>
        <v>5.5753063900394481E-8</v>
      </c>
      <c r="X759">
        <f t="shared" si="324"/>
        <v>113.65676595692612</v>
      </c>
      <c r="Y759">
        <f t="shared" si="325"/>
        <v>15.595425926280697</v>
      </c>
      <c r="Z759" s="55">
        <f t="shared" si="326"/>
        <v>8.5124747496230029</v>
      </c>
      <c r="AA759" s="477">
        <f t="shared" si="327"/>
        <v>9.6626134104442048E-10</v>
      </c>
      <c r="AB759" s="253">
        <f t="shared" si="335"/>
        <v>2448877462.4884815</v>
      </c>
      <c r="AC759" s="261">
        <f t="shared" si="334"/>
        <v>250.13657379461321</v>
      </c>
      <c r="AD759" s="435">
        <f t="shared" si="328"/>
        <v>-1.5404755755586473E-2</v>
      </c>
      <c r="AE759" s="478">
        <f t="shared" si="336"/>
        <v>-5.2318781614303631E-2</v>
      </c>
    </row>
    <row r="760" spans="2:31" x14ac:dyDescent="0.3">
      <c r="B760" s="353">
        <v>731</v>
      </c>
      <c r="C760" s="432">
        <f t="shared" si="310"/>
        <v>113.65676595687316</v>
      </c>
      <c r="D760" s="433">
        <f t="shared" si="311"/>
        <v>15.595425926277789</v>
      </c>
      <c r="E760" s="434">
        <f t="shared" si="312"/>
        <v>7.0829511766563726</v>
      </c>
      <c r="F760" s="434">
        <f t="shared" si="313"/>
        <v>7.0829511766543929</v>
      </c>
      <c r="G760" s="434">
        <f t="shared" si="314"/>
        <v>1.9797496975115791E-12</v>
      </c>
      <c r="H760" s="467">
        <f t="shared" si="315"/>
        <v>8.5124747496214166</v>
      </c>
      <c r="I760" s="253">
        <f t="shared" si="320"/>
        <v>113.65676595692612</v>
      </c>
      <c r="J760">
        <f t="shared" si="321"/>
        <v>15.595425926280697</v>
      </c>
      <c r="K760" s="253">
        <f t="shared" si="316"/>
        <v>281114807537.22589</v>
      </c>
      <c r="L760" s="249">
        <f t="shared" si="317"/>
        <v>2473366237.1133661</v>
      </c>
      <c r="M760" s="253">
        <f t="shared" si="318"/>
        <v>38573199939.457878</v>
      </c>
      <c r="N760" s="443">
        <f t="shared" si="329"/>
        <v>1.000000000000455E-2</v>
      </c>
      <c r="O760" s="454">
        <f t="shared" si="319"/>
        <v>1.0000000000018152E-2</v>
      </c>
      <c r="Q760" s="353">
        <v>731</v>
      </c>
      <c r="R760" s="54">
        <f t="shared" si="330"/>
        <v>3.7022730852374051E-19</v>
      </c>
      <c r="S760" s="253">
        <f t="shared" si="322"/>
        <v>9.9574125850929807E-8</v>
      </c>
      <c r="T760" s="253">
        <f t="shared" si="323"/>
        <v>4.5223431228768256E-8</v>
      </c>
      <c r="U760">
        <f t="shared" si="331"/>
        <v>2.3072114787542382E-20</v>
      </c>
      <c r="V760" s="253">
        <f t="shared" si="332"/>
        <v>4.5223431228745181E-8</v>
      </c>
      <c r="W760" s="253">
        <f t="shared" si="333"/>
        <v>5.4350694622161552E-8</v>
      </c>
      <c r="X760">
        <f t="shared" si="324"/>
        <v>113.65676595692612</v>
      </c>
      <c r="Y760">
        <f t="shared" si="325"/>
        <v>15.595425926280697</v>
      </c>
      <c r="Z760" s="55">
        <f t="shared" si="326"/>
        <v>8.5124747496230029</v>
      </c>
      <c r="AA760" s="477">
        <f t="shared" si="327"/>
        <v>9.1570772495997328E-10</v>
      </c>
      <c r="AB760" s="253">
        <f t="shared" si="335"/>
        <v>2473366237.1133661</v>
      </c>
      <c r="AC760" s="261">
        <f t="shared" si="334"/>
        <v>246.28328096976711</v>
      </c>
      <c r="AD760" s="435">
        <f t="shared" si="328"/>
        <v>-1.5404755755589907E-2</v>
      </c>
      <c r="AE760" s="478">
        <f t="shared" si="336"/>
        <v>-5.2318781614303631E-2</v>
      </c>
    </row>
    <row r="761" spans="2:31" x14ac:dyDescent="0.3">
      <c r="B761" s="353">
        <v>732</v>
      </c>
      <c r="C761" s="432">
        <f t="shared" si="310"/>
        <v>113.65676595687513</v>
      </c>
      <c r="D761" s="433">
        <f t="shared" si="311"/>
        <v>15.595425926277899</v>
      </c>
      <c r="E761" s="434">
        <f t="shared" si="312"/>
        <v>7.0829511766564224</v>
      </c>
      <c r="F761" s="434">
        <f t="shared" si="313"/>
        <v>7.0829511766545163</v>
      </c>
      <c r="G761" s="434">
        <f t="shared" si="314"/>
        <v>1.9060308886764687E-12</v>
      </c>
      <c r="H761" s="467">
        <f t="shared" si="315"/>
        <v>8.512474749621477</v>
      </c>
      <c r="I761" s="253">
        <f t="shared" si="320"/>
        <v>113.65676595692612</v>
      </c>
      <c r="J761">
        <f t="shared" si="321"/>
        <v>15.595425926280697</v>
      </c>
      <c r="K761" s="253">
        <f t="shared" si="316"/>
        <v>283925955612.60309</v>
      </c>
      <c r="L761" s="249">
        <f t="shared" si="317"/>
        <v>2498099899.4844999</v>
      </c>
      <c r="M761" s="253">
        <f t="shared" si="318"/>
        <v>38958931938.852821</v>
      </c>
      <c r="N761" s="443">
        <f t="shared" si="329"/>
        <v>1.0000000000009449E-2</v>
      </c>
      <c r="O761" s="454">
        <f t="shared" si="319"/>
        <v>1.0000000000017568E-2</v>
      </c>
      <c r="Q761" s="353">
        <v>732</v>
      </c>
      <c r="R761" s="54">
        <f t="shared" si="330"/>
        <v>3.4738363051627274E-19</v>
      </c>
      <c r="S761" s="253">
        <f t="shared" si="322"/>
        <v>9.7069515606554784E-8</v>
      </c>
      <c r="T761" s="253">
        <f t="shared" si="323"/>
        <v>4.4085916154712449E-8</v>
      </c>
      <c r="U761">
        <f t="shared" si="331"/>
        <v>2.1648524606527531E-20</v>
      </c>
      <c r="V761" s="253">
        <f t="shared" si="332"/>
        <v>4.4085916154690803E-8</v>
      </c>
      <c r="W761" s="253">
        <f t="shared" si="333"/>
        <v>5.2983599451842335E-8</v>
      </c>
      <c r="X761">
        <f t="shared" si="324"/>
        <v>113.65676595692612</v>
      </c>
      <c r="Y761">
        <f t="shared" si="325"/>
        <v>15.595425926280697</v>
      </c>
      <c r="Z761" s="55">
        <f t="shared" si="326"/>
        <v>8.5124747496230029</v>
      </c>
      <c r="AA761" s="477">
        <f t="shared" si="327"/>
        <v>8.6779901247526165E-10</v>
      </c>
      <c r="AB761" s="253">
        <f t="shared" si="335"/>
        <v>2498099899.4844999</v>
      </c>
      <c r="AC761" s="261">
        <f t="shared" si="334"/>
        <v>242.48934717974342</v>
      </c>
      <c r="AD761" s="435">
        <f t="shared" si="328"/>
        <v>-1.5404755755586254E-2</v>
      </c>
      <c r="AE761" s="478">
        <f t="shared" si="336"/>
        <v>-5.2318781614303603E-2</v>
      </c>
    </row>
    <row r="762" spans="2:31" x14ac:dyDescent="0.3">
      <c r="B762" s="353">
        <v>733</v>
      </c>
      <c r="C762" s="432">
        <f t="shared" si="310"/>
        <v>113.65676595687704</v>
      </c>
      <c r="D762" s="433">
        <f t="shared" si="311"/>
        <v>15.595425926278006</v>
      </c>
      <c r="E762" s="434">
        <f t="shared" si="312"/>
        <v>7.0829511766564712</v>
      </c>
      <c r="F762" s="434">
        <f t="shared" si="313"/>
        <v>7.0829511766546354</v>
      </c>
      <c r="G762" s="434">
        <f t="shared" si="314"/>
        <v>1.8358647935201589E-12</v>
      </c>
      <c r="H762" s="467">
        <f t="shared" si="315"/>
        <v>8.5124747496215356</v>
      </c>
      <c r="I762" s="253">
        <f t="shared" si="320"/>
        <v>113.65676595692612</v>
      </c>
      <c r="J762">
        <f t="shared" si="321"/>
        <v>15.595425926280697</v>
      </c>
      <c r="K762" s="253">
        <f t="shared" si="316"/>
        <v>286765215168.73395</v>
      </c>
      <c r="L762" s="249">
        <f t="shared" si="317"/>
        <v>2523080898.4793448</v>
      </c>
      <c r="M762" s="253">
        <f t="shared" si="318"/>
        <v>39348521258.241585</v>
      </c>
      <c r="N762" s="443">
        <f t="shared" si="329"/>
        <v>1.0000000000006037E-2</v>
      </c>
      <c r="O762" s="454">
        <f t="shared" si="319"/>
        <v>1.0000000000017006E-2</v>
      </c>
      <c r="Q762" s="353">
        <v>733</v>
      </c>
      <c r="R762" s="54">
        <f t="shared" si="330"/>
        <v>3.2594944773753265E-19</v>
      </c>
      <c r="S762" s="253">
        <f t="shared" si="322"/>
        <v>9.4627904383487948E-8</v>
      </c>
      <c r="T762" s="253">
        <f t="shared" si="323"/>
        <v>4.2977013251572169E-8</v>
      </c>
      <c r="U762">
        <f t="shared" si="331"/>
        <v>2.0312772450858159E-20</v>
      </c>
      <c r="V762" s="253">
        <f t="shared" si="332"/>
        <v>4.2977013251551854E-8</v>
      </c>
      <c r="W762" s="253">
        <f t="shared" si="333"/>
        <v>5.1650891131915778E-8</v>
      </c>
      <c r="X762">
        <f t="shared" si="324"/>
        <v>113.65676595692612</v>
      </c>
      <c r="Y762">
        <f t="shared" si="325"/>
        <v>15.595425926280697</v>
      </c>
      <c r="Z762" s="55">
        <f t="shared" si="326"/>
        <v>8.5124747496230029</v>
      </c>
      <c r="AA762" s="477">
        <f t="shared" si="327"/>
        <v>8.2239682545646007E-10</v>
      </c>
      <c r="AB762" s="253">
        <f t="shared" si="335"/>
        <v>2523080898.4793448</v>
      </c>
      <c r="AC762" s="261">
        <f t="shared" si="334"/>
        <v>238.75385801310787</v>
      </c>
      <c r="AD762" s="435">
        <f t="shared" si="328"/>
        <v>-1.5404755755586419E-2</v>
      </c>
      <c r="AE762" s="478">
        <f t="shared" si="336"/>
        <v>-5.2318781614303644E-2</v>
      </c>
    </row>
    <row r="763" spans="2:31" x14ac:dyDescent="0.3">
      <c r="B763" s="353">
        <v>734</v>
      </c>
      <c r="C763" s="432">
        <f t="shared" si="310"/>
        <v>113.65676595687887</v>
      </c>
      <c r="D763" s="433">
        <f t="shared" si="311"/>
        <v>15.595425926278107</v>
      </c>
      <c r="E763" s="434">
        <f t="shared" si="312"/>
        <v>7.0829511766565174</v>
      </c>
      <c r="F763" s="434">
        <f t="shared" si="313"/>
        <v>7.082951176654749</v>
      </c>
      <c r="G763" s="434">
        <f t="shared" si="314"/>
        <v>1.7683632336229493E-12</v>
      </c>
      <c r="H763" s="467">
        <f t="shared" si="315"/>
        <v>8.5124747496215907</v>
      </c>
      <c r="I763" s="253">
        <f t="shared" si="320"/>
        <v>113.65676595692612</v>
      </c>
      <c r="J763">
        <f t="shared" si="321"/>
        <v>15.595425926280697</v>
      </c>
      <c r="K763" s="253">
        <f t="shared" si="316"/>
        <v>289632867320.42596</v>
      </c>
      <c r="L763" s="249">
        <f t="shared" si="317"/>
        <v>2548311707.4641385</v>
      </c>
      <c r="M763" s="253">
        <f t="shared" si="318"/>
        <v>39742006470.82431</v>
      </c>
      <c r="N763" s="443">
        <f t="shared" si="329"/>
        <v>1.0000000000007871E-2</v>
      </c>
      <c r="O763" s="454">
        <f t="shared" si="319"/>
        <v>1.000000000001631E-2</v>
      </c>
      <c r="Q763" s="353">
        <v>734</v>
      </c>
      <c r="R763" s="54">
        <f t="shared" si="330"/>
        <v>3.0583779184559386E-19</v>
      </c>
      <c r="S763" s="253">
        <f t="shared" si="322"/>
        <v>9.2247707553264454E-8</v>
      </c>
      <c r="T763" s="253">
        <f t="shared" si="323"/>
        <v>4.1896002831016825E-8</v>
      </c>
      <c r="U763">
        <f t="shared" si="331"/>
        <v>1.9059438559426402E-20</v>
      </c>
      <c r="V763" s="253">
        <f t="shared" si="332"/>
        <v>4.1896002830997767E-8</v>
      </c>
      <c r="W763" s="253">
        <f t="shared" si="333"/>
        <v>5.0351704722247628E-8</v>
      </c>
      <c r="X763">
        <f t="shared" si="324"/>
        <v>113.65676595692612</v>
      </c>
      <c r="Y763">
        <f t="shared" si="325"/>
        <v>15.595425926280697</v>
      </c>
      <c r="Z763" s="55">
        <f t="shared" si="326"/>
        <v>8.5124747496230029</v>
      </c>
      <c r="AA763" s="477">
        <f t="shared" si="327"/>
        <v>7.7937002554510704E-10</v>
      </c>
      <c r="AB763" s="253">
        <f t="shared" si="335"/>
        <v>2548311707.4641385</v>
      </c>
      <c r="AC763" s="261">
        <f t="shared" si="334"/>
        <v>235.07591314471239</v>
      </c>
      <c r="AD763" s="435">
        <f t="shared" si="328"/>
        <v>-1.540475575558474E-2</v>
      </c>
      <c r="AE763" s="478">
        <f t="shared" si="336"/>
        <v>-5.2318781614303533E-2</v>
      </c>
    </row>
    <row r="764" spans="2:31" x14ac:dyDescent="0.3">
      <c r="B764" s="353">
        <v>735</v>
      </c>
      <c r="C764" s="432">
        <f t="shared" si="310"/>
        <v>113.65676595688065</v>
      </c>
      <c r="D764" s="433">
        <f t="shared" si="311"/>
        <v>15.5954259262782</v>
      </c>
      <c r="E764" s="434">
        <f t="shared" si="312"/>
        <v>7.0829511766565592</v>
      </c>
      <c r="F764" s="434">
        <f t="shared" si="313"/>
        <v>7.0829511766548601</v>
      </c>
      <c r="G764" s="434">
        <f t="shared" si="314"/>
        <v>1.6990853168863396E-12</v>
      </c>
      <c r="H764" s="467">
        <f t="shared" si="315"/>
        <v>8.5124747496216404</v>
      </c>
      <c r="I764" s="253">
        <f t="shared" si="320"/>
        <v>113.65676595692612</v>
      </c>
      <c r="J764">
        <f t="shared" si="321"/>
        <v>15.595425926280697</v>
      </c>
      <c r="K764" s="253">
        <f t="shared" si="316"/>
        <v>292529195993.63477</v>
      </c>
      <c r="L764" s="249">
        <f t="shared" si="317"/>
        <v>2573794824.5387797</v>
      </c>
      <c r="M764" s="253">
        <f t="shared" si="318"/>
        <v>40139426535.532799</v>
      </c>
      <c r="N764" s="443">
        <f t="shared" si="329"/>
        <v>1.0000000000006174E-2</v>
      </c>
      <c r="O764" s="454">
        <f t="shared" si="319"/>
        <v>1.000000000001568E-2</v>
      </c>
      <c r="Q764" s="353">
        <v>735</v>
      </c>
      <c r="R764" s="54">
        <f t="shared" si="330"/>
        <v>2.8696706059863702E-19</v>
      </c>
      <c r="S764" s="253">
        <f t="shared" si="322"/>
        <v>8.992738034593442E-8</v>
      </c>
      <c r="T764" s="253">
        <f t="shared" si="323"/>
        <v>4.0842183307197725E-8</v>
      </c>
      <c r="U764">
        <f t="shared" si="331"/>
        <v>1.7883437579945085E-20</v>
      </c>
      <c r="V764" s="253">
        <f t="shared" si="332"/>
        <v>4.0842183307179845E-8</v>
      </c>
      <c r="W764" s="253">
        <f t="shared" si="333"/>
        <v>4.9085197038736695E-8</v>
      </c>
      <c r="X764">
        <f t="shared" si="324"/>
        <v>113.65676595692612</v>
      </c>
      <c r="Y764">
        <f t="shared" si="325"/>
        <v>15.595425926280697</v>
      </c>
      <c r="Z764" s="55">
        <f t="shared" si="326"/>
        <v>8.5124747496230029</v>
      </c>
      <c r="AA764" s="477">
        <f t="shared" si="327"/>
        <v>7.3859433538187838E-10</v>
      </c>
      <c r="AB764" s="253">
        <f t="shared" si="335"/>
        <v>2573794824.5387797</v>
      </c>
      <c r="AC764" s="261">
        <f t="shared" si="334"/>
        <v>231.45462611869624</v>
      </c>
      <c r="AD764" s="435">
        <f t="shared" si="328"/>
        <v>-1.5404755755588148E-2</v>
      </c>
      <c r="AE764" s="478">
        <f t="shared" si="336"/>
        <v>-5.2318781614303575E-2</v>
      </c>
    </row>
    <row r="765" spans="2:31" x14ac:dyDescent="0.3">
      <c r="B765" s="353">
        <v>736</v>
      </c>
      <c r="C765" s="432">
        <f t="shared" si="310"/>
        <v>113.65676595688235</v>
      </c>
      <c r="D765" s="433">
        <f t="shared" si="311"/>
        <v>15.595425926278294</v>
      </c>
      <c r="E765" s="434">
        <f t="shared" si="312"/>
        <v>7.0829511766566018</v>
      </c>
      <c r="F765" s="434">
        <f t="shared" si="313"/>
        <v>7.0829511766549667</v>
      </c>
      <c r="G765" s="434">
        <f t="shared" si="314"/>
        <v>1.6351364706679306E-12</v>
      </c>
      <c r="H765" s="467">
        <f t="shared" si="315"/>
        <v>8.5124747496216919</v>
      </c>
      <c r="I765" s="253">
        <f t="shared" si="320"/>
        <v>113.65676595692612</v>
      </c>
      <c r="J765">
        <f t="shared" si="321"/>
        <v>15.595425926280697</v>
      </c>
      <c r="K765" s="253">
        <f t="shared" si="316"/>
        <v>295454487953.57556</v>
      </c>
      <c r="L765" s="249">
        <f t="shared" si="317"/>
        <v>2599532772.7841678</v>
      </c>
      <c r="M765" s="253">
        <f t="shared" si="318"/>
        <v>40540820800.888298</v>
      </c>
      <c r="N765" s="443">
        <f t="shared" si="329"/>
        <v>1.0000000000004268E-2</v>
      </c>
      <c r="O765" s="454">
        <f t="shared" si="319"/>
        <v>1.0000000000015207E-2</v>
      </c>
      <c r="Q765" s="353">
        <v>736</v>
      </c>
      <c r="R765" s="54">
        <f t="shared" si="330"/>
        <v>2.692606867571072E-19</v>
      </c>
      <c r="S765" s="253">
        <f t="shared" si="322"/>
        <v>8.7665416847490449E-8</v>
      </c>
      <c r="T765" s="253">
        <f t="shared" si="323"/>
        <v>3.9814870741411242E-8</v>
      </c>
      <c r="U765">
        <f t="shared" si="331"/>
        <v>1.677999793533357E-20</v>
      </c>
      <c r="V765" s="253">
        <f t="shared" si="332"/>
        <v>3.981487074139446E-8</v>
      </c>
      <c r="W765" s="253">
        <f t="shared" si="333"/>
        <v>4.7850546106079207E-8</v>
      </c>
      <c r="X765">
        <f t="shared" si="324"/>
        <v>113.65676595692612</v>
      </c>
      <c r="Y765">
        <f t="shared" si="325"/>
        <v>15.595425926280697</v>
      </c>
      <c r="Z765" s="55">
        <f t="shared" si="326"/>
        <v>8.5124747496230029</v>
      </c>
      <c r="AA765" s="477">
        <f t="shared" si="327"/>
        <v>6.9995197964747214E-10</v>
      </c>
      <c r="AB765" s="253">
        <f t="shared" si="335"/>
        <v>2599532772.7841678</v>
      </c>
      <c r="AC765" s="261">
        <f t="shared" si="334"/>
        <v>227.88912413483678</v>
      </c>
      <c r="AD765" s="435">
        <f t="shared" si="328"/>
        <v>-1.5404755755588034E-2</v>
      </c>
      <c r="AE765" s="478">
        <f t="shared" si="336"/>
        <v>-5.2318781614303644E-2</v>
      </c>
    </row>
    <row r="766" spans="2:31" x14ac:dyDescent="0.3">
      <c r="B766" s="353">
        <v>737</v>
      </c>
      <c r="C766" s="432">
        <f t="shared" si="310"/>
        <v>113.65676595688399</v>
      </c>
      <c r="D766" s="433">
        <f t="shared" si="311"/>
        <v>15.595425926278388</v>
      </c>
      <c r="E766" s="434">
        <f t="shared" si="312"/>
        <v>7.0829511766566444</v>
      </c>
      <c r="F766" s="434">
        <f t="shared" si="313"/>
        <v>7.0829511766550679</v>
      </c>
      <c r="G766" s="434">
        <f t="shared" si="314"/>
        <v>1.5765166949677223E-12</v>
      </c>
      <c r="H766" s="467">
        <f t="shared" si="315"/>
        <v>8.5124747496217434</v>
      </c>
      <c r="I766" s="253">
        <f t="shared" si="320"/>
        <v>113.65676595692612</v>
      </c>
      <c r="J766">
        <f t="shared" si="321"/>
        <v>15.595425926280697</v>
      </c>
      <c r="K766" s="253">
        <f t="shared" si="316"/>
        <v>298409032833.11566</v>
      </c>
      <c r="L766" s="249">
        <f t="shared" si="317"/>
        <v>2625528100.5120096</v>
      </c>
      <c r="M766" s="253">
        <f t="shared" si="318"/>
        <v>40946229008.897423</v>
      </c>
      <c r="N766" s="443">
        <f t="shared" si="329"/>
        <v>1.0000000000005964E-2</v>
      </c>
      <c r="O766" s="454">
        <f t="shared" si="319"/>
        <v>1.0000000000014704E-2</v>
      </c>
      <c r="Q766" s="353">
        <v>737</v>
      </c>
      <c r="R766" s="54">
        <f t="shared" si="330"/>
        <v>2.5264682741519273E-19</v>
      </c>
      <c r="S766" s="253">
        <f t="shared" si="322"/>
        <v>8.5460349022518101E-8</v>
      </c>
      <c r="T766" s="253">
        <f t="shared" si="323"/>
        <v>3.8813398398217425E-8</v>
      </c>
      <c r="U766">
        <f t="shared" si="331"/>
        <v>1.5744642463234046E-20</v>
      </c>
      <c r="V766" s="253">
        <f t="shared" si="332"/>
        <v>3.8813398398201682E-8</v>
      </c>
      <c r="W766" s="253">
        <f t="shared" si="333"/>
        <v>4.6646950624300675E-8</v>
      </c>
      <c r="X766">
        <f t="shared" si="324"/>
        <v>113.65676595692612</v>
      </c>
      <c r="Y766">
        <f t="shared" si="325"/>
        <v>15.595425926280697</v>
      </c>
      <c r="Z766" s="55">
        <f t="shared" si="326"/>
        <v>8.5124747496230029</v>
      </c>
      <c r="AA766" s="477">
        <f t="shared" si="327"/>
        <v>6.6333134488379655E-10</v>
      </c>
      <c r="AB766" s="253">
        <f t="shared" si="335"/>
        <v>2625528100.5120096</v>
      </c>
      <c r="AC766" s="261">
        <f t="shared" si="334"/>
        <v>224.37854783818506</v>
      </c>
      <c r="AD766" s="435">
        <f t="shared" si="328"/>
        <v>-1.540475575558662E-2</v>
      </c>
      <c r="AE766" s="478">
        <f t="shared" si="336"/>
        <v>-5.2318781614303631E-2</v>
      </c>
    </row>
    <row r="767" spans="2:31" x14ac:dyDescent="0.3">
      <c r="B767" s="353">
        <v>738</v>
      </c>
      <c r="C767" s="432">
        <f t="shared" si="310"/>
        <v>113.65676595688556</v>
      </c>
      <c r="D767" s="433">
        <f t="shared" si="311"/>
        <v>15.595425926278471</v>
      </c>
      <c r="E767" s="434">
        <f t="shared" si="312"/>
        <v>7.0829511766566826</v>
      </c>
      <c r="F767" s="434">
        <f t="shared" si="313"/>
        <v>7.0829511766551665</v>
      </c>
      <c r="G767" s="434">
        <f t="shared" si="314"/>
        <v>1.5161205624281138E-12</v>
      </c>
      <c r="H767" s="467">
        <f t="shared" si="315"/>
        <v>8.5124747496217896</v>
      </c>
      <c r="I767" s="253">
        <f t="shared" si="320"/>
        <v>113.65676595692612</v>
      </c>
      <c r="J767">
        <f t="shared" si="321"/>
        <v>15.595425926280697</v>
      </c>
      <c r="K767" s="253">
        <f t="shared" si="316"/>
        <v>301393123161.45099</v>
      </c>
      <c r="L767" s="249">
        <f t="shared" si="317"/>
        <v>2651783381.5171299</v>
      </c>
      <c r="M767" s="253">
        <f t="shared" si="318"/>
        <v>41355691298.986649</v>
      </c>
      <c r="N767" s="443">
        <f t="shared" si="329"/>
        <v>1.0000000000006143E-2</v>
      </c>
      <c r="O767" s="454">
        <f t="shared" si="319"/>
        <v>1.0000000000013975E-2</v>
      </c>
      <c r="Q767" s="353">
        <v>738</v>
      </c>
      <c r="R767" s="54">
        <f t="shared" si="330"/>
        <v>2.3705807250109963E-19</v>
      </c>
      <c r="S767" s="253">
        <f t="shared" si="322"/>
        <v>8.3310745761424597E-8</v>
      </c>
      <c r="T767" s="253">
        <f t="shared" si="323"/>
        <v>3.7837116312721315E-8</v>
      </c>
      <c r="U767">
        <f t="shared" si="331"/>
        <v>1.4773170250103774E-20</v>
      </c>
      <c r="V767" s="253">
        <f t="shared" si="332"/>
        <v>3.7837116312706545E-8</v>
      </c>
      <c r="W767" s="253">
        <f t="shared" si="333"/>
        <v>4.5473629448703281E-8</v>
      </c>
      <c r="X767">
        <f t="shared" si="324"/>
        <v>113.65676595692612</v>
      </c>
      <c r="Y767">
        <f t="shared" si="325"/>
        <v>15.595425926280697</v>
      </c>
      <c r="Z767" s="55">
        <f t="shared" si="326"/>
        <v>8.5124747496230029</v>
      </c>
      <c r="AA767" s="477">
        <f t="shared" si="327"/>
        <v>6.2862665711289889E-10</v>
      </c>
      <c r="AB767" s="253">
        <f t="shared" si="335"/>
        <v>2651783381.5171299</v>
      </c>
      <c r="AC767" s="261">
        <f t="shared" si="334"/>
        <v>220.92205111194511</v>
      </c>
      <c r="AD767" s="435">
        <f t="shared" si="328"/>
        <v>-1.5404755755584386E-2</v>
      </c>
      <c r="AE767" s="478">
        <f t="shared" si="336"/>
        <v>-5.2318781614303603E-2</v>
      </c>
    </row>
    <row r="768" spans="2:31" x14ac:dyDescent="0.3">
      <c r="B768" s="353">
        <v>739</v>
      </c>
      <c r="C768" s="432">
        <f t="shared" si="310"/>
        <v>113.65676595688707</v>
      </c>
      <c r="D768" s="433">
        <f t="shared" si="311"/>
        <v>15.595425926278555</v>
      </c>
      <c r="E768" s="434">
        <f t="shared" si="312"/>
        <v>7.0829511766567208</v>
      </c>
      <c r="F768" s="434">
        <f t="shared" si="313"/>
        <v>7.0829511766552606</v>
      </c>
      <c r="G768" s="434">
        <f t="shared" si="314"/>
        <v>1.4601653219870059E-12</v>
      </c>
      <c r="H768" s="467">
        <f t="shared" si="315"/>
        <v>8.512474749621834</v>
      </c>
      <c r="I768" s="253">
        <f t="shared" si="320"/>
        <v>113.65676595692612</v>
      </c>
      <c r="J768">
        <f t="shared" si="321"/>
        <v>15.595425926280697</v>
      </c>
      <c r="K768" s="253">
        <f t="shared" si="316"/>
        <v>304407054393.06958</v>
      </c>
      <c r="L768" s="249">
        <f t="shared" si="317"/>
        <v>2678301215.3323011</v>
      </c>
      <c r="M768" s="253">
        <f t="shared" si="318"/>
        <v>41769248211.9767</v>
      </c>
      <c r="N768" s="443">
        <f t="shared" si="329"/>
        <v>1.0000000000004469E-2</v>
      </c>
      <c r="O768" s="454">
        <f t="shared" si="319"/>
        <v>1.0000000000013541E-2</v>
      </c>
      <c r="Q768" s="353">
        <v>739</v>
      </c>
      <c r="R768" s="54">
        <f t="shared" si="330"/>
        <v>2.2243117126337312E-19</v>
      </c>
      <c r="S768" s="253">
        <f t="shared" si="322"/>
        <v>8.1215211951637811E-8</v>
      </c>
      <c r="T768" s="253">
        <f t="shared" si="323"/>
        <v>3.6885390868740762E-8</v>
      </c>
      <c r="U768">
        <f t="shared" si="331"/>
        <v>1.386163958617591E-20</v>
      </c>
      <c r="V768" s="253">
        <f t="shared" si="332"/>
        <v>3.6885390868726898E-8</v>
      </c>
      <c r="W768" s="253">
        <f t="shared" si="333"/>
        <v>4.432982108289705E-8</v>
      </c>
      <c r="X768">
        <f t="shared" si="324"/>
        <v>113.65676595692612</v>
      </c>
      <c r="Y768">
        <f t="shared" si="325"/>
        <v>15.595425926280697</v>
      </c>
      <c r="Z768" s="55">
        <f t="shared" si="326"/>
        <v>8.5124747496230029</v>
      </c>
      <c r="AA768" s="477">
        <f t="shared" si="327"/>
        <v>5.9573767632247944E-10</v>
      </c>
      <c r="AB768" s="253">
        <f t="shared" si="335"/>
        <v>2678301215.3323011</v>
      </c>
      <c r="AC768" s="261">
        <f t="shared" si="334"/>
        <v>217.51880087354164</v>
      </c>
      <c r="AD768" s="435">
        <f t="shared" si="328"/>
        <v>-1.5404755755589947E-2</v>
      </c>
      <c r="AE768" s="478">
        <f t="shared" si="336"/>
        <v>-5.2318781614303568E-2</v>
      </c>
    </row>
    <row r="769" spans="2:31" x14ac:dyDescent="0.3">
      <c r="B769" s="353">
        <v>740</v>
      </c>
      <c r="C769" s="432">
        <f t="shared" si="310"/>
        <v>113.65676595688853</v>
      </c>
      <c r="D769" s="433">
        <f t="shared" si="311"/>
        <v>15.595425926278637</v>
      </c>
      <c r="E769" s="434">
        <f t="shared" si="312"/>
        <v>7.0829511766567572</v>
      </c>
      <c r="F769" s="434">
        <f t="shared" si="313"/>
        <v>7.0829511766553512</v>
      </c>
      <c r="G769" s="434">
        <f t="shared" si="314"/>
        <v>1.4059864383852982E-12</v>
      </c>
      <c r="H769" s="467">
        <f t="shared" si="315"/>
        <v>8.5124747496218784</v>
      </c>
      <c r="I769" s="253">
        <f t="shared" si="320"/>
        <v>113.65676595692612</v>
      </c>
      <c r="J769">
        <f t="shared" si="321"/>
        <v>15.595425926280697</v>
      </c>
      <c r="K769" s="253">
        <f t="shared" si="316"/>
        <v>307451124937.00421</v>
      </c>
      <c r="L769" s="249">
        <f t="shared" si="317"/>
        <v>2705084227.4856243</v>
      </c>
      <c r="M769" s="253">
        <f t="shared" si="318"/>
        <v>42186940694.096718</v>
      </c>
      <c r="N769" s="443">
        <f t="shared" si="329"/>
        <v>1.0000000000006009E-2</v>
      </c>
      <c r="O769" s="454">
        <f t="shared" si="319"/>
        <v>1.0000000000012929E-2</v>
      </c>
      <c r="Q769" s="353">
        <v>740</v>
      </c>
      <c r="R769" s="54">
        <f t="shared" si="330"/>
        <v>2.0870677563349595E-19</v>
      </c>
      <c r="S769" s="253">
        <f t="shared" si="322"/>
        <v>7.9172387572162818E-8</v>
      </c>
      <c r="T769" s="253">
        <f t="shared" si="323"/>
        <v>3.595760438758256E-8</v>
      </c>
      <c r="U769">
        <f t="shared" si="331"/>
        <v>1.3006351972129291E-20</v>
      </c>
      <c r="V769" s="253">
        <f t="shared" si="332"/>
        <v>3.5957604387569556E-8</v>
      </c>
      <c r="W769" s="253">
        <f t="shared" si="333"/>
        <v>4.3214783184580259E-8</v>
      </c>
      <c r="X769">
        <f t="shared" si="324"/>
        <v>113.65676595692612</v>
      </c>
      <c r="Y769">
        <f t="shared" si="325"/>
        <v>15.595425926280697</v>
      </c>
      <c r="Z769" s="55">
        <f t="shared" si="326"/>
        <v>8.5124747496230029</v>
      </c>
      <c r="AA769" s="477">
        <f t="shared" si="327"/>
        <v>5.6456940693555092E-10</v>
      </c>
      <c r="AB769" s="253">
        <f t="shared" si="335"/>
        <v>2705084227.4856243</v>
      </c>
      <c r="AC769" s="261">
        <f t="shared" si="334"/>
        <v>214.16797687383709</v>
      </c>
      <c r="AD769" s="435">
        <f t="shared" si="328"/>
        <v>-1.5404755755584573E-2</v>
      </c>
      <c r="AE769" s="478">
        <f t="shared" si="336"/>
        <v>-5.2318781614303665E-2</v>
      </c>
    </row>
    <row r="770" spans="2:31" x14ac:dyDescent="0.3">
      <c r="B770" s="353">
        <v>741</v>
      </c>
      <c r="C770" s="432">
        <f t="shared" si="310"/>
        <v>113.65676595688994</v>
      </c>
      <c r="D770" s="433">
        <f t="shared" si="311"/>
        <v>15.595425926278718</v>
      </c>
      <c r="E770" s="434">
        <f t="shared" si="312"/>
        <v>7.0829511766567945</v>
      </c>
      <c r="F770" s="434">
        <f t="shared" si="313"/>
        <v>7.0829511766554392</v>
      </c>
      <c r="G770" s="434">
        <f t="shared" si="314"/>
        <v>1.3553602684623911E-12</v>
      </c>
      <c r="H770" s="467">
        <f t="shared" si="315"/>
        <v>8.5124747496219229</v>
      </c>
      <c r="I770" s="253">
        <f t="shared" si="320"/>
        <v>113.65676595692612</v>
      </c>
      <c r="J770">
        <f t="shared" si="321"/>
        <v>15.595425926280697</v>
      </c>
      <c r="K770" s="253">
        <f t="shared" si="316"/>
        <v>310525636186.37811</v>
      </c>
      <c r="L770" s="249">
        <f t="shared" si="317"/>
        <v>2732135069.7604804</v>
      </c>
      <c r="M770" s="253">
        <f t="shared" si="318"/>
        <v>42608810101.037941</v>
      </c>
      <c r="N770" s="443">
        <f t="shared" si="329"/>
        <v>1.0000000000006068E-2</v>
      </c>
      <c r="O770" s="454">
        <f t="shared" si="319"/>
        <v>1.0000000000012553E-2</v>
      </c>
      <c r="Q770" s="353">
        <v>741</v>
      </c>
      <c r="R770" s="54">
        <f t="shared" si="330"/>
        <v>1.9582919942346696E-19</v>
      </c>
      <c r="S770" s="253">
        <f t="shared" si="322"/>
        <v>7.7180946810917948E-8</v>
      </c>
      <c r="T770" s="253">
        <f t="shared" si="323"/>
        <v>3.5053154727164252E-8</v>
      </c>
      <c r="U770">
        <f t="shared" si="331"/>
        <v>1.2203837112574944E-20</v>
      </c>
      <c r="V770" s="253">
        <f t="shared" si="332"/>
        <v>3.5053154727152049E-8</v>
      </c>
      <c r="W770" s="253">
        <f t="shared" si="333"/>
        <v>4.2127792083753696E-8</v>
      </c>
      <c r="X770">
        <f t="shared" si="324"/>
        <v>113.65676595692612</v>
      </c>
      <c r="Y770">
        <f t="shared" si="325"/>
        <v>15.595425926280697</v>
      </c>
      <c r="Z770" s="55">
        <f t="shared" si="326"/>
        <v>8.5124747496230029</v>
      </c>
      <c r="AA770" s="477">
        <f t="shared" si="327"/>
        <v>5.3503182342797295E-10</v>
      </c>
      <c r="AB770" s="253">
        <f t="shared" si="335"/>
        <v>2732135069.7604804</v>
      </c>
      <c r="AC770" s="261">
        <f t="shared" si="334"/>
        <v>210.86877149942757</v>
      </c>
      <c r="AD770" s="435">
        <f t="shared" si="328"/>
        <v>-1.5404755755586341E-2</v>
      </c>
      <c r="AE770" s="478">
        <f t="shared" si="336"/>
        <v>-5.2318781614303568E-2</v>
      </c>
    </row>
    <row r="771" spans="2:31" x14ac:dyDescent="0.3">
      <c r="B771" s="353">
        <v>742</v>
      </c>
      <c r="C771" s="432">
        <f t="shared" si="310"/>
        <v>113.65676595689129</v>
      </c>
      <c r="D771" s="433">
        <f t="shared" si="311"/>
        <v>15.595425926278786</v>
      </c>
      <c r="E771" s="434">
        <f t="shared" si="312"/>
        <v>7.0829511766568256</v>
      </c>
      <c r="F771" s="434">
        <f t="shared" si="313"/>
        <v>7.0829511766555235</v>
      </c>
      <c r="G771" s="434">
        <f t="shared" si="314"/>
        <v>1.3020695632803836E-12</v>
      </c>
      <c r="H771" s="467">
        <f t="shared" si="315"/>
        <v>8.5124747496219602</v>
      </c>
      <c r="I771" s="253">
        <f t="shared" si="320"/>
        <v>113.65676595692612</v>
      </c>
      <c r="J771">
        <f t="shared" si="321"/>
        <v>15.595425926280697</v>
      </c>
      <c r="K771" s="253">
        <f t="shared" si="316"/>
        <v>313630892548.24561</v>
      </c>
      <c r="L771" s="249">
        <f t="shared" si="317"/>
        <v>2759456420.4580851</v>
      </c>
      <c r="M771" s="253">
        <f t="shared" si="318"/>
        <v>43034898202.0485</v>
      </c>
      <c r="N771" s="443">
        <f t="shared" si="329"/>
        <v>1.0000000000004217E-2</v>
      </c>
      <c r="O771" s="454">
        <f t="shared" si="319"/>
        <v>1.0000000000011952E-2</v>
      </c>
      <c r="Q771" s="353">
        <v>742</v>
      </c>
      <c r="R771" s="54">
        <f t="shared" si="330"/>
        <v>1.8374619238131356E-19</v>
      </c>
      <c r="S771" s="253">
        <f t="shared" si="322"/>
        <v>7.523959720426824E-8</v>
      </c>
      <c r="T771" s="253">
        <f t="shared" si="323"/>
        <v>3.4171454891217363E-8</v>
      </c>
      <c r="U771">
        <f t="shared" si="331"/>
        <v>1.1450838835470894E-20</v>
      </c>
      <c r="V771" s="253">
        <f t="shared" si="332"/>
        <v>3.4171454891205915E-8</v>
      </c>
      <c r="W771" s="253">
        <f t="shared" si="333"/>
        <v>4.1068142313050877E-8</v>
      </c>
      <c r="X771">
        <f t="shared" si="324"/>
        <v>113.65676595692612</v>
      </c>
      <c r="Y771">
        <f t="shared" si="325"/>
        <v>15.595425926280697</v>
      </c>
      <c r="Z771" s="55">
        <f t="shared" si="326"/>
        <v>8.5124747496230029</v>
      </c>
      <c r="AA771" s="477">
        <f t="shared" si="327"/>
        <v>5.0703961030134216E-10</v>
      </c>
      <c r="AB771" s="253">
        <f t="shared" si="335"/>
        <v>2759456420.4580851</v>
      </c>
      <c r="AC771" s="261">
        <f t="shared" si="334"/>
        <v>207.62038957799794</v>
      </c>
      <c r="AD771" s="435">
        <f t="shared" si="328"/>
        <v>-1.540475575558823E-2</v>
      </c>
      <c r="AE771" s="478">
        <f t="shared" si="336"/>
        <v>-5.2318781614303637E-2</v>
      </c>
    </row>
    <row r="772" spans="2:31" x14ac:dyDescent="0.3">
      <c r="B772" s="353">
        <v>743</v>
      </c>
      <c r="C772" s="432">
        <f t="shared" si="310"/>
        <v>113.65676595689258</v>
      </c>
      <c r="D772" s="433">
        <f t="shared" si="311"/>
        <v>15.595425926278859</v>
      </c>
      <c r="E772" s="434">
        <f t="shared" si="312"/>
        <v>7.0829511766568585</v>
      </c>
      <c r="F772" s="434">
        <f t="shared" si="313"/>
        <v>7.0829511766556035</v>
      </c>
      <c r="G772" s="434">
        <f t="shared" si="314"/>
        <v>1.254996107036277E-12</v>
      </c>
      <c r="H772" s="467">
        <f t="shared" si="315"/>
        <v>8.512474749622001</v>
      </c>
      <c r="I772" s="253">
        <f t="shared" si="320"/>
        <v>113.65676595692612</v>
      </c>
      <c r="J772">
        <f t="shared" si="321"/>
        <v>15.595425926280697</v>
      </c>
      <c r="K772" s="253">
        <f t="shared" si="316"/>
        <v>316767201473.73163</v>
      </c>
      <c r="L772" s="249">
        <f t="shared" si="317"/>
        <v>2787050984.6626658</v>
      </c>
      <c r="M772" s="253">
        <f t="shared" si="318"/>
        <v>43465247184.06916</v>
      </c>
      <c r="N772" s="443">
        <f t="shared" si="329"/>
        <v>1.0000000000004075E-2</v>
      </c>
      <c r="O772" s="454">
        <f t="shared" si="319"/>
        <v>1.0000000000011373E-2</v>
      </c>
      <c r="Q772" s="353">
        <v>743</v>
      </c>
      <c r="R772" s="54">
        <f t="shared" si="330"/>
        <v>1.7240872818777801E-19</v>
      </c>
      <c r="S772" s="253">
        <f t="shared" si="322"/>
        <v>7.3347078798205819E-8</v>
      </c>
      <c r="T772" s="253">
        <f t="shared" si="323"/>
        <v>3.3311932648321948E-8</v>
      </c>
      <c r="U772">
        <f t="shared" si="331"/>
        <v>1.0744301880333966E-20</v>
      </c>
      <c r="V772" s="253">
        <f t="shared" si="332"/>
        <v>3.3311932648311202E-8</v>
      </c>
      <c r="W772" s="253">
        <f t="shared" si="333"/>
        <v>4.0035146149883871E-8</v>
      </c>
      <c r="X772">
        <f t="shared" si="324"/>
        <v>113.65676595692612</v>
      </c>
      <c r="Y772">
        <f t="shared" si="325"/>
        <v>15.595425926280697</v>
      </c>
      <c r="Z772" s="55">
        <f t="shared" si="326"/>
        <v>8.5124747496230029</v>
      </c>
      <c r="AA772" s="477">
        <f t="shared" si="327"/>
        <v>4.8051191566018461E-10</v>
      </c>
      <c r="AB772" s="253">
        <f t="shared" si="335"/>
        <v>2787050984.6626658</v>
      </c>
      <c r="AC772" s="261">
        <f t="shared" si="334"/>
        <v>204.4220481866688</v>
      </c>
      <c r="AD772" s="435">
        <f t="shared" si="328"/>
        <v>-1.5404755755588244E-2</v>
      </c>
      <c r="AE772" s="478">
        <f t="shared" si="336"/>
        <v>-5.2318781614303658E-2</v>
      </c>
    </row>
    <row r="773" spans="2:31" x14ac:dyDescent="0.3">
      <c r="B773" s="353">
        <v>744</v>
      </c>
      <c r="C773" s="432">
        <f t="shared" si="310"/>
        <v>113.65676595689385</v>
      </c>
      <c r="D773" s="433">
        <f t="shared" si="311"/>
        <v>15.595425926278924</v>
      </c>
      <c r="E773" s="434">
        <f t="shared" si="312"/>
        <v>7.0829511766568887</v>
      </c>
      <c r="F773" s="434">
        <f t="shared" si="313"/>
        <v>7.0829511766556825</v>
      </c>
      <c r="G773" s="434">
        <f t="shared" si="314"/>
        <v>1.2061462939527701E-12</v>
      </c>
      <c r="H773" s="467">
        <f t="shared" si="315"/>
        <v>8.5124747496220365</v>
      </c>
      <c r="I773" s="253">
        <f t="shared" si="320"/>
        <v>113.65676595692612</v>
      </c>
      <c r="J773">
        <f t="shared" si="321"/>
        <v>15.595425926280697</v>
      </c>
      <c r="K773" s="253">
        <f t="shared" si="316"/>
        <v>319934873488.47253</v>
      </c>
      <c r="L773" s="249">
        <f t="shared" si="317"/>
        <v>2814921494.5092926</v>
      </c>
      <c r="M773" s="253">
        <f t="shared" si="318"/>
        <v>43899899655.910042</v>
      </c>
      <c r="N773" s="443">
        <f t="shared" si="329"/>
        <v>1.0000000000004365E-2</v>
      </c>
      <c r="O773" s="454">
        <f t="shared" si="319"/>
        <v>1.0000000000011331E-2</v>
      </c>
      <c r="Q773" s="353">
        <v>744</v>
      </c>
      <c r="R773" s="54">
        <f t="shared" si="330"/>
        <v>1.61770805533982E-19</v>
      </c>
      <c r="S773" s="253">
        <f t="shared" si="322"/>
        <v>7.150216333062725E-8</v>
      </c>
      <c r="T773" s="253">
        <f t="shared" si="323"/>
        <v>3.2474030160522689E-8</v>
      </c>
      <c r="U773">
        <f t="shared" si="331"/>
        <v>1.0081359501642199E-20</v>
      </c>
      <c r="V773" s="253">
        <f t="shared" si="332"/>
        <v>3.2474030160512611E-8</v>
      </c>
      <c r="W773" s="253">
        <f t="shared" si="333"/>
        <v>3.9028133170104561E-8</v>
      </c>
      <c r="X773">
        <f t="shared" si="324"/>
        <v>113.65676595692612</v>
      </c>
      <c r="Y773">
        <f t="shared" si="325"/>
        <v>15.595425926280697</v>
      </c>
      <c r="Z773" s="55">
        <f t="shared" si="326"/>
        <v>8.5124747496230029</v>
      </c>
      <c r="AA773" s="477">
        <f t="shared" si="327"/>
        <v>4.5537211768168875E-10</v>
      </c>
      <c r="AB773" s="253">
        <f t="shared" si="335"/>
        <v>2814921494.5092926</v>
      </c>
      <c r="AC773" s="261">
        <f t="shared" si="334"/>
        <v>201.27297646329652</v>
      </c>
      <c r="AD773" s="435">
        <f t="shared" si="328"/>
        <v>-1.540475575558611E-2</v>
      </c>
      <c r="AE773" s="478">
        <f t="shared" si="336"/>
        <v>-5.2318781614303596E-2</v>
      </c>
    </row>
    <row r="774" spans="2:31" x14ac:dyDescent="0.3">
      <c r="B774" s="353">
        <v>745</v>
      </c>
      <c r="C774" s="432">
        <f t="shared" si="310"/>
        <v>113.65676595689506</v>
      </c>
      <c r="D774" s="433">
        <f t="shared" si="311"/>
        <v>15.595425926278994</v>
      </c>
      <c r="E774" s="434">
        <f t="shared" si="312"/>
        <v>7.0829511766569198</v>
      </c>
      <c r="F774" s="434">
        <f t="shared" si="313"/>
        <v>7.082951176655758</v>
      </c>
      <c r="G774" s="434">
        <f t="shared" si="314"/>
        <v>1.1617373729677638E-12</v>
      </c>
      <c r="H774" s="467">
        <f t="shared" si="315"/>
        <v>8.5124747496220738</v>
      </c>
      <c r="I774" s="253">
        <f t="shared" si="320"/>
        <v>113.65676595692612</v>
      </c>
      <c r="J774">
        <f t="shared" si="321"/>
        <v>15.595425926280697</v>
      </c>
      <c r="K774" s="253">
        <f t="shared" si="316"/>
        <v>323134222223.36072</v>
      </c>
      <c r="L774" s="249">
        <f t="shared" si="317"/>
        <v>2843070709.4543858</v>
      </c>
      <c r="M774" s="253">
        <f t="shared" si="318"/>
        <v>44338898652.469406</v>
      </c>
      <c r="N774" s="443">
        <f t="shared" si="329"/>
        <v>1.0000000000006011E-2</v>
      </c>
      <c r="O774" s="454">
        <f t="shared" si="319"/>
        <v>1.0000000000010809E-2</v>
      </c>
      <c r="Q774" s="353">
        <v>745</v>
      </c>
      <c r="R774" s="54">
        <f t="shared" si="330"/>
        <v>1.5178926147295011E-19</v>
      </c>
      <c r="S774" s="253">
        <f t="shared" si="322"/>
        <v>6.9703653434180921E-8</v>
      </c>
      <c r="T774" s="253">
        <f t="shared" si="323"/>
        <v>3.1657203621287343E-8</v>
      </c>
      <c r="U774">
        <f t="shared" si="331"/>
        <v>9.4593218371292038E-21</v>
      </c>
      <c r="V774" s="253">
        <f t="shared" si="332"/>
        <v>3.1657203621277887E-8</v>
      </c>
      <c r="W774" s="253">
        <f t="shared" si="333"/>
        <v>3.8046449812893578E-8</v>
      </c>
      <c r="X774">
        <f t="shared" si="324"/>
        <v>113.65676595692612</v>
      </c>
      <c r="Y774">
        <f t="shared" si="325"/>
        <v>15.595425926280697</v>
      </c>
      <c r="Z774" s="55">
        <f t="shared" si="326"/>
        <v>8.5124747496230029</v>
      </c>
      <c r="AA774" s="477">
        <f t="shared" si="327"/>
        <v>4.3154760330345753E-10</v>
      </c>
      <c r="AB774" s="253">
        <f t="shared" si="335"/>
        <v>2843070709.4543858</v>
      </c>
      <c r="AC774" s="261">
        <f t="shared" si="334"/>
        <v>198.17241542067987</v>
      </c>
      <c r="AD774" s="435">
        <f t="shared" si="328"/>
        <v>-1.540475575558478E-2</v>
      </c>
      <c r="AE774" s="478">
        <f t="shared" si="336"/>
        <v>-5.2318781614303561E-2</v>
      </c>
    </row>
    <row r="775" spans="2:31" x14ac:dyDescent="0.3">
      <c r="B775" s="353">
        <v>746</v>
      </c>
      <c r="C775" s="432">
        <f t="shared" si="310"/>
        <v>113.65676595689622</v>
      </c>
      <c r="D775" s="433">
        <f t="shared" si="311"/>
        <v>15.595425926279059</v>
      </c>
      <c r="E775" s="434">
        <f t="shared" si="312"/>
        <v>7.08295117665695</v>
      </c>
      <c r="F775" s="434">
        <f t="shared" si="313"/>
        <v>7.0829511766558308</v>
      </c>
      <c r="G775" s="434">
        <f t="shared" si="314"/>
        <v>1.1191048088221578E-12</v>
      </c>
      <c r="H775" s="467">
        <f t="shared" si="315"/>
        <v>8.5124747496221094</v>
      </c>
      <c r="I775" s="253">
        <f t="shared" si="320"/>
        <v>113.65676595692612</v>
      </c>
      <c r="J775">
        <f t="shared" si="321"/>
        <v>15.595425926280697</v>
      </c>
      <c r="K775" s="253">
        <f t="shared" si="316"/>
        <v>326365564445.59766</v>
      </c>
      <c r="L775" s="249">
        <f t="shared" si="317"/>
        <v>2871501416.5489297</v>
      </c>
      <c r="M775" s="253">
        <f t="shared" si="318"/>
        <v>44782287638.994301</v>
      </c>
      <c r="N775" s="443">
        <f t="shared" si="329"/>
        <v>1.0000000000004526E-2</v>
      </c>
      <c r="O775" s="454">
        <f t="shared" si="319"/>
        <v>1.000000000001031E-2</v>
      </c>
      <c r="Q775" s="353">
        <v>746</v>
      </c>
      <c r="R775" s="54">
        <f t="shared" si="330"/>
        <v>1.4242359628767366E-19</v>
      </c>
      <c r="S775" s="253">
        <f t="shared" si="322"/>
        <v>6.7950381859163758E-8</v>
      </c>
      <c r="T775" s="253">
        <f t="shared" si="323"/>
        <v>3.0860922902570875E-8</v>
      </c>
      <c r="U775">
        <f t="shared" si="331"/>
        <v>8.8756649937752745E-21</v>
      </c>
      <c r="V775" s="253">
        <f t="shared" si="332"/>
        <v>3.0860922902562001E-8</v>
      </c>
      <c r="W775" s="253">
        <f t="shared" si="333"/>
        <v>3.7089458956592883E-8</v>
      </c>
      <c r="X775">
        <f t="shared" si="324"/>
        <v>113.65676595692612</v>
      </c>
      <c r="Y775">
        <f t="shared" si="325"/>
        <v>15.595425926280697</v>
      </c>
      <c r="Z775" s="55">
        <f t="shared" si="326"/>
        <v>8.5124747496230029</v>
      </c>
      <c r="AA775" s="477">
        <f t="shared" si="327"/>
        <v>4.089695584900478E-10</v>
      </c>
      <c r="AB775" s="253">
        <f t="shared" si="335"/>
        <v>2871501416.5489297</v>
      </c>
      <c r="AC775" s="261">
        <f t="shared" si="334"/>
        <v>195.11961776362935</v>
      </c>
      <c r="AD775" s="435">
        <f t="shared" si="328"/>
        <v>-1.5404755755588124E-2</v>
      </c>
      <c r="AE775" s="478">
        <f t="shared" si="336"/>
        <v>-5.2318781614303631E-2</v>
      </c>
    </row>
    <row r="776" spans="2:31" x14ac:dyDescent="0.3">
      <c r="B776" s="353">
        <v>747</v>
      </c>
      <c r="C776" s="432">
        <f t="shared" si="310"/>
        <v>113.65676595689735</v>
      </c>
      <c r="D776" s="433">
        <f t="shared" si="311"/>
        <v>15.595425926279118</v>
      </c>
      <c r="E776" s="434">
        <f t="shared" si="312"/>
        <v>7.0829511766569766</v>
      </c>
      <c r="F776" s="434">
        <f t="shared" si="313"/>
        <v>7.0829511766559001</v>
      </c>
      <c r="G776" s="434">
        <f t="shared" si="314"/>
        <v>1.0764722446765518E-12</v>
      </c>
      <c r="H776" s="467">
        <f t="shared" si="315"/>
        <v>8.5124747496221413</v>
      </c>
      <c r="I776" s="253">
        <f t="shared" si="320"/>
        <v>113.65676595692612</v>
      </c>
      <c r="J776">
        <f t="shared" si="321"/>
        <v>15.595425926280697</v>
      </c>
      <c r="K776" s="253">
        <f t="shared" si="316"/>
        <v>329629220090.05688</v>
      </c>
      <c r="L776" s="249">
        <f t="shared" si="317"/>
        <v>2900216430.7144189</v>
      </c>
      <c r="M776" s="253">
        <f t="shared" si="318"/>
        <v>45230110515.38427</v>
      </c>
      <c r="N776" s="443">
        <f t="shared" si="329"/>
        <v>1.0000000000000578E-2</v>
      </c>
      <c r="O776" s="454">
        <f t="shared" si="319"/>
        <v>1.0000000000009964E-2</v>
      </c>
      <c r="Q776" s="353">
        <v>747</v>
      </c>
      <c r="R776" s="54">
        <f t="shared" si="330"/>
        <v>1.3363580916512389E-19</v>
      </c>
      <c r="S776" s="253">
        <f t="shared" si="322"/>
        <v>6.6241210715964695E-8</v>
      </c>
      <c r="T776" s="253">
        <f t="shared" si="323"/>
        <v>3.0084671210757135E-8</v>
      </c>
      <c r="U776">
        <f t="shared" si="331"/>
        <v>8.3280208072121053E-21</v>
      </c>
      <c r="V776" s="253">
        <f t="shared" si="332"/>
        <v>3.0084671210748811E-8</v>
      </c>
      <c r="W776" s="253">
        <f t="shared" si="333"/>
        <v>3.615653950520756E-8</v>
      </c>
      <c r="X776">
        <f t="shared" si="324"/>
        <v>113.65676595692612</v>
      </c>
      <c r="Y776">
        <f t="shared" si="325"/>
        <v>15.595425926280697</v>
      </c>
      <c r="Z776" s="55">
        <f t="shared" si="326"/>
        <v>8.5124747496230029</v>
      </c>
      <c r="AA776" s="477">
        <f t="shared" si="327"/>
        <v>3.8757276947250881E-10</v>
      </c>
      <c r="AB776" s="253">
        <f t="shared" si="335"/>
        <v>2900216430.7144189</v>
      </c>
      <c r="AC776" s="261">
        <f t="shared" si="334"/>
        <v>192.11384770885692</v>
      </c>
      <c r="AD776" s="435">
        <f t="shared" si="328"/>
        <v>-1.5404755755588138E-2</v>
      </c>
      <c r="AE776" s="478">
        <f t="shared" si="336"/>
        <v>-5.2318781614303651E-2</v>
      </c>
    </row>
    <row r="777" spans="2:31" x14ac:dyDescent="0.3">
      <c r="B777" s="353">
        <v>748</v>
      </c>
      <c r="C777" s="432">
        <f t="shared" si="310"/>
        <v>113.65676595689843</v>
      </c>
      <c r="D777" s="433">
        <f t="shared" si="311"/>
        <v>15.59542592627918</v>
      </c>
      <c r="E777" s="434">
        <f t="shared" si="312"/>
        <v>7.0829511766570041</v>
      </c>
      <c r="F777" s="434">
        <f t="shared" si="313"/>
        <v>7.0829511766559676</v>
      </c>
      <c r="G777" s="434">
        <f t="shared" si="314"/>
        <v>1.0365042157900461E-12</v>
      </c>
      <c r="H777" s="467">
        <f t="shared" si="315"/>
        <v>8.5124747496221751</v>
      </c>
      <c r="I777" s="253">
        <f t="shared" si="320"/>
        <v>113.65676595692612</v>
      </c>
      <c r="J777">
        <f t="shared" si="321"/>
        <v>15.595425926280697</v>
      </c>
      <c r="K777" s="253">
        <f t="shared" si="316"/>
        <v>332925512290.96063</v>
      </c>
      <c r="L777" s="249">
        <f t="shared" si="317"/>
        <v>2929218595.0215631</v>
      </c>
      <c r="M777" s="253">
        <f t="shared" si="318"/>
        <v>45682411620.538307</v>
      </c>
      <c r="N777" s="443">
        <f t="shared" si="329"/>
        <v>1.0000000000004306E-2</v>
      </c>
      <c r="O777" s="454">
        <f t="shared" si="319"/>
        <v>1.0000000000009644E-2</v>
      </c>
      <c r="Q777" s="353">
        <v>748</v>
      </c>
      <c r="R777" s="54">
        <f t="shared" si="330"/>
        <v>1.2539024400946833E-19</v>
      </c>
      <c r="S777" s="253">
        <f t="shared" si="322"/>
        <v>6.4575030736565356E-8</v>
      </c>
      <c r="T777" s="253">
        <f t="shared" si="323"/>
        <v>2.932794475125578E-8</v>
      </c>
      <c r="U777">
        <f t="shared" si="331"/>
        <v>7.8141672329902953E-21</v>
      </c>
      <c r="V777" s="253">
        <f t="shared" si="332"/>
        <v>2.9327944751247965E-8</v>
      </c>
      <c r="W777" s="253">
        <f t="shared" si="333"/>
        <v>3.5247085985309576E-8</v>
      </c>
      <c r="X777">
        <f t="shared" si="324"/>
        <v>113.65676595692612</v>
      </c>
      <c r="Y777">
        <f t="shared" si="325"/>
        <v>15.595425926280697</v>
      </c>
      <c r="Z777" s="55">
        <f t="shared" si="326"/>
        <v>8.5124747496230029</v>
      </c>
      <c r="AA777" s="477">
        <f t="shared" si="327"/>
        <v>3.6729543438682579E-10</v>
      </c>
      <c r="AB777" s="253">
        <f t="shared" si="335"/>
        <v>2929218595.0215631</v>
      </c>
      <c r="AC777" s="261">
        <f t="shared" si="334"/>
        <v>189.15438080763607</v>
      </c>
      <c r="AD777" s="435">
        <f t="shared" si="328"/>
        <v>-1.5404755755586332E-2</v>
      </c>
      <c r="AE777" s="478">
        <f t="shared" si="336"/>
        <v>-5.2318781614303575E-2</v>
      </c>
    </row>
    <row r="778" spans="2:31" x14ac:dyDescent="0.3">
      <c r="B778" s="353">
        <v>749</v>
      </c>
      <c r="C778" s="432">
        <f t="shared" si="310"/>
        <v>113.65676595689946</v>
      </c>
      <c r="D778" s="433">
        <f t="shared" si="311"/>
        <v>15.595425926279237</v>
      </c>
      <c r="E778" s="434">
        <f t="shared" si="312"/>
        <v>7.0829511766570299</v>
      </c>
      <c r="F778" s="434">
        <f t="shared" si="313"/>
        <v>7.0829511766560325</v>
      </c>
      <c r="G778" s="434">
        <f t="shared" si="314"/>
        <v>9.9742436532324064E-13</v>
      </c>
      <c r="H778" s="467">
        <f t="shared" si="315"/>
        <v>8.5124747496222071</v>
      </c>
      <c r="I778" s="253">
        <f t="shared" si="320"/>
        <v>113.65676595692612</v>
      </c>
      <c r="J778">
        <f t="shared" si="321"/>
        <v>15.595425926280697</v>
      </c>
      <c r="K778" s="253">
        <f t="shared" si="316"/>
        <v>336254767413.87329</v>
      </c>
      <c r="L778" s="249">
        <f t="shared" si="317"/>
        <v>2958510780.9717789</v>
      </c>
      <c r="M778" s="253">
        <f t="shared" si="318"/>
        <v>46139235736.743965</v>
      </c>
      <c r="N778" s="443">
        <f t="shared" si="329"/>
        <v>1.0000000000006018E-2</v>
      </c>
      <c r="O778" s="454">
        <f t="shared" si="319"/>
        <v>1.0000000000009168E-2</v>
      </c>
      <c r="Q778" s="353">
        <v>749</v>
      </c>
      <c r="R778" s="54">
        <f t="shared" si="330"/>
        <v>1.1765344476888388E-19</v>
      </c>
      <c r="S778" s="253">
        <f t="shared" si="322"/>
        <v>6.2950760554612791E-8</v>
      </c>
      <c r="T778" s="253">
        <f t="shared" si="323"/>
        <v>2.8590252401533941E-8</v>
      </c>
      <c r="U778">
        <f t="shared" si="331"/>
        <v>7.3320193307226031E-21</v>
      </c>
      <c r="V778" s="253">
        <f t="shared" si="332"/>
        <v>2.8590252401526609E-8</v>
      </c>
      <c r="W778" s="253">
        <f t="shared" si="333"/>
        <v>3.4360508153078853E-8</v>
      </c>
      <c r="X778">
        <f t="shared" si="324"/>
        <v>113.65676595692612</v>
      </c>
      <c r="Y778">
        <f t="shared" si="325"/>
        <v>15.595425926280697</v>
      </c>
      <c r="Z778" s="55">
        <f t="shared" si="326"/>
        <v>8.5124747496230029</v>
      </c>
      <c r="AA778" s="477">
        <f t="shared" si="327"/>
        <v>3.4807898476721067E-10</v>
      </c>
      <c r="AB778" s="253">
        <f t="shared" si="335"/>
        <v>2958510780.9717789</v>
      </c>
      <c r="AC778" s="261">
        <f t="shared" si="334"/>
        <v>186.24050377119556</v>
      </c>
      <c r="AD778" s="435">
        <f t="shared" si="328"/>
        <v>-1.5404755755584799E-2</v>
      </c>
      <c r="AE778" s="478">
        <f t="shared" si="336"/>
        <v>-5.231878161430361E-2</v>
      </c>
    </row>
    <row r="779" spans="2:31" x14ac:dyDescent="0.3">
      <c r="B779" s="353">
        <v>750</v>
      </c>
      <c r="C779" s="432">
        <f t="shared" si="310"/>
        <v>113.65676595690046</v>
      </c>
      <c r="D779" s="433">
        <f t="shared" si="311"/>
        <v>15.59542592627929</v>
      </c>
      <c r="E779" s="434">
        <f t="shared" si="312"/>
        <v>7.0829511766570548</v>
      </c>
      <c r="F779" s="434">
        <f t="shared" si="313"/>
        <v>7.0829511766560946</v>
      </c>
      <c r="G779" s="434">
        <f t="shared" si="314"/>
        <v>9.6012087169583538E-13</v>
      </c>
      <c r="H779" s="467">
        <f t="shared" si="315"/>
        <v>8.5124747496222355</v>
      </c>
      <c r="I779" s="253">
        <f t="shared" si="320"/>
        <v>113.65676595692612</v>
      </c>
      <c r="J779">
        <f t="shared" si="321"/>
        <v>15.595425926280697</v>
      </c>
      <c r="K779" s="253">
        <f t="shared" si="316"/>
        <v>339617315088.01501</v>
      </c>
      <c r="L779" s="249">
        <f t="shared" si="317"/>
        <v>2988095888.7814965</v>
      </c>
      <c r="M779" s="253">
        <f t="shared" si="318"/>
        <v>46600628094.111519</v>
      </c>
      <c r="N779" s="443">
        <f t="shared" si="329"/>
        <v>1.0000000000002472E-2</v>
      </c>
      <c r="O779" s="454">
        <f t="shared" si="319"/>
        <v>1.0000000000008894E-2</v>
      </c>
      <c r="Q779" s="353">
        <v>750</v>
      </c>
      <c r="R779" s="54">
        <f t="shared" si="330"/>
        <v>1.103940196889605E-19</v>
      </c>
      <c r="S779" s="253">
        <f t="shared" si="322"/>
        <v>6.1367346003604609E-8</v>
      </c>
      <c r="T779" s="253">
        <f t="shared" si="323"/>
        <v>2.7871115392374039E-8</v>
      </c>
      <c r="U779">
        <f t="shared" si="331"/>
        <v>6.8796208045214594E-21</v>
      </c>
      <c r="V779" s="253">
        <f t="shared" si="332"/>
        <v>2.787111539236716E-8</v>
      </c>
      <c r="W779" s="253">
        <f t="shared" si="333"/>
        <v>3.3496230611230573E-8</v>
      </c>
      <c r="X779">
        <f t="shared" si="324"/>
        <v>113.65676595692612</v>
      </c>
      <c r="Y779">
        <f t="shared" si="325"/>
        <v>15.595425926280697</v>
      </c>
      <c r="Z779" s="55">
        <f t="shared" si="326"/>
        <v>8.5124747496230029</v>
      </c>
      <c r="AA779" s="477">
        <f t="shared" si="327"/>
        <v>3.2986791637864646E-10</v>
      </c>
      <c r="AB779" s="253">
        <f t="shared" si="335"/>
        <v>2988095888.7814965</v>
      </c>
      <c r="AC779" s="261">
        <f t="shared" si="334"/>
        <v>183.37151429880262</v>
      </c>
      <c r="AD779" s="435">
        <f t="shared" si="328"/>
        <v>-1.5404755755588034E-2</v>
      </c>
      <c r="AE779" s="478">
        <f t="shared" si="336"/>
        <v>-5.2318781614303644E-2</v>
      </c>
    </row>
    <row r="780" spans="2:31" x14ac:dyDescent="0.3">
      <c r="B780" s="353">
        <v>751</v>
      </c>
      <c r="C780" s="432">
        <f t="shared" si="310"/>
        <v>113.65676595690142</v>
      </c>
      <c r="D780" s="433">
        <f t="shared" si="311"/>
        <v>15.595425926279338</v>
      </c>
      <c r="E780" s="434">
        <f t="shared" si="312"/>
        <v>7.0829511766570761</v>
      </c>
      <c r="F780" s="434">
        <f t="shared" si="313"/>
        <v>7.082951176656155</v>
      </c>
      <c r="G780" s="434">
        <f t="shared" si="314"/>
        <v>9.2104102122902987E-13</v>
      </c>
      <c r="H780" s="467">
        <f t="shared" si="315"/>
        <v>8.5124747496222621</v>
      </c>
      <c r="I780" s="253">
        <f t="shared" si="320"/>
        <v>113.65676595692612</v>
      </c>
      <c r="J780">
        <f t="shared" si="321"/>
        <v>15.595425926280697</v>
      </c>
      <c r="K780" s="253">
        <f t="shared" si="316"/>
        <v>343013488238.89807</v>
      </c>
      <c r="L780" s="249">
        <f t="shared" si="317"/>
        <v>3017976847.6693115</v>
      </c>
      <c r="M780" s="253">
        <f t="shared" si="318"/>
        <v>47066634375.052834</v>
      </c>
      <c r="N780" s="443">
        <f t="shared" si="329"/>
        <v>1.0000000000004282E-2</v>
      </c>
      <c r="O780" s="454">
        <f t="shared" si="319"/>
        <v>1.0000000000008558E-2</v>
      </c>
      <c r="Q780" s="353">
        <v>751</v>
      </c>
      <c r="R780" s="54">
        <f t="shared" si="330"/>
        <v>1.0358251394190955E-19</v>
      </c>
      <c r="S780" s="253">
        <f t="shared" si="322"/>
        <v>5.9823759432723344E-8</v>
      </c>
      <c r="T780" s="253">
        <f t="shared" si="323"/>
        <v>2.7170066997147305E-8</v>
      </c>
      <c r="U780">
        <f t="shared" si="331"/>
        <v>6.4551360654064183E-21</v>
      </c>
      <c r="V780" s="253">
        <f t="shared" si="332"/>
        <v>2.717006699714085E-8</v>
      </c>
      <c r="W780" s="253">
        <f t="shared" si="333"/>
        <v>3.2653692435576043E-8</v>
      </c>
      <c r="X780">
        <f t="shared" si="324"/>
        <v>113.65676595692612</v>
      </c>
      <c r="Y780">
        <f t="shared" si="325"/>
        <v>15.595425926280697</v>
      </c>
      <c r="Z780" s="55">
        <f t="shared" si="326"/>
        <v>8.5124747496230029</v>
      </c>
      <c r="AA780" s="477">
        <f t="shared" si="327"/>
        <v>3.1260962890006669E-10</v>
      </c>
      <c r="AB780" s="253">
        <f t="shared" si="335"/>
        <v>3017976847.6693115</v>
      </c>
      <c r="AC780" s="261">
        <f t="shared" si="334"/>
        <v>180.54672090849789</v>
      </c>
      <c r="AD780" s="435">
        <f t="shared" si="328"/>
        <v>-1.5404755755584549E-2</v>
      </c>
      <c r="AE780" s="478">
        <f t="shared" si="336"/>
        <v>-5.231878161430361E-2</v>
      </c>
    </row>
    <row r="781" spans="2:31" x14ac:dyDescent="0.3">
      <c r="B781" s="353">
        <v>752</v>
      </c>
      <c r="C781" s="432">
        <f t="shared" si="310"/>
        <v>113.65676595690235</v>
      </c>
      <c r="D781" s="433">
        <f t="shared" si="311"/>
        <v>15.595425926279392</v>
      </c>
      <c r="E781" s="434">
        <f t="shared" si="312"/>
        <v>7.0829511766571001</v>
      </c>
      <c r="F781" s="434">
        <f t="shared" si="313"/>
        <v>7.0829511766562119</v>
      </c>
      <c r="G781" s="434">
        <f t="shared" si="314"/>
        <v>8.8817841970012523E-13</v>
      </c>
      <c r="H781" s="467">
        <f t="shared" si="315"/>
        <v>8.5124747496222906</v>
      </c>
      <c r="I781" s="253">
        <f t="shared" si="320"/>
        <v>113.65676595692612</v>
      </c>
      <c r="J781">
        <f t="shared" si="321"/>
        <v>15.595425926280697</v>
      </c>
      <c r="K781" s="253">
        <f t="shared" si="316"/>
        <v>346443623121.28986</v>
      </c>
      <c r="L781" s="249">
        <f t="shared" si="317"/>
        <v>3048156616.1460047</v>
      </c>
      <c r="M781" s="253">
        <f t="shared" si="318"/>
        <v>47537300718.803398</v>
      </c>
      <c r="N781" s="443">
        <f t="shared" si="329"/>
        <v>1.000000000000077E-2</v>
      </c>
      <c r="O781" s="454">
        <f t="shared" si="319"/>
        <v>1.0000000000008174E-2</v>
      </c>
      <c r="Q781" s="353">
        <v>752</v>
      </c>
      <c r="R781" s="54">
        <f t="shared" si="330"/>
        <v>9.7191290114774477E-20</v>
      </c>
      <c r="S781" s="253">
        <f t="shared" si="322"/>
        <v>5.8318999039882524E-8</v>
      </c>
      <c r="T781" s="253">
        <f t="shared" si="323"/>
        <v>2.6486652228904317E-8</v>
      </c>
      <c r="U781">
        <f t="shared" si="331"/>
        <v>6.0568427834750538E-21</v>
      </c>
      <c r="V781" s="253">
        <f t="shared" si="332"/>
        <v>2.6486652228898259E-8</v>
      </c>
      <c r="W781" s="253">
        <f t="shared" si="333"/>
        <v>3.1832346810978204E-8</v>
      </c>
      <c r="X781">
        <f t="shared" si="324"/>
        <v>113.65676595692612</v>
      </c>
      <c r="Y781">
        <f t="shared" si="325"/>
        <v>15.595425926280697</v>
      </c>
      <c r="Z781" s="55">
        <f t="shared" si="326"/>
        <v>8.5124747496230029</v>
      </c>
      <c r="AA781" s="477">
        <f t="shared" si="327"/>
        <v>2.9625427399511561E-10</v>
      </c>
      <c r="AB781" s="253">
        <f t="shared" si="335"/>
        <v>3048156616.1460047</v>
      </c>
      <c r="AC781" s="261">
        <f t="shared" si="334"/>
        <v>177.76544277042981</v>
      </c>
      <c r="AD781" s="435">
        <f t="shared" si="328"/>
        <v>-1.5404755755589947E-2</v>
      </c>
      <c r="AE781" s="478">
        <f t="shared" si="336"/>
        <v>-5.2318781614303589E-2</v>
      </c>
    </row>
    <row r="782" spans="2:31" x14ac:dyDescent="0.3">
      <c r="B782" s="353">
        <v>753</v>
      </c>
      <c r="C782" s="432">
        <f t="shared" si="310"/>
        <v>113.65676595690324</v>
      </c>
      <c r="D782" s="433">
        <f t="shared" si="311"/>
        <v>15.595425926279441</v>
      </c>
      <c r="E782" s="434">
        <f t="shared" si="312"/>
        <v>7.0829511766571231</v>
      </c>
      <c r="F782" s="434">
        <f t="shared" si="313"/>
        <v>7.0829511766562678</v>
      </c>
      <c r="G782" s="434">
        <f t="shared" si="314"/>
        <v>8.553158181712206E-13</v>
      </c>
      <c r="H782" s="467">
        <f t="shared" si="315"/>
        <v>8.512474749622319</v>
      </c>
      <c r="I782" s="253">
        <f t="shared" si="320"/>
        <v>113.65676595692612</v>
      </c>
      <c r="J782">
        <f t="shared" si="321"/>
        <v>15.595425926280697</v>
      </c>
      <c r="K782" s="253">
        <f t="shared" si="316"/>
        <v>349908059352.50549</v>
      </c>
      <c r="L782" s="249">
        <f t="shared" si="317"/>
        <v>3078638182.3074646</v>
      </c>
      <c r="M782" s="253">
        <f t="shared" si="318"/>
        <v>48012673725.991631</v>
      </c>
      <c r="N782" s="443">
        <f t="shared" si="329"/>
        <v>1.0000000000004174E-2</v>
      </c>
      <c r="O782" s="454">
        <f t="shared" si="319"/>
        <v>1.0000000000007905E-2</v>
      </c>
      <c r="Q782" s="353">
        <v>753</v>
      </c>
      <c r="R782" s="54">
        <f t="shared" si="330"/>
        <v>9.1194416071729882E-20</v>
      </c>
      <c r="S782" s="253">
        <f t="shared" si="322"/>
        <v>5.6852088221547244E-8</v>
      </c>
      <c r="T782" s="253">
        <f t="shared" si="323"/>
        <v>2.5820427545083985E-8</v>
      </c>
      <c r="U782">
        <f t="shared" si="331"/>
        <v>5.683124899618072E-21</v>
      </c>
      <c r="V782" s="253">
        <f t="shared" si="332"/>
        <v>2.5820427545078301E-8</v>
      </c>
      <c r="W782" s="253">
        <f t="shared" si="333"/>
        <v>3.1031660676463256E-8</v>
      </c>
      <c r="X782">
        <f t="shared" si="324"/>
        <v>113.65676595692612</v>
      </c>
      <c r="Y782">
        <f t="shared" si="325"/>
        <v>15.595425926280697</v>
      </c>
      <c r="Z782" s="55">
        <f t="shared" si="326"/>
        <v>8.5124747496230029</v>
      </c>
      <c r="AA782" s="477">
        <f t="shared" si="327"/>
        <v>2.8075461133166111E-10</v>
      </c>
      <c r="AB782" s="253">
        <f t="shared" si="335"/>
        <v>3078638182.3074646</v>
      </c>
      <c r="AC782" s="261">
        <f t="shared" si="334"/>
        <v>175.02700954276767</v>
      </c>
      <c r="AD782" s="435">
        <f t="shared" si="328"/>
        <v>-1.5404755755586393E-2</v>
      </c>
      <c r="AE782" s="478">
        <f t="shared" si="336"/>
        <v>-5.2318781614303554E-2</v>
      </c>
    </row>
    <row r="783" spans="2:31" x14ac:dyDescent="0.3">
      <c r="B783" s="353">
        <v>754</v>
      </c>
      <c r="C783" s="432">
        <f t="shared" si="310"/>
        <v>113.6567659569041</v>
      </c>
      <c r="D783" s="433">
        <f t="shared" si="311"/>
        <v>15.595425926279491</v>
      </c>
      <c r="E783" s="434">
        <f t="shared" si="312"/>
        <v>7.0829511766571454</v>
      </c>
      <c r="F783" s="434">
        <f t="shared" si="313"/>
        <v>7.0829511766563211</v>
      </c>
      <c r="G783" s="434">
        <f t="shared" si="314"/>
        <v>8.2422957348171622E-13</v>
      </c>
      <c r="H783" s="467">
        <f t="shared" si="315"/>
        <v>8.5124747496223456</v>
      </c>
      <c r="I783" s="253">
        <f t="shared" si="320"/>
        <v>113.65676595692612</v>
      </c>
      <c r="J783">
        <f t="shared" si="321"/>
        <v>15.595425926280697</v>
      </c>
      <c r="K783" s="253">
        <f t="shared" si="316"/>
        <v>353407139946.03326</v>
      </c>
      <c r="L783" s="249">
        <f t="shared" si="317"/>
        <v>3109424564.1305394</v>
      </c>
      <c r="M783" s="253">
        <f t="shared" si="318"/>
        <v>48492800463.251762</v>
      </c>
      <c r="N783" s="443">
        <f t="shared" si="329"/>
        <v>1.000000000000449E-2</v>
      </c>
      <c r="O783" s="454">
        <f t="shared" si="319"/>
        <v>1.0000000000007761E-2</v>
      </c>
      <c r="Q783" s="353">
        <v>754</v>
      </c>
      <c r="R783" s="54">
        <f t="shared" si="330"/>
        <v>8.5567559735474353E-20</v>
      </c>
      <c r="S783" s="253">
        <f t="shared" si="322"/>
        <v>5.5422074938910223E-8</v>
      </c>
      <c r="T783" s="253">
        <f t="shared" si="323"/>
        <v>2.5170960559650674E-8</v>
      </c>
      <c r="U783">
        <f t="shared" si="331"/>
        <v>5.3324660684239033E-21</v>
      </c>
      <c r="V783" s="253">
        <f t="shared" si="332"/>
        <v>2.517096055964534E-8</v>
      </c>
      <c r="W783" s="253">
        <f t="shared" si="333"/>
        <v>3.0251114379259545E-8</v>
      </c>
      <c r="X783">
        <f t="shared" si="324"/>
        <v>113.65676595692612</v>
      </c>
      <c r="Y783">
        <f t="shared" si="325"/>
        <v>15.595425926280697</v>
      </c>
      <c r="Z783" s="55">
        <f t="shared" si="326"/>
        <v>8.5124747496230029</v>
      </c>
      <c r="AA783" s="477">
        <f t="shared" si="327"/>
        <v>2.6606587213419122E-10</v>
      </c>
      <c r="AB783" s="253">
        <f t="shared" si="335"/>
        <v>3109424564.1305394</v>
      </c>
      <c r="AC783" s="261">
        <f t="shared" si="334"/>
        <v>172.33076121013065</v>
      </c>
      <c r="AD783" s="435">
        <f t="shared" si="328"/>
        <v>-1.54047557555864E-2</v>
      </c>
      <c r="AE783" s="478">
        <f t="shared" si="336"/>
        <v>-5.2318781614303679E-2</v>
      </c>
    </row>
    <row r="784" spans="2:31" x14ac:dyDescent="0.3">
      <c r="B784" s="353">
        <v>755</v>
      </c>
      <c r="C784" s="432">
        <f t="shared" si="310"/>
        <v>113.65676595690492</v>
      </c>
      <c r="D784" s="433">
        <f t="shared" si="311"/>
        <v>15.595425926279534</v>
      </c>
      <c r="E784" s="434">
        <f t="shared" si="312"/>
        <v>7.0829511766571649</v>
      </c>
      <c r="F784" s="434">
        <f t="shared" si="313"/>
        <v>7.0829511766563726</v>
      </c>
      <c r="G784" s="434">
        <f t="shared" si="314"/>
        <v>7.9225515037251171E-13</v>
      </c>
      <c r="H784" s="467">
        <f t="shared" si="315"/>
        <v>8.5124747496223687</v>
      </c>
      <c r="I784" s="253">
        <f t="shared" si="320"/>
        <v>113.65676595692612</v>
      </c>
      <c r="J784">
        <f t="shared" si="321"/>
        <v>15.595425926280697</v>
      </c>
      <c r="K784" s="253">
        <f t="shared" si="316"/>
        <v>356941211345.49615</v>
      </c>
      <c r="L784" s="249">
        <f t="shared" si="317"/>
        <v>3140518809.7718449</v>
      </c>
      <c r="M784" s="253">
        <f t="shared" si="318"/>
        <v>48977728467.884392</v>
      </c>
      <c r="N784" s="443">
        <f t="shared" si="329"/>
        <v>1.0000000000002306E-2</v>
      </c>
      <c r="O784" s="454">
        <f t="shared" si="319"/>
        <v>1.0000000000007237E-2</v>
      </c>
      <c r="Q784" s="353">
        <v>755</v>
      </c>
      <c r="R784" s="54">
        <f t="shared" si="330"/>
        <v>8.0287890360797218E-20</v>
      </c>
      <c r="S784" s="253">
        <f t="shared" si="322"/>
        <v>5.4028031100008286E-8</v>
      </c>
      <c r="T784" s="253">
        <f t="shared" si="323"/>
        <v>2.4537829762470987E-8</v>
      </c>
      <c r="U784">
        <f t="shared" si="331"/>
        <v>5.003443505667672E-21</v>
      </c>
      <c r="V784" s="253">
        <f t="shared" si="332"/>
        <v>2.4537829762465985E-8</v>
      </c>
      <c r="W784" s="253">
        <f t="shared" si="333"/>
        <v>2.9490201337537298E-8</v>
      </c>
      <c r="X784">
        <f t="shared" si="324"/>
        <v>113.65676595692612</v>
      </c>
      <c r="Y784">
        <f t="shared" si="325"/>
        <v>15.595425926280697</v>
      </c>
      <c r="Z784" s="55">
        <f t="shared" si="326"/>
        <v>8.5124747496230029</v>
      </c>
      <c r="AA784" s="477">
        <f t="shared" si="327"/>
        <v>2.5214562987498326E-10</v>
      </c>
      <c r="AB784" s="253">
        <f t="shared" si="335"/>
        <v>3140518809.7718449</v>
      </c>
      <c r="AC784" s="261">
        <f t="shared" si="334"/>
        <v>169.67604792451431</v>
      </c>
      <c r="AD784" s="435">
        <f t="shared" si="328"/>
        <v>-1.540475575558636E-2</v>
      </c>
      <c r="AE784" s="478">
        <f t="shared" si="336"/>
        <v>-5.2318781614303561E-2</v>
      </c>
    </row>
    <row r="785" spans="2:31" x14ac:dyDescent="0.3">
      <c r="B785" s="353">
        <v>756</v>
      </c>
      <c r="C785" s="432">
        <f t="shared" si="310"/>
        <v>113.6567659569057</v>
      </c>
      <c r="D785" s="433">
        <f t="shared" si="311"/>
        <v>15.59542592627958</v>
      </c>
      <c r="E785" s="434">
        <f t="shared" si="312"/>
        <v>7.0829511766571862</v>
      </c>
      <c r="F785" s="434">
        <f t="shared" si="313"/>
        <v>7.0829511766564215</v>
      </c>
      <c r="G785" s="434">
        <f t="shared" si="314"/>
        <v>7.6472161936180783E-13</v>
      </c>
      <c r="H785" s="467">
        <f t="shared" si="315"/>
        <v>8.5124747496223936</v>
      </c>
      <c r="I785" s="253">
        <f t="shared" si="320"/>
        <v>113.65676595692612</v>
      </c>
      <c r="J785">
        <f t="shared" si="321"/>
        <v>15.595425926280697</v>
      </c>
      <c r="K785" s="253">
        <f t="shared" si="316"/>
        <v>360510623458.95361</v>
      </c>
      <c r="L785" s="249">
        <f t="shared" si="317"/>
        <v>3171923997.8695631</v>
      </c>
      <c r="M785" s="253">
        <f t="shared" si="318"/>
        <v>49467505752.563354</v>
      </c>
      <c r="N785" s="443">
        <f t="shared" si="329"/>
        <v>1.0000000000002425E-2</v>
      </c>
      <c r="O785" s="454">
        <f t="shared" si="319"/>
        <v>1.0000000000006995E-2</v>
      </c>
      <c r="Q785" s="353">
        <v>756</v>
      </c>
      <c r="R785" s="54">
        <f t="shared" si="330"/>
        <v>7.5333985899740132E-20</v>
      </c>
      <c r="S785" s="253">
        <f t="shared" si="322"/>
        <v>5.2669051957383652E-8</v>
      </c>
      <c r="T785" s="253">
        <f t="shared" si="323"/>
        <v>2.3920624245750482E-8</v>
      </c>
      <c r="U785">
        <f t="shared" si="331"/>
        <v>4.6947222154209316E-21</v>
      </c>
      <c r="V785" s="253">
        <f t="shared" si="332"/>
        <v>2.3920624245745787E-8</v>
      </c>
      <c r="W785" s="253">
        <f t="shared" si="333"/>
        <v>2.874842771163317E-8</v>
      </c>
      <c r="X785">
        <f t="shared" si="324"/>
        <v>113.65676595692612</v>
      </c>
      <c r="Y785">
        <f t="shared" si="325"/>
        <v>15.595425926280697</v>
      </c>
      <c r="Z785" s="55">
        <f t="shared" si="326"/>
        <v>8.5124747496230029</v>
      </c>
      <c r="AA785" s="477">
        <f t="shared" si="327"/>
        <v>2.38953677730553E-10</v>
      </c>
      <c r="AB785" s="253">
        <f t="shared" si="335"/>
        <v>3171923997.8695631</v>
      </c>
      <c r="AC785" s="261">
        <f t="shared" si="334"/>
        <v>167.062229848664</v>
      </c>
      <c r="AD785" s="435">
        <f t="shared" si="328"/>
        <v>-1.5404755755586332E-2</v>
      </c>
      <c r="AE785" s="478">
        <f t="shared" si="336"/>
        <v>-5.2318781614303526E-2</v>
      </c>
    </row>
    <row r="786" spans="2:31" x14ac:dyDescent="0.3">
      <c r="B786" s="353">
        <v>757</v>
      </c>
      <c r="C786" s="432">
        <f t="shared" si="310"/>
        <v>113.65676595690647</v>
      </c>
      <c r="D786" s="433">
        <f t="shared" si="311"/>
        <v>15.595425926279617</v>
      </c>
      <c r="E786" s="434">
        <f t="shared" si="312"/>
        <v>7.0829511766572031</v>
      </c>
      <c r="F786" s="434">
        <f t="shared" si="313"/>
        <v>7.0829511766564694</v>
      </c>
      <c r="G786" s="434">
        <f t="shared" si="314"/>
        <v>7.3363537467230344E-13</v>
      </c>
      <c r="H786" s="467">
        <f t="shared" si="315"/>
        <v>8.5124747496224149</v>
      </c>
      <c r="I786" s="253">
        <f t="shared" si="320"/>
        <v>113.65676595692612</v>
      </c>
      <c r="J786">
        <f t="shared" si="321"/>
        <v>15.595425926280697</v>
      </c>
      <c r="K786" s="253">
        <f t="shared" si="316"/>
        <v>364115729693.54559</v>
      </c>
      <c r="L786" s="249">
        <f t="shared" si="317"/>
        <v>3203643237.848259</v>
      </c>
      <c r="M786" s="253">
        <f t="shared" si="318"/>
        <v>49962180810.089203</v>
      </c>
      <c r="N786" s="443">
        <f t="shared" si="329"/>
        <v>1.0000000000004344E-2</v>
      </c>
      <c r="O786" s="454">
        <f t="shared" si="319"/>
        <v>1.000000000000678E-2</v>
      </c>
      <c r="Q786" s="353">
        <v>757</v>
      </c>
      <c r="R786" s="54">
        <f t="shared" si="330"/>
        <v>7.0685746082491671E-20</v>
      </c>
      <c r="S786" s="253">
        <f t="shared" si="322"/>
        <v>5.1344255520892816E-8</v>
      </c>
      <c r="T786" s="253">
        <f t="shared" si="323"/>
        <v>2.3318943437349984E-8</v>
      </c>
      <c r="U786">
        <f t="shared" si="331"/>
        <v>4.405049573358914E-21</v>
      </c>
      <c r="V786" s="253">
        <f t="shared" si="332"/>
        <v>2.331894343734558E-8</v>
      </c>
      <c r="W786" s="253">
        <f t="shared" si="333"/>
        <v>2.8025312083542831E-8</v>
      </c>
      <c r="X786">
        <f t="shared" si="324"/>
        <v>113.65676595692612</v>
      </c>
      <c r="Y786">
        <f t="shared" si="325"/>
        <v>15.595425926280697</v>
      </c>
      <c r="Z786" s="55">
        <f t="shared" si="326"/>
        <v>8.5124747496230029</v>
      </c>
      <c r="AA786" s="477">
        <f t="shared" si="327"/>
        <v>2.2645191244943351E-10</v>
      </c>
      <c r="AB786" s="253">
        <f t="shared" si="335"/>
        <v>3203643237.848259</v>
      </c>
      <c r="AC786" s="261">
        <f t="shared" si="334"/>
        <v>164.48867700186139</v>
      </c>
      <c r="AD786" s="435">
        <f t="shared" si="328"/>
        <v>-1.5404755755588246E-2</v>
      </c>
      <c r="AE786" s="478">
        <f t="shared" si="336"/>
        <v>-5.2318781614303624E-2</v>
      </c>
    </row>
    <row r="787" spans="2:31" x14ac:dyDescent="0.3">
      <c r="B787" s="353">
        <v>758</v>
      </c>
      <c r="C787" s="432">
        <f t="shared" si="310"/>
        <v>113.65676595690721</v>
      </c>
      <c r="D787" s="433">
        <f t="shared" si="311"/>
        <v>15.595425926279662</v>
      </c>
      <c r="E787" s="434">
        <f t="shared" si="312"/>
        <v>7.0829511766572235</v>
      </c>
      <c r="F787" s="434">
        <f t="shared" si="313"/>
        <v>7.0829511766565147</v>
      </c>
      <c r="G787" s="434">
        <f t="shared" si="314"/>
        <v>7.0876637892069994E-13</v>
      </c>
      <c r="H787" s="467">
        <f t="shared" si="315"/>
        <v>8.512474749622438</v>
      </c>
      <c r="I787" s="253">
        <f t="shared" si="320"/>
        <v>113.65676595692612</v>
      </c>
      <c r="J787">
        <f t="shared" si="321"/>
        <v>15.595425926280697</v>
      </c>
      <c r="K787" s="253">
        <f t="shared" si="316"/>
        <v>367756886990.48346</v>
      </c>
      <c r="L787" s="249">
        <f t="shared" si="317"/>
        <v>3235679670.2267418</v>
      </c>
      <c r="M787" s="253">
        <f t="shared" si="318"/>
        <v>50461802618.190125</v>
      </c>
      <c r="N787" s="443">
        <f t="shared" si="329"/>
        <v>1.0000000000000592E-2</v>
      </c>
      <c r="O787" s="454">
        <f t="shared" si="319"/>
        <v>1.000000000000662E-2</v>
      </c>
      <c r="Q787" s="353">
        <v>758</v>
      </c>
      <c r="R787" s="54">
        <f t="shared" si="330"/>
        <v>6.6324310861344231E-20</v>
      </c>
      <c r="S787" s="253">
        <f t="shared" si="322"/>
        <v>5.0052781985288039E-8</v>
      </c>
      <c r="T787" s="253">
        <f t="shared" si="323"/>
        <v>2.2732396840811105E-8</v>
      </c>
      <c r="U787">
        <f t="shared" si="331"/>
        <v>4.133250244287295E-21</v>
      </c>
      <c r="V787" s="253">
        <f t="shared" si="332"/>
        <v>2.2732396840806972E-8</v>
      </c>
      <c r="W787" s="253">
        <f t="shared" si="333"/>
        <v>2.7320385144476934E-8</v>
      </c>
      <c r="X787">
        <f t="shared" si="324"/>
        <v>113.65676595692612</v>
      </c>
      <c r="Y787">
        <f t="shared" si="325"/>
        <v>15.595425926280697</v>
      </c>
      <c r="Z787" s="55">
        <f t="shared" si="326"/>
        <v>8.5124747496230029</v>
      </c>
      <c r="AA787" s="477">
        <f t="shared" si="327"/>
        <v>2.1460422429585022E-10</v>
      </c>
      <c r="AB787" s="253">
        <f t="shared" si="335"/>
        <v>3235679670.2267418</v>
      </c>
      <c r="AC787" s="261">
        <f t="shared" si="334"/>
        <v>161.95476910808819</v>
      </c>
      <c r="AD787" s="435">
        <f t="shared" si="328"/>
        <v>-1.5404755755586324E-2</v>
      </c>
      <c r="AE787" s="478">
        <f t="shared" si="336"/>
        <v>-5.2318781614303533E-2</v>
      </c>
    </row>
    <row r="788" spans="2:31" x14ac:dyDescent="0.3">
      <c r="B788" s="353">
        <v>759</v>
      </c>
      <c r="C788" s="432">
        <f t="shared" si="310"/>
        <v>113.65676595690792</v>
      </c>
      <c r="D788" s="433">
        <f t="shared" si="311"/>
        <v>15.595425926279701</v>
      </c>
      <c r="E788" s="434">
        <f t="shared" si="312"/>
        <v>7.0829511766572413</v>
      </c>
      <c r="F788" s="434">
        <f t="shared" si="313"/>
        <v>7.0829511766565592</v>
      </c>
      <c r="G788" s="434">
        <f t="shared" si="314"/>
        <v>6.8212102632969618E-13</v>
      </c>
      <c r="H788" s="467">
        <f t="shared" si="315"/>
        <v>8.5124747496224593</v>
      </c>
      <c r="I788" s="253">
        <f t="shared" si="320"/>
        <v>113.65676595692612</v>
      </c>
      <c r="J788">
        <f t="shared" si="321"/>
        <v>15.595425926280697</v>
      </c>
      <c r="K788" s="253">
        <f t="shared" si="316"/>
        <v>371434455860.39069</v>
      </c>
      <c r="L788" s="249">
        <f t="shared" si="317"/>
        <v>3268036466.9290094</v>
      </c>
      <c r="M788" s="253">
        <f t="shared" si="318"/>
        <v>50966420644.372246</v>
      </c>
      <c r="N788" s="443">
        <f t="shared" si="329"/>
        <v>1.000000000000436E-2</v>
      </c>
      <c r="O788" s="454">
        <f t="shared" si="319"/>
        <v>1.0000000000006504E-2</v>
      </c>
      <c r="Q788" s="353">
        <v>759</v>
      </c>
      <c r="R788" s="54">
        <f t="shared" si="330"/>
        <v>6.2231983886802354E-20</v>
      </c>
      <c r="S788" s="253">
        <f t="shared" si="322"/>
        <v>4.8793793172195164E-8</v>
      </c>
      <c r="T788" s="253">
        <f t="shared" si="323"/>
        <v>2.216060378192017E-8</v>
      </c>
      <c r="U788">
        <f t="shared" si="331"/>
        <v>3.8782214132664957E-21</v>
      </c>
      <c r="V788" s="253">
        <f t="shared" si="332"/>
        <v>2.2160603781916292E-8</v>
      </c>
      <c r="W788" s="253">
        <f t="shared" si="333"/>
        <v>2.6633189390274995E-8</v>
      </c>
      <c r="X788">
        <f t="shared" si="324"/>
        <v>113.65676595692612</v>
      </c>
      <c r="Y788">
        <f t="shared" si="325"/>
        <v>15.595425926280697</v>
      </c>
      <c r="Z788" s="55">
        <f t="shared" si="326"/>
        <v>8.5124747496230029</v>
      </c>
      <c r="AA788" s="477">
        <f t="shared" si="327"/>
        <v>2.033763927514086E-10</v>
      </c>
      <c r="AB788" s="253">
        <f t="shared" si="335"/>
        <v>3268036466.9290094</v>
      </c>
      <c r="AC788" s="261">
        <f t="shared" si="334"/>
        <v>159.45989544652568</v>
      </c>
      <c r="AD788" s="435">
        <f t="shared" si="328"/>
        <v>-1.5404755755586523E-2</v>
      </c>
      <c r="AE788" s="478">
        <f t="shared" si="336"/>
        <v>-5.2318781614303589E-2</v>
      </c>
    </row>
    <row r="789" spans="2:31" x14ac:dyDescent="0.3">
      <c r="B789" s="353">
        <v>760</v>
      </c>
      <c r="C789" s="432">
        <f t="shared" si="310"/>
        <v>113.6567659569086</v>
      </c>
      <c r="D789" s="433">
        <f t="shared" si="311"/>
        <v>15.595425926279736</v>
      </c>
      <c r="E789" s="434">
        <f t="shared" si="312"/>
        <v>7.0829511766572573</v>
      </c>
      <c r="F789" s="434">
        <f t="shared" si="313"/>
        <v>7.0829511766566018</v>
      </c>
      <c r="G789" s="434">
        <f t="shared" si="314"/>
        <v>6.5547567373869242E-13</v>
      </c>
      <c r="H789" s="467">
        <f t="shared" si="315"/>
        <v>8.5124747496224789</v>
      </c>
      <c r="I789" s="253">
        <f t="shared" si="320"/>
        <v>113.65676595692612</v>
      </c>
      <c r="J789">
        <f t="shared" si="321"/>
        <v>15.595425926280697</v>
      </c>
      <c r="K789" s="253">
        <f t="shared" si="316"/>
        <v>375148800418.99683</v>
      </c>
      <c r="L789" s="249">
        <f t="shared" si="317"/>
        <v>3300716831.5982995</v>
      </c>
      <c r="M789" s="253">
        <f t="shared" si="318"/>
        <v>51476084850.816002</v>
      </c>
      <c r="N789" s="443">
        <f t="shared" si="329"/>
        <v>1.0000000000000659E-2</v>
      </c>
      <c r="O789" s="454">
        <f t="shared" si="319"/>
        <v>1.0000000000006013E-2</v>
      </c>
      <c r="Q789" s="353">
        <v>760</v>
      </c>
      <c r="R789" s="54">
        <f t="shared" si="330"/>
        <v>5.8392160705350376E-20</v>
      </c>
      <c r="S789" s="253">
        <f t="shared" si="322"/>
        <v>4.7566471986127674E-8</v>
      </c>
      <c r="T789" s="253">
        <f t="shared" si="323"/>
        <v>2.1603193161646918E-8</v>
      </c>
      <c r="U789">
        <f t="shared" si="331"/>
        <v>3.6389283109840494E-21</v>
      </c>
      <c r="V789" s="253">
        <f t="shared" si="332"/>
        <v>2.1603193161643278E-8</v>
      </c>
      <c r="W789" s="253">
        <f t="shared" si="333"/>
        <v>2.5963278824480756E-8</v>
      </c>
      <c r="X789">
        <f t="shared" si="324"/>
        <v>113.65676595692612</v>
      </c>
      <c r="Y789">
        <f t="shared" si="325"/>
        <v>15.595425926280697</v>
      </c>
      <c r="Z789" s="55">
        <f t="shared" si="326"/>
        <v>8.5124747496230029</v>
      </c>
      <c r="AA789" s="477">
        <f t="shared" si="327"/>
        <v>1.9273598767354281E-10</v>
      </c>
      <c r="AB789" s="253">
        <f t="shared" si="335"/>
        <v>3300716831.5982995</v>
      </c>
      <c r="AC789" s="261">
        <f t="shared" si="334"/>
        <v>157.00345470436065</v>
      </c>
      <c r="AD789" s="435">
        <f t="shared" si="328"/>
        <v>-1.5404755755586129E-2</v>
      </c>
      <c r="AE789" s="478">
        <f t="shared" si="336"/>
        <v>-5.2318781614303631E-2</v>
      </c>
    </row>
    <row r="790" spans="2:31" x14ac:dyDescent="0.3">
      <c r="B790" s="353">
        <v>761</v>
      </c>
      <c r="C790" s="432">
        <f t="shared" si="310"/>
        <v>113.65676595690925</v>
      </c>
      <c r="D790" s="433">
        <f t="shared" si="311"/>
        <v>15.595425926279773</v>
      </c>
      <c r="E790" s="434">
        <f t="shared" si="312"/>
        <v>7.0829511766572741</v>
      </c>
      <c r="F790" s="434">
        <f t="shared" si="313"/>
        <v>7.0829511766566426</v>
      </c>
      <c r="G790" s="434">
        <f t="shared" si="314"/>
        <v>6.3149485640678904E-13</v>
      </c>
      <c r="H790" s="467">
        <f t="shared" si="315"/>
        <v>8.5124747496225002</v>
      </c>
      <c r="I790" s="253">
        <f t="shared" si="320"/>
        <v>113.65676595692612</v>
      </c>
      <c r="J790">
        <f t="shared" si="321"/>
        <v>15.595425926280697</v>
      </c>
      <c r="K790" s="253">
        <f t="shared" si="316"/>
        <v>378900288423.18896</v>
      </c>
      <c r="L790" s="249">
        <f t="shared" si="317"/>
        <v>3333723999.9142823</v>
      </c>
      <c r="M790" s="253">
        <f t="shared" si="318"/>
        <v>51990845699.324379</v>
      </c>
      <c r="N790" s="443">
        <f t="shared" si="329"/>
        <v>1.0000000000004217E-2</v>
      </c>
      <c r="O790" s="454">
        <f t="shared" si="319"/>
        <v>1.0000000000005786E-2</v>
      </c>
      <c r="Q790" s="353">
        <v>761</v>
      </c>
      <c r="R790" s="54">
        <f t="shared" si="330"/>
        <v>5.4789261387544387E-20</v>
      </c>
      <c r="S790" s="253">
        <f t="shared" si="322"/>
        <v>4.6370021884184641E-8</v>
      </c>
      <c r="T790" s="253">
        <f t="shared" si="323"/>
        <v>2.1059803215298039E-8</v>
      </c>
      <c r="U790">
        <f t="shared" si="331"/>
        <v>3.4144000152193749E-21</v>
      </c>
      <c r="V790" s="253">
        <f t="shared" si="332"/>
        <v>2.1059803215294624E-8</v>
      </c>
      <c r="W790" s="253">
        <f t="shared" si="333"/>
        <v>2.5310218668886602E-8</v>
      </c>
      <c r="X790">
        <f t="shared" si="324"/>
        <v>113.65676595692612</v>
      </c>
      <c r="Y790">
        <f t="shared" si="325"/>
        <v>15.595425926280697</v>
      </c>
      <c r="Z790" s="55">
        <f t="shared" si="326"/>
        <v>8.5124747496230029</v>
      </c>
      <c r="AA790" s="477">
        <f t="shared" si="327"/>
        <v>1.8265227562523363E-10</v>
      </c>
      <c r="AB790" s="253">
        <f t="shared" si="335"/>
        <v>3333723999.9142823</v>
      </c>
      <c r="AC790" s="261">
        <f t="shared" si="334"/>
        <v>154.5848548318564</v>
      </c>
      <c r="AD790" s="435">
        <f t="shared" si="328"/>
        <v>-1.5404755755588291E-2</v>
      </c>
      <c r="AE790" s="478">
        <f t="shared" si="336"/>
        <v>-5.231878161430354E-2</v>
      </c>
    </row>
    <row r="791" spans="2:31" x14ac:dyDescent="0.3">
      <c r="B791" s="353">
        <v>762</v>
      </c>
      <c r="C791" s="432">
        <f t="shared" si="310"/>
        <v>113.65676595690988</v>
      </c>
      <c r="D791" s="433">
        <f t="shared" si="311"/>
        <v>15.595425926279809</v>
      </c>
      <c r="E791" s="434">
        <f t="shared" si="312"/>
        <v>7.0829511766572901</v>
      </c>
      <c r="F791" s="434">
        <f t="shared" si="313"/>
        <v>7.0829511766566817</v>
      </c>
      <c r="G791" s="434">
        <f t="shared" si="314"/>
        <v>6.0840221749458578E-13</v>
      </c>
      <c r="H791" s="467">
        <f t="shared" si="315"/>
        <v>8.5124747496225197</v>
      </c>
      <c r="I791" s="253">
        <f t="shared" si="320"/>
        <v>113.65676595692612</v>
      </c>
      <c r="J791">
        <f t="shared" si="321"/>
        <v>15.595425926280697</v>
      </c>
      <c r="K791" s="253">
        <f t="shared" si="316"/>
        <v>382689291307.42291</v>
      </c>
      <c r="L791" s="249">
        <f t="shared" si="317"/>
        <v>3367061239.913425</v>
      </c>
      <c r="M791" s="253">
        <f t="shared" si="318"/>
        <v>52510754156.317757</v>
      </c>
      <c r="N791" s="443">
        <f t="shared" si="329"/>
        <v>1.0000000000002575E-2</v>
      </c>
      <c r="O791" s="454">
        <f t="shared" si="319"/>
        <v>1.0000000000005432E-2</v>
      </c>
      <c r="Q791" s="353">
        <v>762</v>
      </c>
      <c r="R791" s="54">
        <f t="shared" si="330"/>
        <v>5.1408667313069765E-20</v>
      </c>
      <c r="S791" s="253">
        <f t="shared" si="322"/>
        <v>4.5203666359086606E-8</v>
      </c>
      <c r="T791" s="253">
        <f t="shared" si="323"/>
        <v>2.0530081277728324E-8</v>
      </c>
      <c r="U791">
        <f t="shared" si="331"/>
        <v>3.2037255113655822E-21</v>
      </c>
      <c r="V791" s="253">
        <f t="shared" si="332"/>
        <v>2.0530081277725122E-8</v>
      </c>
      <c r="W791" s="253">
        <f t="shared" si="333"/>
        <v>2.4673585081358282E-8</v>
      </c>
      <c r="X791">
        <f t="shared" si="324"/>
        <v>113.65676595692612</v>
      </c>
      <c r="Y791">
        <f t="shared" si="325"/>
        <v>15.595425926280697</v>
      </c>
      <c r="Z791" s="55">
        <f t="shared" si="326"/>
        <v>8.5124747496230029</v>
      </c>
      <c r="AA791" s="477">
        <f t="shared" si="327"/>
        <v>1.7309613110544143E-10</v>
      </c>
      <c r="AB791" s="253">
        <f t="shared" si="335"/>
        <v>3367061239.913425</v>
      </c>
      <c r="AC791" s="261">
        <f t="shared" si="334"/>
        <v>152.20351289965916</v>
      </c>
      <c r="AD791" s="435">
        <f t="shared" si="328"/>
        <v>-1.5404755755584566E-2</v>
      </c>
      <c r="AE791" s="478">
        <f t="shared" si="336"/>
        <v>-5.2318781614303637E-2</v>
      </c>
    </row>
    <row r="792" spans="2:31" x14ac:dyDescent="0.3">
      <c r="B792" s="353">
        <v>763</v>
      </c>
      <c r="C792" s="432">
        <f t="shared" ref="C792:C855" si="337">C791+E791-F791</f>
        <v>113.65676595691049</v>
      </c>
      <c r="D792" s="433">
        <f t="shared" ref="D792:D855" si="338">$C$11*C792^$C$7</f>
        <v>15.595425926279837</v>
      </c>
      <c r="E792" s="434">
        <f t="shared" ref="E792:E855" si="339">$C$8*D792</f>
        <v>7.0829511766573026</v>
      </c>
      <c r="F792" s="434">
        <f t="shared" ref="F792:F855" si="340">($C$9+$C$10)*C792</f>
        <v>7.0829511766567199</v>
      </c>
      <c r="G792" s="434">
        <f t="shared" ref="G792:G855" si="341">E792-F792</f>
        <v>5.8264504332328215E-13</v>
      </c>
      <c r="H792" s="467">
        <f t="shared" ref="H792:H855" si="342">(1-$C$8)*D792</f>
        <v>8.5124747496225339</v>
      </c>
      <c r="I792" s="253">
        <f t="shared" si="320"/>
        <v>113.65676595692612</v>
      </c>
      <c r="J792">
        <f t="shared" si="321"/>
        <v>15.595425926280697</v>
      </c>
      <c r="K792" s="253">
        <f t="shared" ref="K792:K855" si="343">C792*L792</f>
        <v>386516184220.49921</v>
      </c>
      <c r="L792" s="249">
        <f t="shared" ref="L792:L855" si="344">L791*(1+$C$10)</f>
        <v>3400731852.3125591</v>
      </c>
      <c r="M792" s="253">
        <f t="shared" ref="M792:M855" si="345">$C$11*(K792^$C$7)*(L792^(1-$C$7))</f>
        <v>53035861697.880974</v>
      </c>
      <c r="N792" s="443">
        <f t="shared" si="329"/>
        <v>1.0000000000000755E-2</v>
      </c>
      <c r="O792" s="454">
        <f t="shared" ref="O792:O855" si="346">(K792-K791)/K791</f>
        <v>1.0000000000005395E-2</v>
      </c>
      <c r="Q792" s="353">
        <v>763</v>
      </c>
      <c r="R792" s="54">
        <f t="shared" si="330"/>
        <v>4.8236661856272155E-20</v>
      </c>
      <c r="S792" s="253">
        <f t="shared" si="322"/>
        <v>4.4066648435215746E-8</v>
      </c>
      <c r="T792" s="253">
        <f t="shared" si="323"/>
        <v>2.0013683554458024E-8</v>
      </c>
      <c r="U792">
        <f t="shared" si="331"/>
        <v>3.0060499960240325E-21</v>
      </c>
      <c r="V792" s="253">
        <f t="shared" si="332"/>
        <v>2.0013683554455017E-8</v>
      </c>
      <c r="W792" s="253">
        <f t="shared" si="333"/>
        <v>2.4052964880757722E-8</v>
      </c>
      <c r="X792">
        <f t="shared" si="324"/>
        <v>113.65676595692612</v>
      </c>
      <c r="Y792">
        <f t="shared" si="325"/>
        <v>15.595425926280697</v>
      </c>
      <c r="Z792" s="55">
        <f t="shared" si="326"/>
        <v>8.5124747496230029</v>
      </c>
      <c r="AA792" s="477">
        <f t="shared" si="327"/>
        <v>1.6403995242385498E-10</v>
      </c>
      <c r="AB792" s="253">
        <f t="shared" si="335"/>
        <v>3400731852.3125591</v>
      </c>
      <c r="AC792" s="261">
        <f t="shared" si="334"/>
        <v>149.85885495829743</v>
      </c>
      <c r="AD792" s="435">
        <f t="shared" si="328"/>
        <v>-1.5404755755587965E-2</v>
      </c>
      <c r="AE792" s="478">
        <f t="shared" si="336"/>
        <v>-5.2318781614303603E-2</v>
      </c>
    </row>
    <row r="793" spans="2:31" x14ac:dyDescent="0.3">
      <c r="B793" s="353">
        <v>764</v>
      </c>
      <c r="C793" s="432">
        <f t="shared" si="337"/>
        <v>113.65676595691107</v>
      </c>
      <c r="D793" s="433">
        <f t="shared" si="338"/>
        <v>15.595425926279873</v>
      </c>
      <c r="E793" s="434">
        <f t="shared" si="339"/>
        <v>7.0829511766573194</v>
      </c>
      <c r="F793" s="434">
        <f t="shared" si="340"/>
        <v>7.0829511766567563</v>
      </c>
      <c r="G793" s="434">
        <f t="shared" si="341"/>
        <v>5.631051180898794E-13</v>
      </c>
      <c r="H793" s="467">
        <f t="shared" si="342"/>
        <v>8.5124747496225535</v>
      </c>
      <c r="I793" s="253">
        <f t="shared" si="320"/>
        <v>113.65676595692612</v>
      </c>
      <c r="J793">
        <f t="shared" si="321"/>
        <v>15.595425926280697</v>
      </c>
      <c r="K793" s="253">
        <f t="shared" si="343"/>
        <v>390381346062.70624</v>
      </c>
      <c r="L793" s="249">
        <f t="shared" si="344"/>
        <v>3434739170.8356848</v>
      </c>
      <c r="M793" s="253">
        <f t="shared" si="345"/>
        <v>53566220314.859825</v>
      </c>
      <c r="N793" s="443">
        <f t="shared" si="329"/>
        <v>1.0000000000000784E-2</v>
      </c>
      <c r="O793" s="454">
        <f t="shared" si="346"/>
        <v>1.0000000000005276E-2</v>
      </c>
      <c r="Q793" s="353">
        <v>764</v>
      </c>
      <c r="R793" s="54">
        <f t="shared" si="330"/>
        <v>4.5260374731495887E-20</v>
      </c>
      <c r="S793" s="253">
        <f t="shared" si="322"/>
        <v>4.2958230177330543E-8</v>
      </c>
      <c r="T793" s="253">
        <f t="shared" si="323"/>
        <v>1.9510274898546489E-8</v>
      </c>
      <c r="U793">
        <f t="shared" si="331"/>
        <v>2.8205714086736367E-21</v>
      </c>
      <c r="V793" s="253">
        <f t="shared" si="332"/>
        <v>1.951027489854367E-8</v>
      </c>
      <c r="W793" s="253">
        <f t="shared" si="333"/>
        <v>2.3447955278784055E-8</v>
      </c>
      <c r="X793">
        <f t="shared" si="324"/>
        <v>113.65676595692612</v>
      </c>
      <c r="Y793">
        <f t="shared" si="325"/>
        <v>15.595425926280697</v>
      </c>
      <c r="Z793" s="55">
        <f t="shared" si="326"/>
        <v>8.5124747496230029</v>
      </c>
      <c r="AA793" s="477">
        <f t="shared" si="327"/>
        <v>1.5545758197697055E-10</v>
      </c>
      <c r="AB793" s="253">
        <f t="shared" si="335"/>
        <v>3434739170.8356848</v>
      </c>
      <c r="AC793" s="261">
        <f t="shared" si="334"/>
        <v>147.55031589985273</v>
      </c>
      <c r="AD793" s="435">
        <f t="shared" si="328"/>
        <v>-1.540475575558823E-2</v>
      </c>
      <c r="AE793" s="478">
        <f t="shared" si="336"/>
        <v>-5.2318781614303624E-2</v>
      </c>
    </row>
    <row r="794" spans="2:31" x14ac:dyDescent="0.3">
      <c r="B794" s="353">
        <v>765</v>
      </c>
      <c r="C794" s="432">
        <f t="shared" si="337"/>
        <v>113.65676595691164</v>
      </c>
      <c r="D794" s="433">
        <f t="shared" si="338"/>
        <v>15.595425926279908</v>
      </c>
      <c r="E794" s="434">
        <f t="shared" si="339"/>
        <v>7.0829511766573354</v>
      </c>
      <c r="F794" s="434">
        <f t="shared" si="340"/>
        <v>7.0829511766567919</v>
      </c>
      <c r="G794" s="434">
        <f t="shared" si="341"/>
        <v>5.4356519285647664E-13</v>
      </c>
      <c r="H794" s="467">
        <f t="shared" si="342"/>
        <v>8.512474749622573</v>
      </c>
      <c r="I794" s="253">
        <f t="shared" si="320"/>
        <v>113.65676595692612</v>
      </c>
      <c r="J794">
        <f t="shared" si="321"/>
        <v>15.595425926280697</v>
      </c>
      <c r="K794" s="253">
        <f t="shared" si="343"/>
        <v>394285159523.33527</v>
      </c>
      <c r="L794" s="249">
        <f t="shared" si="344"/>
        <v>3469086562.5440416</v>
      </c>
      <c r="M794" s="253">
        <f t="shared" si="345"/>
        <v>54101882518.008545</v>
      </c>
      <c r="N794" s="443">
        <f t="shared" si="329"/>
        <v>1.0000000000002269E-2</v>
      </c>
      <c r="O794" s="454">
        <f t="shared" si="346"/>
        <v>1.0000000000005036E-2</v>
      </c>
      <c r="Q794" s="353">
        <v>765</v>
      </c>
      <c r="R794" s="54">
        <f t="shared" si="330"/>
        <v>4.2467729772413074E-20</v>
      </c>
      <c r="S794" s="253">
        <f t="shared" si="322"/>
        <v>4.1877692211640149E-8</v>
      </c>
      <c r="T794" s="253">
        <f t="shared" si="323"/>
        <v>1.9019528593079261E-8</v>
      </c>
      <c r="U794">
        <f t="shared" si="331"/>
        <v>2.6465371773422692E-21</v>
      </c>
      <c r="V794" s="253">
        <f t="shared" si="332"/>
        <v>1.9019528593076614E-8</v>
      </c>
      <c r="W794" s="253">
        <f t="shared" si="333"/>
        <v>2.2858163618560889E-8</v>
      </c>
      <c r="X794">
        <f t="shared" si="324"/>
        <v>113.65676595692612</v>
      </c>
      <c r="Y794">
        <f t="shared" si="325"/>
        <v>15.595425926280697</v>
      </c>
      <c r="Z794" s="55">
        <f t="shared" si="326"/>
        <v>8.5124747496230029</v>
      </c>
      <c r="AA794" s="477">
        <f t="shared" si="327"/>
        <v>1.4732423069522973E-10</v>
      </c>
      <c r="AB794" s="253">
        <f t="shared" si="335"/>
        <v>3469086562.5440416</v>
      </c>
      <c r="AC794" s="261">
        <f t="shared" si="334"/>
        <v>145.27733932175587</v>
      </c>
      <c r="AD794" s="435">
        <f t="shared" si="328"/>
        <v>-1.5404755755586476E-2</v>
      </c>
      <c r="AE794" s="478">
        <f t="shared" si="336"/>
        <v>-5.2318781614303603E-2</v>
      </c>
    </row>
    <row r="795" spans="2:31" x14ac:dyDescent="0.3">
      <c r="B795" s="353">
        <v>766</v>
      </c>
      <c r="C795" s="432">
        <f t="shared" si="337"/>
        <v>113.65676595691218</v>
      </c>
      <c r="D795" s="433">
        <f t="shared" si="338"/>
        <v>15.595425926279935</v>
      </c>
      <c r="E795" s="434">
        <f t="shared" si="339"/>
        <v>7.082951176657347</v>
      </c>
      <c r="F795" s="434">
        <f t="shared" si="340"/>
        <v>7.0829511766568247</v>
      </c>
      <c r="G795" s="434">
        <f t="shared" si="341"/>
        <v>5.2224891078367364E-13</v>
      </c>
      <c r="H795" s="467">
        <f t="shared" si="342"/>
        <v>8.5124747496225872</v>
      </c>
      <c r="I795" s="253">
        <f t="shared" si="320"/>
        <v>113.65676595692612</v>
      </c>
      <c r="J795">
        <f t="shared" si="321"/>
        <v>15.595425926280697</v>
      </c>
      <c r="K795" s="253">
        <f t="shared" si="343"/>
        <v>398228011118.5705</v>
      </c>
      <c r="L795" s="249">
        <f t="shared" si="344"/>
        <v>3503777428.1694822</v>
      </c>
      <c r="M795" s="253">
        <f t="shared" si="345"/>
        <v>54642901343.188774</v>
      </c>
      <c r="N795" s="443">
        <f t="shared" si="329"/>
        <v>1.0000000000002656E-2</v>
      </c>
      <c r="O795" s="454">
        <f t="shared" si="346"/>
        <v>1.000000000000476E-2</v>
      </c>
      <c r="Q795" s="353">
        <v>766</v>
      </c>
      <c r="R795" s="54">
        <f t="shared" si="330"/>
        <v>3.9847395933460329E-20</v>
      </c>
      <c r="S795" s="253">
        <f t="shared" si="322"/>
        <v>4.0824333258922883E-8</v>
      </c>
      <c r="T795" s="253">
        <f t="shared" si="323"/>
        <v>1.8541126139125186E-8</v>
      </c>
      <c r="U795">
        <f t="shared" si="331"/>
        <v>2.4832411650760031E-21</v>
      </c>
      <c r="V795" s="253">
        <f t="shared" si="332"/>
        <v>1.8541126139122701E-8</v>
      </c>
      <c r="W795" s="253">
        <f t="shared" si="333"/>
        <v>2.2283207119797698E-8</v>
      </c>
      <c r="X795">
        <f t="shared" si="324"/>
        <v>113.65676595692612</v>
      </c>
      <c r="Y795">
        <f t="shared" si="325"/>
        <v>15.595425926280697</v>
      </c>
      <c r="Z795" s="55">
        <f t="shared" si="326"/>
        <v>8.5124747496230029</v>
      </c>
      <c r="AA795" s="477">
        <f t="shared" si="327"/>
        <v>1.3961640644299072E-10</v>
      </c>
      <c r="AB795" s="253">
        <f t="shared" si="335"/>
        <v>3503777428.1694822</v>
      </c>
      <c r="AC795" s="261">
        <f t="shared" si="334"/>
        <v>143.03937739268278</v>
      </c>
      <c r="AD795" s="435">
        <f t="shared" si="328"/>
        <v>-1.5404755755586379E-2</v>
      </c>
      <c r="AE795" s="478">
        <f t="shared" si="336"/>
        <v>-5.2318781614303624E-2</v>
      </c>
    </row>
    <row r="796" spans="2:31" x14ac:dyDescent="0.3">
      <c r="B796" s="353">
        <v>767</v>
      </c>
      <c r="C796" s="432">
        <f t="shared" si="337"/>
        <v>113.65676595691271</v>
      </c>
      <c r="D796" s="433">
        <f t="shared" si="338"/>
        <v>15.595425926279963</v>
      </c>
      <c r="E796" s="434">
        <f t="shared" si="339"/>
        <v>7.0829511766573603</v>
      </c>
      <c r="F796" s="434">
        <f t="shared" si="340"/>
        <v>7.0829511766568576</v>
      </c>
      <c r="G796" s="434">
        <f t="shared" si="341"/>
        <v>5.0270898555027088E-13</v>
      </c>
      <c r="H796" s="467">
        <f t="shared" si="342"/>
        <v>8.5124747496226032</v>
      </c>
      <c r="I796" s="253">
        <f t="shared" si="320"/>
        <v>113.65676595692612</v>
      </c>
      <c r="J796">
        <f t="shared" si="321"/>
        <v>15.595425926280697</v>
      </c>
      <c r="K796" s="253">
        <f t="shared" si="343"/>
        <v>402210291229.75812</v>
      </c>
      <c r="L796" s="249">
        <f t="shared" si="344"/>
        <v>3538815202.4511771</v>
      </c>
      <c r="M796" s="253">
        <f t="shared" si="345"/>
        <v>55189330356.620789</v>
      </c>
      <c r="N796" s="443">
        <f t="shared" si="329"/>
        <v>1.000000000000232E-2</v>
      </c>
      <c r="O796" s="454">
        <f t="shared" si="346"/>
        <v>1.0000000000004814E-2</v>
      </c>
      <c r="Q796" s="353">
        <v>767</v>
      </c>
      <c r="R796" s="54">
        <f t="shared" si="330"/>
        <v>3.73887413145732E-20</v>
      </c>
      <c r="S796" s="253">
        <f t="shared" si="322"/>
        <v>3.9797469679390651E-8</v>
      </c>
      <c r="T796" s="253">
        <f t="shared" si="323"/>
        <v>1.8074757049028183E-8</v>
      </c>
      <c r="U796">
        <f t="shared" si="331"/>
        <v>2.3300208048165775E-21</v>
      </c>
      <c r="V796" s="253">
        <f t="shared" si="332"/>
        <v>1.8074757049025853E-8</v>
      </c>
      <c r="W796" s="253">
        <f t="shared" si="333"/>
        <v>2.1722712630362468E-8</v>
      </c>
      <c r="X796">
        <f t="shared" si="324"/>
        <v>113.65676595692612</v>
      </c>
      <c r="Y796">
        <f t="shared" si="325"/>
        <v>15.595425926280697</v>
      </c>
      <c r="Z796" s="55">
        <f t="shared" si="326"/>
        <v>8.5124747496230029</v>
      </c>
      <c r="AA796" s="477">
        <f t="shared" si="327"/>
        <v>1.3231184616452604E-10</v>
      </c>
      <c r="AB796" s="253">
        <f t="shared" si="335"/>
        <v>3538815202.4511771</v>
      </c>
      <c r="AC796" s="261">
        <f t="shared" si="334"/>
        <v>140.8358907205176</v>
      </c>
      <c r="AD796" s="435">
        <f t="shared" si="328"/>
        <v>-1.5404755755584712E-2</v>
      </c>
      <c r="AE796" s="478">
        <f t="shared" si="336"/>
        <v>-5.2318781614303575E-2</v>
      </c>
    </row>
    <row r="797" spans="2:31" x14ac:dyDescent="0.3">
      <c r="B797" s="353">
        <v>768</v>
      </c>
      <c r="C797" s="432">
        <f t="shared" si="337"/>
        <v>113.6567659569132</v>
      </c>
      <c r="D797" s="433">
        <f t="shared" si="338"/>
        <v>15.595425926279992</v>
      </c>
      <c r="E797" s="434">
        <f t="shared" si="339"/>
        <v>7.0829511766573727</v>
      </c>
      <c r="F797" s="434">
        <f t="shared" si="340"/>
        <v>7.0829511766568887</v>
      </c>
      <c r="G797" s="434">
        <f t="shared" si="341"/>
        <v>4.8405723873656825E-13</v>
      </c>
      <c r="H797" s="467">
        <f t="shared" si="342"/>
        <v>8.5124747496226192</v>
      </c>
      <c r="I797" s="253">
        <f t="shared" si="320"/>
        <v>113.65676595692612</v>
      </c>
      <c r="J797">
        <f t="shared" si="321"/>
        <v>15.595425926280697</v>
      </c>
      <c r="K797" s="253">
        <f t="shared" si="343"/>
        <v>406232394142.05743</v>
      </c>
      <c r="L797" s="249">
        <f t="shared" si="344"/>
        <v>3574203354.4756889</v>
      </c>
      <c r="M797" s="253">
        <f t="shared" si="345"/>
        <v>55741223660.186943</v>
      </c>
      <c r="N797" s="443">
        <f t="shared" si="329"/>
        <v>9.9999999999990322E-3</v>
      </c>
      <c r="O797" s="454">
        <f t="shared" si="346"/>
        <v>1.0000000000004314E-2</v>
      </c>
      <c r="Q797" s="353">
        <v>768</v>
      </c>
      <c r="R797" s="54">
        <f t="shared" si="330"/>
        <v>3.5081790022675598E-20</v>
      </c>
      <c r="S797" s="253">
        <f t="shared" si="322"/>
        <v>3.8796435028999194E-8</v>
      </c>
      <c r="T797" s="253">
        <f t="shared" si="323"/>
        <v>1.7620118644897322E-8</v>
      </c>
      <c r="U797">
        <f t="shared" si="331"/>
        <v>2.1862544110619753E-21</v>
      </c>
      <c r="V797" s="253">
        <f t="shared" si="332"/>
        <v>1.7620118644895135E-8</v>
      </c>
      <c r="W797" s="253">
        <f t="shared" si="333"/>
        <v>2.1176316384101872E-8</v>
      </c>
      <c r="X797">
        <f t="shared" si="324"/>
        <v>113.65676595692612</v>
      </c>
      <c r="Y797">
        <f t="shared" si="325"/>
        <v>15.595425926280697</v>
      </c>
      <c r="Z797" s="55">
        <f t="shared" si="326"/>
        <v>8.5124747496230029</v>
      </c>
      <c r="AA797" s="477">
        <f t="shared" si="327"/>
        <v>1.2538945158005887E-10</v>
      </c>
      <c r="AB797" s="253">
        <f t="shared" si="335"/>
        <v>3574203354.4756889</v>
      </c>
      <c r="AC797" s="261">
        <f t="shared" si="334"/>
        <v>138.66634822234684</v>
      </c>
      <c r="AD797" s="435">
        <f t="shared" si="328"/>
        <v>-1.540475575559155E-2</v>
      </c>
      <c r="AE797" s="478">
        <f t="shared" si="336"/>
        <v>-5.2318781614303589E-2</v>
      </c>
    </row>
    <row r="798" spans="2:31" x14ac:dyDescent="0.3">
      <c r="B798" s="353">
        <v>769</v>
      </c>
      <c r="C798" s="432">
        <f t="shared" si="337"/>
        <v>113.65676595691369</v>
      </c>
      <c r="D798" s="433">
        <f t="shared" si="338"/>
        <v>15.595425926280019</v>
      </c>
      <c r="E798" s="434">
        <f t="shared" si="339"/>
        <v>7.0829511766573852</v>
      </c>
      <c r="F798" s="434">
        <f t="shared" si="340"/>
        <v>7.0829511766569189</v>
      </c>
      <c r="G798" s="434">
        <f t="shared" si="341"/>
        <v>4.6629367034256575E-13</v>
      </c>
      <c r="H798" s="467">
        <f t="shared" si="342"/>
        <v>8.5124747496226334</v>
      </c>
      <c r="I798" s="253">
        <f t="shared" si="320"/>
        <v>113.65676595692612</v>
      </c>
      <c r="J798">
        <f t="shared" si="321"/>
        <v>15.595425926280697</v>
      </c>
      <c r="K798" s="253">
        <f t="shared" si="343"/>
        <v>410294718083.4798</v>
      </c>
      <c r="L798" s="249">
        <f t="shared" si="344"/>
        <v>3609945388.0204458</v>
      </c>
      <c r="M798" s="253">
        <f t="shared" si="345"/>
        <v>56298635896.788956</v>
      </c>
      <c r="N798" s="443">
        <f t="shared" si="329"/>
        <v>1.0000000000002569E-2</v>
      </c>
      <c r="O798" s="454">
        <f t="shared" si="346"/>
        <v>1.0000000000004403E-2</v>
      </c>
      <c r="Q798" s="353">
        <v>769</v>
      </c>
      <c r="R798" s="54">
        <f t="shared" si="330"/>
        <v>3.291718169489146E-20</v>
      </c>
      <c r="S798" s="253">
        <f t="shared" si="322"/>
        <v>3.7820579626920821E-8</v>
      </c>
      <c r="T798" s="253">
        <f t="shared" si="323"/>
        <v>1.7176915862166579E-8</v>
      </c>
      <c r="U798">
        <f t="shared" si="331"/>
        <v>2.0513586574022928E-21</v>
      </c>
      <c r="V798" s="253">
        <f t="shared" si="332"/>
        <v>1.7176915862164527E-8</v>
      </c>
      <c r="W798" s="253">
        <f t="shared" si="333"/>
        <v>2.0643663764754243E-8</v>
      </c>
      <c r="X798">
        <f t="shared" si="324"/>
        <v>113.65676595692612</v>
      </c>
      <c r="Y798">
        <f t="shared" si="325"/>
        <v>15.595425926280697</v>
      </c>
      <c r="Z798" s="55">
        <f t="shared" si="326"/>
        <v>8.5124747496230029</v>
      </c>
      <c r="AA798" s="477">
        <f t="shared" si="327"/>
        <v>1.1882922824610447E-10</v>
      </c>
      <c r="AB798" s="253">
        <f t="shared" si="335"/>
        <v>3609945388.0204458</v>
      </c>
      <c r="AC798" s="261">
        <f t="shared" si="334"/>
        <v>136.53022699646274</v>
      </c>
      <c r="AD798" s="435">
        <f t="shared" si="328"/>
        <v>-1.5404755755584604E-2</v>
      </c>
      <c r="AE798" s="478">
        <f t="shared" si="336"/>
        <v>-5.2318781614303672E-2</v>
      </c>
    </row>
    <row r="799" spans="2:31" x14ac:dyDescent="0.3">
      <c r="B799" s="353">
        <v>770</v>
      </c>
      <c r="C799" s="432">
        <f t="shared" si="337"/>
        <v>113.65676595691416</v>
      </c>
      <c r="D799" s="433">
        <f t="shared" si="338"/>
        <v>15.59542592628004</v>
      </c>
      <c r="E799" s="434">
        <f t="shared" si="339"/>
        <v>7.0829511766573949</v>
      </c>
      <c r="F799" s="434">
        <f t="shared" si="340"/>
        <v>7.0829511766569482</v>
      </c>
      <c r="G799" s="434">
        <f t="shared" si="341"/>
        <v>4.4675374510916299E-13</v>
      </c>
      <c r="H799" s="467">
        <f t="shared" si="342"/>
        <v>8.5124747496226441</v>
      </c>
      <c r="I799" s="253">
        <f t="shared" ref="I799:I862" si="347">(($C$8*$C$11)/($C$9+$C$10))^(1/(1-$C$7))</f>
        <v>113.65676595692612</v>
      </c>
      <c r="J799">
        <f t="shared" ref="J799:J862" si="348">$C$11*$C$17^$C$7</f>
        <v>15.595425926280697</v>
      </c>
      <c r="K799" s="253">
        <f t="shared" si="343"/>
        <v>414397665264.31628</v>
      </c>
      <c r="L799" s="249">
        <f t="shared" si="344"/>
        <v>3646044841.9006505</v>
      </c>
      <c r="M799" s="253">
        <f t="shared" si="345"/>
        <v>56861622255.756981</v>
      </c>
      <c r="N799" s="443">
        <f t="shared" si="329"/>
        <v>1.000000000000241E-2</v>
      </c>
      <c r="O799" s="454">
        <f t="shared" si="346"/>
        <v>1.0000000000004117E-2</v>
      </c>
      <c r="Q799" s="353">
        <v>770</v>
      </c>
      <c r="R799" s="54">
        <f t="shared" si="330"/>
        <v>3.0886133519245622E-20</v>
      </c>
      <c r="S799" s="253">
        <f t="shared" ref="S799:S862" si="349">$C$11*R799^$C$7</f>
        <v>3.6869270133894499E-8</v>
      </c>
      <c r="T799" s="253">
        <f t="shared" ref="T799:T862" si="350">$C$8*S799</f>
        <v>1.6744861058094718E-8</v>
      </c>
      <c r="U799">
        <f t="shared" si="331"/>
        <v>1.92478620969609E-21</v>
      </c>
      <c r="V799" s="253">
        <f t="shared" si="332"/>
        <v>1.6744861058092793E-8</v>
      </c>
      <c r="W799" s="253">
        <f t="shared" si="333"/>
        <v>2.0124409075799781E-8</v>
      </c>
      <c r="X799">
        <f t="shared" ref="X799:X862" si="351">(($C$8*$C$11)/($C$9+$C$10))^(1/(1-$C$7))</f>
        <v>113.65676595692612</v>
      </c>
      <c r="Y799">
        <f t="shared" ref="Y799:Y862" si="352">$C$11*$C$17^$C$7</f>
        <v>15.595425926280697</v>
      </c>
      <c r="Z799" s="55">
        <f t="shared" ref="Z799:Z862" si="353">(1-$C$8)*Y799</f>
        <v>8.5124747496230029</v>
      </c>
      <c r="AA799" s="477">
        <f t="shared" si="327"/>
        <v>1.1261222780410029E-10</v>
      </c>
      <c r="AB799" s="253">
        <f t="shared" si="335"/>
        <v>3646044841.9006505</v>
      </c>
      <c r="AC799" s="261">
        <f t="shared" si="334"/>
        <v>134.42701219632747</v>
      </c>
      <c r="AD799" s="435">
        <f t="shared" si="328"/>
        <v>-1.5404755755586396E-2</v>
      </c>
      <c r="AE799" s="478">
        <f t="shared" si="336"/>
        <v>-5.2318781614303568E-2</v>
      </c>
    </row>
    <row r="800" spans="2:31" x14ac:dyDescent="0.3">
      <c r="B800" s="353">
        <v>771</v>
      </c>
      <c r="C800" s="432">
        <f t="shared" si="337"/>
        <v>113.6567659569146</v>
      </c>
      <c r="D800" s="433">
        <f t="shared" si="338"/>
        <v>15.595425926280067</v>
      </c>
      <c r="E800" s="434">
        <f t="shared" si="339"/>
        <v>7.0829511766574074</v>
      </c>
      <c r="F800" s="434">
        <f t="shared" si="340"/>
        <v>7.0829511766569757</v>
      </c>
      <c r="G800" s="434">
        <f t="shared" si="341"/>
        <v>4.3165471197426086E-13</v>
      </c>
      <c r="H800" s="467">
        <f t="shared" si="342"/>
        <v>8.51247474962266</v>
      </c>
      <c r="I800" s="253">
        <f t="shared" si="347"/>
        <v>113.65676595692612</v>
      </c>
      <c r="J800">
        <f t="shared" si="348"/>
        <v>15.595425926280697</v>
      </c>
      <c r="K800" s="253">
        <f t="shared" si="343"/>
        <v>418541641916.96106</v>
      </c>
      <c r="L800" s="249">
        <f t="shared" si="344"/>
        <v>3682505290.3196568</v>
      </c>
      <c r="M800" s="253">
        <f t="shared" si="345"/>
        <v>57430238478.31469</v>
      </c>
      <c r="N800" s="443">
        <f t="shared" si="329"/>
        <v>1.0000000000002443E-2</v>
      </c>
      <c r="O800" s="454">
        <f t="shared" si="346"/>
        <v>1.0000000000003891E-2</v>
      </c>
      <c r="Q800" s="353">
        <v>771</v>
      </c>
      <c r="R800" s="54">
        <f t="shared" si="330"/>
        <v>2.898040459875445E-20</v>
      </c>
      <c r="S800" s="253">
        <f t="shared" si="349"/>
        <v>3.5941889141183193E-8</v>
      </c>
      <c r="T800" s="253">
        <f t="shared" si="350"/>
        <v>1.632367382508267E-8</v>
      </c>
      <c r="U800">
        <f t="shared" si="331"/>
        <v>1.8060235052839381E-21</v>
      </c>
      <c r="V800" s="253">
        <f t="shared" si="332"/>
        <v>1.6323673825080864E-8</v>
      </c>
      <c r="W800" s="253">
        <f t="shared" si="333"/>
        <v>1.9618215316100523E-8</v>
      </c>
      <c r="X800">
        <f t="shared" si="351"/>
        <v>113.65676595692612</v>
      </c>
      <c r="Y800">
        <f t="shared" si="352"/>
        <v>15.595425926280697</v>
      </c>
      <c r="Z800" s="55">
        <f t="shared" si="353"/>
        <v>8.5124747496230029</v>
      </c>
      <c r="AA800" s="477">
        <f t="shared" ref="AA800:AA863" si="354">AA799*(1-$C$9)</f>
        <v>1.0672049325051736E-10</v>
      </c>
      <c r="AB800" s="253">
        <f t="shared" si="335"/>
        <v>3682505290.3196568</v>
      </c>
      <c r="AC800" s="261">
        <f t="shared" si="334"/>
        <v>132.3561969064898</v>
      </c>
      <c r="AD800" s="435">
        <f t="shared" ref="AD800:AD863" si="355">(AC800-AC799)/AC799</f>
        <v>-1.5404755755586469E-2</v>
      </c>
      <c r="AE800" s="478">
        <f t="shared" si="336"/>
        <v>-5.231878161430361E-2</v>
      </c>
    </row>
    <row r="801" spans="2:31" x14ac:dyDescent="0.3">
      <c r="B801" s="353">
        <v>772</v>
      </c>
      <c r="C801" s="432">
        <f t="shared" si="337"/>
        <v>113.65676595691502</v>
      </c>
      <c r="D801" s="433">
        <f t="shared" si="338"/>
        <v>15.595425926280088</v>
      </c>
      <c r="E801" s="434">
        <f t="shared" si="339"/>
        <v>7.0829511766574171</v>
      </c>
      <c r="F801" s="434">
        <f t="shared" si="340"/>
        <v>7.0829511766570024</v>
      </c>
      <c r="G801" s="434">
        <f t="shared" si="341"/>
        <v>4.1477932199995848E-13</v>
      </c>
      <c r="H801" s="467">
        <f t="shared" si="342"/>
        <v>8.5124747496226707</v>
      </c>
      <c r="I801" s="253">
        <f t="shared" si="347"/>
        <v>113.65676595692612</v>
      </c>
      <c r="J801">
        <f t="shared" si="348"/>
        <v>15.595425926280697</v>
      </c>
      <c r="K801" s="253">
        <f t="shared" si="343"/>
        <v>422727058336.13232</v>
      </c>
      <c r="L801" s="249">
        <f t="shared" si="344"/>
        <v>3719330343.2228537</v>
      </c>
      <c r="M801" s="253">
        <f t="shared" si="345"/>
        <v>58004540863.097977</v>
      </c>
      <c r="N801" s="443">
        <f t="shared" ref="N801:N864" si="356">(M801-M800)/M800</f>
        <v>1.0000000000002441E-2</v>
      </c>
      <c r="O801" s="454">
        <f t="shared" si="346"/>
        <v>1.0000000000003952E-2</v>
      </c>
      <c r="Q801" s="353">
        <v>772</v>
      </c>
      <c r="R801" s="54">
        <f t="shared" si="330"/>
        <v>2.7192262514314903E-20</v>
      </c>
      <c r="S801" s="253">
        <f t="shared" si="349"/>
        <v>3.5037834769870243E-8</v>
      </c>
      <c r="T801" s="253">
        <f t="shared" si="350"/>
        <v>1.5913080808686565E-8</v>
      </c>
      <c r="U801">
        <f t="shared" si="331"/>
        <v>1.6945886692284042E-21</v>
      </c>
      <c r="V801" s="253">
        <f t="shared" si="332"/>
        <v>1.5913080808684871E-8</v>
      </c>
      <c r="W801" s="253">
        <f t="shared" si="333"/>
        <v>1.9124753961183678E-8</v>
      </c>
      <c r="X801">
        <f t="shared" si="351"/>
        <v>113.65676595692612</v>
      </c>
      <c r="Y801">
        <f t="shared" si="352"/>
        <v>15.595425926280697</v>
      </c>
      <c r="Z801" s="55">
        <f t="shared" si="353"/>
        <v>8.5124747496230029</v>
      </c>
      <c r="AA801" s="477">
        <f t="shared" si="354"/>
        <v>1.0113700707037279E-10</v>
      </c>
      <c r="AB801" s="253">
        <f t="shared" si="335"/>
        <v>3719330343.2228537</v>
      </c>
      <c r="AC801" s="261">
        <f t="shared" si="334"/>
        <v>130.31728202040702</v>
      </c>
      <c r="AD801" s="435">
        <f t="shared" si="355"/>
        <v>-1.5404755755586424E-2</v>
      </c>
      <c r="AE801" s="478">
        <f t="shared" si="336"/>
        <v>-5.2318781614303554E-2</v>
      </c>
    </row>
    <row r="802" spans="2:31" x14ac:dyDescent="0.3">
      <c r="B802" s="353">
        <v>773</v>
      </c>
      <c r="C802" s="432">
        <f t="shared" si="337"/>
        <v>113.65676595691544</v>
      </c>
      <c r="D802" s="433">
        <f t="shared" si="338"/>
        <v>15.595425926280113</v>
      </c>
      <c r="E802" s="434">
        <f t="shared" si="339"/>
        <v>7.0829511766574278</v>
      </c>
      <c r="F802" s="434">
        <f t="shared" si="340"/>
        <v>7.0829511766570281</v>
      </c>
      <c r="G802" s="434">
        <f t="shared" si="341"/>
        <v>3.9968028886505635E-13</v>
      </c>
      <c r="H802" s="467">
        <f t="shared" si="342"/>
        <v>8.5124747496226849</v>
      </c>
      <c r="I802" s="253">
        <f t="shared" si="347"/>
        <v>113.65676595692612</v>
      </c>
      <c r="J802">
        <f t="shared" si="348"/>
        <v>15.595425926280697</v>
      </c>
      <c r="K802" s="253">
        <f t="shared" si="343"/>
        <v>426954328919.49518</v>
      </c>
      <c r="L802" s="249">
        <f t="shared" si="344"/>
        <v>3756523646.6550822</v>
      </c>
      <c r="M802" s="253">
        <f t="shared" si="345"/>
        <v>58584586271.728889</v>
      </c>
      <c r="N802" s="443">
        <f t="shared" si="356"/>
        <v>9.9999999999988449E-3</v>
      </c>
      <c r="O802" s="454">
        <f t="shared" si="346"/>
        <v>1.0000000000003621E-2</v>
      </c>
      <c r="Q802" s="353">
        <v>773</v>
      </c>
      <c r="R802" s="54">
        <f t="shared" si="330"/>
        <v>2.5514451950722423E-20</v>
      </c>
      <c r="S802" s="253">
        <f t="shared" si="349"/>
        <v>3.4156520280233378E-8</v>
      </c>
      <c r="T802" s="253">
        <f t="shared" si="350"/>
        <v>1.5512815530207723E-8</v>
      </c>
      <c r="U802">
        <f t="shared" si="331"/>
        <v>1.5900295591257129E-21</v>
      </c>
      <c r="V802" s="253">
        <f t="shared" si="332"/>
        <v>1.5512815530206132E-8</v>
      </c>
      <c r="W802" s="253">
        <f t="shared" si="333"/>
        <v>1.8643704750025655E-8</v>
      </c>
      <c r="X802">
        <f t="shared" si="351"/>
        <v>113.65676595692612</v>
      </c>
      <c r="Y802">
        <f t="shared" si="352"/>
        <v>15.595425926280697</v>
      </c>
      <c r="Z802" s="55">
        <f t="shared" si="353"/>
        <v>8.5124747496230029</v>
      </c>
      <c r="AA802" s="477">
        <f t="shared" si="354"/>
        <v>9.5845642084333676E-11</v>
      </c>
      <c r="AB802" s="253">
        <f t="shared" si="335"/>
        <v>3756523646.6550822</v>
      </c>
      <c r="AC802" s="261">
        <f t="shared" si="334"/>
        <v>128.30977612015059</v>
      </c>
      <c r="AD802" s="435">
        <f t="shared" si="355"/>
        <v>-1.5404755755587873E-2</v>
      </c>
      <c r="AE802" s="478">
        <f t="shared" si="336"/>
        <v>-5.2318781614303589E-2</v>
      </c>
    </row>
    <row r="803" spans="2:31" x14ac:dyDescent="0.3">
      <c r="B803" s="353">
        <v>774</v>
      </c>
      <c r="C803" s="432">
        <f t="shared" si="337"/>
        <v>113.65676595691583</v>
      </c>
      <c r="D803" s="433">
        <f t="shared" si="338"/>
        <v>15.595425926280134</v>
      </c>
      <c r="E803" s="434">
        <f t="shared" si="339"/>
        <v>7.0829511766574376</v>
      </c>
      <c r="F803" s="434">
        <f t="shared" si="340"/>
        <v>7.082951176657053</v>
      </c>
      <c r="G803" s="434">
        <f t="shared" si="341"/>
        <v>3.8458125573015423E-13</v>
      </c>
      <c r="H803" s="467">
        <f t="shared" si="342"/>
        <v>8.5124747496226956</v>
      </c>
      <c r="I803" s="253">
        <f t="shared" si="347"/>
        <v>113.65676595692612</v>
      </c>
      <c r="J803">
        <f t="shared" si="348"/>
        <v>15.595425926280697</v>
      </c>
      <c r="K803" s="253">
        <f t="shared" si="343"/>
        <v>431223872208.69165</v>
      </c>
      <c r="L803" s="249">
        <f t="shared" si="344"/>
        <v>3794088883.1216331</v>
      </c>
      <c r="M803" s="253">
        <f t="shared" si="345"/>
        <v>59170432134.44632</v>
      </c>
      <c r="N803" s="443">
        <f t="shared" si="356"/>
        <v>1.000000000000241E-2</v>
      </c>
      <c r="O803" s="454">
        <f t="shared" si="346"/>
        <v>1.0000000000003562E-2</v>
      </c>
      <c r="Q803" s="353">
        <v>774</v>
      </c>
      <c r="R803" s="54">
        <f t="shared" si="330"/>
        <v>2.3940165258518748E-20</v>
      </c>
      <c r="S803" s="253">
        <f t="shared" si="349"/>
        <v>3.3297373690946222E-8</v>
      </c>
      <c r="T803" s="253">
        <f t="shared" si="350"/>
        <v>1.5122618213745962E-8</v>
      </c>
      <c r="U803">
        <f t="shared" si="331"/>
        <v>1.4919219305559678E-21</v>
      </c>
      <c r="V803" s="253">
        <f t="shared" si="332"/>
        <v>1.5122618213744469E-8</v>
      </c>
      <c r="W803" s="253">
        <f t="shared" si="333"/>
        <v>1.8174755477200261E-8</v>
      </c>
      <c r="X803">
        <f t="shared" si="351"/>
        <v>113.65676595692612</v>
      </c>
      <c r="Y803">
        <f t="shared" si="352"/>
        <v>15.595425926280697</v>
      </c>
      <c r="Z803" s="55">
        <f t="shared" si="353"/>
        <v>8.5124747496230029</v>
      </c>
      <c r="AA803" s="477">
        <f t="shared" si="354"/>
        <v>9.0831114867440716E-11</v>
      </c>
      <c r="AB803" s="253">
        <f t="shared" si="335"/>
        <v>3794088883.1216331</v>
      </c>
      <c r="AC803" s="261">
        <f t="shared" si="334"/>
        <v>126.33319535796569</v>
      </c>
      <c r="AD803" s="435">
        <f t="shared" si="355"/>
        <v>-1.5404755755586422E-2</v>
      </c>
      <c r="AE803" s="478">
        <f t="shared" si="336"/>
        <v>-5.2318781614303603E-2</v>
      </c>
    </row>
    <row r="804" spans="2:31" x14ac:dyDescent="0.3">
      <c r="B804" s="353">
        <v>775</v>
      </c>
      <c r="C804" s="432">
        <f t="shared" si="337"/>
        <v>113.65676595691622</v>
      </c>
      <c r="D804" s="433">
        <f t="shared" si="338"/>
        <v>15.595425926280157</v>
      </c>
      <c r="E804" s="434">
        <f t="shared" si="339"/>
        <v>7.0829511766574482</v>
      </c>
      <c r="F804" s="434">
        <f t="shared" si="340"/>
        <v>7.082951176657077</v>
      </c>
      <c r="G804" s="434">
        <f t="shared" si="341"/>
        <v>3.7125857943465235E-13</v>
      </c>
      <c r="H804" s="467">
        <f t="shared" si="342"/>
        <v>8.5124747496227098</v>
      </c>
      <c r="I804" s="253">
        <f t="shared" si="347"/>
        <v>113.65676595692612</v>
      </c>
      <c r="J804">
        <f t="shared" si="348"/>
        <v>15.595425926280697</v>
      </c>
      <c r="K804" s="253">
        <f t="shared" si="343"/>
        <v>435536110930.78003</v>
      </c>
      <c r="L804" s="249">
        <f t="shared" si="344"/>
        <v>3832029771.9528494</v>
      </c>
      <c r="M804" s="253">
        <f t="shared" si="345"/>
        <v>59762136455.790947</v>
      </c>
      <c r="N804" s="443">
        <f t="shared" si="356"/>
        <v>1.0000000000002774E-2</v>
      </c>
      <c r="O804" s="454">
        <f t="shared" si="346"/>
        <v>1.0000000000003392E-2</v>
      </c>
      <c r="Q804" s="353">
        <v>775</v>
      </c>
      <c r="R804" s="54">
        <f t="shared" si="330"/>
        <v>2.2463014832225711E-20</v>
      </c>
      <c r="S804" s="253">
        <f t="shared" si="349"/>
        <v>3.245983740785607E-8</v>
      </c>
      <c r="T804" s="253">
        <f t="shared" si="350"/>
        <v>1.4742235617602168E-8</v>
      </c>
      <c r="U804">
        <f t="shared" si="331"/>
        <v>1.3998677157283364E-21</v>
      </c>
      <c r="V804" s="253">
        <f t="shared" si="332"/>
        <v>1.4742235617600769E-8</v>
      </c>
      <c r="W804" s="253">
        <f t="shared" si="333"/>
        <v>1.7717601790253902E-8</v>
      </c>
      <c r="X804">
        <f t="shared" si="351"/>
        <v>113.65676595692612</v>
      </c>
      <c r="Y804">
        <f t="shared" si="352"/>
        <v>15.595425926280697</v>
      </c>
      <c r="Z804" s="55">
        <f t="shared" si="353"/>
        <v>8.5124747496230029</v>
      </c>
      <c r="AA804" s="477">
        <f t="shared" si="354"/>
        <v>8.6078941604907363E-11</v>
      </c>
      <c r="AB804" s="253">
        <f t="shared" si="335"/>
        <v>3832029771.9528494</v>
      </c>
      <c r="AC804" s="261">
        <f t="shared" si="334"/>
        <v>124.38706333965345</v>
      </c>
      <c r="AD804" s="435">
        <f t="shared" si="355"/>
        <v>-1.5404755755586384E-2</v>
      </c>
      <c r="AE804" s="478">
        <f t="shared" si="336"/>
        <v>-5.2318781614303561E-2</v>
      </c>
    </row>
    <row r="805" spans="2:31" x14ac:dyDescent="0.3">
      <c r="B805" s="353">
        <v>776</v>
      </c>
      <c r="C805" s="432">
        <f t="shared" si="337"/>
        <v>113.65676595691659</v>
      </c>
      <c r="D805" s="433">
        <f t="shared" si="338"/>
        <v>15.595425926280171</v>
      </c>
      <c r="E805" s="434">
        <f t="shared" si="339"/>
        <v>7.0829511766574544</v>
      </c>
      <c r="F805" s="434">
        <f t="shared" si="340"/>
        <v>7.0829511766571001</v>
      </c>
      <c r="G805" s="434">
        <f t="shared" si="341"/>
        <v>3.5438318946034997E-13</v>
      </c>
      <c r="H805" s="467">
        <f t="shared" si="342"/>
        <v>8.5124747496227169</v>
      </c>
      <c r="I805" s="253">
        <f t="shared" si="347"/>
        <v>113.65676595692612</v>
      </c>
      <c r="J805">
        <f t="shared" si="348"/>
        <v>15.595425926280697</v>
      </c>
      <c r="K805" s="253">
        <f t="shared" si="343"/>
        <v>439891472040.08929</v>
      </c>
      <c r="L805" s="249">
        <f t="shared" si="344"/>
        <v>3870350069.6723781</v>
      </c>
      <c r="M805" s="253">
        <f t="shared" si="345"/>
        <v>60359757820.348999</v>
      </c>
      <c r="N805" s="443">
        <f t="shared" si="356"/>
        <v>1.0000000000002385E-2</v>
      </c>
      <c r="O805" s="454">
        <f t="shared" si="346"/>
        <v>1.0000000000003364E-2</v>
      </c>
      <c r="Q805" s="353">
        <v>776</v>
      </c>
      <c r="R805" s="54">
        <f t="shared" si="330"/>
        <v>2.107700719289072E-20</v>
      </c>
      <c r="S805" s="253">
        <f t="shared" si="349"/>
        <v>3.1643367862101024E-8</v>
      </c>
      <c r="T805" s="253">
        <f t="shared" si="350"/>
        <v>1.4371420869922489E-8</v>
      </c>
      <c r="U805">
        <f t="shared" si="331"/>
        <v>1.3134934083368628E-21</v>
      </c>
      <c r="V805" s="253">
        <f t="shared" si="332"/>
        <v>1.4371420869921175E-8</v>
      </c>
      <c r="W805" s="253">
        <f t="shared" si="333"/>
        <v>1.7271946992178535E-8</v>
      </c>
      <c r="X805">
        <f t="shared" si="351"/>
        <v>113.65676595692612</v>
      </c>
      <c r="Y805">
        <f t="shared" si="352"/>
        <v>15.595425926280697</v>
      </c>
      <c r="Z805" s="55">
        <f t="shared" si="353"/>
        <v>8.5124747496230029</v>
      </c>
      <c r="AA805" s="477">
        <f t="shared" si="354"/>
        <v>8.1575396257489818E-11</v>
      </c>
      <c r="AB805" s="253">
        <f t="shared" si="335"/>
        <v>3870350069.6723781</v>
      </c>
      <c r="AC805" s="261">
        <f t="shared" si="334"/>
        <v>122.47091100975143</v>
      </c>
      <c r="AD805" s="435">
        <f t="shared" si="355"/>
        <v>-1.5404755755586419E-2</v>
      </c>
      <c r="AE805" s="478">
        <f t="shared" si="336"/>
        <v>-5.2318781614303658E-2</v>
      </c>
    </row>
    <row r="806" spans="2:31" x14ac:dyDescent="0.3">
      <c r="B806" s="353">
        <v>777</v>
      </c>
      <c r="C806" s="432">
        <f t="shared" si="337"/>
        <v>113.65676595691694</v>
      </c>
      <c r="D806" s="433">
        <f t="shared" si="338"/>
        <v>15.595425926280194</v>
      </c>
      <c r="E806" s="434">
        <f t="shared" si="339"/>
        <v>7.0829511766574651</v>
      </c>
      <c r="F806" s="434">
        <f t="shared" si="340"/>
        <v>7.0829511766571214</v>
      </c>
      <c r="G806" s="434">
        <f t="shared" si="341"/>
        <v>3.4372504842394846E-13</v>
      </c>
      <c r="H806" s="467">
        <f t="shared" si="342"/>
        <v>8.5124747496227293</v>
      </c>
      <c r="I806" s="253">
        <f t="shared" si="347"/>
        <v>113.65676595692612</v>
      </c>
      <c r="J806">
        <f t="shared" si="348"/>
        <v>15.595425926280697</v>
      </c>
      <c r="K806" s="253">
        <f t="shared" si="343"/>
        <v>444290386760.49158</v>
      </c>
      <c r="L806" s="249">
        <f t="shared" si="344"/>
        <v>3909053570.369102</v>
      </c>
      <c r="M806" s="253">
        <f t="shared" si="345"/>
        <v>60963355398.552528</v>
      </c>
      <c r="N806" s="443">
        <f t="shared" si="356"/>
        <v>1.0000000000000652E-2</v>
      </c>
      <c r="O806" s="454">
        <f t="shared" si="346"/>
        <v>1.0000000000003159E-2</v>
      </c>
      <c r="Q806" s="353">
        <v>777</v>
      </c>
      <c r="R806" s="54">
        <f t="shared" si="330"/>
        <v>1.9776518669784917E-20</v>
      </c>
      <c r="S806" s="253">
        <f t="shared" si="349"/>
        <v>3.0847435157327835E-8</v>
      </c>
      <c r="T806" s="253">
        <f t="shared" si="350"/>
        <v>1.4009933308475807E-8</v>
      </c>
      <c r="U806">
        <f t="shared" si="331"/>
        <v>1.2324485480735239E-21</v>
      </c>
      <c r="V806" s="253">
        <f t="shared" si="332"/>
        <v>1.4009933308474574E-8</v>
      </c>
      <c r="W806" s="253">
        <f t="shared" si="333"/>
        <v>1.6837501848852028E-8</v>
      </c>
      <c r="X806">
        <f t="shared" si="351"/>
        <v>113.65676595692612</v>
      </c>
      <c r="Y806">
        <f t="shared" si="352"/>
        <v>15.595425926280697</v>
      </c>
      <c r="Z806" s="55">
        <f t="shared" si="353"/>
        <v>8.5124747496230029</v>
      </c>
      <c r="AA806" s="477">
        <f t="shared" si="354"/>
        <v>7.7307470915593931E-11</v>
      </c>
      <c r="AB806" s="253">
        <f t="shared" si="335"/>
        <v>3909053570.369102</v>
      </c>
      <c r="AC806" s="261">
        <f t="shared" si="334"/>
        <v>120.58427653848183</v>
      </c>
      <c r="AD806" s="435">
        <f t="shared" si="355"/>
        <v>-1.5404755755588227E-2</v>
      </c>
      <c r="AE806" s="478">
        <f t="shared" si="336"/>
        <v>-5.2318781614303575E-2</v>
      </c>
    </row>
    <row r="807" spans="2:31" x14ac:dyDescent="0.3">
      <c r="B807" s="353">
        <v>778</v>
      </c>
      <c r="C807" s="432">
        <f t="shared" si="337"/>
        <v>113.65676595691728</v>
      </c>
      <c r="D807" s="433">
        <f t="shared" si="338"/>
        <v>15.595425926280212</v>
      </c>
      <c r="E807" s="434">
        <f t="shared" si="339"/>
        <v>7.0829511766574731</v>
      </c>
      <c r="F807" s="434">
        <f t="shared" si="340"/>
        <v>7.0829511766571427</v>
      </c>
      <c r="G807" s="434">
        <f t="shared" si="341"/>
        <v>3.3040237212844659E-13</v>
      </c>
      <c r="H807" s="467">
        <f t="shared" si="342"/>
        <v>8.5124747496227382</v>
      </c>
      <c r="I807" s="253">
        <f t="shared" si="347"/>
        <v>113.65676595692612</v>
      </c>
      <c r="J807">
        <f t="shared" si="348"/>
        <v>15.595425926280697</v>
      </c>
      <c r="K807" s="253">
        <f t="shared" si="343"/>
        <v>448733290628.09784</v>
      </c>
      <c r="L807" s="249">
        <f t="shared" si="344"/>
        <v>3948144106.072793</v>
      </c>
      <c r="M807" s="253">
        <f t="shared" si="345"/>
        <v>61572988952.538086</v>
      </c>
      <c r="N807" s="443">
        <f t="shared" si="356"/>
        <v>1.0000000000000529E-2</v>
      </c>
      <c r="O807" s="454">
        <f t="shared" si="346"/>
        <v>1.0000000000003031E-2</v>
      </c>
      <c r="Q807" s="353">
        <v>778</v>
      </c>
      <c r="R807" s="54">
        <f t="shared" ref="R807:R870" si="357">AA807/AB807</f>
        <v>1.8556272582583408E-20</v>
      </c>
      <c r="S807" s="253">
        <f t="shared" si="349"/>
        <v>3.007152272578509E-8</v>
      </c>
      <c r="T807" s="253">
        <f t="shared" si="350"/>
        <v>1.3657538324462076E-8</v>
      </c>
      <c r="U807">
        <f t="shared" ref="U807:U870" si="358">($C$9+$C$10)*R807</f>
        <v>1.1564042986495048E-21</v>
      </c>
      <c r="V807" s="253">
        <f t="shared" ref="V807:V870" si="359">T807-U807</f>
        <v>1.3657538324460919E-8</v>
      </c>
      <c r="W807" s="253">
        <f t="shared" ref="W807:W870" si="360">(1-$C$8)*S807</f>
        <v>1.6413984401323015E-8</v>
      </c>
      <c r="X807">
        <f t="shared" si="351"/>
        <v>113.65676595692612</v>
      </c>
      <c r="Y807">
        <f t="shared" si="352"/>
        <v>15.595425926280697</v>
      </c>
      <c r="Z807" s="55">
        <f t="shared" si="353"/>
        <v>8.5124747496230029</v>
      </c>
      <c r="AA807" s="477">
        <f t="shared" si="354"/>
        <v>7.3262838227606847E-11</v>
      </c>
      <c r="AB807" s="253">
        <f t="shared" si="335"/>
        <v>3948144106.072793</v>
      </c>
      <c r="AC807" s="261">
        <f t="shared" si="334"/>
        <v>118.72670521044263</v>
      </c>
      <c r="AD807" s="435">
        <f t="shared" si="355"/>
        <v>-1.5404755755584736E-2</v>
      </c>
      <c r="AE807" s="478">
        <f t="shared" si="336"/>
        <v>-5.2318781614303575E-2</v>
      </c>
    </row>
    <row r="808" spans="2:31" x14ac:dyDescent="0.3">
      <c r="B808" s="353">
        <v>779</v>
      </c>
      <c r="C808" s="432">
        <f t="shared" si="337"/>
        <v>113.65676595691761</v>
      </c>
      <c r="D808" s="433">
        <f t="shared" si="338"/>
        <v>15.595425926280233</v>
      </c>
      <c r="E808" s="434">
        <f t="shared" si="339"/>
        <v>7.0829511766574829</v>
      </c>
      <c r="F808" s="434">
        <f t="shared" si="340"/>
        <v>7.0829511766571631</v>
      </c>
      <c r="G808" s="434">
        <f t="shared" si="341"/>
        <v>3.1974423109204508E-13</v>
      </c>
      <c r="H808" s="467">
        <f t="shared" si="342"/>
        <v>8.5124747496227506</v>
      </c>
      <c r="I808" s="253">
        <f t="shared" si="347"/>
        <v>113.65676595692612</v>
      </c>
      <c r="J808">
        <f t="shared" si="348"/>
        <v>15.595425926280697</v>
      </c>
      <c r="K808" s="253">
        <f t="shared" si="343"/>
        <v>453220623534.38013</v>
      </c>
      <c r="L808" s="249">
        <f t="shared" si="344"/>
        <v>3987625547.1335211</v>
      </c>
      <c r="M808" s="253">
        <f t="shared" si="345"/>
        <v>62188718842.063522</v>
      </c>
      <c r="N808" s="443">
        <f t="shared" si="356"/>
        <v>1.0000000000000902E-2</v>
      </c>
      <c r="O808" s="454">
        <f t="shared" si="346"/>
        <v>1.0000000000002918E-2</v>
      </c>
      <c r="Q808" s="353">
        <v>779</v>
      </c>
      <c r="R808" s="54">
        <f t="shared" si="357"/>
        <v>1.7411317831445285E-20</v>
      </c>
      <c r="S808" s="253">
        <f t="shared" si="349"/>
        <v>2.9315126993065188E-8</v>
      </c>
      <c r="T808" s="253">
        <f t="shared" si="350"/>
        <v>1.3314007210248705E-8</v>
      </c>
      <c r="U808">
        <f t="shared" si="358"/>
        <v>1.0850521135550688E-21</v>
      </c>
      <c r="V808" s="253">
        <f t="shared" si="359"/>
        <v>1.331400721024762E-8</v>
      </c>
      <c r="W808" s="253">
        <f t="shared" si="360"/>
        <v>1.6001119782816485E-8</v>
      </c>
      <c r="X808">
        <f t="shared" si="351"/>
        <v>113.65676595692612</v>
      </c>
      <c r="Y808">
        <f t="shared" si="352"/>
        <v>15.595425926280697</v>
      </c>
      <c r="Z808" s="55">
        <f t="shared" si="353"/>
        <v>8.5124747496230029</v>
      </c>
      <c r="AA808" s="477">
        <f t="shared" si="354"/>
        <v>6.9429815793932633E-11</v>
      </c>
      <c r="AB808" s="253">
        <f t="shared" si="335"/>
        <v>3987625547.1335211</v>
      </c>
      <c r="AC808" s="261">
        <f t="shared" si="334"/>
        <v>116.89774931500986</v>
      </c>
      <c r="AD808" s="435">
        <f t="shared" si="355"/>
        <v>-1.5404755755589722E-2</v>
      </c>
      <c r="AE808" s="478">
        <f t="shared" si="336"/>
        <v>-5.2318781614303568E-2</v>
      </c>
    </row>
    <row r="809" spans="2:31" x14ac:dyDescent="0.3">
      <c r="B809" s="353">
        <v>780</v>
      </c>
      <c r="C809" s="432">
        <f t="shared" si="337"/>
        <v>113.65676595691794</v>
      </c>
      <c r="D809" s="433">
        <f t="shared" si="338"/>
        <v>15.595425926280251</v>
      </c>
      <c r="E809" s="434">
        <f t="shared" si="339"/>
        <v>7.0829511766574909</v>
      </c>
      <c r="F809" s="434">
        <f t="shared" si="340"/>
        <v>7.0829511766571835</v>
      </c>
      <c r="G809" s="434">
        <f t="shared" si="341"/>
        <v>3.0730973321624333E-13</v>
      </c>
      <c r="H809" s="467">
        <f t="shared" si="342"/>
        <v>8.5124747496227595</v>
      </c>
      <c r="I809" s="253">
        <f t="shared" si="347"/>
        <v>113.65676595692612</v>
      </c>
      <c r="J809">
        <f t="shared" si="348"/>
        <v>15.595425926280697</v>
      </c>
      <c r="K809" s="253">
        <f t="shared" si="343"/>
        <v>457752829769.72528</v>
      </c>
      <c r="L809" s="249">
        <f t="shared" si="344"/>
        <v>4027501802.6048565</v>
      </c>
      <c r="M809" s="253">
        <f t="shared" si="345"/>
        <v>62810606030.484314</v>
      </c>
      <c r="N809" s="443">
        <f t="shared" si="356"/>
        <v>1.0000000000002516E-2</v>
      </c>
      <c r="O809" s="454">
        <f t="shared" si="346"/>
        <v>1.0000000000002984E-2</v>
      </c>
      <c r="Q809" s="353">
        <v>780</v>
      </c>
      <c r="R809" s="54">
        <f t="shared" si="357"/>
        <v>1.6337008808123433E-20</v>
      </c>
      <c r="S809" s="253">
        <f t="shared" si="349"/>
        <v>2.857775705128015E-8</v>
      </c>
      <c r="T809" s="253">
        <f t="shared" si="350"/>
        <v>1.2979117010937302E-8</v>
      </c>
      <c r="U809">
        <f t="shared" si="358"/>
        <v>1.0181024841443984E-21</v>
      </c>
      <c r="V809" s="253">
        <f t="shared" si="359"/>
        <v>1.2979117010936285E-8</v>
      </c>
      <c r="W809" s="253">
        <f t="shared" si="360"/>
        <v>1.5598640040342846E-8</v>
      </c>
      <c r="X809">
        <f t="shared" si="351"/>
        <v>113.65676595692612</v>
      </c>
      <c r="Y809">
        <f t="shared" si="352"/>
        <v>15.595425926280697</v>
      </c>
      <c r="Z809" s="55">
        <f t="shared" si="353"/>
        <v>8.5124747496230029</v>
      </c>
      <c r="AA809" s="477">
        <f t="shared" si="354"/>
        <v>6.5797332423888543E-11</v>
      </c>
      <c r="AB809" s="253">
        <f t="shared" si="335"/>
        <v>4027501802.6048565</v>
      </c>
      <c r="AC809" s="261">
        <f t="shared" ref="AC809:AC872" si="361">$C$11*(AA809^$C$7)*(AB809^(1-$C$7))</f>
        <v>115.09696803843457</v>
      </c>
      <c r="AD809" s="435">
        <f t="shared" si="355"/>
        <v>-1.5404755755584679E-2</v>
      </c>
      <c r="AE809" s="478">
        <f t="shared" si="336"/>
        <v>-5.2318781614303631E-2</v>
      </c>
    </row>
    <row r="810" spans="2:31" x14ac:dyDescent="0.3">
      <c r="B810" s="353">
        <v>781</v>
      </c>
      <c r="C810" s="432">
        <f t="shared" si="337"/>
        <v>113.65676595691824</v>
      </c>
      <c r="D810" s="433">
        <f t="shared" si="338"/>
        <v>15.595425926280267</v>
      </c>
      <c r="E810" s="434">
        <f t="shared" si="339"/>
        <v>7.082951176657498</v>
      </c>
      <c r="F810" s="434">
        <f t="shared" si="340"/>
        <v>7.0829511766572022</v>
      </c>
      <c r="G810" s="434">
        <f t="shared" si="341"/>
        <v>2.957634137601417E-13</v>
      </c>
      <c r="H810" s="467">
        <f t="shared" si="342"/>
        <v>8.5124747496227684</v>
      </c>
      <c r="I810" s="253">
        <f t="shared" si="347"/>
        <v>113.65676595692612</v>
      </c>
      <c r="J810">
        <f t="shared" si="348"/>
        <v>15.595425926280697</v>
      </c>
      <c r="K810" s="253">
        <f t="shared" si="343"/>
        <v>462330358067.42377</v>
      </c>
      <c r="L810" s="249">
        <f t="shared" si="344"/>
        <v>4067776820.6309052</v>
      </c>
      <c r="M810" s="253">
        <f t="shared" si="345"/>
        <v>63438712090.78907</v>
      </c>
      <c r="N810" s="443">
        <f t="shared" si="356"/>
        <v>9.9999999999986159E-3</v>
      </c>
      <c r="O810" s="454">
        <f t="shared" si="346"/>
        <v>1.0000000000002694E-2</v>
      </c>
      <c r="Q810" s="353">
        <v>781</v>
      </c>
      <c r="R810" s="54">
        <f t="shared" si="357"/>
        <v>1.5328986546594327E-20</v>
      </c>
      <c r="S810" s="253">
        <f t="shared" si="349"/>
        <v>2.785893434045814E-8</v>
      </c>
      <c r="T810" s="253">
        <f t="shared" si="350"/>
        <v>1.265265037966401E-8</v>
      </c>
      <c r="U810">
        <f t="shared" si="358"/>
        <v>9.5528376496580962E-22</v>
      </c>
      <c r="V810" s="253">
        <f t="shared" si="359"/>
        <v>1.2652650379663055E-8</v>
      </c>
      <c r="W810" s="253">
        <f t="shared" si="360"/>
        <v>1.5206283960794129E-8</v>
      </c>
      <c r="X810">
        <f t="shared" si="351"/>
        <v>113.65676595692612</v>
      </c>
      <c r="Y810">
        <f t="shared" si="352"/>
        <v>15.595425926280697</v>
      </c>
      <c r="Z810" s="55">
        <f t="shared" si="353"/>
        <v>8.5124747496230029</v>
      </c>
      <c r="AA810" s="477">
        <f t="shared" si="354"/>
        <v>6.2354896157999386E-11</v>
      </c>
      <c r="AB810" s="253">
        <f t="shared" ref="AB810:AB873" si="362">AB809*(1+$C$10)</f>
        <v>4067776820.6309052</v>
      </c>
      <c r="AC810" s="261">
        <f t="shared" si="361"/>
        <v>113.32392735759375</v>
      </c>
      <c r="AD810" s="435">
        <f t="shared" si="355"/>
        <v>-1.5404755755588164E-2</v>
      </c>
      <c r="AE810" s="478">
        <f t="shared" ref="AE810:AE873" si="363">(AA810-AA809)/AA809</f>
        <v>-5.2318781614303513E-2</v>
      </c>
    </row>
    <row r="811" spans="2:31" x14ac:dyDescent="0.3">
      <c r="B811" s="353">
        <v>782</v>
      </c>
      <c r="C811" s="432">
        <f t="shared" si="337"/>
        <v>113.65676595691853</v>
      </c>
      <c r="D811" s="433">
        <f t="shared" si="338"/>
        <v>15.595425926280281</v>
      </c>
      <c r="E811" s="434">
        <f t="shared" si="339"/>
        <v>7.0829511766575051</v>
      </c>
      <c r="F811" s="434">
        <f t="shared" si="340"/>
        <v>7.0829511766572208</v>
      </c>
      <c r="G811" s="434">
        <f t="shared" si="341"/>
        <v>2.8421709430404007E-13</v>
      </c>
      <c r="H811" s="467">
        <f t="shared" si="342"/>
        <v>8.5124747496227773</v>
      </c>
      <c r="I811" s="253">
        <f t="shared" si="347"/>
        <v>113.65676595692612</v>
      </c>
      <c r="J811">
        <f t="shared" si="348"/>
        <v>15.595425926280697</v>
      </c>
      <c r="K811" s="253">
        <f t="shared" si="343"/>
        <v>466953661648.09924</v>
      </c>
      <c r="L811" s="249">
        <f t="shared" si="344"/>
        <v>4108454588.8372145</v>
      </c>
      <c r="M811" s="253">
        <f t="shared" si="345"/>
        <v>64073099211.697121</v>
      </c>
      <c r="N811" s="443">
        <f t="shared" si="356"/>
        <v>1.0000000000002519E-2</v>
      </c>
      <c r="O811" s="454">
        <f t="shared" si="346"/>
        <v>1.0000000000002679E-2</v>
      </c>
      <c r="Q811" s="353">
        <v>782</v>
      </c>
      <c r="R811" s="54">
        <f t="shared" si="357"/>
        <v>1.4383161036727187E-20</v>
      </c>
      <c r="S811" s="253">
        <f t="shared" si="349"/>
        <v>2.715819233795287E-8</v>
      </c>
      <c r="T811" s="253">
        <f t="shared" si="350"/>
        <v>1.2334395436539038E-8</v>
      </c>
      <c r="U811">
        <f t="shared" si="358"/>
        <v>8.96341071571162E-22</v>
      </c>
      <c r="V811" s="253">
        <f t="shared" si="359"/>
        <v>1.2334395436538141E-8</v>
      </c>
      <c r="W811" s="253">
        <f t="shared" si="360"/>
        <v>1.4823796901413833E-8</v>
      </c>
      <c r="X811">
        <f t="shared" si="351"/>
        <v>113.65676595692612</v>
      </c>
      <c r="Y811">
        <f t="shared" si="352"/>
        <v>15.595425926280697</v>
      </c>
      <c r="Z811" s="55">
        <f t="shared" si="353"/>
        <v>8.5124747496230029</v>
      </c>
      <c r="AA811" s="477">
        <f t="shared" si="354"/>
        <v>5.9092563963326437E-11</v>
      </c>
      <c r="AB811" s="253">
        <f t="shared" si="362"/>
        <v>4108454588.8372145</v>
      </c>
      <c r="AC811" s="261">
        <f t="shared" si="361"/>
        <v>111.57819993538619</v>
      </c>
      <c r="AD811" s="435">
        <f t="shared" si="355"/>
        <v>-1.5404755755586433E-2</v>
      </c>
      <c r="AE811" s="478">
        <f t="shared" si="363"/>
        <v>-5.2318781614303617E-2</v>
      </c>
    </row>
    <row r="812" spans="2:31" x14ac:dyDescent="0.3">
      <c r="B812" s="353">
        <v>783</v>
      </c>
      <c r="C812" s="432">
        <f t="shared" si="337"/>
        <v>113.65676595691882</v>
      </c>
      <c r="D812" s="433">
        <f t="shared" si="338"/>
        <v>15.595425926280299</v>
      </c>
      <c r="E812" s="434">
        <f t="shared" si="339"/>
        <v>7.0829511766575131</v>
      </c>
      <c r="F812" s="434">
        <f t="shared" si="340"/>
        <v>7.0829511766572386</v>
      </c>
      <c r="G812" s="434">
        <f t="shared" si="341"/>
        <v>2.744471316873387E-13</v>
      </c>
      <c r="H812" s="467">
        <f t="shared" si="342"/>
        <v>8.5124747496227862</v>
      </c>
      <c r="I812" s="253">
        <f t="shared" si="347"/>
        <v>113.65676595692612</v>
      </c>
      <c r="J812">
        <f t="shared" si="348"/>
        <v>15.595425926280697</v>
      </c>
      <c r="K812" s="253">
        <f t="shared" si="343"/>
        <v>471623198264.58142</v>
      </c>
      <c r="L812" s="249">
        <f t="shared" si="344"/>
        <v>4149539134.7255864</v>
      </c>
      <c r="M812" s="253">
        <f t="shared" si="345"/>
        <v>64713830203.81414</v>
      </c>
      <c r="N812" s="443">
        <f t="shared" si="356"/>
        <v>1.0000000000000757E-2</v>
      </c>
      <c r="O812" s="454">
        <f t="shared" si="346"/>
        <v>1.0000000000002538E-2</v>
      </c>
      <c r="Q812" s="353">
        <v>783</v>
      </c>
      <c r="R812" s="54">
        <f t="shared" si="357"/>
        <v>1.3495694629230987E-20</v>
      </c>
      <c r="S812" s="253">
        <f t="shared" si="349"/>
        <v>2.6475076255666828E-8</v>
      </c>
      <c r="T812" s="253">
        <f t="shared" si="350"/>
        <v>1.2024145631134998E-8</v>
      </c>
      <c r="U812">
        <f t="shared" si="358"/>
        <v>8.4103524633237578E-22</v>
      </c>
      <c r="V812" s="253">
        <f t="shared" si="359"/>
        <v>1.2024145631134158E-8</v>
      </c>
      <c r="W812" s="253">
        <f t="shared" si="360"/>
        <v>1.445093062453183E-8</v>
      </c>
      <c r="X812">
        <f t="shared" si="351"/>
        <v>113.65676595692612</v>
      </c>
      <c r="Y812">
        <f t="shared" si="352"/>
        <v>15.595425926280697</v>
      </c>
      <c r="Z812" s="55">
        <f t="shared" si="353"/>
        <v>8.5124747496230029</v>
      </c>
      <c r="AA812" s="477">
        <f t="shared" si="354"/>
        <v>5.6000913014299895E-11</v>
      </c>
      <c r="AB812" s="253">
        <f t="shared" si="362"/>
        <v>4149539134.7255864</v>
      </c>
      <c r="AC812" s="261">
        <f t="shared" si="361"/>
        <v>109.85936501773359</v>
      </c>
      <c r="AD812" s="435">
        <f t="shared" si="355"/>
        <v>-1.5404755755586308E-2</v>
      </c>
      <c r="AE812" s="478">
        <f t="shared" si="363"/>
        <v>-5.2318781614303582E-2</v>
      </c>
    </row>
    <row r="813" spans="2:31" x14ac:dyDescent="0.3">
      <c r="B813" s="353">
        <v>784</v>
      </c>
      <c r="C813" s="432">
        <f t="shared" si="337"/>
        <v>113.6567659569191</v>
      </c>
      <c r="D813" s="433">
        <f t="shared" si="338"/>
        <v>15.595425926280308</v>
      </c>
      <c r="E813" s="434">
        <f t="shared" si="339"/>
        <v>7.0829511766575166</v>
      </c>
      <c r="F813" s="434">
        <f t="shared" si="340"/>
        <v>7.0829511766572564</v>
      </c>
      <c r="G813" s="434">
        <f t="shared" si="341"/>
        <v>2.6023627697213669E-13</v>
      </c>
      <c r="H813" s="467">
        <f t="shared" si="342"/>
        <v>8.5124747496227915</v>
      </c>
      <c r="I813" s="253">
        <f t="shared" si="347"/>
        <v>113.65676595692612</v>
      </c>
      <c r="J813">
        <f t="shared" si="348"/>
        <v>15.595425926280697</v>
      </c>
      <c r="K813" s="253">
        <f t="shared" si="343"/>
        <v>476339430247.22839</v>
      </c>
      <c r="L813" s="249">
        <f t="shared" si="344"/>
        <v>4191034526.0728421</v>
      </c>
      <c r="M813" s="253">
        <f t="shared" si="345"/>
        <v>65360968505.852333</v>
      </c>
      <c r="N813" s="443">
        <f t="shared" si="356"/>
        <v>1.0000000000000793E-2</v>
      </c>
      <c r="O813" s="454">
        <f t="shared" si="346"/>
        <v>1.0000000000002457E-2</v>
      </c>
      <c r="Q813" s="353">
        <v>784</v>
      </c>
      <c r="R813" s="54">
        <f t="shared" si="357"/>
        <v>1.2662986464545466E-20</v>
      </c>
      <c r="S813" s="253">
        <f t="shared" si="349"/>
        <v>2.5809142744888803E-8</v>
      </c>
      <c r="T813" s="253">
        <f t="shared" si="350"/>
        <v>1.1721699608433398E-8</v>
      </c>
      <c r="U813">
        <f t="shared" si="358"/>
        <v>7.8914188806889126E-22</v>
      </c>
      <c r="V813" s="253">
        <f t="shared" si="359"/>
        <v>1.1721699608432609E-8</v>
      </c>
      <c r="W813" s="253">
        <f t="shared" si="360"/>
        <v>1.4087443136455404E-8</v>
      </c>
      <c r="X813">
        <f t="shared" si="351"/>
        <v>113.65676595692612</v>
      </c>
      <c r="Y813">
        <f t="shared" si="352"/>
        <v>15.595425926280697</v>
      </c>
      <c r="Z813" s="55">
        <f t="shared" si="353"/>
        <v>8.5124747496230029</v>
      </c>
      <c r="AA813" s="477">
        <f t="shared" si="354"/>
        <v>5.3071013476103125E-11</v>
      </c>
      <c r="AB813" s="253">
        <f t="shared" si="362"/>
        <v>4191034526.0728421</v>
      </c>
      <c r="AC813" s="261">
        <f t="shared" si="361"/>
        <v>108.1670083321716</v>
      </c>
      <c r="AD813" s="435">
        <f t="shared" si="355"/>
        <v>-1.5404755755586317E-2</v>
      </c>
      <c r="AE813" s="478">
        <f t="shared" si="363"/>
        <v>-5.2318781614303637E-2</v>
      </c>
    </row>
    <row r="814" spans="2:31" x14ac:dyDescent="0.3">
      <c r="B814" s="353">
        <v>785</v>
      </c>
      <c r="C814" s="432">
        <f t="shared" si="337"/>
        <v>113.65676595691936</v>
      </c>
      <c r="D814" s="433">
        <f t="shared" si="338"/>
        <v>15.595425926280328</v>
      </c>
      <c r="E814" s="434">
        <f t="shared" si="339"/>
        <v>7.0829511766575255</v>
      </c>
      <c r="F814" s="434">
        <f t="shared" si="340"/>
        <v>7.0829511766572724</v>
      </c>
      <c r="G814" s="434">
        <f t="shared" si="341"/>
        <v>2.5313084961453569E-13</v>
      </c>
      <c r="H814" s="467">
        <f t="shared" si="342"/>
        <v>8.5124747496228022</v>
      </c>
      <c r="I814" s="253">
        <f t="shared" si="347"/>
        <v>113.65676595692612</v>
      </c>
      <c r="J814">
        <f t="shared" si="348"/>
        <v>15.595425926280697</v>
      </c>
      <c r="K814" s="253">
        <f t="shared" si="343"/>
        <v>481102824549.70172</v>
      </c>
      <c r="L814" s="249">
        <f t="shared" si="344"/>
        <v>4232944871.3335705</v>
      </c>
      <c r="M814" s="253">
        <f t="shared" si="345"/>
        <v>66014578190.910774</v>
      </c>
      <c r="N814" s="443">
        <f t="shared" si="356"/>
        <v>9.9999999999987425E-3</v>
      </c>
      <c r="O814" s="454">
        <f t="shared" si="346"/>
        <v>1.0000000000002191E-2</v>
      </c>
      <c r="Q814" s="353">
        <v>785</v>
      </c>
      <c r="R814" s="54">
        <f t="shared" si="357"/>
        <v>1.188165786249706E-20</v>
      </c>
      <c r="S814" s="253">
        <f t="shared" si="349"/>
        <v>2.5159959608557185E-8</v>
      </c>
      <c r="T814" s="253">
        <f t="shared" si="350"/>
        <v>1.1426861078143707E-8</v>
      </c>
      <c r="U814">
        <f t="shared" si="358"/>
        <v>7.4045044154882742E-22</v>
      </c>
      <c r="V814" s="253">
        <f t="shared" si="359"/>
        <v>1.1426861078142966E-8</v>
      </c>
      <c r="W814" s="253">
        <f t="shared" si="360"/>
        <v>1.3733098530413479E-8</v>
      </c>
      <c r="X814">
        <f t="shared" si="351"/>
        <v>113.65676595692612</v>
      </c>
      <c r="Y814">
        <f t="shared" si="352"/>
        <v>15.595425926280697</v>
      </c>
      <c r="Z814" s="55">
        <f t="shared" si="353"/>
        <v>8.5124747496230029</v>
      </c>
      <c r="AA814" s="477">
        <f t="shared" si="354"/>
        <v>5.0294402711997124E-11</v>
      </c>
      <c r="AB814" s="253">
        <f t="shared" si="362"/>
        <v>4232944871.3335705</v>
      </c>
      <c r="AC814" s="261">
        <f t="shared" si="361"/>
        <v>106.50072198800183</v>
      </c>
      <c r="AD814" s="435">
        <f t="shared" si="355"/>
        <v>-1.5404755755588194E-2</v>
      </c>
      <c r="AE814" s="478">
        <f t="shared" si="363"/>
        <v>-5.2318781614303561E-2</v>
      </c>
    </row>
    <row r="815" spans="2:31" x14ac:dyDescent="0.3">
      <c r="B815" s="353">
        <v>786</v>
      </c>
      <c r="C815" s="432">
        <f t="shared" si="337"/>
        <v>113.65676595691961</v>
      </c>
      <c r="D815" s="433">
        <f t="shared" si="338"/>
        <v>15.595425926280338</v>
      </c>
      <c r="E815" s="434">
        <f t="shared" si="339"/>
        <v>7.0829511766575308</v>
      </c>
      <c r="F815" s="434">
        <f t="shared" si="340"/>
        <v>7.0829511766572884</v>
      </c>
      <c r="G815" s="434">
        <f t="shared" si="341"/>
        <v>2.4247270857813419E-13</v>
      </c>
      <c r="H815" s="467">
        <f t="shared" si="342"/>
        <v>8.5124747496228075</v>
      </c>
      <c r="I815" s="253">
        <f t="shared" si="347"/>
        <v>113.65676595692612</v>
      </c>
      <c r="J815">
        <f t="shared" si="348"/>
        <v>15.595425926280697</v>
      </c>
      <c r="K815" s="253">
        <f t="shared" si="343"/>
        <v>485913852795.19983</v>
      </c>
      <c r="L815" s="249">
        <f t="shared" si="344"/>
        <v>4275274320.046906</v>
      </c>
      <c r="M815" s="253">
        <f t="shared" si="345"/>
        <v>66674723972.820053</v>
      </c>
      <c r="N815" s="443">
        <f t="shared" si="356"/>
        <v>1.0000000000002592E-2</v>
      </c>
      <c r="O815" s="454">
        <f t="shared" si="346"/>
        <v>1.0000000000002267E-2</v>
      </c>
      <c r="Q815" s="353">
        <v>786</v>
      </c>
      <c r="R815" s="54">
        <f t="shared" si="357"/>
        <v>1.1148538613438816E-20</v>
      </c>
      <c r="S815" s="253">
        <f t="shared" si="349"/>
        <v>2.4527105520759286E-8</v>
      </c>
      <c r="T815" s="253">
        <f t="shared" si="350"/>
        <v>1.1139438687308769E-8</v>
      </c>
      <c r="U815">
        <f t="shared" si="358"/>
        <v>6.9476334316952448E-22</v>
      </c>
      <c r="V815" s="253">
        <f t="shared" si="359"/>
        <v>1.1139438687308074E-8</v>
      </c>
      <c r="W815" s="253">
        <f t="shared" si="360"/>
        <v>1.3387666833450517E-8</v>
      </c>
      <c r="X815">
        <f t="shared" si="351"/>
        <v>113.65676595692612</v>
      </c>
      <c r="Y815">
        <f t="shared" si="352"/>
        <v>15.595425926280697</v>
      </c>
      <c r="Z815" s="55">
        <f t="shared" si="353"/>
        <v>8.5124747496230029</v>
      </c>
      <c r="AA815" s="477">
        <f t="shared" si="354"/>
        <v>4.7663060840086306E-11</v>
      </c>
      <c r="AB815" s="253">
        <f t="shared" si="362"/>
        <v>4275274320.046906</v>
      </c>
      <c r="AC815" s="261">
        <f t="shared" si="361"/>
        <v>104.86010437798305</v>
      </c>
      <c r="AD815" s="435">
        <f t="shared" si="355"/>
        <v>-1.540475575558641E-2</v>
      </c>
      <c r="AE815" s="478">
        <f t="shared" si="363"/>
        <v>-5.2318781614303631E-2</v>
      </c>
    </row>
    <row r="816" spans="2:31" x14ac:dyDescent="0.3">
      <c r="B816" s="353">
        <v>787</v>
      </c>
      <c r="C816" s="432">
        <f t="shared" si="337"/>
        <v>113.65676595691986</v>
      </c>
      <c r="D816" s="433">
        <f t="shared" si="338"/>
        <v>15.595425926280354</v>
      </c>
      <c r="E816" s="434">
        <f t="shared" si="339"/>
        <v>7.0829511766575379</v>
      </c>
      <c r="F816" s="434">
        <f t="shared" si="340"/>
        <v>7.0829511766573034</v>
      </c>
      <c r="G816" s="434">
        <f t="shared" si="341"/>
        <v>2.3447910280083306E-13</v>
      </c>
      <c r="H816" s="467">
        <f t="shared" si="342"/>
        <v>8.5124747496228164</v>
      </c>
      <c r="I816" s="253">
        <f t="shared" si="347"/>
        <v>113.65676595692612</v>
      </c>
      <c r="J816">
        <f t="shared" si="348"/>
        <v>15.595425926280697</v>
      </c>
      <c r="K816" s="253">
        <f t="shared" si="343"/>
        <v>490772991323.15295</v>
      </c>
      <c r="L816" s="249">
        <f t="shared" si="344"/>
        <v>4318027063.2473755</v>
      </c>
      <c r="M816" s="253">
        <f t="shared" si="345"/>
        <v>67341471212.548416</v>
      </c>
      <c r="N816" s="443">
        <f t="shared" si="356"/>
        <v>1.0000000000002437E-2</v>
      </c>
      <c r="O816" s="454">
        <f t="shared" si="346"/>
        <v>1.000000000000232E-2</v>
      </c>
      <c r="Q816" s="353">
        <v>787</v>
      </c>
      <c r="R816" s="54">
        <f t="shared" si="357"/>
        <v>1.0460654115251165E-20</v>
      </c>
      <c r="S816" s="253">
        <f t="shared" si="349"/>
        <v>2.3910169753287643E-8</v>
      </c>
      <c r="T816" s="253">
        <f t="shared" si="350"/>
        <v>1.0859245896115306E-8</v>
      </c>
      <c r="U816">
        <f t="shared" si="358"/>
        <v>6.5189521935110347E-22</v>
      </c>
      <c r="V816" s="253">
        <f t="shared" si="359"/>
        <v>1.0859245896114654E-8</v>
      </c>
      <c r="W816" s="253">
        <f t="shared" si="360"/>
        <v>1.3050923857172338E-8</v>
      </c>
      <c r="X816">
        <f t="shared" si="351"/>
        <v>113.65676595692612</v>
      </c>
      <c r="Y816">
        <f t="shared" si="352"/>
        <v>15.595425926280697</v>
      </c>
      <c r="Z816" s="55">
        <f t="shared" si="353"/>
        <v>8.5124747496230029</v>
      </c>
      <c r="AA816" s="477">
        <f t="shared" si="354"/>
        <v>4.5169387568924562E-11</v>
      </c>
      <c r="AB816" s="253">
        <f t="shared" si="362"/>
        <v>4318027063.2473755</v>
      </c>
      <c r="AC816" s="261">
        <f t="shared" si="361"/>
        <v>103.24476008153493</v>
      </c>
      <c r="AD816" s="435">
        <f t="shared" si="355"/>
        <v>-1.5404755755586299E-2</v>
      </c>
      <c r="AE816" s="478">
        <f t="shared" si="363"/>
        <v>-5.2318781614303651E-2</v>
      </c>
    </row>
    <row r="817" spans="2:31" x14ac:dyDescent="0.3">
      <c r="B817" s="353">
        <v>788</v>
      </c>
      <c r="C817" s="432">
        <f t="shared" si="337"/>
        <v>113.65676595692008</v>
      </c>
      <c r="D817" s="433">
        <f t="shared" si="338"/>
        <v>15.595425926280365</v>
      </c>
      <c r="E817" s="434">
        <f t="shared" si="339"/>
        <v>7.0829511766575424</v>
      </c>
      <c r="F817" s="434">
        <f t="shared" si="340"/>
        <v>7.0829511766573177</v>
      </c>
      <c r="G817" s="434">
        <f t="shared" si="341"/>
        <v>2.2470914018413168E-13</v>
      </c>
      <c r="H817" s="467">
        <f t="shared" si="342"/>
        <v>8.5124747496228217</v>
      </c>
      <c r="I817" s="253">
        <f t="shared" si="347"/>
        <v>113.65676595692612</v>
      </c>
      <c r="J817">
        <f t="shared" si="348"/>
        <v>15.595425926280697</v>
      </c>
      <c r="K817" s="253">
        <f t="shared" si="343"/>
        <v>495680721236.3855</v>
      </c>
      <c r="L817" s="249">
        <f t="shared" si="344"/>
        <v>4361207333.8798494</v>
      </c>
      <c r="M817" s="253">
        <f t="shared" si="345"/>
        <v>68014885924.67395</v>
      </c>
      <c r="N817" s="443">
        <f t="shared" si="356"/>
        <v>1.0000000000000741E-2</v>
      </c>
      <c r="O817" s="454">
        <f t="shared" si="346"/>
        <v>1.0000000000002066E-2</v>
      </c>
      <c r="Q817" s="353">
        <v>788</v>
      </c>
      <c r="R817" s="54">
        <f t="shared" si="357"/>
        <v>9.8152133040124492E-21</v>
      </c>
      <c r="S817" s="253">
        <f t="shared" si="349"/>
        <v>2.330875190907294E-8</v>
      </c>
      <c r="T817" s="253">
        <f t="shared" si="350"/>
        <v>1.0586100856827535E-8</v>
      </c>
      <c r="U817">
        <f t="shared" si="358"/>
        <v>6.1167213439055903E-22</v>
      </c>
      <c r="V817" s="253">
        <f t="shared" si="359"/>
        <v>1.0586100856826923E-8</v>
      </c>
      <c r="W817" s="253">
        <f t="shared" si="360"/>
        <v>1.2722651052245405E-8</v>
      </c>
      <c r="X817">
        <f t="shared" si="351"/>
        <v>113.65676595692612</v>
      </c>
      <c r="Y817">
        <f t="shared" si="352"/>
        <v>15.595425926280697</v>
      </c>
      <c r="Z817" s="55">
        <f t="shared" si="353"/>
        <v>8.5124747496230029</v>
      </c>
      <c r="AA817" s="477">
        <f t="shared" si="354"/>
        <v>4.280618024505416E-11</v>
      </c>
      <c r="AB817" s="253">
        <f t="shared" si="362"/>
        <v>4361207333.8798494</v>
      </c>
      <c r="AC817" s="261">
        <f t="shared" si="361"/>
        <v>101.65429976943477</v>
      </c>
      <c r="AD817" s="435">
        <f t="shared" si="355"/>
        <v>-1.5404755755586405E-2</v>
      </c>
      <c r="AE817" s="478">
        <f t="shared" si="363"/>
        <v>-5.2318781614303561E-2</v>
      </c>
    </row>
    <row r="818" spans="2:31" x14ac:dyDescent="0.3">
      <c r="B818" s="353">
        <v>789</v>
      </c>
      <c r="C818" s="432">
        <f t="shared" si="337"/>
        <v>113.65676595692031</v>
      </c>
      <c r="D818" s="433">
        <f t="shared" si="338"/>
        <v>15.595425926280377</v>
      </c>
      <c r="E818" s="434">
        <f t="shared" si="339"/>
        <v>7.0829511766575486</v>
      </c>
      <c r="F818" s="434">
        <f t="shared" si="340"/>
        <v>7.0829511766573319</v>
      </c>
      <c r="G818" s="434">
        <f t="shared" si="341"/>
        <v>2.1671553440683056E-13</v>
      </c>
      <c r="H818" s="467">
        <f t="shared" si="342"/>
        <v>8.5124747496228288</v>
      </c>
      <c r="I818" s="253">
        <f t="shared" si="347"/>
        <v>113.65676595692612</v>
      </c>
      <c r="J818">
        <f t="shared" si="348"/>
        <v>15.595425926280697</v>
      </c>
      <c r="K818" s="253">
        <f t="shared" si="343"/>
        <v>500637528448.75031</v>
      </c>
      <c r="L818" s="249">
        <f t="shared" si="344"/>
        <v>4404819407.218648</v>
      </c>
      <c r="M818" s="253">
        <f t="shared" si="345"/>
        <v>68695034783.920609</v>
      </c>
      <c r="N818" s="443">
        <f t="shared" si="356"/>
        <v>9.9999999999988067E-3</v>
      </c>
      <c r="O818" s="454">
        <f t="shared" si="346"/>
        <v>1.0000000000001921E-2</v>
      </c>
      <c r="Q818" s="353">
        <v>789</v>
      </c>
      <c r="R818" s="54">
        <f t="shared" si="357"/>
        <v>9.2095973293683307E-21</v>
      </c>
      <c r="S818" s="253">
        <f t="shared" si="349"/>
        <v>2.2722461662322906E-8</v>
      </c>
      <c r="T818" s="253">
        <f t="shared" si="350"/>
        <v>1.0319826295766448E-8</v>
      </c>
      <c r="U818">
        <f t="shared" si="358"/>
        <v>5.7393088472457854E-22</v>
      </c>
      <c r="V818" s="253">
        <f t="shared" si="359"/>
        <v>1.0319826295765874E-8</v>
      </c>
      <c r="W818" s="253">
        <f t="shared" si="360"/>
        <v>1.2402635366556457E-8</v>
      </c>
      <c r="X818">
        <f t="shared" si="351"/>
        <v>113.65676595692612</v>
      </c>
      <c r="Y818">
        <f t="shared" si="352"/>
        <v>15.595425926280697</v>
      </c>
      <c r="Z818" s="55">
        <f t="shared" si="353"/>
        <v>8.5124747496230029</v>
      </c>
      <c r="AA818" s="477">
        <f t="shared" si="354"/>
        <v>4.0566613049070653E-11</v>
      </c>
      <c r="AB818" s="253">
        <f t="shared" si="362"/>
        <v>4404819407.218648</v>
      </c>
      <c r="AC818" s="261">
        <f t="shared" si="361"/>
        <v>100.08834010998129</v>
      </c>
      <c r="AD818" s="435">
        <f t="shared" si="355"/>
        <v>-1.5404755755588148E-2</v>
      </c>
      <c r="AE818" s="478">
        <f t="shared" si="363"/>
        <v>-5.2318781614303644E-2</v>
      </c>
    </row>
    <row r="819" spans="2:31" x14ac:dyDescent="0.3">
      <c r="B819" s="353">
        <v>790</v>
      </c>
      <c r="C819" s="432">
        <f t="shared" si="337"/>
        <v>113.65676595692052</v>
      </c>
      <c r="D819" s="433">
        <f t="shared" si="338"/>
        <v>15.595425926280388</v>
      </c>
      <c r="E819" s="434">
        <f t="shared" si="339"/>
        <v>7.082951176657553</v>
      </c>
      <c r="F819" s="434">
        <f t="shared" si="340"/>
        <v>7.0829511766573452</v>
      </c>
      <c r="G819" s="434">
        <f t="shared" si="341"/>
        <v>2.078337502098293E-13</v>
      </c>
      <c r="H819" s="467">
        <f t="shared" si="342"/>
        <v>8.5124747496228341</v>
      </c>
      <c r="I819" s="253">
        <f t="shared" si="347"/>
        <v>113.65676595692612</v>
      </c>
      <c r="J819">
        <f t="shared" si="348"/>
        <v>15.595425926280697</v>
      </c>
      <c r="K819" s="253">
        <f t="shared" si="343"/>
        <v>505643903733.23877</v>
      </c>
      <c r="L819" s="249">
        <f t="shared" si="344"/>
        <v>4448867601.2908344</v>
      </c>
      <c r="M819" s="253">
        <f t="shared" si="345"/>
        <v>69381985131.759857</v>
      </c>
      <c r="N819" s="443">
        <f t="shared" si="356"/>
        <v>1.000000000000062E-2</v>
      </c>
      <c r="O819" s="454">
        <f t="shared" si="346"/>
        <v>1.0000000000001921E-2</v>
      </c>
      <c r="Q819" s="353">
        <v>790</v>
      </c>
      <c r="R819" s="54">
        <f t="shared" si="357"/>
        <v>8.6413489286509257E-21</v>
      </c>
      <c r="S819" s="253">
        <f t="shared" si="349"/>
        <v>2.2150918505197123E-8</v>
      </c>
      <c r="T819" s="253">
        <f t="shared" si="350"/>
        <v>1.006024939825749E-8</v>
      </c>
      <c r="U819">
        <f t="shared" si="358"/>
        <v>5.3851833673759334E-22</v>
      </c>
      <c r="V819" s="253">
        <f t="shared" si="359"/>
        <v>1.0060249398256951E-8</v>
      </c>
      <c r="W819" s="253">
        <f t="shared" si="360"/>
        <v>1.2090669106939633E-8</v>
      </c>
      <c r="X819">
        <f t="shared" si="351"/>
        <v>113.65676595692612</v>
      </c>
      <c r="Y819">
        <f t="shared" si="352"/>
        <v>15.595425926280697</v>
      </c>
      <c r="Z819" s="55">
        <f t="shared" si="353"/>
        <v>8.5124747496230029</v>
      </c>
      <c r="AA819" s="477">
        <f t="shared" si="354"/>
        <v>3.8444217280124369E-11</v>
      </c>
      <c r="AB819" s="253">
        <f t="shared" si="362"/>
        <v>4448867601.2908344</v>
      </c>
      <c r="AC819" s="261">
        <f t="shared" si="361"/>
        <v>98.546503676604786</v>
      </c>
      <c r="AD819" s="435">
        <f t="shared" si="355"/>
        <v>-1.5404755755588192E-2</v>
      </c>
      <c r="AE819" s="478">
        <f t="shared" si="363"/>
        <v>-5.2318781614303554E-2</v>
      </c>
    </row>
    <row r="820" spans="2:31" x14ac:dyDescent="0.3">
      <c r="B820" s="353">
        <v>791</v>
      </c>
      <c r="C820" s="432">
        <f t="shared" si="337"/>
        <v>113.65676595692074</v>
      </c>
      <c r="D820" s="433">
        <f t="shared" si="338"/>
        <v>15.595425926280408</v>
      </c>
      <c r="E820" s="434">
        <f t="shared" si="339"/>
        <v>7.0829511766575619</v>
      </c>
      <c r="F820" s="434">
        <f t="shared" si="340"/>
        <v>7.0829511766573585</v>
      </c>
      <c r="G820" s="434">
        <f t="shared" si="341"/>
        <v>2.0339285811132868E-13</v>
      </c>
      <c r="H820" s="467">
        <f t="shared" si="342"/>
        <v>8.5124747496228448</v>
      </c>
      <c r="I820" s="253">
        <f t="shared" si="347"/>
        <v>113.65676595692612</v>
      </c>
      <c r="J820">
        <f t="shared" si="348"/>
        <v>15.595425926280697</v>
      </c>
      <c r="K820" s="253">
        <f t="shared" si="343"/>
        <v>510700342770.57208</v>
      </c>
      <c r="L820" s="249">
        <f t="shared" si="344"/>
        <v>4493356277.3037424</v>
      </c>
      <c r="M820" s="253">
        <f t="shared" si="345"/>
        <v>70075804983.077515</v>
      </c>
      <c r="N820" s="443">
        <f t="shared" si="356"/>
        <v>1.0000000000000848E-2</v>
      </c>
      <c r="O820" s="454">
        <f t="shared" si="346"/>
        <v>1.000000000000183E-2</v>
      </c>
      <c r="Q820" s="353">
        <v>791</v>
      </c>
      <c r="R820" s="54">
        <f t="shared" si="357"/>
        <v>8.1081624566335082E-21</v>
      </c>
      <c r="S820" s="253">
        <f t="shared" si="349"/>
        <v>2.1593751500854067E-8</v>
      </c>
      <c r="T820" s="253">
        <f t="shared" si="350"/>
        <v>9.8072016964723008E-9</v>
      </c>
      <c r="U820">
        <f t="shared" si="358"/>
        <v>5.0529080542823889E-22</v>
      </c>
      <c r="V820" s="253">
        <f t="shared" si="359"/>
        <v>9.8072016964717963E-9</v>
      </c>
      <c r="W820" s="253">
        <f t="shared" si="360"/>
        <v>1.1786549804381766E-8</v>
      </c>
      <c r="X820">
        <f t="shared" si="351"/>
        <v>113.65676595692612</v>
      </c>
      <c r="Y820">
        <f t="shared" si="352"/>
        <v>15.595425926280697</v>
      </c>
      <c r="Z820" s="55">
        <f t="shared" si="353"/>
        <v>8.5124747496230029</v>
      </c>
      <c r="AA820" s="477">
        <f t="shared" si="354"/>
        <v>3.6432862671912706E-11</v>
      </c>
      <c r="AB820" s="253">
        <f t="shared" si="362"/>
        <v>4493356277.3037424</v>
      </c>
      <c r="AC820" s="261">
        <f t="shared" si="361"/>
        <v>97.028418856899862</v>
      </c>
      <c r="AD820" s="435">
        <f t="shared" si="355"/>
        <v>-1.5404755755584679E-2</v>
      </c>
      <c r="AE820" s="478">
        <f t="shared" si="363"/>
        <v>-5.2318781614303568E-2</v>
      </c>
    </row>
    <row r="821" spans="2:31" x14ac:dyDescent="0.3">
      <c r="B821" s="353">
        <v>792</v>
      </c>
      <c r="C821" s="432">
        <f t="shared" si="337"/>
        <v>113.65676595692094</v>
      </c>
      <c r="D821" s="433">
        <f t="shared" si="338"/>
        <v>15.595425926280418</v>
      </c>
      <c r="E821" s="434">
        <f t="shared" si="339"/>
        <v>7.0829511766575664</v>
      </c>
      <c r="F821" s="434">
        <f t="shared" si="340"/>
        <v>7.082951176657371</v>
      </c>
      <c r="G821" s="434">
        <f t="shared" si="341"/>
        <v>1.9539925233402755E-13</v>
      </c>
      <c r="H821" s="467">
        <f t="shared" si="342"/>
        <v>8.5124747496228519</v>
      </c>
      <c r="I821" s="253">
        <f t="shared" si="347"/>
        <v>113.65676595692612</v>
      </c>
      <c r="J821">
        <f t="shared" si="348"/>
        <v>15.595425926280697</v>
      </c>
      <c r="K821" s="253">
        <f t="shared" si="343"/>
        <v>515807346198.27875</v>
      </c>
      <c r="L821" s="249">
        <f t="shared" si="344"/>
        <v>4538289840.0767803</v>
      </c>
      <c r="M821" s="253">
        <f t="shared" si="345"/>
        <v>70776563032.908463</v>
      </c>
      <c r="N821" s="443">
        <f t="shared" si="356"/>
        <v>1.0000000000002465E-2</v>
      </c>
      <c r="O821" s="454">
        <f t="shared" si="346"/>
        <v>1.0000000000001849E-2</v>
      </c>
      <c r="Q821" s="353">
        <v>792</v>
      </c>
      <c r="R821" s="54">
        <f t="shared" si="357"/>
        <v>7.6078745304669336E-21</v>
      </c>
      <c r="S821" s="253">
        <f t="shared" si="349"/>
        <v>2.1050599042709511E-8</v>
      </c>
      <c r="T821" s="253">
        <f t="shared" si="350"/>
        <v>9.5605189600914679E-9</v>
      </c>
      <c r="U821">
        <f t="shared" si="358"/>
        <v>4.7411347141319128E-22</v>
      </c>
      <c r="V821" s="253">
        <f t="shared" si="359"/>
        <v>9.5605189600909931E-9</v>
      </c>
      <c r="W821" s="253">
        <f t="shared" si="360"/>
        <v>1.1490080082618043E-8</v>
      </c>
      <c r="X821">
        <f t="shared" si="351"/>
        <v>113.65676595692612</v>
      </c>
      <c r="Y821">
        <f t="shared" si="352"/>
        <v>15.595425926280697</v>
      </c>
      <c r="Z821" s="55">
        <f t="shared" si="353"/>
        <v>8.5124747496230029</v>
      </c>
      <c r="AA821" s="477">
        <f t="shared" si="354"/>
        <v>3.452673968619699E-11</v>
      </c>
      <c r="AB821" s="253">
        <f t="shared" si="362"/>
        <v>4538289840.0767803</v>
      </c>
      <c r="AC821" s="261">
        <f t="shared" si="361"/>
        <v>95.533719763058585</v>
      </c>
      <c r="AD821" s="435">
        <f t="shared" si="355"/>
        <v>-1.5404755755586407E-2</v>
      </c>
      <c r="AE821" s="478">
        <f t="shared" si="363"/>
        <v>-5.2318781614303644E-2</v>
      </c>
    </row>
    <row r="822" spans="2:31" x14ac:dyDescent="0.3">
      <c r="B822" s="353">
        <v>793</v>
      </c>
      <c r="C822" s="432">
        <f t="shared" si="337"/>
        <v>113.65676595692112</v>
      </c>
      <c r="D822" s="433">
        <f t="shared" si="338"/>
        <v>15.59542592628042</v>
      </c>
      <c r="E822" s="434">
        <f t="shared" si="339"/>
        <v>7.0829511766575672</v>
      </c>
      <c r="F822" s="434">
        <f t="shared" si="340"/>
        <v>7.0829511766573825</v>
      </c>
      <c r="G822" s="434">
        <f t="shared" si="341"/>
        <v>1.8474111129762605E-13</v>
      </c>
      <c r="H822" s="467">
        <f t="shared" si="342"/>
        <v>8.5124747496228519</v>
      </c>
      <c r="I822" s="253">
        <f t="shared" si="347"/>
        <v>113.65676595692612</v>
      </c>
      <c r="J822">
        <f t="shared" si="348"/>
        <v>15.595425926280697</v>
      </c>
      <c r="K822" s="253">
        <f t="shared" si="343"/>
        <v>520965419660.26245</v>
      </c>
      <c r="L822" s="249">
        <f t="shared" si="344"/>
        <v>4583672738.4775486</v>
      </c>
      <c r="M822" s="253">
        <f t="shared" si="345"/>
        <v>71484328663.237595</v>
      </c>
      <c r="N822" s="443">
        <f t="shared" si="356"/>
        <v>1.000000000000067E-2</v>
      </c>
      <c r="O822" s="454">
        <f t="shared" si="346"/>
        <v>1.0000000000001777E-2</v>
      </c>
      <c r="Q822" s="353">
        <v>793</v>
      </c>
      <c r="R822" s="54">
        <f t="shared" si="357"/>
        <v>7.1384552518400105E-21</v>
      </c>
      <c r="S822" s="253">
        <f t="shared" si="349"/>
        <v>2.0521108619750235E-8</v>
      </c>
      <c r="T822" s="253">
        <f t="shared" si="350"/>
        <v>9.3200410897174071E-9</v>
      </c>
      <c r="U822">
        <f t="shared" si="358"/>
        <v>4.4485983390289617E-22</v>
      </c>
      <c r="V822" s="253">
        <f t="shared" si="359"/>
        <v>9.3200410897169621E-9</v>
      </c>
      <c r="W822" s="253">
        <f t="shared" si="360"/>
        <v>1.1201067530032828E-8</v>
      </c>
      <c r="X822">
        <f t="shared" si="351"/>
        <v>113.65676595692612</v>
      </c>
      <c r="Y822">
        <f t="shared" si="352"/>
        <v>15.595425926280697</v>
      </c>
      <c r="Z822" s="55">
        <f t="shared" si="353"/>
        <v>8.5124747496230029</v>
      </c>
      <c r="AA822" s="477">
        <f t="shared" si="354"/>
        <v>3.2720342732700943E-11</v>
      </c>
      <c r="AB822" s="253">
        <f t="shared" si="362"/>
        <v>4583672738.4775486</v>
      </c>
      <c r="AC822" s="261">
        <f t="shared" si="361"/>
        <v>94.062046143686032</v>
      </c>
      <c r="AD822" s="435">
        <f t="shared" si="355"/>
        <v>-1.5404755755586374E-2</v>
      </c>
      <c r="AE822" s="478">
        <f t="shared" si="363"/>
        <v>-5.2318781614303533E-2</v>
      </c>
    </row>
    <row r="823" spans="2:31" x14ac:dyDescent="0.3">
      <c r="B823" s="353">
        <v>794</v>
      </c>
      <c r="C823" s="432">
        <f t="shared" si="337"/>
        <v>113.6567659569213</v>
      </c>
      <c r="D823" s="433">
        <f t="shared" si="338"/>
        <v>15.595425926280434</v>
      </c>
      <c r="E823" s="434">
        <f t="shared" si="339"/>
        <v>7.0829511766575743</v>
      </c>
      <c r="F823" s="434">
        <f t="shared" si="340"/>
        <v>7.082951176657394</v>
      </c>
      <c r="G823" s="434">
        <f t="shared" si="341"/>
        <v>1.8030021919912542E-13</v>
      </c>
      <c r="H823" s="467">
        <f t="shared" si="342"/>
        <v>8.5124747496228608</v>
      </c>
      <c r="I823" s="253">
        <f t="shared" si="347"/>
        <v>113.65676595692612</v>
      </c>
      <c r="J823">
        <f t="shared" si="348"/>
        <v>15.595425926280697</v>
      </c>
      <c r="K823" s="253">
        <f t="shared" si="343"/>
        <v>526175073856.86591</v>
      </c>
      <c r="L823" s="249">
        <f t="shared" si="344"/>
        <v>4629509465.8623238</v>
      </c>
      <c r="M823" s="253">
        <f t="shared" si="345"/>
        <v>72199171949.87001</v>
      </c>
      <c r="N823" s="443">
        <f t="shared" si="356"/>
        <v>1.0000000000000557E-2</v>
      </c>
      <c r="O823" s="454">
        <f t="shared" si="346"/>
        <v>1.0000000000001593E-2</v>
      </c>
      <c r="Q823" s="353">
        <v>794</v>
      </c>
      <c r="R823" s="54">
        <f t="shared" si="357"/>
        <v>6.6979999707480345E-21</v>
      </c>
      <c r="S823" s="253">
        <f t="shared" si="349"/>
        <v>2.0004936587751635E-8</v>
      </c>
      <c r="T823" s="253">
        <f t="shared" si="350"/>
        <v>9.0856120129686086E-9</v>
      </c>
      <c r="U823">
        <f t="shared" si="358"/>
        <v>4.1741119742965861E-22</v>
      </c>
      <c r="V823" s="253">
        <f t="shared" si="359"/>
        <v>9.0856120129681917E-9</v>
      </c>
      <c r="W823" s="253">
        <f t="shared" si="360"/>
        <v>1.0919324574783026E-8</v>
      </c>
      <c r="X823">
        <f t="shared" si="351"/>
        <v>113.65676595692612</v>
      </c>
      <c r="Y823">
        <f t="shared" si="352"/>
        <v>15.595425926280697</v>
      </c>
      <c r="Z823" s="55">
        <f t="shared" si="353"/>
        <v>8.5124747496230029</v>
      </c>
      <c r="AA823" s="477">
        <f t="shared" si="354"/>
        <v>3.1008454266923594E-11</v>
      </c>
      <c r="AB823" s="253">
        <f t="shared" si="362"/>
        <v>4629509465.8623238</v>
      </c>
      <c r="AC823" s="261">
        <f t="shared" si="361"/>
        <v>92.613043296971682</v>
      </c>
      <c r="AD823" s="435">
        <f t="shared" si="355"/>
        <v>-1.5404755755588201E-2</v>
      </c>
      <c r="AE823" s="478">
        <f t="shared" si="363"/>
        <v>-5.2318781614303658E-2</v>
      </c>
    </row>
    <row r="824" spans="2:31" x14ac:dyDescent="0.3">
      <c r="B824" s="353">
        <v>795</v>
      </c>
      <c r="C824" s="432">
        <f t="shared" si="337"/>
        <v>113.65676595692149</v>
      </c>
      <c r="D824" s="433">
        <f t="shared" si="338"/>
        <v>15.595425926280445</v>
      </c>
      <c r="E824" s="434">
        <f t="shared" si="339"/>
        <v>7.0829511766575788</v>
      </c>
      <c r="F824" s="434">
        <f t="shared" si="340"/>
        <v>7.0829511766574056</v>
      </c>
      <c r="G824" s="434">
        <f t="shared" si="341"/>
        <v>1.7319479184152442E-13</v>
      </c>
      <c r="H824" s="467">
        <f t="shared" si="342"/>
        <v>8.5124747496228661</v>
      </c>
      <c r="I824" s="253">
        <f t="shared" si="347"/>
        <v>113.65676595692612</v>
      </c>
      <c r="J824">
        <f t="shared" si="348"/>
        <v>15.595425926280697</v>
      </c>
      <c r="K824" s="253">
        <f t="shared" si="343"/>
        <v>531436824595.43549</v>
      </c>
      <c r="L824" s="249">
        <f t="shared" si="344"/>
        <v>4675804560.5209475</v>
      </c>
      <c r="M824" s="253">
        <f t="shared" si="345"/>
        <v>72921163669.368759</v>
      </c>
      <c r="N824" s="443">
        <f t="shared" si="356"/>
        <v>1.0000000000000675E-2</v>
      </c>
      <c r="O824" s="454">
        <f t="shared" si="346"/>
        <v>1.0000000000001751E-2</v>
      </c>
      <c r="Q824" s="353">
        <v>795</v>
      </c>
      <c r="R824" s="54">
        <f t="shared" si="357"/>
        <v>6.2847215574513425E-21</v>
      </c>
      <c r="S824" s="253">
        <f t="shared" si="349"/>
        <v>1.9501747946248785E-8</v>
      </c>
      <c r="T824" s="253">
        <f t="shared" si="350"/>
        <v>8.8570795831869122E-9</v>
      </c>
      <c r="U824">
        <f t="shared" si="358"/>
        <v>3.9165619024551613E-22</v>
      </c>
      <c r="V824" s="253">
        <f t="shared" si="359"/>
        <v>8.8570795831865201E-9</v>
      </c>
      <c r="W824" s="253">
        <f t="shared" si="360"/>
        <v>1.0644668363061873E-8</v>
      </c>
      <c r="X824">
        <f t="shared" si="351"/>
        <v>113.65676595692612</v>
      </c>
      <c r="Y824">
        <f t="shared" si="352"/>
        <v>15.595425926280697</v>
      </c>
      <c r="Z824" s="55">
        <f t="shared" si="353"/>
        <v>8.5124747496230029</v>
      </c>
      <c r="AA824" s="477">
        <f t="shared" si="354"/>
        <v>2.9386129719935298E-11</v>
      </c>
      <c r="AB824" s="253">
        <f t="shared" si="362"/>
        <v>4675804560.5209475</v>
      </c>
      <c r="AC824" s="261">
        <f t="shared" si="361"/>
        <v>91.186361985200136</v>
      </c>
      <c r="AD824" s="435">
        <f t="shared" si="355"/>
        <v>-1.5404755755588006E-2</v>
      </c>
      <c r="AE824" s="478">
        <f t="shared" si="363"/>
        <v>-5.2318781614303596E-2</v>
      </c>
    </row>
    <row r="825" spans="2:31" x14ac:dyDescent="0.3">
      <c r="B825" s="353">
        <v>796</v>
      </c>
      <c r="C825" s="432">
        <f t="shared" si="337"/>
        <v>113.65676595692166</v>
      </c>
      <c r="D825" s="433">
        <f t="shared" si="338"/>
        <v>15.595425926280456</v>
      </c>
      <c r="E825" s="434">
        <f t="shared" si="339"/>
        <v>7.0829511766575841</v>
      </c>
      <c r="F825" s="434">
        <f t="shared" si="340"/>
        <v>7.0829511766574162</v>
      </c>
      <c r="G825" s="434">
        <f t="shared" si="341"/>
        <v>1.6786572132332367E-13</v>
      </c>
      <c r="H825" s="467">
        <f t="shared" si="342"/>
        <v>8.5124747496228714</v>
      </c>
      <c r="I825" s="253">
        <f t="shared" si="347"/>
        <v>113.65676595692612</v>
      </c>
      <c r="J825">
        <f t="shared" si="348"/>
        <v>15.595425926280697</v>
      </c>
      <c r="K825" s="253">
        <f t="shared" si="343"/>
        <v>536751192841.39063</v>
      </c>
      <c r="L825" s="249">
        <f t="shared" si="344"/>
        <v>4722562606.1261568</v>
      </c>
      <c r="M825" s="253">
        <f t="shared" si="345"/>
        <v>73650375306.062515</v>
      </c>
      <c r="N825" s="443">
        <f t="shared" si="356"/>
        <v>1.0000000000000939E-2</v>
      </c>
      <c r="O825" s="454">
        <f t="shared" si="346"/>
        <v>1.0000000000001476E-2</v>
      </c>
      <c r="Q825" s="353">
        <v>796</v>
      </c>
      <c r="R825" s="54">
        <f t="shared" si="357"/>
        <v>5.8969431512676632E-21</v>
      </c>
      <c r="S825" s="253">
        <f t="shared" si="349"/>
        <v>1.9011216121118651E-8</v>
      </c>
      <c r="T825" s="253">
        <f t="shared" si="350"/>
        <v>8.6342954806932038E-9</v>
      </c>
      <c r="U825">
        <f t="shared" si="358"/>
        <v>3.6749031243581271E-22</v>
      </c>
      <c r="V825" s="253">
        <f t="shared" si="359"/>
        <v>8.6342954806928365E-9</v>
      </c>
      <c r="W825" s="253">
        <f t="shared" si="360"/>
        <v>1.0376920640425447E-8</v>
      </c>
      <c r="X825">
        <f t="shared" si="351"/>
        <v>113.65676595692612</v>
      </c>
      <c r="Y825">
        <f t="shared" si="352"/>
        <v>15.595425926280697</v>
      </c>
      <c r="Z825" s="55">
        <f t="shared" si="353"/>
        <v>8.5124747496230029</v>
      </c>
      <c r="AA825" s="477">
        <f t="shared" si="354"/>
        <v>2.7848683216628407E-11</v>
      </c>
      <c r="AB825" s="253">
        <f t="shared" si="362"/>
        <v>4722562606.1261568</v>
      </c>
      <c r="AC825" s="261">
        <f t="shared" si="361"/>
        <v>89.781658350577814</v>
      </c>
      <c r="AD825" s="435">
        <f t="shared" si="355"/>
        <v>-1.5404755755584486E-2</v>
      </c>
      <c r="AE825" s="478">
        <f t="shared" si="363"/>
        <v>-5.2318781614303603E-2</v>
      </c>
    </row>
    <row r="826" spans="2:31" x14ac:dyDescent="0.3">
      <c r="B826" s="353">
        <v>797</v>
      </c>
      <c r="C826" s="432">
        <f t="shared" si="337"/>
        <v>113.65676595692183</v>
      </c>
      <c r="D826" s="433">
        <f t="shared" si="338"/>
        <v>15.595425926280461</v>
      </c>
      <c r="E826" s="434">
        <f t="shared" si="339"/>
        <v>7.0829511766575859</v>
      </c>
      <c r="F826" s="434">
        <f t="shared" si="340"/>
        <v>7.082951176657426</v>
      </c>
      <c r="G826" s="434">
        <f t="shared" si="341"/>
        <v>1.5987211554602254E-13</v>
      </c>
      <c r="H826" s="467">
        <f t="shared" si="342"/>
        <v>8.512474749622875</v>
      </c>
      <c r="I826" s="253">
        <f t="shared" si="347"/>
        <v>113.65676595692612</v>
      </c>
      <c r="J826">
        <f t="shared" si="348"/>
        <v>15.595425926280697</v>
      </c>
      <c r="K826" s="253">
        <f t="shared" si="343"/>
        <v>542118704769.8053</v>
      </c>
      <c r="L826" s="249">
        <f t="shared" si="344"/>
        <v>4769788232.187418</v>
      </c>
      <c r="M826" s="253">
        <f t="shared" si="345"/>
        <v>74386879059.123199</v>
      </c>
      <c r="N826" s="443">
        <f t="shared" si="356"/>
        <v>1.0000000000000802E-2</v>
      </c>
      <c r="O826" s="454">
        <f t="shared" si="346"/>
        <v>1.0000000000001428E-2</v>
      </c>
      <c r="Q826" s="353">
        <v>797</v>
      </c>
      <c r="R826" s="54">
        <f t="shared" si="357"/>
        <v>5.5330913567767596E-21</v>
      </c>
      <c r="S826" s="253">
        <f t="shared" si="349"/>
        <v>1.8533022752629876E-8</v>
      </c>
      <c r="T826" s="253">
        <f t="shared" si="350"/>
        <v>8.4171151165263098E-9</v>
      </c>
      <c r="U826">
        <f t="shared" si="358"/>
        <v>3.4481551191496165E-22</v>
      </c>
      <c r="V826" s="253">
        <f t="shared" si="359"/>
        <v>8.4171151165259657E-9</v>
      </c>
      <c r="W826" s="253">
        <f t="shared" si="360"/>
        <v>1.0115907636103566E-8</v>
      </c>
      <c r="X826">
        <f t="shared" si="351"/>
        <v>113.65676595692612</v>
      </c>
      <c r="Y826">
        <f t="shared" si="352"/>
        <v>15.595425926280697</v>
      </c>
      <c r="Z826" s="55">
        <f t="shared" si="353"/>
        <v>8.5124747496230029</v>
      </c>
      <c r="AA826" s="477">
        <f t="shared" si="354"/>
        <v>2.6391674041171702E-11</v>
      </c>
      <c r="AB826" s="253">
        <f t="shared" si="362"/>
        <v>4769788232.187418</v>
      </c>
      <c r="AC826" s="261">
        <f t="shared" si="361"/>
        <v>88.398593832355502</v>
      </c>
      <c r="AD826" s="435">
        <f t="shared" si="355"/>
        <v>-1.5404755755588147E-2</v>
      </c>
      <c r="AE826" s="478">
        <f t="shared" si="363"/>
        <v>-5.2318781614303624E-2</v>
      </c>
    </row>
    <row r="827" spans="2:31" x14ac:dyDescent="0.3">
      <c r="B827" s="353">
        <v>798</v>
      </c>
      <c r="C827" s="432">
        <f t="shared" si="337"/>
        <v>113.65676595692199</v>
      </c>
      <c r="D827" s="433">
        <f t="shared" si="338"/>
        <v>15.595425926280472</v>
      </c>
      <c r="E827" s="434">
        <f t="shared" si="339"/>
        <v>7.0829511766575912</v>
      </c>
      <c r="F827" s="434">
        <f t="shared" si="340"/>
        <v>7.0829511766574358</v>
      </c>
      <c r="G827" s="434">
        <f t="shared" si="341"/>
        <v>1.5543122344752192E-13</v>
      </c>
      <c r="H827" s="467">
        <f t="shared" si="342"/>
        <v>8.5124747496228803</v>
      </c>
      <c r="I827" s="253">
        <f t="shared" si="347"/>
        <v>113.65676595692612</v>
      </c>
      <c r="J827">
        <f t="shared" si="348"/>
        <v>15.595425926280697</v>
      </c>
      <c r="K827" s="253">
        <f t="shared" si="343"/>
        <v>547539891817.50415</v>
      </c>
      <c r="L827" s="249">
        <f t="shared" si="344"/>
        <v>4817486114.5092926</v>
      </c>
      <c r="M827" s="253">
        <f t="shared" si="345"/>
        <v>75130747849.714325</v>
      </c>
      <c r="N827" s="443">
        <f t="shared" si="356"/>
        <v>9.9999999999985691E-3</v>
      </c>
      <c r="O827" s="454">
        <f t="shared" si="346"/>
        <v>1.0000000000001475E-2</v>
      </c>
      <c r="Q827" s="353">
        <v>798</v>
      </c>
      <c r="R827" s="54">
        <f t="shared" si="357"/>
        <v>5.1916898598312528E-21</v>
      </c>
      <c r="S827" s="253">
        <f t="shared" si="349"/>
        <v>1.8066857488824659E-8</v>
      </c>
      <c r="T827" s="253">
        <f t="shared" si="350"/>
        <v>8.2053975386035405E-9</v>
      </c>
      <c r="U827">
        <f t="shared" si="358"/>
        <v>3.2353978658401826E-22</v>
      </c>
      <c r="V827" s="253">
        <f t="shared" si="359"/>
        <v>8.2053975386032162E-9</v>
      </c>
      <c r="W827" s="253">
        <f t="shared" si="360"/>
        <v>9.8614599502211186E-9</v>
      </c>
      <c r="X827">
        <f t="shared" si="351"/>
        <v>113.65676595692612</v>
      </c>
      <c r="Y827">
        <f t="shared" si="352"/>
        <v>15.595425926280697</v>
      </c>
      <c r="Z827" s="55">
        <f t="shared" si="353"/>
        <v>8.5124747496230029</v>
      </c>
      <c r="AA827" s="477">
        <f t="shared" si="354"/>
        <v>2.5010893810575755E-11</v>
      </c>
      <c r="AB827" s="253">
        <f t="shared" si="362"/>
        <v>4817486114.5092926</v>
      </c>
      <c r="AC827" s="261">
        <f t="shared" si="361"/>
        <v>87.036835085230763</v>
      </c>
      <c r="AD827" s="435">
        <f t="shared" si="355"/>
        <v>-1.5404755755586582E-2</v>
      </c>
      <c r="AE827" s="478">
        <f t="shared" si="363"/>
        <v>-5.2318781614303603E-2</v>
      </c>
    </row>
    <row r="828" spans="2:31" x14ac:dyDescent="0.3">
      <c r="B828" s="353">
        <v>799</v>
      </c>
      <c r="C828" s="432">
        <f t="shared" si="337"/>
        <v>113.65676595692214</v>
      </c>
      <c r="D828" s="433">
        <f t="shared" si="338"/>
        <v>15.595425926280482</v>
      </c>
      <c r="E828" s="434">
        <f t="shared" si="339"/>
        <v>7.0829511766575957</v>
      </c>
      <c r="F828" s="434">
        <f t="shared" si="340"/>
        <v>7.0829511766574456</v>
      </c>
      <c r="G828" s="434">
        <f t="shared" si="341"/>
        <v>1.5010215292932116E-13</v>
      </c>
      <c r="H828" s="467">
        <f t="shared" si="342"/>
        <v>8.5124747496228856</v>
      </c>
      <c r="I828" s="253">
        <f t="shared" si="347"/>
        <v>113.65676595692612</v>
      </c>
      <c r="J828">
        <f t="shared" si="348"/>
        <v>15.595425926280697</v>
      </c>
      <c r="K828" s="253">
        <f t="shared" si="343"/>
        <v>553015290735.67993</v>
      </c>
      <c r="L828" s="249">
        <f t="shared" si="344"/>
        <v>4865660975.6543856</v>
      </c>
      <c r="M828" s="253">
        <f t="shared" si="345"/>
        <v>75882055328.211517</v>
      </c>
      <c r="N828" s="443">
        <f t="shared" si="356"/>
        <v>1.0000000000000654E-2</v>
      </c>
      <c r="O828" s="454">
        <f t="shared" si="346"/>
        <v>1.0000000000001352E-2</v>
      </c>
      <c r="Q828" s="353">
        <v>799</v>
      </c>
      <c r="R828" s="54">
        <f t="shared" si="357"/>
        <v>4.8713534374708384E-21</v>
      </c>
      <c r="S828" s="253">
        <f t="shared" si="349"/>
        <v>1.761241778409731E-8</v>
      </c>
      <c r="T828" s="253">
        <f t="shared" si="350"/>
        <v>7.9990053402414296E-9</v>
      </c>
      <c r="U828">
        <f t="shared" si="358"/>
        <v>3.035768110358323E-22</v>
      </c>
      <c r="V828" s="253">
        <f t="shared" si="359"/>
        <v>7.9990053402411252E-9</v>
      </c>
      <c r="W828" s="253">
        <f t="shared" si="360"/>
        <v>9.6134124438558808E-9</v>
      </c>
      <c r="X828">
        <f t="shared" si="351"/>
        <v>113.65676595692612</v>
      </c>
      <c r="Y828">
        <f t="shared" si="352"/>
        <v>15.595425926280697</v>
      </c>
      <c r="Z828" s="55">
        <f t="shared" si="353"/>
        <v>8.5124747496230029</v>
      </c>
      <c r="AA828" s="477">
        <f t="shared" si="354"/>
        <v>2.3702354319321703E-11</v>
      </c>
      <c r="AB828" s="253">
        <f t="shared" si="362"/>
        <v>4865660975.6543856</v>
      </c>
      <c r="AC828" s="261">
        <f t="shared" si="361"/>
        <v>85.69605389900353</v>
      </c>
      <c r="AD828" s="435">
        <f t="shared" si="355"/>
        <v>-1.5404755755586396E-2</v>
      </c>
      <c r="AE828" s="478">
        <f t="shared" si="363"/>
        <v>-5.2318781614303637E-2</v>
      </c>
    </row>
    <row r="829" spans="2:31" x14ac:dyDescent="0.3">
      <c r="B829" s="353">
        <v>800</v>
      </c>
      <c r="C829" s="432">
        <f t="shared" si="337"/>
        <v>113.6567659569223</v>
      </c>
      <c r="D829" s="433">
        <f t="shared" si="338"/>
        <v>15.595425926280491</v>
      </c>
      <c r="E829" s="434">
        <f t="shared" si="339"/>
        <v>7.0829511766576001</v>
      </c>
      <c r="F829" s="434">
        <f t="shared" si="340"/>
        <v>7.0829511766574553</v>
      </c>
      <c r="G829" s="434">
        <f t="shared" si="341"/>
        <v>1.4477308241112041E-13</v>
      </c>
      <c r="H829" s="467">
        <f t="shared" si="342"/>
        <v>8.512474749622891</v>
      </c>
      <c r="I829" s="253">
        <f t="shared" si="347"/>
        <v>113.65676595692612</v>
      </c>
      <c r="J829">
        <f t="shared" si="348"/>
        <v>15.595425926280697</v>
      </c>
      <c r="K829" s="253">
        <f t="shared" si="343"/>
        <v>558545443643.0376</v>
      </c>
      <c r="L829" s="249">
        <f t="shared" si="344"/>
        <v>4914317585.4109297</v>
      </c>
      <c r="M829" s="253">
        <f t="shared" si="345"/>
        <v>76640875881.493698</v>
      </c>
      <c r="N829" s="443">
        <f t="shared" si="356"/>
        <v>1.0000000000000864E-2</v>
      </c>
      <c r="O829" s="454">
        <f t="shared" si="346"/>
        <v>1.0000000000001567E-2</v>
      </c>
      <c r="Q829" s="353">
        <v>800</v>
      </c>
      <c r="R829" s="54">
        <f t="shared" si="357"/>
        <v>4.5707823374353603E-21</v>
      </c>
      <c r="S829" s="253">
        <f t="shared" si="349"/>
        <v>1.7169408702839571E-8</v>
      </c>
      <c r="T829" s="253">
        <f t="shared" si="350"/>
        <v>7.7978045709776125E-9</v>
      </c>
      <c r="U829">
        <f t="shared" si="358"/>
        <v>2.8484558629315032E-22</v>
      </c>
      <c r="V829" s="253">
        <f t="shared" si="359"/>
        <v>7.7978045709773279E-9</v>
      </c>
      <c r="W829" s="253">
        <f t="shared" si="360"/>
        <v>9.3716041318619589E-9</v>
      </c>
      <c r="X829">
        <f t="shared" si="351"/>
        <v>113.65676595692612</v>
      </c>
      <c r="Y829">
        <f t="shared" si="352"/>
        <v>15.595425926280697</v>
      </c>
      <c r="Z829" s="55">
        <f t="shared" si="353"/>
        <v>8.5124747496230029</v>
      </c>
      <c r="AA829" s="477">
        <f t="shared" si="354"/>
        <v>2.2462276019944266E-11</v>
      </c>
      <c r="AB829" s="253">
        <f t="shared" si="362"/>
        <v>4914317585.4109297</v>
      </c>
      <c r="AC829" s="261">
        <f t="shared" si="361"/>
        <v>84.375927119471683</v>
      </c>
      <c r="AD829" s="435">
        <f t="shared" si="355"/>
        <v>-1.5404755755587919E-2</v>
      </c>
      <c r="AE829" s="478">
        <f t="shared" si="363"/>
        <v>-5.2318781614303568E-2</v>
      </c>
    </row>
    <row r="830" spans="2:31" x14ac:dyDescent="0.3">
      <c r="B830" s="353">
        <v>801</v>
      </c>
      <c r="C830" s="432">
        <f t="shared" si="337"/>
        <v>113.65676595692244</v>
      </c>
      <c r="D830" s="433">
        <f t="shared" si="338"/>
        <v>15.595425926280493</v>
      </c>
      <c r="E830" s="434">
        <f t="shared" si="339"/>
        <v>7.082951176657601</v>
      </c>
      <c r="F830" s="434">
        <f t="shared" si="340"/>
        <v>7.0829511766574642</v>
      </c>
      <c r="G830" s="434">
        <f t="shared" si="341"/>
        <v>1.3677947663381929E-13</v>
      </c>
      <c r="H830" s="467">
        <f t="shared" si="342"/>
        <v>8.5124747496228927</v>
      </c>
      <c r="I830" s="253">
        <f t="shared" si="347"/>
        <v>113.65676595692612</v>
      </c>
      <c r="J830">
        <f t="shared" si="348"/>
        <v>15.595425926280697</v>
      </c>
      <c r="K830" s="253">
        <f t="shared" si="343"/>
        <v>564130898079.46863</v>
      </c>
      <c r="L830" s="249">
        <f t="shared" si="344"/>
        <v>4963460761.2650394</v>
      </c>
      <c r="M830" s="253">
        <f t="shared" si="345"/>
        <v>77407284640.308823</v>
      </c>
      <c r="N830" s="443">
        <f t="shared" si="356"/>
        <v>1.0000000000002446E-2</v>
      </c>
      <c r="O830" s="454">
        <f t="shared" si="346"/>
        <v>1.0000000000001171E-2</v>
      </c>
      <c r="Q830" s="353">
        <v>801</v>
      </c>
      <c r="R830" s="54">
        <f t="shared" si="357"/>
        <v>4.288757004471845E-21</v>
      </c>
      <c r="S830" s="253">
        <f t="shared" si="349"/>
        <v>1.6737542728024203E-8</v>
      </c>
      <c r="T830" s="253">
        <f t="shared" si="350"/>
        <v>7.6016646496355316E-9</v>
      </c>
      <c r="U830">
        <f t="shared" si="358"/>
        <v>2.6727011115849576E-22</v>
      </c>
      <c r="V830" s="253">
        <f t="shared" si="359"/>
        <v>7.6016646496352636E-9</v>
      </c>
      <c r="W830" s="253">
        <f t="shared" si="360"/>
        <v>9.1358780783886714E-9</v>
      </c>
      <c r="X830">
        <f t="shared" si="351"/>
        <v>113.65676595692612</v>
      </c>
      <c r="Y830">
        <f t="shared" si="352"/>
        <v>15.595425926280697</v>
      </c>
      <c r="Z830" s="55">
        <f t="shared" si="353"/>
        <v>8.5124747496230029</v>
      </c>
      <c r="AA830" s="477">
        <f t="shared" si="354"/>
        <v>2.1287077106296593E-11</v>
      </c>
      <c r="AB830" s="253">
        <f t="shared" si="362"/>
        <v>4963460761.2650394</v>
      </c>
      <c r="AC830" s="261">
        <f t="shared" si="361"/>
        <v>83.076136570545074</v>
      </c>
      <c r="AD830" s="435">
        <f t="shared" si="355"/>
        <v>-1.5404755755586268E-2</v>
      </c>
      <c r="AE830" s="478">
        <f t="shared" si="363"/>
        <v>-5.2318781614303596E-2</v>
      </c>
    </row>
    <row r="831" spans="2:31" x14ac:dyDescent="0.3">
      <c r="B831" s="353">
        <v>802</v>
      </c>
      <c r="C831" s="432">
        <f t="shared" si="337"/>
        <v>113.65676595692258</v>
      </c>
      <c r="D831" s="433">
        <f t="shared" si="338"/>
        <v>15.595425926280504</v>
      </c>
      <c r="E831" s="434">
        <f t="shared" si="339"/>
        <v>7.0829511766576054</v>
      </c>
      <c r="F831" s="434">
        <f t="shared" si="340"/>
        <v>7.0829511766574731</v>
      </c>
      <c r="G831" s="434">
        <f t="shared" si="341"/>
        <v>1.3233858453531866E-13</v>
      </c>
      <c r="H831" s="467">
        <f t="shared" si="342"/>
        <v>8.5124747496228981</v>
      </c>
      <c r="I831" s="253">
        <f t="shared" si="347"/>
        <v>113.65676595692612</v>
      </c>
      <c r="J831">
        <f t="shared" si="348"/>
        <v>15.595425926280697</v>
      </c>
      <c r="K831" s="253">
        <f t="shared" si="343"/>
        <v>569772207060.26416</v>
      </c>
      <c r="L831" s="249">
        <f t="shared" si="344"/>
        <v>5013095368.8776903</v>
      </c>
      <c r="M831" s="253">
        <f t="shared" si="345"/>
        <v>78181357486.711823</v>
      </c>
      <c r="N831" s="443">
        <f t="shared" si="356"/>
        <v>9.9999999999988588E-3</v>
      </c>
      <c r="O831" s="454">
        <f t="shared" si="346"/>
        <v>1.0000000000001499E-2</v>
      </c>
      <c r="Q831" s="353">
        <v>802</v>
      </c>
      <c r="R831" s="54">
        <f t="shared" si="357"/>
        <v>4.0241331320376901E-21</v>
      </c>
      <c r="S831" s="253">
        <f t="shared" si="349"/>
        <v>1.6316539574604217E-8</v>
      </c>
      <c r="T831" s="253">
        <f t="shared" si="350"/>
        <v>7.410458279576241E-9</v>
      </c>
      <c r="U831">
        <f t="shared" si="358"/>
        <v>2.5077907384234031E-22</v>
      </c>
      <c r="V831" s="253">
        <f t="shared" si="359"/>
        <v>7.4104582795759904E-9</v>
      </c>
      <c r="W831" s="253">
        <f t="shared" si="360"/>
        <v>8.9060812950279761E-9</v>
      </c>
      <c r="X831">
        <f t="shared" si="351"/>
        <v>113.65676595692612</v>
      </c>
      <c r="Y831">
        <f t="shared" si="352"/>
        <v>15.595425926280697</v>
      </c>
      <c r="Z831" s="55">
        <f t="shared" si="353"/>
        <v>8.5124747496230029</v>
      </c>
      <c r="AA831" s="477">
        <f t="shared" si="354"/>
        <v>2.017336316796542E-11</v>
      </c>
      <c r="AB831" s="253">
        <f t="shared" si="362"/>
        <v>5013095368.8776903</v>
      </c>
      <c r="AC831" s="261">
        <f t="shared" si="361"/>
        <v>81.796368977558075</v>
      </c>
      <c r="AD831" s="435">
        <f t="shared" si="355"/>
        <v>-1.5404755755586563E-2</v>
      </c>
      <c r="AE831" s="478">
        <f t="shared" si="363"/>
        <v>-5.2318781614303589E-2</v>
      </c>
    </row>
    <row r="832" spans="2:31" x14ac:dyDescent="0.3">
      <c r="B832" s="353">
        <v>803</v>
      </c>
      <c r="C832" s="432">
        <f t="shared" si="337"/>
        <v>113.65676595692271</v>
      </c>
      <c r="D832" s="433">
        <f t="shared" si="338"/>
        <v>15.595425926280511</v>
      </c>
      <c r="E832" s="434">
        <f t="shared" si="339"/>
        <v>7.082951176657609</v>
      </c>
      <c r="F832" s="434">
        <f t="shared" si="340"/>
        <v>7.0829511766574811</v>
      </c>
      <c r="G832" s="434">
        <f t="shared" si="341"/>
        <v>1.2789769243681803E-13</v>
      </c>
      <c r="H832" s="467">
        <f t="shared" si="342"/>
        <v>8.5124747496229016</v>
      </c>
      <c r="I832" s="253">
        <f t="shared" si="347"/>
        <v>113.65676595692612</v>
      </c>
      <c r="J832">
        <f t="shared" si="348"/>
        <v>15.595425926280697</v>
      </c>
      <c r="K832" s="253">
        <f t="shared" si="343"/>
        <v>575469929130.86743</v>
      </c>
      <c r="L832" s="249">
        <f t="shared" si="344"/>
        <v>5063226322.5664673</v>
      </c>
      <c r="M832" s="253">
        <f t="shared" si="345"/>
        <v>78963171061.578995</v>
      </c>
      <c r="N832" s="443">
        <f t="shared" si="356"/>
        <v>1.0000000000000691E-2</v>
      </c>
      <c r="O832" s="454">
        <f t="shared" si="346"/>
        <v>1.0000000000001105E-2</v>
      </c>
      <c r="Q832" s="353">
        <v>803</v>
      </c>
      <c r="R832" s="54">
        <f t="shared" si="357"/>
        <v>3.775837019322502E-21</v>
      </c>
      <c r="S832" s="253">
        <f t="shared" si="349"/>
        <v>1.5906126007605046E-8</v>
      </c>
      <c r="T832" s="253">
        <f t="shared" si="350"/>
        <v>7.2240613660815984E-9</v>
      </c>
      <c r="U832">
        <f t="shared" si="358"/>
        <v>2.3530556261836202E-22</v>
      </c>
      <c r="V832" s="253">
        <f t="shared" si="359"/>
        <v>7.2240613660813634E-9</v>
      </c>
      <c r="W832" s="253">
        <f t="shared" si="360"/>
        <v>8.682064641523448E-9</v>
      </c>
      <c r="X832">
        <f t="shared" si="351"/>
        <v>113.65676595692612</v>
      </c>
      <c r="Y832">
        <f t="shared" si="352"/>
        <v>15.595425926280697</v>
      </c>
      <c r="Z832" s="55">
        <f t="shared" si="353"/>
        <v>8.5124747496230029</v>
      </c>
      <c r="AA832" s="477">
        <f t="shared" si="354"/>
        <v>1.9117917385954603E-11</v>
      </c>
      <c r="AB832" s="253">
        <f t="shared" si="362"/>
        <v>5063226322.5664673</v>
      </c>
      <c r="AC832" s="261">
        <f t="shared" si="361"/>
        <v>80.536315891764971</v>
      </c>
      <c r="AD832" s="435">
        <f t="shared" si="355"/>
        <v>-1.540475575558636E-2</v>
      </c>
      <c r="AE832" s="478">
        <f t="shared" si="363"/>
        <v>-5.2318781614303526E-2</v>
      </c>
    </row>
    <row r="833" spans="2:31" x14ac:dyDescent="0.3">
      <c r="B833" s="353">
        <v>804</v>
      </c>
      <c r="C833" s="432">
        <f t="shared" si="337"/>
        <v>113.65676595692284</v>
      </c>
      <c r="D833" s="433">
        <f t="shared" si="338"/>
        <v>15.595425926280518</v>
      </c>
      <c r="E833" s="434">
        <f t="shared" si="339"/>
        <v>7.0829511766576116</v>
      </c>
      <c r="F833" s="434">
        <f t="shared" si="340"/>
        <v>7.0829511766574891</v>
      </c>
      <c r="G833" s="434">
        <f t="shared" si="341"/>
        <v>1.2256862191861728E-13</v>
      </c>
      <c r="H833" s="467">
        <f t="shared" si="342"/>
        <v>8.5124747496229052</v>
      </c>
      <c r="I833" s="253">
        <f t="shared" si="347"/>
        <v>113.65676595692612</v>
      </c>
      <c r="J833">
        <f t="shared" si="348"/>
        <v>15.595425926280697</v>
      </c>
      <c r="K833" s="253">
        <f t="shared" si="343"/>
        <v>581224628422.17676</v>
      </c>
      <c r="L833" s="249">
        <f t="shared" si="344"/>
        <v>5113858585.7921324</v>
      </c>
      <c r="M833" s="253">
        <f t="shared" si="345"/>
        <v>79752802772.194839</v>
      </c>
      <c r="N833" s="443">
        <f t="shared" si="356"/>
        <v>1.0000000000000694E-2</v>
      </c>
      <c r="O833" s="454">
        <f t="shared" si="346"/>
        <v>1.0000000000001133E-2</v>
      </c>
      <c r="Q833" s="353">
        <v>804</v>
      </c>
      <c r="R833" s="54">
        <f t="shared" si="357"/>
        <v>3.5428612147498661E-21</v>
      </c>
      <c r="S833" s="253">
        <f t="shared" si="349"/>
        <v>1.5506035664792347E-8</v>
      </c>
      <c r="T833" s="253">
        <f t="shared" si="350"/>
        <v>7.04235293581557E-9</v>
      </c>
      <c r="U833">
        <f t="shared" si="358"/>
        <v>2.2078679433178326E-22</v>
      </c>
      <c r="V833" s="253">
        <f t="shared" si="359"/>
        <v>7.0423529358153492E-9</v>
      </c>
      <c r="W833" s="253">
        <f t="shared" si="360"/>
        <v>8.4636827289767774E-9</v>
      </c>
      <c r="X833">
        <f t="shared" si="351"/>
        <v>113.65676595692612</v>
      </c>
      <c r="Y833">
        <f t="shared" si="352"/>
        <v>15.595425926280697</v>
      </c>
      <c r="Z833" s="55">
        <f t="shared" si="353"/>
        <v>8.5124747496230029</v>
      </c>
      <c r="AA833" s="477">
        <f t="shared" si="354"/>
        <v>1.8117691241318547E-11</v>
      </c>
      <c r="AB833" s="253">
        <f t="shared" si="362"/>
        <v>5113858585.7921324</v>
      </c>
      <c r="AC833" s="261">
        <f t="shared" si="361"/>
        <v>79.295673615997572</v>
      </c>
      <c r="AD833" s="435">
        <f t="shared" si="355"/>
        <v>-1.5404755755586506E-2</v>
      </c>
      <c r="AE833" s="478">
        <f t="shared" si="363"/>
        <v>-5.2318781614303575E-2</v>
      </c>
    </row>
    <row r="834" spans="2:31" x14ac:dyDescent="0.3">
      <c r="B834" s="353">
        <v>805</v>
      </c>
      <c r="C834" s="432">
        <f t="shared" si="337"/>
        <v>113.65676595692297</v>
      </c>
      <c r="D834" s="433">
        <f t="shared" si="338"/>
        <v>15.595425926280528</v>
      </c>
      <c r="E834" s="434">
        <f t="shared" si="339"/>
        <v>7.082951176657617</v>
      </c>
      <c r="F834" s="434">
        <f t="shared" si="340"/>
        <v>7.0829511766574971</v>
      </c>
      <c r="G834" s="434">
        <f t="shared" si="341"/>
        <v>1.1990408665951691E-13</v>
      </c>
      <c r="H834" s="467">
        <f t="shared" si="342"/>
        <v>8.5124747496229123</v>
      </c>
      <c r="I834" s="253">
        <f t="shared" si="347"/>
        <v>113.65676595692612</v>
      </c>
      <c r="J834">
        <f t="shared" si="348"/>
        <v>15.595425926280697</v>
      </c>
      <c r="K834" s="253">
        <f t="shared" si="343"/>
        <v>587036874706.39929</v>
      </c>
      <c r="L834" s="249">
        <f t="shared" si="344"/>
        <v>5164997171.650054</v>
      </c>
      <c r="M834" s="253">
        <f t="shared" si="345"/>
        <v>80550330799.916992</v>
      </c>
      <c r="N834" s="443">
        <f t="shared" si="356"/>
        <v>1.0000000000002562E-2</v>
      </c>
      <c r="O834" s="454">
        <f t="shared" si="346"/>
        <v>1.0000000000001319E-2</v>
      </c>
      <c r="Q834" s="353">
        <v>805</v>
      </c>
      <c r="R834" s="54">
        <f t="shared" si="357"/>
        <v>3.3242604282827539E-21</v>
      </c>
      <c r="S834" s="253">
        <f t="shared" si="349"/>
        <v>1.5116008883800818E-8</v>
      </c>
      <c r="T834" s="253">
        <f t="shared" si="350"/>
        <v>6.8652150583115857E-9</v>
      </c>
      <c r="U834">
        <f t="shared" si="358"/>
        <v>2.0716385965922426E-22</v>
      </c>
      <c r="V834" s="253">
        <f t="shared" si="359"/>
        <v>6.8652150583113789E-9</v>
      </c>
      <c r="W834" s="253">
        <f t="shared" si="360"/>
        <v>8.2507938254892324E-9</v>
      </c>
      <c r="X834">
        <f t="shared" si="351"/>
        <v>113.65676595692612</v>
      </c>
      <c r="Y834">
        <f t="shared" si="352"/>
        <v>15.595425926280697</v>
      </c>
      <c r="Z834" s="55">
        <f t="shared" si="353"/>
        <v>8.5124747496230029</v>
      </c>
      <c r="AA834" s="477">
        <f t="shared" si="354"/>
        <v>1.7169795709908621E-11</v>
      </c>
      <c r="AB834" s="253">
        <f t="shared" si="362"/>
        <v>5164997171.650054</v>
      </c>
      <c r="AC834" s="261">
        <f t="shared" si="361"/>
        <v>78.074143131468432</v>
      </c>
      <c r="AD834" s="435">
        <f t="shared" si="355"/>
        <v>-1.5404755755586409E-2</v>
      </c>
      <c r="AE834" s="478">
        <f t="shared" si="363"/>
        <v>-5.2318781614303582E-2</v>
      </c>
    </row>
    <row r="835" spans="2:31" x14ac:dyDescent="0.3">
      <c r="B835" s="353">
        <v>806</v>
      </c>
      <c r="C835" s="432">
        <f t="shared" si="337"/>
        <v>113.65676595692308</v>
      </c>
      <c r="D835" s="433">
        <f t="shared" si="338"/>
        <v>15.595425926280532</v>
      </c>
      <c r="E835" s="434">
        <f t="shared" si="339"/>
        <v>7.0829511766576188</v>
      </c>
      <c r="F835" s="434">
        <f t="shared" si="340"/>
        <v>7.0829511766575042</v>
      </c>
      <c r="G835" s="434">
        <f t="shared" si="341"/>
        <v>1.1457501614131615E-13</v>
      </c>
      <c r="H835" s="467">
        <f t="shared" si="342"/>
        <v>8.5124747496229141</v>
      </c>
      <c r="I835" s="253">
        <f t="shared" si="347"/>
        <v>113.65676595692612</v>
      </c>
      <c r="J835">
        <f t="shared" si="348"/>
        <v>15.595425926280697</v>
      </c>
      <c r="K835" s="253">
        <f t="shared" si="343"/>
        <v>592907243453.46387</v>
      </c>
      <c r="L835" s="249">
        <f t="shared" si="344"/>
        <v>5216647143.3665543</v>
      </c>
      <c r="M835" s="253">
        <f t="shared" si="345"/>
        <v>81355834107.915909</v>
      </c>
      <c r="N835" s="443">
        <f t="shared" si="356"/>
        <v>9.9999999999968552E-3</v>
      </c>
      <c r="O835" s="454">
        <f t="shared" si="346"/>
        <v>1.0000000000000992E-2</v>
      </c>
      <c r="Q835" s="353">
        <v>806</v>
      </c>
      <c r="R835" s="54">
        <f t="shared" si="357"/>
        <v>3.1191476959468883E-21</v>
      </c>
      <c r="S835" s="253">
        <f t="shared" si="349"/>
        <v>1.4735792533610506E-8</v>
      </c>
      <c r="T835" s="253">
        <f t="shared" si="350"/>
        <v>6.6925327694343867E-9</v>
      </c>
      <c r="U835">
        <f t="shared" si="358"/>
        <v>1.9438148408647235E-22</v>
      </c>
      <c r="V835" s="253">
        <f t="shared" si="359"/>
        <v>6.6925327694341923E-9</v>
      </c>
      <c r="W835" s="253">
        <f t="shared" si="360"/>
        <v>8.0432597641761193E-9</v>
      </c>
      <c r="X835">
        <f t="shared" si="351"/>
        <v>113.65676595692612</v>
      </c>
      <c r="Y835">
        <f t="shared" si="352"/>
        <v>15.595425926280697</v>
      </c>
      <c r="Z835" s="55">
        <f t="shared" si="353"/>
        <v>8.5124747496230029</v>
      </c>
      <c r="AA835" s="477">
        <f t="shared" si="354"/>
        <v>1.6271492917799704E-11</v>
      </c>
      <c r="AB835" s="253">
        <f t="shared" si="362"/>
        <v>5216647143.3665543</v>
      </c>
      <c r="AC835" s="261">
        <f t="shared" si="361"/>
        <v>76.871430025701201</v>
      </c>
      <c r="AD835" s="435">
        <f t="shared" si="355"/>
        <v>-1.5404755755589807E-2</v>
      </c>
      <c r="AE835" s="478">
        <f t="shared" si="363"/>
        <v>-5.2318781614303679E-2</v>
      </c>
    </row>
    <row r="836" spans="2:31" x14ac:dyDescent="0.3">
      <c r="B836" s="353">
        <v>807</v>
      </c>
      <c r="C836" s="432">
        <f t="shared" si="337"/>
        <v>113.65676595692319</v>
      </c>
      <c r="D836" s="433">
        <f t="shared" si="338"/>
        <v>15.595425926280539</v>
      </c>
      <c r="E836" s="434">
        <f t="shared" si="339"/>
        <v>7.0829511766576214</v>
      </c>
      <c r="F836" s="434">
        <f t="shared" si="340"/>
        <v>7.0829511766575113</v>
      </c>
      <c r="G836" s="434">
        <f t="shared" si="341"/>
        <v>1.1013412404281553E-13</v>
      </c>
      <c r="H836" s="467">
        <f t="shared" si="342"/>
        <v>8.5124747496229176</v>
      </c>
      <c r="I836" s="253">
        <f t="shared" si="347"/>
        <v>113.65676595692612</v>
      </c>
      <c r="J836">
        <f t="shared" si="348"/>
        <v>15.595425926280697</v>
      </c>
      <c r="K836" s="253">
        <f t="shared" si="343"/>
        <v>598836315887.99902</v>
      </c>
      <c r="L836" s="249">
        <f t="shared" si="344"/>
        <v>5268813614.8002195</v>
      </c>
      <c r="M836" s="253">
        <f t="shared" si="345"/>
        <v>82169392448.995285</v>
      </c>
      <c r="N836" s="443">
        <f t="shared" si="356"/>
        <v>1.0000000000002668E-2</v>
      </c>
      <c r="O836" s="454">
        <f t="shared" si="346"/>
        <v>1.0000000000000873E-2</v>
      </c>
      <c r="Q836" s="353">
        <v>807</v>
      </c>
      <c r="R836" s="54">
        <f t="shared" si="357"/>
        <v>2.9266907810097868E-21</v>
      </c>
      <c r="S836" s="253">
        <f t="shared" si="349"/>
        <v>1.4365139850262631E-8</v>
      </c>
      <c r="T836" s="253">
        <f t="shared" si="350"/>
        <v>6.5241939967673252E-9</v>
      </c>
      <c r="U836">
        <f t="shared" si="358"/>
        <v>1.8238780363434452E-22</v>
      </c>
      <c r="V836" s="253">
        <f t="shared" si="359"/>
        <v>6.5241939967671433E-9</v>
      </c>
      <c r="W836" s="253">
        <f t="shared" si="360"/>
        <v>7.8409458534953053E-9</v>
      </c>
      <c r="X836">
        <f t="shared" si="351"/>
        <v>113.65676595692612</v>
      </c>
      <c r="Y836">
        <f t="shared" si="352"/>
        <v>15.595425926280697</v>
      </c>
      <c r="Z836" s="55">
        <f t="shared" si="353"/>
        <v>8.5124747496230029</v>
      </c>
      <c r="AA836" s="477">
        <f t="shared" si="354"/>
        <v>1.5420188233294652E-11</v>
      </c>
      <c r="AB836" s="253">
        <f t="shared" si="362"/>
        <v>5268813614.8002195</v>
      </c>
      <c r="AC836" s="261">
        <f t="shared" si="361"/>
        <v>75.687244421572629</v>
      </c>
      <c r="AD836" s="435">
        <f t="shared" si="355"/>
        <v>-1.5404755755586329E-2</v>
      </c>
      <c r="AE836" s="478">
        <f t="shared" si="363"/>
        <v>-5.2318781614303686E-2</v>
      </c>
    </row>
    <row r="837" spans="2:31" x14ac:dyDescent="0.3">
      <c r="B837" s="353">
        <v>808</v>
      </c>
      <c r="C837" s="432">
        <f t="shared" si="337"/>
        <v>113.65676595692329</v>
      </c>
      <c r="D837" s="433">
        <f t="shared" si="338"/>
        <v>15.595425926280544</v>
      </c>
      <c r="E837" s="434">
        <f t="shared" si="339"/>
        <v>7.0829511766576241</v>
      </c>
      <c r="F837" s="434">
        <f t="shared" si="340"/>
        <v>7.0829511766575175</v>
      </c>
      <c r="G837" s="434">
        <f t="shared" si="341"/>
        <v>1.0658141036401503E-13</v>
      </c>
      <c r="H837" s="467">
        <f t="shared" si="342"/>
        <v>8.5124747496229212</v>
      </c>
      <c r="I837" s="253">
        <f t="shared" si="347"/>
        <v>113.65676595692612</v>
      </c>
      <c r="J837">
        <f t="shared" si="348"/>
        <v>15.595425926280697</v>
      </c>
      <c r="K837" s="253">
        <f t="shared" si="343"/>
        <v>604824679046.87964</v>
      </c>
      <c r="L837" s="249">
        <f t="shared" si="344"/>
        <v>5321501750.9482222</v>
      </c>
      <c r="M837" s="253">
        <f t="shared" si="345"/>
        <v>82991086373.485306</v>
      </c>
      <c r="N837" s="443">
        <f t="shared" si="356"/>
        <v>1.0000000000000826E-2</v>
      </c>
      <c r="O837" s="454">
        <f t="shared" si="346"/>
        <v>1.0000000000001045E-2</v>
      </c>
      <c r="Q837" s="353">
        <v>808</v>
      </c>
      <c r="R837" s="54">
        <f t="shared" si="357"/>
        <v>2.7461087972134059E-21</v>
      </c>
      <c r="S837" s="253">
        <f t="shared" si="349"/>
        <v>1.4003810276707386E-8</v>
      </c>
      <c r="T837" s="253">
        <f t="shared" si="350"/>
        <v>6.3600894868762832E-9</v>
      </c>
      <c r="U837">
        <f t="shared" si="358"/>
        <v>1.7113415442266015E-22</v>
      </c>
      <c r="V837" s="253">
        <f t="shared" si="359"/>
        <v>6.360089486876112E-9</v>
      </c>
      <c r="W837" s="253">
        <f t="shared" si="360"/>
        <v>7.6437207898311039E-9</v>
      </c>
      <c r="X837">
        <f t="shared" si="351"/>
        <v>113.65676595692612</v>
      </c>
      <c r="Y837">
        <f t="shared" si="352"/>
        <v>15.595425926280697</v>
      </c>
      <c r="Z837" s="55">
        <f t="shared" si="353"/>
        <v>8.5124747496230029</v>
      </c>
      <c r="AA837" s="477">
        <f t="shared" si="354"/>
        <v>1.4613422772665455E-11</v>
      </c>
      <c r="AB837" s="253">
        <f t="shared" si="362"/>
        <v>5321501750.9482222</v>
      </c>
      <c r="AC837" s="261">
        <f t="shared" si="361"/>
        <v>74.521300907444939</v>
      </c>
      <c r="AD837" s="435">
        <f t="shared" si="355"/>
        <v>-1.5404755755586329E-2</v>
      </c>
      <c r="AE837" s="478">
        <f t="shared" si="363"/>
        <v>-5.2318781614303603E-2</v>
      </c>
    </row>
    <row r="838" spans="2:31" x14ac:dyDescent="0.3">
      <c r="B838" s="353">
        <v>809</v>
      </c>
      <c r="C838" s="432">
        <f t="shared" si="337"/>
        <v>113.65676595692341</v>
      </c>
      <c r="D838" s="433">
        <f t="shared" si="338"/>
        <v>15.59542592628055</v>
      </c>
      <c r="E838" s="434">
        <f t="shared" si="339"/>
        <v>7.0829511766576267</v>
      </c>
      <c r="F838" s="434">
        <f t="shared" si="340"/>
        <v>7.0829511766575246</v>
      </c>
      <c r="G838" s="434">
        <f t="shared" si="341"/>
        <v>1.021405182655144E-13</v>
      </c>
      <c r="H838" s="467">
        <f t="shared" si="342"/>
        <v>8.5124747496229229</v>
      </c>
      <c r="I838" s="253">
        <f t="shared" si="347"/>
        <v>113.65676595692612</v>
      </c>
      <c r="J838">
        <f t="shared" si="348"/>
        <v>15.595425926280697</v>
      </c>
      <c r="K838" s="253">
        <f t="shared" si="343"/>
        <v>610872925837.349</v>
      </c>
      <c r="L838" s="249">
        <f t="shared" si="344"/>
        <v>5374716768.4577045</v>
      </c>
      <c r="M838" s="253">
        <f t="shared" si="345"/>
        <v>83820997237.2202</v>
      </c>
      <c r="N838" s="443">
        <f t="shared" si="356"/>
        <v>1.0000000000000491E-2</v>
      </c>
      <c r="O838" s="454">
        <f t="shared" si="346"/>
        <v>1.0000000000000932E-2</v>
      </c>
      <c r="Q838" s="353">
        <v>809</v>
      </c>
      <c r="R838" s="54">
        <f t="shared" si="357"/>
        <v>2.5766690403592869E-21</v>
      </c>
      <c r="S838" s="253">
        <f t="shared" si="349"/>
        <v>1.3651569306680349E-8</v>
      </c>
      <c r="T838" s="253">
        <f t="shared" si="350"/>
        <v>6.2001127344032552E-9</v>
      </c>
      <c r="U838">
        <f t="shared" si="358"/>
        <v>1.6057487521848762E-22</v>
      </c>
      <c r="V838" s="253">
        <f t="shared" si="359"/>
        <v>6.2001127344030948E-9</v>
      </c>
      <c r="W838" s="253">
        <f t="shared" si="360"/>
        <v>7.4514565722770947E-9</v>
      </c>
      <c r="X838">
        <f t="shared" si="351"/>
        <v>113.65676595692612</v>
      </c>
      <c r="Y838">
        <f t="shared" si="352"/>
        <v>15.595425926280697</v>
      </c>
      <c r="Z838" s="55">
        <f t="shared" si="353"/>
        <v>8.5124747496230029</v>
      </c>
      <c r="AA838" s="477">
        <f t="shared" si="354"/>
        <v>1.3848866297984881E-11</v>
      </c>
      <c r="AB838" s="253">
        <f t="shared" si="362"/>
        <v>5374716768.4577045</v>
      </c>
      <c r="AC838" s="261">
        <f t="shared" si="361"/>
        <v>73.37331846837732</v>
      </c>
      <c r="AD838" s="435">
        <f t="shared" si="355"/>
        <v>-1.5404755755584656E-2</v>
      </c>
      <c r="AE838" s="478">
        <f t="shared" si="363"/>
        <v>-5.2318781614303554E-2</v>
      </c>
    </row>
    <row r="839" spans="2:31" x14ac:dyDescent="0.3">
      <c r="B839" s="353">
        <v>810</v>
      </c>
      <c r="C839" s="432">
        <f t="shared" si="337"/>
        <v>113.65676595692351</v>
      </c>
      <c r="D839" s="433">
        <f t="shared" si="338"/>
        <v>15.595425926280555</v>
      </c>
      <c r="E839" s="434">
        <f t="shared" si="339"/>
        <v>7.0829511766576285</v>
      </c>
      <c r="F839" s="434">
        <f t="shared" si="340"/>
        <v>7.0829511766575308</v>
      </c>
      <c r="G839" s="434">
        <f t="shared" si="341"/>
        <v>9.7699626167013776E-14</v>
      </c>
      <c r="H839" s="467">
        <f t="shared" si="342"/>
        <v>8.5124747496229265</v>
      </c>
      <c r="I839" s="253">
        <f t="shared" si="347"/>
        <v>113.65676595692612</v>
      </c>
      <c r="J839">
        <f t="shared" si="348"/>
        <v>15.595425926280697</v>
      </c>
      <c r="K839" s="253">
        <f t="shared" si="343"/>
        <v>616981655095.72302</v>
      </c>
      <c r="L839" s="249">
        <f t="shared" si="344"/>
        <v>5428463936.1422815</v>
      </c>
      <c r="M839" s="253">
        <f t="shared" si="345"/>
        <v>84659207209.592484</v>
      </c>
      <c r="N839" s="443">
        <f t="shared" si="356"/>
        <v>1.0000000000000977E-2</v>
      </c>
      <c r="O839" s="454">
        <f t="shared" si="346"/>
        <v>1.0000000000000873E-2</v>
      </c>
      <c r="Q839" s="353">
        <v>810</v>
      </c>
      <c r="R839" s="54">
        <f t="shared" si="357"/>
        <v>2.4176840153904872E-21</v>
      </c>
      <c r="S839" s="253">
        <f t="shared" si="349"/>
        <v>1.3308188332505392E-8</v>
      </c>
      <c r="T839" s="253">
        <f t="shared" si="350"/>
        <v>6.044159912943225E-9</v>
      </c>
      <c r="U839">
        <f t="shared" si="358"/>
        <v>1.5066712216751237E-22</v>
      </c>
      <c r="V839" s="253">
        <f t="shared" si="359"/>
        <v>6.0441599129430745E-9</v>
      </c>
      <c r="W839" s="253">
        <f t="shared" si="360"/>
        <v>7.2640284195621669E-9</v>
      </c>
      <c r="X839">
        <f t="shared" si="351"/>
        <v>113.65676595692612</v>
      </c>
      <c r="Y839">
        <f t="shared" si="352"/>
        <v>15.595425926280697</v>
      </c>
      <c r="Z839" s="55">
        <f t="shared" si="353"/>
        <v>8.5124747496230029</v>
      </c>
      <c r="AA839" s="477">
        <f t="shared" si="354"/>
        <v>1.3124310486534921E-11</v>
      </c>
      <c r="AB839" s="253">
        <f t="shared" si="362"/>
        <v>5428463936.1422815</v>
      </c>
      <c r="AC839" s="261">
        <f t="shared" si="361"/>
        <v>72.243020418395119</v>
      </c>
      <c r="AD839" s="435">
        <f t="shared" si="355"/>
        <v>-1.5404755755586289E-2</v>
      </c>
      <c r="AE839" s="478">
        <f t="shared" si="363"/>
        <v>-5.2318781614303589E-2</v>
      </c>
    </row>
    <row r="840" spans="2:31" x14ac:dyDescent="0.3">
      <c r="B840" s="353">
        <v>811</v>
      </c>
      <c r="C840" s="432">
        <f t="shared" si="337"/>
        <v>113.65676595692361</v>
      </c>
      <c r="D840" s="433">
        <f t="shared" si="338"/>
        <v>15.595425926280559</v>
      </c>
      <c r="E840" s="434">
        <f t="shared" si="339"/>
        <v>7.0829511766576303</v>
      </c>
      <c r="F840" s="434">
        <f t="shared" si="340"/>
        <v>7.082951176657537</v>
      </c>
      <c r="G840" s="434">
        <f t="shared" si="341"/>
        <v>9.3258734068513149E-14</v>
      </c>
      <c r="H840" s="467">
        <f t="shared" si="342"/>
        <v>8.5124747496229283</v>
      </c>
      <c r="I840" s="253">
        <f t="shared" si="347"/>
        <v>113.65676595692612</v>
      </c>
      <c r="J840">
        <f t="shared" si="348"/>
        <v>15.595425926280697</v>
      </c>
      <c r="K840" s="253">
        <f t="shared" si="343"/>
        <v>623151471646.68079</v>
      </c>
      <c r="L840" s="249">
        <f t="shared" si="344"/>
        <v>5482748575.5037041</v>
      </c>
      <c r="M840" s="253">
        <f t="shared" si="345"/>
        <v>85505799281.688156</v>
      </c>
      <c r="N840" s="443">
        <f t="shared" si="356"/>
        <v>9.99999999999702E-3</v>
      </c>
      <c r="O840" s="454">
        <f t="shared" si="346"/>
        <v>1.0000000000000864E-2</v>
      </c>
      <c r="Q840" s="353">
        <v>811</v>
      </c>
      <c r="R840" s="54">
        <f t="shared" si="357"/>
        <v>2.268508646907802E-21</v>
      </c>
      <c r="S840" s="253">
        <f t="shared" si="349"/>
        <v>1.2973444496726553E-8</v>
      </c>
      <c r="T840" s="253">
        <f t="shared" si="350"/>
        <v>5.8921298076600357E-9</v>
      </c>
      <c r="U840">
        <f t="shared" si="358"/>
        <v>1.4137069495680665E-22</v>
      </c>
      <c r="V840" s="253">
        <f t="shared" si="359"/>
        <v>5.8921298076598942E-9</v>
      </c>
      <c r="W840" s="253">
        <f t="shared" si="360"/>
        <v>7.081314689066517E-9</v>
      </c>
      <c r="X840">
        <f t="shared" si="351"/>
        <v>113.65676595692612</v>
      </c>
      <c r="Y840">
        <f t="shared" si="352"/>
        <v>15.595425926280697</v>
      </c>
      <c r="Z840" s="55">
        <f t="shared" si="353"/>
        <v>8.5124747496230029</v>
      </c>
      <c r="AA840" s="477">
        <f t="shared" si="354"/>
        <v>1.2437662552351586E-11</v>
      </c>
      <c r="AB840" s="253">
        <f t="shared" si="362"/>
        <v>5482748575.5037041</v>
      </c>
      <c r="AC840" s="261">
        <f t="shared" si="361"/>
        <v>71.130134333803639</v>
      </c>
      <c r="AD840" s="435">
        <f t="shared" si="355"/>
        <v>-1.5404755755590027E-2</v>
      </c>
      <c r="AE840" s="478">
        <f t="shared" si="363"/>
        <v>-5.2318781614303533E-2</v>
      </c>
    </row>
    <row r="841" spans="2:31" x14ac:dyDescent="0.3">
      <c r="B841" s="353">
        <v>812</v>
      </c>
      <c r="C841" s="432">
        <f t="shared" si="337"/>
        <v>113.65676595692371</v>
      </c>
      <c r="D841" s="433">
        <f t="shared" si="338"/>
        <v>15.595425926280566</v>
      </c>
      <c r="E841" s="434">
        <f t="shared" si="339"/>
        <v>7.0829511766576339</v>
      </c>
      <c r="F841" s="434">
        <f t="shared" si="340"/>
        <v>7.0829511766575433</v>
      </c>
      <c r="G841" s="434">
        <f t="shared" si="341"/>
        <v>9.0594198809412774E-14</v>
      </c>
      <c r="H841" s="467">
        <f t="shared" si="342"/>
        <v>8.5124747496229318</v>
      </c>
      <c r="I841" s="253">
        <f t="shared" si="347"/>
        <v>113.65676595692612</v>
      </c>
      <c r="J841">
        <f t="shared" si="348"/>
        <v>15.595425926280697</v>
      </c>
      <c r="K841" s="253">
        <f t="shared" si="343"/>
        <v>629382986363.14819</v>
      </c>
      <c r="L841" s="249">
        <f t="shared" si="344"/>
        <v>5537576061.2587414</v>
      </c>
      <c r="M841" s="253">
        <f t="shared" si="345"/>
        <v>86360857274.505249</v>
      </c>
      <c r="N841" s="443">
        <f t="shared" si="356"/>
        <v>1.0000000000002472E-2</v>
      </c>
      <c r="O841" s="454">
        <f t="shared" si="346"/>
        <v>1.0000000000000961E-2</v>
      </c>
      <c r="Q841" s="353">
        <v>812</v>
      </c>
      <c r="R841" s="54">
        <f t="shared" si="357"/>
        <v>2.1285376618020526E-21</v>
      </c>
      <c r="S841" s="253">
        <f t="shared" si="349"/>
        <v>1.2647120547471081E-8</v>
      </c>
      <c r="T841" s="253">
        <f t="shared" si="350"/>
        <v>5.7439237495968393E-9</v>
      </c>
      <c r="U841">
        <f t="shared" si="358"/>
        <v>1.3264787370366251E-22</v>
      </c>
      <c r="V841" s="253">
        <f t="shared" si="359"/>
        <v>5.743923749596707E-9</v>
      </c>
      <c r="W841" s="253">
        <f t="shared" si="360"/>
        <v>6.9031967978742415E-9</v>
      </c>
      <c r="X841">
        <f t="shared" si="351"/>
        <v>113.65676595692612</v>
      </c>
      <c r="Y841">
        <f t="shared" si="352"/>
        <v>15.595425926280697</v>
      </c>
      <c r="Z841" s="55">
        <f t="shared" si="353"/>
        <v>8.5124747496230029</v>
      </c>
      <c r="AA841" s="477">
        <f t="shared" si="354"/>
        <v>1.1786939201482701E-11</v>
      </c>
      <c r="AB841" s="253">
        <f t="shared" si="362"/>
        <v>5537576061.2587414</v>
      </c>
      <c r="AC841" s="261">
        <f t="shared" si="361"/>
        <v>70.034391987529347</v>
      </c>
      <c r="AD841" s="435">
        <f t="shared" si="355"/>
        <v>-1.5404755755586357E-2</v>
      </c>
      <c r="AE841" s="478">
        <f t="shared" si="363"/>
        <v>-5.2318781614303651E-2</v>
      </c>
    </row>
    <row r="842" spans="2:31" x14ac:dyDescent="0.3">
      <c r="B842" s="353">
        <v>813</v>
      </c>
      <c r="C842" s="432">
        <f t="shared" si="337"/>
        <v>113.65676595692379</v>
      </c>
      <c r="D842" s="433">
        <f t="shared" si="338"/>
        <v>15.595425926280571</v>
      </c>
      <c r="E842" s="434">
        <f t="shared" si="339"/>
        <v>7.0829511766576365</v>
      </c>
      <c r="F842" s="434">
        <f t="shared" si="340"/>
        <v>7.0829511766575486</v>
      </c>
      <c r="G842" s="434">
        <f t="shared" si="341"/>
        <v>8.7929663550312398E-14</v>
      </c>
      <c r="H842" s="467">
        <f t="shared" si="342"/>
        <v>8.5124747496229354</v>
      </c>
      <c r="I842" s="253">
        <f t="shared" si="347"/>
        <v>113.65676595692612</v>
      </c>
      <c r="J842">
        <f t="shared" si="348"/>
        <v>15.595425926280697</v>
      </c>
      <c r="K842" s="253">
        <f t="shared" si="343"/>
        <v>635676816226.78015</v>
      </c>
      <c r="L842" s="249">
        <f t="shared" si="344"/>
        <v>5592951821.8713293</v>
      </c>
      <c r="M842" s="253">
        <f t="shared" si="345"/>
        <v>87224465847.250351</v>
      </c>
      <c r="N842" s="443">
        <f t="shared" si="356"/>
        <v>1.0000000000000573E-2</v>
      </c>
      <c r="O842" s="454">
        <f t="shared" si="346"/>
        <v>1.0000000000000757E-2</v>
      </c>
      <c r="Q842" s="353">
        <v>813</v>
      </c>
      <c r="R842" s="54">
        <f t="shared" si="357"/>
        <v>1.9972031333825846E-21</v>
      </c>
      <c r="S842" s="253">
        <f t="shared" si="349"/>
        <v>1.2329004697451287E-8</v>
      </c>
      <c r="T842" s="253">
        <f t="shared" si="350"/>
        <v>5.5994455516391824E-9</v>
      </c>
      <c r="U842">
        <f t="shared" si="358"/>
        <v>1.2446326590867214E-22</v>
      </c>
      <c r="V842" s="253">
        <f t="shared" si="359"/>
        <v>5.5994455516390583E-9</v>
      </c>
      <c r="W842" s="253">
        <f t="shared" si="360"/>
        <v>6.7295591458121043E-9</v>
      </c>
      <c r="X842">
        <f t="shared" si="351"/>
        <v>113.65676595692612</v>
      </c>
      <c r="Y842">
        <f t="shared" si="352"/>
        <v>15.595425926280697</v>
      </c>
      <c r="Z842" s="55">
        <f t="shared" si="353"/>
        <v>8.5124747496230029</v>
      </c>
      <c r="AA842" s="477">
        <f t="shared" si="354"/>
        <v>1.1170260903499254E-11</v>
      </c>
      <c r="AB842" s="253">
        <f t="shared" si="362"/>
        <v>5592951821.8713293</v>
      </c>
      <c r="AC842" s="261">
        <f t="shared" si="361"/>
        <v>68.955529284470586</v>
      </c>
      <c r="AD842" s="435">
        <f t="shared" si="355"/>
        <v>-1.5404755755584598E-2</v>
      </c>
      <c r="AE842" s="478">
        <f t="shared" si="363"/>
        <v>-5.2318781614303568E-2</v>
      </c>
    </row>
    <row r="843" spans="2:31" x14ac:dyDescent="0.3">
      <c r="B843" s="353">
        <v>814</v>
      </c>
      <c r="C843" s="432">
        <f t="shared" si="337"/>
        <v>113.65676595692388</v>
      </c>
      <c r="D843" s="433">
        <f t="shared" si="338"/>
        <v>15.595425926280576</v>
      </c>
      <c r="E843" s="434">
        <f t="shared" si="339"/>
        <v>7.0829511766576383</v>
      </c>
      <c r="F843" s="434">
        <f t="shared" si="340"/>
        <v>7.0829511766575539</v>
      </c>
      <c r="G843" s="434">
        <f t="shared" si="341"/>
        <v>8.4376949871511897E-14</v>
      </c>
      <c r="H843" s="467">
        <f t="shared" si="342"/>
        <v>8.5124747496229372</v>
      </c>
      <c r="I843" s="253">
        <f t="shared" si="347"/>
        <v>113.65676595692612</v>
      </c>
      <c r="J843">
        <f t="shared" si="348"/>
        <v>15.595425926280697</v>
      </c>
      <c r="K843" s="253">
        <f t="shared" si="343"/>
        <v>642033584389.04858</v>
      </c>
      <c r="L843" s="249">
        <f t="shared" si="344"/>
        <v>5648881340.0900431</v>
      </c>
      <c r="M843" s="253">
        <f t="shared" si="345"/>
        <v>88096710505.722916</v>
      </c>
      <c r="N843" s="443">
        <f t="shared" si="356"/>
        <v>1.0000000000000701E-2</v>
      </c>
      <c r="O843" s="454">
        <f t="shared" si="346"/>
        <v>1.0000000000000992E-2</v>
      </c>
      <c r="Q843" s="353">
        <v>814</v>
      </c>
      <c r="R843" s="54">
        <f t="shared" si="357"/>
        <v>1.8739721770373645E-21</v>
      </c>
      <c r="S843" s="253">
        <f t="shared" si="349"/>
        <v>1.2018890486512461E-8</v>
      </c>
      <c r="T843" s="253">
        <f t="shared" si="350"/>
        <v>5.458601446088596E-9</v>
      </c>
      <c r="U843">
        <f t="shared" si="358"/>
        <v>1.1678366285207259E-22</v>
      </c>
      <c r="V843" s="253">
        <f t="shared" si="359"/>
        <v>5.4586014460884794E-9</v>
      </c>
      <c r="W843" s="253">
        <f t="shared" si="360"/>
        <v>6.5602890404238649E-9</v>
      </c>
      <c r="X843">
        <f t="shared" si="351"/>
        <v>113.65676595692612</v>
      </c>
      <c r="Y843">
        <f t="shared" si="352"/>
        <v>15.595425926280697</v>
      </c>
      <c r="Z843" s="55">
        <f t="shared" si="353"/>
        <v>8.5124747496230029</v>
      </c>
      <c r="AA843" s="477">
        <f t="shared" si="354"/>
        <v>1.0585846462714284E-11</v>
      </c>
      <c r="AB843" s="253">
        <f t="shared" si="362"/>
        <v>5648881340.0900431</v>
      </c>
      <c r="AC843" s="261">
        <f t="shared" si="361"/>
        <v>67.893286197846137</v>
      </c>
      <c r="AD843" s="435">
        <f t="shared" si="355"/>
        <v>-1.540475575558631E-2</v>
      </c>
      <c r="AE843" s="478">
        <f t="shared" si="363"/>
        <v>-5.2318781614303554E-2</v>
      </c>
    </row>
    <row r="844" spans="2:31" x14ac:dyDescent="0.3">
      <c r="B844" s="353">
        <v>815</v>
      </c>
      <c r="C844" s="432">
        <f t="shared" si="337"/>
        <v>113.65676595692396</v>
      </c>
      <c r="D844" s="433">
        <f t="shared" si="338"/>
        <v>15.595425926280582</v>
      </c>
      <c r="E844" s="434">
        <f t="shared" si="339"/>
        <v>7.082951176657641</v>
      </c>
      <c r="F844" s="434">
        <f t="shared" si="340"/>
        <v>7.0829511766575592</v>
      </c>
      <c r="G844" s="434">
        <f t="shared" si="341"/>
        <v>8.1712414612411521E-14</v>
      </c>
      <c r="H844" s="467">
        <f t="shared" si="342"/>
        <v>8.5124747496229407</v>
      </c>
      <c r="I844" s="253">
        <f t="shared" si="347"/>
        <v>113.65676595692612</v>
      </c>
      <c r="J844">
        <f t="shared" si="348"/>
        <v>15.595425926280697</v>
      </c>
      <c r="K844" s="253">
        <f t="shared" si="343"/>
        <v>648453920232.93958</v>
      </c>
      <c r="L844" s="249">
        <f t="shared" si="344"/>
        <v>5705370153.4909439</v>
      </c>
      <c r="M844" s="253">
        <f t="shared" si="345"/>
        <v>88977677610.780045</v>
      </c>
      <c r="N844" s="443">
        <f t="shared" si="356"/>
        <v>9.9999999999988622E-3</v>
      </c>
      <c r="O844" s="454">
        <f t="shared" si="346"/>
        <v>1.0000000000000788E-2</v>
      </c>
      <c r="Q844" s="353">
        <v>815</v>
      </c>
      <c r="R844" s="54">
        <f t="shared" si="357"/>
        <v>1.7583447880749162E-21</v>
      </c>
      <c r="S844" s="253">
        <f t="shared" si="349"/>
        <v>1.1716576647638227E-8</v>
      </c>
      <c r="T844" s="253">
        <f t="shared" si="350"/>
        <v>5.3213000238064522E-9</v>
      </c>
      <c r="U844">
        <f t="shared" si="358"/>
        <v>1.0957790485068962E-22</v>
      </c>
      <c r="V844" s="253">
        <f t="shared" si="359"/>
        <v>5.321300023806343E-9</v>
      </c>
      <c r="W844" s="253">
        <f t="shared" si="360"/>
        <v>6.3952766238317749E-9</v>
      </c>
      <c r="X844">
        <f t="shared" si="351"/>
        <v>113.65676595692612</v>
      </c>
      <c r="Y844">
        <f t="shared" si="352"/>
        <v>15.595425926280697</v>
      </c>
      <c r="Z844" s="55">
        <f t="shared" si="353"/>
        <v>8.5124747496230029</v>
      </c>
      <c r="AA844" s="477">
        <f t="shared" si="354"/>
        <v>1.0032007873428987E-11</v>
      </c>
      <c r="AB844" s="253">
        <f t="shared" si="362"/>
        <v>5705370153.4909439</v>
      </c>
      <c r="AC844" s="261">
        <f t="shared" si="361"/>
        <v>66.847406706524069</v>
      </c>
      <c r="AD844" s="435">
        <f t="shared" si="355"/>
        <v>-1.5404755755588221E-2</v>
      </c>
      <c r="AE844" s="478">
        <f t="shared" si="363"/>
        <v>-5.2318781614303603E-2</v>
      </c>
    </row>
    <row r="845" spans="2:31" x14ac:dyDescent="0.3">
      <c r="B845" s="353">
        <v>816</v>
      </c>
      <c r="C845" s="432">
        <f t="shared" si="337"/>
        <v>113.65676595692405</v>
      </c>
      <c r="D845" s="433">
        <f t="shared" si="338"/>
        <v>15.595425926280582</v>
      </c>
      <c r="E845" s="434">
        <f t="shared" si="339"/>
        <v>7.082951176657641</v>
      </c>
      <c r="F845" s="434">
        <f t="shared" si="340"/>
        <v>7.0829511766575646</v>
      </c>
      <c r="G845" s="434">
        <f t="shared" si="341"/>
        <v>7.638334409421077E-14</v>
      </c>
      <c r="H845" s="467">
        <f t="shared" si="342"/>
        <v>8.5124747496229407</v>
      </c>
      <c r="I845" s="253">
        <f t="shared" si="347"/>
        <v>113.65676595692612</v>
      </c>
      <c r="J845">
        <f t="shared" si="348"/>
        <v>15.595425926280697</v>
      </c>
      <c r="K845" s="253">
        <f t="shared" si="343"/>
        <v>654938459435.26941</v>
      </c>
      <c r="L845" s="249">
        <f t="shared" si="344"/>
        <v>5762423855.0258532</v>
      </c>
      <c r="M845" s="253">
        <f t="shared" si="345"/>
        <v>89867454386.887909</v>
      </c>
      <c r="N845" s="443">
        <f t="shared" si="356"/>
        <v>1.0000000000000718E-2</v>
      </c>
      <c r="O845" s="454">
        <f t="shared" si="346"/>
        <v>1.0000000000000675E-2</v>
      </c>
      <c r="Q845" s="353">
        <v>816</v>
      </c>
      <c r="R845" s="54">
        <f t="shared" si="357"/>
        <v>1.6498518129752237E-21</v>
      </c>
      <c r="S845" s="253">
        <f t="shared" si="349"/>
        <v>1.1421866976326501E-8</v>
      </c>
      <c r="T845" s="253">
        <f t="shared" si="350"/>
        <v>5.1874521748886377E-9</v>
      </c>
      <c r="U845">
        <f t="shared" si="358"/>
        <v>1.0281675482876581E-22</v>
      </c>
      <c r="V845" s="253">
        <f t="shared" si="359"/>
        <v>5.1874521748885351E-9</v>
      </c>
      <c r="W845" s="253">
        <f t="shared" si="360"/>
        <v>6.2344148014378637E-9</v>
      </c>
      <c r="X845">
        <f t="shared" si="351"/>
        <v>113.65676595692612</v>
      </c>
      <c r="Y845">
        <f t="shared" si="352"/>
        <v>15.595425926280697</v>
      </c>
      <c r="Z845" s="55">
        <f t="shared" si="353"/>
        <v>8.5124747496230029</v>
      </c>
      <c r="AA845" s="477">
        <f t="shared" si="354"/>
        <v>9.5071454443460813E-12</v>
      </c>
      <c r="AB845" s="253">
        <f t="shared" si="362"/>
        <v>5762423855.0258532</v>
      </c>
      <c r="AC845" s="261">
        <f t="shared" si="361"/>
        <v>65.817638733315718</v>
      </c>
      <c r="AD845" s="435">
        <f t="shared" si="355"/>
        <v>-1.5404755755586389E-2</v>
      </c>
      <c r="AE845" s="478">
        <f t="shared" si="363"/>
        <v>-5.2318781614303596E-2</v>
      </c>
    </row>
    <row r="846" spans="2:31" x14ac:dyDescent="0.3">
      <c r="B846" s="353">
        <v>817</v>
      </c>
      <c r="C846" s="432">
        <f t="shared" si="337"/>
        <v>113.65676595692413</v>
      </c>
      <c r="D846" s="433">
        <f t="shared" si="338"/>
        <v>15.595425926280587</v>
      </c>
      <c r="E846" s="434">
        <f t="shared" si="339"/>
        <v>7.0829511766576436</v>
      </c>
      <c r="F846" s="434">
        <f t="shared" si="340"/>
        <v>7.0829511766575699</v>
      </c>
      <c r="G846" s="434">
        <f t="shared" si="341"/>
        <v>7.3718808835110394E-14</v>
      </c>
      <c r="H846" s="467">
        <f t="shared" si="342"/>
        <v>8.5124747496229443</v>
      </c>
      <c r="I846" s="253">
        <f t="shared" si="347"/>
        <v>113.65676595692612</v>
      </c>
      <c r="J846">
        <f t="shared" si="348"/>
        <v>15.595425926280697</v>
      </c>
      <c r="K846" s="253">
        <f t="shared" si="343"/>
        <v>661487844029.62268</v>
      </c>
      <c r="L846" s="249">
        <f t="shared" si="344"/>
        <v>5820048093.5761118</v>
      </c>
      <c r="M846" s="253">
        <f t="shared" si="345"/>
        <v>90766128930.756851</v>
      </c>
      <c r="N846" s="443">
        <f t="shared" si="356"/>
        <v>1.0000000000000703E-2</v>
      </c>
      <c r="O846" s="454">
        <f t="shared" si="346"/>
        <v>1.0000000000000881E-2</v>
      </c>
      <c r="Q846" s="353">
        <v>817</v>
      </c>
      <c r="R846" s="54">
        <f t="shared" si="357"/>
        <v>1.5480530458180298E-21</v>
      </c>
      <c r="S846" s="253">
        <f t="shared" si="349"/>
        <v>1.1134570203250857E-8</v>
      </c>
      <c r="T846" s="253">
        <f t="shared" si="350"/>
        <v>5.0569710308323559E-9</v>
      </c>
      <c r="U846">
        <f t="shared" si="358"/>
        <v>9.6472779689691303E-23</v>
      </c>
      <c r="V846" s="253">
        <f t="shared" si="359"/>
        <v>5.0569710308322591E-9</v>
      </c>
      <c r="W846" s="253">
        <f t="shared" si="360"/>
        <v>6.0775991724185008E-9</v>
      </c>
      <c r="X846">
        <f t="shared" si="351"/>
        <v>113.65676595692612</v>
      </c>
      <c r="Y846">
        <f t="shared" si="352"/>
        <v>15.595425926280697</v>
      </c>
      <c r="Z846" s="55">
        <f t="shared" si="353"/>
        <v>8.5124747496230029</v>
      </c>
      <c r="AA846" s="477">
        <f t="shared" si="354"/>
        <v>9.0097431780679169E-12</v>
      </c>
      <c r="AB846" s="253">
        <f t="shared" si="362"/>
        <v>5820048093.5761118</v>
      </c>
      <c r="AC846" s="261">
        <f t="shared" si="361"/>
        <v>64.803734084219457</v>
      </c>
      <c r="AD846" s="435">
        <f t="shared" si="355"/>
        <v>-1.5404755755588065E-2</v>
      </c>
      <c r="AE846" s="478">
        <f t="shared" si="363"/>
        <v>-5.2318781614303644E-2</v>
      </c>
    </row>
    <row r="847" spans="2:31" x14ac:dyDescent="0.3">
      <c r="B847" s="353">
        <v>818</v>
      </c>
      <c r="C847" s="432">
        <f t="shared" si="337"/>
        <v>113.6567659569242</v>
      </c>
      <c r="D847" s="433">
        <f t="shared" si="338"/>
        <v>15.595425926280592</v>
      </c>
      <c r="E847" s="434">
        <f t="shared" si="339"/>
        <v>7.0829511766576463</v>
      </c>
      <c r="F847" s="434">
        <f t="shared" si="340"/>
        <v>7.0829511766575743</v>
      </c>
      <c r="G847" s="434">
        <f t="shared" si="341"/>
        <v>7.1942451995710144E-14</v>
      </c>
      <c r="H847" s="467">
        <f t="shared" si="342"/>
        <v>8.512474749622946</v>
      </c>
      <c r="I847" s="253">
        <f t="shared" si="347"/>
        <v>113.65676595692612</v>
      </c>
      <c r="J847">
        <f t="shared" si="348"/>
        <v>15.595425926280697</v>
      </c>
      <c r="K847" s="253">
        <f t="shared" si="343"/>
        <v>668102722469.91931</v>
      </c>
      <c r="L847" s="249">
        <f t="shared" si="344"/>
        <v>5878248574.5118732</v>
      </c>
      <c r="M847" s="253">
        <f t="shared" si="345"/>
        <v>91673790220.064468</v>
      </c>
      <c r="N847" s="443">
        <f t="shared" si="356"/>
        <v>1.0000000000000536E-2</v>
      </c>
      <c r="O847" s="454">
        <f t="shared" si="346"/>
        <v>1.0000000000000611E-2</v>
      </c>
      <c r="Q847" s="353">
        <v>818</v>
      </c>
      <c r="R847" s="54">
        <f t="shared" si="357"/>
        <v>1.45253544216487E-21</v>
      </c>
      <c r="S847" s="253">
        <f t="shared" si="349"/>
        <v>1.0854499870125108E-8</v>
      </c>
      <c r="T847" s="253">
        <f t="shared" si="350"/>
        <v>4.9297719081577357E-9</v>
      </c>
      <c r="U847">
        <f t="shared" si="358"/>
        <v>9.0520239007308437E-23</v>
      </c>
      <c r="V847" s="253">
        <f t="shared" si="359"/>
        <v>4.9297719081576455E-9</v>
      </c>
      <c r="W847" s="253">
        <f t="shared" si="360"/>
        <v>5.9247279619673722E-9</v>
      </c>
      <c r="X847">
        <f t="shared" si="351"/>
        <v>113.65676595692612</v>
      </c>
      <c r="Y847">
        <f t="shared" si="352"/>
        <v>15.595425926280697</v>
      </c>
      <c r="Z847" s="55">
        <f t="shared" si="353"/>
        <v>8.5124747496230029</v>
      </c>
      <c r="AA847" s="477">
        <f t="shared" si="354"/>
        <v>8.5383643923336203E-12</v>
      </c>
      <c r="AB847" s="253">
        <f t="shared" si="362"/>
        <v>5878248574.5118732</v>
      </c>
      <c r="AC847" s="261">
        <f t="shared" si="361"/>
        <v>63.80544838860208</v>
      </c>
      <c r="AD847" s="435">
        <f t="shared" si="355"/>
        <v>-1.5404755755586492E-2</v>
      </c>
      <c r="AE847" s="478">
        <f t="shared" si="363"/>
        <v>-5.2318781614303554E-2</v>
      </c>
    </row>
    <row r="848" spans="2:31" x14ac:dyDescent="0.3">
      <c r="B848" s="353">
        <v>819</v>
      </c>
      <c r="C848" s="432">
        <f t="shared" si="337"/>
        <v>113.65676595692427</v>
      </c>
      <c r="D848" s="433">
        <f t="shared" si="338"/>
        <v>15.595425926280601</v>
      </c>
      <c r="E848" s="434">
        <f t="shared" si="339"/>
        <v>7.0829511766576498</v>
      </c>
      <c r="F848" s="434">
        <f t="shared" si="340"/>
        <v>7.0829511766575788</v>
      </c>
      <c r="G848" s="434">
        <f t="shared" si="341"/>
        <v>7.1054273576010019E-14</v>
      </c>
      <c r="H848" s="467">
        <f t="shared" si="342"/>
        <v>8.5124747496229514</v>
      </c>
      <c r="I848" s="253">
        <f t="shared" si="347"/>
        <v>113.65676595692612</v>
      </c>
      <c r="J848">
        <f t="shared" si="348"/>
        <v>15.595425926280697</v>
      </c>
      <c r="K848" s="253">
        <f t="shared" si="343"/>
        <v>674783749694.61902</v>
      </c>
      <c r="L848" s="249">
        <f t="shared" si="344"/>
        <v>5937031060.2569923</v>
      </c>
      <c r="M848" s="253">
        <f t="shared" si="345"/>
        <v>92590528122.265015</v>
      </c>
      <c r="N848" s="443">
        <f t="shared" si="356"/>
        <v>9.9999999999989264E-3</v>
      </c>
      <c r="O848" s="454">
        <f t="shared" si="346"/>
        <v>1.0000000000000769E-2</v>
      </c>
      <c r="Q848" s="353">
        <v>819</v>
      </c>
      <c r="R848" s="54">
        <f t="shared" si="357"/>
        <v>1.3629114431477328E-21</v>
      </c>
      <c r="S848" s="253">
        <f t="shared" si="349"/>
        <v>1.0581474208689861E-8</v>
      </c>
      <c r="T848" s="253">
        <f t="shared" si="350"/>
        <v>4.8057722534473293E-9</v>
      </c>
      <c r="U848">
        <f t="shared" si="358"/>
        <v>8.4934980585158907E-23</v>
      </c>
      <c r="V848" s="253">
        <f t="shared" si="359"/>
        <v>4.8057722534472441E-9</v>
      </c>
      <c r="W848" s="253">
        <f t="shared" si="360"/>
        <v>5.7757019552425318E-9</v>
      </c>
      <c r="X848">
        <f t="shared" si="351"/>
        <v>113.65676595692612</v>
      </c>
      <c r="Y848">
        <f t="shared" si="352"/>
        <v>15.595425926280697</v>
      </c>
      <c r="Z848" s="55">
        <f t="shared" si="353"/>
        <v>8.5124747496230029</v>
      </c>
      <c r="AA848" s="477">
        <f t="shared" si="354"/>
        <v>8.0916475703477714E-12</v>
      </c>
      <c r="AB848" s="253">
        <f t="shared" si="362"/>
        <v>5937031060.2569923</v>
      </c>
      <c r="AC848" s="261">
        <f t="shared" si="361"/>
        <v>62.822541040299889</v>
      </c>
      <c r="AD848" s="435">
        <f t="shared" si="355"/>
        <v>-1.5404755755588008E-2</v>
      </c>
      <c r="AE848" s="478">
        <f t="shared" si="363"/>
        <v>-5.2318781614303617E-2</v>
      </c>
    </row>
    <row r="849" spans="2:31" x14ac:dyDescent="0.3">
      <c r="B849" s="353">
        <v>820</v>
      </c>
      <c r="C849" s="432">
        <f t="shared" si="337"/>
        <v>113.65676595692435</v>
      </c>
      <c r="D849" s="433">
        <f t="shared" si="338"/>
        <v>15.595425926280601</v>
      </c>
      <c r="E849" s="434">
        <f t="shared" si="339"/>
        <v>7.0829511766576498</v>
      </c>
      <c r="F849" s="434">
        <f t="shared" si="340"/>
        <v>7.0829511766575832</v>
      </c>
      <c r="G849" s="434">
        <f t="shared" si="341"/>
        <v>6.6613381477509392E-14</v>
      </c>
      <c r="H849" s="467">
        <f t="shared" si="342"/>
        <v>8.5124747496229514</v>
      </c>
      <c r="I849" s="253">
        <f t="shared" si="347"/>
        <v>113.65676595692612</v>
      </c>
      <c r="J849">
        <f t="shared" si="348"/>
        <v>15.595425926280697</v>
      </c>
      <c r="K849" s="253">
        <f t="shared" si="343"/>
        <v>681531587191.56555</v>
      </c>
      <c r="L849" s="249">
        <f t="shared" si="344"/>
        <v>5996401370.8595619</v>
      </c>
      <c r="M849" s="253">
        <f t="shared" si="345"/>
        <v>93516433403.487732</v>
      </c>
      <c r="N849" s="443">
        <f t="shared" si="356"/>
        <v>1.0000000000000725E-2</v>
      </c>
      <c r="O849" s="454">
        <f t="shared" si="346"/>
        <v>1.0000000000000508E-2</v>
      </c>
      <c r="Q849" s="353">
        <v>820</v>
      </c>
      <c r="R849" s="54">
        <f t="shared" si="357"/>
        <v>1.2788174029644073E-21</v>
      </c>
      <c r="S849" s="253">
        <f t="shared" si="349"/>
        <v>1.0315316022743534E-8</v>
      </c>
      <c r="T849" s="253">
        <f t="shared" si="350"/>
        <v>4.6848915897683214E-9</v>
      </c>
      <c r="U849">
        <f t="shared" si="358"/>
        <v>7.9694342459909776E-23</v>
      </c>
      <c r="V849" s="253">
        <f t="shared" si="359"/>
        <v>4.684891589768242E-9</v>
      </c>
      <c r="W849" s="253">
        <f t="shared" si="360"/>
        <v>5.6304244329752129E-9</v>
      </c>
      <c r="X849">
        <f t="shared" si="351"/>
        <v>113.65676595692612</v>
      </c>
      <c r="Y849">
        <f t="shared" si="352"/>
        <v>15.595425926280697</v>
      </c>
      <c r="Z849" s="55">
        <f t="shared" si="353"/>
        <v>8.5124747496230029</v>
      </c>
      <c r="AA849" s="477">
        <f t="shared" si="354"/>
        <v>7.6683024282148368E-12</v>
      </c>
      <c r="AB849" s="253">
        <f t="shared" si="362"/>
        <v>5996401370.8595619</v>
      </c>
      <c r="AC849" s="261">
        <f t="shared" si="361"/>
        <v>61.854775139628863</v>
      </c>
      <c r="AD849" s="435">
        <f t="shared" si="355"/>
        <v>-1.5404755755584859E-2</v>
      </c>
      <c r="AE849" s="478">
        <f t="shared" si="363"/>
        <v>-5.2318781614303506E-2</v>
      </c>
    </row>
    <row r="850" spans="2:31" x14ac:dyDescent="0.3">
      <c r="B850" s="353">
        <v>821</v>
      </c>
      <c r="C850" s="432">
        <f t="shared" si="337"/>
        <v>113.6567659569244</v>
      </c>
      <c r="D850" s="433">
        <f t="shared" si="338"/>
        <v>15.595425926280603</v>
      </c>
      <c r="E850" s="434">
        <f t="shared" si="339"/>
        <v>7.0829511766576507</v>
      </c>
      <c r="F850" s="434">
        <f t="shared" si="340"/>
        <v>7.0829511766575868</v>
      </c>
      <c r="G850" s="434">
        <f t="shared" si="341"/>
        <v>6.3948846218409017E-14</v>
      </c>
      <c r="H850" s="467">
        <f t="shared" si="342"/>
        <v>8.5124747496229531</v>
      </c>
      <c r="I850" s="253">
        <f t="shared" si="347"/>
        <v>113.65676595692612</v>
      </c>
      <c r="J850">
        <f t="shared" si="348"/>
        <v>15.595425926280697</v>
      </c>
      <c r="K850" s="253">
        <f t="shared" si="343"/>
        <v>688346903063.48145</v>
      </c>
      <c r="L850" s="249">
        <f t="shared" si="344"/>
        <v>6056365384.5681572</v>
      </c>
      <c r="M850" s="253">
        <f t="shared" si="345"/>
        <v>94451597737.52269</v>
      </c>
      <c r="N850" s="443">
        <f t="shared" si="356"/>
        <v>1.0000000000000862E-2</v>
      </c>
      <c r="O850" s="454">
        <f t="shared" si="346"/>
        <v>1.0000000000000349E-2</v>
      </c>
      <c r="Q850" s="353">
        <v>821</v>
      </c>
      <c r="R850" s="54">
        <f t="shared" si="357"/>
        <v>1.1999121134001403E-21</v>
      </c>
      <c r="S850" s="253">
        <f t="shared" si="349"/>
        <v>1.0055852573140058E-8</v>
      </c>
      <c r="T850" s="253">
        <f t="shared" si="350"/>
        <v>4.5670514644421073E-9</v>
      </c>
      <c r="U850">
        <f t="shared" si="358"/>
        <v>7.477706095134083E-23</v>
      </c>
      <c r="V850" s="253">
        <f t="shared" si="359"/>
        <v>4.5670514644420328E-9</v>
      </c>
      <c r="W850" s="253">
        <f t="shared" si="360"/>
        <v>5.4888011086979504E-9</v>
      </c>
      <c r="X850">
        <f t="shared" si="351"/>
        <v>113.65676595692612</v>
      </c>
      <c r="Y850">
        <f t="shared" si="352"/>
        <v>15.595425926280697</v>
      </c>
      <c r="Z850" s="55">
        <f t="shared" si="353"/>
        <v>8.5124747496230029</v>
      </c>
      <c r="AA850" s="477">
        <f t="shared" si="354"/>
        <v>7.267106188120631E-12</v>
      </c>
      <c r="AB850" s="253">
        <f t="shared" si="362"/>
        <v>6056365384.5681572</v>
      </c>
      <c r="AC850" s="261">
        <f t="shared" si="361"/>
        <v>60.901917436286169</v>
      </c>
      <c r="AD850" s="435">
        <f t="shared" si="355"/>
        <v>-1.5404755755586301E-2</v>
      </c>
      <c r="AE850" s="478">
        <f t="shared" si="363"/>
        <v>-5.2318781614303568E-2</v>
      </c>
    </row>
    <row r="851" spans="2:31" x14ac:dyDescent="0.3">
      <c r="B851" s="353">
        <v>822</v>
      </c>
      <c r="C851" s="432">
        <f t="shared" si="337"/>
        <v>113.65676595692446</v>
      </c>
      <c r="D851" s="433">
        <f t="shared" si="338"/>
        <v>15.595425926280603</v>
      </c>
      <c r="E851" s="434">
        <f t="shared" si="339"/>
        <v>7.0829511766576507</v>
      </c>
      <c r="F851" s="434">
        <f t="shared" si="340"/>
        <v>7.0829511766575903</v>
      </c>
      <c r="G851" s="434">
        <f t="shared" si="341"/>
        <v>6.0396132539608516E-14</v>
      </c>
      <c r="H851" s="467">
        <f t="shared" si="342"/>
        <v>8.5124747496229531</v>
      </c>
      <c r="I851" s="253">
        <f t="shared" si="347"/>
        <v>113.65676595692612</v>
      </c>
      <c r="J851">
        <f t="shared" si="348"/>
        <v>15.595425926280697</v>
      </c>
      <c r="K851" s="253">
        <f t="shared" si="343"/>
        <v>695230372094.11658</v>
      </c>
      <c r="L851" s="249">
        <f t="shared" si="344"/>
        <v>6116929038.4138384</v>
      </c>
      <c r="M851" s="253">
        <f t="shared" si="345"/>
        <v>95396113714.89798</v>
      </c>
      <c r="N851" s="443">
        <f t="shared" si="356"/>
        <v>1.0000000000000666E-2</v>
      </c>
      <c r="O851" s="454">
        <f t="shared" si="346"/>
        <v>1.0000000000000462E-2</v>
      </c>
      <c r="Q851" s="353">
        <v>822</v>
      </c>
      <c r="R851" s="54">
        <f t="shared" si="357"/>
        <v>1.1258754193889119E-21</v>
      </c>
      <c r="S851" s="253">
        <f t="shared" si="349"/>
        <v>9.8029154656798625E-9</v>
      </c>
      <c r="T851" s="253">
        <f t="shared" si="350"/>
        <v>4.4521753981279095E-9</v>
      </c>
      <c r="U851">
        <f t="shared" si="358"/>
        <v>7.0163184385810074E-23</v>
      </c>
      <c r="V851" s="253">
        <f t="shared" si="359"/>
        <v>4.4521753981278392E-9</v>
      </c>
      <c r="W851" s="253">
        <f t="shared" si="360"/>
        <v>5.350740067551953E-9</v>
      </c>
      <c r="X851">
        <f t="shared" si="351"/>
        <v>113.65676595692612</v>
      </c>
      <c r="Y851">
        <f t="shared" si="352"/>
        <v>15.595425926280697</v>
      </c>
      <c r="Z851" s="55">
        <f t="shared" si="353"/>
        <v>8.5124747496230029</v>
      </c>
      <c r="AA851" s="477">
        <f t="shared" si="354"/>
        <v>6.8869000464963938E-12</v>
      </c>
      <c r="AB851" s="253">
        <f t="shared" si="362"/>
        <v>6116929038.4138384</v>
      </c>
      <c r="AC851" s="261">
        <f t="shared" si="361"/>
        <v>59.963738273133195</v>
      </c>
      <c r="AD851" s="435">
        <f t="shared" si="355"/>
        <v>-1.5404755755587985E-2</v>
      </c>
      <c r="AE851" s="478">
        <f t="shared" si="363"/>
        <v>-5.231878161430354E-2</v>
      </c>
    </row>
    <row r="852" spans="2:31" x14ac:dyDescent="0.3">
      <c r="B852" s="353">
        <v>823</v>
      </c>
      <c r="C852" s="432">
        <f t="shared" si="337"/>
        <v>113.65676595692452</v>
      </c>
      <c r="D852" s="433">
        <f t="shared" si="338"/>
        <v>15.595425926280612</v>
      </c>
      <c r="E852" s="434">
        <f t="shared" si="339"/>
        <v>7.0829511766576552</v>
      </c>
      <c r="F852" s="434">
        <f t="shared" si="340"/>
        <v>7.0829511766575939</v>
      </c>
      <c r="G852" s="434">
        <f t="shared" si="341"/>
        <v>6.1284310959308641E-14</v>
      </c>
      <c r="H852" s="467">
        <f t="shared" si="342"/>
        <v>8.5124747496229567</v>
      </c>
      <c r="I852" s="253">
        <f t="shared" si="347"/>
        <v>113.65676595692612</v>
      </c>
      <c r="J852">
        <f t="shared" si="348"/>
        <v>15.595425926280697</v>
      </c>
      <c r="K852" s="253">
        <f t="shared" si="343"/>
        <v>702182675815.05811</v>
      </c>
      <c r="L852" s="249">
        <f t="shared" si="344"/>
        <v>6178098328.7979765</v>
      </c>
      <c r="M852" s="253">
        <f t="shared" si="345"/>
        <v>96350074852.046844</v>
      </c>
      <c r="N852" s="443">
        <f t="shared" si="356"/>
        <v>9.9999999999987946E-3</v>
      </c>
      <c r="O852" s="454">
        <f t="shared" si="346"/>
        <v>1.0000000000000521E-2</v>
      </c>
      <c r="Q852" s="353">
        <v>823</v>
      </c>
      <c r="R852" s="54">
        <f t="shared" si="357"/>
        <v>1.0564069199970207E-21</v>
      </c>
      <c r="S852" s="253">
        <f t="shared" si="349"/>
        <v>9.5563405418201779E-9</v>
      </c>
      <c r="T852" s="253">
        <f t="shared" si="350"/>
        <v>4.340188835186839E-9</v>
      </c>
      <c r="U852">
        <f t="shared" si="358"/>
        <v>6.5833992143133413E-23</v>
      </c>
      <c r="V852" s="253">
        <f t="shared" si="359"/>
        <v>4.3401888351867728E-9</v>
      </c>
      <c r="W852" s="253">
        <f t="shared" si="360"/>
        <v>5.2161517066333389E-9</v>
      </c>
      <c r="X852">
        <f t="shared" si="351"/>
        <v>113.65676595692612</v>
      </c>
      <c r="Y852">
        <f t="shared" si="352"/>
        <v>15.595425926280697</v>
      </c>
      <c r="Z852" s="55">
        <f t="shared" si="353"/>
        <v>8.5124747496230029</v>
      </c>
      <c r="AA852" s="477">
        <f t="shared" si="354"/>
        <v>6.5265858269642114E-12</v>
      </c>
      <c r="AB852" s="253">
        <f t="shared" si="362"/>
        <v>6178098328.7979765</v>
      </c>
      <c r="AC852" s="261">
        <f t="shared" si="361"/>
        <v>59.040011530843557</v>
      </c>
      <c r="AD852" s="435">
        <f t="shared" si="355"/>
        <v>-1.5404755755588284E-2</v>
      </c>
      <c r="AE852" s="478">
        <f t="shared" si="363"/>
        <v>-5.2318781614303637E-2</v>
      </c>
    </row>
    <row r="853" spans="2:31" x14ac:dyDescent="0.3">
      <c r="B853" s="353">
        <v>824</v>
      </c>
      <c r="C853" s="432">
        <f t="shared" si="337"/>
        <v>113.65676595692459</v>
      </c>
      <c r="D853" s="433">
        <f t="shared" si="338"/>
        <v>15.595425926280614</v>
      </c>
      <c r="E853" s="434">
        <f t="shared" si="339"/>
        <v>7.0829511766576552</v>
      </c>
      <c r="F853" s="434">
        <f t="shared" si="340"/>
        <v>7.0829511766575983</v>
      </c>
      <c r="G853" s="434">
        <f t="shared" si="341"/>
        <v>5.6843418860808015E-14</v>
      </c>
      <c r="H853" s="467">
        <f t="shared" si="342"/>
        <v>8.5124747496229585</v>
      </c>
      <c r="I853" s="253">
        <f t="shared" si="347"/>
        <v>113.65676595692612</v>
      </c>
      <c r="J853">
        <f t="shared" si="348"/>
        <v>15.595425926280697</v>
      </c>
      <c r="K853" s="253">
        <f t="shared" si="343"/>
        <v>709204502573.20911</v>
      </c>
      <c r="L853" s="249">
        <f t="shared" si="344"/>
        <v>6239879312.0859566</v>
      </c>
      <c r="M853" s="253">
        <f t="shared" si="345"/>
        <v>97313575600.567368</v>
      </c>
      <c r="N853" s="443">
        <f t="shared" si="356"/>
        <v>1.0000000000000567E-2</v>
      </c>
      <c r="O853" s="454">
        <f t="shared" si="346"/>
        <v>1.0000000000000599E-2</v>
      </c>
      <c r="Q853" s="353">
        <v>824</v>
      </c>
      <c r="R853" s="54">
        <f t="shared" si="357"/>
        <v>9.9122474955827477E-22</v>
      </c>
      <c r="S853" s="253">
        <f t="shared" si="349"/>
        <v>9.3159677721348579E-9</v>
      </c>
      <c r="T853" s="253">
        <f t="shared" si="350"/>
        <v>4.2310190952947049E-9</v>
      </c>
      <c r="U853">
        <f t="shared" si="358"/>
        <v>6.1771918698414893E-23</v>
      </c>
      <c r="V853" s="253">
        <f t="shared" si="359"/>
        <v>4.2310190952946429E-9</v>
      </c>
      <c r="W853" s="253">
        <f t="shared" si="360"/>
        <v>5.0849486768401529E-9</v>
      </c>
      <c r="X853">
        <f t="shared" si="351"/>
        <v>113.65676595692612</v>
      </c>
      <c r="Y853">
        <f t="shared" si="352"/>
        <v>15.595425926280697</v>
      </c>
      <c r="Z853" s="55">
        <f t="shared" si="353"/>
        <v>8.5124747496230029</v>
      </c>
      <c r="AA853" s="477">
        <f t="shared" si="354"/>
        <v>6.1851228083962619E-12</v>
      </c>
      <c r="AB853" s="253">
        <f t="shared" si="362"/>
        <v>6239879312.0859566</v>
      </c>
      <c r="AC853" s="261">
        <f t="shared" si="361"/>
        <v>58.130514573404021</v>
      </c>
      <c r="AD853" s="435">
        <f t="shared" si="355"/>
        <v>-1.5404755755584481E-2</v>
      </c>
      <c r="AE853" s="478">
        <f t="shared" si="363"/>
        <v>-5.2318781614303589E-2</v>
      </c>
    </row>
    <row r="854" spans="2:31" x14ac:dyDescent="0.3">
      <c r="B854" s="353">
        <v>825</v>
      </c>
      <c r="C854" s="432">
        <f t="shared" si="337"/>
        <v>113.65676595692464</v>
      </c>
      <c r="D854" s="433">
        <f t="shared" si="338"/>
        <v>15.595425926280614</v>
      </c>
      <c r="E854" s="434">
        <f t="shared" si="339"/>
        <v>7.0829511766576552</v>
      </c>
      <c r="F854" s="434">
        <f t="shared" si="340"/>
        <v>7.0829511766576019</v>
      </c>
      <c r="G854" s="434">
        <f t="shared" si="341"/>
        <v>5.3290705182007514E-14</v>
      </c>
      <c r="H854" s="467">
        <f t="shared" si="342"/>
        <v>8.5124747496229585</v>
      </c>
      <c r="I854" s="253">
        <f t="shared" si="347"/>
        <v>113.65676595692612</v>
      </c>
      <c r="J854">
        <f t="shared" si="348"/>
        <v>15.595425926280697</v>
      </c>
      <c r="K854" s="253">
        <f t="shared" si="343"/>
        <v>716296547598.94153</v>
      </c>
      <c r="L854" s="249">
        <f t="shared" si="344"/>
        <v>6302278105.2068157</v>
      </c>
      <c r="M854" s="253">
        <f t="shared" si="345"/>
        <v>98286711356.573135</v>
      </c>
      <c r="N854" s="443">
        <f t="shared" si="356"/>
        <v>1.0000000000000968E-2</v>
      </c>
      <c r="O854" s="454">
        <f t="shared" si="346"/>
        <v>1.0000000000000467E-2</v>
      </c>
      <c r="Q854" s="353">
        <v>825</v>
      </c>
      <c r="R854" s="54">
        <f t="shared" si="357"/>
        <v>9.3006443401528976E-22</v>
      </c>
      <c r="S854" s="253">
        <f t="shared" si="349"/>
        <v>9.0816411524536795E-9</v>
      </c>
      <c r="T854" s="253">
        <f t="shared" si="350"/>
        <v>4.1245953262717548E-9</v>
      </c>
      <c r="U854">
        <f t="shared" si="358"/>
        <v>5.7960482350629719E-23</v>
      </c>
      <c r="V854" s="253">
        <f t="shared" si="359"/>
        <v>4.1245953262716969E-9</v>
      </c>
      <c r="W854" s="253">
        <f t="shared" si="360"/>
        <v>4.9570458261819247E-9</v>
      </c>
      <c r="X854">
        <f t="shared" si="351"/>
        <v>113.65676595692612</v>
      </c>
      <c r="Y854">
        <f t="shared" si="352"/>
        <v>15.595425926280697</v>
      </c>
      <c r="Z854" s="55">
        <f t="shared" si="353"/>
        <v>8.5124747496230029</v>
      </c>
      <c r="AA854" s="477">
        <f t="shared" si="354"/>
        <v>5.86152471892613E-12</v>
      </c>
      <c r="AB854" s="253">
        <f t="shared" si="362"/>
        <v>6302278105.2068157</v>
      </c>
      <c r="AC854" s="261">
        <f t="shared" si="361"/>
        <v>57.235028194454173</v>
      </c>
      <c r="AD854" s="435">
        <f t="shared" si="355"/>
        <v>-1.5404755755586448E-2</v>
      </c>
      <c r="AE854" s="478">
        <f t="shared" si="363"/>
        <v>-5.231878161430354E-2</v>
      </c>
    </row>
    <row r="855" spans="2:31" x14ac:dyDescent="0.3">
      <c r="B855" s="353">
        <v>826</v>
      </c>
      <c r="C855" s="432">
        <f t="shared" si="337"/>
        <v>113.6567659569247</v>
      </c>
      <c r="D855" s="433">
        <f t="shared" si="338"/>
        <v>15.595425926280623</v>
      </c>
      <c r="E855" s="434">
        <f t="shared" si="339"/>
        <v>7.0829511766576596</v>
      </c>
      <c r="F855" s="434">
        <f t="shared" si="340"/>
        <v>7.0829511766576054</v>
      </c>
      <c r="G855" s="434">
        <f t="shared" si="341"/>
        <v>5.4178883601707639E-14</v>
      </c>
      <c r="H855" s="467">
        <f t="shared" si="342"/>
        <v>8.5124747496229638</v>
      </c>
      <c r="I855" s="253">
        <f t="shared" si="347"/>
        <v>113.65676595692612</v>
      </c>
      <c r="J855">
        <f t="shared" si="348"/>
        <v>15.595425926280697</v>
      </c>
      <c r="K855" s="253">
        <f t="shared" si="343"/>
        <v>723459513074.93127</v>
      </c>
      <c r="L855" s="249">
        <f t="shared" si="344"/>
        <v>6365300886.2588835</v>
      </c>
      <c r="M855" s="253">
        <f t="shared" si="345"/>
        <v>99269578470.138931</v>
      </c>
      <c r="N855" s="443">
        <f t="shared" si="356"/>
        <v>1.0000000000000656E-2</v>
      </c>
      <c r="O855" s="454">
        <f t="shared" si="346"/>
        <v>1.0000000000000462E-2</v>
      </c>
      <c r="Q855" s="353">
        <v>826</v>
      </c>
      <c r="R855" s="54">
        <f t="shared" si="357"/>
        <v>8.7267781782654757E-22</v>
      </c>
      <c r="S855" s="253">
        <f t="shared" si="349"/>
        <v>8.8532086026141176E-9</v>
      </c>
      <c r="T855" s="253">
        <f t="shared" si="350"/>
        <v>4.020848458098921E-9</v>
      </c>
      <c r="U855">
        <f t="shared" si="358"/>
        <v>5.4384218348779629E-23</v>
      </c>
      <c r="V855" s="253">
        <f t="shared" si="359"/>
        <v>4.0208484580988664E-9</v>
      </c>
      <c r="W855" s="253">
        <f t="shared" si="360"/>
        <v>4.8323601445151967E-9</v>
      </c>
      <c r="X855">
        <f t="shared" si="351"/>
        <v>113.65676595692612</v>
      </c>
      <c r="Y855">
        <f t="shared" si="352"/>
        <v>15.595425926280697</v>
      </c>
      <c r="Z855" s="55">
        <f t="shared" si="353"/>
        <v>8.5124747496230029</v>
      </c>
      <c r="AA855" s="477">
        <f t="shared" si="354"/>
        <v>5.5548568872297913E-12</v>
      </c>
      <c r="AB855" s="253">
        <f t="shared" si="362"/>
        <v>6365300886.2588835</v>
      </c>
      <c r="AC855" s="261">
        <f t="shared" si="361"/>
        <v>56.353336564454509</v>
      </c>
      <c r="AD855" s="435">
        <f t="shared" si="355"/>
        <v>-1.540475575558635E-2</v>
      </c>
      <c r="AE855" s="478">
        <f t="shared" si="363"/>
        <v>-5.2318781614303644E-2</v>
      </c>
    </row>
    <row r="856" spans="2:31" x14ac:dyDescent="0.3">
      <c r="B856" s="353">
        <v>827</v>
      </c>
      <c r="C856" s="432">
        <f t="shared" ref="C856:C919" si="364">C855+E855-F855</f>
        <v>113.65676595692476</v>
      </c>
      <c r="D856" s="433">
        <f t="shared" ref="D856:D919" si="365">$C$11*C856^$C$7</f>
        <v>15.595425926280623</v>
      </c>
      <c r="E856" s="434">
        <f t="shared" ref="E856:E919" si="366">$C$8*D856</f>
        <v>7.0829511766576596</v>
      </c>
      <c r="F856" s="434">
        <f t="shared" ref="F856:F919" si="367">($C$9+$C$10)*C856</f>
        <v>7.082951176657609</v>
      </c>
      <c r="G856" s="434">
        <f t="shared" ref="G856:G919" si="368">E856-F856</f>
        <v>5.0626169922907138E-14</v>
      </c>
      <c r="H856" s="467">
        <f t="shared" ref="H856:H919" si="369">(1-$C$8)*D856</f>
        <v>8.5124747496229638</v>
      </c>
      <c r="I856" s="253">
        <f t="shared" si="347"/>
        <v>113.65676595692612</v>
      </c>
      <c r="J856">
        <f t="shared" si="348"/>
        <v>15.595425926280697</v>
      </c>
      <c r="K856" s="253">
        <f t="shared" ref="K856:K919" si="370">C856*L856</f>
        <v>730694108205.68103</v>
      </c>
      <c r="L856" s="249">
        <f t="shared" ref="L856:L919" si="371">L855*(1+$C$10)</f>
        <v>6428953895.1214724</v>
      </c>
      <c r="M856" s="253">
        <f t="shared" ref="M856:M919" si="372">$C$11*(K856^$C$7)*(L856^(1-$C$7))</f>
        <v>100262274254.84021</v>
      </c>
      <c r="N856" s="443">
        <f t="shared" si="356"/>
        <v>9.9999999999988848E-3</v>
      </c>
      <c r="O856" s="454">
        <f t="shared" ref="O856:O919" si="373">(K856-K855)/K855</f>
        <v>1.0000000000000613E-2</v>
      </c>
      <c r="Q856" s="353">
        <v>827</v>
      </c>
      <c r="R856" s="54">
        <f t="shared" si="357"/>
        <v>8.188320570851815E-22</v>
      </c>
      <c r="S856" s="253">
        <f t="shared" si="349"/>
        <v>8.6305218677599998E-9</v>
      </c>
      <c r="T856" s="253">
        <f t="shared" si="350"/>
        <v>3.9197111580907771E-9</v>
      </c>
      <c r="U856">
        <f t="shared" si="358"/>
        <v>5.1028616144282395E-23</v>
      </c>
      <c r="V856" s="253">
        <f t="shared" si="359"/>
        <v>3.9197111580907258E-9</v>
      </c>
      <c r="W856" s="253">
        <f t="shared" si="360"/>
        <v>4.7108107096692227E-9</v>
      </c>
      <c r="X856">
        <f t="shared" si="351"/>
        <v>113.65676595692612</v>
      </c>
      <c r="Y856">
        <f t="shared" si="352"/>
        <v>15.595425926280697</v>
      </c>
      <c r="Z856" s="55">
        <f t="shared" si="353"/>
        <v>8.5124747496230029</v>
      </c>
      <c r="AA856" s="477">
        <f t="shared" si="354"/>
        <v>5.2642335428481053E-12</v>
      </c>
      <c r="AB856" s="253">
        <f t="shared" si="362"/>
        <v>6428953895.1214724</v>
      </c>
      <c r="AC856" s="261">
        <f t="shared" si="361"/>
        <v>55.485227178666527</v>
      </c>
      <c r="AD856" s="435">
        <f t="shared" si="355"/>
        <v>-1.540475575559001E-2</v>
      </c>
      <c r="AE856" s="478">
        <f t="shared" si="363"/>
        <v>-5.2318781614303651E-2</v>
      </c>
    </row>
    <row r="857" spans="2:31" x14ac:dyDescent="0.3">
      <c r="B857" s="353">
        <v>828</v>
      </c>
      <c r="C857" s="432">
        <f t="shared" si="364"/>
        <v>113.6567659569248</v>
      </c>
      <c r="D857" s="433">
        <f t="shared" si="365"/>
        <v>15.595425926280628</v>
      </c>
      <c r="E857" s="434">
        <f t="shared" si="366"/>
        <v>7.0829511766576623</v>
      </c>
      <c r="F857" s="434">
        <f t="shared" si="367"/>
        <v>7.0829511766576116</v>
      </c>
      <c r="G857" s="434">
        <f t="shared" si="368"/>
        <v>5.0626169922907138E-14</v>
      </c>
      <c r="H857" s="467">
        <f t="shared" si="369"/>
        <v>8.5124747496229656</v>
      </c>
      <c r="I857" s="253">
        <f t="shared" si="347"/>
        <v>113.65676595692612</v>
      </c>
      <c r="J857">
        <f t="shared" si="348"/>
        <v>15.595425926280697</v>
      </c>
      <c r="K857" s="253">
        <f t="shared" si="370"/>
        <v>738001049287.73804</v>
      </c>
      <c r="L857" s="249">
        <f t="shared" si="371"/>
        <v>6493243434.0726871</v>
      </c>
      <c r="M857" s="253">
        <f t="shared" si="372"/>
        <v>101264896997.38869</v>
      </c>
      <c r="N857" s="443">
        <f t="shared" si="356"/>
        <v>1.000000000000075E-2</v>
      </c>
      <c r="O857" s="454">
        <f t="shared" si="373"/>
        <v>1.0000000000000269E-2</v>
      </c>
      <c r="Q857" s="353">
        <v>828</v>
      </c>
      <c r="R857" s="54">
        <f t="shared" si="357"/>
        <v>7.6830867476410975E-22</v>
      </c>
      <c r="S857" s="253">
        <f t="shared" si="349"/>
        <v>8.4134364221226634E-9</v>
      </c>
      <c r="T857" s="253">
        <f t="shared" si="350"/>
        <v>3.8211177871959731E-9</v>
      </c>
      <c r="U857">
        <f t="shared" si="358"/>
        <v>4.788006051499956E-23</v>
      </c>
      <c r="V857" s="253">
        <f t="shared" si="359"/>
        <v>3.8211177871959252E-9</v>
      </c>
      <c r="W857" s="253">
        <f t="shared" si="360"/>
        <v>4.5923186349266902E-9</v>
      </c>
      <c r="X857">
        <f t="shared" si="351"/>
        <v>113.65676595692612</v>
      </c>
      <c r="Y857">
        <f t="shared" si="352"/>
        <v>15.595425926280697</v>
      </c>
      <c r="Z857" s="55">
        <f t="shared" si="353"/>
        <v>8.5124747496230029</v>
      </c>
      <c r="AA857" s="477">
        <f t="shared" si="354"/>
        <v>4.9888152577531435E-12</v>
      </c>
      <c r="AB857" s="253">
        <f t="shared" si="362"/>
        <v>6493243434.0726871</v>
      </c>
      <c r="AC857" s="261">
        <f t="shared" si="361"/>
        <v>54.630490805935949</v>
      </c>
      <c r="AD857" s="435">
        <f t="shared" si="355"/>
        <v>-1.5404755755586324E-2</v>
      </c>
      <c r="AE857" s="478">
        <f t="shared" si="363"/>
        <v>-5.2318781614303596E-2</v>
      </c>
    </row>
    <row r="858" spans="2:31" x14ac:dyDescent="0.3">
      <c r="B858" s="353">
        <v>829</v>
      </c>
      <c r="C858" s="432">
        <f t="shared" si="364"/>
        <v>113.65676595692484</v>
      </c>
      <c r="D858" s="433">
        <f t="shared" si="365"/>
        <v>15.595425926280628</v>
      </c>
      <c r="E858" s="434">
        <f t="shared" si="366"/>
        <v>7.0829511766576623</v>
      </c>
      <c r="F858" s="434">
        <f t="shared" si="367"/>
        <v>7.0829511766576143</v>
      </c>
      <c r="G858" s="434">
        <f t="shared" si="368"/>
        <v>4.7961634663806763E-14</v>
      </c>
      <c r="H858" s="467">
        <f t="shared" si="369"/>
        <v>8.5124747496229656</v>
      </c>
      <c r="I858" s="253">
        <f t="shared" si="347"/>
        <v>113.65676595692612</v>
      </c>
      <c r="J858">
        <f t="shared" si="348"/>
        <v>15.595425926280697</v>
      </c>
      <c r="K858" s="253">
        <f t="shared" si="370"/>
        <v>745381059780.61572</v>
      </c>
      <c r="L858" s="249">
        <f t="shared" si="371"/>
        <v>6558175868.413414</v>
      </c>
      <c r="M858" s="253">
        <f t="shared" si="372"/>
        <v>102277545967.36264</v>
      </c>
      <c r="N858" s="443">
        <f t="shared" si="356"/>
        <v>1.0000000000000656E-2</v>
      </c>
      <c r="O858" s="454">
        <f t="shared" si="373"/>
        <v>1.0000000000000413E-2</v>
      </c>
      <c r="Q858" s="353">
        <v>829</v>
      </c>
      <c r="R858" s="54">
        <f t="shared" si="357"/>
        <v>7.2090267425420924E-22</v>
      </c>
      <c r="S858" s="253">
        <f t="shared" si="349"/>
        <v>8.2018113752224937E-9</v>
      </c>
      <c r="T858" s="253">
        <f t="shared" si="350"/>
        <v>3.7250043573969278E-9</v>
      </c>
      <c r="U858">
        <f t="shared" si="358"/>
        <v>4.4925776322015507E-23</v>
      </c>
      <c r="V858" s="253">
        <f t="shared" si="359"/>
        <v>3.7250043573968827E-9</v>
      </c>
      <c r="W858" s="253">
        <f t="shared" si="360"/>
        <v>4.4768070178255659E-9</v>
      </c>
      <c r="X858">
        <f t="shared" si="351"/>
        <v>113.65676595692612</v>
      </c>
      <c r="Y858">
        <f t="shared" si="352"/>
        <v>15.595425926280697</v>
      </c>
      <c r="Z858" s="55">
        <f t="shared" si="353"/>
        <v>8.5124747496230029</v>
      </c>
      <c r="AA858" s="477">
        <f t="shared" si="354"/>
        <v>4.7278065217686511E-12</v>
      </c>
      <c r="AB858" s="253">
        <f t="shared" si="362"/>
        <v>6558175868.413414</v>
      </c>
      <c r="AC858" s="261">
        <f t="shared" si="361"/>
        <v>53.788921438262697</v>
      </c>
      <c r="AD858" s="435">
        <f t="shared" si="355"/>
        <v>-1.5404755755586398E-2</v>
      </c>
      <c r="AE858" s="478">
        <f t="shared" si="363"/>
        <v>-5.2318781614303596E-2</v>
      </c>
    </row>
    <row r="859" spans="2:31" x14ac:dyDescent="0.3">
      <c r="B859" s="353">
        <v>830</v>
      </c>
      <c r="C859" s="432">
        <f t="shared" si="364"/>
        <v>113.65676595692489</v>
      </c>
      <c r="D859" s="433">
        <f t="shared" si="365"/>
        <v>15.595425926280631</v>
      </c>
      <c r="E859" s="434">
        <f t="shared" si="366"/>
        <v>7.0829511766576632</v>
      </c>
      <c r="F859" s="434">
        <f t="shared" si="367"/>
        <v>7.082951176657617</v>
      </c>
      <c r="G859" s="434">
        <f t="shared" si="368"/>
        <v>4.6185277824406512E-14</v>
      </c>
      <c r="H859" s="467">
        <f t="shared" si="369"/>
        <v>8.5124747496229674</v>
      </c>
      <c r="I859" s="253">
        <f t="shared" si="347"/>
        <v>113.65676595692612</v>
      </c>
      <c r="J859">
        <f t="shared" si="348"/>
        <v>15.595425926280697</v>
      </c>
      <c r="K859" s="253">
        <f t="shared" si="370"/>
        <v>752834870378.42224</v>
      </c>
      <c r="L859" s="249">
        <f t="shared" si="371"/>
        <v>6623757627.0975485</v>
      </c>
      <c r="M859" s="253">
        <f t="shared" si="372"/>
        <v>103300321427.03615</v>
      </c>
      <c r="N859" s="443">
        <f t="shared" si="356"/>
        <v>9.9999999999988397E-3</v>
      </c>
      <c r="O859" s="454">
        <f t="shared" si="373"/>
        <v>1.0000000000000484E-2</v>
      </c>
      <c r="Q859" s="353">
        <v>830</v>
      </c>
      <c r="R859" s="54">
        <f t="shared" si="357"/>
        <v>6.7642170759874832E-22</v>
      </c>
      <c r="S859" s="253">
        <f t="shared" si="349"/>
        <v>7.9955093804294858E-9</v>
      </c>
      <c r="T859" s="253">
        <f t="shared" si="350"/>
        <v>3.6313084901809148E-9</v>
      </c>
      <c r="U859">
        <f t="shared" si="358"/>
        <v>4.2153776675020714E-23</v>
      </c>
      <c r="V859" s="253">
        <f t="shared" si="359"/>
        <v>3.6313084901808726E-9</v>
      </c>
      <c r="W859" s="253">
        <f t="shared" si="360"/>
        <v>4.364200890248571E-9</v>
      </c>
      <c r="X859">
        <f t="shared" si="351"/>
        <v>113.65676595692612</v>
      </c>
      <c r="Y859">
        <f t="shared" si="352"/>
        <v>15.595425926280697</v>
      </c>
      <c r="Z859" s="55">
        <f t="shared" si="353"/>
        <v>8.5124747496230029</v>
      </c>
      <c r="AA859" s="477">
        <f t="shared" si="354"/>
        <v>4.4804534448415566E-12</v>
      </c>
      <c r="AB859" s="253">
        <f t="shared" si="362"/>
        <v>6623757627.0975485</v>
      </c>
      <c r="AC859" s="261">
        <f t="shared" si="361"/>
        <v>52.96031624114984</v>
      </c>
      <c r="AD859" s="435">
        <f t="shared" si="355"/>
        <v>-1.5404755755586311E-2</v>
      </c>
      <c r="AE859" s="478">
        <f t="shared" si="363"/>
        <v>-5.2318781614303624E-2</v>
      </c>
    </row>
    <row r="860" spans="2:31" x14ac:dyDescent="0.3">
      <c r="B860" s="353">
        <v>831</v>
      </c>
      <c r="C860" s="432">
        <f t="shared" si="364"/>
        <v>113.65676595692493</v>
      </c>
      <c r="D860" s="433">
        <f t="shared" si="365"/>
        <v>15.595425926280631</v>
      </c>
      <c r="E860" s="434">
        <f t="shared" si="366"/>
        <v>7.0829511766576632</v>
      </c>
      <c r="F860" s="434">
        <f t="shared" si="367"/>
        <v>7.0829511766576196</v>
      </c>
      <c r="G860" s="434">
        <f t="shared" si="368"/>
        <v>4.3520742565306136E-14</v>
      </c>
      <c r="H860" s="467">
        <f t="shared" si="369"/>
        <v>8.5124747496229674</v>
      </c>
      <c r="I860" s="253">
        <f t="shared" si="347"/>
        <v>113.65676595692612</v>
      </c>
      <c r="J860">
        <f t="shared" si="348"/>
        <v>15.595425926280697</v>
      </c>
      <c r="K860" s="253">
        <f t="shared" si="370"/>
        <v>760363219082.20667</v>
      </c>
      <c r="L860" s="249">
        <f t="shared" si="371"/>
        <v>6689995203.3685236</v>
      </c>
      <c r="M860" s="253">
        <f t="shared" si="372"/>
        <v>104333324641.30676</v>
      </c>
      <c r="N860" s="443">
        <f t="shared" si="356"/>
        <v>1.0000000000002451E-2</v>
      </c>
      <c r="O860" s="454">
        <f t="shared" si="373"/>
        <v>1.0000000000000267E-2</v>
      </c>
      <c r="Q860" s="353">
        <v>831</v>
      </c>
      <c r="R860" s="54">
        <f t="shared" si="357"/>
        <v>6.3468529504922287E-22</v>
      </c>
      <c r="S860" s="253">
        <f t="shared" si="349"/>
        <v>7.7943965458242351E-9</v>
      </c>
      <c r="T860" s="253">
        <f t="shared" si="350"/>
        <v>3.5399693760559349E-9</v>
      </c>
      <c r="U860">
        <f t="shared" si="358"/>
        <v>3.9552814295982361E-23</v>
      </c>
      <c r="V860" s="253">
        <f t="shared" si="359"/>
        <v>3.5399693760558952E-9</v>
      </c>
      <c r="W860" s="253">
        <f t="shared" si="360"/>
        <v>4.2544271697683007E-9</v>
      </c>
      <c r="X860">
        <f t="shared" si="351"/>
        <v>113.65676595692612</v>
      </c>
      <c r="Y860">
        <f t="shared" si="352"/>
        <v>15.595425926280697</v>
      </c>
      <c r="Z860" s="55">
        <f t="shared" si="353"/>
        <v>8.5124747496230029</v>
      </c>
      <c r="AA860" s="477">
        <f t="shared" si="354"/>
        <v>4.2460415795278373E-12</v>
      </c>
      <c r="AB860" s="253">
        <f t="shared" si="362"/>
        <v>6689995203.3685236</v>
      </c>
      <c r="AC860" s="261">
        <f t="shared" si="361"/>
        <v>52.144475504716404</v>
      </c>
      <c r="AD860" s="435">
        <f t="shared" si="355"/>
        <v>-1.5404755755584656E-2</v>
      </c>
      <c r="AE860" s="478">
        <f t="shared" si="363"/>
        <v>-5.2318781614303533E-2</v>
      </c>
    </row>
    <row r="861" spans="2:31" x14ac:dyDescent="0.3">
      <c r="B861" s="353">
        <v>832</v>
      </c>
      <c r="C861" s="432">
        <f t="shared" si="364"/>
        <v>113.65676595692497</v>
      </c>
      <c r="D861" s="433">
        <f t="shared" si="365"/>
        <v>15.595425926280639</v>
      </c>
      <c r="E861" s="434">
        <f t="shared" si="366"/>
        <v>7.0829511766576667</v>
      </c>
      <c r="F861" s="434">
        <f t="shared" si="367"/>
        <v>7.0829511766576223</v>
      </c>
      <c r="G861" s="434">
        <f t="shared" si="368"/>
        <v>4.4408920985006262E-14</v>
      </c>
      <c r="H861" s="467">
        <f t="shared" si="369"/>
        <v>8.5124747496229709</v>
      </c>
      <c r="I861" s="253">
        <f t="shared" si="347"/>
        <v>113.65676595692612</v>
      </c>
      <c r="J861">
        <f t="shared" si="348"/>
        <v>15.595425926280697</v>
      </c>
      <c r="K861" s="253">
        <f t="shared" si="370"/>
        <v>767966851273.02905</v>
      </c>
      <c r="L861" s="249">
        <f t="shared" si="371"/>
        <v>6756895155.4022093</v>
      </c>
      <c r="M861" s="253">
        <f t="shared" si="372"/>
        <v>105376657887.71953</v>
      </c>
      <c r="N861" s="443">
        <f t="shared" si="356"/>
        <v>9.999999999997105E-3</v>
      </c>
      <c r="O861" s="454">
        <f t="shared" si="373"/>
        <v>1.0000000000000422E-2</v>
      </c>
      <c r="Q861" s="353">
        <v>832</v>
      </c>
      <c r="R861" s="54">
        <f t="shared" si="357"/>
        <v>5.9552409277597299E-22</v>
      </c>
      <c r="S861" s="253">
        <f t="shared" si="349"/>
        <v>7.5983423473006023E-9</v>
      </c>
      <c r="T861" s="253">
        <f t="shared" si="350"/>
        <v>3.4509277350846823E-9</v>
      </c>
      <c r="U861">
        <f t="shared" si="358"/>
        <v>3.711233588376213E-23</v>
      </c>
      <c r="V861" s="253">
        <f t="shared" si="359"/>
        <v>3.4509277350846451E-9</v>
      </c>
      <c r="W861" s="253">
        <f t="shared" si="360"/>
        <v>4.1474146122159196E-9</v>
      </c>
      <c r="X861">
        <f t="shared" si="351"/>
        <v>113.65676595692612</v>
      </c>
      <c r="Y861">
        <f t="shared" si="352"/>
        <v>15.595425926280697</v>
      </c>
      <c r="Z861" s="55">
        <f t="shared" si="353"/>
        <v>8.5124747496230029</v>
      </c>
      <c r="AA861" s="477">
        <f t="shared" si="354"/>
        <v>4.023893857403268E-12</v>
      </c>
      <c r="AB861" s="253">
        <f t="shared" si="362"/>
        <v>6756895155.4022093</v>
      </c>
      <c r="AC861" s="261">
        <f t="shared" si="361"/>
        <v>51.341202595562905</v>
      </c>
      <c r="AD861" s="435">
        <f t="shared" si="355"/>
        <v>-1.5404755755589946E-2</v>
      </c>
      <c r="AE861" s="478">
        <f t="shared" si="363"/>
        <v>-5.2318781614303513E-2</v>
      </c>
    </row>
    <row r="862" spans="2:31" x14ac:dyDescent="0.3">
      <c r="B862" s="353">
        <v>833</v>
      </c>
      <c r="C862" s="432">
        <f t="shared" si="364"/>
        <v>113.65676595692503</v>
      </c>
      <c r="D862" s="433">
        <f t="shared" si="365"/>
        <v>15.595425926280639</v>
      </c>
      <c r="E862" s="434">
        <f t="shared" si="366"/>
        <v>7.0829511766576667</v>
      </c>
      <c r="F862" s="434">
        <f t="shared" si="367"/>
        <v>7.0829511766576259</v>
      </c>
      <c r="G862" s="434">
        <f t="shared" si="368"/>
        <v>4.0856207306205761E-14</v>
      </c>
      <c r="H862" s="467">
        <f t="shared" si="369"/>
        <v>8.5124747496229709</v>
      </c>
      <c r="I862" s="253">
        <f t="shared" si="347"/>
        <v>113.65676595692612</v>
      </c>
      <c r="J862">
        <f t="shared" si="348"/>
        <v>15.595425926280697</v>
      </c>
      <c r="K862" s="253">
        <f t="shared" si="370"/>
        <v>775646519785.75977</v>
      </c>
      <c r="L862" s="249">
        <f t="shared" si="371"/>
        <v>6824464106.9562311</v>
      </c>
      <c r="M862" s="253">
        <f t="shared" si="372"/>
        <v>106430424466.59679</v>
      </c>
      <c r="N862" s="443">
        <f t="shared" si="356"/>
        <v>1.0000000000000599E-2</v>
      </c>
      <c r="O862" s="454">
        <f t="shared" si="373"/>
        <v>1.000000000000055E-2</v>
      </c>
      <c r="Q862" s="353">
        <v>833</v>
      </c>
      <c r="R862" s="54">
        <f t="shared" si="357"/>
        <v>5.5877920576234719E-22</v>
      </c>
      <c r="S862" s="253">
        <f t="shared" si="349"/>
        <v>7.4072195438545703E-9</v>
      </c>
      <c r="T862" s="253">
        <f t="shared" si="350"/>
        <v>3.3641257784114136E-9</v>
      </c>
      <c r="U862">
        <f t="shared" si="358"/>
        <v>3.4822439294517725E-23</v>
      </c>
      <c r="V862" s="253">
        <f t="shared" si="359"/>
        <v>3.3641257784113788E-9</v>
      </c>
      <c r="W862" s="253">
        <f t="shared" si="360"/>
        <v>4.0430937654431563E-9</v>
      </c>
      <c r="X862">
        <f t="shared" si="351"/>
        <v>113.65676595692612</v>
      </c>
      <c r="Y862">
        <f t="shared" si="352"/>
        <v>15.595425926280697</v>
      </c>
      <c r="Z862" s="55">
        <f t="shared" si="353"/>
        <v>8.5124747496230029</v>
      </c>
      <c r="AA862" s="477">
        <f t="shared" si="354"/>
        <v>3.813368633438649E-12</v>
      </c>
      <c r="AB862" s="253">
        <f t="shared" si="362"/>
        <v>6824464106.9562311</v>
      </c>
      <c r="AC862" s="261">
        <f t="shared" si="361"/>
        <v>50.550303909380176</v>
      </c>
      <c r="AD862" s="435">
        <f t="shared" si="355"/>
        <v>-1.5404755755586471E-2</v>
      </c>
      <c r="AE862" s="478">
        <f t="shared" si="363"/>
        <v>-5.231878161430354E-2</v>
      </c>
    </row>
    <row r="863" spans="2:31" x14ac:dyDescent="0.3">
      <c r="B863" s="353">
        <v>834</v>
      </c>
      <c r="C863" s="432">
        <f t="shared" si="364"/>
        <v>113.65676595692507</v>
      </c>
      <c r="D863" s="433">
        <f t="shared" si="365"/>
        <v>15.595425926280642</v>
      </c>
      <c r="E863" s="434">
        <f t="shared" si="366"/>
        <v>7.0829511766576685</v>
      </c>
      <c r="F863" s="434">
        <f t="shared" si="367"/>
        <v>7.0829511766576285</v>
      </c>
      <c r="G863" s="434">
        <f t="shared" si="368"/>
        <v>3.9968028886505635E-14</v>
      </c>
      <c r="H863" s="467">
        <f t="shared" si="369"/>
        <v>8.5124747496229745</v>
      </c>
      <c r="I863" s="253">
        <f t="shared" ref="I863:I926" si="374">(($C$8*$C$11)/($C$9+$C$10))^(1/(1-$C$7))</f>
        <v>113.65676595692612</v>
      </c>
      <c r="J863">
        <f t="shared" ref="J863:J926" si="375">$C$11*$C$17^$C$7</f>
        <v>15.595425926280697</v>
      </c>
      <c r="K863" s="253">
        <f t="shared" si="370"/>
        <v>783402984983.61755</v>
      </c>
      <c r="L863" s="249">
        <f t="shared" si="371"/>
        <v>6892708748.0257931</v>
      </c>
      <c r="M863" s="253">
        <f t="shared" si="372"/>
        <v>107494728711.26283</v>
      </c>
      <c r="N863" s="443">
        <f t="shared" si="356"/>
        <v>1.0000000000000736E-2</v>
      </c>
      <c r="O863" s="454">
        <f t="shared" si="373"/>
        <v>1.0000000000000245E-2</v>
      </c>
      <c r="Q863" s="353">
        <v>834</v>
      </c>
      <c r="R863" s="54">
        <f t="shared" si="357"/>
        <v>5.2430154309450786E-22</v>
      </c>
      <c r="S863" s="253">
        <f t="shared" ref="S863:S926" si="376">$C$11*R863^$C$7</f>
        <v>7.2209040950034327E-9</v>
      </c>
      <c r="T863" s="253">
        <f t="shared" ref="T863:T926" si="377">$C$8*S863</f>
        <v>3.2795071707563425E-9</v>
      </c>
      <c r="U863">
        <f t="shared" si="358"/>
        <v>3.267383336414902E-23</v>
      </c>
      <c r="V863" s="253">
        <f t="shared" si="359"/>
        <v>3.2795071707563098E-9</v>
      </c>
      <c r="W863" s="253">
        <f t="shared" si="360"/>
        <v>3.9413969242470902E-9</v>
      </c>
      <c r="X863">
        <f t="shared" ref="X863:X926" si="378">(($C$8*$C$11)/($C$9+$C$10))^(1/(1-$C$7))</f>
        <v>113.65676595692612</v>
      </c>
      <c r="Y863">
        <f t="shared" ref="Y863:Y926" si="379">$C$11*$C$17^$C$7</f>
        <v>15.595425926280697</v>
      </c>
      <c r="Z863" s="55">
        <f t="shared" ref="Z863:Z926" si="380">(1-$C$8)*Y863</f>
        <v>8.5124747496230029</v>
      </c>
      <c r="AA863" s="477">
        <f t="shared" si="354"/>
        <v>3.6138578326909368E-12</v>
      </c>
      <c r="AB863" s="253">
        <f t="shared" si="362"/>
        <v>6892708748.0257931</v>
      </c>
      <c r="AC863" s="261">
        <f t="shared" si="361"/>
        <v>49.771588824285516</v>
      </c>
      <c r="AD863" s="435">
        <f t="shared" si="355"/>
        <v>-1.5404755755586287E-2</v>
      </c>
      <c r="AE863" s="478">
        <f t="shared" si="363"/>
        <v>-5.2318781614303637E-2</v>
      </c>
    </row>
    <row r="864" spans="2:31" x14ac:dyDescent="0.3">
      <c r="B864" s="353">
        <v>835</v>
      </c>
      <c r="C864" s="432">
        <f t="shared" si="364"/>
        <v>113.65676595692511</v>
      </c>
      <c r="D864" s="433">
        <f t="shared" si="365"/>
        <v>15.595425926280642</v>
      </c>
      <c r="E864" s="434">
        <f t="shared" si="366"/>
        <v>7.0829511766576685</v>
      </c>
      <c r="F864" s="434">
        <f t="shared" si="367"/>
        <v>7.0829511766576312</v>
      </c>
      <c r="G864" s="434">
        <f t="shared" si="368"/>
        <v>3.730349362740526E-14</v>
      </c>
      <c r="H864" s="467">
        <f t="shared" si="369"/>
        <v>8.5124747496229745</v>
      </c>
      <c r="I864" s="253">
        <f t="shared" si="374"/>
        <v>113.65676595692612</v>
      </c>
      <c r="J864">
        <f t="shared" si="375"/>
        <v>15.595425926280697</v>
      </c>
      <c r="K864" s="253">
        <f t="shared" si="370"/>
        <v>791237014833.4541</v>
      </c>
      <c r="L864" s="249">
        <f t="shared" si="371"/>
        <v>6961635835.5060511</v>
      </c>
      <c r="M864" s="253">
        <f t="shared" si="372"/>
        <v>108569675998.37553</v>
      </c>
      <c r="N864" s="443">
        <f t="shared" si="356"/>
        <v>1.000000000000068E-2</v>
      </c>
      <c r="O864" s="454">
        <f t="shared" si="373"/>
        <v>1.0000000000000476E-2</v>
      </c>
      <c r="Q864" s="353">
        <v>835</v>
      </c>
      <c r="R864" s="54">
        <f t="shared" si="357"/>
        <v>4.9195121303099402E-22</v>
      </c>
      <c r="S864" s="253">
        <f t="shared" si="376"/>
        <v>7.0392750802825729E-9</v>
      </c>
      <c r="T864" s="253">
        <f t="shared" si="377"/>
        <v>3.1970169938536143E-9</v>
      </c>
      <c r="U864">
        <f t="shared" si="358"/>
        <v>3.0657800209770261E-23</v>
      </c>
      <c r="V864" s="253">
        <f t="shared" si="359"/>
        <v>3.1970169938535837E-9</v>
      </c>
      <c r="W864" s="253">
        <f t="shared" si="360"/>
        <v>3.842258086428959E-9</v>
      </c>
      <c r="X864">
        <f t="shared" si="378"/>
        <v>113.65676595692612</v>
      </c>
      <c r="Y864">
        <f t="shared" si="379"/>
        <v>15.595425926280697</v>
      </c>
      <c r="Z864" s="55">
        <f t="shared" si="380"/>
        <v>8.5124747496230029</v>
      </c>
      <c r="AA864" s="477">
        <f t="shared" ref="AA864:AA927" si="381">AA863*(1-$C$9)</f>
        <v>3.4247851939572393E-12</v>
      </c>
      <c r="AB864" s="253">
        <f t="shared" si="362"/>
        <v>6961635835.5060511</v>
      </c>
      <c r="AC864" s="261">
        <f t="shared" si="361"/>
        <v>49.004869654880011</v>
      </c>
      <c r="AD864" s="435">
        <f t="shared" ref="AD864:AD927" si="382">(AC864-AC863)/AC863</f>
        <v>-1.540475575558465E-2</v>
      </c>
      <c r="AE864" s="478">
        <f t="shared" si="363"/>
        <v>-5.2318781614303561E-2</v>
      </c>
    </row>
    <row r="865" spans="2:31" x14ac:dyDescent="0.3">
      <c r="B865" s="353">
        <v>836</v>
      </c>
      <c r="C865" s="432">
        <f t="shared" si="364"/>
        <v>113.65676595692516</v>
      </c>
      <c r="D865" s="433">
        <f t="shared" si="365"/>
        <v>15.595425926280642</v>
      </c>
      <c r="E865" s="434">
        <f t="shared" si="366"/>
        <v>7.0829511766576685</v>
      </c>
      <c r="F865" s="434">
        <f t="shared" si="367"/>
        <v>7.0829511766576339</v>
      </c>
      <c r="G865" s="434">
        <f t="shared" si="368"/>
        <v>3.4638958368304884E-14</v>
      </c>
      <c r="H865" s="467">
        <f t="shared" si="369"/>
        <v>8.5124747496229745</v>
      </c>
      <c r="I865" s="253">
        <f t="shared" si="374"/>
        <v>113.65676595692612</v>
      </c>
      <c r="J865">
        <f t="shared" si="375"/>
        <v>15.595425926280697</v>
      </c>
      <c r="K865" s="253">
        <f t="shared" si="370"/>
        <v>799149384981.78894</v>
      </c>
      <c r="L865" s="249">
        <f t="shared" si="371"/>
        <v>7031252193.8611116</v>
      </c>
      <c r="M865" s="253">
        <f t="shared" si="372"/>
        <v>109655372758.35938</v>
      </c>
      <c r="N865" s="443">
        <f t="shared" ref="N865:N928" si="383">(M865-M864)/M864</f>
        <v>1.0000000000000788E-2</v>
      </c>
      <c r="O865" s="454">
        <f t="shared" si="373"/>
        <v>1.0000000000000377E-2</v>
      </c>
      <c r="Q865" s="353">
        <v>836</v>
      </c>
      <c r="R865" s="54">
        <f t="shared" si="357"/>
        <v>4.6159695539755811E-22</v>
      </c>
      <c r="S865" s="253">
        <f t="shared" si="376"/>
        <v>6.8622146207667748E-9</v>
      </c>
      <c r="T865" s="253">
        <f t="shared" si="377"/>
        <v>3.1166017108087565E-9</v>
      </c>
      <c r="U865">
        <f t="shared" si="358"/>
        <v>2.8766159857247857E-23</v>
      </c>
      <c r="V865" s="253">
        <f t="shared" si="359"/>
        <v>3.1166017108087276E-9</v>
      </c>
      <c r="W865" s="253">
        <f t="shared" si="360"/>
        <v>3.7456129099580187E-9</v>
      </c>
      <c r="X865">
        <f t="shared" si="378"/>
        <v>113.65676595692612</v>
      </c>
      <c r="Y865">
        <f t="shared" si="379"/>
        <v>15.595425926280697</v>
      </c>
      <c r="Z865" s="55">
        <f t="shared" si="380"/>
        <v>8.5124747496230029</v>
      </c>
      <c r="AA865" s="477">
        <f t="shared" si="381"/>
        <v>3.2456046053186902E-12</v>
      </c>
      <c r="AB865" s="253">
        <f t="shared" si="362"/>
        <v>7031252193.8611116</v>
      </c>
      <c r="AC865" s="261">
        <f t="shared" si="361"/>
        <v>48.249961607012153</v>
      </c>
      <c r="AD865" s="435">
        <f t="shared" si="382"/>
        <v>-1.5404755755588102E-2</v>
      </c>
      <c r="AE865" s="478">
        <f t="shared" si="363"/>
        <v>-5.2318781614303561E-2</v>
      </c>
    </row>
    <row r="866" spans="2:31" x14ac:dyDescent="0.3">
      <c r="B866" s="353">
        <v>837</v>
      </c>
      <c r="C866" s="432">
        <f t="shared" si="364"/>
        <v>113.6567659569252</v>
      </c>
      <c r="D866" s="433">
        <f t="shared" si="365"/>
        <v>15.595425926280649</v>
      </c>
      <c r="E866" s="434">
        <f t="shared" si="366"/>
        <v>7.082951176657672</v>
      </c>
      <c r="F866" s="434">
        <f t="shared" si="367"/>
        <v>7.0829511766576365</v>
      </c>
      <c r="G866" s="434">
        <f t="shared" si="368"/>
        <v>3.5527136788005009E-14</v>
      </c>
      <c r="H866" s="467">
        <f t="shared" si="369"/>
        <v>8.512474749622978</v>
      </c>
      <c r="I866" s="253">
        <f t="shared" si="374"/>
        <v>113.65676595692612</v>
      </c>
      <c r="J866">
        <f t="shared" si="375"/>
        <v>15.595425926280697</v>
      </c>
      <c r="K866" s="253">
        <f t="shared" si="370"/>
        <v>807140878831.60706</v>
      </c>
      <c r="L866" s="249">
        <f t="shared" si="371"/>
        <v>7101564715.7997227</v>
      </c>
      <c r="M866" s="253">
        <f t="shared" si="372"/>
        <v>110751926485.94286</v>
      </c>
      <c r="N866" s="443">
        <f t="shared" si="383"/>
        <v>9.9999999999989698E-3</v>
      </c>
      <c r="O866" s="454">
        <f t="shared" si="373"/>
        <v>1.0000000000000283E-2</v>
      </c>
      <c r="Q866" s="353">
        <v>837</v>
      </c>
      <c r="R866" s="54">
        <f t="shared" si="357"/>
        <v>4.3311560900424342E-22</v>
      </c>
      <c r="S866" s="253">
        <f t="shared" si="376"/>
        <v>6.6896078025657734E-9</v>
      </c>
      <c r="T866" s="253">
        <f t="shared" si="377"/>
        <v>3.0382091313527692E-9</v>
      </c>
      <c r="U866">
        <f t="shared" si="358"/>
        <v>2.6991237051281545E-23</v>
      </c>
      <c r="V866" s="253">
        <f t="shared" si="359"/>
        <v>3.0382091313527423E-9</v>
      </c>
      <c r="W866" s="253">
        <f t="shared" si="360"/>
        <v>3.6513986712130042E-9</v>
      </c>
      <c r="X866">
        <f t="shared" si="378"/>
        <v>113.65676595692612</v>
      </c>
      <c r="Y866">
        <f t="shared" si="379"/>
        <v>15.595425926280697</v>
      </c>
      <c r="Z866" s="55">
        <f t="shared" si="380"/>
        <v>8.5124747496230029</v>
      </c>
      <c r="AA866" s="477">
        <f t="shared" si="381"/>
        <v>3.0757985267666436E-12</v>
      </c>
      <c r="AB866" s="253">
        <f t="shared" si="362"/>
        <v>7101564715.7997227</v>
      </c>
      <c r="AC866" s="261">
        <f t="shared" si="361"/>
        <v>47.506682733239629</v>
      </c>
      <c r="AD866" s="435">
        <f t="shared" si="382"/>
        <v>-1.5404755755588086E-2</v>
      </c>
      <c r="AE866" s="478">
        <f t="shared" si="363"/>
        <v>-5.2318781614303624E-2</v>
      </c>
    </row>
    <row r="867" spans="2:31" x14ac:dyDescent="0.3">
      <c r="B867" s="353">
        <v>838</v>
      </c>
      <c r="C867" s="432">
        <f t="shared" si="364"/>
        <v>113.65676595692524</v>
      </c>
      <c r="D867" s="433">
        <f t="shared" si="365"/>
        <v>15.595425926280649</v>
      </c>
      <c r="E867" s="434">
        <f t="shared" si="366"/>
        <v>7.082951176657672</v>
      </c>
      <c r="F867" s="434">
        <f t="shared" si="367"/>
        <v>7.0829511766576392</v>
      </c>
      <c r="G867" s="434">
        <f t="shared" si="368"/>
        <v>3.2862601528904634E-14</v>
      </c>
      <c r="H867" s="467">
        <f t="shared" si="369"/>
        <v>8.512474749622978</v>
      </c>
      <c r="I867" s="253">
        <f t="shared" si="374"/>
        <v>113.65676595692612</v>
      </c>
      <c r="J867">
        <f t="shared" si="375"/>
        <v>15.595425926280697</v>
      </c>
      <c r="K867" s="253">
        <f t="shared" si="370"/>
        <v>815212287619.92346</v>
      </c>
      <c r="L867" s="249">
        <f t="shared" si="371"/>
        <v>7172580362.9577198</v>
      </c>
      <c r="M867" s="253">
        <f t="shared" si="372"/>
        <v>111859445750.80235</v>
      </c>
      <c r="N867" s="443">
        <f t="shared" si="383"/>
        <v>1.0000000000000618E-2</v>
      </c>
      <c r="O867" s="454">
        <f t="shared" si="373"/>
        <v>1.0000000000000417E-2</v>
      </c>
      <c r="Q867" s="353">
        <v>838</v>
      </c>
      <c r="R867" s="54">
        <f t="shared" si="357"/>
        <v>4.0639161192376662E-22</v>
      </c>
      <c r="S867" s="253">
        <f t="shared" si="376"/>
        <v>6.5213426022441486E-9</v>
      </c>
      <c r="T867" s="253">
        <f t="shared" si="377"/>
        <v>2.9617883779701887E-9</v>
      </c>
      <c r="U867">
        <f t="shared" si="358"/>
        <v>2.5325830113362027E-23</v>
      </c>
      <c r="V867" s="253">
        <f t="shared" si="359"/>
        <v>2.9617883779701635E-9</v>
      </c>
      <c r="W867" s="253">
        <f t="shared" si="360"/>
        <v>3.5595542242739599E-9</v>
      </c>
      <c r="X867">
        <f t="shared" si="378"/>
        <v>113.65676595692612</v>
      </c>
      <c r="Y867">
        <f t="shared" si="379"/>
        <v>15.595425926280697</v>
      </c>
      <c r="Z867" s="55">
        <f t="shared" si="380"/>
        <v>8.5124747496230029</v>
      </c>
      <c r="AA867" s="477">
        <f t="shared" si="381"/>
        <v>2.9148764953551428E-12</v>
      </c>
      <c r="AB867" s="253">
        <f t="shared" si="362"/>
        <v>7172580362.9577198</v>
      </c>
      <c r="AC867" s="261">
        <f t="shared" si="361"/>
        <v>46.77485388897594</v>
      </c>
      <c r="AD867" s="435">
        <f t="shared" si="382"/>
        <v>-1.5404755755586362E-2</v>
      </c>
      <c r="AE867" s="478">
        <f t="shared" si="363"/>
        <v>-5.231878161430361E-2</v>
      </c>
    </row>
    <row r="868" spans="2:31" x14ac:dyDescent="0.3">
      <c r="B868" s="353">
        <v>839</v>
      </c>
      <c r="C868" s="432">
        <f t="shared" si="364"/>
        <v>113.65676595692527</v>
      </c>
      <c r="D868" s="433">
        <f t="shared" si="365"/>
        <v>15.595425926280654</v>
      </c>
      <c r="E868" s="434">
        <f t="shared" si="366"/>
        <v>7.0829511766576738</v>
      </c>
      <c r="F868" s="434">
        <f t="shared" si="367"/>
        <v>7.082951176657641</v>
      </c>
      <c r="G868" s="434">
        <f t="shared" si="368"/>
        <v>3.2862601528904634E-14</v>
      </c>
      <c r="H868" s="467">
        <f t="shared" si="369"/>
        <v>8.5124747496229798</v>
      </c>
      <c r="I868" s="253">
        <f t="shared" si="374"/>
        <v>113.65676595692612</v>
      </c>
      <c r="J868">
        <f t="shared" si="375"/>
        <v>15.595425926280697</v>
      </c>
      <c r="K868" s="253">
        <f t="shared" si="370"/>
        <v>823364410496.12292</v>
      </c>
      <c r="L868" s="249">
        <f t="shared" si="371"/>
        <v>7244306166.5872974</v>
      </c>
      <c r="M868" s="253">
        <f t="shared" si="372"/>
        <v>112978040208.31044</v>
      </c>
      <c r="N868" s="443">
        <f t="shared" si="383"/>
        <v>1.0000000000000569E-2</v>
      </c>
      <c r="O868" s="454">
        <f t="shared" si="373"/>
        <v>1.0000000000000279E-2</v>
      </c>
      <c r="Q868" s="353">
        <v>839</v>
      </c>
      <c r="R868" s="54">
        <f t="shared" si="357"/>
        <v>3.8131653260360615E-22</v>
      </c>
      <c r="S868" s="253">
        <f t="shared" si="376"/>
        <v>6.3573098141168932E-9</v>
      </c>
      <c r="T868" s="253">
        <f t="shared" si="377"/>
        <v>2.8872898528790267E-9</v>
      </c>
      <c r="U868">
        <f t="shared" si="358"/>
        <v>2.3763181721247606E-23</v>
      </c>
      <c r="V868" s="253">
        <f t="shared" si="359"/>
        <v>2.8872898528790032E-9</v>
      </c>
      <c r="W868" s="253">
        <f t="shared" si="360"/>
        <v>3.4700199612378665E-9</v>
      </c>
      <c r="X868">
        <f t="shared" si="378"/>
        <v>113.65676595692612</v>
      </c>
      <c r="Y868">
        <f t="shared" si="379"/>
        <v>15.595425926280697</v>
      </c>
      <c r="Z868" s="55">
        <f t="shared" si="380"/>
        <v>8.5124747496230029</v>
      </c>
      <c r="AA868" s="477">
        <f t="shared" si="381"/>
        <v>2.7623737085619904E-12</v>
      </c>
      <c r="AB868" s="253">
        <f t="shared" si="362"/>
        <v>7244306166.5872974</v>
      </c>
      <c r="AC868" s="261">
        <f t="shared" si="361"/>
        <v>46.054298689313029</v>
      </c>
      <c r="AD868" s="435">
        <f t="shared" si="382"/>
        <v>-1.5404755755586317E-2</v>
      </c>
      <c r="AE868" s="478">
        <f t="shared" si="363"/>
        <v>-5.2318781614303603E-2</v>
      </c>
    </row>
    <row r="869" spans="2:31" x14ac:dyDescent="0.3">
      <c r="B869" s="353">
        <v>840</v>
      </c>
      <c r="C869" s="432">
        <f t="shared" si="364"/>
        <v>113.6567659569253</v>
      </c>
      <c r="D869" s="433">
        <f t="shared" si="365"/>
        <v>15.595425926280654</v>
      </c>
      <c r="E869" s="434">
        <f t="shared" si="366"/>
        <v>7.0829511766576738</v>
      </c>
      <c r="F869" s="434">
        <f t="shared" si="367"/>
        <v>7.0829511766576427</v>
      </c>
      <c r="G869" s="434">
        <f t="shared" si="368"/>
        <v>3.1086244689504383E-14</v>
      </c>
      <c r="H869" s="467">
        <f t="shared" si="369"/>
        <v>8.5124747496229798</v>
      </c>
      <c r="I869" s="253">
        <f t="shared" si="374"/>
        <v>113.65676595692612</v>
      </c>
      <c r="J869">
        <f t="shared" si="375"/>
        <v>15.595425926280697</v>
      </c>
      <c r="K869" s="253">
        <f t="shared" si="370"/>
        <v>831598054601.08435</v>
      </c>
      <c r="L869" s="249">
        <f t="shared" si="371"/>
        <v>7316749228.25317</v>
      </c>
      <c r="M869" s="253">
        <f t="shared" si="372"/>
        <v>114107820610.39342</v>
      </c>
      <c r="N869" s="443">
        <f t="shared" si="383"/>
        <v>9.9999999999988744E-3</v>
      </c>
      <c r="O869" s="454">
        <f t="shared" si="373"/>
        <v>1.0000000000000238E-2</v>
      </c>
      <c r="Q869" s="353">
        <v>840</v>
      </c>
      <c r="R869" s="54">
        <f t="shared" si="357"/>
        <v>3.5778862990930162E-22</v>
      </c>
      <c r="S869" s="253">
        <f t="shared" si="376"/>
        <v>6.1974029793740953E-9</v>
      </c>
      <c r="T869" s="253">
        <f t="shared" si="377"/>
        <v>2.8146652058414307E-9</v>
      </c>
      <c r="U869">
        <f t="shared" si="358"/>
        <v>2.2296951491398657E-23</v>
      </c>
      <c r="V869" s="253">
        <f t="shared" si="359"/>
        <v>2.8146652058414083E-9</v>
      </c>
      <c r="W869" s="253">
        <f t="shared" si="360"/>
        <v>3.3827377735326647E-9</v>
      </c>
      <c r="X869">
        <f t="shared" si="378"/>
        <v>113.65676595692612</v>
      </c>
      <c r="Y869">
        <f t="shared" si="379"/>
        <v>15.595425926280697</v>
      </c>
      <c r="Z869" s="55">
        <f t="shared" si="380"/>
        <v>8.5124747496230029</v>
      </c>
      <c r="AA869" s="477">
        <f t="shared" si="381"/>
        <v>2.6178496817666416E-12</v>
      </c>
      <c r="AB869" s="253">
        <f t="shared" si="362"/>
        <v>7316749228.25317</v>
      </c>
      <c r="AC869" s="261">
        <f t="shared" si="361"/>
        <v>45.344843466509253</v>
      </c>
      <c r="AD869" s="435">
        <f t="shared" si="382"/>
        <v>-1.5404755755588256E-2</v>
      </c>
      <c r="AE869" s="478">
        <f t="shared" si="363"/>
        <v>-5.2318781614303644E-2</v>
      </c>
    </row>
    <row r="870" spans="2:31" x14ac:dyDescent="0.3">
      <c r="B870" s="353">
        <v>841</v>
      </c>
      <c r="C870" s="432">
        <f t="shared" si="364"/>
        <v>113.65676595692533</v>
      </c>
      <c r="D870" s="433">
        <f t="shared" si="365"/>
        <v>15.595425926280654</v>
      </c>
      <c r="E870" s="434">
        <f t="shared" si="366"/>
        <v>7.0829511766576738</v>
      </c>
      <c r="F870" s="434">
        <f t="shared" si="367"/>
        <v>7.0829511766576445</v>
      </c>
      <c r="G870" s="434">
        <f t="shared" si="368"/>
        <v>2.9309887850104133E-14</v>
      </c>
      <c r="H870" s="467">
        <f t="shared" si="369"/>
        <v>8.5124747496229798</v>
      </c>
      <c r="I870" s="253">
        <f t="shared" si="374"/>
        <v>113.65676595692612</v>
      </c>
      <c r="J870">
        <f t="shared" si="375"/>
        <v>15.595425926280697</v>
      </c>
      <c r="K870" s="253">
        <f t="shared" si="370"/>
        <v>839914035147.09546</v>
      </c>
      <c r="L870" s="249">
        <f t="shared" si="371"/>
        <v>7389916720.5357018</v>
      </c>
      <c r="M870" s="253">
        <f t="shared" si="372"/>
        <v>115248898816.49744</v>
      </c>
      <c r="N870" s="443">
        <f t="shared" si="383"/>
        <v>1.0000000000000744E-2</v>
      </c>
      <c r="O870" s="454">
        <f t="shared" si="373"/>
        <v>1.0000000000000319E-2</v>
      </c>
      <c r="Q870" s="353">
        <v>841</v>
      </c>
      <c r="R870" s="54">
        <f t="shared" si="357"/>
        <v>3.3571244031385736E-22</v>
      </c>
      <c r="S870" s="253">
        <f t="shared" si="376"/>
        <v>6.0415183169879992E-9</v>
      </c>
      <c r="T870" s="253">
        <f t="shared" si="377"/>
        <v>2.743867302783851E-9</v>
      </c>
      <c r="U870">
        <f t="shared" si="358"/>
        <v>2.0921190253124204E-23</v>
      </c>
      <c r="V870" s="253">
        <f t="shared" si="359"/>
        <v>2.74386730278383E-9</v>
      </c>
      <c r="W870" s="253">
        <f t="shared" si="360"/>
        <v>3.2976510142041482E-9</v>
      </c>
      <c r="X870">
        <f t="shared" si="378"/>
        <v>113.65676595692612</v>
      </c>
      <c r="Y870">
        <f t="shared" si="379"/>
        <v>15.595425926280697</v>
      </c>
      <c r="Z870" s="55">
        <f t="shared" si="380"/>
        <v>8.5124747496230029</v>
      </c>
      <c r="AA870" s="477">
        <f t="shared" si="381"/>
        <v>2.4808869759672183E-12</v>
      </c>
      <c r="AB870" s="253">
        <f t="shared" si="362"/>
        <v>7389916720.5357018</v>
      </c>
      <c r="AC870" s="261">
        <f t="shared" si="361"/>
        <v>44.646317228132389</v>
      </c>
      <c r="AD870" s="435">
        <f t="shared" si="382"/>
        <v>-1.5404755755586211E-2</v>
      </c>
      <c r="AE870" s="478">
        <f t="shared" si="363"/>
        <v>-5.2318781614303658E-2</v>
      </c>
    </row>
    <row r="871" spans="2:31" x14ac:dyDescent="0.3">
      <c r="B871" s="353">
        <v>842</v>
      </c>
      <c r="C871" s="432">
        <f t="shared" si="364"/>
        <v>113.65676595692535</v>
      </c>
      <c r="D871" s="433">
        <f t="shared" si="365"/>
        <v>15.595425926280654</v>
      </c>
      <c r="E871" s="434">
        <f t="shared" si="366"/>
        <v>7.0829511766576738</v>
      </c>
      <c r="F871" s="434">
        <f t="shared" si="367"/>
        <v>7.0829511766576463</v>
      </c>
      <c r="G871" s="434">
        <f t="shared" si="368"/>
        <v>2.7533531010703882E-14</v>
      </c>
      <c r="H871" s="467">
        <f t="shared" si="369"/>
        <v>8.5124747496229798</v>
      </c>
      <c r="I871" s="253">
        <f t="shared" si="374"/>
        <v>113.65676595692612</v>
      </c>
      <c r="J871">
        <f t="shared" si="375"/>
        <v>15.595425926280697</v>
      </c>
      <c r="K871" s="253">
        <f t="shared" si="370"/>
        <v>848313175498.56665</v>
      </c>
      <c r="L871" s="249">
        <f t="shared" si="371"/>
        <v>7463815887.7410593</v>
      </c>
      <c r="M871" s="253">
        <f t="shared" si="372"/>
        <v>116401387804.66231</v>
      </c>
      <c r="N871" s="443">
        <f t="shared" si="383"/>
        <v>9.9999999999991051E-3</v>
      </c>
      <c r="O871" s="454">
        <f t="shared" si="373"/>
        <v>1.0000000000000281E-2</v>
      </c>
      <c r="Q871" s="353">
        <v>842</v>
      </c>
      <c r="R871" s="54">
        <f t="shared" ref="R871:R934" si="384">AA871/AB871</f>
        <v>3.1499839055828879E-22</v>
      </c>
      <c r="S871" s="253">
        <f t="shared" si="376"/>
        <v>5.8895546563583211E-9</v>
      </c>
      <c r="T871" s="253">
        <f t="shared" si="377"/>
        <v>2.6748501952066627E-9</v>
      </c>
      <c r="U871">
        <f t="shared" ref="U871:U934" si="385">($C$9+$C$10)*R871</f>
        <v>1.963031591005911E-23</v>
      </c>
      <c r="V871" s="253">
        <f t="shared" ref="V871:V934" si="386">T871-U871</f>
        <v>2.6748501952066432E-9</v>
      </c>
      <c r="W871" s="253">
        <f t="shared" ref="W871:W934" si="387">(1-$C$8)*S871</f>
        <v>3.2147044611516584E-9</v>
      </c>
      <c r="X871">
        <f t="shared" si="378"/>
        <v>113.65676595692612</v>
      </c>
      <c r="Y871">
        <f t="shared" si="379"/>
        <v>15.595425926280697</v>
      </c>
      <c r="Z871" s="55">
        <f t="shared" si="380"/>
        <v>8.5124747496230029</v>
      </c>
      <c r="AA871" s="477">
        <f t="shared" si="381"/>
        <v>2.3510899920618193E-12</v>
      </c>
      <c r="AB871" s="253">
        <f t="shared" si="362"/>
        <v>7463815887.7410593</v>
      </c>
      <c r="AC871" s="261">
        <f t="shared" si="361"/>
        <v>43.958551615846581</v>
      </c>
      <c r="AD871" s="435">
        <f t="shared" si="382"/>
        <v>-1.5404755755586395E-2</v>
      </c>
      <c r="AE871" s="478">
        <f t="shared" si="363"/>
        <v>-5.2318781614303617E-2</v>
      </c>
    </row>
    <row r="872" spans="2:31" x14ac:dyDescent="0.3">
      <c r="B872" s="353">
        <v>843</v>
      </c>
      <c r="C872" s="432">
        <f t="shared" si="364"/>
        <v>113.65676595692538</v>
      </c>
      <c r="D872" s="433">
        <f t="shared" si="365"/>
        <v>15.59542592628066</v>
      </c>
      <c r="E872" s="434">
        <f t="shared" si="366"/>
        <v>7.0829511766576765</v>
      </c>
      <c r="F872" s="434">
        <f t="shared" si="367"/>
        <v>7.0829511766576481</v>
      </c>
      <c r="G872" s="434">
        <f t="shared" si="368"/>
        <v>2.8421709430404007E-14</v>
      </c>
      <c r="H872" s="467">
        <f t="shared" si="369"/>
        <v>8.5124747496229833</v>
      </c>
      <c r="I872" s="253">
        <f t="shared" si="374"/>
        <v>113.65676595692612</v>
      </c>
      <c r="J872">
        <f t="shared" si="375"/>
        <v>15.595425926280697</v>
      </c>
      <c r="K872" s="253">
        <f t="shared" si="370"/>
        <v>856796307253.55249</v>
      </c>
      <c r="L872" s="249">
        <f t="shared" si="371"/>
        <v>7538454046.6184702</v>
      </c>
      <c r="M872" s="253">
        <f t="shared" si="372"/>
        <v>117565401682.70898</v>
      </c>
      <c r="N872" s="443">
        <f t="shared" si="383"/>
        <v>1.000000000000046E-2</v>
      </c>
      <c r="O872" s="454">
        <f t="shared" si="373"/>
        <v>1.0000000000000205E-2</v>
      </c>
      <c r="Q872" s="353">
        <v>843</v>
      </c>
      <c r="R872" s="54">
        <f t="shared" si="384"/>
        <v>2.9556243421169564E-22</v>
      </c>
      <c r="S872" s="253">
        <f t="shared" si="376"/>
        <v>5.7414133716514171E-9</v>
      </c>
      <c r="T872" s="253">
        <f t="shared" si="377"/>
        <v>2.6075690903630845E-9</v>
      </c>
      <c r="U872">
        <f t="shared" si="385"/>
        <v>1.8419090791030634E-23</v>
      </c>
      <c r="V872" s="253">
        <f t="shared" si="386"/>
        <v>2.6075690903630659E-9</v>
      </c>
      <c r="W872" s="253">
        <f t="shared" si="387"/>
        <v>3.1338442812883326E-9</v>
      </c>
      <c r="X872">
        <f t="shared" si="378"/>
        <v>113.65676595692612</v>
      </c>
      <c r="Y872">
        <f t="shared" si="379"/>
        <v>15.595425926280697</v>
      </c>
      <c r="Z872" s="55">
        <f t="shared" si="380"/>
        <v>8.5124747496230029</v>
      </c>
      <c r="AA872" s="477">
        <f t="shared" si="381"/>
        <v>2.2280838282115624E-12</v>
      </c>
      <c r="AB872" s="253">
        <f t="shared" si="362"/>
        <v>7538454046.6184702</v>
      </c>
      <c r="AC872" s="261">
        <f t="shared" si="361"/>
        <v>43.281380864835121</v>
      </c>
      <c r="AD872" s="435">
        <f t="shared" si="382"/>
        <v>-1.5404755755586514E-2</v>
      </c>
      <c r="AE872" s="478">
        <f t="shared" si="363"/>
        <v>-5.2318781614303526E-2</v>
      </c>
    </row>
    <row r="873" spans="2:31" x14ac:dyDescent="0.3">
      <c r="B873" s="353">
        <v>844</v>
      </c>
      <c r="C873" s="432">
        <f t="shared" si="364"/>
        <v>113.65676595692541</v>
      </c>
      <c r="D873" s="433">
        <f t="shared" si="365"/>
        <v>15.59542592628066</v>
      </c>
      <c r="E873" s="434">
        <f t="shared" si="366"/>
        <v>7.0829511766576765</v>
      </c>
      <c r="F873" s="434">
        <f t="shared" si="367"/>
        <v>7.0829511766576498</v>
      </c>
      <c r="G873" s="434">
        <f t="shared" si="368"/>
        <v>2.6645352591003757E-14</v>
      </c>
      <c r="H873" s="467">
        <f t="shared" si="369"/>
        <v>8.5124747496229833</v>
      </c>
      <c r="I873" s="253">
        <f t="shared" si="374"/>
        <v>113.65676595692612</v>
      </c>
      <c r="J873">
        <f t="shared" si="375"/>
        <v>15.595425926280697</v>
      </c>
      <c r="K873" s="253">
        <f t="shared" si="370"/>
        <v>865364270326.08826</v>
      </c>
      <c r="L873" s="249">
        <f t="shared" si="371"/>
        <v>7613838587.0846548</v>
      </c>
      <c r="M873" s="253">
        <f t="shared" si="372"/>
        <v>118741055699.53596</v>
      </c>
      <c r="N873" s="443">
        <f t="shared" si="383"/>
        <v>9.9999999999990704E-3</v>
      </c>
      <c r="O873" s="454">
        <f t="shared" si="373"/>
        <v>1.0000000000000281E-2</v>
      </c>
      <c r="Q873" s="353">
        <v>844</v>
      </c>
      <c r="R873" s="54">
        <f t="shared" si="384"/>
        <v>2.7732571065621978E-22</v>
      </c>
      <c r="S873" s="253">
        <f t="shared" si="376"/>
        <v>5.5969983177913611E-9</v>
      </c>
      <c r="T873" s="253">
        <f t="shared" si="377"/>
        <v>2.5419803221883437E-9</v>
      </c>
      <c r="U873">
        <f t="shared" si="385"/>
        <v>1.7282600398416507E-23</v>
      </c>
      <c r="V873" s="253">
        <f t="shared" si="386"/>
        <v>2.5419803221883263E-9</v>
      </c>
      <c r="W873" s="253">
        <f t="shared" si="387"/>
        <v>3.0550179956030175E-9</v>
      </c>
      <c r="X873">
        <f t="shared" si="378"/>
        <v>113.65676595692612</v>
      </c>
      <c r="Y873">
        <f t="shared" si="379"/>
        <v>15.595425926280697</v>
      </c>
      <c r="Z873" s="55">
        <f t="shared" si="380"/>
        <v>8.5124747496230029</v>
      </c>
      <c r="AA873" s="477">
        <f t="shared" si="381"/>
        <v>2.1115131969850002E-12</v>
      </c>
      <c r="AB873" s="253">
        <f t="shared" si="362"/>
        <v>7613838587.0846548</v>
      </c>
      <c r="AC873" s="261">
        <f t="shared" ref="AC873:AC936" si="388">$C$11*(AA873^$C$7)*(AB873^(1-$C$7))</f>
        <v>42.614641763847757</v>
      </c>
      <c r="AD873" s="435">
        <f t="shared" si="382"/>
        <v>-1.5404755755587973E-2</v>
      </c>
      <c r="AE873" s="478">
        <f t="shared" si="363"/>
        <v>-5.2318781614303575E-2</v>
      </c>
    </row>
    <row r="874" spans="2:31" x14ac:dyDescent="0.3">
      <c r="B874" s="353">
        <v>845</v>
      </c>
      <c r="C874" s="432">
        <f t="shared" si="364"/>
        <v>113.65676595692544</v>
      </c>
      <c r="D874" s="433">
        <f t="shared" si="365"/>
        <v>15.59542592628066</v>
      </c>
      <c r="E874" s="434">
        <f t="shared" si="366"/>
        <v>7.0829511766576765</v>
      </c>
      <c r="F874" s="434">
        <f t="shared" si="367"/>
        <v>7.0829511766576516</v>
      </c>
      <c r="G874" s="434">
        <f t="shared" si="368"/>
        <v>2.4868995751603507E-14</v>
      </c>
      <c r="H874" s="467">
        <f t="shared" si="369"/>
        <v>8.5124747496229833</v>
      </c>
      <c r="I874" s="253">
        <f t="shared" si="374"/>
        <v>113.65676595692612</v>
      </c>
      <c r="J874">
        <f t="shared" si="375"/>
        <v>15.595425926280697</v>
      </c>
      <c r="K874" s="253">
        <f t="shared" si="370"/>
        <v>874017913029.34937</v>
      </c>
      <c r="L874" s="249">
        <f t="shared" si="371"/>
        <v>7689976972.9555016</v>
      </c>
      <c r="M874" s="253">
        <f t="shared" si="372"/>
        <v>119928466256.5316</v>
      </c>
      <c r="N874" s="443">
        <f t="shared" si="383"/>
        <v>1.0000000000002326E-2</v>
      </c>
      <c r="O874" s="454">
        <f t="shared" si="373"/>
        <v>1.000000000000026E-2</v>
      </c>
      <c r="Q874" s="353">
        <v>845</v>
      </c>
      <c r="R874" s="54">
        <f t="shared" si="384"/>
        <v>2.6021422511323309E-22</v>
      </c>
      <c r="S874" s="253">
        <f t="shared" si="376"/>
        <v>5.4562157680607561E-9</v>
      </c>
      <c r="T874" s="253">
        <f t="shared" si="377"/>
        <v>2.4780413229599289E-9</v>
      </c>
      <c r="U874">
        <f t="shared" si="385"/>
        <v>1.6216233467766807E-23</v>
      </c>
      <c r="V874" s="253">
        <f t="shared" si="386"/>
        <v>2.4780413229599127E-9</v>
      </c>
      <c r="W874" s="253">
        <f t="shared" si="387"/>
        <v>2.9781744451008272E-9</v>
      </c>
      <c r="X874">
        <f t="shared" si="378"/>
        <v>113.65676595692612</v>
      </c>
      <c r="Y874">
        <f t="shared" si="379"/>
        <v>15.595425926280697</v>
      </c>
      <c r="Z874" s="55">
        <f t="shared" si="380"/>
        <v>8.5124747496230029</v>
      </c>
      <c r="AA874" s="477">
        <f t="shared" si="381"/>
        <v>2.0010413991562218E-12</v>
      </c>
      <c r="AB874" s="253">
        <f t="shared" ref="AB874:AB937" si="389">AB873*(1+$C$10)</f>
        <v>7689976972.9555016</v>
      </c>
      <c r="AC874" s="261">
        <f t="shared" si="388"/>
        <v>41.958173615863863</v>
      </c>
      <c r="AD874" s="435">
        <f t="shared" si="382"/>
        <v>-1.5404755755586577E-2</v>
      </c>
      <c r="AE874" s="478">
        <f t="shared" ref="AE874:AE937" si="390">(AA874-AA873)/AA873</f>
        <v>-5.2318781614303665E-2</v>
      </c>
    </row>
    <row r="875" spans="2:31" x14ac:dyDescent="0.3">
      <c r="B875" s="353">
        <v>846</v>
      </c>
      <c r="C875" s="432">
        <f t="shared" si="364"/>
        <v>113.65676595692545</v>
      </c>
      <c r="D875" s="433">
        <f t="shared" si="365"/>
        <v>15.59542592628066</v>
      </c>
      <c r="E875" s="434">
        <f t="shared" si="366"/>
        <v>7.0829511766576765</v>
      </c>
      <c r="F875" s="434">
        <f t="shared" si="367"/>
        <v>7.0829511766576525</v>
      </c>
      <c r="G875" s="434">
        <f t="shared" si="368"/>
        <v>2.3980817331903381E-14</v>
      </c>
      <c r="H875" s="467">
        <f t="shared" si="369"/>
        <v>8.5124747496229833</v>
      </c>
      <c r="I875" s="253">
        <f t="shared" si="374"/>
        <v>113.65676595692612</v>
      </c>
      <c r="J875">
        <f t="shared" si="375"/>
        <v>15.595425926280697</v>
      </c>
      <c r="K875" s="253">
        <f t="shared" si="370"/>
        <v>882758092159.64307</v>
      </c>
      <c r="L875" s="249">
        <f t="shared" si="371"/>
        <v>7766876742.6850567</v>
      </c>
      <c r="M875" s="253">
        <f t="shared" si="372"/>
        <v>121127750919.09702</v>
      </c>
      <c r="N875" s="443">
        <f t="shared" si="383"/>
        <v>1.0000000000000821E-2</v>
      </c>
      <c r="O875" s="454">
        <f t="shared" si="373"/>
        <v>1.0000000000000238E-2</v>
      </c>
      <c r="Q875" s="353">
        <v>846</v>
      </c>
      <c r="R875" s="54">
        <f t="shared" si="384"/>
        <v>2.4415854841247387E-22</v>
      </c>
      <c r="S875" s="253">
        <f t="shared" si="376"/>
        <v>5.3189743532712938E-9</v>
      </c>
      <c r="T875" s="253">
        <f t="shared" si="377"/>
        <v>2.415710595670776E-9</v>
      </c>
      <c r="U875">
        <f t="shared" si="385"/>
        <v>1.5215663257782331E-23</v>
      </c>
      <c r="V875" s="253">
        <f t="shared" si="386"/>
        <v>2.4157105956707607E-9</v>
      </c>
      <c r="W875" s="253">
        <f t="shared" si="387"/>
        <v>2.9032637576005177E-9</v>
      </c>
      <c r="X875">
        <f t="shared" si="378"/>
        <v>113.65676595692612</v>
      </c>
      <c r="Y875">
        <f t="shared" si="379"/>
        <v>15.595425926280697</v>
      </c>
      <c r="Z875" s="55">
        <f t="shared" si="380"/>
        <v>8.5124747496230029</v>
      </c>
      <c r="AA875" s="477">
        <f t="shared" si="381"/>
        <v>1.896349351192587E-12</v>
      </c>
      <c r="AB875" s="253">
        <f t="shared" si="389"/>
        <v>7766876742.6850567</v>
      </c>
      <c r="AC875" s="261">
        <f t="shared" si="388"/>
        <v>41.31181819936107</v>
      </c>
      <c r="AD875" s="435">
        <f t="shared" si="382"/>
        <v>-1.5404755755584509E-2</v>
      </c>
      <c r="AE875" s="478">
        <f t="shared" si="390"/>
        <v>-5.2318781614303561E-2</v>
      </c>
    </row>
    <row r="876" spans="2:31" x14ac:dyDescent="0.3">
      <c r="B876" s="353">
        <v>847</v>
      </c>
      <c r="C876" s="432">
        <f t="shared" si="364"/>
        <v>113.65676595692547</v>
      </c>
      <c r="D876" s="433">
        <f t="shared" si="365"/>
        <v>15.59542592628066</v>
      </c>
      <c r="E876" s="434">
        <f t="shared" si="366"/>
        <v>7.0829511766576765</v>
      </c>
      <c r="F876" s="434">
        <f t="shared" si="367"/>
        <v>7.0829511766576534</v>
      </c>
      <c r="G876" s="434">
        <f t="shared" si="368"/>
        <v>2.3092638912203256E-14</v>
      </c>
      <c r="H876" s="467">
        <f t="shared" si="369"/>
        <v>8.5124747496229833</v>
      </c>
      <c r="I876" s="253">
        <f t="shared" si="374"/>
        <v>113.65676595692612</v>
      </c>
      <c r="J876">
        <f t="shared" si="375"/>
        <v>15.595425926280697</v>
      </c>
      <c r="K876" s="253">
        <f t="shared" si="370"/>
        <v>891585673081.2395</v>
      </c>
      <c r="L876" s="249">
        <f t="shared" si="371"/>
        <v>7844545510.111907</v>
      </c>
      <c r="M876" s="253">
        <f t="shared" si="372"/>
        <v>122339028428.28806</v>
      </c>
      <c r="N876" s="443">
        <f t="shared" si="383"/>
        <v>1.0000000000000576E-2</v>
      </c>
      <c r="O876" s="454">
        <f t="shared" si="373"/>
        <v>1.0000000000000005E-2</v>
      </c>
      <c r="Q876" s="353">
        <v>847</v>
      </c>
      <c r="R876" s="54">
        <f t="shared" si="384"/>
        <v>2.2909353528595674E-22</v>
      </c>
      <c r="S876" s="253">
        <f t="shared" si="376"/>
        <v>5.1851850024642662E-9</v>
      </c>
      <c r="T876" s="253">
        <f t="shared" si="377"/>
        <v>2.3549476870973069E-9</v>
      </c>
      <c r="U876">
        <f t="shared" si="385"/>
        <v>1.4276829994734291E-23</v>
      </c>
      <c r="V876" s="253">
        <f t="shared" si="386"/>
        <v>2.3549476870972924E-9</v>
      </c>
      <c r="W876" s="253">
        <f t="shared" si="387"/>
        <v>2.8302373153669593E-9</v>
      </c>
      <c r="X876">
        <f t="shared" si="378"/>
        <v>113.65676595692612</v>
      </c>
      <c r="Y876">
        <f t="shared" si="379"/>
        <v>15.595425926280697</v>
      </c>
      <c r="Z876" s="55">
        <f t="shared" si="380"/>
        <v>8.5124747496230029</v>
      </c>
      <c r="AA876" s="477">
        <f t="shared" si="381"/>
        <v>1.7971346636231157E-12</v>
      </c>
      <c r="AB876" s="253">
        <f t="shared" si="389"/>
        <v>7844545510.111907</v>
      </c>
      <c r="AC876" s="261">
        <f t="shared" si="388"/>
        <v>40.675419730180643</v>
      </c>
      <c r="AD876" s="435">
        <f t="shared" si="382"/>
        <v>-1.5404755755588365E-2</v>
      </c>
      <c r="AE876" s="478">
        <f t="shared" si="390"/>
        <v>-5.2318781614303596E-2</v>
      </c>
    </row>
    <row r="877" spans="2:31" x14ac:dyDescent="0.3">
      <c r="B877" s="353">
        <v>848</v>
      </c>
      <c r="C877" s="432">
        <f t="shared" si="364"/>
        <v>113.65676595692548</v>
      </c>
      <c r="D877" s="433">
        <f t="shared" si="365"/>
        <v>15.595425926280665</v>
      </c>
      <c r="E877" s="434">
        <f t="shared" si="366"/>
        <v>7.0829511766576791</v>
      </c>
      <c r="F877" s="434">
        <f t="shared" si="367"/>
        <v>7.0829511766576543</v>
      </c>
      <c r="G877" s="434">
        <f t="shared" si="368"/>
        <v>2.4868995751603507E-14</v>
      </c>
      <c r="H877" s="467">
        <f t="shared" si="369"/>
        <v>8.5124747496229869</v>
      </c>
      <c r="I877" s="253">
        <f t="shared" si="374"/>
        <v>113.65676595692612</v>
      </c>
      <c r="J877">
        <f t="shared" si="375"/>
        <v>15.595425926280697</v>
      </c>
      <c r="K877" s="253">
        <f t="shared" si="370"/>
        <v>900501529812.052</v>
      </c>
      <c r="L877" s="249">
        <f t="shared" si="371"/>
        <v>7922990965.213026</v>
      </c>
      <c r="M877" s="253">
        <f t="shared" si="372"/>
        <v>123562418712.57036</v>
      </c>
      <c r="N877" s="443">
        <f t="shared" si="383"/>
        <v>9.9999999999952783E-3</v>
      </c>
      <c r="O877" s="454">
        <f t="shared" si="373"/>
        <v>1.0000000000000118E-2</v>
      </c>
      <c r="Q877" s="353">
        <v>848</v>
      </c>
      <c r="R877" s="54">
        <f t="shared" si="384"/>
        <v>2.1495806004364554E-22</v>
      </c>
      <c r="S877" s="253">
        <f t="shared" si="376"/>
        <v>5.0547608851027347E-9</v>
      </c>
      <c r="T877" s="253">
        <f t="shared" si="377"/>
        <v>2.2957131615449345E-9</v>
      </c>
      <c r="U877">
        <f t="shared" si="385"/>
        <v>1.3395924400094306E-23</v>
      </c>
      <c r="V877" s="253">
        <f t="shared" si="386"/>
        <v>2.2957131615449212E-9</v>
      </c>
      <c r="W877" s="253">
        <f t="shared" si="387"/>
        <v>2.7590477235578003E-9</v>
      </c>
      <c r="X877">
        <f t="shared" si="378"/>
        <v>113.65676595692612</v>
      </c>
      <c r="Y877">
        <f t="shared" si="379"/>
        <v>15.595425926280697</v>
      </c>
      <c r="Z877" s="55">
        <f t="shared" si="380"/>
        <v>8.5124747496230029</v>
      </c>
      <c r="AA877" s="477">
        <f t="shared" si="381"/>
        <v>1.7031107676255229E-12</v>
      </c>
      <c r="AB877" s="253">
        <f t="shared" si="389"/>
        <v>7922990965.213026</v>
      </c>
      <c r="AC877" s="261">
        <f t="shared" si="388"/>
        <v>40.048824823981185</v>
      </c>
      <c r="AD877" s="435">
        <f t="shared" si="382"/>
        <v>-1.5404755755587991E-2</v>
      </c>
      <c r="AE877" s="478">
        <f t="shared" si="390"/>
        <v>-5.231878161430361E-2</v>
      </c>
    </row>
    <row r="878" spans="2:31" x14ac:dyDescent="0.3">
      <c r="B878" s="353">
        <v>849</v>
      </c>
      <c r="C878" s="432">
        <f t="shared" si="364"/>
        <v>113.6567659569255</v>
      </c>
      <c r="D878" s="433">
        <f t="shared" si="365"/>
        <v>15.595425926280665</v>
      </c>
      <c r="E878" s="434">
        <f t="shared" si="366"/>
        <v>7.0829511766576791</v>
      </c>
      <c r="F878" s="434">
        <f t="shared" si="367"/>
        <v>7.0829511766576552</v>
      </c>
      <c r="G878" s="434">
        <f t="shared" si="368"/>
        <v>2.3980817331903381E-14</v>
      </c>
      <c r="H878" s="467">
        <f t="shared" si="369"/>
        <v>8.5124747496229869</v>
      </c>
      <c r="I878" s="253">
        <f t="shared" si="374"/>
        <v>113.65676595692612</v>
      </c>
      <c r="J878">
        <f t="shared" si="375"/>
        <v>15.595425926280697</v>
      </c>
      <c r="K878" s="253">
        <f t="shared" si="370"/>
        <v>909506545110.17261</v>
      </c>
      <c r="L878" s="249">
        <f t="shared" si="371"/>
        <v>8002220874.8651562</v>
      </c>
      <c r="M878" s="253">
        <f t="shared" si="372"/>
        <v>124798042899.6964</v>
      </c>
      <c r="N878" s="443">
        <f t="shared" si="383"/>
        <v>1.0000000000002703E-2</v>
      </c>
      <c r="O878" s="454">
        <f t="shared" si="373"/>
        <v>1.0000000000000096E-2</v>
      </c>
      <c r="Q878" s="353">
        <v>849</v>
      </c>
      <c r="R878" s="54">
        <f t="shared" si="384"/>
        <v>2.0169476855840367E-22</v>
      </c>
      <c r="S878" s="253">
        <f t="shared" si="376"/>
        <v>4.9276173547176641E-9</v>
      </c>
      <c r="T878" s="253">
        <f t="shared" si="377"/>
        <v>2.2379685752539133E-9</v>
      </c>
      <c r="U878">
        <f t="shared" si="385"/>
        <v>1.2569372234538664E-23</v>
      </c>
      <c r="V878" s="253">
        <f t="shared" si="386"/>
        <v>2.2379685752539009E-9</v>
      </c>
      <c r="W878" s="253">
        <f t="shared" si="387"/>
        <v>2.6896487794637509E-9</v>
      </c>
      <c r="X878">
        <f t="shared" si="378"/>
        <v>113.65676595692612</v>
      </c>
      <c r="Y878">
        <f t="shared" si="379"/>
        <v>15.595425926280697</v>
      </c>
      <c r="Z878" s="55">
        <f t="shared" si="380"/>
        <v>8.5124747496230029</v>
      </c>
      <c r="AA878" s="477">
        <f t="shared" si="381"/>
        <v>1.6140060873091542E-12</v>
      </c>
      <c r="AB878" s="253">
        <f t="shared" si="389"/>
        <v>8002220874.8651562</v>
      </c>
      <c r="AC878" s="261">
        <f t="shared" si="388"/>
        <v>39.431882459269495</v>
      </c>
      <c r="AD878" s="435">
        <f t="shared" si="382"/>
        <v>-1.5404755755586261E-2</v>
      </c>
      <c r="AE878" s="478">
        <f t="shared" si="390"/>
        <v>-5.2318781614303617E-2</v>
      </c>
    </row>
    <row r="879" spans="2:31" x14ac:dyDescent="0.3">
      <c r="B879" s="353">
        <v>850</v>
      </c>
      <c r="C879" s="432">
        <f t="shared" si="364"/>
        <v>113.65676595692551</v>
      </c>
      <c r="D879" s="433">
        <f t="shared" si="365"/>
        <v>15.595425926280665</v>
      </c>
      <c r="E879" s="434">
        <f t="shared" si="366"/>
        <v>7.0829511766576791</v>
      </c>
      <c r="F879" s="434">
        <f t="shared" si="367"/>
        <v>7.0829511766576561</v>
      </c>
      <c r="G879" s="434">
        <f t="shared" si="368"/>
        <v>2.3092638912203256E-14</v>
      </c>
      <c r="H879" s="467">
        <f t="shared" si="369"/>
        <v>8.5124747496229869</v>
      </c>
      <c r="I879" s="253">
        <f t="shared" si="374"/>
        <v>113.65676595692612</v>
      </c>
      <c r="J879">
        <f t="shared" si="375"/>
        <v>15.595425926280697</v>
      </c>
      <c r="K879" s="253">
        <f t="shared" si="370"/>
        <v>918601610561.27454</v>
      </c>
      <c r="L879" s="249">
        <f t="shared" si="371"/>
        <v>8082243083.6138077</v>
      </c>
      <c r="M879" s="253">
        <f t="shared" si="372"/>
        <v>126046023328.69342</v>
      </c>
      <c r="N879" s="443">
        <f t="shared" si="383"/>
        <v>1.0000000000000486E-2</v>
      </c>
      <c r="O879" s="454">
        <f t="shared" si="373"/>
        <v>1.0000000000000222E-2</v>
      </c>
      <c r="Q879" s="353">
        <v>850</v>
      </c>
      <c r="R879" s="54">
        <f t="shared" si="384"/>
        <v>1.8924984555390995E-22</v>
      </c>
      <c r="S879" s="253">
        <f t="shared" si="376"/>
        <v>4.8036718939715226E-9</v>
      </c>
      <c r="T879" s="253">
        <f t="shared" si="377"/>
        <v>2.181676451448954E-9</v>
      </c>
      <c r="U879">
        <f t="shared" si="385"/>
        <v>1.1793819795614798E-23</v>
      </c>
      <c r="V879" s="253">
        <f t="shared" si="386"/>
        <v>2.181676451448942E-9</v>
      </c>
      <c r="W879" s="253">
        <f t="shared" si="387"/>
        <v>2.6219954425225685E-9</v>
      </c>
      <c r="X879">
        <f t="shared" si="378"/>
        <v>113.65676595692612</v>
      </c>
      <c r="Y879">
        <f t="shared" si="379"/>
        <v>15.595425926280697</v>
      </c>
      <c r="Z879" s="55">
        <f t="shared" si="380"/>
        <v>8.5124747496230029</v>
      </c>
      <c r="AA879" s="477">
        <f t="shared" si="381"/>
        <v>1.5295632553030699E-12</v>
      </c>
      <c r="AB879" s="253">
        <f t="shared" si="389"/>
        <v>8082243083.6138077</v>
      </c>
      <c r="AC879" s="261">
        <f t="shared" si="388"/>
        <v>38.824443941001448</v>
      </c>
      <c r="AD879" s="435">
        <f t="shared" si="382"/>
        <v>-1.5404755755586631E-2</v>
      </c>
      <c r="AE879" s="478">
        <f t="shared" si="390"/>
        <v>-5.231878161430361E-2</v>
      </c>
    </row>
    <row r="880" spans="2:31" x14ac:dyDescent="0.3">
      <c r="B880" s="353">
        <v>851</v>
      </c>
      <c r="C880" s="432">
        <f t="shared" si="364"/>
        <v>113.65676595692553</v>
      </c>
      <c r="D880" s="433">
        <f t="shared" si="365"/>
        <v>15.595425926280665</v>
      </c>
      <c r="E880" s="434">
        <f t="shared" si="366"/>
        <v>7.0829511766576791</v>
      </c>
      <c r="F880" s="434">
        <f t="shared" si="367"/>
        <v>7.0829511766576569</v>
      </c>
      <c r="G880" s="434">
        <f t="shared" si="368"/>
        <v>2.2204460492503131E-14</v>
      </c>
      <c r="H880" s="467">
        <f t="shared" si="369"/>
        <v>8.5124747496229869</v>
      </c>
      <c r="I880" s="253">
        <f t="shared" si="374"/>
        <v>113.65676595692612</v>
      </c>
      <c r="J880">
        <f t="shared" si="375"/>
        <v>15.595425926280697</v>
      </c>
      <c r="K880" s="253">
        <f t="shared" si="370"/>
        <v>927787626666.88733</v>
      </c>
      <c r="L880" s="249">
        <f t="shared" si="371"/>
        <v>8163065514.4499454</v>
      </c>
      <c r="M880" s="253">
        <f t="shared" si="372"/>
        <v>127306483561.98044</v>
      </c>
      <c r="N880" s="443">
        <f t="shared" si="383"/>
        <v>1.0000000000000663E-2</v>
      </c>
      <c r="O880" s="454">
        <f t="shared" si="373"/>
        <v>1.0000000000000052E-2</v>
      </c>
      <c r="Q880" s="353">
        <v>851</v>
      </c>
      <c r="R880" s="54">
        <f t="shared" si="384"/>
        <v>1.7757279625132104E-22</v>
      </c>
      <c r="S880" s="253">
        <f t="shared" si="376"/>
        <v>4.6828440611038827E-9</v>
      </c>
      <c r="T880" s="253">
        <f t="shared" si="377"/>
        <v>2.1268002560165059E-9</v>
      </c>
      <c r="U880">
        <f t="shared" si="385"/>
        <v>1.1066120310227303E-23</v>
      </c>
      <c r="V880" s="253">
        <f t="shared" si="386"/>
        <v>2.1268002560164947E-9</v>
      </c>
      <c r="W880" s="253">
        <f t="shared" si="387"/>
        <v>2.5560438050873768E-9</v>
      </c>
      <c r="X880">
        <f t="shared" si="378"/>
        <v>113.65676595692612</v>
      </c>
      <c r="Y880">
        <f t="shared" si="379"/>
        <v>15.595425926280697</v>
      </c>
      <c r="Z880" s="55">
        <f t="shared" si="380"/>
        <v>8.5124747496230029</v>
      </c>
      <c r="AA880" s="477">
        <f t="shared" si="381"/>
        <v>1.4495383693836054E-12</v>
      </c>
      <c r="AB880" s="253">
        <f t="shared" si="389"/>
        <v>8163065514.4499454</v>
      </c>
      <c r="AC880" s="261">
        <f t="shared" si="388"/>
        <v>38.226362864743862</v>
      </c>
      <c r="AD880" s="435">
        <f t="shared" si="382"/>
        <v>-1.5404755755586454E-2</v>
      </c>
      <c r="AE880" s="478">
        <f t="shared" si="390"/>
        <v>-5.2318781614303547E-2</v>
      </c>
    </row>
    <row r="881" spans="2:31" x14ac:dyDescent="0.3">
      <c r="B881" s="353">
        <v>852</v>
      </c>
      <c r="C881" s="432">
        <f t="shared" si="364"/>
        <v>113.65676595692554</v>
      </c>
      <c r="D881" s="433">
        <f t="shared" si="365"/>
        <v>15.595425926280665</v>
      </c>
      <c r="E881" s="434">
        <f t="shared" si="366"/>
        <v>7.0829511766576791</v>
      </c>
      <c r="F881" s="434">
        <f t="shared" si="367"/>
        <v>7.0829511766576578</v>
      </c>
      <c r="G881" s="434">
        <f t="shared" si="368"/>
        <v>2.1316282072803006E-14</v>
      </c>
      <c r="H881" s="467">
        <f t="shared" si="369"/>
        <v>8.5124747496229869</v>
      </c>
      <c r="I881" s="253">
        <f t="shared" si="374"/>
        <v>113.65676595692612</v>
      </c>
      <c r="J881">
        <f t="shared" si="375"/>
        <v>15.595425926280697</v>
      </c>
      <c r="K881" s="253">
        <f t="shared" si="370"/>
        <v>937065502933.5564</v>
      </c>
      <c r="L881" s="249">
        <f t="shared" si="371"/>
        <v>8244696169.5944452</v>
      </c>
      <c r="M881" s="253">
        <f t="shared" si="372"/>
        <v>128579548397.60033</v>
      </c>
      <c r="N881" s="443">
        <f t="shared" si="383"/>
        <v>1.0000000000000659E-2</v>
      </c>
      <c r="O881" s="454">
        <f t="shared" si="373"/>
        <v>1.0000000000000208E-2</v>
      </c>
      <c r="Q881" s="353">
        <v>852</v>
      </c>
      <c r="R881" s="54">
        <f t="shared" si="384"/>
        <v>1.6661624148871975E-22</v>
      </c>
      <c r="S881" s="253">
        <f t="shared" si="376"/>
        <v>4.5650554377238292E-9</v>
      </c>
      <c r="T881" s="253">
        <f t="shared" si="377"/>
        <v>2.0733043737937105E-9</v>
      </c>
      <c r="U881">
        <f t="shared" si="385"/>
        <v>1.0383321166731595E-23</v>
      </c>
      <c r="V881" s="253">
        <f t="shared" si="386"/>
        <v>2.0733043737937002E-9</v>
      </c>
      <c r="W881" s="253">
        <f t="shared" si="387"/>
        <v>2.4917510639301187E-9</v>
      </c>
      <c r="X881">
        <f t="shared" si="378"/>
        <v>113.65676595692612</v>
      </c>
      <c r="Y881">
        <f t="shared" si="379"/>
        <v>15.595425926280697</v>
      </c>
      <c r="Z881" s="55">
        <f t="shared" si="380"/>
        <v>8.5124747496230029</v>
      </c>
      <c r="AA881" s="477">
        <f t="shared" si="381"/>
        <v>1.3737002879942708E-12</v>
      </c>
      <c r="AB881" s="253">
        <f t="shared" si="389"/>
        <v>8244696169.5944452</v>
      </c>
      <c r="AC881" s="261">
        <f t="shared" si="388"/>
        <v>37.637495081388067</v>
      </c>
      <c r="AD881" s="435">
        <f t="shared" si="382"/>
        <v>-1.5404755755586339E-2</v>
      </c>
      <c r="AE881" s="478">
        <f t="shared" si="390"/>
        <v>-5.231878161430361E-2</v>
      </c>
    </row>
    <row r="882" spans="2:31" x14ac:dyDescent="0.3">
      <c r="B882" s="353">
        <v>853</v>
      </c>
      <c r="C882" s="432">
        <f t="shared" si="364"/>
        <v>113.65676595692555</v>
      </c>
      <c r="D882" s="433">
        <f t="shared" si="365"/>
        <v>15.595425926280665</v>
      </c>
      <c r="E882" s="434">
        <f t="shared" si="366"/>
        <v>7.0829511766576791</v>
      </c>
      <c r="F882" s="434">
        <f t="shared" si="367"/>
        <v>7.0829511766576587</v>
      </c>
      <c r="G882" s="434">
        <f t="shared" si="368"/>
        <v>2.042810365310288E-14</v>
      </c>
      <c r="H882" s="467">
        <f t="shared" si="369"/>
        <v>8.5124747496229869</v>
      </c>
      <c r="I882" s="253">
        <f t="shared" si="374"/>
        <v>113.65676595692612</v>
      </c>
      <c r="J882">
        <f t="shared" si="375"/>
        <v>15.595425926280697</v>
      </c>
      <c r="K882" s="253">
        <f t="shared" si="370"/>
        <v>946436157962.89209</v>
      </c>
      <c r="L882" s="249">
        <f t="shared" si="371"/>
        <v>8327143131.29039</v>
      </c>
      <c r="M882" s="253">
        <f t="shared" si="372"/>
        <v>129865343881.57596</v>
      </c>
      <c r="N882" s="443">
        <f t="shared" si="383"/>
        <v>9.9999999999971102E-3</v>
      </c>
      <c r="O882" s="454">
        <f t="shared" si="373"/>
        <v>1.0000000000000137E-2</v>
      </c>
      <c r="Q882" s="353">
        <v>853</v>
      </c>
      <c r="R882" s="54">
        <f t="shared" si="384"/>
        <v>1.563357254820548E-22</v>
      </c>
      <c r="S882" s="253">
        <f t="shared" si="376"/>
        <v>4.4502295779158291E-9</v>
      </c>
      <c r="T882" s="253">
        <f t="shared" si="377"/>
        <v>2.0211540854538927E-9</v>
      </c>
      <c r="U882">
        <f t="shared" si="385"/>
        <v>9.7426519348298895E-24</v>
      </c>
      <c r="V882" s="253">
        <f t="shared" si="386"/>
        <v>2.0211540854538828E-9</v>
      </c>
      <c r="W882" s="253">
        <f t="shared" si="387"/>
        <v>2.4290754924619364E-9</v>
      </c>
      <c r="X882">
        <f t="shared" si="378"/>
        <v>113.65676595692612</v>
      </c>
      <c r="Y882">
        <f t="shared" si="379"/>
        <v>15.595425926280697</v>
      </c>
      <c r="Z882" s="55">
        <f t="shared" si="380"/>
        <v>8.5124747496230029</v>
      </c>
      <c r="AA882" s="477">
        <f t="shared" si="381"/>
        <v>1.3018299626231927E-12</v>
      </c>
      <c r="AB882" s="253">
        <f t="shared" si="389"/>
        <v>8327143131.29039</v>
      </c>
      <c r="AC882" s="261">
        <f t="shared" si="388"/>
        <v>37.057698662407141</v>
      </c>
      <c r="AD882" s="435">
        <f t="shared" si="382"/>
        <v>-1.5404755755587961E-2</v>
      </c>
      <c r="AE882" s="478">
        <f t="shared" si="390"/>
        <v>-5.2318781614303526E-2</v>
      </c>
    </row>
    <row r="883" spans="2:31" x14ac:dyDescent="0.3">
      <c r="B883" s="353">
        <v>854</v>
      </c>
      <c r="C883" s="432">
        <f t="shared" si="364"/>
        <v>113.65676595692557</v>
      </c>
      <c r="D883" s="433">
        <f t="shared" si="365"/>
        <v>15.595425926280665</v>
      </c>
      <c r="E883" s="434">
        <f t="shared" si="366"/>
        <v>7.0829511766576791</v>
      </c>
      <c r="F883" s="434">
        <f t="shared" si="367"/>
        <v>7.0829511766576596</v>
      </c>
      <c r="G883" s="434">
        <f t="shared" si="368"/>
        <v>1.9539925233402755E-14</v>
      </c>
      <c r="H883" s="467">
        <f t="shared" si="369"/>
        <v>8.5124747496229869</v>
      </c>
      <c r="I883" s="253">
        <f t="shared" si="374"/>
        <v>113.65676595692612</v>
      </c>
      <c r="J883">
        <f t="shared" si="375"/>
        <v>15.595425926280697</v>
      </c>
      <c r="K883" s="253">
        <f t="shared" si="370"/>
        <v>955900519542.52112</v>
      </c>
      <c r="L883" s="249">
        <f t="shared" si="371"/>
        <v>8410414562.6032944</v>
      </c>
      <c r="M883" s="253">
        <f t="shared" si="372"/>
        <v>131163997320.39206</v>
      </c>
      <c r="N883" s="443">
        <f t="shared" si="383"/>
        <v>1.000000000000263E-2</v>
      </c>
      <c r="O883" s="454">
        <f t="shared" si="373"/>
        <v>1.0000000000000113E-2</v>
      </c>
      <c r="Q883" s="353">
        <v>854</v>
      </c>
      <c r="R883" s="54">
        <f t="shared" si="384"/>
        <v>1.4668953544756974E-22</v>
      </c>
      <c r="S883" s="253">
        <f t="shared" si="376"/>
        <v>4.3382919586254996E-9</v>
      </c>
      <c r="T883" s="253">
        <f t="shared" si="377"/>
        <v>1.9703155449733389E-9</v>
      </c>
      <c r="U883">
        <f t="shared" si="385"/>
        <v>9.1415131246607441E-24</v>
      </c>
      <c r="V883" s="253">
        <f t="shared" si="386"/>
        <v>1.9703155449733298E-9</v>
      </c>
      <c r="W883" s="253">
        <f t="shared" si="387"/>
        <v>2.3679764136521607E-9</v>
      </c>
      <c r="X883">
        <f t="shared" si="378"/>
        <v>113.65676595692612</v>
      </c>
      <c r="Y883">
        <f t="shared" si="379"/>
        <v>15.595425926280697</v>
      </c>
      <c r="Z883" s="55">
        <f t="shared" si="380"/>
        <v>8.5124747496230029</v>
      </c>
      <c r="AA883" s="477">
        <f t="shared" si="381"/>
        <v>1.2337198051097527E-12</v>
      </c>
      <c r="AB883" s="253">
        <f t="shared" si="389"/>
        <v>8410414562.6032944</v>
      </c>
      <c r="AC883" s="261">
        <f t="shared" si="388"/>
        <v>36.486833865648634</v>
      </c>
      <c r="AD883" s="435">
        <f t="shared" si="382"/>
        <v>-1.54047557555865E-2</v>
      </c>
      <c r="AE883" s="478">
        <f t="shared" si="390"/>
        <v>-5.2318781614303665E-2</v>
      </c>
    </row>
    <row r="884" spans="2:31" x14ac:dyDescent="0.3">
      <c r="B884" s="353">
        <v>855</v>
      </c>
      <c r="C884" s="432">
        <f t="shared" si="364"/>
        <v>113.65676595692558</v>
      </c>
      <c r="D884" s="433">
        <f t="shared" si="365"/>
        <v>15.59542592628067</v>
      </c>
      <c r="E884" s="434">
        <f t="shared" si="366"/>
        <v>7.0829511766576809</v>
      </c>
      <c r="F884" s="434">
        <f t="shared" si="367"/>
        <v>7.0829511766576605</v>
      </c>
      <c r="G884" s="434">
        <f t="shared" si="368"/>
        <v>2.042810365310288E-14</v>
      </c>
      <c r="H884" s="467">
        <f t="shared" si="369"/>
        <v>8.5124747496229887</v>
      </c>
      <c r="I884" s="253">
        <f t="shared" si="374"/>
        <v>113.65676595692612</v>
      </c>
      <c r="J884">
        <f t="shared" si="375"/>
        <v>15.595425926280697</v>
      </c>
      <c r="K884" s="253">
        <f t="shared" si="370"/>
        <v>965459524737.94641</v>
      </c>
      <c r="L884" s="249">
        <f t="shared" si="371"/>
        <v>8494518708.2293272</v>
      </c>
      <c r="M884" s="253">
        <f t="shared" si="372"/>
        <v>132475637293.59583</v>
      </c>
      <c r="N884" s="443">
        <f t="shared" si="383"/>
        <v>9.9999999999988206E-3</v>
      </c>
      <c r="O884" s="454">
        <f t="shared" si="373"/>
        <v>1.0000000000000085E-2</v>
      </c>
      <c r="Q884" s="353">
        <v>855</v>
      </c>
      <c r="R884" s="54">
        <f t="shared" si="384"/>
        <v>1.3763853235384625E-22</v>
      </c>
      <c r="S884" s="253">
        <f t="shared" si="376"/>
        <v>4.2291699312935187E-9</v>
      </c>
      <c r="T884" s="253">
        <f t="shared" si="377"/>
        <v>1.9207557576649424E-9</v>
      </c>
      <c r="U884">
        <f t="shared" si="385"/>
        <v>8.5774656394726034E-24</v>
      </c>
      <c r="V884" s="253">
        <f t="shared" si="386"/>
        <v>1.9207557576649337E-9</v>
      </c>
      <c r="W884" s="253">
        <f t="shared" si="387"/>
        <v>2.3084141736285763E-9</v>
      </c>
      <c r="X884">
        <f t="shared" si="378"/>
        <v>113.65676595692612</v>
      </c>
      <c r="Y884">
        <f t="shared" si="379"/>
        <v>15.595425926280697</v>
      </c>
      <c r="Z884" s="55">
        <f t="shared" si="380"/>
        <v>8.5124747496230029</v>
      </c>
      <c r="AA884" s="477">
        <f t="shared" si="381"/>
        <v>1.1691730880529744E-12</v>
      </c>
      <c r="AB884" s="253">
        <f t="shared" si="389"/>
        <v>8494518708.2293272</v>
      </c>
      <c r="AC884" s="261">
        <f t="shared" si="388"/>
        <v>35.924763101653667</v>
      </c>
      <c r="AD884" s="435">
        <f t="shared" si="382"/>
        <v>-1.5404755755586169E-2</v>
      </c>
      <c r="AE884" s="478">
        <f t="shared" si="390"/>
        <v>-5.2318781614303589E-2</v>
      </c>
    </row>
    <row r="885" spans="2:31" x14ac:dyDescent="0.3">
      <c r="B885" s="353">
        <v>856</v>
      </c>
      <c r="C885" s="432">
        <f t="shared" si="364"/>
        <v>113.65676595692561</v>
      </c>
      <c r="D885" s="433">
        <f t="shared" si="365"/>
        <v>15.59542592628067</v>
      </c>
      <c r="E885" s="434">
        <f t="shared" si="366"/>
        <v>7.0829511766576809</v>
      </c>
      <c r="F885" s="434">
        <f t="shared" si="367"/>
        <v>7.0829511766576623</v>
      </c>
      <c r="G885" s="434">
        <f t="shared" si="368"/>
        <v>1.865174681370263E-14</v>
      </c>
      <c r="H885" s="467">
        <f t="shared" si="369"/>
        <v>8.5124747496229887</v>
      </c>
      <c r="I885" s="253">
        <f t="shared" si="374"/>
        <v>113.65676595692612</v>
      </c>
      <c r="J885">
        <f t="shared" si="375"/>
        <v>15.595425926280697</v>
      </c>
      <c r="K885" s="253">
        <f t="shared" si="370"/>
        <v>975114119985.32617</v>
      </c>
      <c r="L885" s="249">
        <f t="shared" si="371"/>
        <v>8579463895.3116207</v>
      </c>
      <c r="M885" s="253">
        <f t="shared" si="372"/>
        <v>133800393666.53188</v>
      </c>
      <c r="N885" s="443">
        <f t="shared" si="383"/>
        <v>1.0000000000000696E-2</v>
      </c>
      <c r="O885" s="454">
        <f t="shared" si="373"/>
        <v>1.0000000000000307E-2</v>
      </c>
      <c r="Q885" s="353">
        <v>856</v>
      </c>
      <c r="R885" s="54">
        <f t="shared" si="384"/>
        <v>1.2914599211674465E-22</v>
      </c>
      <c r="S885" s="253">
        <f t="shared" si="376"/>
        <v>4.1227926747060014E-9</v>
      </c>
      <c r="T885" s="253">
        <f t="shared" si="377"/>
        <v>1.8724425587643295E-9</v>
      </c>
      <c r="U885">
        <f t="shared" si="385"/>
        <v>8.0482208790859833E-24</v>
      </c>
      <c r="V885" s="253">
        <f t="shared" si="386"/>
        <v>1.8724425587643216E-9</v>
      </c>
      <c r="W885" s="253">
        <f t="shared" si="387"/>
        <v>2.2503501159416719E-9</v>
      </c>
      <c r="X885">
        <f t="shared" si="378"/>
        <v>113.65676595692612</v>
      </c>
      <c r="Y885">
        <f t="shared" si="379"/>
        <v>15.595425926280697</v>
      </c>
      <c r="Z885" s="55">
        <f t="shared" si="380"/>
        <v>8.5124747496230029</v>
      </c>
      <c r="AA885" s="477">
        <f t="shared" si="381"/>
        <v>1.1080033765898099E-12</v>
      </c>
      <c r="AB885" s="253">
        <f t="shared" si="389"/>
        <v>8579463895.3116207</v>
      </c>
      <c r="AC885" s="261">
        <f t="shared" si="388"/>
        <v>35.371350900495379</v>
      </c>
      <c r="AD885" s="435">
        <f t="shared" si="382"/>
        <v>-1.54047557555867E-2</v>
      </c>
      <c r="AE885" s="478">
        <f t="shared" si="390"/>
        <v>-5.2318781614303589E-2</v>
      </c>
    </row>
    <row r="886" spans="2:31" x14ac:dyDescent="0.3">
      <c r="B886" s="353">
        <v>857</v>
      </c>
      <c r="C886" s="432">
        <f t="shared" si="364"/>
        <v>113.65676595692564</v>
      </c>
      <c r="D886" s="433">
        <f t="shared" si="365"/>
        <v>15.59542592628067</v>
      </c>
      <c r="E886" s="434">
        <f t="shared" si="366"/>
        <v>7.0829511766576809</v>
      </c>
      <c r="F886" s="434">
        <f t="shared" si="367"/>
        <v>7.082951176657664</v>
      </c>
      <c r="G886" s="434">
        <f t="shared" si="368"/>
        <v>1.6875389974302379E-14</v>
      </c>
      <c r="H886" s="467">
        <f t="shared" si="369"/>
        <v>8.5124747496229887</v>
      </c>
      <c r="I886" s="253">
        <f t="shared" si="374"/>
        <v>113.65676595692612</v>
      </c>
      <c r="J886">
        <f t="shared" si="375"/>
        <v>15.595425926280697</v>
      </c>
      <c r="K886" s="253">
        <f t="shared" si="370"/>
        <v>984865261185.17969</v>
      </c>
      <c r="L886" s="249">
        <f t="shared" si="371"/>
        <v>8665258534.2647362</v>
      </c>
      <c r="M886" s="253">
        <f t="shared" si="372"/>
        <v>135138397603.19705</v>
      </c>
      <c r="N886" s="443">
        <f t="shared" si="383"/>
        <v>9.9999999999989368E-3</v>
      </c>
      <c r="O886" s="454">
        <f t="shared" si="373"/>
        <v>1.000000000000026E-2</v>
      </c>
      <c r="Q886" s="353">
        <v>857</v>
      </c>
      <c r="R886" s="54">
        <f t="shared" si="384"/>
        <v>1.2117745659289715E-22</v>
      </c>
      <c r="S886" s="253">
        <f t="shared" si="376"/>
        <v>4.0190911490309294E-9</v>
      </c>
      <c r="T886" s="253">
        <f t="shared" si="377"/>
        <v>1.8253445925546551E-9</v>
      </c>
      <c r="U886">
        <f t="shared" si="385"/>
        <v>7.5516314539895101E-24</v>
      </c>
      <c r="V886" s="253">
        <f t="shared" si="386"/>
        <v>1.8253445925546474E-9</v>
      </c>
      <c r="W886" s="253">
        <f t="shared" si="387"/>
        <v>2.1937465564762745E-9</v>
      </c>
      <c r="X886">
        <f t="shared" si="378"/>
        <v>113.65676595692612</v>
      </c>
      <c r="Y886">
        <f t="shared" si="379"/>
        <v>15.595425926280697</v>
      </c>
      <c r="Z886" s="55">
        <f t="shared" si="380"/>
        <v>8.5124747496230029</v>
      </c>
      <c r="AA886" s="477">
        <f t="shared" si="381"/>
        <v>1.0500339899020966E-12</v>
      </c>
      <c r="AB886" s="253">
        <f t="shared" si="389"/>
        <v>8665258534.2647362</v>
      </c>
      <c r="AC886" s="261">
        <f t="shared" si="388"/>
        <v>34.826463879128113</v>
      </c>
      <c r="AD886" s="435">
        <f t="shared" si="382"/>
        <v>-1.5404755755586228E-2</v>
      </c>
      <c r="AE886" s="478">
        <f t="shared" si="390"/>
        <v>-5.2318781614303679E-2</v>
      </c>
    </row>
    <row r="887" spans="2:31" x14ac:dyDescent="0.3">
      <c r="B887" s="353">
        <v>858</v>
      </c>
      <c r="C887" s="432">
        <f t="shared" si="364"/>
        <v>113.65676595692567</v>
      </c>
      <c r="D887" s="433">
        <f t="shared" si="365"/>
        <v>15.59542592628067</v>
      </c>
      <c r="E887" s="434">
        <f t="shared" si="366"/>
        <v>7.0829511766576809</v>
      </c>
      <c r="F887" s="434">
        <f t="shared" si="367"/>
        <v>7.0829511766576658</v>
      </c>
      <c r="G887" s="434">
        <f t="shared" si="368"/>
        <v>1.5099033134902129E-14</v>
      </c>
      <c r="H887" s="467">
        <f t="shared" si="369"/>
        <v>8.5124747496229887</v>
      </c>
      <c r="I887" s="253">
        <f t="shared" si="374"/>
        <v>113.65676595692612</v>
      </c>
      <c r="J887">
        <f t="shared" si="375"/>
        <v>15.595425926280697</v>
      </c>
      <c r="K887" s="253">
        <f t="shared" si="370"/>
        <v>994713913797.03174</v>
      </c>
      <c r="L887" s="249">
        <f t="shared" si="371"/>
        <v>8751911119.6073837</v>
      </c>
      <c r="M887" s="253">
        <f t="shared" si="372"/>
        <v>136489781579.22908</v>
      </c>
      <c r="N887" s="443">
        <f t="shared" si="383"/>
        <v>1.0000000000000427E-2</v>
      </c>
      <c r="O887" s="454">
        <f t="shared" si="373"/>
        <v>1.0000000000000257E-2</v>
      </c>
      <c r="Q887" s="353">
        <v>858</v>
      </c>
      <c r="R887" s="54">
        <f t="shared" si="384"/>
        <v>1.1370059376716495E-22</v>
      </c>
      <c r="S887" s="253">
        <f t="shared" si="376"/>
        <v>3.9179980510105543E-9</v>
      </c>
      <c r="T887" s="253">
        <f t="shared" si="377"/>
        <v>1.7794312920164021E-9</v>
      </c>
      <c r="U887">
        <f t="shared" si="385"/>
        <v>7.0856824723926011E-24</v>
      </c>
      <c r="V887" s="253">
        <f t="shared" si="386"/>
        <v>1.7794312920163951E-9</v>
      </c>
      <c r="W887" s="253">
        <f t="shared" si="387"/>
        <v>2.1385667589941521E-9</v>
      </c>
      <c r="X887">
        <f t="shared" si="378"/>
        <v>113.65676595692612</v>
      </c>
      <c r="Y887">
        <f t="shared" si="379"/>
        <v>15.595425926280697</v>
      </c>
      <c r="Z887" s="55">
        <f t="shared" si="380"/>
        <v>8.5124747496230029</v>
      </c>
      <c r="AA887" s="477">
        <f t="shared" si="381"/>
        <v>9.9509749089681298E-13</v>
      </c>
      <c r="AB887" s="253">
        <f t="shared" si="389"/>
        <v>8751911119.6073837</v>
      </c>
      <c r="AC887" s="261">
        <f t="shared" si="388"/>
        <v>34.28997070923927</v>
      </c>
      <c r="AD887" s="435">
        <f t="shared" si="382"/>
        <v>-1.5404755755589902E-2</v>
      </c>
      <c r="AE887" s="478">
        <f t="shared" si="390"/>
        <v>-5.2318781614303513E-2</v>
      </c>
    </row>
    <row r="888" spans="2:31" x14ac:dyDescent="0.3">
      <c r="B888" s="353">
        <v>859</v>
      </c>
      <c r="C888" s="432">
        <f t="shared" si="364"/>
        <v>113.65676595692568</v>
      </c>
      <c r="D888" s="433">
        <f t="shared" si="365"/>
        <v>15.595425926280676</v>
      </c>
      <c r="E888" s="434">
        <f t="shared" si="366"/>
        <v>7.0829511766576836</v>
      </c>
      <c r="F888" s="434">
        <f t="shared" si="367"/>
        <v>7.0829511766576667</v>
      </c>
      <c r="G888" s="434">
        <f t="shared" si="368"/>
        <v>1.6875389974302379E-14</v>
      </c>
      <c r="H888" s="467">
        <f t="shared" si="369"/>
        <v>8.5124747496229922</v>
      </c>
      <c r="I888" s="253">
        <f t="shared" si="374"/>
        <v>113.65676595692612</v>
      </c>
      <c r="J888">
        <f t="shared" si="375"/>
        <v>15.595425926280697</v>
      </c>
      <c r="K888" s="253">
        <f t="shared" si="370"/>
        <v>1004661052935.0021</v>
      </c>
      <c r="L888" s="249">
        <f t="shared" si="371"/>
        <v>8839430230.8034573</v>
      </c>
      <c r="M888" s="253">
        <f t="shared" si="372"/>
        <v>137854679395.02148</v>
      </c>
      <c r="N888" s="443">
        <f t="shared" si="383"/>
        <v>1.0000000000000831E-2</v>
      </c>
      <c r="O888" s="454">
        <f t="shared" si="373"/>
        <v>1.0000000000000019E-2</v>
      </c>
      <c r="Q888" s="353">
        <v>859</v>
      </c>
      <c r="R888" s="54">
        <f t="shared" si="384"/>
        <v>1.0668506656677626E-22</v>
      </c>
      <c r="S888" s="253">
        <f t="shared" si="376"/>
        <v>3.8194477702810531E-9</v>
      </c>
      <c r="T888" s="253">
        <f t="shared" si="377"/>
        <v>1.7346728589891461E-9</v>
      </c>
      <c r="U888">
        <f t="shared" si="385"/>
        <v>6.6484833648823708E-24</v>
      </c>
      <c r="V888" s="253">
        <f t="shared" si="386"/>
        <v>1.7346728589891395E-9</v>
      </c>
      <c r="W888" s="253">
        <f t="shared" si="387"/>
        <v>2.084774911291907E-9</v>
      </c>
      <c r="X888">
        <f t="shared" si="378"/>
        <v>113.65676595692612</v>
      </c>
      <c r="Y888">
        <f t="shared" si="379"/>
        <v>15.595425926280697</v>
      </c>
      <c r="Z888" s="55">
        <f t="shared" si="380"/>
        <v>8.5124747496230029</v>
      </c>
      <c r="AA888" s="477">
        <f t="shared" si="381"/>
        <v>9.4303520258564123E-13</v>
      </c>
      <c r="AB888" s="253">
        <f t="shared" si="389"/>
        <v>8839430230.8034573</v>
      </c>
      <c r="AC888" s="261">
        <f t="shared" si="388"/>
        <v>33.761742085597291</v>
      </c>
      <c r="AD888" s="435">
        <f t="shared" si="382"/>
        <v>-1.5404755755584551E-2</v>
      </c>
      <c r="AE888" s="478">
        <f t="shared" si="390"/>
        <v>-5.2318781614303526E-2</v>
      </c>
    </row>
    <row r="889" spans="2:31" x14ac:dyDescent="0.3">
      <c r="B889" s="353">
        <v>860</v>
      </c>
      <c r="C889" s="432">
        <f t="shared" si="364"/>
        <v>113.6567659569257</v>
      </c>
      <c r="D889" s="433">
        <f t="shared" si="365"/>
        <v>15.595425926280676</v>
      </c>
      <c r="E889" s="434">
        <f t="shared" si="366"/>
        <v>7.0829511766576836</v>
      </c>
      <c r="F889" s="434">
        <f t="shared" si="367"/>
        <v>7.0829511766576676</v>
      </c>
      <c r="G889" s="434">
        <f t="shared" si="368"/>
        <v>1.5987211554602254E-14</v>
      </c>
      <c r="H889" s="467">
        <f t="shared" si="369"/>
        <v>8.5124747496229922</v>
      </c>
      <c r="I889" s="253">
        <f t="shared" si="374"/>
        <v>113.65676595692612</v>
      </c>
      <c r="J889">
        <f t="shared" si="375"/>
        <v>15.595425926280697</v>
      </c>
      <c r="K889" s="253">
        <f t="shared" si="370"/>
        <v>1014707663464.3523</v>
      </c>
      <c r="L889" s="249">
        <f t="shared" si="371"/>
        <v>8927824533.1114922</v>
      </c>
      <c r="M889" s="253">
        <f t="shared" si="372"/>
        <v>139233226188.9718</v>
      </c>
      <c r="N889" s="443">
        <f t="shared" si="383"/>
        <v>1.0000000000000744E-2</v>
      </c>
      <c r="O889" s="454">
        <f t="shared" si="373"/>
        <v>1.0000000000000198E-2</v>
      </c>
      <c r="Q889" s="353">
        <v>860</v>
      </c>
      <c r="R889" s="54">
        <f t="shared" si="384"/>
        <v>1.0010240976986301E-22</v>
      </c>
      <c r="S889" s="253">
        <f t="shared" si="376"/>
        <v>3.7233763467907511E-9</v>
      </c>
      <c r="T889" s="253">
        <f t="shared" si="377"/>
        <v>1.6910402448322529E-9</v>
      </c>
      <c r="U889">
        <f t="shared" si="385"/>
        <v>6.2382602135136228E-24</v>
      </c>
      <c r="V889" s="253">
        <f t="shared" si="386"/>
        <v>1.6910402448322467E-9</v>
      </c>
      <c r="W889" s="253">
        <f t="shared" si="387"/>
        <v>2.0323361019584982E-9</v>
      </c>
      <c r="X889">
        <f t="shared" si="378"/>
        <v>113.65676595692612</v>
      </c>
      <c r="Y889">
        <f t="shared" si="379"/>
        <v>15.595425926280697</v>
      </c>
      <c r="Z889" s="55">
        <f t="shared" si="380"/>
        <v>8.5124747496230029</v>
      </c>
      <c r="AA889" s="477">
        <f t="shared" si="381"/>
        <v>8.9369674976696252E-13</v>
      </c>
      <c r="AB889" s="253">
        <f t="shared" si="389"/>
        <v>8927824533.1114922</v>
      </c>
      <c r="AC889" s="261">
        <f t="shared" si="388"/>
        <v>33.241650694885564</v>
      </c>
      <c r="AD889" s="435">
        <f t="shared" si="382"/>
        <v>-1.5404755755586351E-2</v>
      </c>
      <c r="AE889" s="478">
        <f t="shared" si="390"/>
        <v>-5.2318781614303589E-2</v>
      </c>
    </row>
    <row r="890" spans="2:31" x14ac:dyDescent="0.3">
      <c r="B890" s="353">
        <v>861</v>
      </c>
      <c r="C890" s="432">
        <f t="shared" si="364"/>
        <v>113.65676595692571</v>
      </c>
      <c r="D890" s="433">
        <f t="shared" si="365"/>
        <v>15.595425926280676</v>
      </c>
      <c r="E890" s="434">
        <f t="shared" si="366"/>
        <v>7.0829511766576836</v>
      </c>
      <c r="F890" s="434">
        <f t="shared" si="367"/>
        <v>7.0829511766576685</v>
      </c>
      <c r="G890" s="434">
        <f t="shared" si="368"/>
        <v>1.5099033134902129E-14</v>
      </c>
      <c r="H890" s="467">
        <f t="shared" si="369"/>
        <v>8.5124747496229922</v>
      </c>
      <c r="I890" s="253">
        <f t="shared" si="374"/>
        <v>113.65676595692612</v>
      </c>
      <c r="J890">
        <f t="shared" si="375"/>
        <v>15.595425926280697</v>
      </c>
      <c r="K890" s="253">
        <f t="shared" si="370"/>
        <v>1024854740098.996</v>
      </c>
      <c r="L890" s="249">
        <f t="shared" si="371"/>
        <v>9017102778.4426079</v>
      </c>
      <c r="M890" s="253">
        <f t="shared" si="372"/>
        <v>140625558450.86136</v>
      </c>
      <c r="N890" s="443">
        <f t="shared" si="383"/>
        <v>9.9999999999988431E-3</v>
      </c>
      <c r="O890" s="454">
        <f t="shared" si="373"/>
        <v>1.0000000000000151E-2</v>
      </c>
      <c r="Q890" s="353">
        <v>861</v>
      </c>
      <c r="R890" s="54">
        <f t="shared" si="384"/>
        <v>9.3925914508958424E-23</v>
      </c>
      <c r="S890" s="253">
        <f t="shared" si="376"/>
        <v>3.629721429289409E-9</v>
      </c>
      <c r="T890" s="253">
        <f t="shared" si="377"/>
        <v>1.6485051315720207E-9</v>
      </c>
      <c r="U890">
        <f t="shared" si="385"/>
        <v>5.8533485542075289E-24</v>
      </c>
      <c r="V890" s="253">
        <f t="shared" si="386"/>
        <v>1.6485051315720149E-9</v>
      </c>
      <c r="W890" s="253">
        <f t="shared" si="387"/>
        <v>1.981216297717388E-9</v>
      </c>
      <c r="X890">
        <f t="shared" si="378"/>
        <v>113.65676595692612</v>
      </c>
      <c r="Y890">
        <f t="shared" si="379"/>
        <v>15.595425926280697</v>
      </c>
      <c r="Z890" s="55">
        <f t="shared" si="380"/>
        <v>8.5124747496230029</v>
      </c>
      <c r="AA890" s="477">
        <f t="shared" si="381"/>
        <v>8.4693962468649189E-13</v>
      </c>
      <c r="AB890" s="253">
        <f t="shared" si="389"/>
        <v>9017102778.4426079</v>
      </c>
      <c r="AC890" s="261">
        <f t="shared" si="388"/>
        <v>32.72957118501828</v>
      </c>
      <c r="AD890" s="435">
        <f t="shared" si="382"/>
        <v>-1.5404755755588003E-2</v>
      </c>
      <c r="AE890" s="478">
        <f t="shared" si="390"/>
        <v>-5.2318781614303582E-2</v>
      </c>
    </row>
    <row r="891" spans="2:31" x14ac:dyDescent="0.3">
      <c r="B891" s="353">
        <v>862</v>
      </c>
      <c r="C891" s="432">
        <f t="shared" si="364"/>
        <v>113.65676595692572</v>
      </c>
      <c r="D891" s="433">
        <f t="shared" si="365"/>
        <v>15.595425926280676</v>
      </c>
      <c r="E891" s="434">
        <f t="shared" si="366"/>
        <v>7.0829511766576836</v>
      </c>
      <c r="F891" s="434">
        <f t="shared" si="367"/>
        <v>7.0829511766576694</v>
      </c>
      <c r="G891" s="434">
        <f t="shared" si="368"/>
        <v>1.4210854715202004E-14</v>
      </c>
      <c r="H891" s="467">
        <f t="shared" si="369"/>
        <v>8.5124747496229922</v>
      </c>
      <c r="I891" s="253">
        <f t="shared" si="374"/>
        <v>113.65676595692612</v>
      </c>
      <c r="J891">
        <f t="shared" si="375"/>
        <v>15.595425926280697</v>
      </c>
      <c r="K891" s="253">
        <f t="shared" si="370"/>
        <v>1035103287499.9861</v>
      </c>
      <c r="L891" s="249">
        <f t="shared" si="371"/>
        <v>9107273806.2270336</v>
      </c>
      <c r="M891" s="253">
        <f t="shared" si="372"/>
        <v>142031814035.37006</v>
      </c>
      <c r="N891" s="443">
        <f t="shared" si="383"/>
        <v>1.0000000000000597E-2</v>
      </c>
      <c r="O891" s="454">
        <f t="shared" si="373"/>
        <v>1.0000000000000149E-2</v>
      </c>
      <c r="Q891" s="353">
        <v>862</v>
      </c>
      <c r="R891" s="54">
        <f t="shared" si="384"/>
        <v>8.8130519900832165E-23</v>
      </c>
      <c r="S891" s="253">
        <f t="shared" si="376"/>
        <v>3.5384222348617736E-9</v>
      </c>
      <c r="T891" s="253">
        <f t="shared" si="377"/>
        <v>1.6070399135230936E-9</v>
      </c>
      <c r="U891">
        <f t="shared" si="385"/>
        <v>5.4921866232549965E-24</v>
      </c>
      <c r="V891" s="253">
        <f t="shared" si="386"/>
        <v>1.607039913523088E-9</v>
      </c>
      <c r="W891" s="253">
        <f t="shared" si="387"/>
        <v>1.9313823213386797E-9</v>
      </c>
      <c r="X891">
        <f t="shared" si="378"/>
        <v>113.65676595692612</v>
      </c>
      <c r="Y891">
        <f t="shared" si="379"/>
        <v>15.595425926280697</v>
      </c>
      <c r="Z891" s="55">
        <f t="shared" si="380"/>
        <v>8.5124747496230029</v>
      </c>
      <c r="AA891" s="477">
        <f t="shared" si="381"/>
        <v>8.0262877542201911E-13</v>
      </c>
      <c r="AB891" s="253">
        <f t="shared" si="389"/>
        <v>9107273806.2270336</v>
      </c>
      <c r="AC891" s="261">
        <f t="shared" si="388"/>
        <v>32.225380134927981</v>
      </c>
      <c r="AD891" s="435">
        <f t="shared" si="382"/>
        <v>-1.5404755755586813E-2</v>
      </c>
      <c r="AE891" s="478">
        <f t="shared" si="390"/>
        <v>-5.2318781614303554E-2</v>
      </c>
    </row>
    <row r="892" spans="2:31" x14ac:dyDescent="0.3">
      <c r="B892" s="353">
        <v>863</v>
      </c>
      <c r="C892" s="432">
        <f t="shared" si="364"/>
        <v>113.65676595692574</v>
      </c>
      <c r="D892" s="433">
        <f t="shared" si="365"/>
        <v>15.595425926280676</v>
      </c>
      <c r="E892" s="434">
        <f t="shared" si="366"/>
        <v>7.0829511766576836</v>
      </c>
      <c r="F892" s="434">
        <f t="shared" si="367"/>
        <v>7.0829511766576703</v>
      </c>
      <c r="G892" s="434">
        <f t="shared" si="368"/>
        <v>1.3322676295501878E-14</v>
      </c>
      <c r="H892" s="467">
        <f t="shared" si="369"/>
        <v>8.5124747496229922</v>
      </c>
      <c r="I892" s="253">
        <f t="shared" si="374"/>
        <v>113.65676595692612</v>
      </c>
      <c r="J892">
        <f t="shared" si="375"/>
        <v>15.595425926280697</v>
      </c>
      <c r="K892" s="253">
        <f t="shared" si="370"/>
        <v>1045454320374.9862</v>
      </c>
      <c r="L892" s="249">
        <f t="shared" si="371"/>
        <v>9198346544.2893047</v>
      </c>
      <c r="M892" s="253">
        <f t="shared" si="372"/>
        <v>143452132175.72388</v>
      </c>
      <c r="N892" s="443">
        <f t="shared" si="383"/>
        <v>1.0000000000000847E-2</v>
      </c>
      <c r="O892" s="454">
        <f t="shared" si="373"/>
        <v>1.0000000000000252E-2</v>
      </c>
      <c r="Q892" s="353">
        <v>863</v>
      </c>
      <c r="R892" s="54">
        <f t="shared" si="384"/>
        <v>8.2692711362955932E-23</v>
      </c>
      <c r="S892" s="253">
        <f t="shared" si="376"/>
        <v>3.4494195094788079E-9</v>
      </c>
      <c r="T892" s="253">
        <f t="shared" si="377"/>
        <v>1.5666176793720728E-9</v>
      </c>
      <c r="U892">
        <f t="shared" si="385"/>
        <v>5.1533090205226915E-24</v>
      </c>
      <c r="V892" s="253">
        <f t="shared" si="386"/>
        <v>1.5666176793720677E-9</v>
      </c>
      <c r="W892" s="253">
        <f t="shared" si="387"/>
        <v>1.8828018301067351E-9</v>
      </c>
      <c r="X892">
        <f t="shared" si="378"/>
        <v>113.65676595692612</v>
      </c>
      <c r="Y892">
        <f t="shared" si="379"/>
        <v>15.595425926280697</v>
      </c>
      <c r="Z892" s="55">
        <f t="shared" si="380"/>
        <v>8.5124747496230029</v>
      </c>
      <c r="AA892" s="477">
        <f t="shared" si="381"/>
        <v>7.6063621580335861E-13</v>
      </c>
      <c r="AB892" s="253">
        <f t="shared" si="389"/>
        <v>9198346544.2893047</v>
      </c>
      <c r="AC892" s="261">
        <f t="shared" si="388"/>
        <v>31.728956024818501</v>
      </c>
      <c r="AD892" s="435">
        <f t="shared" si="382"/>
        <v>-1.5404755755586043E-2</v>
      </c>
      <c r="AE892" s="478">
        <f t="shared" si="390"/>
        <v>-5.231878161430354E-2</v>
      </c>
    </row>
    <row r="893" spans="2:31" x14ac:dyDescent="0.3">
      <c r="B893" s="353">
        <v>864</v>
      </c>
      <c r="C893" s="432">
        <f t="shared" si="364"/>
        <v>113.65676595692575</v>
      </c>
      <c r="D893" s="433">
        <f t="shared" si="365"/>
        <v>15.595425926280676</v>
      </c>
      <c r="E893" s="434">
        <f t="shared" si="366"/>
        <v>7.0829511766576836</v>
      </c>
      <c r="F893" s="434">
        <f t="shared" si="367"/>
        <v>7.0829511766576712</v>
      </c>
      <c r="G893" s="434">
        <f t="shared" si="368"/>
        <v>1.2434497875801753E-14</v>
      </c>
      <c r="H893" s="467">
        <f t="shared" si="369"/>
        <v>8.5124747496229922</v>
      </c>
      <c r="I893" s="253">
        <f t="shared" si="374"/>
        <v>113.65676595692612</v>
      </c>
      <c r="J893">
        <f t="shared" si="375"/>
        <v>15.595425926280697</v>
      </c>
      <c r="K893" s="253">
        <f t="shared" si="370"/>
        <v>1055908863578.7362</v>
      </c>
      <c r="L893" s="249">
        <f t="shared" si="371"/>
        <v>9290330009.7321987</v>
      </c>
      <c r="M893" s="253">
        <f t="shared" si="372"/>
        <v>144886653497.48096</v>
      </c>
      <c r="N893" s="443">
        <f t="shared" si="383"/>
        <v>9.9999999999988935E-3</v>
      </c>
      <c r="O893" s="454">
        <f t="shared" si="373"/>
        <v>1.0000000000000132E-2</v>
      </c>
      <c r="Q893" s="353">
        <v>864</v>
      </c>
      <c r="R893" s="54">
        <f t="shared" si="384"/>
        <v>7.7590425204022571E-23</v>
      </c>
      <c r="S893" s="253">
        <f t="shared" si="376"/>
        <v>3.3626554895413226E-9</v>
      </c>
      <c r="T893" s="253">
        <f t="shared" si="377"/>
        <v>1.5272121947118457E-9</v>
      </c>
      <c r="U893">
        <f t="shared" si="385"/>
        <v>4.8353407636504398E-24</v>
      </c>
      <c r="V893" s="253">
        <f t="shared" si="386"/>
        <v>1.527212194711841E-9</v>
      </c>
      <c r="W893" s="253">
        <f t="shared" si="387"/>
        <v>1.8354432948294768E-9</v>
      </c>
      <c r="X893">
        <f t="shared" si="378"/>
        <v>113.65676595692612</v>
      </c>
      <c r="Y893">
        <f t="shared" si="379"/>
        <v>15.595425926280697</v>
      </c>
      <c r="Z893" s="55">
        <f t="shared" si="380"/>
        <v>8.5124747496230029</v>
      </c>
      <c r="AA893" s="477">
        <f t="shared" si="381"/>
        <v>7.2084065574081244E-13</v>
      </c>
      <c r="AB893" s="253">
        <f t="shared" si="389"/>
        <v>9290330009.7321987</v>
      </c>
      <c r="AC893" s="261">
        <f t="shared" si="388"/>
        <v>31.24017920687643</v>
      </c>
      <c r="AD893" s="435">
        <f t="shared" si="382"/>
        <v>-1.5404755755586415E-2</v>
      </c>
      <c r="AE893" s="478">
        <f t="shared" si="390"/>
        <v>-5.231878161430354E-2</v>
      </c>
    </row>
    <row r="894" spans="2:31" x14ac:dyDescent="0.3">
      <c r="B894" s="353">
        <v>865</v>
      </c>
      <c r="C894" s="432">
        <f t="shared" si="364"/>
        <v>113.65676595692577</v>
      </c>
      <c r="D894" s="433">
        <f t="shared" si="365"/>
        <v>15.595425926280676</v>
      </c>
      <c r="E894" s="434">
        <f t="shared" si="366"/>
        <v>7.0829511766576836</v>
      </c>
      <c r="F894" s="434">
        <f t="shared" si="367"/>
        <v>7.082951176657672</v>
      </c>
      <c r="G894" s="434">
        <f t="shared" si="368"/>
        <v>1.1546319456101628E-14</v>
      </c>
      <c r="H894" s="467">
        <f t="shared" si="369"/>
        <v>8.5124747496229922</v>
      </c>
      <c r="I894" s="253">
        <f t="shared" si="374"/>
        <v>113.65676595692612</v>
      </c>
      <c r="J894">
        <f t="shared" si="375"/>
        <v>15.595425926280697</v>
      </c>
      <c r="K894" s="253">
        <f t="shared" si="370"/>
        <v>1066467952214.5238</v>
      </c>
      <c r="L894" s="249">
        <f t="shared" si="371"/>
        <v>9383233309.8295212</v>
      </c>
      <c r="M894" s="253">
        <f t="shared" si="372"/>
        <v>146335520032.45563</v>
      </c>
      <c r="N894" s="443">
        <f t="shared" si="383"/>
        <v>9.9999999999990392E-3</v>
      </c>
      <c r="O894" s="454">
        <f t="shared" si="373"/>
        <v>1.0000000000000224E-2</v>
      </c>
      <c r="Q894" s="353">
        <v>865</v>
      </c>
      <c r="R894" s="54">
        <f t="shared" si="384"/>
        <v>7.2802959101398368E-23</v>
      </c>
      <c r="S894" s="253">
        <f t="shared" si="376"/>
        <v>3.27807386439084E-9</v>
      </c>
      <c r="T894" s="253">
        <f t="shared" si="377"/>
        <v>1.4887978850152009E-9</v>
      </c>
      <c r="U894">
        <f t="shared" si="385"/>
        <v>4.5369917091151208E-24</v>
      </c>
      <c r="V894" s="253">
        <f t="shared" si="386"/>
        <v>1.4887978850151964E-9</v>
      </c>
      <c r="W894" s="253">
        <f t="shared" si="387"/>
        <v>1.789275979375639E-9</v>
      </c>
      <c r="X894">
        <f t="shared" si="378"/>
        <v>113.65676595692612</v>
      </c>
      <c r="Y894">
        <f t="shared" si="379"/>
        <v>15.595425926280697</v>
      </c>
      <c r="Z894" s="55">
        <f t="shared" si="380"/>
        <v>8.5124747496230029</v>
      </c>
      <c r="AA894" s="477">
        <f t="shared" si="381"/>
        <v>6.8312715089439743E-13</v>
      </c>
      <c r="AB894" s="253">
        <f t="shared" si="389"/>
        <v>9383233309.8295212</v>
      </c>
      <c r="AC894" s="261">
        <f t="shared" si="388"/>
        <v>30.758931876433696</v>
      </c>
      <c r="AD894" s="435">
        <f t="shared" si="382"/>
        <v>-1.5404755755588129E-2</v>
      </c>
      <c r="AE894" s="478">
        <f t="shared" si="390"/>
        <v>-5.2318781614303658E-2</v>
      </c>
    </row>
    <row r="895" spans="2:31" x14ac:dyDescent="0.3">
      <c r="B895" s="353">
        <v>866</v>
      </c>
      <c r="C895" s="432">
        <f t="shared" si="364"/>
        <v>113.65676595692578</v>
      </c>
      <c r="D895" s="433">
        <f t="shared" si="365"/>
        <v>15.595425926280685</v>
      </c>
      <c r="E895" s="434">
        <f t="shared" si="366"/>
        <v>7.082951176657688</v>
      </c>
      <c r="F895" s="434">
        <f t="shared" si="367"/>
        <v>7.0829511766576729</v>
      </c>
      <c r="G895" s="434">
        <f t="shared" si="368"/>
        <v>1.5099033134902129E-14</v>
      </c>
      <c r="H895" s="467">
        <f t="shared" si="369"/>
        <v>8.5124747496229975</v>
      </c>
      <c r="I895" s="253">
        <f t="shared" si="374"/>
        <v>113.65676595692612</v>
      </c>
      <c r="J895">
        <f t="shared" si="375"/>
        <v>15.595425926280697</v>
      </c>
      <c r="K895" s="253">
        <f t="shared" si="370"/>
        <v>1077132631736.6692</v>
      </c>
      <c r="L895" s="249">
        <f t="shared" si="371"/>
        <v>9477065642.9278164</v>
      </c>
      <c r="M895" s="253">
        <f t="shared" si="372"/>
        <v>147798875232.78027</v>
      </c>
      <c r="N895" s="443">
        <f t="shared" si="383"/>
        <v>1.0000000000000613E-2</v>
      </c>
      <c r="O895" s="454">
        <f t="shared" si="373"/>
        <v>1.0000000000000139E-2</v>
      </c>
      <c r="Q895" s="353">
        <v>866</v>
      </c>
      <c r="R895" s="54">
        <f t="shared" si="384"/>
        <v>6.8310888102274485E-23</v>
      </c>
      <c r="S895" s="253">
        <f t="shared" si="376"/>
        <v>3.1956197397634969E-9</v>
      </c>
      <c r="T895" s="253">
        <f t="shared" si="377"/>
        <v>1.4513498190367426E-9</v>
      </c>
      <c r="U895">
        <f t="shared" si="385"/>
        <v>4.2570513175247728E-24</v>
      </c>
      <c r="V895" s="253">
        <f t="shared" si="386"/>
        <v>1.4513498190367382E-9</v>
      </c>
      <c r="W895" s="253">
        <f t="shared" si="387"/>
        <v>1.7442699207267543E-9</v>
      </c>
      <c r="X895">
        <f t="shared" si="378"/>
        <v>113.65676595692612</v>
      </c>
      <c r="Y895">
        <f t="shared" si="379"/>
        <v>15.595425926280697</v>
      </c>
      <c r="Z895" s="55">
        <f t="shared" si="380"/>
        <v>8.5124747496230029</v>
      </c>
      <c r="AA895" s="477">
        <f t="shared" si="381"/>
        <v>6.4738677067195202E-13</v>
      </c>
      <c r="AB895" s="253">
        <f t="shared" si="389"/>
        <v>9477065642.9278164</v>
      </c>
      <c r="AC895" s="261">
        <f t="shared" si="388"/>
        <v>30.285098043574511</v>
      </c>
      <c r="AD895" s="435">
        <f t="shared" si="382"/>
        <v>-1.5404755755586502E-2</v>
      </c>
      <c r="AE895" s="478">
        <f t="shared" si="390"/>
        <v>-5.2318781614303617E-2</v>
      </c>
    </row>
    <row r="896" spans="2:31" x14ac:dyDescent="0.3">
      <c r="B896" s="353">
        <v>867</v>
      </c>
      <c r="C896" s="432">
        <f t="shared" si="364"/>
        <v>113.6567659569258</v>
      </c>
      <c r="D896" s="433">
        <f t="shared" si="365"/>
        <v>15.595425926280685</v>
      </c>
      <c r="E896" s="434">
        <f t="shared" si="366"/>
        <v>7.082951176657688</v>
      </c>
      <c r="F896" s="434">
        <f t="shared" si="367"/>
        <v>7.0829511766576738</v>
      </c>
      <c r="G896" s="434">
        <f t="shared" si="368"/>
        <v>1.4210854715202004E-14</v>
      </c>
      <c r="H896" s="467">
        <f t="shared" si="369"/>
        <v>8.5124747496229975</v>
      </c>
      <c r="I896" s="253">
        <f t="shared" si="374"/>
        <v>113.65676595692612</v>
      </c>
      <c r="J896">
        <f t="shared" si="375"/>
        <v>15.595425926280697</v>
      </c>
      <c r="K896" s="253">
        <f t="shared" si="370"/>
        <v>1087903958054.0359</v>
      </c>
      <c r="L896" s="249">
        <f t="shared" si="371"/>
        <v>9571836299.3570938</v>
      </c>
      <c r="M896" s="253">
        <f t="shared" si="372"/>
        <v>149276863985.10843</v>
      </c>
      <c r="N896" s="443">
        <f t="shared" si="383"/>
        <v>1.0000000000002387E-2</v>
      </c>
      <c r="O896" s="454">
        <f t="shared" si="373"/>
        <v>1.0000000000000007E-2</v>
      </c>
      <c r="Q896" s="353">
        <v>867</v>
      </c>
      <c r="R896" s="54">
        <f t="shared" si="384"/>
        <v>6.409598580769551E-23</v>
      </c>
      <c r="S896" s="253">
        <f t="shared" si="376"/>
        <v>3.1152396021630715E-9</v>
      </c>
      <c r="T896" s="253">
        <f t="shared" si="377"/>
        <v>1.4148436926322413E-9</v>
      </c>
      <c r="U896">
        <f t="shared" si="385"/>
        <v>3.994383741903279E-24</v>
      </c>
      <c r="V896" s="253">
        <f t="shared" si="386"/>
        <v>1.4148436926322373E-9</v>
      </c>
      <c r="W896" s="253">
        <f t="shared" si="387"/>
        <v>1.7003959095308302E-9</v>
      </c>
      <c r="X896">
        <f t="shared" si="378"/>
        <v>113.65676595692612</v>
      </c>
      <c r="Y896">
        <f t="shared" si="379"/>
        <v>15.595425926280697</v>
      </c>
      <c r="Z896" s="55">
        <f t="shared" si="380"/>
        <v>8.5124747496230029</v>
      </c>
      <c r="AA896" s="477">
        <f t="shared" si="381"/>
        <v>6.1351628359717696E-13</v>
      </c>
      <c r="AB896" s="253">
        <f t="shared" si="389"/>
        <v>9571836299.3570938</v>
      </c>
      <c r="AC896" s="261">
        <f t="shared" si="388"/>
        <v>29.818563505179256</v>
      </c>
      <c r="AD896" s="435">
        <f t="shared" si="382"/>
        <v>-1.5404755755586464E-2</v>
      </c>
      <c r="AE896" s="478">
        <f t="shared" si="390"/>
        <v>-5.2318781614303526E-2</v>
      </c>
    </row>
    <row r="897" spans="2:31" x14ac:dyDescent="0.3">
      <c r="B897" s="353">
        <v>868</v>
      </c>
      <c r="C897" s="432">
        <f t="shared" si="364"/>
        <v>113.65676595692581</v>
      </c>
      <c r="D897" s="433">
        <f t="shared" si="365"/>
        <v>15.595425926280685</v>
      </c>
      <c r="E897" s="434">
        <f t="shared" si="366"/>
        <v>7.082951176657688</v>
      </c>
      <c r="F897" s="434">
        <f t="shared" si="367"/>
        <v>7.0829511766576747</v>
      </c>
      <c r="G897" s="434">
        <f t="shared" si="368"/>
        <v>1.3322676295501878E-14</v>
      </c>
      <c r="H897" s="467">
        <f t="shared" si="369"/>
        <v>8.5124747496229975</v>
      </c>
      <c r="I897" s="253">
        <f t="shared" si="374"/>
        <v>113.65676595692612</v>
      </c>
      <c r="J897">
        <f t="shared" si="375"/>
        <v>15.595425926280697</v>
      </c>
      <c r="K897" s="253">
        <f t="shared" si="370"/>
        <v>1098782997634.5764</v>
      </c>
      <c r="L897" s="249">
        <f t="shared" si="371"/>
        <v>9667554662.3506641</v>
      </c>
      <c r="M897" s="253">
        <f t="shared" si="372"/>
        <v>150769632624.95963</v>
      </c>
      <c r="N897" s="443">
        <f t="shared" si="383"/>
        <v>1.000000000000075E-2</v>
      </c>
      <c r="O897" s="454">
        <f t="shared" si="373"/>
        <v>1.0000000000000155E-2</v>
      </c>
      <c r="Q897" s="353">
        <v>868</v>
      </c>
      <c r="R897" s="54">
        <f t="shared" si="384"/>
        <v>6.0141150419672471E-23</v>
      </c>
      <c r="S897" s="253">
        <f t="shared" si="376"/>
        <v>3.0368812841303191E-9</v>
      </c>
      <c r="T897" s="253">
        <f t="shared" si="377"/>
        <v>1.3792558129850603E-9</v>
      </c>
      <c r="U897">
        <f t="shared" si="385"/>
        <v>3.7479232190365511E-24</v>
      </c>
      <c r="V897" s="253">
        <f t="shared" si="386"/>
        <v>1.3792558129850566E-9</v>
      </c>
      <c r="W897" s="253">
        <f t="shared" si="387"/>
        <v>1.6576254711452587E-9</v>
      </c>
      <c r="X897">
        <f t="shared" si="378"/>
        <v>113.65676595692612</v>
      </c>
      <c r="Y897">
        <f t="shared" si="379"/>
        <v>15.595425926280697</v>
      </c>
      <c r="Z897" s="55">
        <f t="shared" si="380"/>
        <v>8.5124747496230029</v>
      </c>
      <c r="AA897" s="477">
        <f t="shared" si="381"/>
        <v>5.8141785913883714E-13</v>
      </c>
      <c r="AB897" s="253">
        <f t="shared" si="389"/>
        <v>9667554662.3506641</v>
      </c>
      <c r="AC897" s="261">
        <f t="shared" si="388"/>
        <v>29.359215817399583</v>
      </c>
      <c r="AD897" s="435">
        <f t="shared" si="382"/>
        <v>-1.5404755755584514E-2</v>
      </c>
      <c r="AE897" s="478">
        <f t="shared" si="390"/>
        <v>-5.2318781614303533E-2</v>
      </c>
    </row>
    <row r="898" spans="2:31" x14ac:dyDescent="0.3">
      <c r="B898" s="353">
        <v>869</v>
      </c>
      <c r="C898" s="432">
        <f t="shared" si="364"/>
        <v>113.65676595692582</v>
      </c>
      <c r="D898" s="433">
        <f t="shared" si="365"/>
        <v>15.595425926280685</v>
      </c>
      <c r="E898" s="434">
        <f t="shared" si="366"/>
        <v>7.082951176657688</v>
      </c>
      <c r="F898" s="434">
        <f t="shared" si="367"/>
        <v>7.0829511766576756</v>
      </c>
      <c r="G898" s="434">
        <f t="shared" si="368"/>
        <v>1.2434497875801753E-14</v>
      </c>
      <c r="H898" s="467">
        <f t="shared" si="369"/>
        <v>8.5124747496229975</v>
      </c>
      <c r="I898" s="253">
        <f t="shared" si="374"/>
        <v>113.65676595692612</v>
      </c>
      <c r="J898">
        <f t="shared" si="375"/>
        <v>15.595425926280697</v>
      </c>
      <c r="K898" s="253">
        <f t="shared" si="370"/>
        <v>1109770827610.9224</v>
      </c>
      <c r="L898" s="249">
        <f t="shared" si="371"/>
        <v>9764230208.9741707</v>
      </c>
      <c r="M898" s="253">
        <f t="shared" si="372"/>
        <v>152277328951.2085</v>
      </c>
      <c r="N898" s="443">
        <f t="shared" si="383"/>
        <v>9.9999999999951881E-3</v>
      </c>
      <c r="O898" s="454">
        <f t="shared" si="373"/>
        <v>1.0000000000000167E-2</v>
      </c>
      <c r="Q898" s="353">
        <v>869</v>
      </c>
      <c r="R898" s="54">
        <f t="shared" si="384"/>
        <v>5.6430335351319444E-23</v>
      </c>
      <c r="S898" s="253">
        <f t="shared" si="376"/>
        <v>2.9604939303857155E-9</v>
      </c>
      <c r="T898" s="253">
        <f t="shared" si="377"/>
        <v>1.3445630832292569E-9</v>
      </c>
      <c r="U898">
        <f t="shared" si="385"/>
        <v>3.5166697451807922E-24</v>
      </c>
      <c r="V898" s="253">
        <f t="shared" si="386"/>
        <v>1.3445630832292534E-9</v>
      </c>
      <c r="W898" s="253">
        <f t="shared" si="387"/>
        <v>1.6159308471564586E-9</v>
      </c>
      <c r="X898">
        <f t="shared" si="378"/>
        <v>113.65676595692612</v>
      </c>
      <c r="Y898">
        <f t="shared" si="379"/>
        <v>15.595425926280697</v>
      </c>
      <c r="Z898" s="55">
        <f t="shared" si="380"/>
        <v>8.5124747496230029</v>
      </c>
      <c r="AA898" s="477">
        <f t="shared" si="381"/>
        <v>5.5099878513989638E-13</v>
      </c>
      <c r="AB898" s="253">
        <f t="shared" si="389"/>
        <v>9764230208.9741707</v>
      </c>
      <c r="AC898" s="261">
        <f t="shared" si="388"/>
        <v>28.906944268556842</v>
      </c>
      <c r="AD898" s="435">
        <f t="shared" si="382"/>
        <v>-1.540475575559158E-2</v>
      </c>
      <c r="AE898" s="478">
        <f t="shared" si="390"/>
        <v>-5.2318781614303624E-2</v>
      </c>
    </row>
    <row r="899" spans="2:31" x14ac:dyDescent="0.3">
      <c r="B899" s="353">
        <v>870</v>
      </c>
      <c r="C899" s="432">
        <f t="shared" si="364"/>
        <v>113.65676595692584</v>
      </c>
      <c r="D899" s="433">
        <f t="shared" si="365"/>
        <v>15.595425926280685</v>
      </c>
      <c r="E899" s="434">
        <f t="shared" si="366"/>
        <v>7.082951176657688</v>
      </c>
      <c r="F899" s="434">
        <f t="shared" si="367"/>
        <v>7.0829511766576765</v>
      </c>
      <c r="G899" s="434">
        <f t="shared" si="368"/>
        <v>1.1546319456101628E-14</v>
      </c>
      <c r="H899" s="467">
        <f t="shared" si="369"/>
        <v>8.5124747496229975</v>
      </c>
      <c r="I899" s="253">
        <f t="shared" si="374"/>
        <v>113.65676595692612</v>
      </c>
      <c r="J899">
        <f t="shared" si="375"/>
        <v>15.595425926280697</v>
      </c>
      <c r="K899" s="253">
        <f t="shared" si="370"/>
        <v>1120868535887.0317</v>
      </c>
      <c r="L899" s="249">
        <f t="shared" si="371"/>
        <v>9861872511.0639133</v>
      </c>
      <c r="M899" s="253">
        <f t="shared" si="372"/>
        <v>153800102240.7207</v>
      </c>
      <c r="N899" s="443">
        <f t="shared" si="383"/>
        <v>1.0000000000000802E-2</v>
      </c>
      <c r="O899" s="454">
        <f t="shared" si="373"/>
        <v>1.0000000000000137E-2</v>
      </c>
      <c r="Q899" s="353">
        <v>870</v>
      </c>
      <c r="R899" s="54">
        <f t="shared" si="384"/>
        <v>5.2948484118467169E-23</v>
      </c>
      <c r="S899" s="253">
        <f t="shared" si="376"/>
        <v>2.886027964823991E-9</v>
      </c>
      <c r="T899" s="253">
        <f t="shared" si="377"/>
        <v>1.3107429874595381E-9</v>
      </c>
      <c r="U899">
        <f t="shared" si="385"/>
        <v>3.2996850185871776E-24</v>
      </c>
      <c r="V899" s="253">
        <f t="shared" si="386"/>
        <v>1.3107429874595348E-9</v>
      </c>
      <c r="W899" s="253">
        <f t="shared" si="387"/>
        <v>1.5752849773644529E-9</v>
      </c>
      <c r="X899">
        <f t="shared" si="378"/>
        <v>113.65676595692612</v>
      </c>
      <c r="Y899">
        <f t="shared" si="379"/>
        <v>15.595425926280697</v>
      </c>
      <c r="Z899" s="55">
        <f t="shared" si="380"/>
        <v>8.5124747496230029</v>
      </c>
      <c r="AA899" s="477">
        <f t="shared" si="381"/>
        <v>5.2217120003041552E-13</v>
      </c>
      <c r="AB899" s="253">
        <f t="shared" si="389"/>
        <v>9861872511.0639133</v>
      </c>
      <c r="AC899" s="261">
        <f t="shared" si="388"/>
        <v>28.461639852459427</v>
      </c>
      <c r="AD899" s="435">
        <f t="shared" si="382"/>
        <v>-1.5404755755584606E-2</v>
      </c>
      <c r="AE899" s="478">
        <f t="shared" si="390"/>
        <v>-5.2318781614303651E-2</v>
      </c>
    </row>
    <row r="900" spans="2:31" x14ac:dyDescent="0.3">
      <c r="B900" s="353">
        <v>871</v>
      </c>
      <c r="C900" s="432">
        <f t="shared" si="364"/>
        <v>113.65676595692585</v>
      </c>
      <c r="D900" s="433">
        <f t="shared" si="365"/>
        <v>15.595425926280685</v>
      </c>
      <c r="E900" s="434">
        <f t="shared" si="366"/>
        <v>7.082951176657688</v>
      </c>
      <c r="F900" s="434">
        <f t="shared" si="367"/>
        <v>7.0829511766576774</v>
      </c>
      <c r="G900" s="434">
        <f t="shared" si="368"/>
        <v>1.0658141036401503E-14</v>
      </c>
      <c r="H900" s="467">
        <f t="shared" si="369"/>
        <v>8.5124747496229975</v>
      </c>
      <c r="I900" s="253">
        <f t="shared" si="374"/>
        <v>113.65676595692612</v>
      </c>
      <c r="J900">
        <f t="shared" si="375"/>
        <v>15.595425926280697</v>
      </c>
      <c r="K900" s="253">
        <f t="shared" si="370"/>
        <v>1132077221245.9023</v>
      </c>
      <c r="L900" s="249">
        <f t="shared" si="371"/>
        <v>9960491236.1745529</v>
      </c>
      <c r="M900" s="253">
        <f t="shared" si="372"/>
        <v>155338103263.12827</v>
      </c>
      <c r="N900" s="443">
        <f t="shared" si="383"/>
        <v>1.0000000000002309E-2</v>
      </c>
      <c r="O900" s="454">
        <f t="shared" si="373"/>
        <v>1.0000000000000257E-2</v>
      </c>
      <c r="Q900" s="353">
        <v>871</v>
      </c>
      <c r="R900" s="54">
        <f t="shared" si="384"/>
        <v>4.9681469248578864E-23</v>
      </c>
      <c r="S900" s="253">
        <f t="shared" si="376"/>
        <v>2.8134350583386914E-9</v>
      </c>
      <c r="T900" s="253">
        <f t="shared" si="377"/>
        <v>1.2777735761181912E-9</v>
      </c>
      <c r="U900">
        <f t="shared" si="385"/>
        <v>3.0960886323799259E-24</v>
      </c>
      <c r="V900" s="253">
        <f t="shared" si="386"/>
        <v>1.2777735761181881E-9</v>
      </c>
      <c r="W900" s="253">
        <f t="shared" si="387"/>
        <v>1.5356614822205002E-9</v>
      </c>
      <c r="X900">
        <f t="shared" si="378"/>
        <v>113.65676595692612</v>
      </c>
      <c r="Y900">
        <f t="shared" si="379"/>
        <v>15.595425926280697</v>
      </c>
      <c r="Z900" s="55">
        <f t="shared" si="380"/>
        <v>8.5124747496230029</v>
      </c>
      <c r="AA900" s="477">
        <f t="shared" si="381"/>
        <v>4.9485183905074535E-13</v>
      </c>
      <c r="AB900" s="253">
        <f t="shared" si="389"/>
        <v>9960491236.1745529</v>
      </c>
      <c r="AC900" s="261">
        <f t="shared" si="388"/>
        <v>28.023195242128825</v>
      </c>
      <c r="AD900" s="435">
        <f t="shared" si="382"/>
        <v>-1.5404755755586433E-2</v>
      </c>
      <c r="AE900" s="478">
        <f t="shared" si="390"/>
        <v>-5.2318781614303637E-2</v>
      </c>
    </row>
    <row r="901" spans="2:31" x14ac:dyDescent="0.3">
      <c r="B901" s="353">
        <v>872</v>
      </c>
      <c r="C901" s="432">
        <f t="shared" si="364"/>
        <v>113.65676595692587</v>
      </c>
      <c r="D901" s="433">
        <f t="shared" si="365"/>
        <v>15.595425926280685</v>
      </c>
      <c r="E901" s="434">
        <f t="shared" si="366"/>
        <v>7.082951176657688</v>
      </c>
      <c r="F901" s="434">
        <f t="shared" si="367"/>
        <v>7.0829511766576783</v>
      </c>
      <c r="G901" s="434">
        <f t="shared" si="368"/>
        <v>9.7699626167013776E-15</v>
      </c>
      <c r="H901" s="467">
        <f t="shared" si="369"/>
        <v>8.5124747496229975</v>
      </c>
      <c r="I901" s="253">
        <f t="shared" si="374"/>
        <v>113.65676595692612</v>
      </c>
      <c r="J901">
        <f t="shared" si="375"/>
        <v>15.595425926280697</v>
      </c>
      <c r="K901" s="253">
        <f t="shared" si="370"/>
        <v>1143397993458.3613</v>
      </c>
      <c r="L901" s="249">
        <f t="shared" si="371"/>
        <v>10060096148.536299</v>
      </c>
      <c r="M901" s="253">
        <f t="shared" si="372"/>
        <v>156891484295.75967</v>
      </c>
      <c r="N901" s="443">
        <f t="shared" si="383"/>
        <v>1.0000000000000812E-2</v>
      </c>
      <c r="O901" s="454">
        <f t="shared" si="373"/>
        <v>9.9999999999999655E-3</v>
      </c>
      <c r="Q901" s="353">
        <v>872</v>
      </c>
      <c r="R901" s="54">
        <f t="shared" si="384"/>
        <v>4.6616034959093791E-23</v>
      </c>
      <c r="S901" s="253">
        <f t="shared" si="376"/>
        <v>2.7426680974562209E-9</v>
      </c>
      <c r="T901" s="253">
        <f t="shared" si="377"/>
        <v>1.2456334517496533E-9</v>
      </c>
      <c r="U901">
        <f t="shared" si="385"/>
        <v>2.9050545023405075E-24</v>
      </c>
      <c r="V901" s="253">
        <f t="shared" si="386"/>
        <v>1.2456334517496504E-9</v>
      </c>
      <c r="W901" s="253">
        <f t="shared" si="387"/>
        <v>1.4970346457065676E-9</v>
      </c>
      <c r="X901">
        <f t="shared" si="378"/>
        <v>113.65676595692612</v>
      </c>
      <c r="Y901">
        <f t="shared" si="379"/>
        <v>15.595425926280697</v>
      </c>
      <c r="Z901" s="55">
        <f t="shared" si="380"/>
        <v>8.5124747496230029</v>
      </c>
      <c r="AA901" s="477">
        <f t="shared" si="381"/>
        <v>4.689617937520129E-13</v>
      </c>
      <c r="AB901" s="253">
        <f t="shared" si="389"/>
        <v>10060096148.536299</v>
      </c>
      <c r="AC901" s="261">
        <f t="shared" si="388"/>
        <v>27.591504763932722</v>
      </c>
      <c r="AD901" s="435">
        <f t="shared" si="382"/>
        <v>-1.5404755755586308E-2</v>
      </c>
      <c r="AE901" s="478">
        <f t="shared" si="390"/>
        <v>-5.2318781614303582E-2</v>
      </c>
    </row>
    <row r="902" spans="2:31" x14ac:dyDescent="0.3">
      <c r="B902" s="353">
        <v>873</v>
      </c>
      <c r="C902" s="432">
        <f t="shared" si="364"/>
        <v>113.65676595692588</v>
      </c>
      <c r="D902" s="433">
        <f t="shared" si="365"/>
        <v>15.595425926280686</v>
      </c>
      <c r="E902" s="434">
        <f t="shared" si="366"/>
        <v>7.0829511766576889</v>
      </c>
      <c r="F902" s="434">
        <f t="shared" si="367"/>
        <v>7.0829511766576791</v>
      </c>
      <c r="G902" s="434">
        <f t="shared" si="368"/>
        <v>9.7699626167013776E-15</v>
      </c>
      <c r="H902" s="467">
        <f t="shared" si="369"/>
        <v>8.5124747496229975</v>
      </c>
      <c r="I902" s="253">
        <f t="shared" si="374"/>
        <v>113.65676595692612</v>
      </c>
      <c r="J902">
        <f t="shared" si="375"/>
        <v>15.595425926280697</v>
      </c>
      <c r="K902" s="253">
        <f t="shared" si="370"/>
        <v>1154831973392.9451</v>
      </c>
      <c r="L902" s="249">
        <f t="shared" si="371"/>
        <v>10160697110.021662</v>
      </c>
      <c r="M902" s="253">
        <f t="shared" si="372"/>
        <v>158460399138.71741</v>
      </c>
      <c r="N902" s="443">
        <f t="shared" si="383"/>
        <v>1.0000000000000869E-2</v>
      </c>
      <c r="O902" s="454">
        <f t="shared" si="373"/>
        <v>1.0000000000000111E-2</v>
      </c>
      <c r="Q902" s="353">
        <v>873</v>
      </c>
      <c r="R902" s="54">
        <f t="shared" si="384"/>
        <v>4.3739743372618039E-23</v>
      </c>
      <c r="S902" s="253">
        <f t="shared" si="376"/>
        <v>2.6736811537586849E-9</v>
      </c>
      <c r="T902" s="253">
        <f t="shared" si="377"/>
        <v>1.2143017551133296E-9</v>
      </c>
      <c r="U902">
        <f t="shared" si="385"/>
        <v>2.7258075151038664E-24</v>
      </c>
      <c r="V902" s="253">
        <f t="shared" si="386"/>
        <v>1.2143017551133269E-9</v>
      </c>
      <c r="W902" s="253">
        <f t="shared" si="387"/>
        <v>1.4593793986453553E-9</v>
      </c>
      <c r="X902">
        <f t="shared" si="378"/>
        <v>113.65676595692612</v>
      </c>
      <c r="Y902">
        <f t="shared" si="379"/>
        <v>15.595425926280697</v>
      </c>
      <c r="Z902" s="55">
        <f t="shared" si="380"/>
        <v>8.5124747496230029</v>
      </c>
      <c r="AA902" s="477">
        <f t="shared" si="381"/>
        <v>4.4442628407924924E-13</v>
      </c>
      <c r="AB902" s="253">
        <f t="shared" si="389"/>
        <v>10160697110.021662</v>
      </c>
      <c r="AC902" s="261">
        <f t="shared" si="388"/>
        <v>27.166464372115239</v>
      </c>
      <c r="AD902" s="435">
        <f t="shared" si="382"/>
        <v>-1.5404755755586414E-2</v>
      </c>
      <c r="AE902" s="478">
        <f t="shared" si="390"/>
        <v>-5.2318781614303624E-2</v>
      </c>
    </row>
    <row r="903" spans="2:31" x14ac:dyDescent="0.3">
      <c r="B903" s="353">
        <v>874</v>
      </c>
      <c r="C903" s="432">
        <f t="shared" si="364"/>
        <v>113.6567659569259</v>
      </c>
      <c r="D903" s="433">
        <f t="shared" si="365"/>
        <v>15.595425926280686</v>
      </c>
      <c r="E903" s="434">
        <f t="shared" si="366"/>
        <v>7.0829511766576889</v>
      </c>
      <c r="F903" s="434">
        <f t="shared" si="367"/>
        <v>7.08295117665768</v>
      </c>
      <c r="G903" s="434">
        <f t="shared" si="368"/>
        <v>8.8817841970012523E-15</v>
      </c>
      <c r="H903" s="467">
        <f t="shared" si="369"/>
        <v>8.5124747496229975</v>
      </c>
      <c r="I903" s="253">
        <f t="shared" si="374"/>
        <v>113.65676595692612</v>
      </c>
      <c r="J903">
        <f t="shared" si="375"/>
        <v>15.595425926280697</v>
      </c>
      <c r="K903" s="253">
        <f t="shared" si="370"/>
        <v>1166380293126.8748</v>
      </c>
      <c r="L903" s="249">
        <f t="shared" si="371"/>
        <v>10262304081.121878</v>
      </c>
      <c r="M903" s="253">
        <f t="shared" si="372"/>
        <v>160045003130.1041</v>
      </c>
      <c r="N903" s="443">
        <f t="shared" si="383"/>
        <v>9.9999999999969332E-3</v>
      </c>
      <c r="O903" s="454">
        <f t="shared" si="373"/>
        <v>1.0000000000000205E-2</v>
      </c>
      <c r="Q903" s="353">
        <v>874</v>
      </c>
      <c r="R903" s="54">
        <f t="shared" si="384"/>
        <v>4.1040924050733027E-23</v>
      </c>
      <c r="S903" s="253">
        <f t="shared" si="376"/>
        <v>2.6064294540759522E-9</v>
      </c>
      <c r="T903" s="253">
        <f t="shared" si="377"/>
        <v>1.1837581516457686E-9</v>
      </c>
      <c r="U903">
        <f t="shared" si="385"/>
        <v>2.5576203831668514E-24</v>
      </c>
      <c r="V903" s="253">
        <f t="shared" si="386"/>
        <v>1.1837581516457661E-9</v>
      </c>
      <c r="W903" s="253">
        <f t="shared" si="387"/>
        <v>1.4226713024301837E-9</v>
      </c>
      <c r="X903">
        <f t="shared" si="378"/>
        <v>113.65676595692612</v>
      </c>
      <c r="Y903">
        <f t="shared" si="379"/>
        <v>15.595425926280697</v>
      </c>
      <c r="Z903" s="55">
        <f t="shared" si="380"/>
        <v>8.5124747496230029</v>
      </c>
      <c r="AA903" s="477">
        <f t="shared" si="381"/>
        <v>4.2117444237885055E-13</v>
      </c>
      <c r="AB903" s="253">
        <f t="shared" si="389"/>
        <v>10262304081.121878</v>
      </c>
      <c r="AC903" s="261">
        <f t="shared" si="388"/>
        <v>26.74797162371987</v>
      </c>
      <c r="AD903" s="435">
        <f t="shared" si="382"/>
        <v>-1.5404755755589868E-2</v>
      </c>
      <c r="AE903" s="478">
        <f t="shared" si="390"/>
        <v>-5.2318781614303596E-2</v>
      </c>
    </row>
    <row r="904" spans="2:31" x14ac:dyDescent="0.3">
      <c r="B904" s="353">
        <v>875</v>
      </c>
      <c r="C904" s="432">
        <f t="shared" si="364"/>
        <v>113.65676595692591</v>
      </c>
      <c r="D904" s="433">
        <f t="shared" si="365"/>
        <v>15.595425926280686</v>
      </c>
      <c r="E904" s="434">
        <f t="shared" si="366"/>
        <v>7.0829511766576889</v>
      </c>
      <c r="F904" s="434">
        <f t="shared" si="367"/>
        <v>7.0829511766576809</v>
      </c>
      <c r="G904" s="434">
        <f t="shared" si="368"/>
        <v>7.9936057773011271E-15</v>
      </c>
      <c r="H904" s="467">
        <f t="shared" si="369"/>
        <v>8.5124747496229975</v>
      </c>
      <c r="I904" s="253">
        <f t="shared" si="374"/>
        <v>113.65676595692612</v>
      </c>
      <c r="J904">
        <f t="shared" si="375"/>
        <v>15.595425926280697</v>
      </c>
      <c r="K904" s="253">
        <f t="shared" si="370"/>
        <v>1178044096058.1436</v>
      </c>
      <c r="L904" s="249">
        <f t="shared" si="371"/>
        <v>10364927121.933096</v>
      </c>
      <c r="M904" s="253">
        <f t="shared" si="372"/>
        <v>161645453161.40524</v>
      </c>
      <c r="N904" s="443">
        <f t="shared" si="383"/>
        <v>1.0000000000000666E-2</v>
      </c>
      <c r="O904" s="454">
        <f t="shared" si="373"/>
        <v>1.0000000000000044E-2</v>
      </c>
      <c r="Q904" s="353">
        <v>875</v>
      </c>
      <c r="R904" s="54">
        <f t="shared" si="384"/>
        <v>3.8508626641656937E-23</v>
      </c>
      <c r="S904" s="253">
        <f t="shared" si="376"/>
        <v>2.5408693514274738E-9</v>
      </c>
      <c r="T904" s="253">
        <f t="shared" si="377"/>
        <v>1.1539828182633487E-9</v>
      </c>
      <c r="U904">
        <f t="shared" si="385"/>
        <v>2.3998106939481718E-24</v>
      </c>
      <c r="V904" s="253">
        <f t="shared" si="386"/>
        <v>1.1539828182633462E-9</v>
      </c>
      <c r="W904" s="253">
        <f t="shared" si="387"/>
        <v>1.3868865331641251E-9</v>
      </c>
      <c r="X904">
        <f t="shared" si="378"/>
        <v>113.65676595692612</v>
      </c>
      <c r="Y904">
        <f t="shared" si="379"/>
        <v>15.595425926280697</v>
      </c>
      <c r="Z904" s="55">
        <f t="shared" si="380"/>
        <v>8.5124747496230029</v>
      </c>
      <c r="AA904" s="477">
        <f t="shared" si="381"/>
        <v>3.9913910870650538E-13</v>
      </c>
      <c r="AB904" s="253">
        <f t="shared" si="389"/>
        <v>10364927121.933096</v>
      </c>
      <c r="AC904" s="261">
        <f t="shared" si="388"/>
        <v>26.335925653899157</v>
      </c>
      <c r="AD904" s="435">
        <f t="shared" si="382"/>
        <v>-1.5404755755584648E-2</v>
      </c>
      <c r="AE904" s="478">
        <f t="shared" si="390"/>
        <v>-5.2318781614303575E-2</v>
      </c>
    </row>
    <row r="905" spans="2:31" x14ac:dyDescent="0.3">
      <c r="B905" s="353">
        <v>876</v>
      </c>
      <c r="C905" s="432">
        <f t="shared" si="364"/>
        <v>113.65676595692591</v>
      </c>
      <c r="D905" s="433">
        <f t="shared" si="365"/>
        <v>15.595425926280686</v>
      </c>
      <c r="E905" s="434">
        <f t="shared" si="366"/>
        <v>7.0829511766576889</v>
      </c>
      <c r="F905" s="434">
        <f t="shared" si="367"/>
        <v>7.0829511766576809</v>
      </c>
      <c r="G905" s="434">
        <f t="shared" si="368"/>
        <v>7.9936057773011271E-15</v>
      </c>
      <c r="H905" s="467">
        <f t="shared" si="369"/>
        <v>8.5124747496229975</v>
      </c>
      <c r="I905" s="253">
        <f t="shared" si="374"/>
        <v>113.65676595692612</v>
      </c>
      <c r="J905">
        <f t="shared" si="375"/>
        <v>15.595425926280697</v>
      </c>
      <c r="K905" s="253">
        <f t="shared" si="370"/>
        <v>1189824537018.7251</v>
      </c>
      <c r="L905" s="249">
        <f t="shared" si="371"/>
        <v>10468576393.152428</v>
      </c>
      <c r="M905" s="253">
        <f t="shared" si="372"/>
        <v>163261907693.01941</v>
      </c>
      <c r="N905" s="443">
        <f t="shared" si="383"/>
        <v>1.0000000000000705E-2</v>
      </c>
      <c r="O905" s="454">
        <f t="shared" si="373"/>
        <v>1.000000000000009E-2</v>
      </c>
      <c r="Q905" s="353">
        <v>876</v>
      </c>
      <c r="R905" s="54">
        <f t="shared" si="384"/>
        <v>3.6132576449629043E-23</v>
      </c>
      <c r="S905" s="253">
        <f t="shared" si="376"/>
        <v>2.4769582966949229E-9</v>
      </c>
      <c r="T905" s="253">
        <f t="shared" si="377"/>
        <v>1.124956430496887E-9</v>
      </c>
      <c r="U905">
        <f t="shared" si="385"/>
        <v>2.2517381409265614E-24</v>
      </c>
      <c r="V905" s="253">
        <f t="shared" si="386"/>
        <v>1.1249564304968847E-9</v>
      </c>
      <c r="W905" s="253">
        <f t="shared" si="387"/>
        <v>1.3520018661980359E-9</v>
      </c>
      <c r="X905">
        <f t="shared" si="378"/>
        <v>113.65676595692612</v>
      </c>
      <c r="Y905">
        <f t="shared" si="379"/>
        <v>15.595425926280697</v>
      </c>
      <c r="Z905" s="55">
        <f t="shared" si="380"/>
        <v>8.5124747496230029</v>
      </c>
      <c r="AA905" s="477">
        <f t="shared" si="381"/>
        <v>3.7825663684436195E-13</v>
      </c>
      <c r="AB905" s="253">
        <f t="shared" si="389"/>
        <v>10468576393.152428</v>
      </c>
      <c r="AC905" s="261">
        <f t="shared" si="388"/>
        <v>25.93022715160356</v>
      </c>
      <c r="AD905" s="435">
        <f t="shared" si="382"/>
        <v>-1.5404755755586317E-2</v>
      </c>
      <c r="AE905" s="478">
        <f t="shared" si="390"/>
        <v>-5.2318781614303582E-2</v>
      </c>
    </row>
    <row r="906" spans="2:31" x14ac:dyDescent="0.3">
      <c r="B906" s="353">
        <v>877</v>
      </c>
      <c r="C906" s="432">
        <f t="shared" si="364"/>
        <v>113.65676595692591</v>
      </c>
      <c r="D906" s="433">
        <f t="shared" si="365"/>
        <v>15.595425926280686</v>
      </c>
      <c r="E906" s="434">
        <f t="shared" si="366"/>
        <v>7.0829511766576889</v>
      </c>
      <c r="F906" s="434">
        <f t="shared" si="367"/>
        <v>7.0829511766576809</v>
      </c>
      <c r="G906" s="434">
        <f t="shared" si="368"/>
        <v>7.9936057773011271E-15</v>
      </c>
      <c r="H906" s="467">
        <f t="shared" si="369"/>
        <v>8.5124747496229975</v>
      </c>
      <c r="I906" s="253">
        <f t="shared" si="374"/>
        <v>113.65676595692612</v>
      </c>
      <c r="J906">
        <f t="shared" si="375"/>
        <v>15.595425926280697</v>
      </c>
      <c r="K906" s="253">
        <f t="shared" si="370"/>
        <v>1201722782388.9124</v>
      </c>
      <c r="L906" s="249">
        <f t="shared" si="371"/>
        <v>10573262157.083952</v>
      </c>
      <c r="M906" s="253">
        <f t="shared" si="372"/>
        <v>164894526769.94974</v>
      </c>
      <c r="N906" s="443">
        <f t="shared" si="383"/>
        <v>1.0000000000000822E-2</v>
      </c>
      <c r="O906" s="454">
        <f t="shared" si="373"/>
        <v>1.0000000000000004E-2</v>
      </c>
      <c r="Q906" s="353">
        <v>877</v>
      </c>
      <c r="R906" s="54">
        <f t="shared" si="384"/>
        <v>3.3903132745741356E-23</v>
      </c>
      <c r="S906" s="253">
        <f t="shared" si="376"/>
        <v>2.4146548110074918E-9</v>
      </c>
      <c r="T906" s="253">
        <f t="shared" si="377"/>
        <v>1.0966601499499081E-9</v>
      </c>
      <c r="U906">
        <f t="shared" si="385"/>
        <v>2.1128019256226003E-24</v>
      </c>
      <c r="V906" s="253">
        <f t="shared" si="386"/>
        <v>1.096660149949906E-9</v>
      </c>
      <c r="W906" s="253">
        <f t="shared" si="387"/>
        <v>1.3179946610575837E-9</v>
      </c>
      <c r="X906">
        <f t="shared" si="378"/>
        <v>113.65676595692612</v>
      </c>
      <c r="Y906">
        <f t="shared" si="379"/>
        <v>15.595425926280697</v>
      </c>
      <c r="Z906" s="55">
        <f t="shared" si="380"/>
        <v>8.5124747496230029</v>
      </c>
      <c r="AA906" s="477">
        <f t="shared" si="381"/>
        <v>3.5846671046714085E-13</v>
      </c>
      <c r="AB906" s="253">
        <f t="shared" si="389"/>
        <v>10573262157.083952</v>
      </c>
      <c r="AC906" s="261">
        <f t="shared" si="388"/>
        <v>25.530778335646232</v>
      </c>
      <c r="AD906" s="435">
        <f t="shared" si="382"/>
        <v>-1.540475575558641E-2</v>
      </c>
      <c r="AE906" s="478">
        <f t="shared" si="390"/>
        <v>-5.2318781614303561E-2</v>
      </c>
    </row>
    <row r="907" spans="2:31" x14ac:dyDescent="0.3">
      <c r="B907" s="353">
        <v>878</v>
      </c>
      <c r="C907" s="432">
        <f t="shared" si="364"/>
        <v>113.65676595692591</v>
      </c>
      <c r="D907" s="433">
        <f t="shared" si="365"/>
        <v>15.595425926280686</v>
      </c>
      <c r="E907" s="434">
        <f t="shared" si="366"/>
        <v>7.0829511766576889</v>
      </c>
      <c r="F907" s="434">
        <f t="shared" si="367"/>
        <v>7.0829511766576809</v>
      </c>
      <c r="G907" s="434">
        <f t="shared" si="368"/>
        <v>7.9936057773011271E-15</v>
      </c>
      <c r="H907" s="467">
        <f t="shared" si="369"/>
        <v>8.5124747496229975</v>
      </c>
      <c r="I907" s="253">
        <f t="shared" si="374"/>
        <v>113.65676595692612</v>
      </c>
      <c r="J907">
        <f t="shared" si="375"/>
        <v>15.595425926280697</v>
      </c>
      <c r="K907" s="253">
        <f t="shared" si="370"/>
        <v>1213740010212.8013</v>
      </c>
      <c r="L907" s="249">
        <f t="shared" si="371"/>
        <v>10678994778.654791</v>
      </c>
      <c r="M907" s="253">
        <f t="shared" si="372"/>
        <v>166543472037.64902</v>
      </c>
      <c r="N907" s="443">
        <f t="shared" si="383"/>
        <v>9.9999999999986801E-3</v>
      </c>
      <c r="O907" s="454">
        <f t="shared" si="373"/>
        <v>9.9999999999998267E-3</v>
      </c>
      <c r="Q907" s="353">
        <v>878</v>
      </c>
      <c r="R907" s="54">
        <f t="shared" si="384"/>
        <v>3.1811249651065517E-23</v>
      </c>
      <c r="S907" s="253">
        <f t="shared" si="376"/>
        <v>2.3539184588216476E-9</v>
      </c>
      <c r="T907" s="253">
        <f t="shared" si="377"/>
        <v>1.0690756120723193E-9</v>
      </c>
      <c r="U907">
        <f t="shared" si="385"/>
        <v>1.9824383198828434E-24</v>
      </c>
      <c r="V907" s="253">
        <f t="shared" si="386"/>
        <v>1.0690756120723173E-9</v>
      </c>
      <c r="W907" s="253">
        <f t="shared" si="387"/>
        <v>1.2848428467493282E-9</v>
      </c>
      <c r="X907">
        <f t="shared" si="378"/>
        <v>113.65676595692612</v>
      </c>
      <c r="Y907">
        <f t="shared" si="379"/>
        <v>15.595425926280697</v>
      </c>
      <c r="Z907" s="55">
        <f t="shared" si="380"/>
        <v>8.5124747496230029</v>
      </c>
      <c r="AA907" s="477">
        <f t="shared" si="381"/>
        <v>3.3971216892621271E-13</v>
      </c>
      <c r="AB907" s="253">
        <f t="shared" si="389"/>
        <v>10678994778.654791</v>
      </c>
      <c r="AC907" s="261">
        <f t="shared" si="388"/>
        <v>25.137482931135541</v>
      </c>
      <c r="AD907" s="435">
        <f t="shared" si="382"/>
        <v>-1.5404755755588159E-2</v>
      </c>
      <c r="AE907" s="478">
        <f t="shared" si="390"/>
        <v>-5.2318781614303596E-2</v>
      </c>
    </row>
    <row r="908" spans="2:31" x14ac:dyDescent="0.3">
      <c r="B908" s="353">
        <v>879</v>
      </c>
      <c r="C908" s="432">
        <f t="shared" si="364"/>
        <v>113.65676595692591</v>
      </c>
      <c r="D908" s="433">
        <f t="shared" si="365"/>
        <v>15.595425926280686</v>
      </c>
      <c r="E908" s="434">
        <f t="shared" si="366"/>
        <v>7.0829511766576889</v>
      </c>
      <c r="F908" s="434">
        <f t="shared" si="367"/>
        <v>7.0829511766576809</v>
      </c>
      <c r="G908" s="434">
        <f t="shared" si="368"/>
        <v>7.9936057773011271E-15</v>
      </c>
      <c r="H908" s="467">
        <f t="shared" si="369"/>
        <v>8.5124747496229975</v>
      </c>
      <c r="I908" s="253">
        <f t="shared" si="374"/>
        <v>113.65676595692612</v>
      </c>
      <c r="J908">
        <f t="shared" si="375"/>
        <v>15.595425926280697</v>
      </c>
      <c r="K908" s="253">
        <f t="shared" si="370"/>
        <v>1225877410314.9294</v>
      </c>
      <c r="L908" s="249">
        <f t="shared" si="371"/>
        <v>10785784726.441339</v>
      </c>
      <c r="M908" s="253">
        <f t="shared" si="372"/>
        <v>168208906758.02533</v>
      </c>
      <c r="N908" s="443">
        <f t="shared" si="383"/>
        <v>9.9999999999989316E-3</v>
      </c>
      <c r="O908" s="454">
        <f t="shared" si="373"/>
        <v>1.0000000000000132E-2</v>
      </c>
      <c r="Q908" s="353">
        <v>879</v>
      </c>
      <c r="R908" s="54">
        <f t="shared" si="384"/>
        <v>2.9848439433359729E-23</v>
      </c>
      <c r="S908" s="253">
        <f t="shared" si="376"/>
        <v>2.2947098216781549E-9</v>
      </c>
      <c r="T908" s="253">
        <f t="shared" si="377"/>
        <v>1.0421849142416756E-9</v>
      </c>
      <c r="U908">
        <f t="shared" si="385"/>
        <v>1.8601183785753125E-24</v>
      </c>
      <c r="V908" s="253">
        <f t="shared" si="386"/>
        <v>1.0421849142416738E-9</v>
      </c>
      <c r="W908" s="253">
        <f t="shared" si="387"/>
        <v>1.2525249074364793E-9</v>
      </c>
      <c r="X908">
        <f t="shared" si="378"/>
        <v>113.65676595692612</v>
      </c>
      <c r="Y908">
        <f t="shared" si="379"/>
        <v>15.595425926280697</v>
      </c>
      <c r="Z908" s="55">
        <f t="shared" si="380"/>
        <v>8.5124747496230029</v>
      </c>
      <c r="AA908" s="477">
        <f t="shared" si="381"/>
        <v>3.2193884214844079E-13</v>
      </c>
      <c r="AB908" s="253">
        <f t="shared" si="389"/>
        <v>10785784726.441339</v>
      </c>
      <c r="AC908" s="261">
        <f t="shared" si="388"/>
        <v>24.750246146271177</v>
      </c>
      <c r="AD908" s="435">
        <f t="shared" si="382"/>
        <v>-1.5404755755586332E-2</v>
      </c>
      <c r="AE908" s="478">
        <f t="shared" si="390"/>
        <v>-5.2318781614303561E-2</v>
      </c>
    </row>
    <row r="909" spans="2:31" x14ac:dyDescent="0.3">
      <c r="B909" s="353">
        <v>880</v>
      </c>
      <c r="C909" s="432">
        <f t="shared" si="364"/>
        <v>113.65676595692591</v>
      </c>
      <c r="D909" s="433">
        <f t="shared" si="365"/>
        <v>15.595425926280686</v>
      </c>
      <c r="E909" s="434">
        <f t="shared" si="366"/>
        <v>7.0829511766576889</v>
      </c>
      <c r="F909" s="434">
        <f t="shared" si="367"/>
        <v>7.0829511766576809</v>
      </c>
      <c r="G909" s="434">
        <f t="shared" si="368"/>
        <v>7.9936057773011271E-15</v>
      </c>
      <c r="H909" s="467">
        <f t="shared" si="369"/>
        <v>8.5124747496229975</v>
      </c>
      <c r="I909" s="253">
        <f t="shared" si="374"/>
        <v>113.65676595692612</v>
      </c>
      <c r="J909">
        <f t="shared" si="375"/>
        <v>15.595425926280697</v>
      </c>
      <c r="K909" s="253">
        <f t="shared" si="370"/>
        <v>1238136184418.0789</v>
      </c>
      <c r="L909" s="249">
        <f t="shared" si="371"/>
        <v>10893642573.705753</v>
      </c>
      <c r="M909" s="253">
        <f t="shared" si="372"/>
        <v>169890995825.60602</v>
      </c>
      <c r="N909" s="443">
        <f t="shared" si="383"/>
        <v>1.0000000000002587E-2</v>
      </c>
      <c r="O909" s="454">
        <f t="shared" si="373"/>
        <v>1.0000000000000097E-2</v>
      </c>
      <c r="Q909" s="353">
        <v>880</v>
      </c>
      <c r="R909" s="54">
        <f t="shared" si="384"/>
        <v>2.8006738068433677E-23</v>
      </c>
      <c r="S909" s="253">
        <f t="shared" si="376"/>
        <v>2.2369904726190614E-9</v>
      </c>
      <c r="T909" s="253">
        <f t="shared" si="377"/>
        <v>1.0159706041441814E-9</v>
      </c>
      <c r="U909">
        <f t="shared" si="385"/>
        <v>1.7453457934157211E-24</v>
      </c>
      <c r="V909" s="253">
        <f t="shared" si="386"/>
        <v>1.0159706041441798E-9</v>
      </c>
      <c r="W909" s="253">
        <f t="shared" si="387"/>
        <v>1.22101986847488E-9</v>
      </c>
      <c r="X909">
        <f t="shared" si="378"/>
        <v>113.65676595692612</v>
      </c>
      <c r="Y909">
        <f t="shared" si="379"/>
        <v>15.595425926280697</v>
      </c>
      <c r="Z909" s="55">
        <f t="shared" si="380"/>
        <v>8.5124747496230029</v>
      </c>
      <c r="AA909" s="477">
        <f t="shared" si="381"/>
        <v>3.0509539417291477E-13</v>
      </c>
      <c r="AB909" s="253">
        <f t="shared" si="389"/>
        <v>10893642573.705753</v>
      </c>
      <c r="AC909" s="261">
        <f t="shared" si="388"/>
        <v>24.368974649497179</v>
      </c>
      <c r="AD909" s="435">
        <f t="shared" si="382"/>
        <v>-1.5404755755588292E-2</v>
      </c>
      <c r="AE909" s="478">
        <f t="shared" si="390"/>
        <v>-5.2318781614303554E-2</v>
      </c>
    </row>
    <row r="910" spans="2:31" x14ac:dyDescent="0.3">
      <c r="B910" s="353">
        <v>881</v>
      </c>
      <c r="C910" s="432">
        <f t="shared" si="364"/>
        <v>113.65676595692591</v>
      </c>
      <c r="D910" s="433">
        <f t="shared" si="365"/>
        <v>15.595425926280686</v>
      </c>
      <c r="E910" s="434">
        <f t="shared" si="366"/>
        <v>7.0829511766576889</v>
      </c>
      <c r="F910" s="434">
        <f t="shared" si="367"/>
        <v>7.0829511766576809</v>
      </c>
      <c r="G910" s="434">
        <f t="shared" si="368"/>
        <v>7.9936057773011271E-15</v>
      </c>
      <c r="H910" s="467">
        <f t="shared" si="369"/>
        <v>8.5124747496229975</v>
      </c>
      <c r="I910" s="253">
        <f t="shared" si="374"/>
        <v>113.65676595692612</v>
      </c>
      <c r="J910">
        <f t="shared" si="375"/>
        <v>15.595425926280697</v>
      </c>
      <c r="K910" s="253">
        <f t="shared" si="370"/>
        <v>1250517546262.2595</v>
      </c>
      <c r="L910" s="249">
        <f t="shared" si="371"/>
        <v>11002578999.44281</v>
      </c>
      <c r="M910" s="253">
        <f t="shared" si="372"/>
        <v>171589905783.86188</v>
      </c>
      <c r="N910" s="443">
        <f t="shared" si="383"/>
        <v>9.9999999999988189E-3</v>
      </c>
      <c r="O910" s="454">
        <f t="shared" si="373"/>
        <v>9.9999999999998996E-3</v>
      </c>
      <c r="Q910" s="353">
        <v>881</v>
      </c>
      <c r="R910" s="54">
        <f t="shared" si="384"/>
        <v>2.6278672926437917E-23</v>
      </c>
      <c r="S910" s="253">
        <f t="shared" si="376"/>
        <v>2.1807229512483103E-9</v>
      </c>
      <c r="T910" s="253">
        <f t="shared" si="377"/>
        <v>9.9041566844800581E-10</v>
      </c>
      <c r="U910">
        <f t="shared" si="385"/>
        <v>1.6376548792163969E-24</v>
      </c>
      <c r="V910" s="253">
        <f t="shared" si="386"/>
        <v>9.9041566844800416E-10</v>
      </c>
      <c r="W910" s="253">
        <f t="shared" si="387"/>
        <v>1.1903072828003044E-9</v>
      </c>
      <c r="X910">
        <f t="shared" si="378"/>
        <v>113.65676595692612</v>
      </c>
      <c r="Y910">
        <f t="shared" si="379"/>
        <v>15.595425926280697</v>
      </c>
      <c r="Z910" s="55">
        <f t="shared" si="380"/>
        <v>8.5124747496230029</v>
      </c>
      <c r="AA910" s="477">
        <f t="shared" si="381"/>
        <v>2.8913317487365217E-13</v>
      </c>
      <c r="AB910" s="253">
        <f t="shared" si="389"/>
        <v>11002578999.44281</v>
      </c>
      <c r="AC910" s="261">
        <f t="shared" si="388"/>
        <v>23.993576547007642</v>
      </c>
      <c r="AD910" s="435">
        <f t="shared" si="382"/>
        <v>-1.5404755755584622E-2</v>
      </c>
      <c r="AE910" s="478">
        <f t="shared" si="390"/>
        <v>-5.2318781614303596E-2</v>
      </c>
    </row>
    <row r="911" spans="2:31" x14ac:dyDescent="0.3">
      <c r="B911" s="353">
        <v>882</v>
      </c>
      <c r="C911" s="432">
        <f t="shared" si="364"/>
        <v>113.65676595692591</v>
      </c>
      <c r="D911" s="433">
        <f t="shared" si="365"/>
        <v>15.595425926280686</v>
      </c>
      <c r="E911" s="434">
        <f t="shared" si="366"/>
        <v>7.0829511766576889</v>
      </c>
      <c r="F911" s="434">
        <f t="shared" si="367"/>
        <v>7.0829511766576809</v>
      </c>
      <c r="G911" s="434">
        <f t="shared" si="368"/>
        <v>7.9936057773011271E-15</v>
      </c>
      <c r="H911" s="467">
        <f t="shared" si="369"/>
        <v>8.5124747496229975</v>
      </c>
      <c r="I911" s="253">
        <f t="shared" si="374"/>
        <v>113.65676595692612</v>
      </c>
      <c r="J911">
        <f t="shared" si="375"/>
        <v>15.595425926280697</v>
      </c>
      <c r="K911" s="253">
        <f t="shared" si="370"/>
        <v>1263022721724.8821</v>
      </c>
      <c r="L911" s="249">
        <f t="shared" si="371"/>
        <v>11112604789.437239</v>
      </c>
      <c r="M911" s="253">
        <f t="shared" si="372"/>
        <v>173305804841.70032</v>
      </c>
      <c r="N911" s="443">
        <f t="shared" si="383"/>
        <v>9.9999999999989576E-3</v>
      </c>
      <c r="O911" s="454">
        <f t="shared" si="373"/>
        <v>9.9999999999999707E-3</v>
      </c>
      <c r="Q911" s="353">
        <v>882</v>
      </c>
      <c r="R911" s="54">
        <f t="shared" si="384"/>
        <v>2.4657232451966239E-23</v>
      </c>
      <c r="S911" s="253">
        <f t="shared" si="376"/>
        <v>2.1258707394195357E-9</v>
      </c>
      <c r="T911" s="253">
        <f t="shared" si="377"/>
        <v>9.6550352176144512E-10</v>
      </c>
      <c r="U911">
        <f t="shared" si="385"/>
        <v>1.5366086843872036E-24</v>
      </c>
      <c r="V911" s="253">
        <f t="shared" si="386"/>
        <v>9.6550352176144367E-10</v>
      </c>
      <c r="W911" s="253">
        <f t="shared" si="387"/>
        <v>1.1603672176580906E-9</v>
      </c>
      <c r="X911">
        <f t="shared" si="378"/>
        <v>113.65676595692612</v>
      </c>
      <c r="Y911">
        <f t="shared" si="379"/>
        <v>15.595425926280697</v>
      </c>
      <c r="Z911" s="55">
        <f t="shared" si="380"/>
        <v>8.5124747496230029</v>
      </c>
      <c r="AA911" s="477">
        <f t="shared" si="381"/>
        <v>2.7400607943998732E-13</v>
      </c>
      <c r="AB911" s="253">
        <f t="shared" si="389"/>
        <v>11112604789.437239</v>
      </c>
      <c r="AC911" s="261">
        <f t="shared" si="388"/>
        <v>23.623961360597985</v>
      </c>
      <c r="AD911" s="435">
        <f t="shared" si="382"/>
        <v>-1.5404755755587994E-2</v>
      </c>
      <c r="AE911" s="478">
        <f t="shared" si="390"/>
        <v>-5.2318781614303533E-2</v>
      </c>
    </row>
    <row r="912" spans="2:31" x14ac:dyDescent="0.3">
      <c r="B912" s="353">
        <v>883</v>
      </c>
      <c r="C912" s="432">
        <f t="shared" si="364"/>
        <v>113.65676595692591</v>
      </c>
      <c r="D912" s="433">
        <f t="shared" si="365"/>
        <v>15.595425926280686</v>
      </c>
      <c r="E912" s="434">
        <f t="shared" si="366"/>
        <v>7.0829511766576889</v>
      </c>
      <c r="F912" s="434">
        <f t="shared" si="367"/>
        <v>7.0829511766576809</v>
      </c>
      <c r="G912" s="434">
        <f t="shared" si="368"/>
        <v>7.9936057773011271E-15</v>
      </c>
      <c r="H912" s="467">
        <f t="shared" si="369"/>
        <v>8.5124747496229975</v>
      </c>
      <c r="I912" s="253">
        <f t="shared" si="374"/>
        <v>113.65676595692612</v>
      </c>
      <c r="J912">
        <f t="shared" si="375"/>
        <v>15.595425926280697</v>
      </c>
      <c r="K912" s="253">
        <f t="shared" si="370"/>
        <v>1275652948942.1311</v>
      </c>
      <c r="L912" s="249">
        <f t="shared" si="371"/>
        <v>11223730837.331612</v>
      </c>
      <c r="M912" s="253">
        <f t="shared" si="372"/>
        <v>175038862890.11746</v>
      </c>
      <c r="N912" s="443">
        <f t="shared" si="383"/>
        <v>1.0000000000000817E-2</v>
      </c>
      <c r="O912" s="454">
        <f t="shared" si="373"/>
        <v>1.000000000000016E-2</v>
      </c>
      <c r="Q912" s="353">
        <v>883</v>
      </c>
      <c r="R912" s="54">
        <f t="shared" si="384"/>
        <v>2.3135837714949202E-23</v>
      </c>
      <c r="S912" s="253">
        <f t="shared" si="376"/>
        <v>2.0723982375354704E-9</v>
      </c>
      <c r="T912" s="253">
        <f t="shared" si="377"/>
        <v>9.4121799586886084E-10</v>
      </c>
      <c r="U912">
        <f t="shared" si="385"/>
        <v>1.4417972180218879E-24</v>
      </c>
      <c r="V912" s="253">
        <f t="shared" si="386"/>
        <v>9.4121799586885939E-10</v>
      </c>
      <c r="W912" s="253">
        <f t="shared" si="387"/>
        <v>1.1311802416666095E-9</v>
      </c>
      <c r="X912">
        <f t="shared" si="378"/>
        <v>113.65676595692612</v>
      </c>
      <c r="Y912">
        <f t="shared" si="379"/>
        <v>15.595425926280697</v>
      </c>
      <c r="Z912" s="55">
        <f t="shared" si="380"/>
        <v>8.5124747496230029</v>
      </c>
      <c r="AA912" s="477">
        <f t="shared" si="381"/>
        <v>2.5967041520877511E-13</v>
      </c>
      <c r="AB912" s="253">
        <f t="shared" si="389"/>
        <v>11223730837.331612</v>
      </c>
      <c r="AC912" s="261">
        <f t="shared" si="388"/>
        <v>23.260040005858563</v>
      </c>
      <c r="AD912" s="435">
        <f t="shared" si="382"/>
        <v>-1.540475575558635E-2</v>
      </c>
      <c r="AE912" s="478">
        <f t="shared" si="390"/>
        <v>-5.2318781614303596E-2</v>
      </c>
    </row>
    <row r="913" spans="2:31" x14ac:dyDescent="0.3">
      <c r="B913" s="353">
        <v>884</v>
      </c>
      <c r="C913" s="432">
        <f t="shared" si="364"/>
        <v>113.65676595692591</v>
      </c>
      <c r="D913" s="433">
        <f t="shared" si="365"/>
        <v>15.595425926280686</v>
      </c>
      <c r="E913" s="434">
        <f t="shared" si="366"/>
        <v>7.0829511766576889</v>
      </c>
      <c r="F913" s="434">
        <f t="shared" si="367"/>
        <v>7.0829511766576809</v>
      </c>
      <c r="G913" s="434">
        <f t="shared" si="368"/>
        <v>7.9936057773011271E-15</v>
      </c>
      <c r="H913" s="467">
        <f t="shared" si="369"/>
        <v>8.5124747496229975</v>
      </c>
      <c r="I913" s="253">
        <f t="shared" si="374"/>
        <v>113.65676595692612</v>
      </c>
      <c r="J913">
        <f t="shared" si="375"/>
        <v>15.595425926280697</v>
      </c>
      <c r="K913" s="253">
        <f t="shared" si="370"/>
        <v>1288409478431.5522</v>
      </c>
      <c r="L913" s="249">
        <f t="shared" si="371"/>
        <v>11335968145.704927</v>
      </c>
      <c r="M913" s="253">
        <f t="shared" si="372"/>
        <v>176789251519.01907</v>
      </c>
      <c r="N913" s="443">
        <f t="shared" si="383"/>
        <v>1.0000000000002495E-2</v>
      </c>
      <c r="O913" s="454">
        <f t="shared" si="373"/>
        <v>9.9999999999998684E-3</v>
      </c>
      <c r="Q913" s="353">
        <v>884</v>
      </c>
      <c r="R913" s="54">
        <f t="shared" si="384"/>
        <v>2.1708315716907732E-23</v>
      </c>
      <c r="S913" s="253">
        <f t="shared" si="376"/>
        <v>2.020270741443496E-9</v>
      </c>
      <c r="T913" s="253">
        <f t="shared" si="377"/>
        <v>9.175433292373658E-10</v>
      </c>
      <c r="U913">
        <f t="shared" si="385"/>
        <v>1.3528357863763272E-24</v>
      </c>
      <c r="V913" s="253">
        <f t="shared" si="386"/>
        <v>9.1754332923736446E-10</v>
      </c>
      <c r="W913" s="253">
        <f t="shared" si="387"/>
        <v>1.1027274122061302E-9</v>
      </c>
      <c r="X913">
        <f t="shared" si="378"/>
        <v>113.65676595692612</v>
      </c>
      <c r="Y913">
        <f t="shared" si="379"/>
        <v>15.595425926280697</v>
      </c>
      <c r="Z913" s="55">
        <f t="shared" si="380"/>
        <v>8.5124747496230029</v>
      </c>
      <c r="AA913" s="477">
        <f t="shared" si="381"/>
        <v>2.4608477546377168E-13</v>
      </c>
      <c r="AB913" s="253">
        <f t="shared" si="389"/>
        <v>11335968145.704927</v>
      </c>
      <c r="AC913" s="261">
        <f t="shared" si="388"/>
        <v>22.90172477070314</v>
      </c>
      <c r="AD913" s="435">
        <f t="shared" si="382"/>
        <v>-1.5404755755586558E-2</v>
      </c>
      <c r="AE913" s="478">
        <f t="shared" si="390"/>
        <v>-5.2318781614303519E-2</v>
      </c>
    </row>
    <row r="914" spans="2:31" x14ac:dyDescent="0.3">
      <c r="B914" s="353">
        <v>885</v>
      </c>
      <c r="C914" s="432">
        <f t="shared" si="364"/>
        <v>113.65676595692591</v>
      </c>
      <c r="D914" s="433">
        <f t="shared" si="365"/>
        <v>15.595425926280686</v>
      </c>
      <c r="E914" s="434">
        <f t="shared" si="366"/>
        <v>7.0829511766576889</v>
      </c>
      <c r="F914" s="434">
        <f t="shared" si="367"/>
        <v>7.0829511766576809</v>
      </c>
      <c r="G914" s="434">
        <f t="shared" si="368"/>
        <v>7.9936057773011271E-15</v>
      </c>
      <c r="H914" s="467">
        <f t="shared" si="369"/>
        <v>8.5124747496229975</v>
      </c>
      <c r="I914" s="253">
        <f t="shared" si="374"/>
        <v>113.65676595692612</v>
      </c>
      <c r="J914">
        <f t="shared" si="375"/>
        <v>15.595425926280697</v>
      </c>
      <c r="K914" s="253">
        <f t="shared" si="370"/>
        <v>1301293573215.8679</v>
      </c>
      <c r="L914" s="249">
        <f t="shared" si="371"/>
        <v>11449327827.161978</v>
      </c>
      <c r="M914" s="253">
        <f t="shared" si="372"/>
        <v>178557144034.20901</v>
      </c>
      <c r="N914" s="443">
        <f t="shared" si="383"/>
        <v>9.9999999999985899E-3</v>
      </c>
      <c r="O914" s="454">
        <f t="shared" si="373"/>
        <v>1.0000000000000118E-2</v>
      </c>
      <c r="Q914" s="353">
        <v>885</v>
      </c>
      <c r="R914" s="54">
        <f t="shared" si="384"/>
        <v>2.0368874344257901E-23</v>
      </c>
      <c r="S914" s="253">
        <f t="shared" si="376"/>
        <v>1.9694544199122737E-9</v>
      </c>
      <c r="T914" s="253">
        <f t="shared" si="377"/>
        <v>8.9446415678742008E-10</v>
      </c>
      <c r="U914">
        <f t="shared" si="385"/>
        <v>1.2693634319889995E-24</v>
      </c>
      <c r="V914" s="253">
        <f t="shared" si="386"/>
        <v>8.9446415678741884E-10</v>
      </c>
      <c r="W914" s="253">
        <f t="shared" si="387"/>
        <v>1.0749902631248536E-9</v>
      </c>
      <c r="X914">
        <f t="shared" si="378"/>
        <v>113.65676595692612</v>
      </c>
      <c r="Y914">
        <f t="shared" si="379"/>
        <v>15.595425926280697</v>
      </c>
      <c r="Z914" s="55">
        <f t="shared" si="380"/>
        <v>8.5124747496230029</v>
      </c>
      <c r="AA914" s="477">
        <f t="shared" si="381"/>
        <v>2.3320991983767766E-13</v>
      </c>
      <c r="AB914" s="253">
        <f t="shared" si="389"/>
        <v>11449327827.161978</v>
      </c>
      <c r="AC914" s="261">
        <f t="shared" si="388"/>
        <v>22.54892929422876</v>
      </c>
      <c r="AD914" s="435">
        <f t="shared" si="382"/>
        <v>-1.5404755755587952E-2</v>
      </c>
      <c r="AE914" s="478">
        <f t="shared" si="390"/>
        <v>-5.2318781614303672E-2</v>
      </c>
    </row>
    <row r="915" spans="2:31" x14ac:dyDescent="0.3">
      <c r="B915" s="353">
        <v>886</v>
      </c>
      <c r="C915" s="432">
        <f t="shared" si="364"/>
        <v>113.65676595692591</v>
      </c>
      <c r="D915" s="433">
        <f t="shared" si="365"/>
        <v>15.595425926280686</v>
      </c>
      <c r="E915" s="434">
        <f t="shared" si="366"/>
        <v>7.0829511766576889</v>
      </c>
      <c r="F915" s="434">
        <f t="shared" si="367"/>
        <v>7.0829511766576809</v>
      </c>
      <c r="G915" s="434">
        <f t="shared" si="368"/>
        <v>7.9936057773011271E-15</v>
      </c>
      <c r="H915" s="467">
        <f t="shared" si="369"/>
        <v>8.5124747496229975</v>
      </c>
      <c r="I915" s="253">
        <f t="shared" si="374"/>
        <v>113.65676595692612</v>
      </c>
      <c r="J915">
        <f t="shared" si="375"/>
        <v>15.595425926280697</v>
      </c>
      <c r="K915" s="253">
        <f t="shared" si="370"/>
        <v>1314306508948.0266</v>
      </c>
      <c r="L915" s="249">
        <f t="shared" si="371"/>
        <v>11563821105.433598</v>
      </c>
      <c r="M915" s="253">
        <f t="shared" si="372"/>
        <v>180342715474.55063</v>
      </c>
      <c r="N915" s="443">
        <f t="shared" si="383"/>
        <v>9.9999999999973322E-3</v>
      </c>
      <c r="O915" s="454">
        <f t="shared" si="373"/>
        <v>1.0000000000000009E-2</v>
      </c>
      <c r="Q915" s="353">
        <v>886</v>
      </c>
      <c r="R915" s="54">
        <f t="shared" si="384"/>
        <v>1.9112078867041069E-23</v>
      </c>
      <c r="S915" s="253">
        <f t="shared" si="376"/>
        <v>1.9199162926750173E-9</v>
      </c>
      <c r="T915" s="253">
        <f t="shared" si="377"/>
        <v>8.7196549992077673E-10</v>
      </c>
      <c r="U915">
        <f t="shared" si="385"/>
        <v>1.1910414691104792E-24</v>
      </c>
      <c r="V915" s="253">
        <f t="shared" si="386"/>
        <v>8.7196549992077549E-10</v>
      </c>
      <c r="W915" s="253">
        <f t="shared" si="387"/>
        <v>1.0479507927542406E-9</v>
      </c>
      <c r="X915">
        <f t="shared" si="378"/>
        <v>113.65676595692612</v>
      </c>
      <c r="Y915">
        <f t="shared" si="379"/>
        <v>15.595425926280697</v>
      </c>
      <c r="Z915" s="55">
        <f t="shared" si="380"/>
        <v>8.5124747496230029</v>
      </c>
      <c r="AA915" s="477">
        <f t="shared" si="381"/>
        <v>2.2100866097140094E-13</v>
      </c>
      <c r="AB915" s="253">
        <f t="shared" si="389"/>
        <v>11563821105.433598</v>
      </c>
      <c r="AC915" s="261">
        <f t="shared" si="388"/>
        <v>22.201568545901175</v>
      </c>
      <c r="AD915" s="435">
        <f t="shared" si="382"/>
        <v>-1.5404755755586561E-2</v>
      </c>
      <c r="AE915" s="478">
        <f t="shared" si="390"/>
        <v>-5.2318781614303624E-2</v>
      </c>
    </row>
    <row r="916" spans="2:31" x14ac:dyDescent="0.3">
      <c r="B916" s="353">
        <v>887</v>
      </c>
      <c r="C916" s="432">
        <f t="shared" si="364"/>
        <v>113.65676595692591</v>
      </c>
      <c r="D916" s="433">
        <f t="shared" si="365"/>
        <v>15.595425926280686</v>
      </c>
      <c r="E916" s="434">
        <f t="shared" si="366"/>
        <v>7.0829511766576889</v>
      </c>
      <c r="F916" s="434">
        <f t="shared" si="367"/>
        <v>7.0829511766576809</v>
      </c>
      <c r="G916" s="434">
        <f t="shared" si="368"/>
        <v>7.9936057773011271E-15</v>
      </c>
      <c r="H916" s="467">
        <f t="shared" si="369"/>
        <v>8.5124747496229975</v>
      </c>
      <c r="I916" s="253">
        <f t="shared" si="374"/>
        <v>113.65676595692612</v>
      </c>
      <c r="J916">
        <f t="shared" si="375"/>
        <v>15.595425926280697</v>
      </c>
      <c r="K916" s="253">
        <f t="shared" si="370"/>
        <v>1327449574037.5071</v>
      </c>
      <c r="L916" s="249">
        <f t="shared" si="371"/>
        <v>11679459316.487934</v>
      </c>
      <c r="M916" s="253">
        <f t="shared" si="372"/>
        <v>182146142629.29623</v>
      </c>
      <c r="N916" s="443">
        <f t="shared" si="383"/>
        <v>1.000000000000055E-2</v>
      </c>
      <c r="O916" s="454">
        <f t="shared" si="373"/>
        <v>1.0000000000000155E-2</v>
      </c>
      <c r="Q916" s="353">
        <v>887</v>
      </c>
      <c r="R916" s="54">
        <f t="shared" si="384"/>
        <v>1.7932829887723759E-23</v>
      </c>
      <c r="S916" s="253">
        <f t="shared" si="376"/>
        <v>1.8716242090249337E-9</v>
      </c>
      <c r="T916" s="253">
        <f t="shared" si="377"/>
        <v>8.5003275679920518E-10</v>
      </c>
      <c r="U916">
        <f t="shared" si="385"/>
        <v>1.1175521094995133E-24</v>
      </c>
      <c r="V916" s="253">
        <f t="shared" si="386"/>
        <v>8.5003275679920404E-10</v>
      </c>
      <c r="W916" s="253">
        <f t="shared" si="387"/>
        <v>1.0215914522257286E-9</v>
      </c>
      <c r="X916">
        <f t="shared" si="378"/>
        <v>113.65676595692612</v>
      </c>
      <c r="Y916">
        <f t="shared" si="379"/>
        <v>15.595425926280697</v>
      </c>
      <c r="Z916" s="55">
        <f t="shared" si="380"/>
        <v>8.5124747496230029</v>
      </c>
      <c r="AA916" s="477">
        <f t="shared" si="381"/>
        <v>2.0944575710316855E-13</v>
      </c>
      <c r="AB916" s="253">
        <f t="shared" si="389"/>
        <v>11679459316.487934</v>
      </c>
      <c r="AC916" s="261">
        <f t="shared" si="388"/>
        <v>21.859558805060662</v>
      </c>
      <c r="AD916" s="435">
        <f t="shared" si="382"/>
        <v>-1.5404755755586233E-2</v>
      </c>
      <c r="AE916" s="478">
        <f t="shared" si="390"/>
        <v>-5.2318781614303631E-2</v>
      </c>
    </row>
    <row r="917" spans="2:31" x14ac:dyDescent="0.3">
      <c r="B917" s="353">
        <v>888</v>
      </c>
      <c r="C917" s="432">
        <f t="shared" si="364"/>
        <v>113.65676595692591</v>
      </c>
      <c r="D917" s="433">
        <f t="shared" si="365"/>
        <v>15.595425926280686</v>
      </c>
      <c r="E917" s="434">
        <f t="shared" si="366"/>
        <v>7.0829511766576889</v>
      </c>
      <c r="F917" s="434">
        <f t="shared" si="367"/>
        <v>7.0829511766576809</v>
      </c>
      <c r="G917" s="434">
        <f t="shared" si="368"/>
        <v>7.9936057773011271E-15</v>
      </c>
      <c r="H917" s="467">
        <f t="shared" si="369"/>
        <v>8.5124747496229975</v>
      </c>
      <c r="I917" s="253">
        <f t="shared" si="374"/>
        <v>113.65676595692612</v>
      </c>
      <c r="J917">
        <f t="shared" si="375"/>
        <v>15.595425926280697</v>
      </c>
      <c r="K917" s="253">
        <f t="shared" si="370"/>
        <v>1340724069777.8821</v>
      </c>
      <c r="L917" s="249">
        <f t="shared" si="371"/>
        <v>11796253909.652813</v>
      </c>
      <c r="M917" s="253">
        <f t="shared" si="372"/>
        <v>183967604055.58966</v>
      </c>
      <c r="N917" s="443">
        <f t="shared" si="383"/>
        <v>1.0000000000002549E-2</v>
      </c>
      <c r="O917" s="454">
        <f t="shared" si="373"/>
        <v>9.9999999999999464E-3</v>
      </c>
      <c r="Q917" s="353">
        <v>888</v>
      </c>
      <c r="R917" s="54">
        <f t="shared" si="384"/>
        <v>1.6826342650595532E-23</v>
      </c>
      <c r="S917" s="253">
        <f t="shared" si="376"/>
        <v>1.8245468269491722E-9</v>
      </c>
      <c r="T917" s="253">
        <f t="shared" si="377"/>
        <v>8.2865169286778866E-10</v>
      </c>
      <c r="U917">
        <f t="shared" si="385"/>
        <v>1.0485971730099051E-24</v>
      </c>
      <c r="V917" s="253">
        <f t="shared" si="386"/>
        <v>8.2865169286778763E-10</v>
      </c>
      <c r="W917" s="253">
        <f t="shared" si="387"/>
        <v>9.9589513408138365E-10</v>
      </c>
      <c r="X917">
        <f t="shared" si="378"/>
        <v>113.65676595692612</v>
      </c>
      <c r="Y917">
        <f t="shared" si="379"/>
        <v>15.595425926280697</v>
      </c>
      <c r="Z917" s="55">
        <f t="shared" si="380"/>
        <v>8.5124747496230029</v>
      </c>
      <c r="AA917" s="477">
        <f t="shared" si="381"/>
        <v>1.984878102772454E-13</v>
      </c>
      <c r="AB917" s="253">
        <f t="shared" si="389"/>
        <v>11796253909.652813</v>
      </c>
      <c r="AC917" s="261">
        <f t="shared" si="388"/>
        <v>21.522817640743824</v>
      </c>
      <c r="AD917" s="435">
        <f t="shared" si="382"/>
        <v>-1.5404755755586393E-2</v>
      </c>
      <c r="AE917" s="478">
        <f t="shared" si="390"/>
        <v>-5.2318781614303568E-2</v>
      </c>
    </row>
    <row r="918" spans="2:31" x14ac:dyDescent="0.3">
      <c r="B918" s="353">
        <v>889</v>
      </c>
      <c r="C918" s="432">
        <f t="shared" si="364"/>
        <v>113.65676595692591</v>
      </c>
      <c r="D918" s="433">
        <f t="shared" si="365"/>
        <v>15.595425926280686</v>
      </c>
      <c r="E918" s="434">
        <f t="shared" si="366"/>
        <v>7.0829511766576889</v>
      </c>
      <c r="F918" s="434">
        <f t="shared" si="367"/>
        <v>7.0829511766576809</v>
      </c>
      <c r="G918" s="434">
        <f t="shared" si="368"/>
        <v>7.9936057773011271E-15</v>
      </c>
      <c r="H918" s="467">
        <f t="shared" si="369"/>
        <v>8.5124747496229975</v>
      </c>
      <c r="I918" s="253">
        <f t="shared" si="374"/>
        <v>113.65676595692612</v>
      </c>
      <c r="J918">
        <f t="shared" si="375"/>
        <v>15.595425926280697</v>
      </c>
      <c r="K918" s="253">
        <f t="shared" si="370"/>
        <v>1354131310475.6609</v>
      </c>
      <c r="L918" s="249">
        <f t="shared" si="371"/>
        <v>11914216448.749342</v>
      </c>
      <c r="M918" s="253">
        <f t="shared" si="372"/>
        <v>185807280096.14566</v>
      </c>
      <c r="N918" s="443">
        <f t="shared" si="383"/>
        <v>1.0000000000000561E-2</v>
      </c>
      <c r="O918" s="454">
        <f t="shared" si="373"/>
        <v>9.9999999999999915E-3</v>
      </c>
      <c r="Q918" s="353">
        <v>889</v>
      </c>
      <c r="R918" s="54">
        <f t="shared" si="384"/>
        <v>1.5788127627813444E-23</v>
      </c>
      <c r="S918" s="253">
        <f t="shared" si="376"/>
        <v>1.7786535927875105E-9</v>
      </c>
      <c r="T918" s="253">
        <f t="shared" si="377"/>
        <v>8.078084316165397E-10</v>
      </c>
      <c r="U918">
        <f t="shared" si="385"/>
        <v>9.8389687773645908E-25</v>
      </c>
      <c r="V918" s="253">
        <f t="shared" si="386"/>
        <v>8.0780843161653866E-10</v>
      </c>
      <c r="W918" s="253">
        <f t="shared" si="387"/>
        <v>9.7084516117097069E-10</v>
      </c>
      <c r="X918">
        <f t="shared" si="378"/>
        <v>113.65676595692612</v>
      </c>
      <c r="Y918">
        <f t="shared" si="379"/>
        <v>15.595425926280697</v>
      </c>
      <c r="Z918" s="55">
        <f t="shared" si="380"/>
        <v>8.5124747496230029</v>
      </c>
      <c r="AA918" s="477">
        <f t="shared" si="381"/>
        <v>1.8810316987824887E-13</v>
      </c>
      <c r="AB918" s="253">
        <f t="shared" si="389"/>
        <v>11914216448.749342</v>
      </c>
      <c r="AC918" s="261">
        <f t="shared" si="388"/>
        <v>21.191263891816138</v>
      </c>
      <c r="AD918" s="435">
        <f t="shared" si="382"/>
        <v>-1.5404755755586433E-2</v>
      </c>
      <c r="AE918" s="478">
        <f t="shared" si="390"/>
        <v>-5.2318781614303617E-2</v>
      </c>
    </row>
    <row r="919" spans="2:31" x14ac:dyDescent="0.3">
      <c r="B919" s="353">
        <v>890</v>
      </c>
      <c r="C919" s="432">
        <f t="shared" si="364"/>
        <v>113.65676595692591</v>
      </c>
      <c r="D919" s="433">
        <f t="shared" si="365"/>
        <v>15.595425926280686</v>
      </c>
      <c r="E919" s="434">
        <f t="shared" si="366"/>
        <v>7.0829511766576889</v>
      </c>
      <c r="F919" s="434">
        <f t="shared" si="367"/>
        <v>7.0829511766576809</v>
      </c>
      <c r="G919" s="434">
        <f t="shared" si="368"/>
        <v>7.9936057773011271E-15</v>
      </c>
      <c r="H919" s="467">
        <f t="shared" si="369"/>
        <v>8.5124747496229975</v>
      </c>
      <c r="I919" s="253">
        <f t="shared" si="374"/>
        <v>113.65676595692612</v>
      </c>
      <c r="J919">
        <f t="shared" si="375"/>
        <v>15.595425926280697</v>
      </c>
      <c r="K919" s="253">
        <f t="shared" si="370"/>
        <v>1367672623580.4175</v>
      </c>
      <c r="L919" s="249">
        <f t="shared" si="371"/>
        <v>12033358613.236835</v>
      </c>
      <c r="M919" s="253">
        <f t="shared" si="372"/>
        <v>187665352897.10657</v>
      </c>
      <c r="N919" s="443">
        <f t="shared" si="383"/>
        <v>9.9999999999970425E-3</v>
      </c>
      <c r="O919" s="454">
        <f t="shared" si="373"/>
        <v>9.9999999999999881E-3</v>
      </c>
      <c r="Q919" s="353">
        <v>890</v>
      </c>
      <c r="R919" s="54">
        <f t="shared" si="384"/>
        <v>1.4813972303321901E-23</v>
      </c>
      <c r="S919" s="253">
        <f t="shared" si="376"/>
        <v>1.7339147214027968E-9</v>
      </c>
      <c r="T919" s="253">
        <f t="shared" si="377"/>
        <v>7.8748944557444017E-10</v>
      </c>
      <c r="U919">
        <f t="shared" si="385"/>
        <v>9.2318870481105944E-25</v>
      </c>
      <c r="V919" s="253">
        <f t="shared" si="386"/>
        <v>7.8748944557443924E-10</v>
      </c>
      <c r="W919" s="253">
        <f t="shared" si="387"/>
        <v>9.4642527582835661E-10</v>
      </c>
      <c r="X919">
        <f t="shared" si="378"/>
        <v>113.65676595692612</v>
      </c>
      <c r="Y919">
        <f t="shared" si="379"/>
        <v>15.595425926280697</v>
      </c>
      <c r="Z919" s="55">
        <f t="shared" si="380"/>
        <v>8.5124747496230029</v>
      </c>
      <c r="AA919" s="477">
        <f t="shared" si="381"/>
        <v>1.7826184121243053E-13</v>
      </c>
      <c r="AB919" s="253">
        <f t="shared" si="389"/>
        <v>12033358613.236835</v>
      </c>
      <c r="AC919" s="261">
        <f t="shared" si="388"/>
        <v>20.864817647410501</v>
      </c>
      <c r="AD919" s="435">
        <f t="shared" si="382"/>
        <v>-1.5404755755587949E-2</v>
      </c>
      <c r="AE919" s="478">
        <f t="shared" si="390"/>
        <v>-5.2318781614303547E-2</v>
      </c>
    </row>
    <row r="920" spans="2:31" x14ac:dyDescent="0.3">
      <c r="B920" s="353">
        <v>891</v>
      </c>
      <c r="C920" s="432">
        <f t="shared" ref="C920:C983" si="391">C919+E919-F919</f>
        <v>113.65676595692591</v>
      </c>
      <c r="D920" s="433">
        <f t="shared" ref="D920:D983" si="392">$C$11*C920^$C$7</f>
        <v>15.595425926280686</v>
      </c>
      <c r="E920" s="434">
        <f t="shared" ref="E920:E983" si="393">$C$8*D920</f>
        <v>7.0829511766576889</v>
      </c>
      <c r="F920" s="434">
        <f t="shared" ref="F920:F983" si="394">($C$9+$C$10)*C920</f>
        <v>7.0829511766576809</v>
      </c>
      <c r="G920" s="434">
        <f t="shared" ref="G920:G983" si="395">E920-F920</f>
        <v>7.9936057773011271E-15</v>
      </c>
      <c r="H920" s="467">
        <f t="shared" ref="H920:H983" si="396">(1-$C$8)*D920</f>
        <v>8.5124747496229975</v>
      </c>
      <c r="I920" s="253">
        <f t="shared" si="374"/>
        <v>113.65676595692612</v>
      </c>
      <c r="J920">
        <f t="shared" si="375"/>
        <v>15.595425926280697</v>
      </c>
      <c r="K920" s="253">
        <f t="shared" ref="K920:K983" si="397">C920*L920</f>
        <v>1381349349816.2217</v>
      </c>
      <c r="L920" s="249">
        <f t="shared" ref="L920:L983" si="398">L919*(1+$C$10)</f>
        <v>12153692199.369204</v>
      </c>
      <c r="M920" s="253">
        <f t="shared" ref="M920:M983" si="399">$C$11*(K920^$C$7)*(L920^(1-$C$7))</f>
        <v>189542006426.07745</v>
      </c>
      <c r="N920" s="443">
        <f t="shared" si="383"/>
        <v>9.9999999999990444E-3</v>
      </c>
      <c r="O920" s="454">
        <f t="shared" ref="O920:O983" si="400">(K920-K919)/K919</f>
        <v>1.0000000000000018E-2</v>
      </c>
      <c r="Q920" s="353">
        <v>891</v>
      </c>
      <c r="R920" s="54">
        <f t="shared" si="384"/>
        <v>1.3899924080736694E-23</v>
      </c>
      <c r="S920" s="253">
        <f t="shared" si="376"/>
        <v>1.6903011768500722E-9</v>
      </c>
      <c r="T920" s="253">
        <f t="shared" si="377"/>
        <v>7.6768154752996493E-10</v>
      </c>
      <c r="U920">
        <f t="shared" si="385"/>
        <v>8.6622633324282969E-25</v>
      </c>
      <c r="V920" s="253">
        <f t="shared" si="386"/>
        <v>7.676815475299641E-10</v>
      </c>
      <c r="W920" s="253">
        <f t="shared" si="387"/>
        <v>9.2261962932010724E-10</v>
      </c>
      <c r="X920">
        <f t="shared" si="378"/>
        <v>113.65676595692612</v>
      </c>
      <c r="Y920">
        <f t="shared" si="379"/>
        <v>15.595425926280697</v>
      </c>
      <c r="Z920" s="55">
        <f t="shared" si="380"/>
        <v>8.5124747496230029</v>
      </c>
      <c r="AA920" s="477">
        <f t="shared" si="381"/>
        <v>1.689353988718737E-13</v>
      </c>
      <c r="AB920" s="253">
        <f t="shared" si="389"/>
        <v>12153692199.369204</v>
      </c>
      <c r="AC920" s="261">
        <f t="shared" si="388"/>
        <v>20.543400227667252</v>
      </c>
      <c r="AD920" s="435">
        <f t="shared" si="382"/>
        <v>-1.5404755755588358E-2</v>
      </c>
      <c r="AE920" s="478">
        <f t="shared" si="390"/>
        <v>-5.2318781614303637E-2</v>
      </c>
    </row>
    <row r="921" spans="2:31" x14ac:dyDescent="0.3">
      <c r="B921" s="353">
        <v>892</v>
      </c>
      <c r="C921" s="432">
        <f t="shared" si="391"/>
        <v>113.65676595692591</v>
      </c>
      <c r="D921" s="433">
        <f t="shared" si="392"/>
        <v>15.595425926280686</v>
      </c>
      <c r="E921" s="434">
        <f t="shared" si="393"/>
        <v>7.0829511766576889</v>
      </c>
      <c r="F921" s="434">
        <f t="shared" si="394"/>
        <v>7.0829511766576809</v>
      </c>
      <c r="G921" s="434">
        <f t="shared" si="395"/>
        <v>7.9936057773011271E-15</v>
      </c>
      <c r="H921" s="467">
        <f t="shared" si="396"/>
        <v>8.5124747496229975</v>
      </c>
      <c r="I921" s="253">
        <f t="shared" si="374"/>
        <v>113.65676595692612</v>
      </c>
      <c r="J921">
        <f t="shared" si="375"/>
        <v>15.595425926280697</v>
      </c>
      <c r="K921" s="253">
        <f t="shared" si="397"/>
        <v>1395162843314.384</v>
      </c>
      <c r="L921" s="249">
        <f t="shared" si="398"/>
        <v>12275229121.362896</v>
      </c>
      <c r="M921" s="253">
        <f t="shared" si="399"/>
        <v>191437426490.33868</v>
      </c>
      <c r="N921" s="443">
        <f t="shared" si="383"/>
        <v>1.0000000000002406E-2</v>
      </c>
      <c r="O921" s="454">
        <f t="shared" si="400"/>
        <v>1.0000000000000099E-2</v>
      </c>
      <c r="Q921" s="353">
        <v>892</v>
      </c>
      <c r="R921" s="54">
        <f t="shared" si="384"/>
        <v>1.3042274245842802E-23</v>
      </c>
      <c r="S921" s="253">
        <f t="shared" si="376"/>
        <v>1.6477846535319983E-9</v>
      </c>
      <c r="T921" s="253">
        <f t="shared" si="377"/>
        <v>7.4837188197247128E-10</v>
      </c>
      <c r="U921">
        <f t="shared" si="385"/>
        <v>8.1277864048053371E-25</v>
      </c>
      <c r="V921" s="253">
        <f t="shared" si="386"/>
        <v>7.4837188197247046E-10</v>
      </c>
      <c r="W921" s="253">
        <f t="shared" si="387"/>
        <v>8.9941277155952697E-10</v>
      </c>
      <c r="X921">
        <f t="shared" si="378"/>
        <v>113.65676595692612</v>
      </c>
      <c r="Y921">
        <f t="shared" si="379"/>
        <v>15.595425926280697</v>
      </c>
      <c r="Z921" s="55">
        <f t="shared" si="380"/>
        <v>8.5124747496230029</v>
      </c>
      <c r="AA921" s="477">
        <f t="shared" si="381"/>
        <v>1.6009690463137087E-13</v>
      </c>
      <c r="AB921" s="253">
        <f t="shared" si="389"/>
        <v>12275229121.362896</v>
      </c>
      <c r="AC921" s="261">
        <f t="shared" si="388"/>
        <v>20.226934164770817</v>
      </c>
      <c r="AD921" s="435">
        <f t="shared" si="382"/>
        <v>-1.5404755755584589E-2</v>
      </c>
      <c r="AE921" s="478">
        <f t="shared" si="390"/>
        <v>-5.2318781614303624E-2</v>
      </c>
    </row>
    <row r="922" spans="2:31" x14ac:dyDescent="0.3">
      <c r="B922" s="353">
        <v>893</v>
      </c>
      <c r="C922" s="432">
        <f t="shared" si="391"/>
        <v>113.65676595692591</v>
      </c>
      <c r="D922" s="433">
        <f t="shared" si="392"/>
        <v>15.595425926280686</v>
      </c>
      <c r="E922" s="434">
        <f t="shared" si="393"/>
        <v>7.0829511766576889</v>
      </c>
      <c r="F922" s="434">
        <f t="shared" si="394"/>
        <v>7.0829511766576809</v>
      </c>
      <c r="G922" s="434">
        <f t="shared" si="395"/>
        <v>7.9936057773011271E-15</v>
      </c>
      <c r="H922" s="467">
        <f t="shared" si="396"/>
        <v>8.5124747496229975</v>
      </c>
      <c r="I922" s="253">
        <f t="shared" si="374"/>
        <v>113.65676595692612</v>
      </c>
      <c r="J922">
        <f t="shared" si="375"/>
        <v>15.595425926280697</v>
      </c>
      <c r="K922" s="253">
        <f t="shared" si="397"/>
        <v>1409114471747.5278</v>
      </c>
      <c r="L922" s="249">
        <f t="shared" si="398"/>
        <v>12397981412.576525</v>
      </c>
      <c r="M922" s="253">
        <f t="shared" si="399"/>
        <v>193351800755.24225</v>
      </c>
      <c r="N922" s="443">
        <f t="shared" si="383"/>
        <v>1.0000000000000928E-2</v>
      </c>
      <c r="O922" s="454">
        <f t="shared" si="400"/>
        <v>9.9999999999999707E-3</v>
      </c>
      <c r="Q922" s="353">
        <v>893</v>
      </c>
      <c r="R922" s="54">
        <f t="shared" si="384"/>
        <v>1.2237542918634354E-23</v>
      </c>
      <c r="S922" s="253">
        <f t="shared" si="376"/>
        <v>1.606337557828248E-9</v>
      </c>
      <c r="T922" s="253">
        <f t="shared" si="377"/>
        <v>7.295479167488467E-10</v>
      </c>
      <c r="U922">
        <f t="shared" si="385"/>
        <v>7.6262876464204168E-25</v>
      </c>
      <c r="V922" s="253">
        <f t="shared" si="386"/>
        <v>7.2954791674884598E-10</v>
      </c>
      <c r="W922" s="253">
        <f t="shared" si="387"/>
        <v>8.767896410794013E-10</v>
      </c>
      <c r="X922">
        <f t="shared" si="378"/>
        <v>113.65676595692612</v>
      </c>
      <c r="Y922">
        <f t="shared" si="379"/>
        <v>15.595425926280697</v>
      </c>
      <c r="Z922" s="55">
        <f t="shared" si="380"/>
        <v>8.5124747496230029</v>
      </c>
      <c r="AA922" s="477">
        <f t="shared" si="381"/>
        <v>1.517208296408362E-13</v>
      </c>
      <c r="AB922" s="253">
        <f t="shared" si="389"/>
        <v>12397981412.576525</v>
      </c>
      <c r="AC922" s="261">
        <f t="shared" si="388"/>
        <v>19.9153431842782</v>
      </c>
      <c r="AD922" s="435">
        <f t="shared" si="382"/>
        <v>-1.5404755755586258E-2</v>
      </c>
      <c r="AE922" s="478">
        <f t="shared" si="390"/>
        <v>-5.2318781614303519E-2</v>
      </c>
    </row>
    <row r="923" spans="2:31" x14ac:dyDescent="0.3">
      <c r="B923" s="353">
        <v>894</v>
      </c>
      <c r="C923" s="432">
        <f t="shared" si="391"/>
        <v>113.65676595692591</v>
      </c>
      <c r="D923" s="433">
        <f t="shared" si="392"/>
        <v>15.595425926280686</v>
      </c>
      <c r="E923" s="434">
        <f t="shared" si="393"/>
        <v>7.0829511766576889</v>
      </c>
      <c r="F923" s="434">
        <f t="shared" si="394"/>
        <v>7.0829511766576809</v>
      </c>
      <c r="G923" s="434">
        <f t="shared" si="395"/>
        <v>7.9936057773011271E-15</v>
      </c>
      <c r="H923" s="467">
        <f t="shared" si="396"/>
        <v>8.5124747496229975</v>
      </c>
      <c r="I923" s="253">
        <f t="shared" si="374"/>
        <v>113.65676595692612</v>
      </c>
      <c r="J923">
        <f t="shared" si="375"/>
        <v>15.595425926280697</v>
      </c>
      <c r="K923" s="253">
        <f t="shared" si="397"/>
        <v>1423205616465.0029</v>
      </c>
      <c r="L923" s="249">
        <f t="shared" si="398"/>
        <v>12521961226.70229</v>
      </c>
      <c r="M923" s="253">
        <f t="shared" si="399"/>
        <v>195285318762.79477</v>
      </c>
      <c r="N923" s="443">
        <f t="shared" si="383"/>
        <v>1.0000000000000508E-2</v>
      </c>
      <c r="O923" s="454">
        <f t="shared" si="400"/>
        <v>9.9999999999998718E-3</v>
      </c>
      <c r="Q923" s="353">
        <v>894</v>
      </c>
      <c r="R923" s="54">
        <f t="shared" si="384"/>
        <v>1.1482464933840253E-23</v>
      </c>
      <c r="S923" s="253">
        <f t="shared" si="376"/>
        <v>1.5659329901870047E-9</v>
      </c>
      <c r="T923" s="253">
        <f t="shared" si="377"/>
        <v>7.1119743493003172E-10</v>
      </c>
      <c r="U923">
        <f t="shared" si="385"/>
        <v>7.1557322460588969E-25</v>
      </c>
      <c r="V923" s="253">
        <f t="shared" si="386"/>
        <v>7.11197434930031E-10</v>
      </c>
      <c r="W923" s="253">
        <f t="shared" si="387"/>
        <v>8.54735555256973E-10</v>
      </c>
      <c r="X923">
        <f t="shared" si="378"/>
        <v>113.65676595692612</v>
      </c>
      <c r="Y923">
        <f t="shared" si="379"/>
        <v>15.595425926280697</v>
      </c>
      <c r="Z923" s="55">
        <f t="shared" si="380"/>
        <v>8.5124747496230029</v>
      </c>
      <c r="AA923" s="477">
        <f t="shared" si="381"/>
        <v>1.4378298068851632E-13</v>
      </c>
      <c r="AB923" s="253">
        <f t="shared" si="389"/>
        <v>12521961226.70229</v>
      </c>
      <c r="AC923" s="261">
        <f t="shared" si="388"/>
        <v>19.608552186735707</v>
      </c>
      <c r="AD923" s="435">
        <f t="shared" si="382"/>
        <v>-1.5404755755586627E-2</v>
      </c>
      <c r="AE923" s="478">
        <f t="shared" si="390"/>
        <v>-5.2318781614303637E-2</v>
      </c>
    </row>
    <row r="924" spans="2:31" x14ac:dyDescent="0.3">
      <c r="B924" s="353">
        <v>895</v>
      </c>
      <c r="C924" s="432">
        <f t="shared" si="391"/>
        <v>113.65676595692591</v>
      </c>
      <c r="D924" s="433">
        <f t="shared" si="392"/>
        <v>15.595425926280686</v>
      </c>
      <c r="E924" s="434">
        <f t="shared" si="393"/>
        <v>7.0829511766576889</v>
      </c>
      <c r="F924" s="434">
        <f t="shared" si="394"/>
        <v>7.0829511766576809</v>
      </c>
      <c r="G924" s="434">
        <f t="shared" si="395"/>
        <v>7.9936057773011271E-15</v>
      </c>
      <c r="H924" s="467">
        <f t="shared" si="396"/>
        <v>8.5124747496229975</v>
      </c>
      <c r="I924" s="253">
        <f t="shared" si="374"/>
        <v>113.65676595692612</v>
      </c>
      <c r="J924">
        <f t="shared" si="375"/>
        <v>15.595425926280697</v>
      </c>
      <c r="K924" s="253">
        <f t="shared" si="397"/>
        <v>1437437672629.6531</v>
      </c>
      <c r="L924" s="249">
        <f t="shared" si="398"/>
        <v>12647180838.969313</v>
      </c>
      <c r="M924" s="253">
        <f t="shared" si="399"/>
        <v>197238171950.42215</v>
      </c>
      <c r="N924" s="443">
        <f t="shared" si="383"/>
        <v>9.9999999999970945E-3</v>
      </c>
      <c r="O924" s="454">
        <f t="shared" si="400"/>
        <v>1.0000000000000082E-2</v>
      </c>
      <c r="Q924" s="353">
        <v>895</v>
      </c>
      <c r="R924" s="54">
        <f t="shared" si="384"/>
        <v>1.0773976592646303E-23</v>
      </c>
      <c r="S924" s="253">
        <f t="shared" si="376"/>
        <v>1.5265447276668915E-9</v>
      </c>
      <c r="T924" s="253">
        <f t="shared" si="377"/>
        <v>6.9330852688211455E-10</v>
      </c>
      <c r="U924">
        <f t="shared" si="385"/>
        <v>6.7142109439474365E-25</v>
      </c>
      <c r="V924" s="253">
        <f t="shared" si="386"/>
        <v>6.9330852688211393E-10</v>
      </c>
      <c r="W924" s="253">
        <f t="shared" si="387"/>
        <v>8.33236200784777E-10</v>
      </c>
      <c r="X924">
        <f t="shared" si="378"/>
        <v>113.65676595692612</v>
      </c>
      <c r="Y924">
        <f t="shared" si="379"/>
        <v>15.595425926280697</v>
      </c>
      <c r="Z924" s="55">
        <f t="shared" si="380"/>
        <v>8.5124747496230029</v>
      </c>
      <c r="AA924" s="477">
        <f t="shared" si="381"/>
        <v>1.3626043032202019E-13</v>
      </c>
      <c r="AB924" s="253">
        <f t="shared" si="389"/>
        <v>12647180838.969313</v>
      </c>
      <c r="AC924" s="261">
        <f t="shared" si="388"/>
        <v>19.306487229578309</v>
      </c>
      <c r="AD924" s="435">
        <f t="shared" si="382"/>
        <v>-1.5404755755589724E-2</v>
      </c>
      <c r="AE924" s="478">
        <f t="shared" si="390"/>
        <v>-5.2318781614303679E-2</v>
      </c>
    </row>
    <row r="925" spans="2:31" x14ac:dyDescent="0.3">
      <c r="B925" s="353">
        <v>896</v>
      </c>
      <c r="C925" s="432">
        <f t="shared" si="391"/>
        <v>113.65676595692591</v>
      </c>
      <c r="D925" s="433">
        <f t="shared" si="392"/>
        <v>15.595425926280686</v>
      </c>
      <c r="E925" s="434">
        <f t="shared" si="393"/>
        <v>7.0829511766576889</v>
      </c>
      <c r="F925" s="434">
        <f t="shared" si="394"/>
        <v>7.0829511766576809</v>
      </c>
      <c r="G925" s="434">
        <f t="shared" si="395"/>
        <v>7.9936057773011271E-15</v>
      </c>
      <c r="H925" s="467">
        <f t="shared" si="396"/>
        <v>8.5124747496229975</v>
      </c>
      <c r="I925" s="253">
        <f t="shared" si="374"/>
        <v>113.65676595692612</v>
      </c>
      <c r="J925">
        <f t="shared" si="375"/>
        <v>15.595425926280697</v>
      </c>
      <c r="K925" s="253">
        <f t="shared" si="397"/>
        <v>1451812049355.9495</v>
      </c>
      <c r="L925" s="249">
        <f t="shared" si="398"/>
        <v>12773652647.359005</v>
      </c>
      <c r="M925" s="253">
        <f t="shared" si="399"/>
        <v>199210553669.92654</v>
      </c>
      <c r="N925" s="443">
        <f t="shared" si="383"/>
        <v>1.0000000000000878E-2</v>
      </c>
      <c r="O925" s="454">
        <f t="shared" si="400"/>
        <v>9.9999999999998996E-3</v>
      </c>
      <c r="Q925" s="353">
        <v>896</v>
      </c>
      <c r="R925" s="54">
        <f t="shared" si="384"/>
        <v>1.0109203231859427E-23</v>
      </c>
      <c r="S925" s="253">
        <f t="shared" si="376"/>
        <v>1.4881472069180213E-9</v>
      </c>
      <c r="T925" s="253">
        <f t="shared" si="377"/>
        <v>6.7586958253686001E-10</v>
      </c>
      <c r="U925">
        <f t="shared" si="385"/>
        <v>6.2999322850085967E-25</v>
      </c>
      <c r="V925" s="253">
        <f t="shared" si="386"/>
        <v>6.7586958253685939E-10</v>
      </c>
      <c r="W925" s="253">
        <f t="shared" si="387"/>
        <v>8.1227762438116124E-10</v>
      </c>
      <c r="X925">
        <f t="shared" si="378"/>
        <v>113.65676595692612</v>
      </c>
      <c r="Y925">
        <f t="shared" si="379"/>
        <v>15.595425926280697</v>
      </c>
      <c r="Z925" s="55">
        <f t="shared" si="380"/>
        <v>8.5124747496230029</v>
      </c>
      <c r="AA925" s="477">
        <f t="shared" si="381"/>
        <v>1.2913145062533138E-13</v>
      </c>
      <c r="AB925" s="253">
        <f t="shared" si="389"/>
        <v>12773652647.359005</v>
      </c>
      <c r="AC925" s="261">
        <f t="shared" si="388"/>
        <v>19.009075509308307</v>
      </c>
      <c r="AD925" s="435">
        <f t="shared" si="382"/>
        <v>-1.5404755755586421E-2</v>
      </c>
      <c r="AE925" s="478">
        <f t="shared" si="390"/>
        <v>-5.2318781614303631E-2</v>
      </c>
    </row>
    <row r="926" spans="2:31" x14ac:dyDescent="0.3">
      <c r="B926" s="353">
        <v>897</v>
      </c>
      <c r="C926" s="432">
        <f t="shared" si="391"/>
        <v>113.65676595692591</v>
      </c>
      <c r="D926" s="433">
        <f t="shared" si="392"/>
        <v>15.595425926280686</v>
      </c>
      <c r="E926" s="434">
        <f t="shared" si="393"/>
        <v>7.0829511766576889</v>
      </c>
      <c r="F926" s="434">
        <f t="shared" si="394"/>
        <v>7.0829511766576809</v>
      </c>
      <c r="G926" s="434">
        <f t="shared" si="395"/>
        <v>7.9936057773011271E-15</v>
      </c>
      <c r="H926" s="467">
        <f t="shared" si="396"/>
        <v>8.5124747496229975</v>
      </c>
      <c r="I926" s="253">
        <f t="shared" si="374"/>
        <v>113.65676595692612</v>
      </c>
      <c r="J926">
        <f t="shared" si="375"/>
        <v>15.595425926280697</v>
      </c>
      <c r="K926" s="253">
        <f t="shared" si="397"/>
        <v>1466330169849.509</v>
      </c>
      <c r="L926" s="249">
        <f t="shared" si="398"/>
        <v>12901389173.832596</v>
      </c>
      <c r="M926" s="253">
        <f t="shared" si="399"/>
        <v>201202659206.62592</v>
      </c>
      <c r="N926" s="443">
        <f t="shared" si="383"/>
        <v>1.0000000000000531E-2</v>
      </c>
      <c r="O926" s="454">
        <f t="shared" si="400"/>
        <v>1.0000000000000052E-2</v>
      </c>
      <c r="Q926" s="353">
        <v>897</v>
      </c>
      <c r="R926" s="54">
        <f t="shared" si="384"/>
        <v>9.485447560076397E-24</v>
      </c>
      <c r="S926" s="253">
        <f t="shared" si="376"/>
        <v>1.4507155075911808E-9</v>
      </c>
      <c r="T926" s="253">
        <f t="shared" si="377"/>
        <v>6.5886928385668341E-10</v>
      </c>
      <c r="U926">
        <f t="shared" si="385"/>
        <v>5.9112153501032986E-25</v>
      </c>
      <c r="V926" s="253">
        <f t="shared" si="386"/>
        <v>6.5886928385668279E-10</v>
      </c>
      <c r="W926" s="253">
        <f t="shared" si="387"/>
        <v>7.9184622373449736E-10</v>
      </c>
      <c r="X926">
        <f t="shared" si="378"/>
        <v>113.65676595692612</v>
      </c>
      <c r="Y926">
        <f t="shared" si="379"/>
        <v>15.595425926280697</v>
      </c>
      <c r="Z926" s="55">
        <f t="shared" si="380"/>
        <v>8.5124747496230029</v>
      </c>
      <c r="AA926" s="477">
        <f t="shared" si="381"/>
        <v>1.2237545046052645E-13</v>
      </c>
      <c r="AB926" s="253">
        <f t="shared" si="389"/>
        <v>12901389173.832596</v>
      </c>
      <c r="AC926" s="261">
        <f t="shared" si="388"/>
        <v>18.716245343947946</v>
      </c>
      <c r="AD926" s="435">
        <f t="shared" si="382"/>
        <v>-1.5404755755584655E-2</v>
      </c>
      <c r="AE926" s="478">
        <f t="shared" si="390"/>
        <v>-5.2318781614303554E-2</v>
      </c>
    </row>
    <row r="927" spans="2:31" x14ac:dyDescent="0.3">
      <c r="B927" s="353">
        <v>898</v>
      </c>
      <c r="C927" s="432">
        <f t="shared" si="391"/>
        <v>113.65676595692591</v>
      </c>
      <c r="D927" s="433">
        <f t="shared" si="392"/>
        <v>15.595425926280686</v>
      </c>
      <c r="E927" s="434">
        <f t="shared" si="393"/>
        <v>7.0829511766576889</v>
      </c>
      <c r="F927" s="434">
        <f t="shared" si="394"/>
        <v>7.0829511766576809</v>
      </c>
      <c r="G927" s="434">
        <f t="shared" si="395"/>
        <v>7.9936057773011271E-15</v>
      </c>
      <c r="H927" s="467">
        <f t="shared" si="396"/>
        <v>8.5124747496229975</v>
      </c>
      <c r="I927" s="253">
        <f t="shared" ref="I927:I990" si="401">(($C$8*$C$11)/($C$9+$C$10))^(1/(1-$C$7))</f>
        <v>113.65676595692612</v>
      </c>
      <c r="J927">
        <f t="shared" ref="J927:J990" si="402">$C$11*$C$17^$C$7</f>
        <v>15.595425926280697</v>
      </c>
      <c r="K927" s="253">
        <f t="shared" si="397"/>
        <v>1480993471548.0042</v>
      </c>
      <c r="L927" s="249">
        <f t="shared" si="398"/>
        <v>13030403065.570923</v>
      </c>
      <c r="M927" s="253">
        <f t="shared" si="399"/>
        <v>203214685798.69232</v>
      </c>
      <c r="N927" s="443">
        <f t="shared" si="383"/>
        <v>1.0000000000000731E-2</v>
      </c>
      <c r="O927" s="454">
        <f t="shared" si="400"/>
        <v>1.0000000000000018E-2</v>
      </c>
      <c r="Q927" s="353">
        <v>898</v>
      </c>
      <c r="R927" s="54">
        <f t="shared" si="384"/>
        <v>8.9001787135315149E-24</v>
      </c>
      <c r="S927" s="253">
        <f t="shared" ref="S927:S990" si="403">$C$11*R927^$C$7</f>
        <v>1.4142253361642511E-9</v>
      </c>
      <c r="T927" s="253">
        <f t="shared" ref="T927:T990" si="404">$C$8*S927</f>
        <v>6.4229659748912034E-10</v>
      </c>
      <c r="U927">
        <f t="shared" si="385"/>
        <v>5.5464829357684392E-25</v>
      </c>
      <c r="V927" s="253">
        <f t="shared" si="386"/>
        <v>6.4229659748911982E-10</v>
      </c>
      <c r="W927" s="253">
        <f t="shared" si="387"/>
        <v>7.7192873867513078E-10</v>
      </c>
      <c r="X927">
        <f t="shared" ref="X927:X990" si="405">(($C$8*$C$11)/($C$9+$C$10))^(1/(1-$C$7))</f>
        <v>113.65676595692612</v>
      </c>
      <c r="Y927">
        <f t="shared" ref="Y927:Y990" si="406">$C$11*$C$17^$C$7</f>
        <v>15.595425926280697</v>
      </c>
      <c r="Z927" s="55">
        <f t="shared" ref="Z927:Z990" si="407">(1-$C$8)*Y927</f>
        <v>8.5124747496230029</v>
      </c>
      <c r="AA927" s="477">
        <f t="shared" si="381"/>
        <v>1.1597291599293013E-13</v>
      </c>
      <c r="AB927" s="253">
        <f t="shared" si="389"/>
        <v>13030403065.570923</v>
      </c>
      <c r="AC927" s="261">
        <f t="shared" si="388"/>
        <v>18.427926155762766</v>
      </c>
      <c r="AD927" s="435">
        <f t="shared" si="382"/>
        <v>-1.5404755755588083E-2</v>
      </c>
      <c r="AE927" s="478">
        <f t="shared" si="390"/>
        <v>-5.2318781614303651E-2</v>
      </c>
    </row>
    <row r="928" spans="2:31" x14ac:dyDescent="0.3">
      <c r="B928" s="353">
        <v>899</v>
      </c>
      <c r="C928" s="432">
        <f t="shared" si="391"/>
        <v>113.65676595692591</v>
      </c>
      <c r="D928" s="433">
        <f t="shared" si="392"/>
        <v>15.595425926280686</v>
      </c>
      <c r="E928" s="434">
        <f t="shared" si="393"/>
        <v>7.0829511766576889</v>
      </c>
      <c r="F928" s="434">
        <f t="shared" si="394"/>
        <v>7.0829511766576809</v>
      </c>
      <c r="G928" s="434">
        <f t="shared" si="395"/>
        <v>7.9936057773011271E-15</v>
      </c>
      <c r="H928" s="467">
        <f t="shared" si="396"/>
        <v>8.5124747496229975</v>
      </c>
      <c r="I928" s="253">
        <f t="shared" si="401"/>
        <v>113.65676595692612</v>
      </c>
      <c r="J928">
        <f t="shared" si="402"/>
        <v>15.595425926280697</v>
      </c>
      <c r="K928" s="253">
        <f t="shared" si="397"/>
        <v>1495803406263.4844</v>
      </c>
      <c r="L928" s="249">
        <f t="shared" si="398"/>
        <v>13160707096.226633</v>
      </c>
      <c r="M928" s="253">
        <f t="shared" si="399"/>
        <v>205246832656.67902</v>
      </c>
      <c r="N928" s="443">
        <f t="shared" si="383"/>
        <v>9.9999999999988744E-3</v>
      </c>
      <c r="O928" s="454">
        <f t="shared" si="400"/>
        <v>1.0000000000000123E-2</v>
      </c>
      <c r="Q928" s="353">
        <v>899</v>
      </c>
      <c r="R928" s="54">
        <f t="shared" si="384"/>
        <v>8.3510219872178085E-24</v>
      </c>
      <c r="S928" s="253">
        <f t="shared" si="403"/>
        <v>1.378653010175525E-9</v>
      </c>
      <c r="T928" s="253">
        <f t="shared" si="404"/>
        <v>6.2614076760609597E-10</v>
      </c>
      <c r="U928">
        <f t="shared" si="385"/>
        <v>5.2042551547767419E-25</v>
      </c>
      <c r="V928" s="253">
        <f t="shared" si="386"/>
        <v>6.2614076760609545E-10</v>
      </c>
      <c r="W928" s="253">
        <f t="shared" si="387"/>
        <v>7.5251224256942902E-10</v>
      </c>
      <c r="X928">
        <f t="shared" si="405"/>
        <v>113.65676595692612</v>
      </c>
      <c r="Y928">
        <f t="shared" si="406"/>
        <v>15.595425926280697</v>
      </c>
      <c r="Z928" s="55">
        <f t="shared" si="407"/>
        <v>8.5124747496230029</v>
      </c>
      <c r="AA928" s="477">
        <f t="shared" ref="AA928:AA991" si="408">AA927*(1-$C$9)</f>
        <v>1.0990535432792204E-13</v>
      </c>
      <c r="AB928" s="253">
        <f t="shared" si="389"/>
        <v>13160707096.226633</v>
      </c>
      <c r="AC928" s="261">
        <f t="shared" si="388"/>
        <v>18.144048454251262</v>
      </c>
      <c r="AD928" s="435">
        <f t="shared" ref="AD928:AD991" si="409">(AC928-AC927)/AC927</f>
        <v>-1.5404755755586176E-2</v>
      </c>
      <c r="AE928" s="478">
        <f t="shared" si="390"/>
        <v>-5.2318781614303582E-2</v>
      </c>
    </row>
    <row r="929" spans="2:31" x14ac:dyDescent="0.3">
      <c r="B929" s="353">
        <v>900</v>
      </c>
      <c r="C929" s="432">
        <f t="shared" si="391"/>
        <v>113.65676595692591</v>
      </c>
      <c r="D929" s="433">
        <f t="shared" si="392"/>
        <v>15.595425926280686</v>
      </c>
      <c r="E929" s="434">
        <f t="shared" si="393"/>
        <v>7.0829511766576889</v>
      </c>
      <c r="F929" s="434">
        <f t="shared" si="394"/>
        <v>7.0829511766576809</v>
      </c>
      <c r="G929" s="434">
        <f t="shared" si="395"/>
        <v>7.9936057773011271E-15</v>
      </c>
      <c r="H929" s="467">
        <f t="shared" si="396"/>
        <v>8.5124747496229975</v>
      </c>
      <c r="I929" s="253">
        <f t="shared" si="401"/>
        <v>113.65676595692612</v>
      </c>
      <c r="J929">
        <f t="shared" si="402"/>
        <v>15.595425926280697</v>
      </c>
      <c r="K929" s="253">
        <f t="shared" si="397"/>
        <v>1510761440326.1194</v>
      </c>
      <c r="L929" s="249">
        <f t="shared" si="398"/>
        <v>13292314167.1889</v>
      </c>
      <c r="M929" s="253">
        <f t="shared" si="399"/>
        <v>207299300983.24591</v>
      </c>
      <c r="N929" s="443">
        <f t="shared" ref="N929:N992" si="410">(M929-M928)/M928</f>
        <v>1.0000000000000508E-2</v>
      </c>
      <c r="O929" s="454">
        <f t="shared" si="400"/>
        <v>1.0000000000000111E-2</v>
      </c>
      <c r="Q929" s="353">
        <v>900</v>
      </c>
      <c r="R929" s="54">
        <f t="shared" si="384"/>
        <v>7.8357491996161496E-24</v>
      </c>
      <c r="S929" s="253">
        <f t="shared" si="403"/>
        <v>1.3439754428535333E-9</v>
      </c>
      <c r="T929" s="253">
        <f t="shared" si="404"/>
        <v>6.1039130892327662E-10</v>
      </c>
      <c r="U929">
        <f t="shared" si="385"/>
        <v>4.8831434315533295E-25</v>
      </c>
      <c r="V929" s="253">
        <f t="shared" si="386"/>
        <v>6.103913089232761E-10</v>
      </c>
      <c r="W929" s="253">
        <f t="shared" si="387"/>
        <v>7.3358413393025672E-10</v>
      </c>
      <c r="X929">
        <f t="shared" si="405"/>
        <v>113.65676595692612</v>
      </c>
      <c r="Y929">
        <f t="shared" si="406"/>
        <v>15.595425926280697</v>
      </c>
      <c r="Z929" s="55">
        <f t="shared" si="407"/>
        <v>8.5124747496230029</v>
      </c>
      <c r="AA929" s="477">
        <f t="shared" si="408"/>
        <v>1.0415524009659683E-13</v>
      </c>
      <c r="AB929" s="253">
        <f t="shared" si="389"/>
        <v>13292314167.1889</v>
      </c>
      <c r="AC929" s="261">
        <f t="shared" si="388"/>
        <v>17.86454381939599</v>
      </c>
      <c r="AD929" s="435">
        <f t="shared" si="409"/>
        <v>-1.5404755755586731E-2</v>
      </c>
      <c r="AE929" s="478">
        <f t="shared" si="390"/>
        <v>-5.231878161430361E-2</v>
      </c>
    </row>
    <row r="930" spans="2:31" x14ac:dyDescent="0.3">
      <c r="B930" s="353">
        <v>901</v>
      </c>
      <c r="C930" s="432">
        <f t="shared" si="391"/>
        <v>113.65676595692591</v>
      </c>
      <c r="D930" s="433">
        <f t="shared" si="392"/>
        <v>15.595425926280686</v>
      </c>
      <c r="E930" s="434">
        <f t="shared" si="393"/>
        <v>7.0829511766576889</v>
      </c>
      <c r="F930" s="434">
        <f t="shared" si="394"/>
        <v>7.0829511766576809</v>
      </c>
      <c r="G930" s="434">
        <f t="shared" si="395"/>
        <v>7.9936057773011271E-15</v>
      </c>
      <c r="H930" s="467">
        <f t="shared" si="396"/>
        <v>8.5124747496229975</v>
      </c>
      <c r="I930" s="253">
        <f t="shared" si="401"/>
        <v>113.65676595692612</v>
      </c>
      <c r="J930">
        <f t="shared" si="402"/>
        <v>15.595425926280697</v>
      </c>
      <c r="K930" s="253">
        <f t="shared" si="397"/>
        <v>1525869054729.3804</v>
      </c>
      <c r="L930" s="249">
        <f t="shared" si="398"/>
        <v>13425237308.860788</v>
      </c>
      <c r="M930" s="253">
        <f t="shared" si="399"/>
        <v>209372293993.07855</v>
      </c>
      <c r="N930" s="443">
        <f t="shared" si="410"/>
        <v>1.000000000000088E-2</v>
      </c>
      <c r="O930" s="454">
        <f t="shared" si="400"/>
        <v>9.9999999999998632E-3</v>
      </c>
      <c r="Q930" s="353">
        <v>901</v>
      </c>
      <c r="R930" s="54">
        <f t="shared" si="384"/>
        <v>7.3522696519376031E-24</v>
      </c>
      <c r="S930" s="253">
        <f t="shared" si="403"/>
        <v>1.3101701281335346E-9</v>
      </c>
      <c r="T930" s="253">
        <f t="shared" si="404"/>
        <v>5.9503799989503112E-10</v>
      </c>
      <c r="U930">
        <f t="shared" si="385"/>
        <v>4.5818448680857132E-25</v>
      </c>
      <c r="V930" s="253">
        <f t="shared" si="386"/>
        <v>5.9503799989503071E-10</v>
      </c>
      <c r="W930" s="253">
        <f t="shared" si="387"/>
        <v>7.1513212823850345E-10</v>
      </c>
      <c r="X930">
        <f t="shared" si="405"/>
        <v>113.65676595692612</v>
      </c>
      <c r="Y930">
        <f t="shared" si="406"/>
        <v>15.595425926280697</v>
      </c>
      <c r="Z930" s="55">
        <f t="shared" si="407"/>
        <v>8.5124747496230029</v>
      </c>
      <c r="AA930" s="477">
        <f t="shared" si="408"/>
        <v>9.8705964835997626E-14</v>
      </c>
      <c r="AB930" s="253">
        <f t="shared" si="389"/>
        <v>13425237308.860788</v>
      </c>
      <c r="AC930" s="261">
        <f t="shared" si="388"/>
        <v>17.589344885173226</v>
      </c>
      <c r="AD930" s="435">
        <f t="shared" si="409"/>
        <v>-1.5404755755586327E-2</v>
      </c>
      <c r="AE930" s="478">
        <f t="shared" si="390"/>
        <v>-5.2318781614303582E-2</v>
      </c>
    </row>
    <row r="931" spans="2:31" x14ac:dyDescent="0.3">
      <c r="B931" s="353">
        <v>902</v>
      </c>
      <c r="C931" s="432">
        <f t="shared" si="391"/>
        <v>113.65676595692591</v>
      </c>
      <c r="D931" s="433">
        <f t="shared" si="392"/>
        <v>15.595425926280686</v>
      </c>
      <c r="E931" s="434">
        <f t="shared" si="393"/>
        <v>7.0829511766576889</v>
      </c>
      <c r="F931" s="434">
        <f t="shared" si="394"/>
        <v>7.0829511766576809</v>
      </c>
      <c r="G931" s="434">
        <f t="shared" si="395"/>
        <v>7.9936057773011271E-15</v>
      </c>
      <c r="H931" s="467">
        <f t="shared" si="396"/>
        <v>8.5124747496229975</v>
      </c>
      <c r="I931" s="253">
        <f t="shared" si="401"/>
        <v>113.65676595692612</v>
      </c>
      <c r="J931">
        <f t="shared" si="402"/>
        <v>15.595425926280697</v>
      </c>
      <c r="K931" s="253">
        <f t="shared" si="397"/>
        <v>1541127745276.6743</v>
      </c>
      <c r="L931" s="249">
        <f t="shared" si="398"/>
        <v>13559489681.949396</v>
      </c>
      <c r="M931" s="253">
        <f t="shared" si="399"/>
        <v>211466016933.00909</v>
      </c>
      <c r="N931" s="443">
        <f t="shared" si="410"/>
        <v>9.9999999999988362E-3</v>
      </c>
      <c r="O931" s="454">
        <f t="shared" si="400"/>
        <v>1.0000000000000092E-2</v>
      </c>
      <c r="Q931" s="353">
        <v>902</v>
      </c>
      <c r="R931" s="54">
        <f t="shared" si="384"/>
        <v>6.8986216451964425E-24</v>
      </c>
      <c r="S931" s="253">
        <f t="shared" si="403"/>
        <v>1.2772151260508603E-9</v>
      </c>
      <c r="T931" s="253">
        <f t="shared" si="404"/>
        <v>5.8007087608054863E-10</v>
      </c>
      <c r="U931">
        <f t="shared" si="385"/>
        <v>4.2991369574670481E-25</v>
      </c>
      <c r="V931" s="253">
        <f t="shared" si="386"/>
        <v>5.8007087608054822E-10</v>
      </c>
      <c r="W931" s="253">
        <f t="shared" si="387"/>
        <v>6.9714424997031171E-10</v>
      </c>
      <c r="X931">
        <f t="shared" si="405"/>
        <v>113.65676595692612</v>
      </c>
      <c r="Y931">
        <f t="shared" si="406"/>
        <v>15.595425926280697</v>
      </c>
      <c r="Z931" s="55">
        <f t="shared" si="407"/>
        <v>8.5124747496230029</v>
      </c>
      <c r="AA931" s="477">
        <f t="shared" si="408"/>
        <v>9.3541789017713939E-14</v>
      </c>
      <c r="AB931" s="253">
        <f t="shared" si="389"/>
        <v>13559489681.949396</v>
      </c>
      <c r="AC931" s="261">
        <f t="shared" si="388"/>
        <v>17.318385323316328</v>
      </c>
      <c r="AD931" s="435">
        <f t="shared" si="409"/>
        <v>-1.5404755755588209E-2</v>
      </c>
      <c r="AE931" s="478">
        <f t="shared" si="390"/>
        <v>-5.2318781614303568E-2</v>
      </c>
    </row>
    <row r="932" spans="2:31" x14ac:dyDescent="0.3">
      <c r="B932" s="353">
        <v>903</v>
      </c>
      <c r="C932" s="432">
        <f t="shared" si="391"/>
        <v>113.65676595692591</v>
      </c>
      <c r="D932" s="433">
        <f t="shared" si="392"/>
        <v>15.595425926280686</v>
      </c>
      <c r="E932" s="434">
        <f t="shared" si="393"/>
        <v>7.0829511766576889</v>
      </c>
      <c r="F932" s="434">
        <f t="shared" si="394"/>
        <v>7.0829511766576809</v>
      </c>
      <c r="G932" s="434">
        <f t="shared" si="395"/>
        <v>7.9936057773011271E-15</v>
      </c>
      <c r="H932" s="467">
        <f t="shared" si="396"/>
        <v>8.5124747496229975</v>
      </c>
      <c r="I932" s="253">
        <f t="shared" si="401"/>
        <v>113.65676595692612</v>
      </c>
      <c r="J932">
        <f t="shared" si="402"/>
        <v>15.595425926280697</v>
      </c>
      <c r="K932" s="253">
        <f t="shared" si="397"/>
        <v>1556539022729.4409</v>
      </c>
      <c r="L932" s="249">
        <f t="shared" si="398"/>
        <v>13695084578.76889</v>
      </c>
      <c r="M932" s="253">
        <f t="shared" si="399"/>
        <v>213580677102.33896</v>
      </c>
      <c r="N932" s="443">
        <f t="shared" si="410"/>
        <v>9.9999999999989299E-3</v>
      </c>
      <c r="O932" s="454">
        <f t="shared" si="400"/>
        <v>9.9999999999999083E-3</v>
      </c>
      <c r="Q932" s="353">
        <v>903</v>
      </c>
      <c r="R932" s="54">
        <f t="shared" si="384"/>
        <v>6.4729645206947552E-24</v>
      </c>
      <c r="S932" s="253">
        <f t="shared" si="403"/>
        <v>1.2450890485016909E-9</v>
      </c>
      <c r="T932" s="253">
        <f t="shared" si="404"/>
        <v>5.654802236768311E-10</v>
      </c>
      <c r="U932">
        <f t="shared" si="385"/>
        <v>4.0338726236231178E-25</v>
      </c>
      <c r="V932" s="253">
        <f t="shared" si="386"/>
        <v>5.6548022367683069E-10</v>
      </c>
      <c r="W932" s="253">
        <f t="shared" si="387"/>
        <v>6.7960882482485984E-10</v>
      </c>
      <c r="X932">
        <f t="shared" si="405"/>
        <v>113.65676595692612</v>
      </c>
      <c r="Y932">
        <f t="shared" si="406"/>
        <v>15.595425926280697</v>
      </c>
      <c r="Z932" s="55">
        <f t="shared" si="407"/>
        <v>8.5124747496230029</v>
      </c>
      <c r="AA932" s="477">
        <f t="shared" si="408"/>
        <v>8.8647796586284907E-14</v>
      </c>
      <c r="AB932" s="253">
        <f t="shared" si="389"/>
        <v>13695084578.76889</v>
      </c>
      <c r="AC932" s="261">
        <f t="shared" si="388"/>
        <v>17.051599827329508</v>
      </c>
      <c r="AD932" s="435">
        <f t="shared" si="409"/>
        <v>-1.5404755755586393E-2</v>
      </c>
      <c r="AE932" s="478">
        <f t="shared" si="390"/>
        <v>-5.2318781614303526E-2</v>
      </c>
    </row>
    <row r="933" spans="2:31" x14ac:dyDescent="0.3">
      <c r="B933" s="353">
        <v>904</v>
      </c>
      <c r="C933" s="432">
        <f t="shared" si="391"/>
        <v>113.65676595692591</v>
      </c>
      <c r="D933" s="433">
        <f t="shared" si="392"/>
        <v>15.595425926280686</v>
      </c>
      <c r="E933" s="434">
        <f t="shared" si="393"/>
        <v>7.0829511766576889</v>
      </c>
      <c r="F933" s="434">
        <f t="shared" si="394"/>
        <v>7.0829511766576809</v>
      </c>
      <c r="G933" s="434">
        <f t="shared" si="395"/>
        <v>7.9936057773011271E-15</v>
      </c>
      <c r="H933" s="467">
        <f t="shared" si="396"/>
        <v>8.5124747496229975</v>
      </c>
      <c r="I933" s="253">
        <f t="shared" si="401"/>
        <v>113.65676595692612</v>
      </c>
      <c r="J933">
        <f t="shared" si="402"/>
        <v>15.595425926280697</v>
      </c>
      <c r="K933" s="253">
        <f t="shared" si="397"/>
        <v>1572104412956.7354</v>
      </c>
      <c r="L933" s="249">
        <f t="shared" si="398"/>
        <v>13832035424.55658</v>
      </c>
      <c r="M933" s="253">
        <f t="shared" si="399"/>
        <v>215716483873.36246</v>
      </c>
      <c r="N933" s="443">
        <f t="shared" si="410"/>
        <v>1.000000000000051E-2</v>
      </c>
      <c r="O933" s="454">
        <f t="shared" si="400"/>
        <v>1.0000000000000016E-2</v>
      </c>
      <c r="Q933" s="353">
        <v>904</v>
      </c>
      <c r="R933" s="54">
        <f t="shared" si="384"/>
        <v>6.0735711916231597E-24</v>
      </c>
      <c r="S933" s="253">
        <f t="shared" si="403"/>
        <v>1.2137710453619445E-9</v>
      </c>
      <c r="T933" s="253">
        <f t="shared" si="404"/>
        <v>5.5125657321433053E-10</v>
      </c>
      <c r="U933">
        <f t="shared" si="385"/>
        <v>3.7849755670968933E-25</v>
      </c>
      <c r="V933" s="253">
        <f t="shared" si="386"/>
        <v>5.5125657321433012E-10</v>
      </c>
      <c r="W933" s="253">
        <f t="shared" si="387"/>
        <v>6.6251447214761397E-10</v>
      </c>
      <c r="X933">
        <f t="shared" si="405"/>
        <v>113.65676595692612</v>
      </c>
      <c r="Y933">
        <f t="shared" si="406"/>
        <v>15.595425926280697</v>
      </c>
      <c r="Z933" s="55">
        <f t="shared" si="407"/>
        <v>8.5124747496230029</v>
      </c>
      <c r="AA933" s="477">
        <f t="shared" si="408"/>
        <v>8.400985187609786E-14</v>
      </c>
      <c r="AB933" s="253">
        <f t="shared" si="389"/>
        <v>13832035424.55658</v>
      </c>
      <c r="AC933" s="261">
        <f t="shared" si="388"/>
        <v>16.7889240967475</v>
      </c>
      <c r="AD933" s="435">
        <f t="shared" si="409"/>
        <v>-1.5404755755586213E-2</v>
      </c>
      <c r="AE933" s="478">
        <f t="shared" si="390"/>
        <v>-5.2318781614303589E-2</v>
      </c>
    </row>
    <row r="934" spans="2:31" x14ac:dyDescent="0.3">
      <c r="B934" s="353">
        <v>905</v>
      </c>
      <c r="C934" s="432">
        <f t="shared" si="391"/>
        <v>113.65676595692591</v>
      </c>
      <c r="D934" s="433">
        <f t="shared" si="392"/>
        <v>15.595425926280686</v>
      </c>
      <c r="E934" s="434">
        <f t="shared" si="393"/>
        <v>7.0829511766576889</v>
      </c>
      <c r="F934" s="434">
        <f t="shared" si="394"/>
        <v>7.0829511766576809</v>
      </c>
      <c r="G934" s="434">
        <f t="shared" si="395"/>
        <v>7.9936057773011271E-15</v>
      </c>
      <c r="H934" s="467">
        <f t="shared" si="396"/>
        <v>8.5124747496229975</v>
      </c>
      <c r="I934" s="253">
        <f t="shared" si="401"/>
        <v>113.65676595692612</v>
      </c>
      <c r="J934">
        <f t="shared" si="402"/>
        <v>15.595425926280697</v>
      </c>
      <c r="K934" s="253">
        <f t="shared" si="397"/>
        <v>1587825457086.3027</v>
      </c>
      <c r="L934" s="249">
        <f t="shared" si="398"/>
        <v>13970355778.802145</v>
      </c>
      <c r="M934" s="253">
        <f t="shared" si="399"/>
        <v>217873648712.09665</v>
      </c>
      <c r="N934" s="443">
        <f t="shared" si="410"/>
        <v>1.000000000000263E-2</v>
      </c>
      <c r="O934" s="454">
        <f t="shared" si="400"/>
        <v>1.0000000000000019E-2</v>
      </c>
      <c r="Q934" s="353">
        <v>905</v>
      </c>
      <c r="R934" s="54">
        <f t="shared" si="384"/>
        <v>5.6988211354749526E-24</v>
      </c>
      <c r="S934" s="253">
        <f t="shared" si="403"/>
        <v>1.1832407909553842E-9</v>
      </c>
      <c r="T934" s="253">
        <f t="shared" si="404"/>
        <v>5.3739069341118905E-10</v>
      </c>
      <c r="U934">
        <f t="shared" si="385"/>
        <v>3.551435898006412E-25</v>
      </c>
      <c r="V934" s="253">
        <f t="shared" si="386"/>
        <v>5.3739069341118874E-10</v>
      </c>
      <c r="W934" s="253">
        <f t="shared" si="387"/>
        <v>6.4585009754419519E-10</v>
      </c>
      <c r="X934">
        <f t="shared" si="405"/>
        <v>113.65676595692612</v>
      </c>
      <c r="Y934">
        <f t="shared" si="406"/>
        <v>15.595425926280697</v>
      </c>
      <c r="Z934" s="55">
        <f t="shared" si="407"/>
        <v>8.5124747496230029</v>
      </c>
      <c r="AA934" s="477">
        <f t="shared" si="408"/>
        <v>7.9614558782342302E-14</v>
      </c>
      <c r="AB934" s="253">
        <f t="shared" si="389"/>
        <v>13970355778.802145</v>
      </c>
      <c r="AC934" s="261">
        <f t="shared" si="388"/>
        <v>16.530294821638023</v>
      </c>
      <c r="AD934" s="435">
        <f t="shared" si="409"/>
        <v>-1.5404755755586589E-2</v>
      </c>
      <c r="AE934" s="478">
        <f t="shared" si="390"/>
        <v>-5.2318781614303603E-2</v>
      </c>
    </row>
    <row r="935" spans="2:31" x14ac:dyDescent="0.3">
      <c r="B935" s="353">
        <v>906</v>
      </c>
      <c r="C935" s="432">
        <f t="shared" si="391"/>
        <v>113.65676595692591</v>
      </c>
      <c r="D935" s="433">
        <f t="shared" si="392"/>
        <v>15.595425926280686</v>
      </c>
      <c r="E935" s="434">
        <f t="shared" si="393"/>
        <v>7.0829511766576889</v>
      </c>
      <c r="F935" s="434">
        <f t="shared" si="394"/>
        <v>7.0829511766576809</v>
      </c>
      <c r="G935" s="434">
        <f t="shared" si="395"/>
        <v>7.9936057773011271E-15</v>
      </c>
      <c r="H935" s="467">
        <f t="shared" si="396"/>
        <v>8.5124747496229975</v>
      </c>
      <c r="I935" s="253">
        <f t="shared" si="401"/>
        <v>113.65676595692612</v>
      </c>
      <c r="J935">
        <f t="shared" si="402"/>
        <v>15.595425926280697</v>
      </c>
      <c r="K935" s="253">
        <f t="shared" si="397"/>
        <v>1603703711657.1658</v>
      </c>
      <c r="L935" s="249">
        <f t="shared" si="398"/>
        <v>14110059336.590166</v>
      </c>
      <c r="M935" s="253">
        <f t="shared" si="399"/>
        <v>220052385199.21738</v>
      </c>
      <c r="N935" s="443">
        <f t="shared" si="410"/>
        <v>9.9999999999989039E-3</v>
      </c>
      <c r="O935" s="454">
        <f t="shared" si="400"/>
        <v>1.0000000000000005E-2</v>
      </c>
      <c r="Q935" s="353">
        <v>906</v>
      </c>
      <c r="R935" s="54">
        <f t="shared" ref="R935:R998" si="411">AA935/AB935</f>
        <v>5.3471938188406545E-24</v>
      </c>
      <c r="S935" s="253">
        <f t="shared" si="403"/>
        <v>1.1534784708620505E-9</v>
      </c>
      <c r="T935" s="253">
        <f t="shared" si="404"/>
        <v>5.2387358518204458E-10</v>
      </c>
      <c r="U935">
        <f t="shared" ref="U935:U998" si="412">($C$9+$C$10)*R935</f>
        <v>3.332306038456848E-25</v>
      </c>
      <c r="V935" s="253">
        <f t="shared" ref="V935:V998" si="413">T935-U935</f>
        <v>5.2387358518204427E-10</v>
      </c>
      <c r="W935" s="253">
        <f t="shared" ref="W935:W998" si="414">(1-$C$8)*S935</f>
        <v>6.2960488568000587E-10</v>
      </c>
      <c r="X935">
        <f t="shared" si="405"/>
        <v>113.65676595692612</v>
      </c>
      <c r="Y935">
        <f t="shared" si="406"/>
        <v>15.595425926280697</v>
      </c>
      <c r="Z935" s="55">
        <f t="shared" si="407"/>
        <v>8.5124747496230029</v>
      </c>
      <c r="AA935" s="477">
        <f t="shared" si="408"/>
        <v>7.5449222068089801E-14</v>
      </c>
      <c r="AB935" s="253">
        <f t="shared" si="389"/>
        <v>14110059336.590166</v>
      </c>
      <c r="AC935" s="261">
        <f t="shared" si="388"/>
        <v>16.275649667342829</v>
      </c>
      <c r="AD935" s="435">
        <f t="shared" si="409"/>
        <v>-1.5404755755587919E-2</v>
      </c>
      <c r="AE935" s="478">
        <f t="shared" si="390"/>
        <v>-5.2318781614303568E-2</v>
      </c>
    </row>
    <row r="936" spans="2:31" x14ac:dyDescent="0.3">
      <c r="B936" s="353">
        <v>907</v>
      </c>
      <c r="C936" s="432">
        <f t="shared" si="391"/>
        <v>113.65676595692591</v>
      </c>
      <c r="D936" s="433">
        <f t="shared" si="392"/>
        <v>15.595425926280686</v>
      </c>
      <c r="E936" s="434">
        <f t="shared" si="393"/>
        <v>7.0829511766576889</v>
      </c>
      <c r="F936" s="434">
        <f t="shared" si="394"/>
        <v>7.0829511766576809</v>
      </c>
      <c r="G936" s="434">
        <f t="shared" si="395"/>
        <v>7.9936057773011271E-15</v>
      </c>
      <c r="H936" s="467">
        <f t="shared" si="396"/>
        <v>8.5124747496229975</v>
      </c>
      <c r="I936" s="253">
        <f t="shared" si="401"/>
        <v>113.65676595692612</v>
      </c>
      <c r="J936">
        <f t="shared" si="402"/>
        <v>15.595425926280697</v>
      </c>
      <c r="K936" s="253">
        <f t="shared" si="397"/>
        <v>1619740748773.7375</v>
      </c>
      <c r="L936" s="249">
        <f t="shared" si="398"/>
        <v>14251159929.956068</v>
      </c>
      <c r="M936" s="253">
        <f t="shared" si="399"/>
        <v>222252909051.20892</v>
      </c>
      <c r="N936" s="443">
        <f t="shared" si="410"/>
        <v>9.9999999999971501E-3</v>
      </c>
      <c r="O936" s="454">
        <f t="shared" si="400"/>
        <v>1.0000000000000075E-2</v>
      </c>
      <c r="Q936" s="353">
        <v>907</v>
      </c>
      <c r="R936" s="54">
        <f t="shared" si="411"/>
        <v>5.017262527904333E-24</v>
      </c>
      <c r="S936" s="253">
        <f t="shared" si="403"/>
        <v>1.1244647690585053E-9</v>
      </c>
      <c r="T936" s="253">
        <f t="shared" si="404"/>
        <v>5.106964757975351E-10</v>
      </c>
      <c r="U936">
        <f t="shared" si="412"/>
        <v>3.1266968777809888E-25</v>
      </c>
      <c r="V936" s="253">
        <f t="shared" si="413"/>
        <v>5.1069647579753479E-10</v>
      </c>
      <c r="W936" s="253">
        <f t="shared" si="414"/>
        <v>6.1376829326097022E-10</v>
      </c>
      <c r="X936">
        <f t="shared" si="405"/>
        <v>113.65676595692612</v>
      </c>
      <c r="Y936">
        <f t="shared" si="406"/>
        <v>15.595425926280697</v>
      </c>
      <c r="Z936" s="55">
        <f t="shared" si="407"/>
        <v>8.5124747496230029</v>
      </c>
      <c r="AA936" s="477">
        <f t="shared" si="408"/>
        <v>7.1501810695740319E-14</v>
      </c>
      <c r="AB936" s="253">
        <f t="shared" si="389"/>
        <v>14251159929.956068</v>
      </c>
      <c r="AC936" s="261">
        <f t="shared" si="388"/>
        <v>16.024927259453893</v>
      </c>
      <c r="AD936" s="435">
        <f t="shared" si="409"/>
        <v>-1.5404755755588194E-2</v>
      </c>
      <c r="AE936" s="478">
        <f t="shared" si="390"/>
        <v>-5.2318781614303547E-2</v>
      </c>
    </row>
    <row r="937" spans="2:31" x14ac:dyDescent="0.3">
      <c r="B937" s="353">
        <v>908</v>
      </c>
      <c r="C937" s="432">
        <f t="shared" si="391"/>
        <v>113.65676595692591</v>
      </c>
      <c r="D937" s="433">
        <f t="shared" si="392"/>
        <v>15.595425926280686</v>
      </c>
      <c r="E937" s="434">
        <f t="shared" si="393"/>
        <v>7.0829511766576889</v>
      </c>
      <c r="F937" s="434">
        <f t="shared" si="394"/>
        <v>7.0829511766576809</v>
      </c>
      <c r="G937" s="434">
        <f t="shared" si="395"/>
        <v>7.9936057773011271E-15</v>
      </c>
      <c r="H937" s="467">
        <f t="shared" si="396"/>
        <v>8.5124747496229975</v>
      </c>
      <c r="I937" s="253">
        <f t="shared" si="401"/>
        <v>113.65676595692612</v>
      </c>
      <c r="J937">
        <f t="shared" si="402"/>
        <v>15.595425926280697</v>
      </c>
      <c r="K937" s="253">
        <f t="shared" si="397"/>
        <v>1635938156261.4749</v>
      </c>
      <c r="L937" s="249">
        <f t="shared" si="398"/>
        <v>14393671529.255629</v>
      </c>
      <c r="M937" s="253">
        <f t="shared" si="399"/>
        <v>224475438141.72116</v>
      </c>
      <c r="N937" s="443">
        <f t="shared" si="410"/>
        <v>1.0000000000000668E-2</v>
      </c>
      <c r="O937" s="454">
        <f t="shared" si="400"/>
        <v>9.9999999999999568E-3</v>
      </c>
      <c r="Q937" s="353">
        <v>908</v>
      </c>
      <c r="R937" s="54">
        <f t="shared" si="411"/>
        <v>4.7076885796091855E-24</v>
      </c>
      <c r="S937" s="253">
        <f t="shared" si="403"/>
        <v>1.0961808553815828E-9</v>
      </c>
      <c r="T937" s="253">
        <f t="shared" si="404"/>
        <v>4.9785081319072874E-10</v>
      </c>
      <c r="U937">
        <f t="shared" si="412"/>
        <v>2.9337741650081591E-25</v>
      </c>
      <c r="V937" s="253">
        <f t="shared" si="413"/>
        <v>4.9785081319072843E-10</v>
      </c>
      <c r="W937" s="253">
        <f t="shared" si="414"/>
        <v>5.9833004219085404E-10</v>
      </c>
      <c r="X937">
        <f t="shared" si="405"/>
        <v>113.65676595692612</v>
      </c>
      <c r="Y937">
        <f t="shared" si="406"/>
        <v>15.595425926280697</v>
      </c>
      <c r="Z937" s="55">
        <f t="shared" si="407"/>
        <v>8.5124747496230029</v>
      </c>
      <c r="AA937" s="477">
        <f t="shared" si="408"/>
        <v>6.7760923076922607E-14</v>
      </c>
      <c r="AB937" s="253">
        <f t="shared" si="389"/>
        <v>14393671529.255629</v>
      </c>
      <c r="AC937" s="261">
        <f t="shared" ref="AC937:AC1000" si="415">$C$11*(AA937^$C$7)*(AB937^(1-$C$7))</f>
        <v>15.778067169020996</v>
      </c>
      <c r="AD937" s="435">
        <f t="shared" si="409"/>
        <v>-1.540475575558458E-2</v>
      </c>
      <c r="AE937" s="478">
        <f t="shared" si="390"/>
        <v>-5.2318781614303554E-2</v>
      </c>
    </row>
    <row r="938" spans="2:31" x14ac:dyDescent="0.3">
      <c r="B938" s="353">
        <v>909</v>
      </c>
      <c r="C938" s="432">
        <f t="shared" si="391"/>
        <v>113.65676595692591</v>
      </c>
      <c r="D938" s="433">
        <f t="shared" si="392"/>
        <v>15.595425926280686</v>
      </c>
      <c r="E938" s="434">
        <f t="shared" si="393"/>
        <v>7.0829511766576889</v>
      </c>
      <c r="F938" s="434">
        <f t="shared" si="394"/>
        <v>7.0829511766576809</v>
      </c>
      <c r="G938" s="434">
        <f t="shared" si="395"/>
        <v>7.9936057773011271E-15</v>
      </c>
      <c r="H938" s="467">
        <f t="shared" si="396"/>
        <v>8.5124747496229975</v>
      </c>
      <c r="I938" s="253">
        <f t="shared" si="401"/>
        <v>113.65676595692612</v>
      </c>
      <c r="J938">
        <f t="shared" si="402"/>
        <v>15.595425926280697</v>
      </c>
      <c r="K938" s="253">
        <f t="shared" si="397"/>
        <v>1652297537824.0896</v>
      </c>
      <c r="L938" s="249">
        <f t="shared" si="398"/>
        <v>14537608244.548185</v>
      </c>
      <c r="M938" s="253">
        <f t="shared" si="399"/>
        <v>226720192523.13895</v>
      </c>
      <c r="N938" s="443">
        <f t="shared" si="410"/>
        <v>1.0000000000002557E-2</v>
      </c>
      <c r="O938" s="454">
        <f t="shared" si="400"/>
        <v>9.9999999999999985E-3</v>
      </c>
      <c r="Q938" s="353">
        <v>909</v>
      </c>
      <c r="R938" s="54">
        <f t="shared" si="411"/>
        <v>4.4172158900044176E-24</v>
      </c>
      <c r="S938" s="253">
        <f t="shared" si="403"/>
        <v>1.0686083733074067E-9</v>
      </c>
      <c r="T938" s="253">
        <f t="shared" si="404"/>
        <v>4.8532826040673858E-10</v>
      </c>
      <c r="U938">
        <f t="shared" si="412"/>
        <v>2.7527551239241699E-25</v>
      </c>
      <c r="V938" s="253">
        <f t="shared" si="413"/>
        <v>4.8532826040673827E-10</v>
      </c>
      <c r="W938" s="253">
        <f t="shared" si="414"/>
        <v>5.832801129006681E-10</v>
      </c>
      <c r="X938">
        <f t="shared" si="405"/>
        <v>113.65676595692612</v>
      </c>
      <c r="Y938">
        <f t="shared" si="406"/>
        <v>15.595425926280697</v>
      </c>
      <c r="Z938" s="55">
        <f t="shared" si="407"/>
        <v>8.5124747496230029</v>
      </c>
      <c r="AA938" s="477">
        <f t="shared" si="408"/>
        <v>6.421575414047747E-14</v>
      </c>
      <c r="AB938" s="253">
        <f t="shared" ref="AB938:AB1001" si="416">AB937*(1+$C$10)</f>
        <v>14537608244.548185</v>
      </c>
      <c r="AC938" s="261">
        <f t="shared" si="415"/>
        <v>15.535009897986964</v>
      </c>
      <c r="AD938" s="435">
        <f t="shared" si="409"/>
        <v>-1.5404755755588164E-2</v>
      </c>
      <c r="AE938" s="478">
        <f t="shared" ref="AE938:AE1001" si="417">(AA938-AA937)/AA937</f>
        <v>-5.2318781614303575E-2</v>
      </c>
    </row>
    <row r="939" spans="2:31" x14ac:dyDescent="0.3">
      <c r="B939" s="353">
        <v>910</v>
      </c>
      <c r="C939" s="432">
        <f t="shared" si="391"/>
        <v>113.65676595692591</v>
      </c>
      <c r="D939" s="433">
        <f t="shared" si="392"/>
        <v>15.595425926280686</v>
      </c>
      <c r="E939" s="434">
        <f t="shared" si="393"/>
        <v>7.0829511766576889</v>
      </c>
      <c r="F939" s="434">
        <f t="shared" si="394"/>
        <v>7.0829511766576809</v>
      </c>
      <c r="G939" s="434">
        <f t="shared" si="395"/>
        <v>7.9936057773011271E-15</v>
      </c>
      <c r="H939" s="467">
        <f t="shared" si="396"/>
        <v>8.5124747496229975</v>
      </c>
      <c r="I939" s="253">
        <f t="shared" si="401"/>
        <v>113.65676595692612</v>
      </c>
      <c r="J939">
        <f t="shared" si="402"/>
        <v>15.595425926280697</v>
      </c>
      <c r="K939" s="253">
        <f t="shared" si="397"/>
        <v>1668820513202.3306</v>
      </c>
      <c r="L939" s="249">
        <f t="shared" si="398"/>
        <v>14682984326.993668</v>
      </c>
      <c r="M939" s="253">
        <f t="shared" si="399"/>
        <v>228987394448.37045</v>
      </c>
      <c r="N939" s="443">
        <f t="shared" si="410"/>
        <v>1.0000000000000515E-2</v>
      </c>
      <c r="O939" s="454">
        <f t="shared" si="400"/>
        <v>1.0000000000000044E-2</v>
      </c>
      <c r="Q939" s="353">
        <v>910</v>
      </c>
      <c r="R939" s="54">
        <f t="shared" si="411"/>
        <v>4.1446658777346973E-24</v>
      </c>
      <c r="S939" s="253">
        <f t="shared" si="403"/>
        <v>1.0417294280378542E-9</v>
      </c>
      <c r="T939" s="253">
        <f t="shared" si="404"/>
        <v>4.7312069019196989E-10</v>
      </c>
      <c r="U939">
        <f t="shared" si="412"/>
        <v>2.5829052769880453E-25</v>
      </c>
      <c r="V939" s="253">
        <f t="shared" si="413"/>
        <v>4.7312069019196969E-10</v>
      </c>
      <c r="W939" s="253">
        <f t="shared" si="414"/>
        <v>5.6860873784588431E-10</v>
      </c>
      <c r="X939">
        <f t="shared" si="405"/>
        <v>113.65676595692612</v>
      </c>
      <c r="Y939">
        <f t="shared" si="406"/>
        <v>15.595425926280697</v>
      </c>
      <c r="Z939" s="55">
        <f t="shared" si="407"/>
        <v>8.5124747496230029</v>
      </c>
      <c r="AA939" s="477">
        <f t="shared" si="408"/>
        <v>6.0856064123404018E-14</v>
      </c>
      <c r="AB939" s="253">
        <f t="shared" si="416"/>
        <v>14682984326.993668</v>
      </c>
      <c r="AC939" s="261">
        <f t="shared" si="415"/>
        <v>15.295696864847885</v>
      </c>
      <c r="AD939" s="435">
        <f t="shared" si="409"/>
        <v>-1.5404755755584591E-2</v>
      </c>
      <c r="AE939" s="478">
        <f t="shared" si="417"/>
        <v>-5.2318781614303589E-2</v>
      </c>
    </row>
    <row r="940" spans="2:31" x14ac:dyDescent="0.3">
      <c r="B940" s="353">
        <v>911</v>
      </c>
      <c r="C940" s="432">
        <f t="shared" si="391"/>
        <v>113.65676595692591</v>
      </c>
      <c r="D940" s="433">
        <f t="shared" si="392"/>
        <v>15.595425926280686</v>
      </c>
      <c r="E940" s="434">
        <f t="shared" si="393"/>
        <v>7.0829511766576889</v>
      </c>
      <c r="F940" s="434">
        <f t="shared" si="394"/>
        <v>7.0829511766576809</v>
      </c>
      <c r="G940" s="434">
        <f t="shared" si="395"/>
        <v>7.9936057773011271E-15</v>
      </c>
      <c r="H940" s="467">
        <f t="shared" si="396"/>
        <v>8.5124747496229975</v>
      </c>
      <c r="I940" s="253">
        <f t="shared" si="401"/>
        <v>113.65676595692612</v>
      </c>
      <c r="J940">
        <f t="shared" si="402"/>
        <v>15.595425926280697</v>
      </c>
      <c r="K940" s="253">
        <f t="shared" si="397"/>
        <v>1685508718334.354</v>
      </c>
      <c r="L940" s="249">
        <f t="shared" si="398"/>
        <v>14829814170.263605</v>
      </c>
      <c r="M940" s="253">
        <f t="shared" si="399"/>
        <v>231277268392.85352</v>
      </c>
      <c r="N940" s="443">
        <f t="shared" si="410"/>
        <v>9.9999999999971969E-3</v>
      </c>
      <c r="O940" s="454">
        <f t="shared" si="400"/>
        <v>1.0000000000000078E-2</v>
      </c>
      <c r="Q940" s="353">
        <v>911</v>
      </c>
      <c r="R940" s="54">
        <f t="shared" si="411"/>
        <v>3.8889326819933069E-24</v>
      </c>
      <c r="S940" s="253">
        <f t="shared" si="403"/>
        <v>1.0155265748866552E-9</v>
      </c>
      <c r="T940" s="253">
        <f t="shared" si="404"/>
        <v>4.612201797194525E-10</v>
      </c>
      <c r="U940">
        <f t="shared" si="412"/>
        <v>2.4235354652186882E-25</v>
      </c>
      <c r="V940" s="253">
        <f t="shared" si="413"/>
        <v>4.6122017971945225E-10</v>
      </c>
      <c r="W940" s="253">
        <f t="shared" si="414"/>
        <v>5.5430639516720276E-10</v>
      </c>
      <c r="X940">
        <f t="shared" si="405"/>
        <v>113.65676595692612</v>
      </c>
      <c r="Y940">
        <f t="shared" si="406"/>
        <v>15.595425926280697</v>
      </c>
      <c r="Z940" s="55">
        <f t="shared" si="407"/>
        <v>8.5124747496230029</v>
      </c>
      <c r="AA940" s="477">
        <f t="shared" si="408"/>
        <v>5.7672148994625592E-14</v>
      </c>
      <c r="AB940" s="253">
        <f t="shared" si="416"/>
        <v>14829814170.263605</v>
      </c>
      <c r="AC940" s="261">
        <f t="shared" si="415"/>
        <v>15.06007039053336</v>
      </c>
      <c r="AD940" s="435">
        <f t="shared" si="409"/>
        <v>-1.5404755755589996E-2</v>
      </c>
      <c r="AE940" s="478">
        <f t="shared" si="417"/>
        <v>-5.2318781614303519E-2</v>
      </c>
    </row>
    <row r="941" spans="2:31" x14ac:dyDescent="0.3">
      <c r="B941" s="353">
        <v>912</v>
      </c>
      <c r="C941" s="432">
        <f t="shared" si="391"/>
        <v>113.65676595692591</v>
      </c>
      <c r="D941" s="433">
        <f t="shared" si="392"/>
        <v>15.595425926280686</v>
      </c>
      <c r="E941" s="434">
        <f t="shared" si="393"/>
        <v>7.0829511766576889</v>
      </c>
      <c r="F941" s="434">
        <f t="shared" si="394"/>
        <v>7.0829511766576809</v>
      </c>
      <c r="G941" s="434">
        <f t="shared" si="395"/>
        <v>7.9936057773011271E-15</v>
      </c>
      <c r="H941" s="467">
        <f t="shared" si="396"/>
        <v>8.5124747496229975</v>
      </c>
      <c r="I941" s="253">
        <f t="shared" si="401"/>
        <v>113.65676595692612</v>
      </c>
      <c r="J941">
        <f t="shared" si="402"/>
        <v>15.595425926280697</v>
      </c>
      <c r="K941" s="253">
        <f t="shared" si="397"/>
        <v>1702363805517.6975</v>
      </c>
      <c r="L941" s="249">
        <f t="shared" si="398"/>
        <v>14978112311.966242</v>
      </c>
      <c r="M941" s="253">
        <f t="shared" si="399"/>
        <v>233590041076.78177</v>
      </c>
      <c r="N941" s="443">
        <f t="shared" si="410"/>
        <v>9.9999999999987807E-3</v>
      </c>
      <c r="O941" s="454">
        <f t="shared" si="400"/>
        <v>9.9999999999999794E-3</v>
      </c>
      <c r="Q941" s="353">
        <v>912</v>
      </c>
      <c r="R941" s="54">
        <f t="shared" si="411"/>
        <v>3.6489786755360111E-24</v>
      </c>
      <c r="S941" s="253">
        <f t="shared" si="403"/>
        <v>9.8998280795764395E-10</v>
      </c>
      <c r="T941" s="253">
        <f t="shared" si="404"/>
        <v>4.4961900544685869E-10</v>
      </c>
      <c r="U941">
        <f t="shared" si="412"/>
        <v>2.2739990519597942E-25</v>
      </c>
      <c r="V941" s="253">
        <f t="shared" si="413"/>
        <v>4.4961900544685848E-10</v>
      </c>
      <c r="W941" s="253">
        <f t="shared" si="414"/>
        <v>5.4036380251078531E-10</v>
      </c>
      <c r="X941">
        <f t="shared" si="405"/>
        <v>113.65676595692612</v>
      </c>
      <c r="Y941">
        <f t="shared" si="406"/>
        <v>15.595425926280697</v>
      </c>
      <c r="Z941" s="55">
        <f t="shared" si="407"/>
        <v>8.5124747496230029</v>
      </c>
      <c r="AA941" s="477">
        <f t="shared" si="408"/>
        <v>5.46548124261482E-14</v>
      </c>
      <c r="AB941" s="253">
        <f t="shared" si="416"/>
        <v>14978112311.966242</v>
      </c>
      <c r="AC941" s="261">
        <f t="shared" si="415"/>
        <v>14.828073684505283</v>
      </c>
      <c r="AD941" s="435">
        <f t="shared" si="409"/>
        <v>-1.5404755755584563E-2</v>
      </c>
      <c r="AE941" s="478">
        <f t="shared" si="417"/>
        <v>-5.2318781614303547E-2</v>
      </c>
    </row>
    <row r="942" spans="2:31" x14ac:dyDescent="0.3">
      <c r="B942" s="353">
        <v>913</v>
      </c>
      <c r="C942" s="432">
        <f t="shared" si="391"/>
        <v>113.65676595692591</v>
      </c>
      <c r="D942" s="433">
        <f t="shared" si="392"/>
        <v>15.595425926280686</v>
      </c>
      <c r="E942" s="434">
        <f t="shared" si="393"/>
        <v>7.0829511766576889</v>
      </c>
      <c r="F942" s="434">
        <f t="shared" si="394"/>
        <v>7.0829511766576809</v>
      </c>
      <c r="G942" s="434">
        <f t="shared" si="395"/>
        <v>7.9936057773011271E-15</v>
      </c>
      <c r="H942" s="467">
        <f t="shared" si="396"/>
        <v>8.5124747496229975</v>
      </c>
      <c r="I942" s="253">
        <f t="shared" si="401"/>
        <v>113.65676595692612</v>
      </c>
      <c r="J942">
        <f t="shared" si="402"/>
        <v>15.595425926280697</v>
      </c>
      <c r="K942" s="253">
        <f t="shared" si="397"/>
        <v>1719387443572.8748</v>
      </c>
      <c r="L942" s="249">
        <f t="shared" si="398"/>
        <v>15127893435.085905</v>
      </c>
      <c r="M942" s="253">
        <f t="shared" si="399"/>
        <v>235925941487.5502</v>
      </c>
      <c r="N942" s="443">
        <f t="shared" si="410"/>
        <v>1.0000000000002632E-2</v>
      </c>
      <c r="O942" s="454">
        <f t="shared" si="400"/>
        <v>1.000000000000016E-2</v>
      </c>
      <c r="Q942" s="353">
        <v>913</v>
      </c>
      <c r="R942" s="54">
        <f t="shared" si="411"/>
        <v>3.4238302545498928E-24</v>
      </c>
      <c r="S942" s="253">
        <f t="shared" si="403"/>
        <v>9.6508154910774697E-10</v>
      </c>
      <c r="T942" s="253">
        <f t="shared" si="404"/>
        <v>4.3830963810384066E-10</v>
      </c>
      <c r="U942">
        <f t="shared" si="412"/>
        <v>2.1336892991774023E-25</v>
      </c>
      <c r="V942" s="253">
        <f t="shared" si="413"/>
        <v>4.3830963810384045E-10</v>
      </c>
      <c r="W942" s="253">
        <f t="shared" si="414"/>
        <v>5.2677191100390637E-10</v>
      </c>
      <c r="X942">
        <f t="shared" si="405"/>
        <v>113.65676595692612</v>
      </c>
      <c r="Y942">
        <f t="shared" si="406"/>
        <v>15.595425926280697</v>
      </c>
      <c r="Z942" s="55">
        <f t="shared" si="407"/>
        <v>8.5124747496230029</v>
      </c>
      <c r="AA942" s="477">
        <f t="shared" si="408"/>
        <v>5.1795339230653826E-14</v>
      </c>
      <c r="AB942" s="253">
        <f t="shared" si="416"/>
        <v>15127893435.085905</v>
      </c>
      <c r="AC942" s="261">
        <f t="shared" si="415"/>
        <v>14.599650831069614</v>
      </c>
      <c r="AD942" s="435">
        <f t="shared" si="409"/>
        <v>-1.5404755755588216E-2</v>
      </c>
      <c r="AE942" s="478">
        <f t="shared" si="417"/>
        <v>-5.2318781614303589E-2</v>
      </c>
    </row>
    <row r="943" spans="2:31" x14ac:dyDescent="0.3">
      <c r="B943" s="353">
        <v>914</v>
      </c>
      <c r="C943" s="432">
        <f t="shared" si="391"/>
        <v>113.65676595692591</v>
      </c>
      <c r="D943" s="433">
        <f t="shared" si="392"/>
        <v>15.595425926280686</v>
      </c>
      <c r="E943" s="434">
        <f t="shared" si="393"/>
        <v>7.0829511766576889</v>
      </c>
      <c r="F943" s="434">
        <f t="shared" si="394"/>
        <v>7.0829511766576809</v>
      </c>
      <c r="G943" s="434">
        <f t="shared" si="395"/>
        <v>7.9936057773011271E-15</v>
      </c>
      <c r="H943" s="467">
        <f t="shared" si="396"/>
        <v>8.5124747496229975</v>
      </c>
      <c r="I943" s="253">
        <f t="shared" si="401"/>
        <v>113.65676595692612</v>
      </c>
      <c r="J943">
        <f t="shared" si="402"/>
        <v>15.595425926280697</v>
      </c>
      <c r="K943" s="253">
        <f t="shared" si="397"/>
        <v>1736581318008.6033</v>
      </c>
      <c r="L943" s="249">
        <f t="shared" si="398"/>
        <v>15279172369.436764</v>
      </c>
      <c r="M943" s="253">
        <f t="shared" si="399"/>
        <v>238285200902.42584</v>
      </c>
      <c r="N943" s="443">
        <f t="shared" si="410"/>
        <v>1.0000000000000588E-2</v>
      </c>
      <c r="O943" s="454">
        <f t="shared" si="400"/>
        <v>9.9999999999998649E-3</v>
      </c>
      <c r="Q943" s="353">
        <v>914</v>
      </c>
      <c r="R943" s="54">
        <f t="shared" si="411"/>
        <v>3.2125738882947045E-24</v>
      </c>
      <c r="S943" s="253">
        <f t="shared" si="403"/>
        <v>9.4080663718764372E-10</v>
      </c>
      <c r="T943" s="253">
        <f t="shared" si="404"/>
        <v>4.2728473780547719E-10</v>
      </c>
      <c r="U943">
        <f t="shared" si="412"/>
        <v>2.0020369056445182E-25</v>
      </c>
      <c r="V943" s="253">
        <f t="shared" si="413"/>
        <v>4.2728473780547698E-10</v>
      </c>
      <c r="W943" s="253">
        <f t="shared" si="414"/>
        <v>5.1352189938216659E-10</v>
      </c>
      <c r="X943">
        <f t="shared" si="405"/>
        <v>113.65676595692612</v>
      </c>
      <c r="Y943">
        <f t="shared" si="406"/>
        <v>15.595425926280697</v>
      </c>
      <c r="Z943" s="55">
        <f t="shared" si="407"/>
        <v>8.5124747496230029</v>
      </c>
      <c r="AA943" s="477">
        <f t="shared" si="408"/>
        <v>4.9085470188806478E-14</v>
      </c>
      <c r="AB943" s="253">
        <f t="shared" si="416"/>
        <v>15279172369.436764</v>
      </c>
      <c r="AC943" s="261">
        <f t="shared" si="415"/>
        <v>14.374746775900167</v>
      </c>
      <c r="AD943" s="435">
        <f t="shared" si="409"/>
        <v>-1.5404755755584684E-2</v>
      </c>
      <c r="AE943" s="478">
        <f t="shared" si="417"/>
        <v>-5.2318781614303582E-2</v>
      </c>
    </row>
    <row r="944" spans="2:31" x14ac:dyDescent="0.3">
      <c r="B944" s="353">
        <v>915</v>
      </c>
      <c r="C944" s="432">
        <f t="shared" si="391"/>
        <v>113.65676595692591</v>
      </c>
      <c r="D944" s="433">
        <f t="shared" si="392"/>
        <v>15.595425926280686</v>
      </c>
      <c r="E944" s="434">
        <f t="shared" si="393"/>
        <v>7.0829511766576889</v>
      </c>
      <c r="F944" s="434">
        <f t="shared" si="394"/>
        <v>7.0829511766576809</v>
      </c>
      <c r="G944" s="434">
        <f t="shared" si="395"/>
        <v>7.9936057773011271E-15</v>
      </c>
      <c r="H944" s="467">
        <f t="shared" si="396"/>
        <v>8.5124747496229975</v>
      </c>
      <c r="I944" s="253">
        <f t="shared" si="401"/>
        <v>113.65676595692612</v>
      </c>
      <c r="J944">
        <f t="shared" si="402"/>
        <v>15.595425926280697</v>
      </c>
      <c r="K944" s="253">
        <f t="shared" si="397"/>
        <v>1753947131188.6895</v>
      </c>
      <c r="L944" s="249">
        <f t="shared" si="398"/>
        <v>15431964093.131132</v>
      </c>
      <c r="M944" s="253">
        <f t="shared" si="399"/>
        <v>240668052911.45029</v>
      </c>
      <c r="N944" s="443">
        <f t="shared" si="410"/>
        <v>1.0000000000000781E-2</v>
      </c>
      <c r="O944" s="454">
        <f t="shared" si="400"/>
        <v>1.0000000000000085E-2</v>
      </c>
      <c r="Q944" s="353">
        <v>915</v>
      </c>
      <c r="R944" s="54">
        <f t="shared" si="411"/>
        <v>3.0143524124883162E-24</v>
      </c>
      <c r="S944" s="253">
        <f t="shared" si="403"/>
        <v>9.1714231755300122E-10</v>
      </c>
      <c r="T944" s="253">
        <f t="shared" si="404"/>
        <v>4.1653714928860695E-10</v>
      </c>
      <c r="U944">
        <f t="shared" si="412"/>
        <v>1.8785076970240855E-25</v>
      </c>
      <c r="V944" s="253">
        <f t="shared" si="413"/>
        <v>4.1653714928860675E-10</v>
      </c>
      <c r="W944" s="253">
        <f t="shared" si="414"/>
        <v>5.0060516826439432E-10</v>
      </c>
      <c r="X944">
        <f t="shared" si="405"/>
        <v>113.65676595692612</v>
      </c>
      <c r="Y944">
        <f t="shared" si="406"/>
        <v>15.595425926280697</v>
      </c>
      <c r="Z944" s="55">
        <f t="shared" si="407"/>
        <v>8.5124747496230029</v>
      </c>
      <c r="AA944" s="477">
        <f t="shared" si="408"/>
        <v>4.65173781935629E-14</v>
      </c>
      <c r="AB944" s="253">
        <f t="shared" si="416"/>
        <v>15431964093.131132</v>
      </c>
      <c r="AC944" s="261">
        <f t="shared" si="415"/>
        <v>14.153307312769023</v>
      </c>
      <c r="AD944" s="435">
        <f t="shared" si="409"/>
        <v>-1.5404755755586339E-2</v>
      </c>
      <c r="AE944" s="478">
        <f t="shared" si="417"/>
        <v>-5.2318781614303631E-2</v>
      </c>
    </row>
    <row r="945" spans="2:31" x14ac:dyDescent="0.3">
      <c r="B945" s="353">
        <v>916</v>
      </c>
      <c r="C945" s="432">
        <f t="shared" si="391"/>
        <v>113.65676595692591</v>
      </c>
      <c r="D945" s="433">
        <f t="shared" si="392"/>
        <v>15.595425926280686</v>
      </c>
      <c r="E945" s="434">
        <f t="shared" si="393"/>
        <v>7.0829511766576889</v>
      </c>
      <c r="F945" s="434">
        <f t="shared" si="394"/>
        <v>7.0829511766576809</v>
      </c>
      <c r="G945" s="434">
        <f t="shared" si="395"/>
        <v>7.9936057773011271E-15</v>
      </c>
      <c r="H945" s="467">
        <f t="shared" si="396"/>
        <v>8.5124747496229975</v>
      </c>
      <c r="I945" s="253">
        <f t="shared" si="401"/>
        <v>113.65676595692612</v>
      </c>
      <c r="J945">
        <f t="shared" si="402"/>
        <v>15.595425926280697</v>
      </c>
      <c r="K945" s="253">
        <f t="shared" si="397"/>
        <v>1771486602500.5762</v>
      </c>
      <c r="L945" s="249">
        <f t="shared" si="398"/>
        <v>15586283734.062443</v>
      </c>
      <c r="M945" s="253">
        <f t="shared" si="399"/>
        <v>243074733440.56451</v>
      </c>
      <c r="N945" s="443">
        <f t="shared" si="410"/>
        <v>9.9999999999988553E-3</v>
      </c>
      <c r="O945" s="454">
        <f t="shared" si="400"/>
        <v>9.9999999999998996E-3</v>
      </c>
      <c r="Q945" s="353">
        <v>916</v>
      </c>
      <c r="R945" s="54">
        <f t="shared" si="411"/>
        <v>2.8283615513968231E-24</v>
      </c>
      <c r="S945" s="253">
        <f t="shared" si="403"/>
        <v>8.9407323183958983E-10</v>
      </c>
      <c r="T945" s="253">
        <f t="shared" si="404"/>
        <v>4.060598972680081E-10</v>
      </c>
      <c r="U945">
        <f t="shared" si="412"/>
        <v>1.7626004584779153E-25</v>
      </c>
      <c r="V945" s="253">
        <f t="shared" si="413"/>
        <v>4.0605989726800794E-10</v>
      </c>
      <c r="W945" s="253">
        <f t="shared" si="414"/>
        <v>4.8801333457158178E-10</v>
      </c>
      <c r="X945">
        <f t="shared" si="405"/>
        <v>113.65676595692612</v>
      </c>
      <c r="Y945">
        <f t="shared" si="406"/>
        <v>15.595425926280697</v>
      </c>
      <c r="Z945" s="55">
        <f t="shared" si="407"/>
        <v>8.5124747496230029</v>
      </c>
      <c r="AA945" s="477">
        <f t="shared" si="408"/>
        <v>4.4083645642583917E-14</v>
      </c>
      <c r="AB945" s="253">
        <f t="shared" si="416"/>
        <v>15586283734.062443</v>
      </c>
      <c r="AC945" s="261">
        <f t="shared" si="415"/>
        <v>13.935279070482038</v>
      </c>
      <c r="AD945" s="435">
        <f t="shared" si="409"/>
        <v>-1.5404755755588081E-2</v>
      </c>
      <c r="AE945" s="478">
        <f t="shared" si="417"/>
        <v>-5.231878161430354E-2</v>
      </c>
    </row>
    <row r="946" spans="2:31" x14ac:dyDescent="0.3">
      <c r="B946" s="353">
        <v>917</v>
      </c>
      <c r="C946" s="432">
        <f t="shared" si="391"/>
        <v>113.65676595692591</v>
      </c>
      <c r="D946" s="433">
        <f t="shared" si="392"/>
        <v>15.595425926280686</v>
      </c>
      <c r="E946" s="434">
        <f t="shared" si="393"/>
        <v>7.0829511766576889</v>
      </c>
      <c r="F946" s="434">
        <f t="shared" si="394"/>
        <v>7.0829511766576809</v>
      </c>
      <c r="G946" s="434">
        <f t="shared" si="395"/>
        <v>7.9936057773011271E-15</v>
      </c>
      <c r="H946" s="467">
        <f t="shared" si="396"/>
        <v>8.5124747496229975</v>
      </c>
      <c r="I946" s="253">
        <f t="shared" si="401"/>
        <v>113.65676595692612</v>
      </c>
      <c r="J946">
        <f t="shared" si="402"/>
        <v>15.595425926280697</v>
      </c>
      <c r="K946" s="253">
        <f t="shared" si="397"/>
        <v>1789201468525.582</v>
      </c>
      <c r="L946" s="249">
        <f t="shared" si="398"/>
        <v>15742146571.403067</v>
      </c>
      <c r="M946" s="253">
        <f t="shared" si="399"/>
        <v>245505480774.96991</v>
      </c>
      <c r="N946" s="443">
        <f t="shared" si="410"/>
        <v>9.9999999999989733E-3</v>
      </c>
      <c r="O946" s="454">
        <f t="shared" si="400"/>
        <v>1.0000000000000056E-2</v>
      </c>
      <c r="Q946" s="353">
        <v>917</v>
      </c>
      <c r="R946" s="54">
        <f t="shared" si="411"/>
        <v>2.6538466545178216E-24</v>
      </c>
      <c r="S946" s="253">
        <f t="shared" si="403"/>
        <v>8.7158440799553572E-10</v>
      </c>
      <c r="T946" s="253">
        <f t="shared" si="404"/>
        <v>3.9584618190936134E-10</v>
      </c>
      <c r="U946">
        <f t="shared" si="412"/>
        <v>1.653844901007463E-25</v>
      </c>
      <c r="V946" s="253">
        <f t="shared" si="413"/>
        <v>3.9584618190936118E-10</v>
      </c>
      <c r="W946" s="253">
        <f t="shared" si="414"/>
        <v>4.7573822608617438E-10</v>
      </c>
      <c r="X946">
        <f t="shared" si="405"/>
        <v>113.65676595692612</v>
      </c>
      <c r="Y946">
        <f t="shared" si="406"/>
        <v>15.595425926280697</v>
      </c>
      <c r="Z946" s="55">
        <f t="shared" si="407"/>
        <v>8.5124747496230029</v>
      </c>
      <c r="AA946" s="477">
        <f t="shared" si="408"/>
        <v>4.1777243013447223E-14</v>
      </c>
      <c r="AB946" s="253">
        <f t="shared" si="416"/>
        <v>15742146571.403067</v>
      </c>
      <c r="AC946" s="261">
        <f t="shared" si="415"/>
        <v>13.720609500015302</v>
      </c>
      <c r="AD946" s="435">
        <f t="shared" si="409"/>
        <v>-1.5404755755588194E-2</v>
      </c>
      <c r="AE946" s="478">
        <f t="shared" si="417"/>
        <v>-5.2318781614303582E-2</v>
      </c>
    </row>
    <row r="947" spans="2:31" x14ac:dyDescent="0.3">
      <c r="B947" s="353">
        <v>918</v>
      </c>
      <c r="C947" s="432">
        <f t="shared" si="391"/>
        <v>113.65676595692591</v>
      </c>
      <c r="D947" s="433">
        <f t="shared" si="392"/>
        <v>15.595425926280686</v>
      </c>
      <c r="E947" s="434">
        <f t="shared" si="393"/>
        <v>7.0829511766576889</v>
      </c>
      <c r="F947" s="434">
        <f t="shared" si="394"/>
        <v>7.0829511766576809</v>
      </c>
      <c r="G947" s="434">
        <f t="shared" si="395"/>
        <v>7.9936057773011271E-15</v>
      </c>
      <c r="H947" s="467">
        <f t="shared" si="396"/>
        <v>8.5124747496229975</v>
      </c>
      <c r="I947" s="253">
        <f t="shared" si="401"/>
        <v>113.65676595692612</v>
      </c>
      <c r="J947">
        <f t="shared" si="402"/>
        <v>15.595425926280697</v>
      </c>
      <c r="K947" s="253">
        <f t="shared" si="397"/>
        <v>1807093483210.8379</v>
      </c>
      <c r="L947" s="249">
        <f t="shared" si="398"/>
        <v>15899568037.117098</v>
      </c>
      <c r="M947" s="253">
        <f t="shared" si="399"/>
        <v>247960535582.71976</v>
      </c>
      <c r="N947" s="443">
        <f t="shared" si="410"/>
        <v>1.0000000000000604E-2</v>
      </c>
      <c r="O947" s="454">
        <f t="shared" si="400"/>
        <v>1.0000000000000021E-2</v>
      </c>
      <c r="Q947" s="353">
        <v>918</v>
      </c>
      <c r="R947" s="54">
        <f t="shared" si="411"/>
        <v>2.4900996346160925E-24</v>
      </c>
      <c r="S947" s="253">
        <f t="shared" si="403"/>
        <v>8.4966125056434472E-10</v>
      </c>
      <c r="T947" s="253">
        <f t="shared" si="404"/>
        <v>3.8588937441610562E-10</v>
      </c>
      <c r="U947">
        <f t="shared" si="412"/>
        <v>1.5517997532749745E-25</v>
      </c>
      <c r="V947" s="253">
        <f t="shared" si="413"/>
        <v>3.8588937441610546E-10</v>
      </c>
      <c r="W947" s="253">
        <f t="shared" si="414"/>
        <v>4.637718761482391E-10</v>
      </c>
      <c r="X947">
        <f t="shared" si="405"/>
        <v>113.65676595692612</v>
      </c>
      <c r="Y947">
        <f t="shared" si="406"/>
        <v>15.595425926280697</v>
      </c>
      <c r="Z947" s="55">
        <f t="shared" si="407"/>
        <v>8.5124747496230029</v>
      </c>
      <c r="AA947" s="477">
        <f t="shared" si="408"/>
        <v>3.9591508559778991E-14</v>
      </c>
      <c r="AB947" s="253">
        <f t="shared" si="416"/>
        <v>15899568037.117098</v>
      </c>
      <c r="AC947" s="261">
        <f t="shared" si="415"/>
        <v>13.509246861849789</v>
      </c>
      <c r="AD947" s="435">
        <f t="shared" si="409"/>
        <v>-1.5404755755586294E-2</v>
      </c>
      <c r="AE947" s="478">
        <f t="shared" si="417"/>
        <v>-5.2318781614303513E-2</v>
      </c>
    </row>
    <row r="948" spans="2:31" x14ac:dyDescent="0.3">
      <c r="B948" s="353">
        <v>919</v>
      </c>
      <c r="C948" s="432">
        <f t="shared" si="391"/>
        <v>113.65676595692591</v>
      </c>
      <c r="D948" s="433">
        <f t="shared" si="392"/>
        <v>15.595425926280686</v>
      </c>
      <c r="E948" s="434">
        <f t="shared" si="393"/>
        <v>7.0829511766576889</v>
      </c>
      <c r="F948" s="434">
        <f t="shared" si="394"/>
        <v>7.0829511766576809</v>
      </c>
      <c r="G948" s="434">
        <f t="shared" si="395"/>
        <v>7.9936057773011271E-15</v>
      </c>
      <c r="H948" s="467">
        <f t="shared" si="396"/>
        <v>8.5124747496229975</v>
      </c>
      <c r="I948" s="253">
        <f t="shared" si="401"/>
        <v>113.65676595692612</v>
      </c>
      <c r="J948">
        <f t="shared" si="402"/>
        <v>15.595425926280697</v>
      </c>
      <c r="K948" s="253">
        <f t="shared" si="397"/>
        <v>1825164418042.9463</v>
      </c>
      <c r="L948" s="249">
        <f t="shared" si="398"/>
        <v>16058563717.48827</v>
      </c>
      <c r="M948" s="253">
        <f t="shared" si="399"/>
        <v>250440140938.54715</v>
      </c>
      <c r="N948" s="443">
        <f t="shared" si="410"/>
        <v>1.0000000000000786E-2</v>
      </c>
      <c r="O948" s="454">
        <f t="shared" si="400"/>
        <v>1.0000000000000011E-2</v>
      </c>
      <c r="Q948" s="353">
        <v>919</v>
      </c>
      <c r="R948" s="54">
        <f t="shared" si="411"/>
        <v>2.3364560946878774E-24</v>
      </c>
      <c r="S948" s="253">
        <f t="shared" si="403"/>
        <v>8.2828953121229276E-10</v>
      </c>
      <c r="T948" s="253">
        <f t="shared" si="404"/>
        <v>3.7618301272727709E-10</v>
      </c>
      <c r="U948">
        <f t="shared" si="412"/>
        <v>1.4560509711626247E-25</v>
      </c>
      <c r="V948" s="253">
        <f t="shared" si="413"/>
        <v>3.7618301272727694E-10</v>
      </c>
      <c r="W948" s="253">
        <f t="shared" si="414"/>
        <v>4.5210651848501567E-10</v>
      </c>
      <c r="X948">
        <f t="shared" si="405"/>
        <v>113.65676595692612</v>
      </c>
      <c r="Y948">
        <f t="shared" si="406"/>
        <v>15.595425926280697</v>
      </c>
      <c r="Z948" s="55">
        <f t="shared" si="407"/>
        <v>8.5124747496230029</v>
      </c>
      <c r="AA948" s="477">
        <f t="shared" si="408"/>
        <v>3.7520129069659084E-14</v>
      </c>
      <c r="AB948" s="253">
        <f t="shared" si="416"/>
        <v>16058563717.48827</v>
      </c>
      <c r="AC948" s="261">
        <f t="shared" si="415"/>
        <v>13.301140213501098</v>
      </c>
      <c r="AD948" s="435">
        <f t="shared" si="409"/>
        <v>-1.5404755755584403E-2</v>
      </c>
      <c r="AE948" s="478">
        <f t="shared" si="417"/>
        <v>-5.2318781614303561E-2</v>
      </c>
    </row>
    <row r="949" spans="2:31" x14ac:dyDescent="0.3">
      <c r="B949" s="353">
        <v>920</v>
      </c>
      <c r="C949" s="432">
        <f t="shared" si="391"/>
        <v>113.65676595692591</v>
      </c>
      <c r="D949" s="433">
        <f t="shared" si="392"/>
        <v>15.595425926280686</v>
      </c>
      <c r="E949" s="434">
        <f t="shared" si="393"/>
        <v>7.0829511766576889</v>
      </c>
      <c r="F949" s="434">
        <f t="shared" si="394"/>
        <v>7.0829511766576809</v>
      </c>
      <c r="G949" s="434">
        <f t="shared" si="395"/>
        <v>7.9936057773011271E-15</v>
      </c>
      <c r="H949" s="467">
        <f t="shared" si="396"/>
        <v>8.5124747496229975</v>
      </c>
      <c r="I949" s="253">
        <f t="shared" si="401"/>
        <v>113.65676595692612</v>
      </c>
      <c r="J949">
        <f t="shared" si="402"/>
        <v>15.595425926280697</v>
      </c>
      <c r="K949" s="253">
        <f t="shared" si="397"/>
        <v>1843416062223.3757</v>
      </c>
      <c r="L949" s="249">
        <f t="shared" si="398"/>
        <v>16219149354.663153</v>
      </c>
      <c r="M949" s="253">
        <f t="shared" si="399"/>
        <v>252944542347.93228</v>
      </c>
      <c r="N949" s="443">
        <f t="shared" si="410"/>
        <v>9.9999999999986437E-3</v>
      </c>
      <c r="O949" s="454">
        <f t="shared" si="400"/>
        <v>9.9999999999999898E-3</v>
      </c>
      <c r="Q949" s="353">
        <v>920</v>
      </c>
      <c r="R949" s="54">
        <f t="shared" si="411"/>
        <v>2.1922926321965282E-24</v>
      </c>
      <c r="S949" s="253">
        <f t="shared" si="403"/>
        <v>8.0745537949411517E-10</v>
      </c>
      <c r="T949" s="253">
        <f t="shared" si="404"/>
        <v>3.6672079732357611E-10</v>
      </c>
      <c r="U949">
        <f t="shared" si="412"/>
        <v>1.3662100578050223E-25</v>
      </c>
      <c r="V949" s="253">
        <f t="shared" si="413"/>
        <v>3.6672079732357596E-10</v>
      </c>
      <c r="W949" s="253">
        <f t="shared" si="414"/>
        <v>4.4073458217053906E-10</v>
      </c>
      <c r="X949">
        <f t="shared" si="405"/>
        <v>113.65676595692612</v>
      </c>
      <c r="Y949">
        <f t="shared" si="406"/>
        <v>15.595425926280697</v>
      </c>
      <c r="Z949" s="55">
        <f t="shared" si="407"/>
        <v>8.5124747496230029</v>
      </c>
      <c r="AA949" s="477">
        <f t="shared" si="408"/>
        <v>3.5557121630723106E-14</v>
      </c>
      <c r="AB949" s="253">
        <f t="shared" si="416"/>
        <v>16219149354.663153</v>
      </c>
      <c r="AC949" s="261">
        <f t="shared" si="415"/>
        <v>13.096239397241277</v>
      </c>
      <c r="AD949" s="435">
        <f t="shared" si="409"/>
        <v>-1.5404755755588518E-2</v>
      </c>
      <c r="AE949" s="478">
        <f t="shared" si="417"/>
        <v>-5.231878161430361E-2</v>
      </c>
    </row>
    <row r="950" spans="2:31" x14ac:dyDescent="0.3">
      <c r="B950" s="353">
        <v>921</v>
      </c>
      <c r="C950" s="432">
        <f t="shared" si="391"/>
        <v>113.65676595692591</v>
      </c>
      <c r="D950" s="433">
        <f t="shared" si="392"/>
        <v>15.595425926280686</v>
      </c>
      <c r="E950" s="434">
        <f t="shared" si="393"/>
        <v>7.0829511766576889</v>
      </c>
      <c r="F950" s="434">
        <f t="shared" si="394"/>
        <v>7.0829511766576809</v>
      </c>
      <c r="G950" s="434">
        <f t="shared" si="395"/>
        <v>7.9936057773011271E-15</v>
      </c>
      <c r="H950" s="467">
        <f t="shared" si="396"/>
        <v>8.5124747496229975</v>
      </c>
      <c r="I950" s="253">
        <f t="shared" si="401"/>
        <v>113.65676595692612</v>
      </c>
      <c r="J950">
        <f t="shared" si="402"/>
        <v>15.595425926280697</v>
      </c>
      <c r="K950" s="253">
        <f t="shared" si="397"/>
        <v>1861850222845.6096</v>
      </c>
      <c r="L950" s="249">
        <f t="shared" si="398"/>
        <v>16381340848.209784</v>
      </c>
      <c r="M950" s="253">
        <f t="shared" si="399"/>
        <v>255473987771.4118</v>
      </c>
      <c r="N950" s="443">
        <f t="shared" si="410"/>
        <v>1.000000000000079E-2</v>
      </c>
      <c r="O950" s="454">
        <f t="shared" si="400"/>
        <v>1.000000000000007E-2</v>
      </c>
      <c r="Q950" s="353">
        <v>921</v>
      </c>
      <c r="R950" s="54">
        <f t="shared" si="411"/>
        <v>2.0570243096415756E-24</v>
      </c>
      <c r="S950" s="253">
        <f t="shared" si="403"/>
        <v>7.8714527385096523E-10</v>
      </c>
      <c r="T950" s="253">
        <f t="shared" si="404"/>
        <v>3.5749658713892367E-10</v>
      </c>
      <c r="U950">
        <f t="shared" si="412"/>
        <v>1.2819124872786696E-25</v>
      </c>
      <c r="V950" s="253">
        <f t="shared" si="413"/>
        <v>3.5749658713892357E-10</v>
      </c>
      <c r="W950" s="253">
        <f t="shared" si="414"/>
        <v>4.2964868671204156E-10</v>
      </c>
      <c r="X950">
        <f t="shared" si="405"/>
        <v>113.65676595692612</v>
      </c>
      <c r="Y950">
        <f t="shared" si="406"/>
        <v>15.595425926280697</v>
      </c>
      <c r="Z950" s="55">
        <f t="shared" si="407"/>
        <v>8.5124747496230029</v>
      </c>
      <c r="AA950" s="477">
        <f t="shared" si="408"/>
        <v>3.3696816349292074E-14</v>
      </c>
      <c r="AB950" s="253">
        <f t="shared" si="416"/>
        <v>16381340848.209784</v>
      </c>
      <c r="AC950" s="261">
        <f t="shared" si="415"/>
        <v>12.894495028010088</v>
      </c>
      <c r="AD950" s="435">
        <f t="shared" si="409"/>
        <v>-1.5404755755586355E-2</v>
      </c>
      <c r="AE950" s="478">
        <f t="shared" si="417"/>
        <v>-5.2318781614303554E-2</v>
      </c>
    </row>
    <row r="951" spans="2:31" x14ac:dyDescent="0.3">
      <c r="B951" s="353">
        <v>922</v>
      </c>
      <c r="C951" s="432">
        <f t="shared" si="391"/>
        <v>113.65676595692591</v>
      </c>
      <c r="D951" s="433">
        <f t="shared" si="392"/>
        <v>15.595425926280686</v>
      </c>
      <c r="E951" s="434">
        <f t="shared" si="393"/>
        <v>7.0829511766576889</v>
      </c>
      <c r="F951" s="434">
        <f t="shared" si="394"/>
        <v>7.0829511766576809</v>
      </c>
      <c r="G951" s="434">
        <f t="shared" si="395"/>
        <v>7.9936057773011271E-15</v>
      </c>
      <c r="H951" s="467">
        <f t="shared" si="396"/>
        <v>8.5124747496229975</v>
      </c>
      <c r="I951" s="253">
        <f t="shared" si="401"/>
        <v>113.65676595692612</v>
      </c>
      <c r="J951">
        <f t="shared" si="402"/>
        <v>15.595425926280697</v>
      </c>
      <c r="K951" s="253">
        <f t="shared" si="397"/>
        <v>1880468725074.0657</v>
      </c>
      <c r="L951" s="249">
        <f t="shared" si="398"/>
        <v>16545154256.691881</v>
      </c>
      <c r="M951" s="253">
        <f t="shared" si="399"/>
        <v>258028727649.12613</v>
      </c>
      <c r="N951" s="443">
        <f t="shared" si="410"/>
        <v>1.000000000000081E-2</v>
      </c>
      <c r="O951" s="454">
        <f t="shared" si="400"/>
        <v>9.9999999999999777E-3</v>
      </c>
      <c r="Q951" s="353">
        <v>922</v>
      </c>
      <c r="R951" s="54">
        <f t="shared" si="411"/>
        <v>1.9301022811981431E-24</v>
      </c>
      <c r="S951" s="253">
        <f t="shared" si="403"/>
        <v>7.6734603283477726E-10</v>
      </c>
      <c r="T951" s="253">
        <f t="shared" si="404"/>
        <v>3.4850439557484355E-10</v>
      </c>
      <c r="U951">
        <f t="shared" si="412"/>
        <v>1.2028162255525626E-25</v>
      </c>
      <c r="V951" s="253">
        <f t="shared" si="413"/>
        <v>3.4850439557484345E-10</v>
      </c>
      <c r="W951" s="253">
        <f t="shared" si="414"/>
        <v>4.1884163725993371E-10</v>
      </c>
      <c r="X951">
        <f t="shared" si="405"/>
        <v>113.65676595692612</v>
      </c>
      <c r="Y951">
        <f t="shared" si="406"/>
        <v>15.595425926280697</v>
      </c>
      <c r="Z951" s="55">
        <f t="shared" si="407"/>
        <v>8.5124747496230029</v>
      </c>
      <c r="AA951" s="477">
        <f t="shared" si="408"/>
        <v>3.1933839973616167E-14</v>
      </c>
      <c r="AB951" s="253">
        <f t="shared" si="416"/>
        <v>16545154256.691881</v>
      </c>
      <c r="AC951" s="261">
        <f t="shared" si="415"/>
        <v>12.69585848151195</v>
      </c>
      <c r="AD951" s="435">
        <f t="shared" si="409"/>
        <v>-1.5404755755587895E-2</v>
      </c>
      <c r="AE951" s="478">
        <f t="shared" si="417"/>
        <v>-5.2318781614303596E-2</v>
      </c>
    </row>
    <row r="952" spans="2:31" x14ac:dyDescent="0.3">
      <c r="B952" s="353">
        <v>923</v>
      </c>
      <c r="C952" s="432">
        <f t="shared" si="391"/>
        <v>113.65676595692591</v>
      </c>
      <c r="D952" s="433">
        <f t="shared" si="392"/>
        <v>15.595425926280686</v>
      </c>
      <c r="E952" s="434">
        <f t="shared" si="393"/>
        <v>7.0829511766576889</v>
      </c>
      <c r="F952" s="434">
        <f t="shared" si="394"/>
        <v>7.0829511766576809</v>
      </c>
      <c r="G952" s="434">
        <f t="shared" si="395"/>
        <v>7.9936057773011271E-15</v>
      </c>
      <c r="H952" s="467">
        <f t="shared" si="396"/>
        <v>8.5124747496229975</v>
      </c>
      <c r="I952" s="253">
        <f t="shared" si="401"/>
        <v>113.65676595692612</v>
      </c>
      <c r="J952">
        <f t="shared" si="402"/>
        <v>15.595425926280697</v>
      </c>
      <c r="K952" s="253">
        <f t="shared" si="397"/>
        <v>1899273412324.8064</v>
      </c>
      <c r="L952" s="249">
        <f t="shared" si="398"/>
        <v>16710605799.258801</v>
      </c>
      <c r="M952" s="253">
        <f t="shared" si="399"/>
        <v>260609014925.61707</v>
      </c>
      <c r="N952" s="443">
        <f t="shared" si="410"/>
        <v>9.9999999999987408E-3</v>
      </c>
      <c r="O952" s="454">
        <f t="shared" si="400"/>
        <v>1.0000000000000035E-2</v>
      </c>
      <c r="Q952" s="353">
        <v>923</v>
      </c>
      <c r="R952" s="54">
        <f t="shared" si="411"/>
        <v>1.8110115657968992E-24</v>
      </c>
      <c r="S952" s="253">
        <f t="shared" si="403"/>
        <v>7.4804480655340614E-10</v>
      </c>
      <c r="T952" s="253">
        <f t="shared" si="404"/>
        <v>3.3973838661511404E-10</v>
      </c>
      <c r="U952">
        <f t="shared" si="412"/>
        <v>1.1286003426987496E-25</v>
      </c>
      <c r="V952" s="253">
        <f t="shared" si="413"/>
        <v>3.3973838661511393E-10</v>
      </c>
      <c r="W952" s="253">
        <f t="shared" si="414"/>
        <v>4.083064199382921E-10</v>
      </c>
      <c r="X952">
        <f t="shared" si="405"/>
        <v>113.65676595692612</v>
      </c>
      <c r="Y952">
        <f t="shared" si="406"/>
        <v>15.595425926280697</v>
      </c>
      <c r="Z952" s="55">
        <f t="shared" si="407"/>
        <v>8.5124747496230029</v>
      </c>
      <c r="AA952" s="477">
        <f t="shared" si="408"/>
        <v>3.0263100373930424E-14</v>
      </c>
      <c r="AB952" s="253">
        <f t="shared" si="416"/>
        <v>16710605799.258801</v>
      </c>
      <c r="AC952" s="261">
        <f t="shared" si="415"/>
        <v>12.500281882496788</v>
      </c>
      <c r="AD952" s="435">
        <f t="shared" si="409"/>
        <v>-1.5404755755584846E-2</v>
      </c>
      <c r="AE952" s="478">
        <f t="shared" si="417"/>
        <v>-5.231878161430361E-2</v>
      </c>
    </row>
    <row r="953" spans="2:31" x14ac:dyDescent="0.3">
      <c r="B953" s="353">
        <v>924</v>
      </c>
      <c r="C953" s="432">
        <f t="shared" si="391"/>
        <v>113.65676595692591</v>
      </c>
      <c r="D953" s="433">
        <f t="shared" si="392"/>
        <v>15.595425926280686</v>
      </c>
      <c r="E953" s="434">
        <f t="shared" si="393"/>
        <v>7.0829511766576889</v>
      </c>
      <c r="F953" s="434">
        <f t="shared" si="394"/>
        <v>7.0829511766576809</v>
      </c>
      <c r="G953" s="434">
        <f t="shared" si="395"/>
        <v>7.9936057773011271E-15</v>
      </c>
      <c r="H953" s="467">
        <f t="shared" si="396"/>
        <v>8.5124747496229975</v>
      </c>
      <c r="I953" s="253">
        <f t="shared" si="401"/>
        <v>113.65676595692612</v>
      </c>
      <c r="J953">
        <f t="shared" si="402"/>
        <v>15.595425926280697</v>
      </c>
      <c r="K953" s="253">
        <f t="shared" si="397"/>
        <v>1918266146448.0544</v>
      </c>
      <c r="L953" s="249">
        <f t="shared" si="398"/>
        <v>16877711857.251389</v>
      </c>
      <c r="M953" s="253">
        <f t="shared" si="399"/>
        <v>263215105074.87299</v>
      </c>
      <c r="N953" s="443">
        <f t="shared" si="410"/>
        <v>9.9999999999990392E-3</v>
      </c>
      <c r="O953" s="454">
        <f t="shared" si="400"/>
        <v>9.9999999999999915E-3</v>
      </c>
      <c r="Q953" s="353">
        <v>924</v>
      </c>
      <c r="R953" s="54">
        <f t="shared" si="411"/>
        <v>1.6992689576089042E-24</v>
      </c>
      <c r="S953" s="253">
        <f t="shared" si="403"/>
        <v>7.2922906833090521E-10</v>
      </c>
      <c r="T953" s="253">
        <f t="shared" si="404"/>
        <v>3.3119287103812913E-10</v>
      </c>
      <c r="U953">
        <f t="shared" si="412"/>
        <v>1.0589637107319462E-25</v>
      </c>
      <c r="V953" s="253">
        <f t="shared" si="413"/>
        <v>3.3119287103812902E-10</v>
      </c>
      <c r="W953" s="253">
        <f t="shared" si="414"/>
        <v>3.9803619729277608E-10</v>
      </c>
      <c r="X953">
        <f t="shared" si="405"/>
        <v>113.65676595692612</v>
      </c>
      <c r="Y953">
        <f t="shared" si="406"/>
        <v>15.595425926280697</v>
      </c>
      <c r="Z953" s="55">
        <f t="shared" si="407"/>
        <v>8.5124747496230029</v>
      </c>
      <c r="AA953" s="477">
        <f t="shared" si="408"/>
        <v>2.8679771834495007E-14</v>
      </c>
      <c r="AB953" s="253">
        <f t="shared" si="416"/>
        <v>16877711857.251389</v>
      </c>
      <c r="AC953" s="261">
        <f t="shared" si="415"/>
        <v>12.307718093220899</v>
      </c>
      <c r="AD953" s="435">
        <f t="shared" si="409"/>
        <v>-1.540475575558993E-2</v>
      </c>
      <c r="AE953" s="478">
        <f t="shared" si="417"/>
        <v>-5.2318781614303644E-2</v>
      </c>
    </row>
    <row r="954" spans="2:31" x14ac:dyDescent="0.3">
      <c r="B954" s="353">
        <v>925</v>
      </c>
      <c r="C954" s="432">
        <f t="shared" si="391"/>
        <v>113.65676595692591</v>
      </c>
      <c r="D954" s="433">
        <f t="shared" si="392"/>
        <v>15.595425926280686</v>
      </c>
      <c r="E954" s="434">
        <f t="shared" si="393"/>
        <v>7.0829511766576889</v>
      </c>
      <c r="F954" s="434">
        <f t="shared" si="394"/>
        <v>7.0829511766576809</v>
      </c>
      <c r="G954" s="434">
        <f t="shared" si="395"/>
        <v>7.9936057773011271E-15</v>
      </c>
      <c r="H954" s="467">
        <f t="shared" si="396"/>
        <v>8.5124747496229975</v>
      </c>
      <c r="I954" s="253">
        <f t="shared" si="401"/>
        <v>113.65676595692612</v>
      </c>
      <c r="J954">
        <f t="shared" si="402"/>
        <v>15.595425926280697</v>
      </c>
      <c r="K954" s="253">
        <f t="shared" si="397"/>
        <v>1937448807912.5349</v>
      </c>
      <c r="L954" s="249">
        <f t="shared" si="398"/>
        <v>17046488975.823902</v>
      </c>
      <c r="M954" s="253">
        <f t="shared" si="399"/>
        <v>265847256125.62192</v>
      </c>
      <c r="N954" s="443">
        <f t="shared" si="410"/>
        <v>1.0000000000000767E-2</v>
      </c>
      <c r="O954" s="454">
        <f t="shared" si="400"/>
        <v>9.9999999999999603E-3</v>
      </c>
      <c r="Q954" s="353">
        <v>925</v>
      </c>
      <c r="R954" s="54">
        <f t="shared" si="411"/>
        <v>1.5944210654572262E-24</v>
      </c>
      <c r="S954" s="253">
        <f t="shared" si="403"/>
        <v>7.1088660657761839E-10</v>
      </c>
      <c r="T954" s="253">
        <f t="shared" si="404"/>
        <v>3.228623027245502E-10</v>
      </c>
      <c r="U954">
        <f t="shared" si="412"/>
        <v>9.9362378179474135E-26</v>
      </c>
      <c r="V954" s="253">
        <f t="shared" si="413"/>
        <v>3.228623027245501E-10</v>
      </c>
      <c r="W954" s="253">
        <f t="shared" si="414"/>
        <v>3.8802430385306819E-10</v>
      </c>
      <c r="X954">
        <f t="shared" si="405"/>
        <v>113.65676595692612</v>
      </c>
      <c r="Y954">
        <f t="shared" si="406"/>
        <v>15.595425926280697</v>
      </c>
      <c r="Z954" s="55">
        <f t="shared" si="407"/>
        <v>8.5124747496230029</v>
      </c>
      <c r="AA954" s="477">
        <f t="shared" si="408"/>
        <v>2.7179281115138008E-14</v>
      </c>
      <c r="AB954" s="253">
        <f t="shared" si="416"/>
        <v>17046488975.823902</v>
      </c>
      <c r="AC954" s="261">
        <f t="shared" si="415"/>
        <v>12.118120702086244</v>
      </c>
      <c r="AD954" s="435">
        <f t="shared" si="409"/>
        <v>-1.5404755755584363E-2</v>
      </c>
      <c r="AE954" s="478">
        <f t="shared" si="417"/>
        <v>-5.2318781614303589E-2</v>
      </c>
    </row>
    <row r="955" spans="2:31" x14ac:dyDescent="0.3">
      <c r="B955" s="353">
        <v>926</v>
      </c>
      <c r="C955" s="432">
        <f t="shared" si="391"/>
        <v>113.65676595692591</v>
      </c>
      <c r="D955" s="433">
        <f t="shared" si="392"/>
        <v>15.595425926280686</v>
      </c>
      <c r="E955" s="434">
        <f t="shared" si="393"/>
        <v>7.0829511766576889</v>
      </c>
      <c r="F955" s="434">
        <f t="shared" si="394"/>
        <v>7.0829511766576809</v>
      </c>
      <c r="G955" s="434">
        <f t="shared" si="395"/>
        <v>7.9936057773011271E-15</v>
      </c>
      <c r="H955" s="467">
        <f t="shared" si="396"/>
        <v>8.5124747496229975</v>
      </c>
      <c r="I955" s="253">
        <f t="shared" si="401"/>
        <v>113.65676595692612</v>
      </c>
      <c r="J955">
        <f t="shared" si="402"/>
        <v>15.595425926280697</v>
      </c>
      <c r="K955" s="253">
        <f t="shared" si="397"/>
        <v>1956823295991.6604</v>
      </c>
      <c r="L955" s="249">
        <f t="shared" si="398"/>
        <v>17216953865.582142</v>
      </c>
      <c r="M955" s="253">
        <f t="shared" si="399"/>
        <v>268505728686.87875</v>
      </c>
      <c r="N955" s="443">
        <f t="shared" si="410"/>
        <v>1.000000000000232E-2</v>
      </c>
      <c r="O955" s="454">
        <f t="shared" si="400"/>
        <v>1.0000000000000071E-2</v>
      </c>
      <c r="Q955" s="353">
        <v>926</v>
      </c>
      <c r="R955" s="54">
        <f t="shared" si="411"/>
        <v>1.496042473200321E-24</v>
      </c>
      <c r="S955" s="253">
        <f t="shared" si="403"/>
        <v>6.9300551686472354E-10</v>
      </c>
      <c r="T955" s="253">
        <f t="shared" si="404"/>
        <v>3.1474127505781334E-10</v>
      </c>
      <c r="U955">
        <f t="shared" si="412"/>
        <v>9.3231544173093432E-26</v>
      </c>
      <c r="V955" s="253">
        <f t="shared" si="413"/>
        <v>3.1474127505781324E-10</v>
      </c>
      <c r="W955" s="253">
        <f t="shared" si="414"/>
        <v>3.782642418069102E-10</v>
      </c>
      <c r="X955">
        <f t="shared" si="405"/>
        <v>113.65676595692612</v>
      </c>
      <c r="Y955">
        <f t="shared" si="406"/>
        <v>15.595425926280697</v>
      </c>
      <c r="Z955" s="55">
        <f t="shared" si="407"/>
        <v>8.5124747496230029</v>
      </c>
      <c r="AA955" s="477">
        <f t="shared" si="408"/>
        <v>2.5757294242041335E-14</v>
      </c>
      <c r="AB955" s="253">
        <f t="shared" si="416"/>
        <v>17216953865.582142</v>
      </c>
      <c r="AC955" s="261">
        <f t="shared" si="415"/>
        <v>11.931444012453889</v>
      </c>
      <c r="AD955" s="435">
        <f t="shared" si="409"/>
        <v>-1.5404755755586506E-2</v>
      </c>
      <c r="AE955" s="478">
        <f t="shared" si="417"/>
        <v>-5.2318781614303637E-2</v>
      </c>
    </row>
    <row r="956" spans="2:31" x14ac:dyDescent="0.3">
      <c r="B956" s="353">
        <v>927</v>
      </c>
      <c r="C956" s="432">
        <f t="shared" si="391"/>
        <v>113.65676595692591</v>
      </c>
      <c r="D956" s="433">
        <f t="shared" si="392"/>
        <v>15.595425926280686</v>
      </c>
      <c r="E956" s="434">
        <f t="shared" si="393"/>
        <v>7.0829511766576889</v>
      </c>
      <c r="F956" s="434">
        <f t="shared" si="394"/>
        <v>7.0829511766576809</v>
      </c>
      <c r="G956" s="434">
        <f t="shared" si="395"/>
        <v>7.9936057773011271E-15</v>
      </c>
      <c r="H956" s="467">
        <f t="shared" si="396"/>
        <v>8.5124747496229975</v>
      </c>
      <c r="I956" s="253">
        <f t="shared" si="401"/>
        <v>113.65676595692612</v>
      </c>
      <c r="J956">
        <f t="shared" si="402"/>
        <v>15.595425926280697</v>
      </c>
      <c r="K956" s="253">
        <f t="shared" si="397"/>
        <v>1976391528951.5771</v>
      </c>
      <c r="L956" s="249">
        <f t="shared" si="398"/>
        <v>17389123404.237965</v>
      </c>
      <c r="M956" s="253">
        <f t="shared" si="399"/>
        <v>271190785973.74719</v>
      </c>
      <c r="N956" s="443">
        <f t="shared" si="410"/>
        <v>9.9999999999987009E-3</v>
      </c>
      <c r="O956" s="454">
        <f t="shared" si="400"/>
        <v>1.0000000000000073E-2</v>
      </c>
      <c r="Q956" s="353">
        <v>927</v>
      </c>
      <c r="R956" s="54">
        <f t="shared" si="411"/>
        <v>1.4037340136230007E-24</v>
      </c>
      <c r="S956" s="253">
        <f t="shared" si="403"/>
        <v>6.7557419419816766E-10</v>
      </c>
      <c r="T956" s="253">
        <f t="shared" si="404"/>
        <v>3.0682451741519434E-10</v>
      </c>
      <c r="U956">
        <f t="shared" si="412"/>
        <v>8.7478993439541639E-26</v>
      </c>
      <c r="V956" s="253">
        <f t="shared" si="413"/>
        <v>3.0682451741519423E-10</v>
      </c>
      <c r="W956" s="253">
        <f t="shared" si="414"/>
        <v>3.6874967678297333E-10</v>
      </c>
      <c r="X956">
        <f t="shared" si="405"/>
        <v>113.65676595692612</v>
      </c>
      <c r="Y956">
        <f t="shared" si="406"/>
        <v>15.595425926280697</v>
      </c>
      <c r="Z956" s="55">
        <f t="shared" si="407"/>
        <v>8.5124747496230029</v>
      </c>
      <c r="AA956" s="477">
        <f t="shared" si="408"/>
        <v>2.4409703989616615E-14</v>
      </c>
      <c r="AB956" s="253">
        <f t="shared" si="416"/>
        <v>17389123404.237965</v>
      </c>
      <c r="AC956" s="261">
        <f t="shared" si="415"/>
        <v>11.747643031630561</v>
      </c>
      <c r="AD956" s="435">
        <f t="shared" si="409"/>
        <v>-1.5404755755588254E-2</v>
      </c>
      <c r="AE956" s="478">
        <f t="shared" si="417"/>
        <v>-5.231878161430361E-2</v>
      </c>
    </row>
    <row r="957" spans="2:31" x14ac:dyDescent="0.3">
      <c r="B957" s="353">
        <v>928</v>
      </c>
      <c r="C957" s="432">
        <f t="shared" si="391"/>
        <v>113.65676595692591</v>
      </c>
      <c r="D957" s="433">
        <f t="shared" si="392"/>
        <v>15.595425926280686</v>
      </c>
      <c r="E957" s="434">
        <f t="shared" si="393"/>
        <v>7.0829511766576889</v>
      </c>
      <c r="F957" s="434">
        <f t="shared" si="394"/>
        <v>7.0829511766576809</v>
      </c>
      <c r="G957" s="434">
        <f t="shared" si="395"/>
        <v>7.9936057773011271E-15</v>
      </c>
      <c r="H957" s="467">
        <f t="shared" si="396"/>
        <v>8.5124747496229975</v>
      </c>
      <c r="I957" s="253">
        <f t="shared" si="401"/>
        <v>113.65676595692612</v>
      </c>
      <c r="J957">
        <f t="shared" si="402"/>
        <v>15.595425926280697</v>
      </c>
      <c r="K957" s="253">
        <f t="shared" si="397"/>
        <v>1996155444241.093</v>
      </c>
      <c r="L957" s="249">
        <f t="shared" si="398"/>
        <v>17563014638.280346</v>
      </c>
      <c r="M957" s="253">
        <f t="shared" si="399"/>
        <v>273902693833.48444</v>
      </c>
      <c r="N957" s="443">
        <f t="shared" si="410"/>
        <v>9.9999999999991589E-3</v>
      </c>
      <c r="O957" s="454">
        <f t="shared" si="400"/>
        <v>1.0000000000000049E-2</v>
      </c>
      <c r="Q957" s="353">
        <v>928</v>
      </c>
      <c r="R957" s="54">
        <f t="shared" si="411"/>
        <v>1.3171211488313752E-24</v>
      </c>
      <c r="S957" s="253">
        <f t="shared" si="403"/>
        <v>6.5858132548689952E-10</v>
      </c>
      <c r="T957" s="253">
        <f t="shared" si="404"/>
        <v>2.9910689174711673E-10</v>
      </c>
      <c r="U957">
        <f t="shared" si="412"/>
        <v>8.2081385233603128E-26</v>
      </c>
      <c r="V957" s="253">
        <f t="shared" si="413"/>
        <v>2.9910689174711662E-10</v>
      </c>
      <c r="W957" s="253">
        <f t="shared" si="414"/>
        <v>3.594744337397828E-10</v>
      </c>
      <c r="X957">
        <f t="shared" si="405"/>
        <v>113.65676595692612</v>
      </c>
      <c r="Y957">
        <f t="shared" si="406"/>
        <v>15.595425926280697</v>
      </c>
      <c r="Z957" s="55">
        <f t="shared" si="407"/>
        <v>8.5124747496230029</v>
      </c>
      <c r="AA957" s="477">
        <f t="shared" si="408"/>
        <v>2.3132618017314068E-14</v>
      </c>
      <c r="AB957" s="253">
        <f t="shared" si="416"/>
        <v>17563014638.280346</v>
      </c>
      <c r="AC957" s="261">
        <f t="shared" si="415"/>
        <v>11.566673460024457</v>
      </c>
      <c r="AD957" s="435">
        <f t="shared" si="409"/>
        <v>-1.5404755755587982E-2</v>
      </c>
      <c r="AE957" s="478">
        <f t="shared" si="417"/>
        <v>-5.231878161430361E-2</v>
      </c>
    </row>
    <row r="958" spans="2:31" x14ac:dyDescent="0.3">
      <c r="B958" s="353">
        <v>929</v>
      </c>
      <c r="C958" s="432">
        <f t="shared" si="391"/>
        <v>113.65676595692591</v>
      </c>
      <c r="D958" s="433">
        <f t="shared" si="392"/>
        <v>15.595425926280686</v>
      </c>
      <c r="E958" s="434">
        <f t="shared" si="393"/>
        <v>7.0829511766576889</v>
      </c>
      <c r="F958" s="434">
        <f t="shared" si="394"/>
        <v>7.0829511766576809</v>
      </c>
      <c r="G958" s="434">
        <f t="shared" si="395"/>
        <v>7.9936057773011271E-15</v>
      </c>
      <c r="H958" s="467">
        <f t="shared" si="396"/>
        <v>8.5124747496229975</v>
      </c>
      <c r="I958" s="253">
        <f t="shared" si="401"/>
        <v>113.65676595692612</v>
      </c>
      <c r="J958">
        <f t="shared" si="402"/>
        <v>15.595425926280697</v>
      </c>
      <c r="K958" s="253">
        <f t="shared" si="397"/>
        <v>2016116998683.5042</v>
      </c>
      <c r="L958" s="249">
        <f t="shared" si="398"/>
        <v>17738644784.663151</v>
      </c>
      <c r="M958" s="253">
        <f t="shared" si="399"/>
        <v>276641720771.81897</v>
      </c>
      <c r="N958" s="443">
        <f t="shared" si="410"/>
        <v>9.9999999999988657E-3</v>
      </c>
      <c r="O958" s="454">
        <f t="shared" si="400"/>
        <v>1.0000000000000101E-2</v>
      </c>
      <c r="Q958" s="353">
        <v>929</v>
      </c>
      <c r="R958" s="54">
        <f t="shared" si="411"/>
        <v>1.2358524505802828E-24</v>
      </c>
      <c r="S958" s="253">
        <f t="shared" si="403"/>
        <v>6.4201588220057626E-10</v>
      </c>
      <c r="T958" s="253">
        <f t="shared" si="404"/>
        <v>2.91583389242514E-10</v>
      </c>
      <c r="U958">
        <f t="shared" si="412"/>
        <v>7.7016818975214561E-26</v>
      </c>
      <c r="V958" s="253">
        <f t="shared" si="413"/>
        <v>2.9158338924251395E-10</v>
      </c>
      <c r="W958" s="253">
        <f t="shared" si="414"/>
        <v>3.5043249295806226E-10</v>
      </c>
      <c r="X958">
        <f t="shared" si="405"/>
        <v>113.65676595692612</v>
      </c>
      <c r="Y958">
        <f t="shared" si="406"/>
        <v>15.595425926280697</v>
      </c>
      <c r="Z958" s="55">
        <f t="shared" si="407"/>
        <v>8.5124747496230029</v>
      </c>
      <c r="AA958" s="477">
        <f t="shared" si="408"/>
        <v>2.1922347627099107E-14</v>
      </c>
      <c r="AB958" s="253">
        <f t="shared" si="416"/>
        <v>17738644784.663151</v>
      </c>
      <c r="AC958" s="261">
        <f t="shared" si="415"/>
        <v>11.388491680468158</v>
      </c>
      <c r="AD958" s="435">
        <f t="shared" si="409"/>
        <v>-1.5404755755586294E-2</v>
      </c>
      <c r="AE958" s="478">
        <f t="shared" si="417"/>
        <v>-5.2318781614303644E-2</v>
      </c>
    </row>
    <row r="959" spans="2:31" x14ac:dyDescent="0.3">
      <c r="B959" s="353">
        <v>930</v>
      </c>
      <c r="C959" s="432">
        <f t="shared" si="391"/>
        <v>113.65676595692591</v>
      </c>
      <c r="D959" s="433">
        <f t="shared" si="392"/>
        <v>15.595425926280686</v>
      </c>
      <c r="E959" s="434">
        <f t="shared" si="393"/>
        <v>7.0829511766576889</v>
      </c>
      <c r="F959" s="434">
        <f t="shared" si="394"/>
        <v>7.0829511766576809</v>
      </c>
      <c r="G959" s="434">
        <f t="shared" si="395"/>
        <v>7.9936057773011271E-15</v>
      </c>
      <c r="H959" s="467">
        <f t="shared" si="396"/>
        <v>8.5124747496229975</v>
      </c>
      <c r="I959" s="253">
        <f t="shared" si="401"/>
        <v>113.65676595692612</v>
      </c>
      <c r="J959">
        <f t="shared" si="402"/>
        <v>15.595425926280697</v>
      </c>
      <c r="K959" s="253">
        <f t="shared" si="397"/>
        <v>2036278168670.3391</v>
      </c>
      <c r="L959" s="249">
        <f t="shared" si="398"/>
        <v>17916031232.509781</v>
      </c>
      <c r="M959" s="253">
        <f t="shared" si="399"/>
        <v>279408137979.53784</v>
      </c>
      <c r="N959" s="443">
        <f t="shared" si="410"/>
        <v>1.0000000000002467E-2</v>
      </c>
      <c r="O959" s="454">
        <f t="shared" si="400"/>
        <v>9.9999999999999603E-3</v>
      </c>
      <c r="Q959" s="353">
        <v>930</v>
      </c>
      <c r="R959" s="54">
        <f t="shared" si="411"/>
        <v>1.1595981743671991E-24</v>
      </c>
      <c r="S959" s="253">
        <f t="shared" si="403"/>
        <v>6.2586711321195016E-10</v>
      </c>
      <c r="T959" s="253">
        <f t="shared" si="404"/>
        <v>2.8424912707806661E-10</v>
      </c>
      <c r="U959">
        <f t="shared" si="412"/>
        <v>7.226474538873462E-26</v>
      </c>
      <c r="V959" s="253">
        <f t="shared" si="413"/>
        <v>2.8424912707806656E-10</v>
      </c>
      <c r="W959" s="253">
        <f t="shared" si="414"/>
        <v>3.4161798613388354E-10</v>
      </c>
      <c r="X959">
        <f t="shared" si="405"/>
        <v>113.65676595692612</v>
      </c>
      <c r="Y959">
        <f t="shared" si="406"/>
        <v>15.595425926280697</v>
      </c>
      <c r="Z959" s="55">
        <f t="shared" si="407"/>
        <v>8.5124747496230029</v>
      </c>
      <c r="AA959" s="477">
        <f t="shared" si="408"/>
        <v>2.0775397109124063E-14</v>
      </c>
      <c r="AB959" s="253">
        <f t="shared" si="416"/>
        <v>17916031232.509781</v>
      </c>
      <c r="AC959" s="261">
        <f t="shared" si="415"/>
        <v>11.213054747706037</v>
      </c>
      <c r="AD959" s="435">
        <f t="shared" si="409"/>
        <v>-1.540475575558478E-2</v>
      </c>
      <c r="AE959" s="478">
        <f t="shared" si="417"/>
        <v>-5.2318781614303589E-2</v>
      </c>
    </row>
    <row r="960" spans="2:31" x14ac:dyDescent="0.3">
      <c r="B960" s="353">
        <v>931</v>
      </c>
      <c r="C960" s="432">
        <f t="shared" si="391"/>
        <v>113.65676595692591</v>
      </c>
      <c r="D960" s="433">
        <f t="shared" si="392"/>
        <v>15.595425926280686</v>
      </c>
      <c r="E960" s="434">
        <f t="shared" si="393"/>
        <v>7.0829511766576889</v>
      </c>
      <c r="F960" s="434">
        <f t="shared" si="394"/>
        <v>7.0829511766576809</v>
      </c>
      <c r="G960" s="434">
        <f t="shared" si="395"/>
        <v>7.9936057773011271E-15</v>
      </c>
      <c r="H960" s="467">
        <f t="shared" si="396"/>
        <v>8.5124747496229975</v>
      </c>
      <c r="I960" s="253">
        <f t="shared" si="401"/>
        <v>113.65676595692612</v>
      </c>
      <c r="J960">
        <f t="shared" si="402"/>
        <v>15.595425926280697</v>
      </c>
      <c r="K960" s="253">
        <f t="shared" si="397"/>
        <v>2056640950357.0422</v>
      </c>
      <c r="L960" s="249">
        <f t="shared" si="398"/>
        <v>18095191544.834877</v>
      </c>
      <c r="M960" s="253">
        <f t="shared" si="399"/>
        <v>282202219359.33337</v>
      </c>
      <c r="N960" s="443">
        <f t="shared" si="410"/>
        <v>1.000000000000055E-2</v>
      </c>
      <c r="O960" s="454">
        <f t="shared" si="400"/>
        <v>9.9999999999998701E-3</v>
      </c>
      <c r="Q960" s="353">
        <v>931</v>
      </c>
      <c r="R960" s="54">
        <f t="shared" si="411"/>
        <v>1.088048921507066E-24</v>
      </c>
      <c r="S960" s="253">
        <f t="shared" si="403"/>
        <v>6.1012453781927182E-10</v>
      </c>
      <c r="T960" s="253">
        <f t="shared" si="404"/>
        <v>2.7709934524919765E-10</v>
      </c>
      <c r="U960">
        <f t="shared" si="412"/>
        <v>6.7805883125077394E-26</v>
      </c>
      <c r="V960" s="253">
        <f t="shared" si="413"/>
        <v>2.770993452491976E-10</v>
      </c>
      <c r="W960" s="253">
        <f t="shared" si="414"/>
        <v>3.3302519257007417E-10</v>
      </c>
      <c r="X960">
        <f t="shared" si="405"/>
        <v>113.65676595692612</v>
      </c>
      <c r="Y960">
        <f t="shared" si="406"/>
        <v>15.595425926280697</v>
      </c>
      <c r="Z960" s="55">
        <f t="shared" si="407"/>
        <v>8.5124747496230029</v>
      </c>
      <c r="AA960" s="477">
        <f t="shared" si="408"/>
        <v>1.9688453644821366E-14</v>
      </c>
      <c r="AB960" s="253">
        <f t="shared" si="416"/>
        <v>18095191544.834877</v>
      </c>
      <c r="AC960" s="261">
        <f t="shared" si="415"/>
        <v>11.040320378043587</v>
      </c>
      <c r="AD960" s="435">
        <f t="shared" si="409"/>
        <v>-1.5404755755588199E-2</v>
      </c>
      <c r="AE960" s="478">
        <f t="shared" si="417"/>
        <v>-5.2318781614303603E-2</v>
      </c>
    </row>
    <row r="961" spans="2:31" x14ac:dyDescent="0.3">
      <c r="B961" s="353">
        <v>932</v>
      </c>
      <c r="C961" s="432">
        <f t="shared" si="391"/>
        <v>113.65676595692591</v>
      </c>
      <c r="D961" s="433">
        <f t="shared" si="392"/>
        <v>15.595425926280686</v>
      </c>
      <c r="E961" s="434">
        <f t="shared" si="393"/>
        <v>7.0829511766576889</v>
      </c>
      <c r="F961" s="434">
        <f t="shared" si="394"/>
        <v>7.0829511766576809</v>
      </c>
      <c r="G961" s="434">
        <f t="shared" si="395"/>
        <v>7.9936057773011271E-15</v>
      </c>
      <c r="H961" s="467">
        <f t="shared" si="396"/>
        <v>8.5124747496229975</v>
      </c>
      <c r="I961" s="253">
        <f t="shared" si="401"/>
        <v>113.65676595692612</v>
      </c>
      <c r="J961">
        <f t="shared" si="402"/>
        <v>15.595425926280697</v>
      </c>
      <c r="K961" s="253">
        <f t="shared" si="397"/>
        <v>2077207359860.6125</v>
      </c>
      <c r="L961" s="249">
        <f t="shared" si="398"/>
        <v>18276143460.283226</v>
      </c>
      <c r="M961" s="253">
        <f t="shared" si="399"/>
        <v>285024241552.92694</v>
      </c>
      <c r="N961" s="443">
        <f t="shared" si="410"/>
        <v>1.0000000000000826E-2</v>
      </c>
      <c r="O961" s="454">
        <f t="shared" si="400"/>
        <v>9.9999999999999464E-3</v>
      </c>
      <c r="Q961" s="353">
        <v>932</v>
      </c>
      <c r="R961" s="54">
        <f t="shared" si="411"/>
        <v>1.0209143837594645E-24</v>
      </c>
      <c r="S961" s="253">
        <f t="shared" si="403"/>
        <v>5.9477793894423435E-10</v>
      </c>
      <c r="T961" s="253">
        <f t="shared" si="404"/>
        <v>2.7012940348079328E-10</v>
      </c>
      <c r="U961">
        <f t="shared" si="412"/>
        <v>6.3622140528407396E-26</v>
      </c>
      <c r="V961" s="253">
        <f t="shared" si="413"/>
        <v>2.7012940348079322E-10</v>
      </c>
      <c r="W961" s="253">
        <f t="shared" si="414"/>
        <v>3.2464853546344107E-10</v>
      </c>
      <c r="X961">
        <f t="shared" si="405"/>
        <v>113.65676595692612</v>
      </c>
      <c r="Y961">
        <f t="shared" si="406"/>
        <v>15.595425926280697</v>
      </c>
      <c r="Z961" s="55">
        <f t="shared" si="407"/>
        <v>8.5124747496230029</v>
      </c>
      <c r="AA961" s="477">
        <f t="shared" si="408"/>
        <v>1.8658377738254618E-14</v>
      </c>
      <c r="AB961" s="253">
        <f t="shared" si="416"/>
        <v>18276143460.283226</v>
      </c>
      <c r="AC961" s="261">
        <f t="shared" si="415"/>
        <v>10.870246939156424</v>
      </c>
      <c r="AD961" s="435">
        <f t="shared" si="409"/>
        <v>-1.5404755755584466E-2</v>
      </c>
      <c r="AE961" s="478">
        <f t="shared" si="417"/>
        <v>-5.2318781614303575E-2</v>
      </c>
    </row>
    <row r="962" spans="2:31" x14ac:dyDescent="0.3">
      <c r="B962" s="353">
        <v>933</v>
      </c>
      <c r="C962" s="432">
        <f t="shared" si="391"/>
        <v>113.65676595692591</v>
      </c>
      <c r="D962" s="433">
        <f t="shared" si="392"/>
        <v>15.595425926280686</v>
      </c>
      <c r="E962" s="434">
        <f t="shared" si="393"/>
        <v>7.0829511766576889</v>
      </c>
      <c r="F962" s="434">
        <f t="shared" si="394"/>
        <v>7.0829511766576809</v>
      </c>
      <c r="G962" s="434">
        <f t="shared" si="395"/>
        <v>7.9936057773011271E-15</v>
      </c>
      <c r="H962" s="467">
        <f t="shared" si="396"/>
        <v>8.5124747496229975</v>
      </c>
      <c r="I962" s="253">
        <f t="shared" si="401"/>
        <v>113.65676595692612</v>
      </c>
      <c r="J962">
        <f t="shared" si="402"/>
        <v>15.595425926280697</v>
      </c>
      <c r="K962" s="253">
        <f t="shared" si="397"/>
        <v>2097979433459.2188</v>
      </c>
      <c r="L962" s="249">
        <f t="shared" si="398"/>
        <v>18458904894.886059</v>
      </c>
      <c r="M962" s="253">
        <f t="shared" si="399"/>
        <v>287874483968.45538</v>
      </c>
      <c r="N962" s="443">
        <f t="shared" si="410"/>
        <v>9.999999999997098E-3</v>
      </c>
      <c r="O962" s="454">
        <f t="shared" si="400"/>
        <v>1.0000000000000037E-2</v>
      </c>
      <c r="Q962" s="353">
        <v>933</v>
      </c>
      <c r="R962" s="54">
        <f t="shared" si="411"/>
        <v>9.5792216541450684E-25</v>
      </c>
      <c r="S962" s="253">
        <f t="shared" si="403"/>
        <v>5.7981735650097606E-10</v>
      </c>
      <c r="T962" s="253">
        <f t="shared" si="404"/>
        <v>2.633347782156126E-10</v>
      </c>
      <c r="U962">
        <f t="shared" si="412"/>
        <v>5.969654222996745E-26</v>
      </c>
      <c r="V962" s="253">
        <f t="shared" si="413"/>
        <v>2.6333477821561255E-10</v>
      </c>
      <c r="W962" s="253">
        <f t="shared" si="414"/>
        <v>3.1648257828536346E-10</v>
      </c>
      <c r="X962">
        <f t="shared" si="405"/>
        <v>113.65676595692612</v>
      </c>
      <c r="Y962">
        <f t="shared" si="406"/>
        <v>15.595425926280697</v>
      </c>
      <c r="Z962" s="55">
        <f t="shared" si="407"/>
        <v>8.5124747496230029</v>
      </c>
      <c r="AA962" s="477">
        <f t="shared" si="408"/>
        <v>1.7682194148089692E-14</v>
      </c>
      <c r="AB962" s="253">
        <f t="shared" si="416"/>
        <v>18458904894.886059</v>
      </c>
      <c r="AC962" s="261">
        <f t="shared" si="415"/>
        <v>10.702793440055769</v>
      </c>
      <c r="AD962" s="435">
        <f t="shared" si="409"/>
        <v>-1.5404755755589973E-2</v>
      </c>
      <c r="AE962" s="478">
        <f t="shared" si="417"/>
        <v>-5.2318781614303513E-2</v>
      </c>
    </row>
    <row r="963" spans="2:31" x14ac:dyDescent="0.3">
      <c r="B963" s="353">
        <v>934</v>
      </c>
      <c r="C963" s="432">
        <f t="shared" si="391"/>
        <v>113.65676595692591</v>
      </c>
      <c r="D963" s="433">
        <f t="shared" si="392"/>
        <v>15.595425926280686</v>
      </c>
      <c r="E963" s="434">
        <f t="shared" si="393"/>
        <v>7.0829511766576889</v>
      </c>
      <c r="F963" s="434">
        <f t="shared" si="394"/>
        <v>7.0829511766576809</v>
      </c>
      <c r="G963" s="434">
        <f t="shared" si="395"/>
        <v>7.9936057773011271E-15</v>
      </c>
      <c r="H963" s="467">
        <f t="shared" si="396"/>
        <v>8.5124747496229975</v>
      </c>
      <c r="I963" s="253">
        <f t="shared" si="401"/>
        <v>113.65676595692612</v>
      </c>
      <c r="J963">
        <f t="shared" si="402"/>
        <v>15.595425926280697</v>
      </c>
      <c r="K963" s="253">
        <f t="shared" si="397"/>
        <v>2118959227793.811</v>
      </c>
      <c r="L963" s="249">
        <f t="shared" si="398"/>
        <v>18643493943.834919</v>
      </c>
      <c r="M963" s="253">
        <f t="shared" si="399"/>
        <v>290753228808.14014</v>
      </c>
      <c r="N963" s="443">
        <f t="shared" si="410"/>
        <v>1.0000000000000694E-2</v>
      </c>
      <c r="O963" s="454">
        <f t="shared" si="400"/>
        <v>1.0000000000000047E-2</v>
      </c>
      <c r="Q963" s="353">
        <v>934</v>
      </c>
      <c r="R963" s="54">
        <f t="shared" si="411"/>
        <v>8.988166780581034E-25</v>
      </c>
      <c r="S963" s="253">
        <f t="shared" si="403"/>
        <v>5.6523308093191035E-10</v>
      </c>
      <c r="T963" s="253">
        <f t="shared" si="404"/>
        <v>2.5671105967846523E-10</v>
      </c>
      <c r="U963">
        <f t="shared" si="412"/>
        <v>5.6013160271196766E-26</v>
      </c>
      <c r="V963" s="253">
        <f t="shared" si="413"/>
        <v>2.5671105967846518E-10</v>
      </c>
      <c r="W963" s="253">
        <f t="shared" si="414"/>
        <v>3.0852202125344512E-10</v>
      </c>
      <c r="X963">
        <f t="shared" si="405"/>
        <v>113.65676595692612</v>
      </c>
      <c r="Y963">
        <f t="shared" si="406"/>
        <v>15.595425926280697</v>
      </c>
      <c r="Z963" s="55">
        <f t="shared" si="407"/>
        <v>8.5124747496230029</v>
      </c>
      <c r="AA963" s="477">
        <f t="shared" si="408"/>
        <v>1.6757083293994071E-14</v>
      </c>
      <c r="AB963" s="253">
        <f t="shared" si="416"/>
        <v>18643493943.834919</v>
      </c>
      <c r="AC963" s="261">
        <f t="shared" si="415"/>
        <v>10.537919521209238</v>
      </c>
      <c r="AD963" s="435">
        <f t="shared" si="409"/>
        <v>-1.5404755755584519E-2</v>
      </c>
      <c r="AE963" s="478">
        <f t="shared" si="417"/>
        <v>-5.2318781614303561E-2</v>
      </c>
    </row>
    <row r="964" spans="2:31" x14ac:dyDescent="0.3">
      <c r="B964" s="353">
        <v>935</v>
      </c>
      <c r="C964" s="432">
        <f t="shared" si="391"/>
        <v>113.65676595692591</v>
      </c>
      <c r="D964" s="433">
        <f t="shared" si="392"/>
        <v>15.595425926280686</v>
      </c>
      <c r="E964" s="434">
        <f t="shared" si="393"/>
        <v>7.0829511766576889</v>
      </c>
      <c r="F964" s="434">
        <f t="shared" si="394"/>
        <v>7.0829511766576809</v>
      </c>
      <c r="G964" s="434">
        <f t="shared" si="395"/>
        <v>7.9936057773011271E-15</v>
      </c>
      <c r="H964" s="467">
        <f t="shared" si="396"/>
        <v>8.5124747496229975</v>
      </c>
      <c r="I964" s="253">
        <f t="shared" si="401"/>
        <v>113.65676595692612</v>
      </c>
      <c r="J964">
        <f t="shared" si="402"/>
        <v>15.595425926280697</v>
      </c>
      <c r="K964" s="253">
        <f t="shared" si="397"/>
        <v>2140148820071.7493</v>
      </c>
      <c r="L964" s="249">
        <f t="shared" si="398"/>
        <v>18829928883.27327</v>
      </c>
      <c r="M964" s="253">
        <f t="shared" si="399"/>
        <v>293660761096.2218</v>
      </c>
      <c r="N964" s="443">
        <f t="shared" si="410"/>
        <v>1.0000000000000907E-2</v>
      </c>
      <c r="O964" s="454">
        <f t="shared" si="400"/>
        <v>1.0000000000000057E-2</v>
      </c>
      <c r="Q964" s="353">
        <v>935</v>
      </c>
      <c r="R964" s="54">
        <f t="shared" si="411"/>
        <v>8.4335810353216598E-25</v>
      </c>
      <c r="S964" s="253">
        <f t="shared" si="403"/>
        <v>5.5101564690611412E-10</v>
      </c>
      <c r="T964" s="253">
        <f t="shared" si="404"/>
        <v>2.5025394901421785E-10</v>
      </c>
      <c r="U964">
        <f t="shared" si="412"/>
        <v>5.255704947667429E-26</v>
      </c>
      <c r="V964" s="253">
        <f t="shared" si="413"/>
        <v>2.502539490142178E-10</v>
      </c>
      <c r="W964" s="253">
        <f t="shared" si="414"/>
        <v>3.0076169789189627E-10</v>
      </c>
      <c r="X964">
        <f t="shared" si="405"/>
        <v>113.65676595692612</v>
      </c>
      <c r="Y964">
        <f t="shared" si="406"/>
        <v>15.595425926280697</v>
      </c>
      <c r="Z964" s="55">
        <f t="shared" si="407"/>
        <v>8.5124747496230029</v>
      </c>
      <c r="AA964" s="477">
        <f t="shared" si="408"/>
        <v>1.58803731126429E-14</v>
      </c>
      <c r="AB964" s="253">
        <f t="shared" si="416"/>
        <v>18829928883.27327</v>
      </c>
      <c r="AC964" s="261">
        <f t="shared" si="415"/>
        <v>10.375585444812964</v>
      </c>
      <c r="AD964" s="435">
        <f t="shared" si="409"/>
        <v>-1.5404755755588244E-2</v>
      </c>
      <c r="AE964" s="478">
        <f t="shared" si="417"/>
        <v>-5.231878161430361E-2</v>
      </c>
    </row>
    <row r="965" spans="2:31" x14ac:dyDescent="0.3">
      <c r="B965" s="353">
        <v>936</v>
      </c>
      <c r="C965" s="432">
        <f t="shared" si="391"/>
        <v>113.65676595692591</v>
      </c>
      <c r="D965" s="433">
        <f t="shared" si="392"/>
        <v>15.595425926280686</v>
      </c>
      <c r="E965" s="434">
        <f t="shared" si="393"/>
        <v>7.0829511766576889</v>
      </c>
      <c r="F965" s="434">
        <f t="shared" si="394"/>
        <v>7.0829511766576809</v>
      </c>
      <c r="G965" s="434">
        <f t="shared" si="395"/>
        <v>7.9936057773011271E-15</v>
      </c>
      <c r="H965" s="467">
        <f t="shared" si="396"/>
        <v>8.5124747496229975</v>
      </c>
      <c r="I965" s="253">
        <f t="shared" si="401"/>
        <v>113.65676595692612</v>
      </c>
      <c r="J965">
        <f t="shared" si="402"/>
        <v>15.595425926280697</v>
      </c>
      <c r="K965" s="253">
        <f t="shared" si="397"/>
        <v>2161550308272.4668</v>
      </c>
      <c r="L965" s="249">
        <f t="shared" si="398"/>
        <v>19018228172.106003</v>
      </c>
      <c r="M965" s="253">
        <f t="shared" si="399"/>
        <v>296597368707.18414</v>
      </c>
      <c r="N965" s="443">
        <f t="shared" si="410"/>
        <v>1.000000000000042E-2</v>
      </c>
      <c r="O965" s="454">
        <f t="shared" si="400"/>
        <v>1.0000000000000018E-2</v>
      </c>
      <c r="Q965" s="353">
        <v>936</v>
      </c>
      <c r="R965" s="54">
        <f t="shared" si="411"/>
        <v>7.9132142088199328E-25</v>
      </c>
      <c r="S965" s="253">
        <f t="shared" si="403"/>
        <v>5.3715582717625703E-10</v>
      </c>
      <c r="T965" s="253">
        <f t="shared" si="404"/>
        <v>2.4395925549780509E-10</v>
      </c>
      <c r="U965">
        <f t="shared" si="412"/>
        <v>4.9314186814665356E-26</v>
      </c>
      <c r="V965" s="253">
        <f t="shared" si="413"/>
        <v>2.4395925549780504E-10</v>
      </c>
      <c r="W965" s="253">
        <f t="shared" si="414"/>
        <v>2.9319657167845193E-10</v>
      </c>
      <c r="X965">
        <f t="shared" si="405"/>
        <v>113.65676595692612</v>
      </c>
      <c r="Y965">
        <f t="shared" si="406"/>
        <v>15.595425926280697</v>
      </c>
      <c r="Z965" s="55">
        <f t="shared" si="407"/>
        <v>8.5124747496230029</v>
      </c>
      <c r="AA965" s="477">
        <f t="shared" si="408"/>
        <v>1.5049531339808877E-14</v>
      </c>
      <c r="AB965" s="253">
        <f t="shared" si="416"/>
        <v>19018228172.106003</v>
      </c>
      <c r="AC965" s="261">
        <f t="shared" si="415"/>
        <v>10.215752085214422</v>
      </c>
      <c r="AD965" s="435">
        <f t="shared" si="409"/>
        <v>-1.5404755755584565E-2</v>
      </c>
      <c r="AE965" s="478">
        <f t="shared" si="417"/>
        <v>-5.2318781614303651E-2</v>
      </c>
    </row>
    <row r="966" spans="2:31" x14ac:dyDescent="0.3">
      <c r="B966" s="353">
        <v>937</v>
      </c>
      <c r="C966" s="432">
        <f t="shared" si="391"/>
        <v>113.65676595692591</v>
      </c>
      <c r="D966" s="433">
        <f t="shared" si="392"/>
        <v>15.595425926280686</v>
      </c>
      <c r="E966" s="434">
        <f t="shared" si="393"/>
        <v>7.0829511766576889</v>
      </c>
      <c r="F966" s="434">
        <f t="shared" si="394"/>
        <v>7.0829511766576809</v>
      </c>
      <c r="G966" s="434">
        <f t="shared" si="395"/>
        <v>7.9936057773011271E-15</v>
      </c>
      <c r="H966" s="467">
        <f t="shared" si="396"/>
        <v>8.5124747496229975</v>
      </c>
      <c r="I966" s="253">
        <f t="shared" si="401"/>
        <v>113.65676595692612</v>
      </c>
      <c r="J966">
        <f t="shared" si="402"/>
        <v>15.595425926280697</v>
      </c>
      <c r="K966" s="253">
        <f t="shared" si="397"/>
        <v>2183165811355.1917</v>
      </c>
      <c r="L966" s="249">
        <f t="shared" si="398"/>
        <v>19208410453.827065</v>
      </c>
      <c r="M966" s="253">
        <f t="shared" si="399"/>
        <v>299563342394.25568</v>
      </c>
      <c r="N966" s="443">
        <f t="shared" si="410"/>
        <v>9.9999999999989611E-3</v>
      </c>
      <c r="O966" s="454">
        <f t="shared" si="400"/>
        <v>1.0000000000000085E-2</v>
      </c>
      <c r="Q966" s="353">
        <v>937</v>
      </c>
      <c r="R966" s="54">
        <f t="shared" si="411"/>
        <v>7.424954933427206E-25</v>
      </c>
      <c r="S966" s="253">
        <f t="shared" si="403"/>
        <v>5.2364462659001721E-10</v>
      </c>
      <c r="T966" s="253">
        <f t="shared" si="404"/>
        <v>2.3782289381440294E-10</v>
      </c>
      <c r="U966">
        <f t="shared" si="412"/>
        <v>4.6271414499229608E-26</v>
      </c>
      <c r="V966" s="253">
        <f t="shared" si="413"/>
        <v>2.3782289381440289E-10</v>
      </c>
      <c r="W966" s="253">
        <f t="shared" si="414"/>
        <v>2.8582173277561427E-10</v>
      </c>
      <c r="X966">
        <f t="shared" si="405"/>
        <v>113.65676595692612</v>
      </c>
      <c r="Y966">
        <f t="shared" si="406"/>
        <v>15.595425926280697</v>
      </c>
      <c r="Z966" s="55">
        <f t="shared" si="407"/>
        <v>8.5124747496230029</v>
      </c>
      <c r="AA966" s="477">
        <f t="shared" si="408"/>
        <v>1.4262158196243798E-14</v>
      </c>
      <c r="AB966" s="253">
        <f t="shared" si="416"/>
        <v>19208410453.827065</v>
      </c>
      <c r="AC966" s="261">
        <f t="shared" si="415"/>
        <v>10.058380919482053</v>
      </c>
      <c r="AD966" s="435">
        <f t="shared" si="409"/>
        <v>-1.5404755755588249E-2</v>
      </c>
      <c r="AE966" s="478">
        <f t="shared" si="417"/>
        <v>-5.2318781614303624E-2</v>
      </c>
    </row>
    <row r="967" spans="2:31" x14ac:dyDescent="0.3">
      <c r="B967" s="353">
        <v>938</v>
      </c>
      <c r="C967" s="432">
        <f t="shared" si="391"/>
        <v>113.65676595692591</v>
      </c>
      <c r="D967" s="433">
        <f t="shared" si="392"/>
        <v>15.595425926280686</v>
      </c>
      <c r="E967" s="434">
        <f t="shared" si="393"/>
        <v>7.0829511766576889</v>
      </c>
      <c r="F967" s="434">
        <f t="shared" si="394"/>
        <v>7.0829511766576809</v>
      </c>
      <c r="G967" s="434">
        <f t="shared" si="395"/>
        <v>7.9936057773011271E-15</v>
      </c>
      <c r="H967" s="467">
        <f t="shared" si="396"/>
        <v>8.5124747496229975</v>
      </c>
      <c r="I967" s="253">
        <f t="shared" si="401"/>
        <v>113.65676595692612</v>
      </c>
      <c r="J967">
        <f t="shared" si="402"/>
        <v>15.595425926280697</v>
      </c>
      <c r="K967" s="253">
        <f t="shared" si="397"/>
        <v>2204997469468.7432</v>
      </c>
      <c r="L967" s="249">
        <f t="shared" si="398"/>
        <v>19400494558.365334</v>
      </c>
      <c r="M967" s="253">
        <f t="shared" si="399"/>
        <v>302558975818.19794</v>
      </c>
      <c r="N967" s="443">
        <f t="shared" si="410"/>
        <v>9.9999999999990114E-3</v>
      </c>
      <c r="O967" s="454">
        <f t="shared" si="400"/>
        <v>9.9999999999998163E-3</v>
      </c>
      <c r="Q967" s="353">
        <v>938</v>
      </c>
      <c r="R967" s="54">
        <f t="shared" si="411"/>
        <v>6.9668221166031508E-25</v>
      </c>
      <c r="S967" s="253">
        <f t="shared" si="403"/>
        <v>5.1047327625215179E-10</v>
      </c>
      <c r="T967" s="253">
        <f t="shared" si="404"/>
        <v>2.318408814080253E-10</v>
      </c>
      <c r="U967">
        <f t="shared" si="412"/>
        <v>4.3416386603029204E-26</v>
      </c>
      <c r="V967" s="253">
        <f t="shared" si="413"/>
        <v>2.3184088140802525E-10</v>
      </c>
      <c r="W967" s="253">
        <f t="shared" si="414"/>
        <v>2.7863239484412646E-10</v>
      </c>
      <c r="X967">
        <f t="shared" si="405"/>
        <v>113.65676595692612</v>
      </c>
      <c r="Y967">
        <f t="shared" si="406"/>
        <v>15.595425926280697</v>
      </c>
      <c r="Z967" s="55">
        <f t="shared" si="407"/>
        <v>8.5124747496230029</v>
      </c>
      <c r="AA967" s="477">
        <f t="shared" si="408"/>
        <v>1.3515979456225869E-14</v>
      </c>
      <c r="AB967" s="253">
        <f t="shared" si="416"/>
        <v>19400494558.365334</v>
      </c>
      <c r="AC967" s="261">
        <f t="shared" si="415"/>
        <v>9.9034340181207661</v>
      </c>
      <c r="AD967" s="435">
        <f t="shared" si="409"/>
        <v>-1.5404755755587907E-2</v>
      </c>
      <c r="AE967" s="478">
        <f t="shared" si="417"/>
        <v>-5.2318781614303589E-2</v>
      </c>
    </row>
    <row r="968" spans="2:31" x14ac:dyDescent="0.3">
      <c r="B968" s="353">
        <v>939</v>
      </c>
      <c r="C968" s="432">
        <f t="shared" si="391"/>
        <v>113.65676595692591</v>
      </c>
      <c r="D968" s="433">
        <f t="shared" si="392"/>
        <v>15.595425926280686</v>
      </c>
      <c r="E968" s="434">
        <f t="shared" si="393"/>
        <v>7.0829511766576889</v>
      </c>
      <c r="F968" s="434">
        <f t="shared" si="394"/>
        <v>7.0829511766576809</v>
      </c>
      <c r="G968" s="434">
        <f t="shared" si="395"/>
        <v>7.9936057773011271E-15</v>
      </c>
      <c r="H968" s="467">
        <f t="shared" si="396"/>
        <v>8.5124747496229975</v>
      </c>
      <c r="I968" s="253">
        <f t="shared" si="401"/>
        <v>113.65676595692612</v>
      </c>
      <c r="J968">
        <f t="shared" si="402"/>
        <v>15.595425926280697</v>
      </c>
      <c r="K968" s="253">
        <f t="shared" si="397"/>
        <v>2227047444163.4307</v>
      </c>
      <c r="L968" s="249">
        <f t="shared" si="398"/>
        <v>19594499503.948986</v>
      </c>
      <c r="M968" s="253">
        <f t="shared" si="399"/>
        <v>305584565576.38013</v>
      </c>
      <c r="N968" s="443">
        <f t="shared" si="410"/>
        <v>1.0000000000000696E-2</v>
      </c>
      <c r="O968" s="454">
        <f t="shared" si="400"/>
        <v>1.0000000000000031E-2</v>
      </c>
      <c r="Q968" s="353">
        <v>939</v>
      </c>
      <c r="R968" s="54">
        <f t="shared" si="411"/>
        <v>6.5369569027117732E-25</v>
      </c>
      <c r="S968" s="253">
        <f t="shared" si="403"/>
        <v>4.9763322783339827E-10</v>
      </c>
      <c r="T968" s="253">
        <f t="shared" si="404"/>
        <v>2.2600933589680623E-10</v>
      </c>
      <c r="U968">
        <f t="shared" si="412"/>
        <v>4.0737518964220939E-26</v>
      </c>
      <c r="V968" s="253">
        <f t="shared" si="413"/>
        <v>2.2600933589680618E-10</v>
      </c>
      <c r="W968" s="253">
        <f t="shared" si="414"/>
        <v>2.7162389193659204E-10</v>
      </c>
      <c r="X968">
        <f t="shared" si="405"/>
        <v>113.65676595692612</v>
      </c>
      <c r="Y968">
        <f t="shared" si="406"/>
        <v>15.595425926280697</v>
      </c>
      <c r="Z968" s="55">
        <f t="shared" si="407"/>
        <v>8.5124747496230029</v>
      </c>
      <c r="AA968" s="477">
        <f t="shared" si="408"/>
        <v>1.2808839878752174E-14</v>
      </c>
      <c r="AB968" s="253">
        <f t="shared" si="416"/>
        <v>19594499503.948986</v>
      </c>
      <c r="AC968" s="261">
        <f t="shared" si="415"/>
        <v>9.7508740359300479</v>
      </c>
      <c r="AD968" s="435">
        <f t="shared" si="409"/>
        <v>-1.540475575558662E-2</v>
      </c>
      <c r="AE968" s="478">
        <f t="shared" si="417"/>
        <v>-5.2318781614303589E-2</v>
      </c>
    </row>
    <row r="969" spans="2:31" x14ac:dyDescent="0.3">
      <c r="B969" s="353">
        <v>940</v>
      </c>
      <c r="C969" s="432">
        <f t="shared" si="391"/>
        <v>113.65676595692591</v>
      </c>
      <c r="D969" s="433">
        <f t="shared" si="392"/>
        <v>15.595425926280686</v>
      </c>
      <c r="E969" s="434">
        <f t="shared" si="393"/>
        <v>7.0829511766576889</v>
      </c>
      <c r="F969" s="434">
        <f t="shared" si="394"/>
        <v>7.0829511766576809</v>
      </c>
      <c r="G969" s="434">
        <f t="shared" si="395"/>
        <v>7.9936057773011271E-15</v>
      </c>
      <c r="H969" s="467">
        <f t="shared" si="396"/>
        <v>8.5124747496229975</v>
      </c>
      <c r="I969" s="253">
        <f t="shared" si="401"/>
        <v>113.65676595692612</v>
      </c>
      <c r="J969">
        <f t="shared" si="402"/>
        <v>15.595425926280697</v>
      </c>
      <c r="K969" s="253">
        <f t="shared" si="397"/>
        <v>2249317918605.0649</v>
      </c>
      <c r="L969" s="249">
        <f t="shared" si="398"/>
        <v>19790444498.988476</v>
      </c>
      <c r="M969" s="253">
        <f t="shared" si="399"/>
        <v>308640411232.14404</v>
      </c>
      <c r="N969" s="443">
        <f t="shared" si="410"/>
        <v>1.0000000000000375E-2</v>
      </c>
      <c r="O969" s="454">
        <f t="shared" si="400"/>
        <v>9.9999999999999863E-3</v>
      </c>
      <c r="Q969" s="353">
        <v>940</v>
      </c>
      <c r="R969" s="54">
        <f t="shared" si="411"/>
        <v>6.1336151307887935E-25</v>
      </c>
      <c r="S969" s="253">
        <f t="shared" si="403"/>
        <v>4.8511614802253416E-10</v>
      </c>
      <c r="T969" s="253">
        <f t="shared" si="404"/>
        <v>2.203244725533001E-10</v>
      </c>
      <c r="U969">
        <f t="shared" si="412"/>
        <v>3.8223942184181499E-26</v>
      </c>
      <c r="V969" s="253">
        <f t="shared" si="413"/>
        <v>2.2032447255330007E-10</v>
      </c>
      <c r="W969" s="253">
        <f t="shared" si="414"/>
        <v>2.6479167546923406E-10</v>
      </c>
      <c r="X969">
        <f t="shared" si="405"/>
        <v>113.65676595692612</v>
      </c>
      <c r="Y969">
        <f t="shared" si="406"/>
        <v>15.595425926280697</v>
      </c>
      <c r="Z969" s="55">
        <f t="shared" si="407"/>
        <v>8.5124747496230029</v>
      </c>
      <c r="AA969" s="477">
        <f t="shared" si="408"/>
        <v>1.2138696982403156E-14</v>
      </c>
      <c r="AB969" s="253">
        <f t="shared" si="416"/>
        <v>19790444498.988476</v>
      </c>
      <c r="AC969" s="261">
        <f t="shared" si="415"/>
        <v>9.600664203003058</v>
      </c>
      <c r="AD969" s="435">
        <f t="shared" si="409"/>
        <v>-1.5404755755586242E-2</v>
      </c>
      <c r="AE969" s="478">
        <f t="shared" si="417"/>
        <v>-5.2318781614303554E-2</v>
      </c>
    </row>
    <row r="970" spans="2:31" x14ac:dyDescent="0.3">
      <c r="B970" s="353">
        <v>941</v>
      </c>
      <c r="C970" s="432">
        <f t="shared" si="391"/>
        <v>113.65676595692591</v>
      </c>
      <c r="D970" s="433">
        <f t="shared" si="392"/>
        <v>15.595425926280686</v>
      </c>
      <c r="E970" s="434">
        <f t="shared" si="393"/>
        <v>7.0829511766576889</v>
      </c>
      <c r="F970" s="434">
        <f t="shared" si="394"/>
        <v>7.0829511766576809</v>
      </c>
      <c r="G970" s="434">
        <f t="shared" si="395"/>
        <v>7.9936057773011271E-15</v>
      </c>
      <c r="H970" s="467">
        <f t="shared" si="396"/>
        <v>8.5124747496229975</v>
      </c>
      <c r="I970" s="253">
        <f t="shared" si="401"/>
        <v>113.65676595692612</v>
      </c>
      <c r="J970">
        <f t="shared" si="402"/>
        <v>15.595425926280697</v>
      </c>
      <c r="K970" s="253">
        <f t="shared" si="397"/>
        <v>2271811097791.1157</v>
      </c>
      <c r="L970" s="249">
        <f t="shared" si="398"/>
        <v>19988348943.978359</v>
      </c>
      <c r="M970" s="253">
        <f t="shared" si="399"/>
        <v>311726815344.46521</v>
      </c>
      <c r="N970" s="443">
        <f t="shared" si="410"/>
        <v>9.9999999999991138E-3</v>
      </c>
      <c r="O970" s="454">
        <f t="shared" si="400"/>
        <v>1.0000000000000059E-2</v>
      </c>
      <c r="Q970" s="353">
        <v>941</v>
      </c>
      <c r="R970" s="54">
        <f t="shared" si="411"/>
        <v>5.7551602576780859E-25</v>
      </c>
      <c r="S970" s="253">
        <f t="shared" si="403"/>
        <v>4.729139131179769E-10</v>
      </c>
      <c r="T970" s="253">
        <f t="shared" si="404"/>
        <v>2.1478260184815678E-10</v>
      </c>
      <c r="U970">
        <f t="shared" si="412"/>
        <v>3.5865457525355981E-26</v>
      </c>
      <c r="V970" s="253">
        <f t="shared" si="413"/>
        <v>2.1478260184815675E-10</v>
      </c>
      <c r="W970" s="253">
        <f t="shared" si="414"/>
        <v>2.5813131126982012E-10</v>
      </c>
      <c r="X970">
        <f t="shared" si="405"/>
        <v>113.65676595692612</v>
      </c>
      <c r="Y970">
        <f t="shared" si="406"/>
        <v>15.595425926280697</v>
      </c>
      <c r="Z970" s="55">
        <f t="shared" si="407"/>
        <v>8.5124747496230029</v>
      </c>
      <c r="AA970" s="477">
        <f t="shared" si="408"/>
        <v>1.1503615145898599E-14</v>
      </c>
      <c r="AB970" s="253">
        <f t="shared" si="416"/>
        <v>19988348943.978359</v>
      </c>
      <c r="AC970" s="261">
        <f t="shared" si="415"/>
        <v>9.4527683158643772</v>
      </c>
      <c r="AD970" s="435">
        <f t="shared" si="409"/>
        <v>-1.5404755755588188E-2</v>
      </c>
      <c r="AE970" s="478">
        <f t="shared" si="417"/>
        <v>-5.2318781614303617E-2</v>
      </c>
    </row>
    <row r="971" spans="2:31" x14ac:dyDescent="0.3">
      <c r="B971" s="353">
        <v>942</v>
      </c>
      <c r="C971" s="432">
        <f t="shared" si="391"/>
        <v>113.65676595692591</v>
      </c>
      <c r="D971" s="433">
        <f t="shared" si="392"/>
        <v>15.595425926280686</v>
      </c>
      <c r="E971" s="434">
        <f t="shared" si="393"/>
        <v>7.0829511766576889</v>
      </c>
      <c r="F971" s="434">
        <f t="shared" si="394"/>
        <v>7.0829511766576809</v>
      </c>
      <c r="G971" s="434">
        <f t="shared" si="395"/>
        <v>7.9936057773011271E-15</v>
      </c>
      <c r="H971" s="467">
        <f t="shared" si="396"/>
        <v>8.5124747496229975</v>
      </c>
      <c r="I971" s="253">
        <f t="shared" si="401"/>
        <v>113.65676595692612</v>
      </c>
      <c r="J971">
        <f t="shared" si="402"/>
        <v>15.595425926280697</v>
      </c>
      <c r="K971" s="253">
        <f t="shared" si="397"/>
        <v>2294529208769.0269</v>
      </c>
      <c r="L971" s="249">
        <f t="shared" si="398"/>
        <v>20188232433.418144</v>
      </c>
      <c r="M971" s="253">
        <f t="shared" si="399"/>
        <v>314844083497.91003</v>
      </c>
      <c r="N971" s="443">
        <f t="shared" si="410"/>
        <v>1.0000000000000552E-2</v>
      </c>
      <c r="O971" s="454">
        <f t="shared" si="400"/>
        <v>9.9999999999999898E-3</v>
      </c>
      <c r="Q971" s="353">
        <v>942</v>
      </c>
      <c r="R971" s="54">
        <f t="shared" si="411"/>
        <v>5.4000567178230751E-25</v>
      </c>
      <c r="S971" s="253">
        <f t="shared" si="403"/>
        <v>4.610186037554205E-10</v>
      </c>
      <c r="T971" s="253">
        <f t="shared" si="404"/>
        <v>2.0938012705558024E-10</v>
      </c>
      <c r="U971">
        <f t="shared" si="412"/>
        <v>3.3652495530286928E-26</v>
      </c>
      <c r="V971" s="253">
        <f t="shared" si="413"/>
        <v>2.0938012705558021E-10</v>
      </c>
      <c r="W971" s="253">
        <f t="shared" si="414"/>
        <v>2.5163847669984024E-10</v>
      </c>
      <c r="X971">
        <f t="shared" si="405"/>
        <v>113.65676595692612</v>
      </c>
      <c r="Y971">
        <f t="shared" si="406"/>
        <v>15.595425926280697</v>
      </c>
      <c r="Z971" s="55">
        <f t="shared" si="407"/>
        <v>8.5124747496230029</v>
      </c>
      <c r="AA971" s="477">
        <f t="shared" si="408"/>
        <v>1.0901760017305335E-14</v>
      </c>
      <c r="AB971" s="253">
        <f t="shared" si="416"/>
        <v>20188232433.418144</v>
      </c>
      <c r="AC971" s="261">
        <f t="shared" si="415"/>
        <v>9.3071507287443414</v>
      </c>
      <c r="AD971" s="435">
        <f t="shared" si="409"/>
        <v>-1.5404755755586324E-2</v>
      </c>
      <c r="AE971" s="478">
        <f t="shared" si="417"/>
        <v>-5.2318781614303644E-2</v>
      </c>
    </row>
    <row r="972" spans="2:31" x14ac:dyDescent="0.3">
      <c r="B972" s="353">
        <v>943</v>
      </c>
      <c r="C972" s="432">
        <f t="shared" si="391"/>
        <v>113.65676595692591</v>
      </c>
      <c r="D972" s="433">
        <f t="shared" si="392"/>
        <v>15.595425926280686</v>
      </c>
      <c r="E972" s="434">
        <f t="shared" si="393"/>
        <v>7.0829511766576889</v>
      </c>
      <c r="F972" s="434">
        <f t="shared" si="394"/>
        <v>7.0829511766576809</v>
      </c>
      <c r="G972" s="434">
        <f t="shared" si="395"/>
        <v>7.9936057773011271E-15</v>
      </c>
      <c r="H972" s="467">
        <f t="shared" si="396"/>
        <v>8.5124747496229975</v>
      </c>
      <c r="I972" s="253">
        <f t="shared" si="401"/>
        <v>113.65676595692612</v>
      </c>
      <c r="J972">
        <f t="shared" si="402"/>
        <v>15.595425926280697</v>
      </c>
      <c r="K972" s="253">
        <f t="shared" si="397"/>
        <v>2317474500856.7173</v>
      </c>
      <c r="L972" s="249">
        <f t="shared" si="398"/>
        <v>20390114757.752327</v>
      </c>
      <c r="M972" s="253">
        <f t="shared" si="399"/>
        <v>317992524332.8894</v>
      </c>
      <c r="N972" s="443">
        <f t="shared" si="410"/>
        <v>1.0000000000000857E-2</v>
      </c>
      <c r="O972" s="454">
        <f t="shared" si="400"/>
        <v>1.000000000000007E-2</v>
      </c>
      <c r="Q972" s="353">
        <v>943</v>
      </c>
      <c r="R972" s="54">
        <f t="shared" si="411"/>
        <v>5.0668636927707296E-25</v>
      </c>
      <c r="S972" s="253">
        <f t="shared" si="403"/>
        <v>4.4942249976810623E-10</v>
      </c>
      <c r="T972" s="253">
        <f t="shared" si="404"/>
        <v>2.0411354191902535E-10</v>
      </c>
      <c r="U972">
        <f t="shared" si="412"/>
        <v>3.1576077193922293E-26</v>
      </c>
      <c r="V972" s="253">
        <f t="shared" si="413"/>
        <v>2.0411354191902532E-10</v>
      </c>
      <c r="W972" s="253">
        <f t="shared" si="414"/>
        <v>2.4530895784908088E-10</v>
      </c>
      <c r="X972">
        <f t="shared" si="405"/>
        <v>113.65676595692612</v>
      </c>
      <c r="Y972">
        <f t="shared" si="406"/>
        <v>15.595425926280697</v>
      </c>
      <c r="Z972" s="55">
        <f t="shared" si="407"/>
        <v>8.5124747496230029</v>
      </c>
      <c r="AA972" s="477">
        <f t="shared" si="408"/>
        <v>1.033139321574839E-14</v>
      </c>
      <c r="AB972" s="253">
        <f t="shared" si="416"/>
        <v>20390114757.752327</v>
      </c>
      <c r="AC972" s="261">
        <f t="shared" si="415"/>
        <v>9.1637763449876068</v>
      </c>
      <c r="AD972" s="435">
        <f t="shared" si="409"/>
        <v>-1.5404755755586395E-2</v>
      </c>
      <c r="AE972" s="478">
        <f t="shared" si="417"/>
        <v>-5.2318781614303596E-2</v>
      </c>
    </row>
    <row r="973" spans="2:31" x14ac:dyDescent="0.3">
      <c r="B973" s="353">
        <v>944</v>
      </c>
      <c r="C973" s="432">
        <f t="shared" si="391"/>
        <v>113.65676595692591</v>
      </c>
      <c r="D973" s="433">
        <f t="shared" si="392"/>
        <v>15.595425926280686</v>
      </c>
      <c r="E973" s="434">
        <f t="shared" si="393"/>
        <v>7.0829511766576889</v>
      </c>
      <c r="F973" s="434">
        <f t="shared" si="394"/>
        <v>7.0829511766576809</v>
      </c>
      <c r="G973" s="434">
        <f t="shared" si="395"/>
        <v>7.9936057773011271E-15</v>
      </c>
      <c r="H973" s="467">
        <f t="shared" si="396"/>
        <v>8.5124747496229975</v>
      </c>
      <c r="I973" s="253">
        <f t="shared" si="401"/>
        <v>113.65676595692612</v>
      </c>
      <c r="J973">
        <f t="shared" si="402"/>
        <v>15.595425926280697</v>
      </c>
      <c r="K973" s="253">
        <f t="shared" si="397"/>
        <v>2340649245865.2842</v>
      </c>
      <c r="L973" s="249">
        <f t="shared" si="398"/>
        <v>20594015905.329849</v>
      </c>
      <c r="M973" s="253">
        <f t="shared" si="399"/>
        <v>321172449576.21796</v>
      </c>
      <c r="N973" s="443">
        <f t="shared" si="410"/>
        <v>9.9999999999989247E-3</v>
      </c>
      <c r="O973" s="454">
        <f t="shared" si="400"/>
        <v>9.9999999999998805E-3</v>
      </c>
      <c r="Q973" s="353">
        <v>944</v>
      </c>
      <c r="R973" s="54">
        <f t="shared" si="411"/>
        <v>4.7542292651081322E-25</v>
      </c>
      <c r="S973" s="253">
        <f t="shared" si="403"/>
        <v>4.381180751763489E-10</v>
      </c>
      <c r="T973" s="253">
        <f t="shared" si="404"/>
        <v>1.9897942837559865E-10</v>
      </c>
      <c r="U973">
        <f t="shared" si="412"/>
        <v>2.9627777531660474E-26</v>
      </c>
      <c r="V973" s="253">
        <f t="shared" si="413"/>
        <v>1.9897942837559862E-10</v>
      </c>
      <c r="W973" s="253">
        <f t="shared" si="414"/>
        <v>2.3913864680075025E-10</v>
      </c>
      <c r="X973">
        <f t="shared" si="405"/>
        <v>113.65676595692612</v>
      </c>
      <c r="Y973">
        <f t="shared" si="406"/>
        <v>15.595425926280697</v>
      </c>
      <c r="Z973" s="55">
        <f t="shared" si="407"/>
        <v>8.5124747496230029</v>
      </c>
      <c r="AA973" s="477">
        <f t="shared" si="408"/>
        <v>9.790867310322152E-15</v>
      </c>
      <c r="AB973" s="253">
        <f t="shared" si="416"/>
        <v>20594015905.329849</v>
      </c>
      <c r="AC973" s="261">
        <f t="shared" si="415"/>
        <v>9.0226106085942526</v>
      </c>
      <c r="AD973" s="435">
        <f t="shared" si="409"/>
        <v>-1.5404755755586393E-2</v>
      </c>
      <c r="AE973" s="478">
        <f t="shared" si="417"/>
        <v>-5.2318781614303637E-2</v>
      </c>
    </row>
    <row r="974" spans="2:31" x14ac:dyDescent="0.3">
      <c r="B974" s="353">
        <v>945</v>
      </c>
      <c r="C974" s="432">
        <f t="shared" si="391"/>
        <v>113.65676595692591</v>
      </c>
      <c r="D974" s="433">
        <f t="shared" si="392"/>
        <v>15.595425926280686</v>
      </c>
      <c r="E974" s="434">
        <f t="shared" si="393"/>
        <v>7.0829511766576889</v>
      </c>
      <c r="F974" s="434">
        <f t="shared" si="394"/>
        <v>7.0829511766576809</v>
      </c>
      <c r="G974" s="434">
        <f t="shared" si="395"/>
        <v>7.9936057773011271E-15</v>
      </c>
      <c r="H974" s="467">
        <f t="shared" si="396"/>
        <v>8.5124747496229975</v>
      </c>
      <c r="I974" s="253">
        <f t="shared" si="401"/>
        <v>113.65676595692612</v>
      </c>
      <c r="J974">
        <f t="shared" si="402"/>
        <v>15.595425926280697</v>
      </c>
      <c r="K974" s="253">
        <f t="shared" si="397"/>
        <v>2364055738323.937</v>
      </c>
      <c r="L974" s="249">
        <f t="shared" si="398"/>
        <v>20799956064.383148</v>
      </c>
      <c r="M974" s="253">
        <f t="shared" si="399"/>
        <v>324384174071.9798</v>
      </c>
      <c r="N974" s="443">
        <f t="shared" si="410"/>
        <v>9.9999999999989455E-3</v>
      </c>
      <c r="O974" s="454">
        <f t="shared" si="400"/>
        <v>9.999999999999995E-3</v>
      </c>
      <c r="Q974" s="353">
        <v>945</v>
      </c>
      <c r="R974" s="54">
        <f t="shared" si="411"/>
        <v>4.4608849331114944E-25</v>
      </c>
      <c r="S974" s="253">
        <f t="shared" si="403"/>
        <v>4.2709799330311892E-10</v>
      </c>
      <c r="T974" s="253">
        <f t="shared" si="404"/>
        <v>1.9397445433770949E-10</v>
      </c>
      <c r="U974">
        <f t="shared" si="412"/>
        <v>2.7799691395311249E-26</v>
      </c>
      <c r="V974" s="253">
        <f t="shared" si="413"/>
        <v>1.9397445433770946E-10</v>
      </c>
      <c r="W974" s="253">
        <f t="shared" si="414"/>
        <v>2.3312353896540945E-10</v>
      </c>
      <c r="X974">
        <f t="shared" si="405"/>
        <v>113.65676595692612</v>
      </c>
      <c r="Y974">
        <f t="shared" si="406"/>
        <v>15.595425926280697</v>
      </c>
      <c r="Z974" s="55">
        <f t="shared" si="407"/>
        <v>8.5124747496230029</v>
      </c>
      <c r="AA974" s="477">
        <f t="shared" si="408"/>
        <v>9.2786210616987835E-15</v>
      </c>
      <c r="AB974" s="253">
        <f t="shared" si="416"/>
        <v>20799956064.383148</v>
      </c>
      <c r="AC974" s="261">
        <f t="shared" si="415"/>
        <v>8.8836194958910948</v>
      </c>
      <c r="AD974" s="435">
        <f t="shared" si="409"/>
        <v>-1.5404755755586462E-2</v>
      </c>
      <c r="AE974" s="478">
        <f t="shared" si="417"/>
        <v>-5.2318781614303582E-2</v>
      </c>
    </row>
    <row r="975" spans="2:31" x14ac:dyDescent="0.3">
      <c r="B975" s="353">
        <v>946</v>
      </c>
      <c r="C975" s="432">
        <f t="shared" si="391"/>
        <v>113.65676595692591</v>
      </c>
      <c r="D975" s="433">
        <f t="shared" si="392"/>
        <v>15.595425926280686</v>
      </c>
      <c r="E975" s="434">
        <f t="shared" si="393"/>
        <v>7.0829511766576889</v>
      </c>
      <c r="F975" s="434">
        <f t="shared" si="394"/>
        <v>7.0829511766576809</v>
      </c>
      <c r="G975" s="434">
        <f t="shared" si="395"/>
        <v>7.9936057773011271E-15</v>
      </c>
      <c r="H975" s="467">
        <f t="shared" si="396"/>
        <v>8.5124747496229975</v>
      </c>
      <c r="I975" s="253">
        <f t="shared" si="401"/>
        <v>113.65676595692612</v>
      </c>
      <c r="J975">
        <f t="shared" si="402"/>
        <v>15.595425926280697</v>
      </c>
      <c r="K975" s="253">
        <f t="shared" si="397"/>
        <v>2387696295707.1768</v>
      </c>
      <c r="L975" s="249">
        <f t="shared" si="398"/>
        <v>21007955625.026981</v>
      </c>
      <c r="M975" s="253">
        <f t="shared" si="399"/>
        <v>327628015812.69977</v>
      </c>
      <c r="N975" s="443">
        <f t="shared" si="410"/>
        <v>1.0000000000000533E-2</v>
      </c>
      <c r="O975" s="454">
        <f t="shared" si="400"/>
        <v>1.000000000000016E-2</v>
      </c>
      <c r="Q975" s="353">
        <v>946</v>
      </c>
      <c r="R975" s="54">
        <f t="shared" si="411"/>
        <v>4.1856404638509864E-25</v>
      </c>
      <c r="S975" s="253">
        <f t="shared" si="403"/>
        <v>4.1635510201245912E-10</v>
      </c>
      <c r="T975" s="253">
        <f t="shared" si="404"/>
        <v>1.8909537153050902E-10</v>
      </c>
      <c r="U975">
        <f t="shared" si="412"/>
        <v>2.6084401398272198E-26</v>
      </c>
      <c r="V975" s="253">
        <f t="shared" si="413"/>
        <v>1.89095371530509E-10</v>
      </c>
      <c r="W975" s="253">
        <f t="shared" si="414"/>
        <v>2.272597304819501E-10</v>
      </c>
      <c r="X975">
        <f t="shared" si="405"/>
        <v>113.65676595692612</v>
      </c>
      <c r="Y975">
        <f t="shared" si="406"/>
        <v>15.595425926280697</v>
      </c>
      <c r="Z975" s="55">
        <f t="shared" si="407"/>
        <v>8.5124747496230029</v>
      </c>
      <c r="AA975" s="477">
        <f t="shared" si="408"/>
        <v>8.7931749126898871E-15</v>
      </c>
      <c r="AB975" s="253">
        <f t="shared" si="416"/>
        <v>21007955625.026981</v>
      </c>
      <c r="AC975" s="261">
        <f t="shared" si="415"/>
        <v>8.7467695073313276</v>
      </c>
      <c r="AD975" s="435">
        <f t="shared" si="409"/>
        <v>-1.5404755755586317E-2</v>
      </c>
      <c r="AE975" s="478">
        <f t="shared" si="417"/>
        <v>-5.2318781614303596E-2</v>
      </c>
    </row>
    <row r="976" spans="2:31" x14ac:dyDescent="0.3">
      <c r="B976" s="353">
        <v>947</v>
      </c>
      <c r="C976" s="432">
        <f t="shared" si="391"/>
        <v>113.65676595692591</v>
      </c>
      <c r="D976" s="433">
        <f t="shared" si="392"/>
        <v>15.595425926280686</v>
      </c>
      <c r="E976" s="434">
        <f t="shared" si="393"/>
        <v>7.0829511766576889</v>
      </c>
      <c r="F976" s="434">
        <f t="shared" si="394"/>
        <v>7.0829511766576809</v>
      </c>
      <c r="G976" s="434">
        <f t="shared" si="395"/>
        <v>7.9936057773011271E-15</v>
      </c>
      <c r="H976" s="467">
        <f t="shared" si="396"/>
        <v>8.5124747496229975</v>
      </c>
      <c r="I976" s="253">
        <f t="shared" si="401"/>
        <v>113.65676595692612</v>
      </c>
      <c r="J976">
        <f t="shared" si="402"/>
        <v>15.595425926280697</v>
      </c>
      <c r="K976" s="253">
        <f t="shared" si="397"/>
        <v>2411573258664.2485</v>
      </c>
      <c r="L976" s="249">
        <f t="shared" si="398"/>
        <v>21218035181.277252</v>
      </c>
      <c r="M976" s="253">
        <f t="shared" si="399"/>
        <v>330904295970.82758</v>
      </c>
      <c r="N976" s="443">
        <f t="shared" si="410"/>
        <v>1.0000000000002472E-2</v>
      </c>
      <c r="O976" s="454">
        <f t="shared" si="400"/>
        <v>1.0000000000000004E-2</v>
      </c>
      <c r="Q976" s="353">
        <v>947</v>
      </c>
      <c r="R976" s="54">
        <f t="shared" si="411"/>
        <v>3.9273790638680934E-25</v>
      </c>
      <c r="S976" s="253">
        <f t="shared" si="403"/>
        <v>4.0588242906768852E-10</v>
      </c>
      <c r="T976" s="253">
        <f t="shared" si="404"/>
        <v>1.8433901338373257E-10</v>
      </c>
      <c r="U976">
        <f t="shared" si="412"/>
        <v>2.447494781977838E-26</v>
      </c>
      <c r="V976" s="253">
        <f t="shared" si="413"/>
        <v>1.8433901338373255E-10</v>
      </c>
      <c r="W976" s="253">
        <f t="shared" si="414"/>
        <v>2.2154341568395595E-10</v>
      </c>
      <c r="X976">
        <f t="shared" si="405"/>
        <v>113.65676595692612</v>
      </c>
      <c r="Y976">
        <f t="shared" si="406"/>
        <v>15.595425926280697</v>
      </c>
      <c r="Z976" s="55">
        <f t="shared" si="407"/>
        <v>8.5124747496230029</v>
      </c>
      <c r="AA976" s="477">
        <f t="shared" si="408"/>
        <v>8.3331267147364924E-15</v>
      </c>
      <c r="AB976" s="253">
        <f t="shared" si="416"/>
        <v>21218035181.277252</v>
      </c>
      <c r="AC976" s="261">
        <f t="shared" si="415"/>
        <v>8.6120276594204785</v>
      </c>
      <c r="AD976" s="435">
        <f t="shared" si="409"/>
        <v>-1.5404755755586308E-2</v>
      </c>
      <c r="AE976" s="478">
        <f t="shared" si="417"/>
        <v>-5.2318781614303519E-2</v>
      </c>
    </row>
    <row r="977" spans="2:31" x14ac:dyDescent="0.3">
      <c r="B977" s="353">
        <v>948</v>
      </c>
      <c r="C977" s="432">
        <f t="shared" si="391"/>
        <v>113.65676595692591</v>
      </c>
      <c r="D977" s="433">
        <f t="shared" si="392"/>
        <v>15.595425926280686</v>
      </c>
      <c r="E977" s="434">
        <f t="shared" si="393"/>
        <v>7.0829511766576889</v>
      </c>
      <c r="F977" s="434">
        <f t="shared" si="394"/>
        <v>7.0829511766576809</v>
      </c>
      <c r="G977" s="434">
        <f t="shared" si="395"/>
        <v>7.9936057773011271E-15</v>
      </c>
      <c r="H977" s="467">
        <f t="shared" si="396"/>
        <v>8.5124747496229975</v>
      </c>
      <c r="I977" s="253">
        <f t="shared" si="401"/>
        <v>113.65676595692612</v>
      </c>
      <c r="J977">
        <f t="shared" si="402"/>
        <v>15.595425926280697</v>
      </c>
      <c r="K977" s="253">
        <f t="shared" si="397"/>
        <v>2435688991250.8911</v>
      </c>
      <c r="L977" s="249">
        <f t="shared" si="398"/>
        <v>21430215533.090023</v>
      </c>
      <c r="M977" s="253">
        <f t="shared" si="399"/>
        <v>334213338930.53546</v>
      </c>
      <c r="N977" s="443">
        <f t="shared" si="410"/>
        <v>9.9999999999988206E-3</v>
      </c>
      <c r="O977" s="454">
        <f t="shared" si="400"/>
        <v>1.0000000000000038E-2</v>
      </c>
      <c r="Q977" s="353">
        <v>948</v>
      </c>
      <c r="R977" s="54">
        <f t="shared" si="411"/>
        <v>3.6850528478306835E-25</v>
      </c>
      <c r="S977" s="253">
        <f t="shared" si="403"/>
        <v>3.9567317760635214E-10</v>
      </c>
      <c r="T977" s="253">
        <f t="shared" si="404"/>
        <v>1.797022929765643E-10</v>
      </c>
      <c r="U977">
        <f t="shared" si="412"/>
        <v>2.2964800366112787E-26</v>
      </c>
      <c r="V977" s="253">
        <f t="shared" si="413"/>
        <v>1.7970229297656428E-10</v>
      </c>
      <c r="W977" s="253">
        <f t="shared" si="414"/>
        <v>2.1597088462978784E-10</v>
      </c>
      <c r="X977">
        <f t="shared" si="405"/>
        <v>113.65676595692612</v>
      </c>
      <c r="Y977">
        <f t="shared" si="406"/>
        <v>15.595425926280697</v>
      </c>
      <c r="Z977" s="55">
        <f t="shared" si="407"/>
        <v>8.5124747496230029</v>
      </c>
      <c r="AA977" s="477">
        <f t="shared" si="408"/>
        <v>7.897147677983874E-15</v>
      </c>
      <c r="AB977" s="253">
        <f t="shared" si="416"/>
        <v>21430215533.090023</v>
      </c>
      <c r="AC977" s="261">
        <f t="shared" si="415"/>
        <v>8.4793614767667211</v>
      </c>
      <c r="AD977" s="435">
        <f t="shared" si="409"/>
        <v>-1.5404755755589944E-2</v>
      </c>
      <c r="AE977" s="478">
        <f t="shared" si="417"/>
        <v>-5.2318781614303679E-2</v>
      </c>
    </row>
    <row r="978" spans="2:31" x14ac:dyDescent="0.3">
      <c r="B978" s="353">
        <v>949</v>
      </c>
      <c r="C978" s="432">
        <f t="shared" si="391"/>
        <v>113.65676595692591</v>
      </c>
      <c r="D978" s="433">
        <f t="shared" si="392"/>
        <v>15.595425926280686</v>
      </c>
      <c r="E978" s="434">
        <f t="shared" si="393"/>
        <v>7.0829511766576889</v>
      </c>
      <c r="F978" s="434">
        <f t="shared" si="394"/>
        <v>7.0829511766576809</v>
      </c>
      <c r="G978" s="434">
        <f t="shared" si="395"/>
        <v>7.9936057773011271E-15</v>
      </c>
      <c r="H978" s="467">
        <f t="shared" si="396"/>
        <v>8.5124747496229975</v>
      </c>
      <c r="I978" s="253">
        <f t="shared" si="401"/>
        <v>113.65676595692612</v>
      </c>
      <c r="J978">
        <f t="shared" si="402"/>
        <v>15.595425926280697</v>
      </c>
      <c r="K978" s="253">
        <f t="shared" si="397"/>
        <v>2460045881163.3999</v>
      </c>
      <c r="L978" s="249">
        <f t="shared" si="398"/>
        <v>21644517688.420925</v>
      </c>
      <c r="M978" s="253">
        <f t="shared" si="399"/>
        <v>337555472319.8399</v>
      </c>
      <c r="N978" s="443">
        <f t="shared" si="410"/>
        <v>9.9999999999972732E-3</v>
      </c>
      <c r="O978" s="454">
        <f t="shared" si="400"/>
        <v>9.9999999999999499E-3</v>
      </c>
      <c r="Q978" s="353">
        <v>949</v>
      </c>
      <c r="R978" s="54">
        <f t="shared" si="411"/>
        <v>3.4576785867800615E-25</v>
      </c>
      <c r="S978" s="253">
        <f t="shared" si="403"/>
        <v>3.8572072172899994E-10</v>
      </c>
      <c r="T978" s="253">
        <f t="shared" si="404"/>
        <v>1.7518220103419969E-10</v>
      </c>
      <c r="U978">
        <f t="shared" si="412"/>
        <v>2.1547831674200052E-26</v>
      </c>
      <c r="V978" s="253">
        <f t="shared" si="413"/>
        <v>1.7518220103419966E-10</v>
      </c>
      <c r="W978" s="253">
        <f t="shared" si="414"/>
        <v>2.1053852069480026E-10</v>
      </c>
      <c r="X978">
        <f t="shared" si="405"/>
        <v>113.65676595692612</v>
      </c>
      <c r="Y978">
        <f t="shared" si="406"/>
        <v>15.595425926280697</v>
      </c>
      <c r="Z978" s="55">
        <f t="shared" si="407"/>
        <v>8.5124747496230029</v>
      </c>
      <c r="AA978" s="477">
        <f t="shared" si="408"/>
        <v>7.483978533243531E-15</v>
      </c>
      <c r="AB978" s="253">
        <f t="shared" si="416"/>
        <v>21644517688.420925</v>
      </c>
      <c r="AC978" s="261">
        <f t="shared" si="415"/>
        <v>8.3487389842538011</v>
      </c>
      <c r="AD978" s="435">
        <f t="shared" si="409"/>
        <v>-1.5404755755586433E-2</v>
      </c>
      <c r="AE978" s="478">
        <f t="shared" si="417"/>
        <v>-5.2318781614303589E-2</v>
      </c>
    </row>
    <row r="979" spans="2:31" x14ac:dyDescent="0.3">
      <c r="B979" s="353">
        <v>950</v>
      </c>
      <c r="C979" s="432">
        <f t="shared" si="391"/>
        <v>113.65676595692591</v>
      </c>
      <c r="D979" s="433">
        <f t="shared" si="392"/>
        <v>15.595425926280686</v>
      </c>
      <c r="E979" s="434">
        <f t="shared" si="393"/>
        <v>7.0829511766576889</v>
      </c>
      <c r="F979" s="434">
        <f t="shared" si="394"/>
        <v>7.0829511766576809</v>
      </c>
      <c r="G979" s="434">
        <f t="shared" si="395"/>
        <v>7.9936057773011271E-15</v>
      </c>
      <c r="H979" s="467">
        <f t="shared" si="396"/>
        <v>8.5124747496229975</v>
      </c>
      <c r="I979" s="253">
        <f t="shared" si="401"/>
        <v>113.65676595692612</v>
      </c>
      <c r="J979">
        <f t="shared" si="402"/>
        <v>15.595425926280697</v>
      </c>
      <c r="K979" s="253">
        <f t="shared" si="397"/>
        <v>2484646339975.0342</v>
      </c>
      <c r="L979" s="249">
        <f t="shared" si="398"/>
        <v>21860962865.305134</v>
      </c>
      <c r="M979" s="253">
        <f t="shared" si="399"/>
        <v>340931027043.03857</v>
      </c>
      <c r="N979" s="443">
        <f t="shared" si="410"/>
        <v>1.0000000000000802E-2</v>
      </c>
      <c r="O979" s="454">
        <f t="shared" si="400"/>
        <v>1.0000000000000113E-2</v>
      </c>
      <c r="Q979" s="353">
        <v>950</v>
      </c>
      <c r="R979" s="54">
        <f t="shared" si="411"/>
        <v>3.244333718718675E-25</v>
      </c>
      <c r="S979" s="253">
        <f t="shared" si="403"/>
        <v>3.7601860219890625E-10</v>
      </c>
      <c r="T979" s="253">
        <f t="shared" si="404"/>
        <v>1.7077580397479347E-10</v>
      </c>
      <c r="U979">
        <f t="shared" si="412"/>
        <v>2.0218292450075056E-26</v>
      </c>
      <c r="V979" s="253">
        <f t="shared" si="413"/>
        <v>1.7077580397479344E-10</v>
      </c>
      <c r="W979" s="253">
        <f t="shared" si="414"/>
        <v>2.0524279822411278E-10</v>
      </c>
      <c r="X979">
        <f t="shared" si="405"/>
        <v>113.65676595692612</v>
      </c>
      <c r="Y979">
        <f t="shared" si="406"/>
        <v>15.595425926280697</v>
      </c>
      <c r="Z979" s="55">
        <f t="shared" si="407"/>
        <v>8.5124747496230029</v>
      </c>
      <c r="AA979" s="477">
        <f t="shared" si="408"/>
        <v>7.0924258947566269E-15</v>
      </c>
      <c r="AB979" s="253">
        <f t="shared" si="416"/>
        <v>21860962865.305134</v>
      </c>
      <c r="AC979" s="261">
        <f t="shared" si="415"/>
        <v>8.2201286993342286</v>
      </c>
      <c r="AD979" s="435">
        <f t="shared" si="409"/>
        <v>-1.5404755755586424E-2</v>
      </c>
      <c r="AE979" s="478">
        <f t="shared" si="417"/>
        <v>-5.2318781614303561E-2</v>
      </c>
    </row>
    <row r="980" spans="2:31" x14ac:dyDescent="0.3">
      <c r="B980" s="353">
        <v>951</v>
      </c>
      <c r="C980" s="432">
        <f t="shared" si="391"/>
        <v>113.65676595692591</v>
      </c>
      <c r="D980" s="433">
        <f t="shared" si="392"/>
        <v>15.595425926280686</v>
      </c>
      <c r="E980" s="434">
        <f t="shared" si="393"/>
        <v>7.0829511766576889</v>
      </c>
      <c r="F980" s="434">
        <f t="shared" si="394"/>
        <v>7.0829511766576809</v>
      </c>
      <c r="G980" s="434">
        <f t="shared" si="395"/>
        <v>7.9936057773011271E-15</v>
      </c>
      <c r="H980" s="467">
        <f t="shared" si="396"/>
        <v>8.5124747496229975</v>
      </c>
      <c r="I980" s="253">
        <f t="shared" si="401"/>
        <v>113.65676595692612</v>
      </c>
      <c r="J980">
        <f t="shared" si="402"/>
        <v>15.595425926280697</v>
      </c>
      <c r="K980" s="253">
        <f t="shared" si="397"/>
        <v>2509492803374.7847</v>
      </c>
      <c r="L980" s="249">
        <f t="shared" si="398"/>
        <v>22079572493.958187</v>
      </c>
      <c r="M980" s="253">
        <f t="shared" si="399"/>
        <v>344340337313.46979</v>
      </c>
      <c r="N980" s="443">
        <f t="shared" si="410"/>
        <v>1.0000000000002427E-2</v>
      </c>
      <c r="O980" s="454">
        <f t="shared" si="400"/>
        <v>1.0000000000000059E-2</v>
      </c>
      <c r="Q980" s="353">
        <v>951</v>
      </c>
      <c r="R980" s="54">
        <f t="shared" si="411"/>
        <v>3.0441526053515953E-25</v>
      </c>
      <c r="S980" s="253">
        <f t="shared" si="403"/>
        <v>3.6656052224997445E-10</v>
      </c>
      <c r="T980" s="253">
        <f t="shared" si="404"/>
        <v>1.6648024200554203E-10</v>
      </c>
      <c r="U980">
        <f t="shared" si="412"/>
        <v>1.8970788141351937E-26</v>
      </c>
      <c r="V980" s="253">
        <f t="shared" si="413"/>
        <v>1.6648024200554201E-10</v>
      </c>
      <c r="W980" s="253">
        <f t="shared" si="414"/>
        <v>2.0008028024443242E-10</v>
      </c>
      <c r="X980">
        <f t="shared" si="405"/>
        <v>113.65676595692612</v>
      </c>
      <c r="Y980">
        <f t="shared" si="406"/>
        <v>15.595425926280697</v>
      </c>
      <c r="Z980" s="55">
        <f t="shared" si="407"/>
        <v>8.5124747496230029</v>
      </c>
      <c r="AA980" s="477">
        <f t="shared" si="408"/>
        <v>6.7213588132532232E-15</v>
      </c>
      <c r="AB980" s="253">
        <f t="shared" si="416"/>
        <v>22079572493.958187</v>
      </c>
      <c r="AC980" s="261">
        <f t="shared" si="415"/>
        <v>8.0934996244415007</v>
      </c>
      <c r="AD980" s="435">
        <f t="shared" si="409"/>
        <v>-1.5404755755586155E-2</v>
      </c>
      <c r="AE980" s="478">
        <f t="shared" si="417"/>
        <v>-5.2318781614303589E-2</v>
      </c>
    </row>
    <row r="981" spans="2:31" x14ac:dyDescent="0.3">
      <c r="B981" s="353">
        <v>952</v>
      </c>
      <c r="C981" s="432">
        <f t="shared" si="391"/>
        <v>113.65676595692591</v>
      </c>
      <c r="D981" s="433">
        <f t="shared" si="392"/>
        <v>15.595425926280686</v>
      </c>
      <c r="E981" s="434">
        <f t="shared" si="393"/>
        <v>7.0829511766576889</v>
      </c>
      <c r="F981" s="434">
        <f t="shared" si="394"/>
        <v>7.0829511766576809</v>
      </c>
      <c r="G981" s="434">
        <f t="shared" si="395"/>
        <v>7.9936057773011271E-15</v>
      </c>
      <c r="H981" s="467">
        <f t="shared" si="396"/>
        <v>8.5124747496229975</v>
      </c>
      <c r="I981" s="253">
        <f t="shared" si="401"/>
        <v>113.65676595692612</v>
      </c>
      <c r="J981">
        <f t="shared" si="402"/>
        <v>15.595425926280697</v>
      </c>
      <c r="K981" s="253">
        <f t="shared" si="397"/>
        <v>2534587731408.5327</v>
      </c>
      <c r="L981" s="249">
        <f t="shared" si="398"/>
        <v>22300368218.89777</v>
      </c>
      <c r="M981" s="253">
        <f t="shared" si="399"/>
        <v>347783740686.60468</v>
      </c>
      <c r="N981" s="443">
        <f t="shared" si="410"/>
        <v>1.0000000000000552E-2</v>
      </c>
      <c r="O981" s="454">
        <f t="shared" si="400"/>
        <v>1.000000000000008E-2</v>
      </c>
      <c r="Q981" s="353">
        <v>952</v>
      </c>
      <c r="R981" s="54">
        <f t="shared" si="411"/>
        <v>2.856323019793655E-25</v>
      </c>
      <c r="S981" s="253">
        <f t="shared" si="403"/>
        <v>3.57340343500073E-10</v>
      </c>
      <c r="T981" s="253">
        <f t="shared" si="404"/>
        <v>1.6229272726664942E-10</v>
      </c>
      <c r="U981">
        <f t="shared" si="412"/>
        <v>1.7800257049042894E-26</v>
      </c>
      <c r="V981" s="253">
        <f t="shared" si="413"/>
        <v>1.6229272726664939E-10</v>
      </c>
      <c r="W981" s="253">
        <f t="shared" si="414"/>
        <v>1.9504761623342358E-10</v>
      </c>
      <c r="X981">
        <f t="shared" si="405"/>
        <v>113.65676595692612</v>
      </c>
      <c r="Y981">
        <f t="shared" si="406"/>
        <v>15.595425926280697</v>
      </c>
      <c r="Z981" s="55">
        <f t="shared" si="407"/>
        <v>8.5124747496230029</v>
      </c>
      <c r="AA981" s="477">
        <f t="shared" si="408"/>
        <v>6.3697055093512534E-15</v>
      </c>
      <c r="AB981" s="253">
        <f t="shared" si="416"/>
        <v>22300368218.89777</v>
      </c>
      <c r="AC981" s="261">
        <f t="shared" si="415"/>
        <v>7.9688212395190634</v>
      </c>
      <c r="AD981" s="435">
        <f t="shared" si="409"/>
        <v>-1.5404755755584639E-2</v>
      </c>
      <c r="AE981" s="478">
        <f t="shared" si="417"/>
        <v>-5.231878161430354E-2</v>
      </c>
    </row>
    <row r="982" spans="2:31" x14ac:dyDescent="0.3">
      <c r="B982" s="353">
        <v>953</v>
      </c>
      <c r="C982" s="432">
        <f t="shared" si="391"/>
        <v>113.65676595692591</v>
      </c>
      <c r="D982" s="433">
        <f t="shared" si="392"/>
        <v>15.595425926280686</v>
      </c>
      <c r="E982" s="434">
        <f t="shared" si="393"/>
        <v>7.0829511766576889</v>
      </c>
      <c r="F982" s="434">
        <f t="shared" si="394"/>
        <v>7.0829511766576809</v>
      </c>
      <c r="G982" s="434">
        <f t="shared" si="395"/>
        <v>7.9936057773011271E-15</v>
      </c>
      <c r="H982" s="467">
        <f t="shared" si="396"/>
        <v>8.5124747496229975</v>
      </c>
      <c r="I982" s="253">
        <f t="shared" si="401"/>
        <v>113.65676595692612</v>
      </c>
      <c r="J982">
        <f t="shared" si="402"/>
        <v>15.595425926280697</v>
      </c>
      <c r="K982" s="253">
        <f t="shared" si="397"/>
        <v>2559933608722.6177</v>
      </c>
      <c r="L982" s="249">
        <f t="shared" si="398"/>
        <v>22523371901.086746</v>
      </c>
      <c r="M982" s="253">
        <f t="shared" si="399"/>
        <v>351261578093.47095</v>
      </c>
      <c r="N982" s="443">
        <f t="shared" si="410"/>
        <v>1.0000000000000647E-2</v>
      </c>
      <c r="O982" s="454">
        <f t="shared" si="400"/>
        <v>9.9999999999998562E-3</v>
      </c>
      <c r="Q982" s="353">
        <v>953</v>
      </c>
      <c r="R982" s="54">
        <f t="shared" si="411"/>
        <v>2.6800828509912505E-25</v>
      </c>
      <c r="S982" s="253">
        <f t="shared" si="403"/>
        <v>3.4835208196716459E-10</v>
      </c>
      <c r="T982" s="253">
        <f t="shared" si="404"/>
        <v>1.5821054202197853E-10</v>
      </c>
      <c r="U982">
        <f t="shared" si="412"/>
        <v>1.6701949789916389E-26</v>
      </c>
      <c r="V982" s="253">
        <f t="shared" si="413"/>
        <v>1.582105420219785E-10</v>
      </c>
      <c r="W982" s="253">
        <f t="shared" si="414"/>
        <v>1.9014153994518606E-10</v>
      </c>
      <c r="X982">
        <f t="shared" si="405"/>
        <v>113.65676595692612</v>
      </c>
      <c r="Y982">
        <f t="shared" si="406"/>
        <v>15.595425926280697</v>
      </c>
      <c r="Z982" s="55">
        <f t="shared" si="407"/>
        <v>8.5124747496230029</v>
      </c>
      <c r="AA982" s="477">
        <f t="shared" si="408"/>
        <v>6.0364502778600788E-15</v>
      </c>
      <c r="AB982" s="253">
        <f t="shared" si="416"/>
        <v>22523371901.086746</v>
      </c>
      <c r="AC982" s="261">
        <f t="shared" si="415"/>
        <v>7.8460634946643433</v>
      </c>
      <c r="AD982" s="435">
        <f t="shared" si="409"/>
        <v>-1.540475575558636E-2</v>
      </c>
      <c r="AE982" s="478">
        <f t="shared" si="417"/>
        <v>-5.2318781614303582E-2</v>
      </c>
    </row>
    <row r="983" spans="2:31" x14ac:dyDescent="0.3">
      <c r="B983" s="353">
        <v>954</v>
      </c>
      <c r="C983" s="432">
        <f t="shared" si="391"/>
        <v>113.65676595692591</v>
      </c>
      <c r="D983" s="433">
        <f t="shared" si="392"/>
        <v>15.595425926280686</v>
      </c>
      <c r="E983" s="434">
        <f t="shared" si="393"/>
        <v>7.0829511766576889</v>
      </c>
      <c r="F983" s="434">
        <f t="shared" si="394"/>
        <v>7.0829511766576809</v>
      </c>
      <c r="G983" s="434">
        <f t="shared" si="395"/>
        <v>7.9936057773011271E-15</v>
      </c>
      <c r="H983" s="467">
        <f t="shared" si="396"/>
        <v>8.5124747496229975</v>
      </c>
      <c r="I983" s="253">
        <f t="shared" si="401"/>
        <v>113.65676595692612</v>
      </c>
      <c r="J983">
        <f t="shared" si="402"/>
        <v>15.595425926280697</v>
      </c>
      <c r="K983" s="253">
        <f t="shared" si="397"/>
        <v>2585532944809.8438</v>
      </c>
      <c r="L983" s="249">
        <f t="shared" si="398"/>
        <v>22748605620.097614</v>
      </c>
      <c r="M983" s="253">
        <f t="shared" si="399"/>
        <v>354774193874.4046</v>
      </c>
      <c r="N983" s="443">
        <f t="shared" si="410"/>
        <v>9.9999999999969974E-3</v>
      </c>
      <c r="O983" s="454">
        <f t="shared" si="400"/>
        <v>9.9999999999999603E-3</v>
      </c>
      <c r="Q983" s="353">
        <v>954</v>
      </c>
      <c r="R983" s="54">
        <f t="shared" si="411"/>
        <v>2.5147170114871276E-25</v>
      </c>
      <c r="S983" s="253">
        <f t="shared" si="403"/>
        <v>3.3958990418565418E-10</v>
      </c>
      <c r="T983" s="253">
        <f t="shared" si="404"/>
        <v>1.5423103689521898E-10</v>
      </c>
      <c r="U983">
        <f t="shared" si="412"/>
        <v>1.5671410026064049E-26</v>
      </c>
      <c r="V983" s="253">
        <f t="shared" si="413"/>
        <v>1.5423103689521896E-10</v>
      </c>
      <c r="W983" s="253">
        <f t="shared" si="414"/>
        <v>1.853588672904352E-10</v>
      </c>
      <c r="X983">
        <f t="shared" si="405"/>
        <v>113.65676595692612</v>
      </c>
      <c r="Y983">
        <f t="shared" si="406"/>
        <v>15.595425926280697</v>
      </c>
      <c r="Z983" s="55">
        <f t="shared" si="407"/>
        <v>8.5124747496230029</v>
      </c>
      <c r="AA983" s="477">
        <f t="shared" si="408"/>
        <v>5.7206305540471151E-15</v>
      </c>
      <c r="AB983" s="253">
        <f t="shared" si="416"/>
        <v>22748605620.097614</v>
      </c>
      <c r="AC983" s="261">
        <f t="shared" si="415"/>
        <v>7.7251968028862015</v>
      </c>
      <c r="AD983" s="435">
        <f t="shared" si="409"/>
        <v>-1.5404755755588301E-2</v>
      </c>
      <c r="AE983" s="478">
        <f t="shared" si="417"/>
        <v>-5.2318781614303582E-2</v>
      </c>
    </row>
    <row r="984" spans="2:31" x14ac:dyDescent="0.3">
      <c r="B984" s="353">
        <v>955</v>
      </c>
      <c r="C984" s="432">
        <f t="shared" ref="C984:C1047" si="418">C983+E983-F983</f>
        <v>113.65676595692591</v>
      </c>
      <c r="D984" s="433">
        <f t="shared" ref="D984:D1047" si="419">$C$11*C984^$C$7</f>
        <v>15.595425926280686</v>
      </c>
      <c r="E984" s="434">
        <f t="shared" ref="E984:E1047" si="420">$C$8*D984</f>
        <v>7.0829511766576889</v>
      </c>
      <c r="F984" s="434">
        <f t="shared" ref="F984:F1047" si="421">($C$9+$C$10)*C984</f>
        <v>7.0829511766576809</v>
      </c>
      <c r="G984" s="434">
        <f t="shared" ref="G984:G1047" si="422">E984-F984</f>
        <v>7.9936057773011271E-15</v>
      </c>
      <c r="H984" s="467">
        <f t="shared" ref="H984:H1047" si="423">(1-$C$8)*D984</f>
        <v>8.5124747496229975</v>
      </c>
      <c r="I984" s="253">
        <f t="shared" si="401"/>
        <v>113.65676595692612</v>
      </c>
      <c r="J984">
        <f t="shared" si="402"/>
        <v>15.595425926280697</v>
      </c>
      <c r="K984" s="253">
        <f t="shared" ref="K984:K1047" si="424">C984*L984</f>
        <v>2611388274257.9424</v>
      </c>
      <c r="L984" s="249">
        <f t="shared" ref="L984:L1047" si="425">L983*(1+$C$10)</f>
        <v>22976091676.298592</v>
      </c>
      <c r="M984" s="253">
        <f t="shared" ref="M984:M1047" si="426">$C$11*(K984^$C$7)*(L984^(1-$C$7))</f>
        <v>358321935813.14893</v>
      </c>
      <c r="N984" s="443">
        <f t="shared" si="410"/>
        <v>1.0000000000000783E-2</v>
      </c>
      <c r="O984" s="454">
        <f t="shared" ref="O984:O1047" si="427">(K984-K983)/K983</f>
        <v>1.0000000000000075E-2</v>
      </c>
      <c r="Q984" s="353">
        <v>955</v>
      </c>
      <c r="R984" s="54">
        <f t="shared" si="411"/>
        <v>2.3595545359815429E-25</v>
      </c>
      <c r="S984" s="253">
        <f t="shared" si="403"/>
        <v>3.3104812342040751E-10</v>
      </c>
      <c r="T984" s="253">
        <f t="shared" si="404"/>
        <v>1.5035162915041334E-10</v>
      </c>
      <c r="U984">
        <f t="shared" si="412"/>
        <v>1.4704456383487321E-26</v>
      </c>
      <c r="V984" s="253">
        <f t="shared" si="413"/>
        <v>1.5035162915041331E-10</v>
      </c>
      <c r="W984" s="253">
        <f t="shared" si="414"/>
        <v>1.8069649426999417E-10</v>
      </c>
      <c r="X984">
        <f t="shared" si="405"/>
        <v>113.65676595692612</v>
      </c>
      <c r="Y984">
        <f t="shared" si="406"/>
        <v>15.595425926280697</v>
      </c>
      <c r="Z984" s="55">
        <f t="shared" si="407"/>
        <v>8.5124747496230029</v>
      </c>
      <c r="AA984" s="477">
        <f t="shared" si="408"/>
        <v>5.4213341333938115E-15</v>
      </c>
      <c r="AB984" s="253">
        <f t="shared" si="416"/>
        <v>22976091676.298592</v>
      </c>
      <c r="AC984" s="261">
        <f t="shared" si="415"/>
        <v>7.6061920329738761</v>
      </c>
      <c r="AD984" s="435">
        <f t="shared" si="409"/>
        <v>-1.5404755755589826E-2</v>
      </c>
      <c r="AE984" s="478">
        <f t="shared" si="417"/>
        <v>-5.2318781614303603E-2</v>
      </c>
    </row>
    <row r="985" spans="2:31" x14ac:dyDescent="0.3">
      <c r="B985" s="353">
        <v>956</v>
      </c>
      <c r="C985" s="432">
        <f t="shared" si="418"/>
        <v>113.65676595692591</v>
      </c>
      <c r="D985" s="433">
        <f t="shared" si="419"/>
        <v>15.595425926280686</v>
      </c>
      <c r="E985" s="434">
        <f t="shared" si="420"/>
        <v>7.0829511766576889</v>
      </c>
      <c r="F985" s="434">
        <f t="shared" si="421"/>
        <v>7.0829511766576809</v>
      </c>
      <c r="G985" s="434">
        <f t="shared" si="422"/>
        <v>7.9936057773011271E-15</v>
      </c>
      <c r="H985" s="467">
        <f t="shared" si="423"/>
        <v>8.5124747496229975</v>
      </c>
      <c r="I985" s="253">
        <f t="shared" si="401"/>
        <v>113.65676595692612</v>
      </c>
      <c r="J985">
        <f t="shared" si="402"/>
        <v>15.595425926280697</v>
      </c>
      <c r="K985" s="253">
        <f t="shared" si="424"/>
        <v>2637502157000.522</v>
      </c>
      <c r="L985" s="249">
        <f t="shared" si="425"/>
        <v>23205852593.061577</v>
      </c>
      <c r="M985" s="253">
        <f t="shared" si="426"/>
        <v>361905155171.2807</v>
      </c>
      <c r="N985" s="443">
        <f t="shared" si="410"/>
        <v>1.0000000000000796E-2</v>
      </c>
      <c r="O985" s="454">
        <f t="shared" si="427"/>
        <v>1.0000000000000064E-2</v>
      </c>
      <c r="Q985" s="353">
        <v>956</v>
      </c>
      <c r="R985" s="54">
        <f t="shared" si="411"/>
        <v>2.2139658589173119E-25</v>
      </c>
      <c r="S985" s="253">
        <f t="shared" si="403"/>
        <v>3.2272119597601118E-10</v>
      </c>
      <c r="T985" s="253">
        <f t="shared" si="404"/>
        <v>1.4656980101573949E-10</v>
      </c>
      <c r="U985">
        <f t="shared" si="412"/>
        <v>1.3797165486339202E-26</v>
      </c>
      <c r="V985" s="253">
        <f t="shared" si="413"/>
        <v>1.4656980101573946E-10</v>
      </c>
      <c r="W985" s="253">
        <f t="shared" si="414"/>
        <v>1.761513949602717E-10</v>
      </c>
      <c r="X985">
        <f t="shared" si="405"/>
        <v>113.65676595692612</v>
      </c>
      <c r="Y985">
        <f t="shared" si="406"/>
        <v>15.595425926280697</v>
      </c>
      <c r="Z985" s="55">
        <f t="shared" si="407"/>
        <v>8.5124747496230029</v>
      </c>
      <c r="AA985" s="477">
        <f t="shared" si="408"/>
        <v>5.1376965368106106E-15</v>
      </c>
      <c r="AB985" s="253">
        <f t="shared" si="416"/>
        <v>23205852593.061577</v>
      </c>
      <c r="AC985" s="261">
        <f t="shared" si="415"/>
        <v>7.4890205024758396</v>
      </c>
      <c r="AD985" s="435">
        <f t="shared" si="409"/>
        <v>-1.5404755755584663E-2</v>
      </c>
      <c r="AE985" s="478">
        <f t="shared" si="417"/>
        <v>-5.2318781614303637E-2</v>
      </c>
    </row>
    <row r="986" spans="2:31" x14ac:dyDescent="0.3">
      <c r="B986" s="353">
        <v>957</v>
      </c>
      <c r="C986" s="432">
        <f t="shared" si="418"/>
        <v>113.65676595692591</v>
      </c>
      <c r="D986" s="433">
        <f t="shared" si="419"/>
        <v>15.595425926280686</v>
      </c>
      <c r="E986" s="434">
        <f t="shared" si="420"/>
        <v>7.0829511766576889</v>
      </c>
      <c r="F986" s="434">
        <f t="shared" si="421"/>
        <v>7.0829511766576809</v>
      </c>
      <c r="G986" s="434">
        <f t="shared" si="422"/>
        <v>7.9936057773011271E-15</v>
      </c>
      <c r="H986" s="467">
        <f t="shared" si="423"/>
        <v>8.5124747496229975</v>
      </c>
      <c r="I986" s="253">
        <f t="shared" si="401"/>
        <v>113.65676595692612</v>
      </c>
      <c r="J986">
        <f t="shared" si="402"/>
        <v>15.595425926280697</v>
      </c>
      <c r="K986" s="253">
        <f t="shared" si="424"/>
        <v>2663877178570.5269</v>
      </c>
      <c r="L986" s="249">
        <f t="shared" si="425"/>
        <v>23437911118.992191</v>
      </c>
      <c r="M986" s="253">
        <f t="shared" si="426"/>
        <v>365524206722.99377</v>
      </c>
      <c r="N986" s="443">
        <f t="shared" si="410"/>
        <v>1.0000000000000737E-2</v>
      </c>
      <c r="O986" s="454">
        <f t="shared" si="427"/>
        <v>9.9999999999998718E-3</v>
      </c>
      <c r="Q986" s="353">
        <v>957</v>
      </c>
      <c r="R986" s="54">
        <f t="shared" si="411"/>
        <v>2.0773602600426667E-25</v>
      </c>
      <c r="S986" s="253">
        <f t="shared" si="403"/>
        <v>3.1460371759886064E-10</v>
      </c>
      <c r="T986" s="253">
        <f t="shared" si="404"/>
        <v>1.4288309804945226E-10</v>
      </c>
      <c r="U986">
        <f t="shared" si="412"/>
        <v>1.2945856037983187E-26</v>
      </c>
      <c r="V986" s="253">
        <f t="shared" si="413"/>
        <v>1.4288309804945224E-10</v>
      </c>
      <c r="W986" s="253">
        <f t="shared" si="414"/>
        <v>1.7172061954940838E-10</v>
      </c>
      <c r="X986">
        <f t="shared" si="405"/>
        <v>113.65676595692612</v>
      </c>
      <c r="Y986">
        <f t="shared" si="406"/>
        <v>15.595425926280697</v>
      </c>
      <c r="Z986" s="55">
        <f t="shared" si="407"/>
        <v>8.5124747496230029</v>
      </c>
      <c r="AA986" s="477">
        <f t="shared" si="408"/>
        <v>4.8688985137006524E-15</v>
      </c>
      <c r="AB986" s="253">
        <f t="shared" si="416"/>
        <v>23437911118.992191</v>
      </c>
      <c r="AC986" s="261">
        <f t="shared" si="415"/>
        <v>7.3736539707866209</v>
      </c>
      <c r="AD986" s="435">
        <f t="shared" si="409"/>
        <v>-1.5404755755586332E-2</v>
      </c>
      <c r="AE986" s="478">
        <f t="shared" si="417"/>
        <v>-5.2318781614303589E-2</v>
      </c>
    </row>
    <row r="987" spans="2:31" x14ac:dyDescent="0.3">
      <c r="B987" s="353">
        <v>958</v>
      </c>
      <c r="C987" s="432">
        <f t="shared" si="418"/>
        <v>113.65676595692591</v>
      </c>
      <c r="D987" s="433">
        <f t="shared" si="419"/>
        <v>15.595425926280686</v>
      </c>
      <c r="E987" s="434">
        <f t="shared" si="420"/>
        <v>7.0829511766576889</v>
      </c>
      <c r="F987" s="434">
        <f t="shared" si="421"/>
        <v>7.0829511766576809</v>
      </c>
      <c r="G987" s="434">
        <f t="shared" si="422"/>
        <v>7.9936057773011271E-15</v>
      </c>
      <c r="H987" s="467">
        <f t="shared" si="423"/>
        <v>8.5124747496229975</v>
      </c>
      <c r="I987" s="253">
        <f t="shared" si="401"/>
        <v>113.65676595692612</v>
      </c>
      <c r="J987">
        <f t="shared" si="402"/>
        <v>15.595425926280697</v>
      </c>
      <c r="K987" s="253">
        <f t="shared" si="424"/>
        <v>2690515950356.2324</v>
      </c>
      <c r="L987" s="249">
        <f t="shared" si="425"/>
        <v>23672290230.182114</v>
      </c>
      <c r="M987" s="253">
        <f t="shared" si="426"/>
        <v>369179448790.22321</v>
      </c>
      <c r="N987" s="443">
        <f t="shared" si="410"/>
        <v>9.9999999999986142E-3</v>
      </c>
      <c r="O987" s="454">
        <f t="shared" si="427"/>
        <v>1.0000000000000111E-2</v>
      </c>
      <c r="Q987" s="353">
        <v>958</v>
      </c>
      <c r="R987" s="54">
        <f t="shared" si="411"/>
        <v>1.9491834675873874E-25</v>
      </c>
      <c r="S987" s="253">
        <f t="shared" si="403"/>
        <v>3.0669041996975348E-10</v>
      </c>
      <c r="T987" s="253">
        <f t="shared" si="404"/>
        <v>1.3928912754692979E-10</v>
      </c>
      <c r="U987">
        <f t="shared" si="412"/>
        <v>1.2147073884278939E-26</v>
      </c>
      <c r="V987" s="253">
        <f t="shared" si="413"/>
        <v>1.3928912754692979E-10</v>
      </c>
      <c r="W987" s="253">
        <f t="shared" si="414"/>
        <v>1.6740129242282369E-10</v>
      </c>
      <c r="X987">
        <f t="shared" si="405"/>
        <v>113.65676595692612</v>
      </c>
      <c r="Y987">
        <f t="shared" si="406"/>
        <v>15.595425926280697</v>
      </c>
      <c r="Z987" s="55">
        <f t="shared" si="407"/>
        <v>8.5124747496230029</v>
      </c>
      <c r="AA987" s="477">
        <f t="shared" si="408"/>
        <v>4.6141636756601403E-15</v>
      </c>
      <c r="AB987" s="253">
        <f t="shared" si="416"/>
        <v>23672290230.182114</v>
      </c>
      <c r="AC987" s="261">
        <f t="shared" si="415"/>
        <v>7.2600646323404421</v>
      </c>
      <c r="AD987" s="435">
        <f t="shared" si="409"/>
        <v>-1.5404755755586547E-2</v>
      </c>
      <c r="AE987" s="478">
        <f t="shared" si="417"/>
        <v>-5.2318781614303665E-2</v>
      </c>
    </row>
    <row r="988" spans="2:31" x14ac:dyDescent="0.3">
      <c r="B988" s="353">
        <v>959</v>
      </c>
      <c r="C988" s="432">
        <f t="shared" si="418"/>
        <v>113.65676595692591</v>
      </c>
      <c r="D988" s="433">
        <f t="shared" si="419"/>
        <v>15.595425926280686</v>
      </c>
      <c r="E988" s="434">
        <f t="shared" si="420"/>
        <v>7.0829511766576889</v>
      </c>
      <c r="F988" s="434">
        <f t="shared" si="421"/>
        <v>7.0829511766576809</v>
      </c>
      <c r="G988" s="434">
        <f t="shared" si="422"/>
        <v>7.9936057773011271E-15</v>
      </c>
      <c r="H988" s="467">
        <f t="shared" si="423"/>
        <v>8.5124747496229975</v>
      </c>
      <c r="I988" s="253">
        <f t="shared" si="401"/>
        <v>113.65676595692612</v>
      </c>
      <c r="J988">
        <f t="shared" si="402"/>
        <v>15.595425926280697</v>
      </c>
      <c r="K988" s="253">
        <f t="shared" si="424"/>
        <v>2717421109859.7949</v>
      </c>
      <c r="L988" s="249">
        <f t="shared" si="425"/>
        <v>23909013132.483936</v>
      </c>
      <c r="M988" s="253">
        <f t="shared" si="426"/>
        <v>372871243278.12506</v>
      </c>
      <c r="N988" s="443">
        <f t="shared" si="410"/>
        <v>9.9999999999989802E-3</v>
      </c>
      <c r="O988" s="454">
        <f t="shared" si="427"/>
        <v>1.0000000000000066E-2</v>
      </c>
      <c r="Q988" s="353">
        <v>959</v>
      </c>
      <c r="R988" s="54">
        <f t="shared" si="411"/>
        <v>1.8289154093271996E-25</v>
      </c>
      <c r="S988" s="253">
        <f t="shared" si="403"/>
        <v>2.9897616728469354E-10</v>
      </c>
      <c r="T988" s="253">
        <f t="shared" si="404"/>
        <v>1.3578555698778246E-10</v>
      </c>
      <c r="U988">
        <f t="shared" si="412"/>
        <v>1.1397577998489641E-26</v>
      </c>
      <c r="V988" s="253">
        <f t="shared" si="413"/>
        <v>1.3578555698778246E-10</v>
      </c>
      <c r="W988" s="253">
        <f t="shared" si="414"/>
        <v>1.6319061029691109E-10</v>
      </c>
      <c r="X988">
        <f t="shared" si="405"/>
        <v>113.65676595692612</v>
      </c>
      <c r="Y988">
        <f t="shared" si="406"/>
        <v>15.595425926280697</v>
      </c>
      <c r="Z988" s="55">
        <f t="shared" si="407"/>
        <v>8.5124747496230029</v>
      </c>
      <c r="AA988" s="477">
        <f t="shared" si="408"/>
        <v>4.3727562539806248E-15</v>
      </c>
      <c r="AB988" s="253">
        <f t="shared" si="416"/>
        <v>23909013132.483936</v>
      </c>
      <c r="AC988" s="261">
        <f t="shared" si="415"/>
        <v>7.148225109909454</v>
      </c>
      <c r="AD988" s="435">
        <f t="shared" si="409"/>
        <v>-1.5404755755588103E-2</v>
      </c>
      <c r="AE988" s="478">
        <f t="shared" si="417"/>
        <v>-5.2318781614303631E-2</v>
      </c>
    </row>
    <row r="989" spans="2:31" x14ac:dyDescent="0.3">
      <c r="B989" s="353">
        <v>960</v>
      </c>
      <c r="C989" s="432">
        <f t="shared" si="418"/>
        <v>113.65676595692591</v>
      </c>
      <c r="D989" s="433">
        <f t="shared" si="419"/>
        <v>15.595425926280686</v>
      </c>
      <c r="E989" s="434">
        <f t="shared" si="420"/>
        <v>7.0829511766576889</v>
      </c>
      <c r="F989" s="434">
        <f t="shared" si="421"/>
        <v>7.0829511766576809</v>
      </c>
      <c r="G989" s="434">
        <f t="shared" si="422"/>
        <v>7.9936057773011271E-15</v>
      </c>
      <c r="H989" s="467">
        <f t="shared" si="423"/>
        <v>8.5124747496229975</v>
      </c>
      <c r="I989" s="253">
        <f t="shared" si="401"/>
        <v>113.65676595692612</v>
      </c>
      <c r="J989">
        <f t="shared" si="402"/>
        <v>15.595425926280697</v>
      </c>
      <c r="K989" s="253">
        <f t="shared" si="424"/>
        <v>2744595320958.3931</v>
      </c>
      <c r="L989" s="249">
        <f t="shared" si="425"/>
        <v>24148103263.808777</v>
      </c>
      <c r="M989" s="253">
        <f t="shared" si="426"/>
        <v>376599955710.90662</v>
      </c>
      <c r="N989" s="443">
        <f t="shared" si="410"/>
        <v>1.0000000000000817E-2</v>
      </c>
      <c r="O989" s="454">
        <f t="shared" si="427"/>
        <v>1.0000000000000071E-2</v>
      </c>
      <c r="Q989" s="353">
        <v>960</v>
      </c>
      <c r="R989" s="54">
        <f t="shared" si="411"/>
        <v>1.7160681024114606E-25</v>
      </c>
      <c r="S989" s="253">
        <f t="shared" si="403"/>
        <v>2.9145595292171473E-10</v>
      </c>
      <c r="T989" s="253">
        <f t="shared" si="404"/>
        <v>1.3237011252202928E-10</v>
      </c>
      <c r="U989">
        <f t="shared" si="412"/>
        <v>1.0694327330945218E-26</v>
      </c>
      <c r="V989" s="253">
        <f t="shared" si="413"/>
        <v>1.3237011252202928E-10</v>
      </c>
      <c r="W989" s="253">
        <f t="shared" si="414"/>
        <v>1.5908584039968544E-10</v>
      </c>
      <c r="X989">
        <f t="shared" si="405"/>
        <v>113.65676595692612</v>
      </c>
      <c r="Y989">
        <f t="shared" si="406"/>
        <v>15.595425926280697</v>
      </c>
      <c r="Z989" s="55">
        <f t="shared" si="407"/>
        <v>8.5124747496230029</v>
      </c>
      <c r="AA989" s="477">
        <f t="shared" si="408"/>
        <v>4.1439789744760324E-15</v>
      </c>
      <c r="AB989" s="253">
        <f t="shared" si="416"/>
        <v>24148103263.808777</v>
      </c>
      <c r="AC989" s="261">
        <f t="shared" si="415"/>
        <v>7.0381084480053495</v>
      </c>
      <c r="AD989" s="435">
        <f t="shared" si="409"/>
        <v>-1.5404755755586348E-2</v>
      </c>
      <c r="AE989" s="478">
        <f t="shared" si="417"/>
        <v>-5.2318781614303561E-2</v>
      </c>
    </row>
    <row r="990" spans="2:31" x14ac:dyDescent="0.3">
      <c r="B990" s="353">
        <v>961</v>
      </c>
      <c r="C990" s="432">
        <f t="shared" si="418"/>
        <v>113.65676595692591</v>
      </c>
      <c r="D990" s="433">
        <f t="shared" si="419"/>
        <v>15.595425926280686</v>
      </c>
      <c r="E990" s="434">
        <f t="shared" si="420"/>
        <v>7.0829511766576889</v>
      </c>
      <c r="F990" s="434">
        <f t="shared" si="421"/>
        <v>7.0829511766576809</v>
      </c>
      <c r="G990" s="434">
        <f t="shared" si="422"/>
        <v>7.9936057773011271E-15</v>
      </c>
      <c r="H990" s="467">
        <f t="shared" si="423"/>
        <v>8.5124747496229975</v>
      </c>
      <c r="I990" s="253">
        <f t="shared" si="401"/>
        <v>113.65676595692612</v>
      </c>
      <c r="J990">
        <f t="shared" si="402"/>
        <v>15.595425926280697</v>
      </c>
      <c r="K990" s="253">
        <f t="shared" si="424"/>
        <v>2772041274167.9771</v>
      </c>
      <c r="L990" s="249">
        <f t="shared" si="425"/>
        <v>24389584296.446865</v>
      </c>
      <c r="M990" s="253">
        <f t="shared" si="426"/>
        <v>380365955268.01587</v>
      </c>
      <c r="N990" s="443">
        <f t="shared" si="410"/>
        <v>1.0000000000000496E-2</v>
      </c>
      <c r="O990" s="454">
        <f t="shared" si="427"/>
        <v>1.0000000000000019E-2</v>
      </c>
      <c r="Q990" s="353">
        <v>961</v>
      </c>
      <c r="R990" s="54">
        <f t="shared" si="411"/>
        <v>1.6101836733922009E-25</v>
      </c>
      <c r="S990" s="253">
        <f t="shared" si="403"/>
        <v>2.8412489619152802E-10</v>
      </c>
      <c r="T990" s="253">
        <f t="shared" si="404"/>
        <v>1.2904057749434417E-10</v>
      </c>
      <c r="U990">
        <f t="shared" si="412"/>
        <v>1.003446847010457E-26</v>
      </c>
      <c r="V990" s="253">
        <f t="shared" si="413"/>
        <v>1.2904057749434417E-10</v>
      </c>
      <c r="W990" s="253">
        <f t="shared" si="414"/>
        <v>1.5508431869718385E-10</v>
      </c>
      <c r="X990">
        <f t="shared" si="405"/>
        <v>113.65676595692612</v>
      </c>
      <c r="Y990">
        <f t="shared" si="406"/>
        <v>15.595425926280697</v>
      </c>
      <c r="Z990" s="55">
        <f t="shared" si="407"/>
        <v>8.5124747496230029</v>
      </c>
      <c r="AA990" s="477">
        <f t="shared" si="408"/>
        <v>3.9271710434961551E-15</v>
      </c>
      <c r="AB990" s="253">
        <f t="shared" si="416"/>
        <v>24389584296.446865</v>
      </c>
      <c r="AC990" s="261">
        <f t="shared" si="415"/>
        <v>6.9296881063825113</v>
      </c>
      <c r="AD990" s="435">
        <f t="shared" si="409"/>
        <v>-1.5404755755584486E-2</v>
      </c>
      <c r="AE990" s="478">
        <f t="shared" si="417"/>
        <v>-5.2318781614303596E-2</v>
      </c>
    </row>
    <row r="991" spans="2:31" x14ac:dyDescent="0.3">
      <c r="B991" s="353">
        <v>962</v>
      </c>
      <c r="C991" s="432">
        <f t="shared" si="418"/>
        <v>113.65676595692591</v>
      </c>
      <c r="D991" s="433">
        <f t="shared" si="419"/>
        <v>15.595425926280686</v>
      </c>
      <c r="E991" s="434">
        <f t="shared" si="420"/>
        <v>7.0829511766576889</v>
      </c>
      <c r="F991" s="434">
        <f t="shared" si="421"/>
        <v>7.0829511766576809</v>
      </c>
      <c r="G991" s="434">
        <f t="shared" si="422"/>
        <v>7.9936057773011271E-15</v>
      </c>
      <c r="H991" s="467">
        <f t="shared" si="423"/>
        <v>8.5124747496229975</v>
      </c>
      <c r="I991" s="253">
        <f t="shared" ref="I991:I1054" si="428">(($C$8*$C$11)/($C$9+$C$10))^(1/(1-$C$7))</f>
        <v>113.65676595692612</v>
      </c>
      <c r="J991">
        <f t="shared" ref="J991:J1054" si="429">$C$11*$C$17^$C$7</f>
        <v>15.595425926280697</v>
      </c>
      <c r="K991" s="253">
        <f t="shared" si="424"/>
        <v>2799761686909.6567</v>
      </c>
      <c r="L991" s="249">
        <f t="shared" si="425"/>
        <v>24633480139.411335</v>
      </c>
      <c r="M991" s="253">
        <f t="shared" si="426"/>
        <v>384169614820.69562</v>
      </c>
      <c r="N991" s="443">
        <f t="shared" si="410"/>
        <v>9.9999999999989212E-3</v>
      </c>
      <c r="O991" s="454">
        <f t="shared" si="427"/>
        <v>9.9999999999999707E-3</v>
      </c>
      <c r="Q991" s="353">
        <v>962</v>
      </c>
      <c r="R991" s="54">
        <f t="shared" si="411"/>
        <v>1.5108325004208685E-25</v>
      </c>
      <c r="S991" s="253">
        <f t="shared" ref="S991:S1054" si="430">$C$11*R991^$C$7</f>
        <v>2.7697823916991637E-10</v>
      </c>
      <c r="T991" s="253">
        <f t="shared" ref="T991:T1054" si="431">$C$8*S991</f>
        <v>1.2579479100542937E-10</v>
      </c>
      <c r="U991">
        <f t="shared" si="412"/>
        <v>9.4153240649520338E-27</v>
      </c>
      <c r="V991" s="253">
        <f t="shared" si="413"/>
        <v>1.2579479100542937E-10</v>
      </c>
      <c r="W991" s="253">
        <f t="shared" si="414"/>
        <v>1.51183448164487E-10</v>
      </c>
      <c r="X991">
        <f t="shared" ref="X991:X1054" si="432">(($C$8*$C$11)/($C$9+$C$10))^(1/(1-$C$7))</f>
        <v>113.65676595692612</v>
      </c>
      <c r="Y991">
        <f t="shared" ref="Y991:Y1054" si="433">$C$11*$C$17^$C$7</f>
        <v>15.595425926280697</v>
      </c>
      <c r="Z991" s="55">
        <f t="shared" ref="Z991:Z1054" si="434">(1-$C$8)*Y991</f>
        <v>8.5124747496230029</v>
      </c>
      <c r="AA991" s="477">
        <f t="shared" si="408"/>
        <v>3.7217062393094629E-15</v>
      </c>
      <c r="AB991" s="253">
        <f t="shared" si="416"/>
        <v>24633480139.411335</v>
      </c>
      <c r="AC991" s="261">
        <f t="shared" si="415"/>
        <v>6.8229379536412722</v>
      </c>
      <c r="AD991" s="435">
        <f t="shared" si="409"/>
        <v>-1.5404755755589935E-2</v>
      </c>
      <c r="AE991" s="478">
        <f t="shared" si="417"/>
        <v>-5.2318781614303624E-2</v>
      </c>
    </row>
    <row r="992" spans="2:31" x14ac:dyDescent="0.3">
      <c r="B992" s="353">
        <v>963</v>
      </c>
      <c r="C992" s="432">
        <f t="shared" si="418"/>
        <v>113.65676595692591</v>
      </c>
      <c r="D992" s="433">
        <f t="shared" si="419"/>
        <v>15.595425926280686</v>
      </c>
      <c r="E992" s="434">
        <f t="shared" si="420"/>
        <v>7.0829511766576889</v>
      </c>
      <c r="F992" s="434">
        <f t="shared" si="421"/>
        <v>7.0829511766576809</v>
      </c>
      <c r="G992" s="434">
        <f t="shared" si="422"/>
        <v>7.9936057773011271E-15</v>
      </c>
      <c r="H992" s="467">
        <f t="shared" si="423"/>
        <v>8.5124747496229975</v>
      </c>
      <c r="I992" s="253">
        <f t="shared" si="428"/>
        <v>113.65676595692612</v>
      </c>
      <c r="J992">
        <f t="shared" si="429"/>
        <v>15.595425926280697</v>
      </c>
      <c r="K992" s="253">
        <f t="shared" si="424"/>
        <v>2827759303778.7534</v>
      </c>
      <c r="L992" s="249">
        <f t="shared" si="425"/>
        <v>24879814940.80545</v>
      </c>
      <c r="M992" s="253">
        <f t="shared" si="426"/>
        <v>388011310968.90289</v>
      </c>
      <c r="N992" s="443">
        <f t="shared" si="410"/>
        <v>1.0000000000000831E-2</v>
      </c>
      <c r="O992" s="454">
        <f t="shared" si="427"/>
        <v>1.000000000000004E-2</v>
      </c>
      <c r="Q992" s="353">
        <v>963</v>
      </c>
      <c r="R992" s="54">
        <f t="shared" si="411"/>
        <v>1.4176114700748085E-25</v>
      </c>
      <c r="S992" s="253">
        <f t="shared" si="430"/>
        <v>2.7001134360979376E-10</v>
      </c>
      <c r="T992" s="253">
        <f t="shared" si="431"/>
        <v>1.2263064650957013E-10</v>
      </c>
      <c r="U992">
        <f t="shared" si="412"/>
        <v>8.8343819617523861E-27</v>
      </c>
      <c r="V992" s="253">
        <f t="shared" si="413"/>
        <v>1.2263064650957013E-10</v>
      </c>
      <c r="W992" s="253">
        <f t="shared" si="414"/>
        <v>1.4738069710022363E-10</v>
      </c>
      <c r="X992">
        <f t="shared" si="432"/>
        <v>113.65676595692612</v>
      </c>
      <c r="Y992">
        <f t="shared" si="433"/>
        <v>15.595425926280697</v>
      </c>
      <c r="Z992" s="55">
        <f t="shared" si="434"/>
        <v>8.5124747496230029</v>
      </c>
      <c r="AA992" s="477">
        <f t="shared" ref="AA992:AA1055" si="435">AA991*(1-$C$9)</f>
        <v>3.5269911033424399E-15</v>
      </c>
      <c r="AB992" s="253">
        <f t="shared" si="416"/>
        <v>24879814940.80545</v>
      </c>
      <c r="AC992" s="261">
        <f t="shared" si="415"/>
        <v>6.7178322609299066</v>
      </c>
      <c r="AD992" s="435">
        <f t="shared" ref="AD992:AD1055" si="436">(AC992-AC991)/AC991</f>
        <v>-1.5404755755586594E-2</v>
      </c>
      <c r="AE992" s="478">
        <f t="shared" si="417"/>
        <v>-5.2318781614303624E-2</v>
      </c>
    </row>
    <row r="993" spans="2:31" x14ac:dyDescent="0.3">
      <c r="B993" s="353">
        <v>964</v>
      </c>
      <c r="C993" s="432">
        <f t="shared" si="418"/>
        <v>113.65676595692591</v>
      </c>
      <c r="D993" s="433">
        <f t="shared" si="419"/>
        <v>15.595425926280686</v>
      </c>
      <c r="E993" s="434">
        <f t="shared" si="420"/>
        <v>7.0829511766576889</v>
      </c>
      <c r="F993" s="434">
        <f t="shared" si="421"/>
        <v>7.0829511766576809</v>
      </c>
      <c r="G993" s="434">
        <f t="shared" si="422"/>
        <v>7.9936057773011271E-15</v>
      </c>
      <c r="H993" s="467">
        <f t="shared" si="423"/>
        <v>8.5124747496229975</v>
      </c>
      <c r="I993" s="253">
        <f t="shared" si="428"/>
        <v>113.65676595692612</v>
      </c>
      <c r="J993">
        <f t="shared" si="429"/>
        <v>15.595425926280697</v>
      </c>
      <c r="K993" s="253">
        <f t="shared" si="424"/>
        <v>2856036896816.541</v>
      </c>
      <c r="L993" s="249">
        <f t="shared" si="425"/>
        <v>25128613090.213505</v>
      </c>
      <c r="M993" s="253">
        <f t="shared" si="426"/>
        <v>391891424078.5929</v>
      </c>
      <c r="N993" s="443">
        <f t="shared" ref="N993:N1056" si="437">(M993-M992)/M992</f>
        <v>1.0000000000002509E-2</v>
      </c>
      <c r="O993" s="454">
        <f t="shared" si="427"/>
        <v>1.0000000000000023E-2</v>
      </c>
      <c r="Q993" s="353">
        <v>964</v>
      </c>
      <c r="R993" s="54">
        <f t="shared" si="411"/>
        <v>1.3301423417406264E-25</v>
      </c>
      <c r="S993" s="253">
        <f t="shared" si="430"/>
        <v>2.6321968793093809E-10</v>
      </c>
      <c r="T993" s="253">
        <f t="shared" si="431"/>
        <v>1.1954609044746604E-10</v>
      </c>
      <c r="U993">
        <f t="shared" si="412"/>
        <v>8.289285011087248E-27</v>
      </c>
      <c r="V993" s="253">
        <f t="shared" si="413"/>
        <v>1.1954609044746604E-10</v>
      </c>
      <c r="W993" s="253">
        <f t="shared" si="414"/>
        <v>1.4367359748347206E-10</v>
      </c>
      <c r="X993">
        <f t="shared" si="432"/>
        <v>113.65676595692612</v>
      </c>
      <c r="Y993">
        <f t="shared" si="433"/>
        <v>15.595425926280697</v>
      </c>
      <c r="Z993" s="55">
        <f t="shared" si="434"/>
        <v>8.5124747496230029</v>
      </c>
      <c r="AA993" s="477">
        <f t="shared" si="435"/>
        <v>3.3424632260510752E-15</v>
      </c>
      <c r="AB993" s="253">
        <f t="shared" si="416"/>
        <v>25128613090.213505</v>
      </c>
      <c r="AC993" s="261">
        <f t="shared" si="415"/>
        <v>6.6143456957432836</v>
      </c>
      <c r="AD993" s="435">
        <f t="shared" si="436"/>
        <v>-1.5404755755586258E-2</v>
      </c>
      <c r="AE993" s="478">
        <f t="shared" si="417"/>
        <v>-5.2318781614303561E-2</v>
      </c>
    </row>
    <row r="994" spans="2:31" x14ac:dyDescent="0.3">
      <c r="B994" s="353">
        <v>965</v>
      </c>
      <c r="C994" s="432">
        <f t="shared" si="418"/>
        <v>113.65676595692591</v>
      </c>
      <c r="D994" s="433">
        <f t="shared" si="419"/>
        <v>15.595425926280686</v>
      </c>
      <c r="E994" s="434">
        <f t="shared" si="420"/>
        <v>7.0829511766576889</v>
      </c>
      <c r="F994" s="434">
        <f t="shared" si="421"/>
        <v>7.0829511766576809</v>
      </c>
      <c r="G994" s="434">
        <f t="shared" si="422"/>
        <v>7.9936057773011271E-15</v>
      </c>
      <c r="H994" s="467">
        <f t="shared" si="423"/>
        <v>8.5124747496229975</v>
      </c>
      <c r="I994" s="253">
        <f t="shared" si="428"/>
        <v>113.65676595692612</v>
      </c>
      <c r="J994">
        <f t="shared" si="429"/>
        <v>15.595425926280697</v>
      </c>
      <c r="K994" s="253">
        <f t="shared" si="424"/>
        <v>2884597265784.7065</v>
      </c>
      <c r="L994" s="249">
        <f t="shared" si="425"/>
        <v>25379899221.115639</v>
      </c>
      <c r="M994" s="253">
        <f t="shared" si="426"/>
        <v>395810338319.37836</v>
      </c>
      <c r="N994" s="443">
        <f t="shared" si="437"/>
        <v>9.9999999999988067E-3</v>
      </c>
      <c r="O994" s="454">
        <f t="shared" si="427"/>
        <v>1.0000000000000042E-2</v>
      </c>
      <c r="Q994" s="353">
        <v>965</v>
      </c>
      <c r="R994" s="54">
        <f t="shared" si="411"/>
        <v>1.2480702129179804E-25</v>
      </c>
      <c r="S994" s="253">
        <f t="shared" si="430"/>
        <v>2.5659886428544616E-10</v>
      </c>
      <c r="T994" s="253">
        <f t="shared" si="431"/>
        <v>1.1653912091345317E-10</v>
      </c>
      <c r="U994">
        <f t="shared" si="412"/>
        <v>7.7778215038152999E-27</v>
      </c>
      <c r="V994" s="253">
        <f t="shared" si="413"/>
        <v>1.1653912091345317E-10</v>
      </c>
      <c r="W994" s="253">
        <f t="shared" si="414"/>
        <v>1.4005974337199299E-10</v>
      </c>
      <c r="X994">
        <f t="shared" si="432"/>
        <v>113.65676595692612</v>
      </c>
      <c r="Y994">
        <f t="shared" si="433"/>
        <v>15.595425926280697</v>
      </c>
      <c r="Z994" s="55">
        <f t="shared" si="434"/>
        <v>8.5124747496230029</v>
      </c>
      <c r="AA994" s="477">
        <f t="shared" si="435"/>
        <v>3.1675896224734682E-15</v>
      </c>
      <c r="AB994" s="253">
        <f t="shared" si="416"/>
        <v>25379899221.115639</v>
      </c>
      <c r="AC994" s="261">
        <f t="shared" si="415"/>
        <v>6.5124533158173445</v>
      </c>
      <c r="AD994" s="435">
        <f t="shared" si="436"/>
        <v>-1.5404755755586332E-2</v>
      </c>
      <c r="AE994" s="478">
        <f t="shared" si="417"/>
        <v>-5.2318781614303644E-2</v>
      </c>
    </row>
    <row r="995" spans="2:31" x14ac:dyDescent="0.3">
      <c r="B995" s="353">
        <v>966</v>
      </c>
      <c r="C995" s="432">
        <f t="shared" si="418"/>
        <v>113.65676595692591</v>
      </c>
      <c r="D995" s="433">
        <f t="shared" si="419"/>
        <v>15.595425926280686</v>
      </c>
      <c r="E995" s="434">
        <f t="shared" si="420"/>
        <v>7.0829511766576889</v>
      </c>
      <c r="F995" s="434">
        <f t="shared" si="421"/>
        <v>7.0829511766576809</v>
      </c>
      <c r="G995" s="434">
        <f t="shared" si="422"/>
        <v>7.9936057773011271E-15</v>
      </c>
      <c r="H995" s="467">
        <f t="shared" si="423"/>
        <v>8.5124747496229975</v>
      </c>
      <c r="I995" s="253">
        <f t="shared" si="428"/>
        <v>113.65676595692612</v>
      </c>
      <c r="J995">
        <f t="shared" si="429"/>
        <v>15.595425926280697</v>
      </c>
      <c r="K995" s="253">
        <f t="shared" si="424"/>
        <v>2913443238442.5532</v>
      </c>
      <c r="L995" s="249">
        <f t="shared" si="425"/>
        <v>25633698213.326794</v>
      </c>
      <c r="M995" s="253">
        <f t="shared" si="426"/>
        <v>399768441702.57098</v>
      </c>
      <c r="N995" s="443">
        <f t="shared" si="437"/>
        <v>9.9999999999970772E-3</v>
      </c>
      <c r="O995" s="454">
        <f t="shared" si="427"/>
        <v>9.9999999999998666E-3</v>
      </c>
      <c r="Q995" s="353">
        <v>966</v>
      </c>
      <c r="R995" s="54">
        <f t="shared" si="411"/>
        <v>1.1710620792168389E-25</v>
      </c>
      <c r="S995" s="253">
        <f t="shared" si="430"/>
        <v>2.5014457569699736E-10</v>
      </c>
      <c r="T995" s="253">
        <f t="shared" si="431"/>
        <v>1.1360778635624789E-10</v>
      </c>
      <c r="U995">
        <f t="shared" si="412"/>
        <v>7.2979161971506479E-27</v>
      </c>
      <c r="V995" s="253">
        <f t="shared" si="413"/>
        <v>1.1360778635624788E-10</v>
      </c>
      <c r="W995" s="253">
        <f t="shared" si="414"/>
        <v>1.3653678934074946E-10</v>
      </c>
      <c r="X995">
        <f t="shared" si="432"/>
        <v>113.65676595692612</v>
      </c>
      <c r="Y995">
        <f t="shared" si="433"/>
        <v>15.595425926280697</v>
      </c>
      <c r="Z995" s="55">
        <f t="shared" si="434"/>
        <v>8.5124747496230029</v>
      </c>
      <c r="AA995" s="477">
        <f t="shared" si="435"/>
        <v>3.0018651927715445E-15</v>
      </c>
      <c r="AB995" s="253">
        <f t="shared" si="416"/>
        <v>25633698213.326794</v>
      </c>
      <c r="AC995" s="261">
        <f t="shared" si="415"/>
        <v>6.4121305631175076</v>
      </c>
      <c r="AD995" s="435">
        <f t="shared" si="436"/>
        <v>-1.5404755755588235E-2</v>
      </c>
      <c r="AE995" s="478">
        <f t="shared" si="417"/>
        <v>-5.2318781614303554E-2</v>
      </c>
    </row>
    <row r="996" spans="2:31" x14ac:dyDescent="0.3">
      <c r="B996" s="353">
        <v>967</v>
      </c>
      <c r="C996" s="432">
        <f t="shared" si="418"/>
        <v>113.65676595692591</v>
      </c>
      <c r="D996" s="433">
        <f t="shared" si="419"/>
        <v>15.595425926280686</v>
      </c>
      <c r="E996" s="434">
        <f t="shared" si="420"/>
        <v>7.0829511766576889</v>
      </c>
      <c r="F996" s="434">
        <f t="shared" si="421"/>
        <v>7.0829511766576809</v>
      </c>
      <c r="G996" s="434">
        <f t="shared" si="422"/>
        <v>7.9936057773011271E-15</v>
      </c>
      <c r="H996" s="467">
        <f t="shared" si="423"/>
        <v>8.5124747496229975</v>
      </c>
      <c r="I996" s="253">
        <f t="shared" si="428"/>
        <v>113.65676595692612</v>
      </c>
      <c r="J996">
        <f t="shared" si="429"/>
        <v>15.595425926280697</v>
      </c>
      <c r="K996" s="253">
        <f t="shared" si="424"/>
        <v>2942577670826.9785</v>
      </c>
      <c r="L996" s="249">
        <f t="shared" si="425"/>
        <v>25890035195.46006</v>
      </c>
      <c r="M996" s="253">
        <f t="shared" si="426"/>
        <v>403766126119.59698</v>
      </c>
      <c r="N996" s="443">
        <f t="shared" si="437"/>
        <v>1.0000000000000729E-2</v>
      </c>
      <c r="O996" s="454">
        <f t="shared" si="427"/>
        <v>9.9999999999999187E-3</v>
      </c>
      <c r="Q996" s="353">
        <v>967</v>
      </c>
      <c r="R996" s="54">
        <f t="shared" si="411"/>
        <v>1.0988054832054465E-25</v>
      </c>
      <c r="S996" s="253">
        <f t="shared" si="430"/>
        <v>2.4385263327207982E-10</v>
      </c>
      <c r="T996" s="253">
        <f t="shared" si="431"/>
        <v>1.1075018431237346E-10</v>
      </c>
      <c r="U996">
        <f t="shared" si="412"/>
        <v>6.847621894447956E-27</v>
      </c>
      <c r="V996" s="253">
        <f t="shared" si="413"/>
        <v>1.1075018431237344E-10</v>
      </c>
      <c r="W996" s="253">
        <f t="shared" si="414"/>
        <v>1.3310244895970635E-10</v>
      </c>
      <c r="X996">
        <f t="shared" si="432"/>
        <v>113.65676595692612</v>
      </c>
      <c r="Y996">
        <f t="shared" si="433"/>
        <v>15.595425926280697</v>
      </c>
      <c r="Z996" s="55">
        <f t="shared" si="434"/>
        <v>8.5124747496230029</v>
      </c>
      <c r="AA996" s="477">
        <f t="shared" si="435"/>
        <v>2.8448112633153508E-15</v>
      </c>
      <c r="AB996" s="253">
        <f t="shared" si="416"/>
        <v>25890035195.46006</v>
      </c>
      <c r="AC996" s="261">
        <f t="shared" si="415"/>
        <v>6.3133532579197631</v>
      </c>
      <c r="AD996" s="435">
        <f t="shared" si="436"/>
        <v>-1.5404755755584627E-2</v>
      </c>
      <c r="AE996" s="478">
        <f t="shared" si="417"/>
        <v>-5.2318781614303575E-2</v>
      </c>
    </row>
    <row r="997" spans="2:31" x14ac:dyDescent="0.3">
      <c r="B997" s="353">
        <v>968</v>
      </c>
      <c r="C997" s="432">
        <f t="shared" si="418"/>
        <v>113.65676595692591</v>
      </c>
      <c r="D997" s="433">
        <f t="shared" si="419"/>
        <v>15.595425926280686</v>
      </c>
      <c r="E997" s="434">
        <f t="shared" si="420"/>
        <v>7.0829511766576889</v>
      </c>
      <c r="F997" s="434">
        <f t="shared" si="421"/>
        <v>7.0829511766576809</v>
      </c>
      <c r="G997" s="434">
        <f t="shared" si="422"/>
        <v>7.9936057773011271E-15</v>
      </c>
      <c r="H997" s="467">
        <f t="shared" si="423"/>
        <v>8.5124747496229975</v>
      </c>
      <c r="I997" s="253">
        <f t="shared" si="428"/>
        <v>113.65676595692612</v>
      </c>
      <c r="J997">
        <f t="shared" si="429"/>
        <v>15.595425926280697</v>
      </c>
      <c r="K997" s="253">
        <f t="shared" si="424"/>
        <v>2972003447535.2485</v>
      </c>
      <c r="L997" s="249">
        <f t="shared" si="425"/>
        <v>26148935547.414661</v>
      </c>
      <c r="M997" s="253">
        <f t="shared" si="426"/>
        <v>407803787380.79395</v>
      </c>
      <c r="N997" s="443">
        <f t="shared" si="437"/>
        <v>1.0000000000002453E-2</v>
      </c>
      <c r="O997" s="454">
        <f t="shared" si="427"/>
        <v>1.000000000000008E-2</v>
      </c>
      <c r="Q997" s="353">
        <v>968</v>
      </c>
      <c r="R997" s="54">
        <f t="shared" si="411"/>
        <v>1.0310072466267539E-25</v>
      </c>
      <c r="S997" s="253">
        <f t="shared" si="430"/>
        <v>2.3771895348135273E-10</v>
      </c>
      <c r="T997" s="253">
        <f t="shared" si="431"/>
        <v>1.0796446017144049E-10</v>
      </c>
      <c r="U997">
        <f t="shared" si="412"/>
        <v>6.4251115445297115E-27</v>
      </c>
      <c r="V997" s="253">
        <f t="shared" si="413"/>
        <v>1.0796446017144049E-10</v>
      </c>
      <c r="W997" s="253">
        <f t="shared" si="414"/>
        <v>1.2975449330991223E-10</v>
      </c>
      <c r="X997">
        <f t="shared" si="432"/>
        <v>113.65676595692612</v>
      </c>
      <c r="Y997">
        <f t="shared" si="433"/>
        <v>15.595425926280697</v>
      </c>
      <c r="Z997" s="55">
        <f t="shared" si="434"/>
        <v>8.5124747496230029</v>
      </c>
      <c r="AA997" s="477">
        <f t="shared" si="435"/>
        <v>2.6959742040960438E-15</v>
      </c>
      <c r="AB997" s="253">
        <f t="shared" si="416"/>
        <v>26148935547.414661</v>
      </c>
      <c r="AC997" s="261">
        <f t="shared" si="415"/>
        <v>6.2160975929827735</v>
      </c>
      <c r="AD997" s="435">
        <f t="shared" si="436"/>
        <v>-1.5404755755586391E-2</v>
      </c>
      <c r="AE997" s="478">
        <f t="shared" si="417"/>
        <v>-5.2318781614303596E-2</v>
      </c>
    </row>
    <row r="998" spans="2:31" x14ac:dyDescent="0.3">
      <c r="B998" s="353">
        <v>969</v>
      </c>
      <c r="C998" s="432">
        <f t="shared" si="418"/>
        <v>113.65676595692591</v>
      </c>
      <c r="D998" s="433">
        <f t="shared" si="419"/>
        <v>15.595425926280686</v>
      </c>
      <c r="E998" s="434">
        <f t="shared" si="420"/>
        <v>7.0829511766576889</v>
      </c>
      <c r="F998" s="434">
        <f t="shared" si="421"/>
        <v>7.0829511766576809</v>
      </c>
      <c r="G998" s="434">
        <f t="shared" si="422"/>
        <v>7.9936057773011271E-15</v>
      </c>
      <c r="H998" s="467">
        <f t="shared" si="423"/>
        <v>8.5124747496229975</v>
      </c>
      <c r="I998" s="253">
        <f t="shared" si="428"/>
        <v>113.65676595692612</v>
      </c>
      <c r="J998">
        <f t="shared" si="429"/>
        <v>15.595425926280697</v>
      </c>
      <c r="K998" s="253">
        <f t="shared" si="424"/>
        <v>3001723482010.6011</v>
      </c>
      <c r="L998" s="249">
        <f t="shared" si="425"/>
        <v>26410424902.888809</v>
      </c>
      <c r="M998" s="253">
        <f t="shared" si="426"/>
        <v>411881825254.60217</v>
      </c>
      <c r="N998" s="443">
        <f t="shared" si="437"/>
        <v>1.0000000000000706E-2</v>
      </c>
      <c r="O998" s="454">
        <f t="shared" si="427"/>
        <v>1.0000000000000018E-2</v>
      </c>
      <c r="Q998" s="353">
        <v>969</v>
      </c>
      <c r="R998" s="54">
        <f t="shared" si="411"/>
        <v>9.6739228083933098E-26</v>
      </c>
      <c r="S998" s="253">
        <f t="shared" si="430"/>
        <v>2.3173955550940509E-10</v>
      </c>
      <c r="T998" s="253">
        <f t="shared" si="431"/>
        <v>1.0524880597249093E-10</v>
      </c>
      <c r="U998">
        <f t="shared" si="412"/>
        <v>6.0286708284989317E-27</v>
      </c>
      <c r="V998" s="253">
        <f t="shared" si="413"/>
        <v>1.0524880597249093E-10</v>
      </c>
      <c r="W998" s="253">
        <f t="shared" si="414"/>
        <v>1.2649074953691418E-10</v>
      </c>
      <c r="X998">
        <f t="shared" si="432"/>
        <v>113.65676595692612</v>
      </c>
      <c r="Y998">
        <f t="shared" si="433"/>
        <v>15.595425926280697</v>
      </c>
      <c r="Z998" s="55">
        <f t="shared" si="434"/>
        <v>8.5124747496230029</v>
      </c>
      <c r="AA998" s="477">
        <f t="shared" si="435"/>
        <v>2.5549241184741471E-15</v>
      </c>
      <c r="AB998" s="253">
        <f t="shared" si="416"/>
        <v>26410424902.888809</v>
      </c>
      <c r="AC998" s="261">
        <f t="shared" si="415"/>
        <v>6.1203401278099756</v>
      </c>
      <c r="AD998" s="435">
        <f t="shared" si="436"/>
        <v>-1.5404755755587973E-2</v>
      </c>
      <c r="AE998" s="478">
        <f t="shared" si="417"/>
        <v>-5.2318781614303533E-2</v>
      </c>
    </row>
    <row r="999" spans="2:31" x14ac:dyDescent="0.3">
      <c r="B999" s="353">
        <v>970</v>
      </c>
      <c r="C999" s="432">
        <f t="shared" si="418"/>
        <v>113.65676595692591</v>
      </c>
      <c r="D999" s="433">
        <f t="shared" si="419"/>
        <v>15.595425926280686</v>
      </c>
      <c r="E999" s="434">
        <f t="shared" si="420"/>
        <v>7.0829511766576889</v>
      </c>
      <c r="F999" s="434">
        <f t="shared" si="421"/>
        <v>7.0829511766576809</v>
      </c>
      <c r="G999" s="434">
        <f t="shared" si="422"/>
        <v>7.9936057773011271E-15</v>
      </c>
      <c r="H999" s="467">
        <f t="shared" si="423"/>
        <v>8.5124747496229975</v>
      </c>
      <c r="I999" s="253">
        <f t="shared" si="428"/>
        <v>113.65676595692612</v>
      </c>
      <c r="J999">
        <f t="shared" si="429"/>
        <v>15.595425926280697</v>
      </c>
      <c r="K999" s="253">
        <f t="shared" si="424"/>
        <v>3031740716830.707</v>
      </c>
      <c r="L999" s="249">
        <f t="shared" si="425"/>
        <v>26674529151.917698</v>
      </c>
      <c r="M999" s="253">
        <f t="shared" si="426"/>
        <v>416000643507.14703</v>
      </c>
      <c r="N999" s="443">
        <f t="shared" si="437"/>
        <v>9.9999999999971813E-3</v>
      </c>
      <c r="O999" s="454">
        <f t="shared" si="427"/>
        <v>9.9999999999999829E-3</v>
      </c>
      <c r="Q999" s="353">
        <v>970</v>
      </c>
      <c r="R999" s="54">
        <f t="shared" ref="R999:R1062" si="438">AA999/AB999</f>
        <v>9.0770247065617326E-26</v>
      </c>
      <c r="S999" s="253">
        <f t="shared" si="430"/>
        <v>2.2591055867116238E-10</v>
      </c>
      <c r="T999" s="253">
        <f t="shared" si="431"/>
        <v>1.0260145923061124E-10</v>
      </c>
      <c r="U999">
        <f t="shared" ref="U999:U1062" si="439">($C$9+$C$10)*R999</f>
        <v>5.6566912039585871E-27</v>
      </c>
      <c r="V999" s="253">
        <f t="shared" ref="V999:V1062" si="440">T999-U999</f>
        <v>1.0260145923061124E-10</v>
      </c>
      <c r="W999" s="253">
        <f t="shared" ref="W999:W1062" si="441">(1-$C$8)*S999</f>
        <v>1.2330909944055114E-10</v>
      </c>
      <c r="X999">
        <f t="shared" si="432"/>
        <v>113.65676595692612</v>
      </c>
      <c r="Y999">
        <f t="shared" si="433"/>
        <v>15.595425926280697</v>
      </c>
      <c r="Z999" s="55">
        <f t="shared" si="434"/>
        <v>8.5124747496230029</v>
      </c>
      <c r="AA999" s="477">
        <f t="shared" si="435"/>
        <v>2.4212536014785811E-15</v>
      </c>
      <c r="AB999" s="253">
        <f t="shared" si="416"/>
        <v>26674529151.917698</v>
      </c>
      <c r="AC999" s="261">
        <f t="shared" si="415"/>
        <v>6.0260577829999269</v>
      </c>
      <c r="AD999" s="435">
        <f t="shared" si="436"/>
        <v>-1.5404755755589927E-2</v>
      </c>
      <c r="AE999" s="478">
        <f t="shared" si="417"/>
        <v>-5.2318781614303589E-2</v>
      </c>
    </row>
    <row r="1000" spans="2:31" x14ac:dyDescent="0.3">
      <c r="B1000" s="353">
        <v>971</v>
      </c>
      <c r="C1000" s="432">
        <f t="shared" si="418"/>
        <v>113.65676595692591</v>
      </c>
      <c r="D1000" s="433">
        <f t="shared" si="419"/>
        <v>15.595425926280686</v>
      </c>
      <c r="E1000" s="434">
        <f t="shared" si="420"/>
        <v>7.0829511766576889</v>
      </c>
      <c r="F1000" s="434">
        <f t="shared" si="421"/>
        <v>7.0829511766576809</v>
      </c>
      <c r="G1000" s="434">
        <f t="shared" si="422"/>
        <v>7.9936057773011271E-15</v>
      </c>
      <c r="H1000" s="467">
        <f t="shared" si="423"/>
        <v>8.5124747496229975</v>
      </c>
      <c r="I1000" s="253">
        <f t="shared" si="428"/>
        <v>113.65676595692612</v>
      </c>
      <c r="J1000">
        <f t="shared" si="429"/>
        <v>15.595425926280697</v>
      </c>
      <c r="K1000" s="253">
        <f t="shared" si="424"/>
        <v>3062058123999.0142</v>
      </c>
      <c r="L1000" s="249">
        <f t="shared" si="425"/>
        <v>26941274443.436874</v>
      </c>
      <c r="M1000" s="253">
        <f t="shared" si="426"/>
        <v>420160649942.21802</v>
      </c>
      <c r="N1000" s="443">
        <f t="shared" si="437"/>
        <v>9.999999999998831E-3</v>
      </c>
      <c r="O1000" s="454">
        <f t="shared" si="427"/>
        <v>1.0000000000000019E-2</v>
      </c>
      <c r="Q1000" s="353">
        <v>971</v>
      </c>
      <c r="R1000" s="54">
        <f t="shared" si="438"/>
        <v>8.5169562705262274E-26</v>
      </c>
      <c r="S1000" s="253">
        <f t="shared" si="430"/>
        <v>2.2022817989329236E-10</v>
      </c>
      <c r="T1000" s="253">
        <f t="shared" si="431"/>
        <v>1.0002070179306636E-10</v>
      </c>
      <c r="U1000">
        <f t="shared" si="439"/>
        <v>5.3076633784149756E-27</v>
      </c>
      <c r="V1000" s="253">
        <f t="shared" si="440"/>
        <v>1.0002070179306636E-10</v>
      </c>
      <c r="W1000" s="253">
        <f t="shared" si="441"/>
        <v>1.2020747810022601E-10</v>
      </c>
      <c r="X1000">
        <f t="shared" si="432"/>
        <v>113.65676595692612</v>
      </c>
      <c r="Y1000">
        <f t="shared" si="433"/>
        <v>15.595425926280697</v>
      </c>
      <c r="Z1000" s="55">
        <f t="shared" si="434"/>
        <v>8.5124747496230029</v>
      </c>
      <c r="AA1000" s="477">
        <f t="shared" si="435"/>
        <v>2.294576563069977E-15</v>
      </c>
      <c r="AB1000" s="253">
        <f t="shared" si="416"/>
        <v>26941274443.436874</v>
      </c>
      <c r="AC1000" s="261">
        <f t="shared" si="415"/>
        <v>5.9332278346837732</v>
      </c>
      <c r="AD1000" s="435">
        <f t="shared" si="436"/>
        <v>-1.5404755755584625E-2</v>
      </c>
      <c r="AE1000" s="478">
        <f t="shared" si="417"/>
        <v>-5.2318781614303672E-2</v>
      </c>
    </row>
    <row r="1001" spans="2:31" x14ac:dyDescent="0.3">
      <c r="B1001" s="353">
        <v>972</v>
      </c>
      <c r="C1001" s="432">
        <f t="shared" si="418"/>
        <v>113.65676595692591</v>
      </c>
      <c r="D1001" s="433">
        <f t="shared" si="419"/>
        <v>15.595425926280686</v>
      </c>
      <c r="E1001" s="434">
        <f t="shared" si="420"/>
        <v>7.0829511766576889</v>
      </c>
      <c r="F1001" s="434">
        <f t="shared" si="421"/>
        <v>7.0829511766576809</v>
      </c>
      <c r="G1001" s="434">
        <f t="shared" si="422"/>
        <v>7.9936057773011271E-15</v>
      </c>
      <c r="H1001" s="467">
        <f t="shared" si="423"/>
        <v>8.5124747496229975</v>
      </c>
      <c r="I1001" s="253">
        <f t="shared" si="428"/>
        <v>113.65676595692612</v>
      </c>
      <c r="J1001">
        <f t="shared" si="429"/>
        <v>15.595425926280697</v>
      </c>
      <c r="K1001" s="253">
        <f t="shared" si="424"/>
        <v>3092678705239.0044</v>
      </c>
      <c r="L1001" s="249">
        <f t="shared" si="425"/>
        <v>27210687187.871243</v>
      </c>
      <c r="M1001" s="253">
        <f t="shared" si="426"/>
        <v>424362256441.6413</v>
      </c>
      <c r="N1001" s="443">
        <f t="shared" si="437"/>
        <v>1.0000000000002614E-2</v>
      </c>
      <c r="O1001" s="454">
        <f t="shared" si="427"/>
        <v>1.000000000000003E-2</v>
      </c>
      <c r="Q1001" s="353">
        <v>972</v>
      </c>
      <c r="R1001" s="54">
        <f t="shared" si="438"/>
        <v>7.9914450449405867E-26</v>
      </c>
      <c r="S1001" s="253">
        <f t="shared" si="430"/>
        <v>2.1468873125894885E-10</v>
      </c>
      <c r="T1001" s="253">
        <f t="shared" si="431"/>
        <v>9.7504858724199598E-11</v>
      </c>
      <c r="U1001">
        <f t="shared" si="439"/>
        <v>4.9801711853836097E-27</v>
      </c>
      <c r="V1001" s="253">
        <f t="shared" si="440"/>
        <v>9.7504858724199598E-11</v>
      </c>
      <c r="W1001" s="253">
        <f t="shared" si="441"/>
        <v>1.1718387253474925E-10</v>
      </c>
      <c r="X1001">
        <f t="shared" si="432"/>
        <v>113.65676595692612</v>
      </c>
      <c r="Y1001">
        <f t="shared" si="433"/>
        <v>15.595425926280697</v>
      </c>
      <c r="Z1001" s="55">
        <f t="shared" si="434"/>
        <v>8.5124747496230029</v>
      </c>
      <c r="AA1001" s="477">
        <f t="shared" si="435"/>
        <v>2.1745271129694196E-15</v>
      </c>
      <c r="AB1001" s="253">
        <f t="shared" si="416"/>
        <v>27210687187.871243</v>
      </c>
      <c r="AC1001" s="261">
        <f t="shared" ref="AC1001:AC1064" si="442">$C$11*(AA1001^$C$7)*(AB1001^(1-$C$7))</f>
        <v>5.8418279090482228</v>
      </c>
      <c r="AD1001" s="435">
        <f t="shared" si="436"/>
        <v>-1.5404755755586426E-2</v>
      </c>
      <c r="AE1001" s="478">
        <f t="shared" si="417"/>
        <v>-5.2318781614303589E-2</v>
      </c>
    </row>
    <row r="1002" spans="2:31" x14ac:dyDescent="0.3">
      <c r="B1002" s="353">
        <v>973</v>
      </c>
      <c r="C1002" s="432">
        <f t="shared" si="418"/>
        <v>113.65676595692591</v>
      </c>
      <c r="D1002" s="433">
        <f t="shared" si="419"/>
        <v>15.595425926280686</v>
      </c>
      <c r="E1002" s="434">
        <f t="shared" si="420"/>
        <v>7.0829511766576889</v>
      </c>
      <c r="F1002" s="434">
        <f t="shared" si="421"/>
        <v>7.0829511766576809</v>
      </c>
      <c r="G1002" s="434">
        <f t="shared" si="422"/>
        <v>7.9936057773011271E-15</v>
      </c>
      <c r="H1002" s="467">
        <f t="shared" si="423"/>
        <v>8.5124747496229975</v>
      </c>
      <c r="I1002" s="253">
        <f t="shared" si="428"/>
        <v>113.65676595692612</v>
      </c>
      <c r="J1002">
        <f t="shared" si="429"/>
        <v>15.595425926280697</v>
      </c>
      <c r="K1002" s="253">
        <f t="shared" si="424"/>
        <v>3123605492291.394</v>
      </c>
      <c r="L1002" s="249">
        <f t="shared" si="425"/>
        <v>27482794059.749954</v>
      </c>
      <c r="M1002" s="253">
        <f t="shared" si="426"/>
        <v>428605879006.05798</v>
      </c>
      <c r="N1002" s="443">
        <f t="shared" si="437"/>
        <v>1.0000000000000646E-2</v>
      </c>
      <c r="O1002" s="454">
        <f t="shared" si="427"/>
        <v>9.9999999999998718E-3</v>
      </c>
      <c r="Q1002" s="353">
        <v>973</v>
      </c>
      <c r="R1002" s="54">
        <f t="shared" si="438"/>
        <v>7.4983587889620123E-26</v>
      </c>
      <c r="S1002" s="253">
        <f t="shared" si="430"/>
        <v>2.0928861761428537E-10</v>
      </c>
      <c r="T1002" s="253">
        <f t="shared" si="431"/>
        <v>9.5052297218386576E-11</v>
      </c>
      <c r="U1002">
        <f t="shared" si="439"/>
        <v>4.6728858383501756E-27</v>
      </c>
      <c r="V1002" s="253">
        <f t="shared" si="440"/>
        <v>9.5052297218386576E-11</v>
      </c>
      <c r="W1002" s="253">
        <f t="shared" si="441"/>
        <v>1.1423632039589879E-10</v>
      </c>
      <c r="X1002">
        <f t="shared" si="432"/>
        <v>113.65676595692612</v>
      </c>
      <c r="Y1002">
        <f t="shared" si="433"/>
        <v>15.595425926280697</v>
      </c>
      <c r="Z1002" s="55">
        <f t="shared" si="434"/>
        <v>8.5124747496230029</v>
      </c>
      <c r="AA1002" s="477">
        <f t="shared" si="435"/>
        <v>2.0607585038315904E-15</v>
      </c>
      <c r="AB1002" s="253">
        <f t="shared" ref="AB1002:AB1065" si="443">AB1001*(1+$C$10)</f>
        <v>27482794059.749954</v>
      </c>
      <c r="AC1002" s="261">
        <f t="shared" si="442"/>
        <v>5.7518359769431671</v>
      </c>
      <c r="AD1002" s="435">
        <f t="shared" si="436"/>
        <v>-1.5404755755586377E-2</v>
      </c>
      <c r="AE1002" s="478">
        <f t="shared" ref="AE1002:AE1065" si="444">(AA1002-AA1001)/AA1001</f>
        <v>-5.2318781614303617E-2</v>
      </c>
    </row>
    <row r="1003" spans="2:31" x14ac:dyDescent="0.3">
      <c r="B1003" s="353">
        <v>974</v>
      </c>
      <c r="C1003" s="432">
        <f t="shared" si="418"/>
        <v>113.65676595692591</v>
      </c>
      <c r="D1003" s="433">
        <f t="shared" si="419"/>
        <v>15.595425926280686</v>
      </c>
      <c r="E1003" s="434">
        <f t="shared" si="420"/>
        <v>7.0829511766576889</v>
      </c>
      <c r="F1003" s="434">
        <f t="shared" si="421"/>
        <v>7.0829511766576809</v>
      </c>
      <c r="G1003" s="434">
        <f t="shared" si="422"/>
        <v>7.9936057773011271E-15</v>
      </c>
      <c r="H1003" s="467">
        <f t="shared" si="423"/>
        <v>8.5124747496229975</v>
      </c>
      <c r="I1003" s="253">
        <f t="shared" si="428"/>
        <v>113.65676595692612</v>
      </c>
      <c r="J1003">
        <f t="shared" si="429"/>
        <v>15.595425926280697</v>
      </c>
      <c r="K1003" s="253">
        <f t="shared" si="424"/>
        <v>3154841547214.3081</v>
      </c>
      <c r="L1003" s="249">
        <f t="shared" si="425"/>
        <v>27757622000.347454</v>
      </c>
      <c r="M1003" s="253">
        <f t="shared" si="426"/>
        <v>432891937796.11804</v>
      </c>
      <c r="N1003" s="443">
        <f t="shared" si="437"/>
        <v>9.9999999999987842E-3</v>
      </c>
      <c r="O1003" s="454">
        <f t="shared" si="427"/>
        <v>1.0000000000000038E-2</v>
      </c>
      <c r="Q1003" s="353">
        <v>974</v>
      </c>
      <c r="R1003" s="54">
        <f t="shared" si="438"/>
        <v>7.0356968247689243E-26</v>
      </c>
      <c r="S1003" s="253">
        <f t="shared" si="430"/>
        <v>2.040243342351616E-10</v>
      </c>
      <c r="T1003" s="253">
        <f t="shared" si="431"/>
        <v>9.2661425540326766E-11</v>
      </c>
      <c r="U1003">
        <f t="shared" si="439"/>
        <v>4.3845605392722376E-27</v>
      </c>
      <c r="V1003" s="253">
        <f t="shared" si="440"/>
        <v>9.2661425540326766E-11</v>
      </c>
      <c r="W1003" s="253">
        <f t="shared" si="441"/>
        <v>1.1136290869483483E-10</v>
      </c>
      <c r="X1003">
        <f t="shared" si="432"/>
        <v>113.65676595692612</v>
      </c>
      <c r="Y1003">
        <f t="shared" si="433"/>
        <v>15.595425926280697</v>
      </c>
      <c r="Z1003" s="55">
        <f t="shared" si="434"/>
        <v>8.5124747496230029</v>
      </c>
      <c r="AA1003" s="477">
        <f t="shared" si="435"/>
        <v>1.9529421297098062E-15</v>
      </c>
      <c r="AB1003" s="253">
        <f t="shared" si="443"/>
        <v>27757622000.347454</v>
      </c>
      <c r="AC1003" s="261">
        <f t="shared" si="442"/>
        <v>5.6632303485721636</v>
      </c>
      <c r="AD1003" s="435">
        <f t="shared" si="436"/>
        <v>-1.5404755755586282E-2</v>
      </c>
      <c r="AE1003" s="478">
        <f t="shared" si="444"/>
        <v>-5.2318781614303665E-2</v>
      </c>
    </row>
    <row r="1004" spans="2:31" x14ac:dyDescent="0.3">
      <c r="B1004" s="353">
        <v>975</v>
      </c>
      <c r="C1004" s="432">
        <f t="shared" si="418"/>
        <v>113.65676595692591</v>
      </c>
      <c r="D1004" s="433">
        <f t="shared" si="419"/>
        <v>15.595425926280686</v>
      </c>
      <c r="E1004" s="434">
        <f t="shared" si="420"/>
        <v>7.0829511766576889</v>
      </c>
      <c r="F1004" s="434">
        <f t="shared" si="421"/>
        <v>7.0829511766576809</v>
      </c>
      <c r="G1004" s="434">
        <f t="shared" si="422"/>
        <v>7.9936057773011271E-15</v>
      </c>
      <c r="H1004" s="467">
        <f t="shared" si="423"/>
        <v>8.5124747496229975</v>
      </c>
      <c r="I1004" s="253">
        <f t="shared" si="428"/>
        <v>113.65676595692612</v>
      </c>
      <c r="J1004">
        <f t="shared" si="429"/>
        <v>15.595425926280697</v>
      </c>
      <c r="K1004" s="253">
        <f t="shared" si="424"/>
        <v>3186389962686.4512</v>
      </c>
      <c r="L1004" s="249">
        <f t="shared" si="425"/>
        <v>28035198220.350929</v>
      </c>
      <c r="M1004" s="253">
        <f t="shared" si="426"/>
        <v>437220857174.0788</v>
      </c>
      <c r="N1004" s="443">
        <f t="shared" si="437"/>
        <v>9.9999999999990166E-3</v>
      </c>
      <c r="O1004" s="454">
        <f t="shared" si="427"/>
        <v>9.999999999999995E-3</v>
      </c>
      <c r="Q1004" s="353">
        <v>975</v>
      </c>
      <c r="R1004" s="54">
        <f t="shared" si="438"/>
        <v>6.601581919890485E-26</v>
      </c>
      <c r="S1004" s="253">
        <f t="shared" si="430"/>
        <v>1.9889246455254688E-10</v>
      </c>
      <c r="T1004" s="253">
        <f t="shared" si="431"/>
        <v>9.0330691991993433E-11</v>
      </c>
      <c r="U1004">
        <f t="shared" si="439"/>
        <v>4.1140254197459015E-27</v>
      </c>
      <c r="V1004" s="253">
        <f t="shared" si="440"/>
        <v>9.0330691991993433E-11</v>
      </c>
      <c r="W1004" s="253">
        <f t="shared" si="441"/>
        <v>1.0856177256055344E-10</v>
      </c>
      <c r="X1004">
        <f t="shared" si="432"/>
        <v>113.65676595692612</v>
      </c>
      <c r="Y1004">
        <f t="shared" si="433"/>
        <v>15.595425926280697</v>
      </c>
      <c r="Z1004" s="55">
        <f t="shared" si="434"/>
        <v>8.5124747496230029</v>
      </c>
      <c r="AA1004" s="477">
        <f t="shared" si="435"/>
        <v>1.8507665769201459E-15</v>
      </c>
      <c r="AB1004" s="253">
        <f t="shared" si="443"/>
        <v>28035198220.350929</v>
      </c>
      <c r="AC1004" s="261">
        <f t="shared" si="442"/>
        <v>5.5759896682647749</v>
      </c>
      <c r="AD1004" s="435">
        <f t="shared" si="436"/>
        <v>-1.5404755755588169E-2</v>
      </c>
      <c r="AE1004" s="478">
        <f t="shared" si="444"/>
        <v>-5.2318781614303582E-2</v>
      </c>
    </row>
    <row r="1005" spans="2:31" x14ac:dyDescent="0.3">
      <c r="B1005" s="353">
        <v>976</v>
      </c>
      <c r="C1005" s="432">
        <f t="shared" si="418"/>
        <v>113.65676595692591</v>
      </c>
      <c r="D1005" s="433">
        <f t="shared" si="419"/>
        <v>15.595425926280686</v>
      </c>
      <c r="E1005" s="434">
        <f t="shared" si="420"/>
        <v>7.0829511766576889</v>
      </c>
      <c r="F1005" s="434">
        <f t="shared" si="421"/>
        <v>7.0829511766576809</v>
      </c>
      <c r="G1005" s="434">
        <f t="shared" si="422"/>
        <v>7.9936057773011271E-15</v>
      </c>
      <c r="H1005" s="467">
        <f t="shared" si="423"/>
        <v>8.5124747496229975</v>
      </c>
      <c r="I1005" s="253">
        <f t="shared" si="428"/>
        <v>113.65676595692612</v>
      </c>
      <c r="J1005">
        <f t="shared" si="429"/>
        <v>15.595425926280697</v>
      </c>
      <c r="K1005" s="253">
        <f t="shared" si="424"/>
        <v>3218253862313.3159</v>
      </c>
      <c r="L1005" s="249">
        <f t="shared" si="425"/>
        <v>28315550202.55444</v>
      </c>
      <c r="M1005" s="253">
        <f t="shared" si="426"/>
        <v>441593065745.81982</v>
      </c>
      <c r="N1005" s="443">
        <f t="shared" si="437"/>
        <v>1.0000000000000548E-2</v>
      </c>
      <c r="O1005" s="454">
        <f t="shared" si="427"/>
        <v>1.0000000000000073E-2</v>
      </c>
      <c r="Q1005" s="353">
        <v>976</v>
      </c>
      <c r="R1005" s="54">
        <f t="shared" si="438"/>
        <v>6.1942526704106924E-26</v>
      </c>
      <c r="S1005" s="253">
        <f t="shared" si="430"/>
        <v>1.9388967793513709E-10</v>
      </c>
      <c r="T1005" s="253">
        <f t="shared" si="431"/>
        <v>8.805858390556808E-11</v>
      </c>
      <c r="U1005">
        <f t="shared" si="439"/>
        <v>3.860182794311408E-27</v>
      </c>
      <c r="V1005" s="253">
        <f t="shared" si="440"/>
        <v>8.805858390556808E-11</v>
      </c>
      <c r="W1005" s="253">
        <f t="shared" si="441"/>
        <v>1.0583109402956901E-10</v>
      </c>
      <c r="X1005">
        <f t="shared" si="432"/>
        <v>113.65676595692612</v>
      </c>
      <c r="Y1005">
        <f t="shared" si="433"/>
        <v>15.595425926280697</v>
      </c>
      <c r="Z1005" s="55">
        <f t="shared" si="434"/>
        <v>8.5124747496230029</v>
      </c>
      <c r="AA1005" s="477">
        <f t="shared" si="435"/>
        <v>1.7539367245632086E-15</v>
      </c>
      <c r="AB1005" s="253">
        <f t="shared" si="443"/>
        <v>28315550202.55444</v>
      </c>
      <c r="AC1005" s="261">
        <f t="shared" si="442"/>
        <v>5.4900929093294728</v>
      </c>
      <c r="AD1005" s="435">
        <f t="shared" si="436"/>
        <v>-1.5404755755588201E-2</v>
      </c>
      <c r="AE1005" s="478">
        <f t="shared" si="444"/>
        <v>-5.2318781614303617E-2</v>
      </c>
    </row>
    <row r="1006" spans="2:31" x14ac:dyDescent="0.3">
      <c r="B1006" s="353">
        <v>977</v>
      </c>
      <c r="C1006" s="432">
        <f t="shared" si="418"/>
        <v>113.65676595692591</v>
      </c>
      <c r="D1006" s="433">
        <f t="shared" si="419"/>
        <v>15.595425926280686</v>
      </c>
      <c r="E1006" s="434">
        <f t="shared" si="420"/>
        <v>7.0829511766576889</v>
      </c>
      <c r="F1006" s="434">
        <f t="shared" si="421"/>
        <v>7.0829511766576809</v>
      </c>
      <c r="G1006" s="434">
        <f t="shared" si="422"/>
        <v>7.9936057773011271E-15</v>
      </c>
      <c r="H1006" s="467">
        <f t="shared" si="423"/>
        <v>8.5124747496229975</v>
      </c>
      <c r="I1006" s="253">
        <f t="shared" si="428"/>
        <v>113.65676595692612</v>
      </c>
      <c r="J1006">
        <f t="shared" si="429"/>
        <v>15.595425926280697</v>
      </c>
      <c r="K1006" s="253">
        <f t="shared" si="424"/>
        <v>3250436400936.4492</v>
      </c>
      <c r="L1006" s="249">
        <f t="shared" si="425"/>
        <v>28598705704.579983</v>
      </c>
      <c r="M1006" s="253">
        <f t="shared" si="426"/>
        <v>446008996403.27838</v>
      </c>
      <c r="N1006" s="443">
        <f t="shared" si="437"/>
        <v>1.0000000000000812E-2</v>
      </c>
      <c r="O1006" s="454">
        <f t="shared" si="427"/>
        <v>1.0000000000000044E-2</v>
      </c>
      <c r="Q1006" s="353">
        <v>977</v>
      </c>
      <c r="R1006" s="54">
        <f t="shared" si="438"/>
        <v>5.8120563541422365E-26</v>
      </c>
      <c r="S1006" s="253">
        <f t="shared" si="430"/>
        <v>1.8901272752773914E-10</v>
      </c>
      <c r="T1006" s="253">
        <f t="shared" si="431"/>
        <v>8.5843626661702753E-11</v>
      </c>
      <c r="U1006">
        <f t="shared" si="439"/>
        <v>3.6220027066381559E-27</v>
      </c>
      <c r="V1006" s="253">
        <f t="shared" si="440"/>
        <v>8.5843626661702753E-11</v>
      </c>
      <c r="W1006" s="253">
        <f t="shared" si="441"/>
        <v>1.0316910086603639E-10</v>
      </c>
      <c r="X1006">
        <f t="shared" si="432"/>
        <v>113.65676595692612</v>
      </c>
      <c r="Y1006">
        <f t="shared" si="433"/>
        <v>15.595425926280697</v>
      </c>
      <c r="Z1006" s="55">
        <f t="shared" si="434"/>
        <v>8.5124747496230029</v>
      </c>
      <c r="AA1006" s="477">
        <f t="shared" si="435"/>
        <v>1.662172892105479E-15</v>
      </c>
      <c r="AB1006" s="253">
        <f t="shared" si="443"/>
        <v>28598705704.579983</v>
      </c>
      <c r="AC1006" s="261">
        <f t="shared" si="442"/>
        <v>5.4055193689857761</v>
      </c>
      <c r="AD1006" s="435">
        <f t="shared" si="436"/>
        <v>-1.5404755755586292E-2</v>
      </c>
      <c r="AE1006" s="478">
        <f t="shared" si="444"/>
        <v>-5.2318781614303624E-2</v>
      </c>
    </row>
    <row r="1007" spans="2:31" x14ac:dyDescent="0.3">
      <c r="B1007" s="353">
        <v>978</v>
      </c>
      <c r="C1007" s="432">
        <f t="shared" si="418"/>
        <v>113.65676595692591</v>
      </c>
      <c r="D1007" s="433">
        <f t="shared" si="419"/>
        <v>15.595425926280686</v>
      </c>
      <c r="E1007" s="434">
        <f t="shared" si="420"/>
        <v>7.0829511766576889</v>
      </c>
      <c r="F1007" s="434">
        <f t="shared" si="421"/>
        <v>7.0829511766576809</v>
      </c>
      <c r="G1007" s="434">
        <f t="shared" si="422"/>
        <v>7.9936057773011271E-15</v>
      </c>
      <c r="H1007" s="467">
        <f t="shared" si="423"/>
        <v>8.5124747496229975</v>
      </c>
      <c r="I1007" s="253">
        <f t="shared" si="428"/>
        <v>113.65676595692612</v>
      </c>
      <c r="J1007">
        <f t="shared" si="429"/>
        <v>15.595425926280697</v>
      </c>
      <c r="K1007" s="253">
        <f t="shared" si="424"/>
        <v>3282940764945.8135</v>
      </c>
      <c r="L1007" s="249">
        <f t="shared" si="425"/>
        <v>28884692761.625782</v>
      </c>
      <c r="M1007" s="253">
        <f t="shared" si="426"/>
        <v>450469086367.31067</v>
      </c>
      <c r="N1007" s="443">
        <f t="shared" si="437"/>
        <v>9.9999999999988883E-3</v>
      </c>
      <c r="O1007" s="454">
        <f t="shared" si="427"/>
        <v>9.9999999999999273E-3</v>
      </c>
      <c r="Q1007" s="353">
        <v>978</v>
      </c>
      <c r="R1007" s="54">
        <f t="shared" si="438"/>
        <v>5.4534422247721217E-26</v>
      </c>
      <c r="S1007" s="253">
        <f t="shared" si="430"/>
        <v>1.8425844814403696E-10</v>
      </c>
      <c r="T1007" s="253">
        <f t="shared" si="431"/>
        <v>8.3684382732480761E-11</v>
      </c>
      <c r="U1007">
        <f t="shared" si="439"/>
        <v>3.3985187505179574E-27</v>
      </c>
      <c r="V1007" s="253">
        <f t="shared" si="440"/>
        <v>8.3684382732480761E-11</v>
      </c>
      <c r="W1007" s="253">
        <f t="shared" si="441"/>
        <v>1.005740654115562E-10</v>
      </c>
      <c r="X1007">
        <f t="shared" si="432"/>
        <v>113.65676595692612</v>
      </c>
      <c r="Y1007">
        <f t="shared" si="433"/>
        <v>15.595425926280697</v>
      </c>
      <c r="Z1007" s="55">
        <f t="shared" si="434"/>
        <v>8.5124747496230029</v>
      </c>
      <c r="AA1007" s="477">
        <f t="shared" si="435"/>
        <v>1.5752100315581971E-15</v>
      </c>
      <c r="AB1007" s="253">
        <f t="shared" si="443"/>
        <v>28884692761.625782</v>
      </c>
      <c r="AC1007" s="261">
        <f t="shared" si="442"/>
        <v>5.3222486633744586</v>
      </c>
      <c r="AD1007" s="435">
        <f t="shared" si="436"/>
        <v>-1.5404755755586428E-2</v>
      </c>
      <c r="AE1007" s="478">
        <f t="shared" si="444"/>
        <v>-5.2318781614303568E-2</v>
      </c>
    </row>
    <row r="1008" spans="2:31" x14ac:dyDescent="0.3">
      <c r="B1008" s="353">
        <v>979</v>
      </c>
      <c r="C1008" s="432">
        <f t="shared" si="418"/>
        <v>113.65676595692591</v>
      </c>
      <c r="D1008" s="433">
        <f t="shared" si="419"/>
        <v>15.595425926280686</v>
      </c>
      <c r="E1008" s="434">
        <f t="shared" si="420"/>
        <v>7.0829511766576889</v>
      </c>
      <c r="F1008" s="434">
        <f t="shared" si="421"/>
        <v>7.0829511766576809</v>
      </c>
      <c r="G1008" s="434">
        <f t="shared" si="422"/>
        <v>7.9936057773011271E-15</v>
      </c>
      <c r="H1008" s="467">
        <f t="shared" si="423"/>
        <v>8.5124747496229975</v>
      </c>
      <c r="I1008" s="253">
        <f t="shared" si="428"/>
        <v>113.65676595692612</v>
      </c>
      <c r="J1008">
        <f t="shared" si="429"/>
        <v>15.595425926280697</v>
      </c>
      <c r="K1008" s="253">
        <f t="shared" si="424"/>
        <v>3315770172595.2715</v>
      </c>
      <c r="L1008" s="249">
        <f t="shared" si="425"/>
        <v>29173539689.242039</v>
      </c>
      <c r="M1008" s="253">
        <f t="shared" si="426"/>
        <v>454973777230.98413</v>
      </c>
      <c r="N1008" s="443">
        <f t="shared" si="437"/>
        <v>1.0000000000000788E-2</v>
      </c>
      <c r="O1008" s="454">
        <f t="shared" si="427"/>
        <v>9.999999999999962E-3</v>
      </c>
      <c r="Q1008" s="353">
        <v>979</v>
      </c>
      <c r="R1008" s="54">
        <f t="shared" si="438"/>
        <v>5.116955219770344E-26</v>
      </c>
      <c r="S1008" s="253">
        <f t="shared" si="430"/>
        <v>1.7962375421235076E-10</v>
      </c>
      <c r="T1008" s="253">
        <f t="shared" si="431"/>
        <v>8.1579450748445242E-11</v>
      </c>
      <c r="U1008">
        <f t="shared" si="439"/>
        <v>3.1888241487103891E-27</v>
      </c>
      <c r="V1008" s="253">
        <f t="shared" si="440"/>
        <v>8.1579450748445242E-11</v>
      </c>
      <c r="W1008" s="253">
        <f t="shared" si="441"/>
        <v>9.8044303463905519E-11</v>
      </c>
      <c r="X1008">
        <f t="shared" si="432"/>
        <v>113.65676595692612</v>
      </c>
      <c r="Y1008">
        <f t="shared" si="433"/>
        <v>15.595425926280697</v>
      </c>
      <c r="Z1008" s="55">
        <f t="shared" si="434"/>
        <v>8.5124747496230029</v>
      </c>
      <c r="AA1008" s="477">
        <f t="shared" si="435"/>
        <v>1.4927969619204435E-15</v>
      </c>
      <c r="AB1008" s="253">
        <f t="shared" si="443"/>
        <v>29173539689.242039</v>
      </c>
      <c r="AC1008" s="261">
        <f t="shared" si="442"/>
        <v>5.2402607226446785</v>
      </c>
      <c r="AD1008" s="435">
        <f t="shared" si="436"/>
        <v>-1.5404755755586473E-2</v>
      </c>
      <c r="AE1008" s="478">
        <f t="shared" si="444"/>
        <v>-5.2318781614303617E-2</v>
      </c>
    </row>
    <row r="1009" spans="2:31" x14ac:dyDescent="0.3">
      <c r="B1009" s="353">
        <v>980</v>
      </c>
      <c r="C1009" s="432">
        <f t="shared" si="418"/>
        <v>113.65676595692591</v>
      </c>
      <c r="D1009" s="433">
        <f t="shared" si="419"/>
        <v>15.595425926280686</v>
      </c>
      <c r="E1009" s="434">
        <f t="shared" si="420"/>
        <v>7.0829511766576889</v>
      </c>
      <c r="F1009" s="434">
        <f t="shared" si="421"/>
        <v>7.0829511766576809</v>
      </c>
      <c r="G1009" s="434">
        <f t="shared" si="422"/>
        <v>7.9936057773011271E-15</v>
      </c>
      <c r="H1009" s="467">
        <f t="shared" si="423"/>
        <v>8.5124747496229975</v>
      </c>
      <c r="I1009" s="253">
        <f t="shared" si="428"/>
        <v>113.65676595692612</v>
      </c>
      <c r="J1009">
        <f t="shared" si="429"/>
        <v>15.595425926280697</v>
      </c>
      <c r="K1009" s="253">
        <f t="shared" si="424"/>
        <v>3348927874321.2241</v>
      </c>
      <c r="L1009" s="249">
        <f t="shared" si="425"/>
        <v>29465275086.13446</v>
      </c>
      <c r="M1009" s="253">
        <f t="shared" si="426"/>
        <v>459523515003.2934</v>
      </c>
      <c r="N1009" s="443">
        <f t="shared" si="437"/>
        <v>9.9999999999987339E-3</v>
      </c>
      <c r="O1009" s="454">
        <f t="shared" si="427"/>
        <v>9.9999999999999759E-3</v>
      </c>
      <c r="Q1009" s="353">
        <v>980</v>
      </c>
      <c r="R1009" s="54">
        <f t="shared" si="438"/>
        <v>4.8012300565316912E-26</v>
      </c>
      <c r="S1009" s="253">
        <f t="shared" si="430"/>
        <v>1.751056377730774E-10</v>
      </c>
      <c r="T1009" s="253">
        <f t="shared" si="431"/>
        <v>7.9527464589099633E-11</v>
      </c>
      <c r="U1009">
        <f t="shared" si="439"/>
        <v>2.9920680737302893E-27</v>
      </c>
      <c r="V1009" s="253">
        <f t="shared" si="440"/>
        <v>7.9527464589099633E-11</v>
      </c>
      <c r="W1009" s="253">
        <f t="shared" si="441"/>
        <v>9.557817318397777E-11</v>
      </c>
      <c r="X1009">
        <f t="shared" si="432"/>
        <v>113.65676595692612</v>
      </c>
      <c r="Y1009">
        <f t="shared" si="433"/>
        <v>15.595425926280697</v>
      </c>
      <c r="Z1009" s="55">
        <f t="shared" si="434"/>
        <v>8.5124747496230029</v>
      </c>
      <c r="AA1009" s="477">
        <f t="shared" si="435"/>
        <v>1.4146956436752319E-15</v>
      </c>
      <c r="AB1009" s="253">
        <f t="shared" si="443"/>
        <v>29465275086.13446</v>
      </c>
      <c r="AC1009" s="261">
        <f t="shared" si="442"/>
        <v>5.1595357861167441</v>
      </c>
      <c r="AD1009" s="435">
        <f t="shared" si="436"/>
        <v>-1.5404755755586471E-2</v>
      </c>
      <c r="AE1009" s="478">
        <f t="shared" si="444"/>
        <v>-5.2318781614303644E-2</v>
      </c>
    </row>
    <row r="1010" spans="2:31" x14ac:dyDescent="0.3">
      <c r="B1010" s="353">
        <v>981</v>
      </c>
      <c r="C1010" s="432">
        <f t="shared" si="418"/>
        <v>113.65676595692591</v>
      </c>
      <c r="D1010" s="433">
        <f t="shared" si="419"/>
        <v>15.595425926280686</v>
      </c>
      <c r="E1010" s="434">
        <f t="shared" si="420"/>
        <v>7.0829511766576889</v>
      </c>
      <c r="F1010" s="434">
        <f t="shared" si="421"/>
        <v>7.0829511766576809</v>
      </c>
      <c r="G1010" s="434">
        <f t="shared" si="422"/>
        <v>7.9936057773011271E-15</v>
      </c>
      <c r="H1010" s="467">
        <f t="shared" si="423"/>
        <v>8.5124747496229975</v>
      </c>
      <c r="I1010" s="253">
        <f t="shared" si="428"/>
        <v>113.65676595692612</v>
      </c>
      <c r="J1010">
        <f t="shared" si="429"/>
        <v>15.595425926280697</v>
      </c>
      <c r="K1010" s="253">
        <f t="shared" si="424"/>
        <v>3382417153064.4365</v>
      </c>
      <c r="L1010" s="249">
        <f t="shared" si="425"/>
        <v>29759927836.995804</v>
      </c>
      <c r="M1010" s="253">
        <f t="shared" si="426"/>
        <v>464118750153.32666</v>
      </c>
      <c r="N1010" s="443">
        <f t="shared" si="437"/>
        <v>1.0000000000000718E-2</v>
      </c>
      <c r="O1010" s="454">
        <f t="shared" si="427"/>
        <v>1.0000000000000049E-2</v>
      </c>
      <c r="Q1010" s="353">
        <v>981</v>
      </c>
      <c r="R1010" s="54">
        <f t="shared" si="438"/>
        <v>4.5049856927960192E-26</v>
      </c>
      <c r="S1010" s="253">
        <f t="shared" si="430"/>
        <v>1.7070116652649162E-10</v>
      </c>
      <c r="T1010" s="253">
        <f t="shared" si="431"/>
        <v>7.7527092496280506E-11</v>
      </c>
      <c r="U1010">
        <f t="shared" si="439"/>
        <v>2.8074521956491727E-27</v>
      </c>
      <c r="V1010" s="253">
        <f t="shared" si="440"/>
        <v>7.7527092496280506E-11</v>
      </c>
      <c r="W1010" s="253">
        <f t="shared" si="441"/>
        <v>9.3174074030211117E-11</v>
      </c>
      <c r="X1010">
        <f t="shared" si="432"/>
        <v>113.65676595692612</v>
      </c>
      <c r="Y1010">
        <f t="shared" si="433"/>
        <v>15.595425926280697</v>
      </c>
      <c r="Z1010" s="55">
        <f t="shared" si="434"/>
        <v>8.5124747496230029</v>
      </c>
      <c r="AA1010" s="477">
        <f t="shared" si="435"/>
        <v>1.3406804912430807E-15</v>
      </c>
      <c r="AB1010" s="253">
        <f t="shared" si="443"/>
        <v>29759927836.995804</v>
      </c>
      <c r="AC1010" s="261">
        <f t="shared" si="442"/>
        <v>5.080054397519409</v>
      </c>
      <c r="AD1010" s="435">
        <f t="shared" si="436"/>
        <v>-1.5404755755586244E-2</v>
      </c>
      <c r="AE1010" s="478">
        <f t="shared" si="444"/>
        <v>-5.2318781614303596E-2</v>
      </c>
    </row>
    <row r="1011" spans="2:31" x14ac:dyDescent="0.3">
      <c r="B1011" s="353">
        <v>982</v>
      </c>
      <c r="C1011" s="432">
        <f t="shared" si="418"/>
        <v>113.65676595692591</v>
      </c>
      <c r="D1011" s="433">
        <f t="shared" si="419"/>
        <v>15.595425926280686</v>
      </c>
      <c r="E1011" s="434">
        <f t="shared" si="420"/>
        <v>7.0829511766576889</v>
      </c>
      <c r="F1011" s="434">
        <f t="shared" si="421"/>
        <v>7.0829511766576809</v>
      </c>
      <c r="G1011" s="434">
        <f t="shared" si="422"/>
        <v>7.9936057773011271E-15</v>
      </c>
      <c r="H1011" s="467">
        <f t="shared" si="423"/>
        <v>8.5124747496229975</v>
      </c>
      <c r="I1011" s="253">
        <f t="shared" si="428"/>
        <v>113.65676595692612</v>
      </c>
      <c r="J1011">
        <f t="shared" si="429"/>
        <v>15.595425926280697</v>
      </c>
      <c r="K1011" s="253">
        <f t="shared" si="424"/>
        <v>3416241324595.0806</v>
      </c>
      <c r="L1011" s="249">
        <f t="shared" si="425"/>
        <v>30057527115.365761</v>
      </c>
      <c r="M1011" s="253">
        <f t="shared" si="426"/>
        <v>468759937654.85944</v>
      </c>
      <c r="N1011" s="443">
        <f t="shared" si="437"/>
        <v>9.999999999998942E-3</v>
      </c>
      <c r="O1011" s="454">
        <f t="shared" si="427"/>
        <v>9.9999999999999048E-3</v>
      </c>
      <c r="Q1011" s="353">
        <v>982</v>
      </c>
      <c r="R1011" s="54">
        <f t="shared" si="438"/>
        <v>4.2270201288703583E-26</v>
      </c>
      <c r="S1011" s="253">
        <f t="shared" si="430"/>
        <v>1.6640748192966091E-10</v>
      </c>
      <c r="T1011" s="253">
        <f t="shared" si="431"/>
        <v>7.5577036209836264E-11</v>
      </c>
      <c r="U1011">
        <f t="shared" si="439"/>
        <v>2.6342274429033728E-27</v>
      </c>
      <c r="V1011" s="253">
        <f t="shared" si="440"/>
        <v>7.5577036209836264E-11</v>
      </c>
      <c r="W1011" s="253">
        <f t="shared" si="441"/>
        <v>9.0830445719824644E-11</v>
      </c>
      <c r="X1011">
        <f t="shared" si="432"/>
        <v>113.65676595692612</v>
      </c>
      <c r="Y1011">
        <f t="shared" si="433"/>
        <v>15.595425926280697</v>
      </c>
      <c r="Z1011" s="55">
        <f t="shared" si="434"/>
        <v>8.5124747496230029</v>
      </c>
      <c r="AA1011" s="477">
        <f t="shared" si="435"/>
        <v>1.2705377214071767E-15</v>
      </c>
      <c r="AB1011" s="253">
        <f t="shared" si="443"/>
        <v>30057527115.365761</v>
      </c>
      <c r="AC1011" s="261">
        <f t="shared" si="442"/>
        <v>5.0017974003005206</v>
      </c>
      <c r="AD1011" s="435">
        <f t="shared" si="436"/>
        <v>-1.5404755755588239E-2</v>
      </c>
      <c r="AE1011" s="478">
        <f t="shared" si="444"/>
        <v>-5.2318781614303589E-2</v>
      </c>
    </row>
    <row r="1012" spans="2:31" x14ac:dyDescent="0.3">
      <c r="B1012" s="353">
        <v>983</v>
      </c>
      <c r="C1012" s="432">
        <f t="shared" si="418"/>
        <v>113.65676595692591</v>
      </c>
      <c r="D1012" s="433">
        <f t="shared" si="419"/>
        <v>15.595425926280686</v>
      </c>
      <c r="E1012" s="434">
        <f t="shared" si="420"/>
        <v>7.0829511766576889</v>
      </c>
      <c r="F1012" s="434">
        <f t="shared" si="421"/>
        <v>7.0829511766576809</v>
      </c>
      <c r="G1012" s="434">
        <f t="shared" si="422"/>
        <v>7.9936057773011271E-15</v>
      </c>
      <c r="H1012" s="467">
        <f t="shared" si="423"/>
        <v>8.5124747496229975</v>
      </c>
      <c r="I1012" s="253">
        <f t="shared" si="428"/>
        <v>113.65676595692612</v>
      </c>
      <c r="J1012">
        <f t="shared" si="429"/>
        <v>15.595425926280697</v>
      </c>
      <c r="K1012" s="253">
        <f t="shared" si="424"/>
        <v>3450403737841.0313</v>
      </c>
      <c r="L1012" s="249">
        <f t="shared" si="425"/>
        <v>30358102386.519417</v>
      </c>
      <c r="M1012" s="253">
        <f t="shared" si="426"/>
        <v>473447537031.40833</v>
      </c>
      <c r="N1012" s="443">
        <f t="shared" si="437"/>
        <v>1.0000000000000628E-2</v>
      </c>
      <c r="O1012" s="454">
        <f t="shared" si="427"/>
        <v>9.9999999999999638E-3</v>
      </c>
      <c r="Q1012" s="353">
        <v>983</v>
      </c>
      <c r="R1012" s="54">
        <f t="shared" si="438"/>
        <v>3.966205530563094E-26</v>
      </c>
      <c r="S1012" s="253">
        <f t="shared" si="430"/>
        <v>1.6222179734122033E-10</v>
      </c>
      <c r="T1012" s="253">
        <f t="shared" si="431"/>
        <v>7.3676030125042302E-11</v>
      </c>
      <c r="U1012">
        <f t="shared" si="439"/>
        <v>2.4716909629660457E-27</v>
      </c>
      <c r="V1012" s="253">
        <f t="shared" si="440"/>
        <v>7.3676030125042302E-11</v>
      </c>
      <c r="W1012" s="253">
        <f t="shared" si="441"/>
        <v>8.8545767216178031E-11</v>
      </c>
      <c r="X1012">
        <f t="shared" si="432"/>
        <v>113.65676595692612</v>
      </c>
      <c r="Y1012">
        <f t="shared" si="433"/>
        <v>15.595425926280697</v>
      </c>
      <c r="Z1012" s="55">
        <f t="shared" si="434"/>
        <v>8.5124747496230029</v>
      </c>
      <c r="AA1012" s="477">
        <f t="shared" si="435"/>
        <v>1.2040647358281397E-15</v>
      </c>
      <c r="AB1012" s="253">
        <f t="shared" si="443"/>
        <v>30358102386.519417</v>
      </c>
      <c r="AC1012" s="261">
        <f t="shared" si="442"/>
        <v>4.9247459330099561</v>
      </c>
      <c r="AD1012" s="435">
        <f t="shared" si="436"/>
        <v>-1.5404755755587982E-2</v>
      </c>
      <c r="AE1012" s="478">
        <f t="shared" si="444"/>
        <v>-5.2318781614303644E-2</v>
      </c>
    </row>
    <row r="1013" spans="2:31" x14ac:dyDescent="0.3">
      <c r="B1013" s="353">
        <v>984</v>
      </c>
      <c r="C1013" s="432">
        <f t="shared" si="418"/>
        <v>113.65676595692591</v>
      </c>
      <c r="D1013" s="433">
        <f t="shared" si="419"/>
        <v>15.595425926280686</v>
      </c>
      <c r="E1013" s="434">
        <f t="shared" si="420"/>
        <v>7.0829511766576889</v>
      </c>
      <c r="F1013" s="434">
        <f t="shared" si="421"/>
        <v>7.0829511766576809</v>
      </c>
      <c r="G1013" s="434">
        <f t="shared" si="422"/>
        <v>7.9936057773011271E-15</v>
      </c>
      <c r="H1013" s="467">
        <f t="shared" si="423"/>
        <v>8.5124747496229975</v>
      </c>
      <c r="I1013" s="253">
        <f t="shared" si="428"/>
        <v>113.65676595692612</v>
      </c>
      <c r="J1013">
        <f t="shared" si="429"/>
        <v>15.595425926280697</v>
      </c>
      <c r="K1013" s="253">
        <f t="shared" si="424"/>
        <v>3484907775219.4419</v>
      </c>
      <c r="L1013" s="249">
        <f t="shared" si="425"/>
        <v>30661683410.384613</v>
      </c>
      <c r="M1013" s="253">
        <f t="shared" si="426"/>
        <v>478182012401.72272</v>
      </c>
      <c r="N1013" s="443">
        <f t="shared" si="437"/>
        <v>1.0000000000000652E-2</v>
      </c>
      <c r="O1013" s="454">
        <f t="shared" si="427"/>
        <v>1.0000000000000096E-2</v>
      </c>
      <c r="Q1013" s="353">
        <v>984</v>
      </c>
      <c r="R1013" s="54">
        <f t="shared" si="438"/>
        <v>3.7214836530417027E-26</v>
      </c>
      <c r="S1013" s="253">
        <f t="shared" si="430"/>
        <v>1.5814139621281857E-10</v>
      </c>
      <c r="T1013" s="253">
        <f t="shared" si="431"/>
        <v>7.1822840471212743E-11</v>
      </c>
      <c r="U1013">
        <f t="shared" si="439"/>
        <v>2.3191832705510663E-27</v>
      </c>
      <c r="V1013" s="253">
        <f t="shared" si="440"/>
        <v>7.1822840471212743E-11</v>
      </c>
      <c r="W1013" s="253">
        <f t="shared" si="441"/>
        <v>8.6318555741605823E-11</v>
      </c>
      <c r="X1013">
        <f t="shared" si="432"/>
        <v>113.65676595692612</v>
      </c>
      <c r="Y1013">
        <f t="shared" si="433"/>
        <v>15.595425926280697</v>
      </c>
      <c r="Z1013" s="55">
        <f t="shared" si="434"/>
        <v>8.5124747496230029</v>
      </c>
      <c r="AA1013" s="477">
        <f t="shared" si="435"/>
        <v>1.141069535864863E-15</v>
      </c>
      <c r="AB1013" s="253">
        <f t="shared" si="443"/>
        <v>30661683410.384613</v>
      </c>
      <c r="AC1013" s="261">
        <f t="shared" si="442"/>
        <v>4.8488814247536283</v>
      </c>
      <c r="AD1013" s="435">
        <f t="shared" si="436"/>
        <v>-1.5404755755584778E-2</v>
      </c>
      <c r="AE1013" s="478">
        <f t="shared" si="444"/>
        <v>-5.2318781614303658E-2</v>
      </c>
    </row>
    <row r="1014" spans="2:31" x14ac:dyDescent="0.3">
      <c r="B1014" s="353">
        <v>985</v>
      </c>
      <c r="C1014" s="432">
        <f t="shared" si="418"/>
        <v>113.65676595692591</v>
      </c>
      <c r="D1014" s="433">
        <f t="shared" si="419"/>
        <v>15.595425926280686</v>
      </c>
      <c r="E1014" s="434">
        <f t="shared" si="420"/>
        <v>7.0829511766576889</v>
      </c>
      <c r="F1014" s="434">
        <f t="shared" si="421"/>
        <v>7.0829511766576809</v>
      </c>
      <c r="G1014" s="434">
        <f t="shared" si="422"/>
        <v>7.9936057773011271E-15</v>
      </c>
      <c r="H1014" s="467">
        <f t="shared" si="423"/>
        <v>8.5124747496229975</v>
      </c>
      <c r="I1014" s="253">
        <f t="shared" si="428"/>
        <v>113.65676595692612</v>
      </c>
      <c r="J1014">
        <f t="shared" si="429"/>
        <v>15.595425926280697</v>
      </c>
      <c r="K1014" s="253">
        <f t="shared" si="424"/>
        <v>3519756852971.6362</v>
      </c>
      <c r="L1014" s="249">
        <f t="shared" si="425"/>
        <v>30968300244.488461</v>
      </c>
      <c r="M1014" s="253">
        <f t="shared" si="426"/>
        <v>482963832525.7403</v>
      </c>
      <c r="N1014" s="443">
        <f t="shared" si="437"/>
        <v>1.0000000000000734E-2</v>
      </c>
      <c r="O1014" s="454">
        <f t="shared" si="427"/>
        <v>9.9999999999999759E-3</v>
      </c>
      <c r="Q1014" s="353">
        <v>985</v>
      </c>
      <c r="R1014" s="54">
        <f t="shared" si="438"/>
        <v>3.4918615470465472E-26</v>
      </c>
      <c r="S1014" s="253">
        <f t="shared" si="430"/>
        <v>1.541636303260518E-10</v>
      </c>
      <c r="T1014" s="253">
        <f t="shared" si="431"/>
        <v>7.0016264510971394E-11</v>
      </c>
      <c r="U1014">
        <f t="shared" si="439"/>
        <v>2.1760855717777805E-27</v>
      </c>
      <c r="V1014" s="253">
        <f t="shared" si="440"/>
        <v>7.0016264510971394E-11</v>
      </c>
      <c r="W1014" s="253">
        <f t="shared" si="441"/>
        <v>8.4147365815080407E-11</v>
      </c>
      <c r="X1014">
        <f t="shared" si="432"/>
        <v>113.65676595692612</v>
      </c>
      <c r="Y1014">
        <f t="shared" si="433"/>
        <v>15.595425926280697</v>
      </c>
      <c r="Z1014" s="55">
        <f t="shared" si="434"/>
        <v>8.5124747496230029</v>
      </c>
      <c r="AA1014" s="477">
        <f t="shared" si="435"/>
        <v>1.0813701680112144E-15</v>
      </c>
      <c r="AB1014" s="253">
        <f t="shared" si="443"/>
        <v>30968300244.488461</v>
      </c>
      <c r="AC1014" s="261">
        <f t="shared" si="442"/>
        <v>4.7741855907174902</v>
      </c>
      <c r="AD1014" s="435">
        <f t="shared" si="436"/>
        <v>-1.5404755755588188E-2</v>
      </c>
      <c r="AE1014" s="478">
        <f t="shared" si="444"/>
        <v>-5.2318781614303644E-2</v>
      </c>
    </row>
    <row r="1015" spans="2:31" x14ac:dyDescent="0.3">
      <c r="B1015" s="353">
        <v>986</v>
      </c>
      <c r="C1015" s="432">
        <f t="shared" si="418"/>
        <v>113.65676595692591</v>
      </c>
      <c r="D1015" s="433">
        <f t="shared" si="419"/>
        <v>15.595425926280686</v>
      </c>
      <c r="E1015" s="434">
        <f t="shared" si="420"/>
        <v>7.0829511766576889</v>
      </c>
      <c r="F1015" s="434">
        <f t="shared" si="421"/>
        <v>7.0829511766576809</v>
      </c>
      <c r="G1015" s="434">
        <f t="shared" si="422"/>
        <v>7.9936057773011271E-15</v>
      </c>
      <c r="H1015" s="467">
        <f t="shared" si="423"/>
        <v>8.5124747496229975</v>
      </c>
      <c r="I1015" s="253">
        <f t="shared" si="428"/>
        <v>113.65676595692612</v>
      </c>
      <c r="J1015">
        <f t="shared" si="429"/>
        <v>15.595425926280697</v>
      </c>
      <c r="K1015" s="253">
        <f t="shared" si="424"/>
        <v>3554954421501.353</v>
      </c>
      <c r="L1015" s="249">
        <f t="shared" si="425"/>
        <v>31277983246.933346</v>
      </c>
      <c r="M1015" s="253">
        <f t="shared" si="426"/>
        <v>487793470850.99634</v>
      </c>
      <c r="N1015" s="443">
        <f t="shared" si="437"/>
        <v>9.999999999997183E-3</v>
      </c>
      <c r="O1015" s="454">
        <f t="shared" si="427"/>
        <v>1.0000000000000123E-2</v>
      </c>
      <c r="Q1015" s="353">
        <v>986</v>
      </c>
      <c r="R1015" s="54">
        <f t="shared" si="438"/>
        <v>3.276407530038846E-26</v>
      </c>
      <c r="S1015" s="253">
        <f t="shared" si="430"/>
        <v>1.5028591807374663E-10</v>
      </c>
      <c r="T1015" s="253">
        <f t="shared" si="431"/>
        <v>6.8255129759664533E-11</v>
      </c>
      <c r="U1015">
        <f t="shared" si="439"/>
        <v>2.0418172534395067E-27</v>
      </c>
      <c r="V1015" s="253">
        <f t="shared" si="440"/>
        <v>6.8255129759664533E-11</v>
      </c>
      <c r="W1015" s="253">
        <f t="shared" si="441"/>
        <v>8.2030788314082097E-11</v>
      </c>
      <c r="X1015">
        <f t="shared" si="432"/>
        <v>113.65676595692612</v>
      </c>
      <c r="Y1015">
        <f t="shared" si="433"/>
        <v>15.595425926280697</v>
      </c>
      <c r="Z1015" s="55">
        <f t="shared" si="434"/>
        <v>8.5124747496230029</v>
      </c>
      <c r="AA1015" s="477">
        <f t="shared" si="435"/>
        <v>1.0247941983468129E-15</v>
      </c>
      <c r="AB1015" s="253">
        <f t="shared" si="443"/>
        <v>31277983246.933346</v>
      </c>
      <c r="AC1015" s="261">
        <f t="shared" si="442"/>
        <v>4.7006404277606393</v>
      </c>
      <c r="AD1015" s="435">
        <f t="shared" si="436"/>
        <v>-1.5404755755588067E-2</v>
      </c>
      <c r="AE1015" s="478">
        <f t="shared" si="444"/>
        <v>-5.2318781614303644E-2</v>
      </c>
    </row>
    <row r="1016" spans="2:31" x14ac:dyDescent="0.3">
      <c r="B1016" s="353">
        <v>987</v>
      </c>
      <c r="C1016" s="432">
        <f t="shared" si="418"/>
        <v>113.65676595692591</v>
      </c>
      <c r="D1016" s="433">
        <f t="shared" si="419"/>
        <v>15.595425926280686</v>
      </c>
      <c r="E1016" s="434">
        <f t="shared" si="420"/>
        <v>7.0829511766576889</v>
      </c>
      <c r="F1016" s="434">
        <f t="shared" si="421"/>
        <v>7.0829511766576809</v>
      </c>
      <c r="G1016" s="434">
        <f t="shared" si="422"/>
        <v>7.9936057773011271E-15</v>
      </c>
      <c r="H1016" s="467">
        <f t="shared" si="423"/>
        <v>8.5124747496229975</v>
      </c>
      <c r="I1016" s="253">
        <f t="shared" si="428"/>
        <v>113.65676595692612</v>
      </c>
      <c r="J1016">
        <f t="shared" si="429"/>
        <v>15.595425926280697</v>
      </c>
      <c r="K1016" s="253">
        <f t="shared" si="424"/>
        <v>3590503965716.3662</v>
      </c>
      <c r="L1016" s="249">
        <f t="shared" si="425"/>
        <v>31590763079.402679</v>
      </c>
      <c r="M1016" s="253">
        <f t="shared" si="426"/>
        <v>492671405559.50659</v>
      </c>
      <c r="N1016" s="443">
        <f t="shared" si="437"/>
        <v>1.0000000000000595E-2</v>
      </c>
      <c r="O1016" s="454">
        <f t="shared" si="427"/>
        <v>9.9999999999999031E-3</v>
      </c>
      <c r="Q1016" s="353">
        <v>987</v>
      </c>
      <c r="R1016" s="54">
        <f t="shared" si="438"/>
        <v>3.0742474059359243E-26</v>
      </c>
      <c r="S1016" s="253">
        <f t="shared" si="430"/>
        <v>1.4650574278447191E-10</v>
      </c>
      <c r="T1016" s="253">
        <f t="shared" si="431"/>
        <v>6.6538293224407031E-11</v>
      </c>
      <c r="U1016">
        <f t="shared" si="439"/>
        <v>1.9158335271886018E-27</v>
      </c>
      <c r="V1016" s="253">
        <f t="shared" si="440"/>
        <v>6.6538293224407031E-11</v>
      </c>
      <c r="W1016" s="253">
        <f t="shared" si="441"/>
        <v>7.9967449560064881E-11</v>
      </c>
      <c r="X1016">
        <f t="shared" si="432"/>
        <v>113.65676595692612</v>
      </c>
      <c r="Y1016">
        <f t="shared" si="433"/>
        <v>15.595425926280697</v>
      </c>
      <c r="Z1016" s="55">
        <f t="shared" si="434"/>
        <v>8.5124747496230029</v>
      </c>
      <c r="AA1016" s="477">
        <f t="shared" si="435"/>
        <v>9.7117821448390063E-16</v>
      </c>
      <c r="AB1016" s="253">
        <f t="shared" si="443"/>
        <v>31590763079.402679</v>
      </c>
      <c r="AC1016" s="261">
        <f t="shared" si="442"/>
        <v>4.6282282100761609</v>
      </c>
      <c r="AD1016" s="435">
        <f t="shared" si="436"/>
        <v>-1.5404755755584388E-2</v>
      </c>
      <c r="AE1016" s="478">
        <f t="shared" si="444"/>
        <v>-5.2318781614303603E-2</v>
      </c>
    </row>
    <row r="1017" spans="2:31" x14ac:dyDescent="0.3">
      <c r="B1017" s="353">
        <v>988</v>
      </c>
      <c r="C1017" s="432">
        <f t="shared" si="418"/>
        <v>113.65676595692591</v>
      </c>
      <c r="D1017" s="433">
        <f t="shared" si="419"/>
        <v>15.595425926280686</v>
      </c>
      <c r="E1017" s="434">
        <f t="shared" si="420"/>
        <v>7.0829511766576889</v>
      </c>
      <c r="F1017" s="434">
        <f t="shared" si="421"/>
        <v>7.0829511766576809</v>
      </c>
      <c r="G1017" s="434">
        <f t="shared" si="422"/>
        <v>7.9936057773011271E-15</v>
      </c>
      <c r="H1017" s="467">
        <f t="shared" si="423"/>
        <v>8.5124747496229975</v>
      </c>
      <c r="I1017" s="253">
        <f t="shared" si="428"/>
        <v>113.65676595692612</v>
      </c>
      <c r="J1017">
        <f t="shared" si="429"/>
        <v>15.595425926280697</v>
      </c>
      <c r="K1017" s="253">
        <f t="shared" si="424"/>
        <v>3626409005373.5298</v>
      </c>
      <c r="L1017" s="249">
        <f t="shared" si="425"/>
        <v>31906670710.196705</v>
      </c>
      <c r="M1017" s="253">
        <f t="shared" si="426"/>
        <v>497598119615.10193</v>
      </c>
      <c r="N1017" s="443">
        <f t="shared" si="437"/>
        <v>1.000000000000055E-2</v>
      </c>
      <c r="O1017" s="454">
        <f t="shared" si="427"/>
        <v>9.9999999999999759E-3</v>
      </c>
      <c r="Q1017" s="353">
        <v>988</v>
      </c>
      <c r="R1017" s="54">
        <f t="shared" si="438"/>
        <v>2.8845609180954685E-26</v>
      </c>
      <c r="S1017" s="253">
        <f t="shared" si="430"/>
        <v>1.4282065108919408E-10</v>
      </c>
      <c r="T1017" s="253">
        <f t="shared" si="431"/>
        <v>6.4864640662268612E-11</v>
      </c>
      <c r="U1017">
        <f t="shared" si="439"/>
        <v>1.7976232190794658E-27</v>
      </c>
      <c r="V1017" s="253">
        <f t="shared" si="440"/>
        <v>6.4864640662268612E-11</v>
      </c>
      <c r="W1017" s="253">
        <f t="shared" si="441"/>
        <v>7.7956010426925471E-11</v>
      </c>
      <c r="X1017">
        <f t="shared" si="432"/>
        <v>113.65676595692612</v>
      </c>
      <c r="Y1017">
        <f t="shared" si="433"/>
        <v>15.595425926280697</v>
      </c>
      <c r="Z1017" s="55">
        <f t="shared" si="434"/>
        <v>8.5124747496230029</v>
      </c>
      <c r="AA1017" s="477">
        <f t="shared" si="435"/>
        <v>9.2036735357174809E-16</v>
      </c>
      <c r="AB1017" s="253">
        <f t="shared" si="443"/>
        <v>31906670710.196705</v>
      </c>
      <c r="AC1017" s="261">
        <f t="shared" si="442"/>
        <v>4.5569314849188221</v>
      </c>
      <c r="AD1017" s="435">
        <f t="shared" si="436"/>
        <v>-1.540475575558657E-2</v>
      </c>
      <c r="AE1017" s="478">
        <f t="shared" si="444"/>
        <v>-5.2318781614303644E-2</v>
      </c>
    </row>
    <row r="1018" spans="2:31" x14ac:dyDescent="0.3">
      <c r="B1018" s="353">
        <v>989</v>
      </c>
      <c r="C1018" s="432">
        <f t="shared" si="418"/>
        <v>113.65676595692591</v>
      </c>
      <c r="D1018" s="433">
        <f t="shared" si="419"/>
        <v>15.595425926280686</v>
      </c>
      <c r="E1018" s="434">
        <f t="shared" si="420"/>
        <v>7.0829511766576889</v>
      </c>
      <c r="F1018" s="434">
        <f t="shared" si="421"/>
        <v>7.0829511766576809</v>
      </c>
      <c r="G1018" s="434">
        <f t="shared" si="422"/>
        <v>7.9936057773011271E-15</v>
      </c>
      <c r="H1018" s="467">
        <f t="shared" si="423"/>
        <v>8.5124747496229975</v>
      </c>
      <c r="I1018" s="253">
        <f t="shared" si="428"/>
        <v>113.65676595692612</v>
      </c>
      <c r="J1018">
        <f t="shared" si="429"/>
        <v>15.595425926280697</v>
      </c>
      <c r="K1018" s="253">
        <f t="shared" si="424"/>
        <v>3662673095427.2651</v>
      </c>
      <c r="L1018" s="249">
        <f t="shared" si="425"/>
        <v>32225737417.298672</v>
      </c>
      <c r="M1018" s="253">
        <f t="shared" si="426"/>
        <v>502574100811.25421</v>
      </c>
      <c r="N1018" s="443">
        <f t="shared" si="437"/>
        <v>1.000000000000254E-2</v>
      </c>
      <c r="O1018" s="454">
        <f t="shared" si="427"/>
        <v>1.0000000000000014E-2</v>
      </c>
      <c r="Q1018" s="353">
        <v>989</v>
      </c>
      <c r="R1018" s="54">
        <f t="shared" si="438"/>
        <v>2.7065784211569077E-26</v>
      </c>
      <c r="S1018" s="253">
        <f t="shared" si="430"/>
        <v>1.3922825132902117E-10</v>
      </c>
      <c r="T1018" s="253">
        <f t="shared" si="431"/>
        <v>6.3233085857121347E-11</v>
      </c>
      <c r="U1018">
        <f t="shared" si="439"/>
        <v>1.6867066955006393E-27</v>
      </c>
      <c r="V1018" s="253">
        <f t="shared" si="440"/>
        <v>6.3233085857121347E-11</v>
      </c>
      <c r="W1018" s="253">
        <f t="shared" si="441"/>
        <v>7.5995165471899822E-11</v>
      </c>
      <c r="X1018">
        <f t="shared" si="432"/>
        <v>113.65676595692612</v>
      </c>
      <c r="Y1018">
        <f t="shared" si="433"/>
        <v>15.595425926280697</v>
      </c>
      <c r="Z1018" s="55">
        <f t="shared" si="434"/>
        <v>8.5124747496230029</v>
      </c>
      <c r="AA1018" s="477">
        <f t="shared" si="435"/>
        <v>8.722148549952933E-16</v>
      </c>
      <c r="AB1018" s="253">
        <f t="shared" si="443"/>
        <v>32225737417.298672</v>
      </c>
      <c r="AC1018" s="261">
        <f t="shared" si="442"/>
        <v>4.4867330683987143</v>
      </c>
      <c r="AD1018" s="435">
        <f t="shared" si="436"/>
        <v>-1.5404755755584559E-2</v>
      </c>
      <c r="AE1018" s="478">
        <f t="shared" si="444"/>
        <v>-5.2318781614303547E-2</v>
      </c>
    </row>
    <row r="1019" spans="2:31" x14ac:dyDescent="0.3">
      <c r="B1019" s="353">
        <v>990</v>
      </c>
      <c r="C1019" s="432">
        <f t="shared" si="418"/>
        <v>113.65676595692591</v>
      </c>
      <c r="D1019" s="433">
        <f t="shared" si="419"/>
        <v>15.595425926280686</v>
      </c>
      <c r="E1019" s="434">
        <f t="shared" si="420"/>
        <v>7.0829511766576889</v>
      </c>
      <c r="F1019" s="434">
        <f t="shared" si="421"/>
        <v>7.0829511766576809</v>
      </c>
      <c r="G1019" s="434">
        <f t="shared" si="422"/>
        <v>7.9936057773011271E-15</v>
      </c>
      <c r="H1019" s="467">
        <f t="shared" si="423"/>
        <v>8.5124747496229975</v>
      </c>
      <c r="I1019" s="253">
        <f t="shared" si="428"/>
        <v>113.65676595692612</v>
      </c>
      <c r="J1019">
        <f t="shared" si="429"/>
        <v>15.595425926280697</v>
      </c>
      <c r="K1019" s="253">
        <f t="shared" si="424"/>
        <v>3699299826381.5381</v>
      </c>
      <c r="L1019" s="249">
        <f t="shared" si="425"/>
        <v>32547994791.471661</v>
      </c>
      <c r="M1019" s="253">
        <f t="shared" si="426"/>
        <v>507599841819.3653</v>
      </c>
      <c r="N1019" s="443">
        <f t="shared" si="437"/>
        <v>9.999999999997098E-3</v>
      </c>
      <c r="O1019" s="454">
        <f t="shared" si="427"/>
        <v>1.0000000000000082E-2</v>
      </c>
      <c r="Q1019" s="353">
        <v>990</v>
      </c>
      <c r="R1019" s="54">
        <f t="shared" si="438"/>
        <v>2.5395777582360522E-26</v>
      </c>
      <c r="S1019" s="253">
        <f t="shared" si="430"/>
        <v>1.3572621200298996E-10</v>
      </c>
      <c r="T1019" s="253">
        <f t="shared" si="431"/>
        <v>6.164256991467348E-11</v>
      </c>
      <c r="U1019">
        <f t="shared" si="439"/>
        <v>1.5826339170805522E-27</v>
      </c>
      <c r="V1019" s="253">
        <f t="shared" si="440"/>
        <v>6.164256991467348E-11</v>
      </c>
      <c r="W1019" s="253">
        <f t="shared" si="441"/>
        <v>7.4083642088316484E-11</v>
      </c>
      <c r="X1019">
        <f t="shared" si="432"/>
        <v>113.65676595692612</v>
      </c>
      <c r="Y1019">
        <f t="shared" si="433"/>
        <v>15.595425926280697</v>
      </c>
      <c r="Z1019" s="55">
        <f t="shared" si="434"/>
        <v>8.5124747496230029</v>
      </c>
      <c r="AA1019" s="477">
        <f t="shared" si="435"/>
        <v>8.2658163647604308E-16</v>
      </c>
      <c r="AB1019" s="253">
        <f t="shared" si="443"/>
        <v>32547994791.471661</v>
      </c>
      <c r="AC1019" s="261">
        <f t="shared" si="442"/>
        <v>4.417616041339488</v>
      </c>
      <c r="AD1019" s="435">
        <f t="shared" si="436"/>
        <v>-1.5404755755593391E-2</v>
      </c>
      <c r="AE1019" s="478">
        <f t="shared" si="444"/>
        <v>-5.2318781614303589E-2</v>
      </c>
    </row>
    <row r="1020" spans="2:31" x14ac:dyDescent="0.3">
      <c r="B1020" s="353">
        <v>991</v>
      </c>
      <c r="C1020" s="432">
        <f t="shared" si="418"/>
        <v>113.65676595692591</v>
      </c>
      <c r="D1020" s="433">
        <f t="shared" si="419"/>
        <v>15.595425926280686</v>
      </c>
      <c r="E1020" s="434">
        <f t="shared" si="420"/>
        <v>7.0829511766576889</v>
      </c>
      <c r="F1020" s="434">
        <f t="shared" si="421"/>
        <v>7.0829511766576809</v>
      </c>
      <c r="G1020" s="434">
        <f t="shared" si="422"/>
        <v>7.9936057773011271E-15</v>
      </c>
      <c r="H1020" s="467">
        <f t="shared" si="423"/>
        <v>8.5124747496229975</v>
      </c>
      <c r="I1020" s="253">
        <f t="shared" si="428"/>
        <v>113.65676595692612</v>
      </c>
      <c r="J1020">
        <f t="shared" si="429"/>
        <v>15.595425926280697</v>
      </c>
      <c r="K1020" s="253">
        <f t="shared" si="424"/>
        <v>3736292824645.3535</v>
      </c>
      <c r="L1020" s="249">
        <f t="shared" si="425"/>
        <v>32873474739.386379</v>
      </c>
      <c r="M1020" s="253">
        <f t="shared" si="426"/>
        <v>512675840237.55933</v>
      </c>
      <c r="N1020" s="443">
        <f t="shared" si="437"/>
        <v>1.0000000000000744E-2</v>
      </c>
      <c r="O1020" s="454">
        <f t="shared" si="427"/>
        <v>1.0000000000000012E-2</v>
      </c>
      <c r="Q1020" s="353">
        <v>991</v>
      </c>
      <c r="R1020" s="54">
        <f t="shared" si="438"/>
        <v>2.3828813308023341E-26</v>
      </c>
      <c r="S1020" s="253">
        <f t="shared" si="430"/>
        <v>1.3231226025490407E-10</v>
      </c>
      <c r="T1020" s="253">
        <f t="shared" si="431"/>
        <v>6.0092060575238959E-11</v>
      </c>
      <c r="U1020">
        <f t="shared" si="439"/>
        <v>1.4849826126707177E-27</v>
      </c>
      <c r="V1020" s="253">
        <f t="shared" si="440"/>
        <v>6.0092060575238959E-11</v>
      </c>
      <c r="W1020" s="253">
        <f t="shared" si="441"/>
        <v>7.2220199679665115E-11</v>
      </c>
      <c r="X1020">
        <f t="shared" si="432"/>
        <v>113.65676595692612</v>
      </c>
      <c r="Y1020">
        <f t="shared" si="433"/>
        <v>15.595425926280697</v>
      </c>
      <c r="Z1020" s="55">
        <f t="shared" si="434"/>
        <v>8.5124747496230029</v>
      </c>
      <c r="AA1020" s="477">
        <f t="shared" si="435"/>
        <v>7.8333589235085931E-16</v>
      </c>
      <c r="AB1020" s="253">
        <f t="shared" si="443"/>
        <v>32873474739.386379</v>
      </c>
      <c r="AC1020" s="261">
        <f t="shared" si="442"/>
        <v>4.3495637452007001</v>
      </c>
      <c r="AD1020" s="435">
        <f t="shared" si="436"/>
        <v>-1.5404755755584736E-2</v>
      </c>
      <c r="AE1020" s="478">
        <f t="shared" si="444"/>
        <v>-5.2318781614303575E-2</v>
      </c>
    </row>
    <row r="1021" spans="2:31" x14ac:dyDescent="0.3">
      <c r="B1021" s="353">
        <v>992</v>
      </c>
      <c r="C1021" s="432">
        <f t="shared" si="418"/>
        <v>113.65676595692591</v>
      </c>
      <c r="D1021" s="433">
        <f t="shared" si="419"/>
        <v>15.595425926280686</v>
      </c>
      <c r="E1021" s="434">
        <f t="shared" si="420"/>
        <v>7.0829511766576889</v>
      </c>
      <c r="F1021" s="434">
        <f t="shared" si="421"/>
        <v>7.0829511766576809</v>
      </c>
      <c r="G1021" s="434">
        <f t="shared" si="422"/>
        <v>7.9936057773011271E-15</v>
      </c>
      <c r="H1021" s="467">
        <f t="shared" si="423"/>
        <v>8.5124747496229975</v>
      </c>
      <c r="I1021" s="253">
        <f t="shared" si="428"/>
        <v>113.65676595692612</v>
      </c>
      <c r="J1021">
        <f t="shared" si="429"/>
        <v>15.595425926280697</v>
      </c>
      <c r="K1021" s="253">
        <f t="shared" si="424"/>
        <v>3773655752891.8071</v>
      </c>
      <c r="L1021" s="249">
        <f t="shared" si="425"/>
        <v>33202209486.780243</v>
      </c>
      <c r="M1021" s="253">
        <f t="shared" si="426"/>
        <v>517802598639.93439</v>
      </c>
      <c r="N1021" s="443">
        <f t="shared" si="437"/>
        <v>9.9999999999989611E-3</v>
      </c>
      <c r="O1021" s="454">
        <f t="shared" si="427"/>
        <v>1.0000000000000021E-2</v>
      </c>
      <c r="Q1021" s="353">
        <v>992</v>
      </c>
      <c r="R1021" s="54">
        <f t="shared" si="438"/>
        <v>2.2358533493497881E-26</v>
      </c>
      <c r="S1021" s="253">
        <f t="shared" si="430"/>
        <v>1.2898418039822557E-10</v>
      </c>
      <c r="T1021" s="253">
        <f t="shared" si="431"/>
        <v>5.8580551543789667E-11</v>
      </c>
      <c r="U1021">
        <f t="shared" si="439"/>
        <v>1.3933565659973868E-27</v>
      </c>
      <c r="V1021" s="253">
        <f t="shared" si="440"/>
        <v>5.8580551543789667E-11</v>
      </c>
      <c r="W1021" s="253">
        <f t="shared" si="441"/>
        <v>7.0403628854435901E-11</v>
      </c>
      <c r="X1021">
        <f t="shared" si="432"/>
        <v>113.65676595692612</v>
      </c>
      <c r="Y1021">
        <f t="shared" si="433"/>
        <v>15.595425926280697</v>
      </c>
      <c r="Z1021" s="55">
        <f t="shared" si="434"/>
        <v>8.5124747496230029</v>
      </c>
      <c r="AA1021" s="477">
        <f t="shared" si="435"/>
        <v>7.4235271286830913E-16</v>
      </c>
      <c r="AB1021" s="253">
        <f t="shared" si="443"/>
        <v>33202209486.780243</v>
      </c>
      <c r="AC1021" s="261">
        <f t="shared" si="442"/>
        <v>4.28255977806253</v>
      </c>
      <c r="AD1021" s="435">
        <f t="shared" si="436"/>
        <v>-1.5404755755586336E-2</v>
      </c>
      <c r="AE1021" s="478">
        <f t="shared" si="444"/>
        <v>-5.2318781614303526E-2</v>
      </c>
    </row>
    <row r="1022" spans="2:31" x14ac:dyDescent="0.3">
      <c r="B1022" s="353">
        <v>993</v>
      </c>
      <c r="C1022" s="432">
        <f t="shared" si="418"/>
        <v>113.65676595692591</v>
      </c>
      <c r="D1022" s="433">
        <f t="shared" si="419"/>
        <v>15.595425926280686</v>
      </c>
      <c r="E1022" s="434">
        <f t="shared" si="420"/>
        <v>7.0829511766576889</v>
      </c>
      <c r="F1022" s="434">
        <f t="shared" si="421"/>
        <v>7.0829511766576809</v>
      </c>
      <c r="G1022" s="434">
        <f t="shared" si="422"/>
        <v>7.9936057773011271E-15</v>
      </c>
      <c r="H1022" s="467">
        <f t="shared" si="423"/>
        <v>8.5124747496229975</v>
      </c>
      <c r="I1022" s="253">
        <f t="shared" si="428"/>
        <v>113.65676595692612</v>
      </c>
      <c r="J1022">
        <f t="shared" si="429"/>
        <v>15.595425926280697</v>
      </c>
      <c r="K1022" s="253">
        <f t="shared" si="424"/>
        <v>3811392310420.7251</v>
      </c>
      <c r="L1022" s="249">
        <f t="shared" si="425"/>
        <v>33534231581.648045</v>
      </c>
      <c r="M1022" s="253">
        <f t="shared" si="426"/>
        <v>522980624626.33496</v>
      </c>
      <c r="N1022" s="443">
        <f t="shared" si="437"/>
        <v>1.0000000000002375E-2</v>
      </c>
      <c r="O1022" s="454">
        <f t="shared" si="427"/>
        <v>9.9999999999999725E-3</v>
      </c>
      <c r="Q1022" s="353">
        <v>993</v>
      </c>
      <c r="R1022" s="54">
        <f t="shared" si="438"/>
        <v>2.0978972537064825E-26</v>
      </c>
      <c r="S1022" s="253">
        <f t="shared" si="430"/>
        <v>1.257398124780758E-10</v>
      </c>
      <c r="T1022" s="253">
        <f t="shared" si="431"/>
        <v>5.7107061836861495E-11</v>
      </c>
      <c r="U1022">
        <f t="shared" si="439"/>
        <v>1.3073840080298154E-27</v>
      </c>
      <c r="V1022" s="253">
        <f t="shared" si="440"/>
        <v>5.7107061836861495E-11</v>
      </c>
      <c r="W1022" s="253">
        <f t="shared" si="441"/>
        <v>6.8632750641214304E-11</v>
      </c>
      <c r="X1022">
        <f t="shared" si="432"/>
        <v>113.65676595692612</v>
      </c>
      <c r="Y1022">
        <f t="shared" si="433"/>
        <v>15.595425926280697</v>
      </c>
      <c r="Z1022" s="55">
        <f t="shared" si="434"/>
        <v>8.5124747496230029</v>
      </c>
      <c r="AA1022" s="477">
        <f t="shared" si="435"/>
        <v>7.0351372340296627E-16</v>
      </c>
      <c r="AB1022" s="253">
        <f t="shared" si="443"/>
        <v>33534231581.648045</v>
      </c>
      <c r="AC1022" s="261">
        <f t="shared" si="442"/>
        <v>4.2165879906727861</v>
      </c>
      <c r="AD1022" s="435">
        <f t="shared" si="436"/>
        <v>-1.5404755755584598E-2</v>
      </c>
      <c r="AE1022" s="478">
        <f t="shared" si="444"/>
        <v>-5.2318781614303554E-2</v>
      </c>
    </row>
    <row r="1023" spans="2:31" x14ac:dyDescent="0.3">
      <c r="B1023" s="353">
        <v>994</v>
      </c>
      <c r="C1023" s="432">
        <f t="shared" si="418"/>
        <v>113.65676595692591</v>
      </c>
      <c r="D1023" s="433">
        <f t="shared" si="419"/>
        <v>15.595425926280686</v>
      </c>
      <c r="E1023" s="434">
        <f t="shared" si="420"/>
        <v>7.0829511766576889</v>
      </c>
      <c r="F1023" s="434">
        <f t="shared" si="421"/>
        <v>7.0829511766576809</v>
      </c>
      <c r="G1023" s="434">
        <f t="shared" si="422"/>
        <v>7.9936057773011271E-15</v>
      </c>
      <c r="H1023" s="467">
        <f t="shared" si="423"/>
        <v>8.5124747496229975</v>
      </c>
      <c r="I1023" s="253">
        <f t="shared" si="428"/>
        <v>113.65676595692612</v>
      </c>
      <c r="J1023">
        <f t="shared" si="429"/>
        <v>15.595425926280697</v>
      </c>
      <c r="K1023" s="253">
        <f t="shared" si="424"/>
        <v>3849506233524.9326</v>
      </c>
      <c r="L1023" s="249">
        <f t="shared" si="425"/>
        <v>33869573897.464527</v>
      </c>
      <c r="M1023" s="253">
        <f t="shared" si="426"/>
        <v>528210430872.59863</v>
      </c>
      <c r="N1023" s="443">
        <f t="shared" si="437"/>
        <v>1.0000000000000616E-2</v>
      </c>
      <c r="O1023" s="454">
        <f t="shared" si="427"/>
        <v>1.000000000000007E-2</v>
      </c>
      <c r="Q1023" s="353">
        <v>994</v>
      </c>
      <c r="R1023" s="54">
        <f t="shared" si="438"/>
        <v>1.9684532925154116E-26</v>
      </c>
      <c r="S1023" s="253">
        <f t="shared" si="430"/>
        <v>1.2257705086940347E-10</v>
      </c>
      <c r="T1023" s="253">
        <f t="shared" si="431"/>
        <v>5.567063514588647E-11</v>
      </c>
      <c r="U1023">
        <f t="shared" si="439"/>
        <v>1.226716108542248E-27</v>
      </c>
      <c r="V1023" s="253">
        <f t="shared" si="440"/>
        <v>5.567063514588647E-11</v>
      </c>
      <c r="W1023" s="253">
        <f t="shared" si="441"/>
        <v>6.6906415723517004E-11</v>
      </c>
      <c r="X1023">
        <f t="shared" si="432"/>
        <v>113.65676595692612</v>
      </c>
      <c r="Y1023">
        <f t="shared" si="433"/>
        <v>15.595425926280697</v>
      </c>
      <c r="Z1023" s="55">
        <f t="shared" si="434"/>
        <v>8.5124747496230029</v>
      </c>
      <c r="AA1023" s="477">
        <f t="shared" si="435"/>
        <v>6.6670674254558091E-16</v>
      </c>
      <c r="AB1023" s="253">
        <f t="shared" si="443"/>
        <v>33869573897.464527</v>
      </c>
      <c r="AC1023" s="261">
        <f t="shared" si="442"/>
        <v>4.1516324825545325</v>
      </c>
      <c r="AD1023" s="435">
        <f t="shared" si="436"/>
        <v>-1.5404755755586513E-2</v>
      </c>
      <c r="AE1023" s="478">
        <f t="shared" si="444"/>
        <v>-5.2318781614303568E-2</v>
      </c>
    </row>
    <row r="1024" spans="2:31" x14ac:dyDescent="0.3">
      <c r="B1024" s="353">
        <v>995</v>
      </c>
      <c r="C1024" s="432">
        <f t="shared" si="418"/>
        <v>113.65676595692591</v>
      </c>
      <c r="D1024" s="433">
        <f t="shared" si="419"/>
        <v>15.595425926280686</v>
      </c>
      <c r="E1024" s="434">
        <f t="shared" si="420"/>
        <v>7.0829511766576889</v>
      </c>
      <c r="F1024" s="434">
        <f t="shared" si="421"/>
        <v>7.0829511766576809</v>
      </c>
      <c r="G1024" s="434">
        <f t="shared" si="422"/>
        <v>7.9936057773011271E-15</v>
      </c>
      <c r="H1024" s="467">
        <f t="shared" si="423"/>
        <v>8.5124747496229975</v>
      </c>
      <c r="I1024" s="253">
        <f t="shared" si="428"/>
        <v>113.65676595692612</v>
      </c>
      <c r="J1024">
        <f t="shared" si="429"/>
        <v>15.595425926280697</v>
      </c>
      <c r="K1024" s="253">
        <f t="shared" si="424"/>
        <v>3888001295860.1816</v>
      </c>
      <c r="L1024" s="249">
        <f t="shared" si="425"/>
        <v>34208269636.439171</v>
      </c>
      <c r="M1024" s="253">
        <f t="shared" si="426"/>
        <v>533492535181.32416</v>
      </c>
      <c r="N1024" s="443">
        <f t="shared" si="437"/>
        <v>9.9999999999991259E-3</v>
      </c>
      <c r="O1024" s="454">
        <f t="shared" si="427"/>
        <v>9.9999999999999221E-3</v>
      </c>
      <c r="Q1024" s="353">
        <v>995</v>
      </c>
      <c r="R1024" s="54">
        <f t="shared" si="438"/>
        <v>1.8469962520656842E-26</v>
      </c>
      <c r="S1024" s="253">
        <f t="shared" si="430"/>
        <v>1.194938429104162E-10</v>
      </c>
      <c r="T1024" s="253">
        <f t="shared" si="431"/>
        <v>5.4270339216540387E-11</v>
      </c>
      <c r="U1024">
        <f t="shared" si="439"/>
        <v>1.151025560749186E-27</v>
      </c>
      <c r="V1024" s="253">
        <f t="shared" si="440"/>
        <v>5.4270339216540387E-11</v>
      </c>
      <c r="W1024" s="253">
        <f t="shared" si="441"/>
        <v>6.5223503693875812E-11</v>
      </c>
      <c r="X1024">
        <f t="shared" si="432"/>
        <v>113.65676595692612</v>
      </c>
      <c r="Y1024">
        <f t="shared" si="433"/>
        <v>15.595425926280697</v>
      </c>
      <c r="Z1024" s="55">
        <f t="shared" si="434"/>
        <v>8.5124747496230029</v>
      </c>
      <c r="AA1024" s="477">
        <f t="shared" si="435"/>
        <v>6.3182545808155495E-16</v>
      </c>
      <c r="AB1024" s="253">
        <f t="shared" si="443"/>
        <v>34208269636.439171</v>
      </c>
      <c r="AC1024" s="261">
        <f t="shared" si="442"/>
        <v>4.0876775981738147</v>
      </c>
      <c r="AD1024" s="435">
        <f t="shared" si="436"/>
        <v>-1.5404755755587952E-2</v>
      </c>
      <c r="AE1024" s="478">
        <f t="shared" si="444"/>
        <v>-5.2318781614303568E-2</v>
      </c>
    </row>
    <row r="1025" spans="2:31" x14ac:dyDescent="0.3">
      <c r="B1025" s="353">
        <v>996</v>
      </c>
      <c r="C1025" s="432">
        <f t="shared" si="418"/>
        <v>113.65676595692591</v>
      </c>
      <c r="D1025" s="433">
        <f t="shared" si="419"/>
        <v>15.595425926280686</v>
      </c>
      <c r="E1025" s="434">
        <f t="shared" si="420"/>
        <v>7.0829511766576889</v>
      </c>
      <c r="F1025" s="434">
        <f t="shared" si="421"/>
        <v>7.0829511766576809</v>
      </c>
      <c r="G1025" s="434">
        <f t="shared" si="422"/>
        <v>7.9936057773011271E-15</v>
      </c>
      <c r="H1025" s="467">
        <f t="shared" si="423"/>
        <v>8.5124747496229975</v>
      </c>
      <c r="I1025" s="253">
        <f t="shared" si="428"/>
        <v>113.65676595692612</v>
      </c>
      <c r="J1025">
        <f t="shared" si="429"/>
        <v>15.595425926280697</v>
      </c>
      <c r="K1025" s="253">
        <f t="shared" si="424"/>
        <v>3926881308818.7842</v>
      </c>
      <c r="L1025" s="249">
        <f t="shared" si="425"/>
        <v>34550352332.803566</v>
      </c>
      <c r="M1025" s="253">
        <f t="shared" si="426"/>
        <v>538827460533.13684</v>
      </c>
      <c r="N1025" s="443">
        <f t="shared" si="437"/>
        <v>9.9999999999989524E-3</v>
      </c>
      <c r="O1025" s="454">
        <f t="shared" si="427"/>
        <v>1.0000000000000186E-2</v>
      </c>
      <c r="Q1025" s="353">
        <v>996</v>
      </c>
      <c r="R1025" s="54">
        <f t="shared" si="438"/>
        <v>1.7330333252588339E-26</v>
      </c>
      <c r="S1025" s="253">
        <f t="shared" si="430"/>
        <v>1.1648818757038073E-10</v>
      </c>
      <c r="T1025" s="253">
        <f t="shared" si="431"/>
        <v>5.290526524369963E-11</v>
      </c>
      <c r="U1025">
        <f t="shared" si="439"/>
        <v>1.0800052532711563E-27</v>
      </c>
      <c r="V1025" s="253">
        <f t="shared" si="440"/>
        <v>5.290526524369963E-11</v>
      </c>
      <c r="W1025" s="253">
        <f t="shared" si="441"/>
        <v>6.3582922326681097E-11</v>
      </c>
      <c r="X1025">
        <f t="shared" si="432"/>
        <v>113.65676595692612</v>
      </c>
      <c r="Y1025">
        <f t="shared" si="433"/>
        <v>15.595425926280697</v>
      </c>
      <c r="Z1025" s="55">
        <f t="shared" si="434"/>
        <v>8.5124747496230029</v>
      </c>
      <c r="AA1025" s="477">
        <f t="shared" si="435"/>
        <v>5.9876911992182874E-16</v>
      </c>
      <c r="AB1025" s="253">
        <f t="shared" si="443"/>
        <v>34550352332.803566</v>
      </c>
      <c r="AC1025" s="261">
        <f t="shared" si="442"/>
        <v>4.0247079231663649</v>
      </c>
      <c r="AD1025" s="435">
        <f t="shared" si="436"/>
        <v>-1.5404755755586424E-2</v>
      </c>
      <c r="AE1025" s="478">
        <f t="shared" si="444"/>
        <v>-5.2318781614303603E-2</v>
      </c>
    </row>
    <row r="1026" spans="2:31" x14ac:dyDescent="0.3">
      <c r="B1026" s="353">
        <v>997</v>
      </c>
      <c r="C1026" s="432">
        <f t="shared" si="418"/>
        <v>113.65676595692591</v>
      </c>
      <c r="D1026" s="433">
        <f t="shared" si="419"/>
        <v>15.595425926280686</v>
      </c>
      <c r="E1026" s="434">
        <f t="shared" si="420"/>
        <v>7.0829511766576889</v>
      </c>
      <c r="F1026" s="434">
        <f t="shared" si="421"/>
        <v>7.0829511766576809</v>
      </c>
      <c r="G1026" s="434">
        <f t="shared" si="422"/>
        <v>7.9936057773011271E-15</v>
      </c>
      <c r="H1026" s="467">
        <f t="shared" si="423"/>
        <v>8.5124747496229975</v>
      </c>
      <c r="I1026" s="253">
        <f t="shared" si="428"/>
        <v>113.65676595692612</v>
      </c>
      <c r="J1026">
        <f t="shared" si="429"/>
        <v>15.595425926280697</v>
      </c>
      <c r="K1026" s="253">
        <f t="shared" si="424"/>
        <v>3966150121906.9717</v>
      </c>
      <c r="L1026" s="249">
        <f t="shared" si="425"/>
        <v>34895855856.131599</v>
      </c>
      <c r="M1026" s="253">
        <f t="shared" si="426"/>
        <v>544215735138.46851</v>
      </c>
      <c r="N1026" s="443">
        <f t="shared" si="437"/>
        <v>1.000000000000055E-2</v>
      </c>
      <c r="O1026" s="454">
        <f t="shared" si="427"/>
        <v>9.9999999999999135E-3</v>
      </c>
      <c r="Q1026" s="353">
        <v>997</v>
      </c>
      <c r="R1026" s="54">
        <f t="shared" si="438"/>
        <v>1.6261021120636701E-26</v>
      </c>
      <c r="S1026" s="253">
        <f t="shared" si="430"/>
        <v>1.1355813415093843E-10</v>
      </c>
      <c r="T1026" s="253">
        <f t="shared" si="431"/>
        <v>5.1574527281619609E-11</v>
      </c>
      <c r="U1026">
        <f t="shared" si="439"/>
        <v>1.0133670240425368E-27</v>
      </c>
      <c r="V1026" s="253">
        <f t="shared" si="440"/>
        <v>5.1574527281619609E-11</v>
      </c>
      <c r="W1026" s="253">
        <f t="shared" si="441"/>
        <v>6.1983606869318824E-11</v>
      </c>
      <c r="X1026">
        <f t="shared" si="432"/>
        <v>113.65676595692612</v>
      </c>
      <c r="Y1026">
        <f t="shared" si="433"/>
        <v>15.595425926280697</v>
      </c>
      <c r="Z1026" s="55">
        <f t="shared" si="434"/>
        <v>8.5124747496230029</v>
      </c>
      <c r="AA1026" s="477">
        <f t="shared" si="435"/>
        <v>5.6744224909924982E-16</v>
      </c>
      <c r="AB1026" s="253">
        <f t="shared" si="443"/>
        <v>34895855856.131599</v>
      </c>
      <c r="AC1026" s="261">
        <f t="shared" si="442"/>
        <v>3.962708280622413</v>
      </c>
      <c r="AD1026" s="435">
        <f t="shared" si="436"/>
        <v>-1.5404755755586577E-2</v>
      </c>
      <c r="AE1026" s="478">
        <f t="shared" si="444"/>
        <v>-5.2318781614303596E-2</v>
      </c>
    </row>
    <row r="1027" spans="2:31" x14ac:dyDescent="0.3">
      <c r="B1027" s="353">
        <v>998</v>
      </c>
      <c r="C1027" s="432">
        <f t="shared" si="418"/>
        <v>113.65676595692591</v>
      </c>
      <c r="D1027" s="433">
        <f t="shared" si="419"/>
        <v>15.595425926280686</v>
      </c>
      <c r="E1027" s="434">
        <f t="shared" si="420"/>
        <v>7.0829511766576889</v>
      </c>
      <c r="F1027" s="434">
        <f t="shared" si="421"/>
        <v>7.0829511766576809</v>
      </c>
      <c r="G1027" s="434">
        <f t="shared" si="422"/>
        <v>7.9936057773011271E-15</v>
      </c>
      <c r="H1027" s="467">
        <f t="shared" si="423"/>
        <v>8.5124747496229975</v>
      </c>
      <c r="I1027" s="253">
        <f t="shared" si="428"/>
        <v>113.65676595692612</v>
      </c>
      <c r="J1027">
        <f t="shared" si="429"/>
        <v>15.595425926280697</v>
      </c>
      <c r="K1027" s="253">
        <f t="shared" si="424"/>
        <v>4005811623126.0415</v>
      </c>
      <c r="L1027" s="249">
        <f t="shared" si="425"/>
        <v>35244814414.692917</v>
      </c>
      <c r="M1027" s="253">
        <f t="shared" si="426"/>
        <v>549657892489.85358</v>
      </c>
      <c r="N1027" s="443">
        <f t="shared" si="437"/>
        <v>1.0000000000000708E-2</v>
      </c>
      <c r="O1027" s="454">
        <f t="shared" si="427"/>
        <v>1.0000000000000026E-2</v>
      </c>
      <c r="Q1027" s="353">
        <v>998</v>
      </c>
      <c r="R1027" s="54">
        <f t="shared" si="438"/>
        <v>1.525768743346587E-26</v>
      </c>
      <c r="S1027" s="253">
        <f t="shared" si="430"/>
        <v>1.107017810200824E-10</v>
      </c>
      <c r="T1027" s="253">
        <f t="shared" si="431"/>
        <v>5.0277261668947012E-11</v>
      </c>
      <c r="U1027">
        <f t="shared" si="439"/>
        <v>9.5084049110546382E-28</v>
      </c>
      <c r="V1027" s="253">
        <f t="shared" si="440"/>
        <v>5.0277261668947012E-11</v>
      </c>
      <c r="W1027" s="253">
        <f t="shared" si="441"/>
        <v>6.0424519351135392E-11</v>
      </c>
      <c r="X1027">
        <f t="shared" si="432"/>
        <v>113.65676595692612</v>
      </c>
      <c r="Y1027">
        <f t="shared" si="433"/>
        <v>15.595425926280697</v>
      </c>
      <c r="Z1027" s="55">
        <f t="shared" si="434"/>
        <v>8.5124747496230029</v>
      </c>
      <c r="AA1027" s="477">
        <f t="shared" si="435"/>
        <v>5.3775436198989692E-16</v>
      </c>
      <c r="AB1027" s="253">
        <f t="shared" si="443"/>
        <v>35244814414.692917</v>
      </c>
      <c r="AC1027" s="261">
        <f t="shared" si="442"/>
        <v>3.9016637274287791</v>
      </c>
      <c r="AD1027" s="435">
        <f t="shared" si="436"/>
        <v>-1.5404755755587885E-2</v>
      </c>
      <c r="AE1027" s="478">
        <f t="shared" si="444"/>
        <v>-5.2318781614303582E-2</v>
      </c>
    </row>
    <row r="1028" spans="2:31" x14ac:dyDescent="0.3">
      <c r="B1028" s="353">
        <v>999</v>
      </c>
      <c r="C1028" s="432">
        <f t="shared" si="418"/>
        <v>113.65676595692591</v>
      </c>
      <c r="D1028" s="433">
        <f t="shared" si="419"/>
        <v>15.595425926280686</v>
      </c>
      <c r="E1028" s="434">
        <f t="shared" si="420"/>
        <v>7.0829511766576889</v>
      </c>
      <c r="F1028" s="434">
        <f t="shared" si="421"/>
        <v>7.0829511766576809</v>
      </c>
      <c r="G1028" s="434">
        <f t="shared" si="422"/>
        <v>7.9936057773011271E-15</v>
      </c>
      <c r="H1028" s="467">
        <f t="shared" si="423"/>
        <v>8.5124747496229975</v>
      </c>
      <c r="I1028" s="253">
        <f t="shared" si="428"/>
        <v>113.65676595692612</v>
      </c>
      <c r="J1028">
        <f t="shared" si="429"/>
        <v>15.595425926280697</v>
      </c>
      <c r="K1028" s="253">
        <f t="shared" si="424"/>
        <v>4045869739357.3018</v>
      </c>
      <c r="L1028" s="249">
        <f t="shared" si="425"/>
        <v>35597262558.839844</v>
      </c>
      <c r="M1028" s="253">
        <f t="shared" si="426"/>
        <v>555154471414.75159</v>
      </c>
      <c r="N1028" s="443">
        <f t="shared" si="437"/>
        <v>9.9999999999990444E-3</v>
      </c>
      <c r="O1028" s="454">
        <f t="shared" si="427"/>
        <v>9.9999999999999603E-3</v>
      </c>
      <c r="Q1028" s="353">
        <v>999</v>
      </c>
      <c r="R1028" s="54">
        <f t="shared" si="438"/>
        <v>1.4316261204648583E-26</v>
      </c>
      <c r="S1028" s="253">
        <f t="shared" si="430"/>
        <v>1.0791727437797955E-10</v>
      </c>
      <c r="T1028" s="253">
        <f t="shared" si="431"/>
        <v>4.9012626468195101E-11</v>
      </c>
      <c r="U1028">
        <f t="shared" si="439"/>
        <v>8.9217195554582189E-28</v>
      </c>
      <c r="V1028" s="253">
        <f t="shared" si="440"/>
        <v>4.9012626468195101E-11</v>
      </c>
      <c r="W1028" s="253">
        <f t="shared" si="441"/>
        <v>5.8904647909784444E-11</v>
      </c>
      <c r="X1028">
        <f t="shared" si="432"/>
        <v>113.65676595692612</v>
      </c>
      <c r="Y1028">
        <f t="shared" si="433"/>
        <v>15.595425926280697</v>
      </c>
      <c r="Z1028" s="55">
        <f t="shared" si="434"/>
        <v>8.5124747496230029</v>
      </c>
      <c r="AA1028" s="477">
        <f t="shared" si="435"/>
        <v>5.0961970896280838E-16</v>
      </c>
      <c r="AB1028" s="253">
        <f t="shared" si="443"/>
        <v>35597262558.839844</v>
      </c>
      <c r="AC1028" s="261">
        <f t="shared" si="442"/>
        <v>3.8415595506673013</v>
      </c>
      <c r="AD1028" s="435">
        <f t="shared" si="436"/>
        <v>-1.5404755755588107E-2</v>
      </c>
      <c r="AE1028" s="478">
        <f t="shared" si="444"/>
        <v>-5.2318781614303513E-2</v>
      </c>
    </row>
    <row r="1029" spans="2:31" x14ac:dyDescent="0.3">
      <c r="B1029" s="353">
        <v>1000</v>
      </c>
      <c r="C1029" s="432">
        <f t="shared" si="418"/>
        <v>113.65676595692591</v>
      </c>
      <c r="D1029" s="433">
        <f t="shared" si="419"/>
        <v>15.595425926280686</v>
      </c>
      <c r="E1029" s="434">
        <f t="shared" si="420"/>
        <v>7.0829511766576889</v>
      </c>
      <c r="F1029" s="434">
        <f t="shared" si="421"/>
        <v>7.0829511766576809</v>
      </c>
      <c r="G1029" s="434">
        <f t="shared" si="422"/>
        <v>7.9936057773011271E-15</v>
      </c>
      <c r="H1029" s="467">
        <f t="shared" si="423"/>
        <v>8.5124747496229975</v>
      </c>
      <c r="I1029" s="253">
        <f t="shared" si="428"/>
        <v>113.65676595692612</v>
      </c>
      <c r="J1029">
        <f t="shared" si="429"/>
        <v>15.595425926280697</v>
      </c>
      <c r="K1029" s="253">
        <f t="shared" si="424"/>
        <v>4086328436750.875</v>
      </c>
      <c r="L1029" s="249">
        <f t="shared" si="425"/>
        <v>35953235184.428246</v>
      </c>
      <c r="M1029" s="253">
        <f t="shared" si="426"/>
        <v>560706016128.89941</v>
      </c>
      <c r="N1029" s="443">
        <f t="shared" si="437"/>
        <v>1.0000000000000561E-2</v>
      </c>
      <c r="O1029" s="454">
        <f t="shared" si="427"/>
        <v>1.0000000000000056E-2</v>
      </c>
      <c r="Q1029" s="353">
        <v>1000</v>
      </c>
      <c r="R1029" s="54">
        <f t="shared" si="438"/>
        <v>1.3432922634801233E-26</v>
      </c>
      <c r="S1029" s="253">
        <f t="shared" si="430"/>
        <v>1.0520280705383989E-10</v>
      </c>
      <c r="T1029" s="253">
        <f t="shared" si="431"/>
        <v>4.7779800919319624E-11</v>
      </c>
      <c r="U1029">
        <f t="shared" si="439"/>
        <v>8.3712337212001372E-28</v>
      </c>
      <c r="V1029" s="253">
        <f t="shared" si="440"/>
        <v>4.7779800919319624E-11</v>
      </c>
      <c r="W1029" s="253">
        <f t="shared" si="441"/>
        <v>5.7423006134520264E-11</v>
      </c>
      <c r="X1029">
        <f t="shared" si="432"/>
        <v>113.65676595692612</v>
      </c>
      <c r="Y1029">
        <f t="shared" si="433"/>
        <v>15.595425926280697</v>
      </c>
      <c r="Z1029" s="55">
        <f t="shared" si="434"/>
        <v>8.5124747496230029</v>
      </c>
      <c r="AA1029" s="477">
        <f t="shared" si="435"/>
        <v>4.8295702670323826E-16</v>
      </c>
      <c r="AB1029" s="253">
        <f t="shared" si="443"/>
        <v>35953235184.428246</v>
      </c>
      <c r="AC1029" s="261">
        <f t="shared" si="442"/>
        <v>3.782381264068738</v>
      </c>
      <c r="AD1029" s="435">
        <f t="shared" si="436"/>
        <v>-1.5404755755584646E-2</v>
      </c>
      <c r="AE1029" s="478">
        <f t="shared" si="444"/>
        <v>-5.2318781614303575E-2</v>
      </c>
    </row>
    <row r="1030" spans="2:31" x14ac:dyDescent="0.3">
      <c r="B1030" s="353">
        <v>1001</v>
      </c>
      <c r="C1030" s="432">
        <f t="shared" si="418"/>
        <v>113.65676595692591</v>
      </c>
      <c r="D1030" s="433">
        <f t="shared" si="419"/>
        <v>15.595425926280686</v>
      </c>
      <c r="E1030" s="434">
        <f t="shared" si="420"/>
        <v>7.0829511766576889</v>
      </c>
      <c r="F1030" s="434">
        <f t="shared" si="421"/>
        <v>7.0829511766576809</v>
      </c>
      <c r="G1030" s="434">
        <f t="shared" si="422"/>
        <v>7.9936057773011271E-15</v>
      </c>
      <c r="H1030" s="467">
        <f t="shared" si="423"/>
        <v>8.5124747496229975</v>
      </c>
      <c r="I1030" s="253">
        <f t="shared" si="428"/>
        <v>113.65676595692612</v>
      </c>
      <c r="J1030">
        <f t="shared" si="429"/>
        <v>15.595425926280697</v>
      </c>
      <c r="K1030" s="253">
        <f t="shared" si="424"/>
        <v>4127191721118.3838</v>
      </c>
      <c r="L1030" s="249">
        <f t="shared" si="425"/>
        <v>36312767536.27253</v>
      </c>
      <c r="M1030" s="253">
        <f t="shared" si="426"/>
        <v>566313076290.18774</v>
      </c>
      <c r="N1030" s="443">
        <f t="shared" si="437"/>
        <v>9.9999999999988154E-3</v>
      </c>
      <c r="O1030" s="454">
        <f t="shared" si="427"/>
        <v>1.0000000000000009E-2</v>
      </c>
      <c r="Q1030" s="353">
        <v>1001</v>
      </c>
      <c r="R1030" s="54">
        <f t="shared" si="438"/>
        <v>1.2604087612900229E-26</v>
      </c>
      <c r="S1030" s="253">
        <f t="shared" si="430"/>
        <v>1.025566173330431E-10</v>
      </c>
      <c r="T1030" s="253">
        <f t="shared" si="431"/>
        <v>4.6577984907036656E-11</v>
      </c>
      <c r="U1030">
        <f t="shared" si="439"/>
        <v>7.8547138339587842E-28</v>
      </c>
      <c r="V1030" s="253">
        <f t="shared" si="440"/>
        <v>4.6577984907036656E-11</v>
      </c>
      <c r="W1030" s="253">
        <f t="shared" si="441"/>
        <v>5.5978632426006444E-11</v>
      </c>
      <c r="X1030">
        <f t="shared" si="432"/>
        <v>113.65676595692612</v>
      </c>
      <c r="Y1030">
        <f t="shared" si="433"/>
        <v>15.595425926280697</v>
      </c>
      <c r="Z1030" s="55">
        <f t="shared" si="434"/>
        <v>8.5124747496230029</v>
      </c>
      <c r="AA1030" s="477">
        <f t="shared" si="435"/>
        <v>4.576893034940582E-16</v>
      </c>
      <c r="AB1030" s="253">
        <f t="shared" si="443"/>
        <v>36312767536.27253</v>
      </c>
      <c r="AC1030" s="261">
        <f t="shared" si="442"/>
        <v>3.7241146045212457</v>
      </c>
      <c r="AD1030" s="435">
        <f t="shared" si="436"/>
        <v>-1.5404755755588324E-2</v>
      </c>
      <c r="AE1030" s="478">
        <f t="shared" si="444"/>
        <v>-5.2318781614303499E-2</v>
      </c>
    </row>
    <row r="1031" spans="2:31" x14ac:dyDescent="0.3">
      <c r="B1031" s="353">
        <v>1002</v>
      </c>
      <c r="C1031" s="432">
        <f t="shared" si="418"/>
        <v>113.65676595692591</v>
      </c>
      <c r="D1031" s="433">
        <f t="shared" si="419"/>
        <v>15.595425926280686</v>
      </c>
      <c r="E1031" s="434">
        <f t="shared" si="420"/>
        <v>7.0829511766576889</v>
      </c>
      <c r="F1031" s="434">
        <f t="shared" si="421"/>
        <v>7.0829511766576809</v>
      </c>
      <c r="G1031" s="434">
        <f t="shared" si="422"/>
        <v>7.9936057773011271E-15</v>
      </c>
      <c r="H1031" s="467">
        <f t="shared" si="423"/>
        <v>8.5124747496229975</v>
      </c>
      <c r="I1031" s="253">
        <f t="shared" si="428"/>
        <v>113.65676595692612</v>
      </c>
      <c r="J1031">
        <f t="shared" si="429"/>
        <v>15.595425926280697</v>
      </c>
      <c r="K1031" s="253">
        <f t="shared" si="424"/>
        <v>4168463638329.5679</v>
      </c>
      <c r="L1031" s="249">
        <f t="shared" si="425"/>
        <v>36675895211.635254</v>
      </c>
      <c r="M1031" s="253">
        <f t="shared" si="426"/>
        <v>571976207053.09009</v>
      </c>
      <c r="N1031" s="443">
        <f t="shared" si="437"/>
        <v>1.0000000000000824E-2</v>
      </c>
      <c r="O1031" s="454">
        <f t="shared" si="427"/>
        <v>1.0000000000000059E-2</v>
      </c>
      <c r="Q1031" s="353">
        <v>1002</v>
      </c>
      <c r="R1031" s="54">
        <f t="shared" si="438"/>
        <v>1.1826393173894409E-26</v>
      </c>
      <c r="S1031" s="253">
        <f t="shared" si="430"/>
        <v>9.9976987813770838E-11</v>
      </c>
      <c r="T1031" s="253">
        <f t="shared" si="431"/>
        <v>4.5406398441541007E-11</v>
      </c>
      <c r="U1031">
        <f t="shared" si="439"/>
        <v>7.3700641348881643E-28</v>
      </c>
      <c r="V1031" s="253">
        <f t="shared" si="440"/>
        <v>4.5406398441541007E-11</v>
      </c>
      <c r="W1031" s="253">
        <f t="shared" si="441"/>
        <v>5.4570589372229831E-11</v>
      </c>
      <c r="X1031">
        <f t="shared" si="432"/>
        <v>113.65676595692612</v>
      </c>
      <c r="Y1031">
        <f t="shared" si="433"/>
        <v>15.595425926280697</v>
      </c>
      <c r="Z1031" s="55">
        <f t="shared" si="434"/>
        <v>8.5124747496230029</v>
      </c>
      <c r="AA1031" s="477">
        <f t="shared" si="435"/>
        <v>4.3374355677734984E-16</v>
      </c>
      <c r="AB1031" s="253">
        <f t="shared" si="443"/>
        <v>36675895211.635254</v>
      </c>
      <c r="AC1031" s="261">
        <f t="shared" si="442"/>
        <v>3.6667455286327906</v>
      </c>
      <c r="AD1031" s="435">
        <f t="shared" si="436"/>
        <v>-1.5404755755584533E-2</v>
      </c>
      <c r="AE1031" s="478">
        <f t="shared" si="444"/>
        <v>-5.231878161430361E-2</v>
      </c>
    </row>
    <row r="1032" spans="2:31" x14ac:dyDescent="0.3">
      <c r="B1032" s="353">
        <v>1003</v>
      </c>
      <c r="C1032" s="432">
        <f t="shared" si="418"/>
        <v>113.65676595692591</v>
      </c>
      <c r="D1032" s="433">
        <f t="shared" si="419"/>
        <v>15.595425926280686</v>
      </c>
      <c r="E1032" s="434">
        <f t="shared" si="420"/>
        <v>7.0829511766576889</v>
      </c>
      <c r="F1032" s="434">
        <f t="shared" si="421"/>
        <v>7.0829511766576809</v>
      </c>
      <c r="G1032" s="434">
        <f t="shared" si="422"/>
        <v>7.9936057773011271E-15</v>
      </c>
      <c r="H1032" s="467">
        <f t="shared" si="423"/>
        <v>8.5124747496229975</v>
      </c>
      <c r="I1032" s="253">
        <f t="shared" si="428"/>
        <v>113.65676595692612</v>
      </c>
      <c r="J1032">
        <f t="shared" si="429"/>
        <v>15.595425926280697</v>
      </c>
      <c r="K1032" s="253">
        <f t="shared" si="424"/>
        <v>4210148274712.8638</v>
      </c>
      <c r="L1032" s="249">
        <f t="shared" si="425"/>
        <v>37042654163.75161</v>
      </c>
      <c r="M1032" s="253">
        <f t="shared" si="426"/>
        <v>577695969123.62036</v>
      </c>
      <c r="N1032" s="443">
        <f t="shared" si="437"/>
        <v>9.9999999999989039E-3</v>
      </c>
      <c r="O1032" s="454">
        <f t="shared" si="427"/>
        <v>1.0000000000000052E-2</v>
      </c>
      <c r="Q1032" s="353">
        <v>1003</v>
      </c>
      <c r="R1032" s="54">
        <f t="shared" si="438"/>
        <v>1.1096683853608452E-26</v>
      </c>
      <c r="S1032" s="253">
        <f t="shared" si="430"/>
        <v>9.7462244292396257E-11</v>
      </c>
      <c r="T1032" s="253">
        <f t="shared" si="431"/>
        <v>4.4264281152285263E-11</v>
      </c>
      <c r="U1032">
        <f t="shared" si="439"/>
        <v>6.9153181771599394E-28</v>
      </c>
      <c r="V1032" s="253">
        <f t="shared" si="440"/>
        <v>4.4264281152285263E-11</v>
      </c>
      <c r="W1032" s="253">
        <f t="shared" si="441"/>
        <v>5.3197963140110994E-11</v>
      </c>
      <c r="X1032">
        <f t="shared" si="432"/>
        <v>113.65676595692612</v>
      </c>
      <c r="Y1032">
        <f t="shared" si="433"/>
        <v>15.595425926280697</v>
      </c>
      <c r="Z1032" s="55">
        <f t="shared" si="434"/>
        <v>8.5124747496230029</v>
      </c>
      <c r="AA1032" s="477">
        <f t="shared" si="435"/>
        <v>4.1105062235370439E-16</v>
      </c>
      <c r="AB1032" s="253">
        <f t="shared" si="443"/>
        <v>37042654163.75161</v>
      </c>
      <c r="AC1032" s="261">
        <f t="shared" si="442"/>
        <v>3.6102602093463081</v>
      </c>
      <c r="AD1032" s="435">
        <f t="shared" si="436"/>
        <v>-1.5404755755587984E-2</v>
      </c>
      <c r="AE1032" s="478">
        <f t="shared" si="444"/>
        <v>-5.2318781614303568E-2</v>
      </c>
    </row>
    <row r="1033" spans="2:31" x14ac:dyDescent="0.3">
      <c r="B1033" s="353">
        <v>1004</v>
      </c>
      <c r="C1033" s="432">
        <f t="shared" si="418"/>
        <v>113.65676595692591</v>
      </c>
      <c r="D1033" s="433">
        <f t="shared" si="419"/>
        <v>15.595425926280686</v>
      </c>
      <c r="E1033" s="434">
        <f t="shared" si="420"/>
        <v>7.0829511766576889</v>
      </c>
      <c r="F1033" s="434">
        <f t="shared" si="421"/>
        <v>7.0829511766576809</v>
      </c>
      <c r="G1033" s="434">
        <f t="shared" si="422"/>
        <v>7.9936057773011271E-15</v>
      </c>
      <c r="H1033" s="467">
        <f t="shared" si="423"/>
        <v>8.5124747496229975</v>
      </c>
      <c r="I1033" s="253">
        <f t="shared" si="428"/>
        <v>113.65676595692612</v>
      </c>
      <c r="J1033">
        <f t="shared" si="429"/>
        <v>15.595425926280697</v>
      </c>
      <c r="K1033" s="253">
        <f t="shared" si="424"/>
        <v>4252249757459.9927</v>
      </c>
      <c r="L1033" s="249">
        <f t="shared" si="425"/>
        <v>37413080705.38913</v>
      </c>
      <c r="M1033" s="253">
        <f t="shared" si="426"/>
        <v>583472928814.85681</v>
      </c>
      <c r="N1033" s="443">
        <f t="shared" si="437"/>
        <v>1.0000000000000427E-2</v>
      </c>
      <c r="O1033" s="454">
        <f t="shared" si="427"/>
        <v>1.0000000000000064E-2</v>
      </c>
      <c r="Q1033" s="353">
        <v>1004</v>
      </c>
      <c r="R1033" s="54">
        <f t="shared" si="438"/>
        <v>1.0411998885572814E-26</v>
      </c>
      <c r="S1033" s="253">
        <f t="shared" si="430"/>
        <v>9.5010754676911582E-11</v>
      </c>
      <c r="T1033" s="253">
        <f t="shared" si="431"/>
        <v>4.3150891794492824E-11</v>
      </c>
      <c r="U1033">
        <f t="shared" si="439"/>
        <v>6.4886308471838459E-28</v>
      </c>
      <c r="V1033" s="253">
        <f t="shared" si="440"/>
        <v>4.3150891794492824E-11</v>
      </c>
      <c r="W1033" s="253">
        <f t="shared" si="441"/>
        <v>5.1859862882418758E-11</v>
      </c>
      <c r="X1033">
        <f t="shared" si="432"/>
        <v>113.65676595692612</v>
      </c>
      <c r="Y1033">
        <f t="shared" si="433"/>
        <v>15.595425926280697</v>
      </c>
      <c r="Z1033" s="55">
        <f t="shared" si="434"/>
        <v>8.5124747496230029</v>
      </c>
      <c r="AA1033" s="477">
        <f t="shared" si="435"/>
        <v>3.8954495461035735E-16</v>
      </c>
      <c r="AB1033" s="253">
        <f t="shared" si="443"/>
        <v>37413080705.38913</v>
      </c>
      <c r="AC1033" s="261">
        <f t="shared" si="442"/>
        <v>3.5546450326072154</v>
      </c>
      <c r="AD1033" s="435">
        <f t="shared" si="436"/>
        <v>-1.5404755755586556E-2</v>
      </c>
      <c r="AE1033" s="478">
        <f t="shared" si="444"/>
        <v>-5.2318781614303603E-2</v>
      </c>
    </row>
    <row r="1034" spans="2:31" x14ac:dyDescent="0.3">
      <c r="B1034" s="353">
        <v>1005</v>
      </c>
      <c r="C1034" s="432">
        <f t="shared" si="418"/>
        <v>113.65676595692591</v>
      </c>
      <c r="D1034" s="433">
        <f t="shared" si="419"/>
        <v>15.595425926280686</v>
      </c>
      <c r="E1034" s="434">
        <f t="shared" si="420"/>
        <v>7.0829511766576889</v>
      </c>
      <c r="F1034" s="434">
        <f t="shared" si="421"/>
        <v>7.0829511766576809</v>
      </c>
      <c r="G1034" s="434">
        <f t="shared" si="422"/>
        <v>7.9936057773011271E-15</v>
      </c>
      <c r="H1034" s="467">
        <f t="shared" si="423"/>
        <v>8.5124747496229975</v>
      </c>
      <c r="I1034" s="253">
        <f t="shared" si="428"/>
        <v>113.65676595692612</v>
      </c>
      <c r="J1034">
        <f t="shared" si="429"/>
        <v>15.595425926280697</v>
      </c>
      <c r="K1034" s="253">
        <f t="shared" si="424"/>
        <v>4294772255034.5933</v>
      </c>
      <c r="L1034" s="249">
        <f t="shared" si="425"/>
        <v>37787211512.443024</v>
      </c>
      <c r="M1034" s="253">
        <f t="shared" si="426"/>
        <v>589307658103.00586</v>
      </c>
      <c r="N1034" s="443">
        <f t="shared" si="437"/>
        <v>1.0000000000000822E-2</v>
      </c>
      <c r="O1034" s="454">
        <f t="shared" si="427"/>
        <v>1.0000000000000155E-2</v>
      </c>
      <c r="Q1034" s="353">
        <v>1005</v>
      </c>
      <c r="R1034" s="54">
        <f t="shared" si="438"/>
        <v>9.7695601878318376E-27</v>
      </c>
      <c r="S1034" s="253">
        <f t="shared" si="430"/>
        <v>9.2620927927682771E-11</v>
      </c>
      <c r="T1034" s="253">
        <f t="shared" si="431"/>
        <v>4.2065507768082003E-11</v>
      </c>
      <c r="U1034">
        <f t="shared" si="439"/>
        <v>6.0882708781328708E-28</v>
      </c>
      <c r="V1034" s="253">
        <f t="shared" si="440"/>
        <v>4.2065507768082003E-11</v>
      </c>
      <c r="W1034" s="253">
        <f t="shared" si="441"/>
        <v>5.0555420159600767E-11</v>
      </c>
      <c r="X1034">
        <f t="shared" si="432"/>
        <v>113.65676595692612</v>
      </c>
      <c r="Y1034">
        <f t="shared" si="433"/>
        <v>15.595425926280697</v>
      </c>
      <c r="Z1034" s="55">
        <f t="shared" si="434"/>
        <v>8.5124747496230029</v>
      </c>
      <c r="AA1034" s="477">
        <f t="shared" si="435"/>
        <v>3.6916443720114424E-16</v>
      </c>
      <c r="AB1034" s="253">
        <f t="shared" si="443"/>
        <v>37787211512.443024</v>
      </c>
      <c r="AC1034" s="261">
        <f t="shared" si="442"/>
        <v>3.4998865940820862</v>
      </c>
      <c r="AD1034" s="435">
        <f t="shared" si="436"/>
        <v>-1.5404755755588249E-2</v>
      </c>
      <c r="AE1034" s="478">
        <f t="shared" si="444"/>
        <v>-5.2318781614303637E-2</v>
      </c>
    </row>
    <row r="1035" spans="2:31" x14ac:dyDescent="0.3">
      <c r="B1035" s="353">
        <v>1006</v>
      </c>
      <c r="C1035" s="432">
        <f t="shared" si="418"/>
        <v>113.65676595692591</v>
      </c>
      <c r="D1035" s="433">
        <f t="shared" si="419"/>
        <v>15.595425926280686</v>
      </c>
      <c r="E1035" s="434">
        <f t="shared" si="420"/>
        <v>7.0829511766576889</v>
      </c>
      <c r="F1035" s="434">
        <f t="shared" si="421"/>
        <v>7.0829511766576809</v>
      </c>
      <c r="G1035" s="434">
        <f t="shared" si="422"/>
        <v>7.9936057773011271E-15</v>
      </c>
      <c r="H1035" s="467">
        <f t="shared" si="423"/>
        <v>8.5124747496229975</v>
      </c>
      <c r="I1035" s="253">
        <f t="shared" si="428"/>
        <v>113.65676595692612</v>
      </c>
      <c r="J1035">
        <f t="shared" si="429"/>
        <v>15.595425926280697</v>
      </c>
      <c r="K1035" s="253">
        <f t="shared" si="424"/>
        <v>4337719977584.9385</v>
      </c>
      <c r="L1035" s="249">
        <f t="shared" si="425"/>
        <v>38165083627.567451</v>
      </c>
      <c r="M1035" s="253">
        <f t="shared" si="426"/>
        <v>595200734684.03735</v>
      </c>
      <c r="N1035" s="443">
        <f t="shared" si="437"/>
        <v>1.0000000000002436E-2</v>
      </c>
      <c r="O1035" s="454">
        <f t="shared" si="427"/>
        <v>9.9999999999998337E-3</v>
      </c>
      <c r="Q1035" s="353">
        <v>1006</v>
      </c>
      <c r="R1035" s="54">
        <f t="shared" si="438"/>
        <v>9.1667610909869994E-27</v>
      </c>
      <c r="S1035" s="253">
        <f t="shared" si="430"/>
        <v>9.0291213024852617E-11</v>
      </c>
      <c r="T1035" s="253">
        <f t="shared" si="431"/>
        <v>4.1007424648693087E-11</v>
      </c>
      <c r="U1035">
        <f t="shared" si="439"/>
        <v>5.7126138253971416E-28</v>
      </c>
      <c r="V1035" s="253">
        <f t="shared" si="440"/>
        <v>4.1007424648693087E-11</v>
      </c>
      <c r="W1035" s="253">
        <f t="shared" si="441"/>
        <v>4.928378837615953E-11</v>
      </c>
      <c r="X1035">
        <f t="shared" si="432"/>
        <v>113.65676595692612</v>
      </c>
      <c r="Y1035">
        <f t="shared" si="433"/>
        <v>15.595425926280697</v>
      </c>
      <c r="Z1035" s="55">
        <f t="shared" si="434"/>
        <v>8.5124747496230029</v>
      </c>
      <c r="AA1035" s="477">
        <f t="shared" si="435"/>
        <v>3.498502036314503E-16</v>
      </c>
      <c r="AB1035" s="253">
        <f t="shared" si="443"/>
        <v>38165083627.567451</v>
      </c>
      <c r="AC1035" s="261">
        <f t="shared" si="442"/>
        <v>3.4459716959280073</v>
      </c>
      <c r="AD1035" s="435">
        <f t="shared" si="436"/>
        <v>-1.5404755755584459E-2</v>
      </c>
      <c r="AE1035" s="478">
        <f t="shared" si="444"/>
        <v>-5.2318781614303561E-2</v>
      </c>
    </row>
    <row r="1036" spans="2:31" x14ac:dyDescent="0.3">
      <c r="B1036" s="353">
        <v>1007</v>
      </c>
      <c r="C1036" s="432">
        <f t="shared" si="418"/>
        <v>113.65676595692591</v>
      </c>
      <c r="D1036" s="433">
        <f t="shared" si="419"/>
        <v>15.595425926280686</v>
      </c>
      <c r="E1036" s="434">
        <f t="shared" si="420"/>
        <v>7.0829511766576889</v>
      </c>
      <c r="F1036" s="434">
        <f t="shared" si="421"/>
        <v>7.0829511766576809</v>
      </c>
      <c r="G1036" s="434">
        <f t="shared" si="422"/>
        <v>7.9936057773011271E-15</v>
      </c>
      <c r="H1036" s="467">
        <f t="shared" si="423"/>
        <v>8.5124747496229975</v>
      </c>
      <c r="I1036" s="253">
        <f t="shared" si="428"/>
        <v>113.65676595692612</v>
      </c>
      <c r="J1036">
        <f t="shared" si="429"/>
        <v>15.595425926280697</v>
      </c>
      <c r="K1036" s="253">
        <f t="shared" si="424"/>
        <v>4381097177360.7881</v>
      </c>
      <c r="L1036" s="249">
        <f t="shared" si="425"/>
        <v>38546734463.843124</v>
      </c>
      <c r="M1036" s="253">
        <f t="shared" si="426"/>
        <v>601152742030.87598</v>
      </c>
      <c r="N1036" s="443">
        <f t="shared" si="437"/>
        <v>9.9999999999970599E-3</v>
      </c>
      <c r="O1036" s="454">
        <f t="shared" si="427"/>
        <v>1.0000000000000052E-2</v>
      </c>
      <c r="Q1036" s="353">
        <v>1007</v>
      </c>
      <c r="R1036" s="54">
        <f t="shared" si="438"/>
        <v>8.6011557617397576E-27</v>
      </c>
      <c r="S1036" s="253">
        <f t="shared" si="430"/>
        <v>8.8020097961711802E-11</v>
      </c>
      <c r="T1036" s="253">
        <f t="shared" si="431"/>
        <v>3.9975955730509163E-11</v>
      </c>
      <c r="U1036">
        <f t="shared" si="439"/>
        <v>5.3601354754646898E-28</v>
      </c>
      <c r="V1036" s="253">
        <f t="shared" si="440"/>
        <v>3.9975955730509163E-11</v>
      </c>
      <c r="W1036" s="253">
        <f t="shared" si="441"/>
        <v>4.8044142231202639E-11</v>
      </c>
      <c r="X1036">
        <f t="shared" si="432"/>
        <v>113.65676595692612</v>
      </c>
      <c r="Y1036">
        <f t="shared" si="433"/>
        <v>15.595425926280697</v>
      </c>
      <c r="Z1036" s="55">
        <f t="shared" si="434"/>
        <v>8.5124747496230029</v>
      </c>
      <c r="AA1036" s="477">
        <f t="shared" si="435"/>
        <v>3.315464672299368E-16</v>
      </c>
      <c r="AB1036" s="253">
        <f t="shared" si="443"/>
        <v>38546734463.843124</v>
      </c>
      <c r="AC1036" s="261">
        <f t="shared" si="442"/>
        <v>3.392887343611561</v>
      </c>
      <c r="AD1036" s="435">
        <f t="shared" si="436"/>
        <v>-1.5404755755589758E-2</v>
      </c>
      <c r="AE1036" s="478">
        <f t="shared" si="444"/>
        <v>-5.231878161430361E-2</v>
      </c>
    </row>
    <row r="1037" spans="2:31" x14ac:dyDescent="0.3">
      <c r="B1037" s="353">
        <v>1008</v>
      </c>
      <c r="C1037" s="432">
        <f t="shared" si="418"/>
        <v>113.65676595692591</v>
      </c>
      <c r="D1037" s="433">
        <f t="shared" si="419"/>
        <v>15.595425926280686</v>
      </c>
      <c r="E1037" s="434">
        <f t="shared" si="420"/>
        <v>7.0829511766576889</v>
      </c>
      <c r="F1037" s="434">
        <f t="shared" si="421"/>
        <v>7.0829511766576809</v>
      </c>
      <c r="G1037" s="434">
        <f t="shared" si="422"/>
        <v>7.9936057773011271E-15</v>
      </c>
      <c r="H1037" s="467">
        <f t="shared" si="423"/>
        <v>8.5124747496229975</v>
      </c>
      <c r="I1037" s="253">
        <f t="shared" si="428"/>
        <v>113.65676595692612</v>
      </c>
      <c r="J1037">
        <f t="shared" si="429"/>
        <v>15.595425926280697</v>
      </c>
      <c r="K1037" s="253">
        <f t="shared" si="424"/>
        <v>4424908149134.3965</v>
      </c>
      <c r="L1037" s="249">
        <f t="shared" si="425"/>
        <v>38932201808.48156</v>
      </c>
      <c r="M1037" s="253">
        <f t="shared" si="426"/>
        <v>607164269451.1842</v>
      </c>
      <c r="N1037" s="443">
        <f t="shared" si="437"/>
        <v>9.9999999999991155E-3</v>
      </c>
      <c r="O1037" s="454">
        <f t="shared" si="427"/>
        <v>1.0000000000000118E-2</v>
      </c>
      <c r="Q1037" s="353">
        <v>1008</v>
      </c>
      <c r="R1037" s="54">
        <f t="shared" si="438"/>
        <v>8.0704492790204813E-27</v>
      </c>
      <c r="S1037" s="253">
        <f t="shared" si="430"/>
        <v>8.5806108763394687E-11</v>
      </c>
      <c r="T1037" s="253">
        <f t="shared" si="431"/>
        <v>3.8970431580578658E-11</v>
      </c>
      <c r="U1037">
        <f t="shared" si="439"/>
        <v>5.0294056614859127E-28</v>
      </c>
      <c r="V1037" s="253">
        <f t="shared" si="440"/>
        <v>3.8970431580578658E-11</v>
      </c>
      <c r="W1037" s="253">
        <f t="shared" si="441"/>
        <v>4.6835677182816029E-11</v>
      </c>
      <c r="X1037">
        <f t="shared" si="432"/>
        <v>113.65676595692612</v>
      </c>
      <c r="Y1037">
        <f t="shared" si="433"/>
        <v>15.595425926280697</v>
      </c>
      <c r="Z1037" s="55">
        <f t="shared" si="434"/>
        <v>8.5124747496230029</v>
      </c>
      <c r="AA1037" s="477">
        <f t="shared" si="435"/>
        <v>3.1420036001593986E-16</v>
      </c>
      <c r="AB1037" s="253">
        <f t="shared" si="443"/>
        <v>38932201808.48156</v>
      </c>
      <c r="AC1037" s="261">
        <f t="shared" si="442"/>
        <v>3.3406207427770038</v>
      </c>
      <c r="AD1037" s="435">
        <f t="shared" si="436"/>
        <v>-1.5404755755586605E-2</v>
      </c>
      <c r="AE1037" s="478">
        <f t="shared" si="444"/>
        <v>-5.2318781614303624E-2</v>
      </c>
    </row>
    <row r="1038" spans="2:31" x14ac:dyDescent="0.3">
      <c r="B1038" s="353">
        <v>1009</v>
      </c>
      <c r="C1038" s="432">
        <f t="shared" si="418"/>
        <v>113.65676595692591</v>
      </c>
      <c r="D1038" s="433">
        <f t="shared" si="419"/>
        <v>15.595425926280686</v>
      </c>
      <c r="E1038" s="434">
        <f t="shared" si="420"/>
        <v>7.0829511766576889</v>
      </c>
      <c r="F1038" s="434">
        <f t="shared" si="421"/>
        <v>7.0829511766576809</v>
      </c>
      <c r="G1038" s="434">
        <f t="shared" si="422"/>
        <v>7.9936057773011271E-15</v>
      </c>
      <c r="H1038" s="467">
        <f t="shared" si="423"/>
        <v>8.5124747496229975</v>
      </c>
      <c r="I1038" s="253">
        <f t="shared" si="428"/>
        <v>113.65676595692612</v>
      </c>
      <c r="J1038">
        <f t="shared" si="429"/>
        <v>15.595425926280697</v>
      </c>
      <c r="K1038" s="253">
        <f t="shared" si="424"/>
        <v>4469157230625.7402</v>
      </c>
      <c r="L1038" s="249">
        <f t="shared" si="425"/>
        <v>39321523826.566376</v>
      </c>
      <c r="M1038" s="253">
        <f t="shared" si="426"/>
        <v>613235912145.69653</v>
      </c>
      <c r="N1038" s="443">
        <f t="shared" si="437"/>
        <v>1.0000000000000802E-2</v>
      </c>
      <c r="O1038" s="454">
        <f t="shared" si="427"/>
        <v>9.9999999999999516E-3</v>
      </c>
      <c r="Q1038" s="353">
        <v>1009</v>
      </c>
      <c r="R1038" s="54">
        <f t="shared" si="438"/>
        <v>7.5724883224377169E-27</v>
      </c>
      <c r="S1038" s="253">
        <f t="shared" si="430"/>
        <v>8.3647808530254856E-11</v>
      </c>
      <c r="T1038" s="253">
        <f t="shared" si="431"/>
        <v>3.7990199604346629E-11</v>
      </c>
      <c r="U1038">
        <f t="shared" si="439"/>
        <v>4.7190824604286027E-28</v>
      </c>
      <c r="V1038" s="253">
        <f t="shared" si="440"/>
        <v>3.7990199604346629E-11</v>
      </c>
      <c r="W1038" s="253">
        <f t="shared" si="441"/>
        <v>4.5657608925908227E-11</v>
      </c>
      <c r="X1038">
        <f t="shared" si="432"/>
        <v>113.65676595692612</v>
      </c>
      <c r="Y1038">
        <f t="shared" si="433"/>
        <v>15.595425926280697</v>
      </c>
      <c r="Z1038" s="55">
        <f t="shared" si="434"/>
        <v>8.5124747496230029</v>
      </c>
      <c r="AA1038" s="477">
        <f t="shared" si="435"/>
        <v>2.9776177999713033E-16</v>
      </c>
      <c r="AB1038" s="253">
        <f t="shared" si="443"/>
        <v>39321523826.566376</v>
      </c>
      <c r="AC1038" s="261">
        <f t="shared" si="442"/>
        <v>3.2891592961624849</v>
      </c>
      <c r="AD1038" s="435">
        <f t="shared" si="436"/>
        <v>-1.5404755755584466E-2</v>
      </c>
      <c r="AE1038" s="478">
        <f t="shared" si="444"/>
        <v>-5.2318781614303631E-2</v>
      </c>
    </row>
    <row r="1039" spans="2:31" x14ac:dyDescent="0.3">
      <c r="B1039" s="353">
        <v>1010</v>
      </c>
      <c r="C1039" s="432">
        <f t="shared" si="418"/>
        <v>113.65676595692591</v>
      </c>
      <c r="D1039" s="433">
        <f t="shared" si="419"/>
        <v>15.595425926280686</v>
      </c>
      <c r="E1039" s="434">
        <f t="shared" si="420"/>
        <v>7.0829511766576889</v>
      </c>
      <c r="F1039" s="434">
        <f t="shared" si="421"/>
        <v>7.0829511766576809</v>
      </c>
      <c r="G1039" s="434">
        <f t="shared" si="422"/>
        <v>7.9936057773011271E-15</v>
      </c>
      <c r="H1039" s="467">
        <f t="shared" si="423"/>
        <v>8.5124747496229975</v>
      </c>
      <c r="I1039" s="253">
        <f t="shared" si="428"/>
        <v>113.65676595692612</v>
      </c>
      <c r="J1039">
        <f t="shared" si="429"/>
        <v>15.595425926280697</v>
      </c>
      <c r="K1039" s="253">
        <f t="shared" si="424"/>
        <v>4513848802931.998</v>
      </c>
      <c r="L1039" s="249">
        <f t="shared" si="425"/>
        <v>39714739064.832039</v>
      </c>
      <c r="M1039" s="253">
        <f t="shared" si="426"/>
        <v>619368271267.15491</v>
      </c>
      <c r="N1039" s="443">
        <f t="shared" si="437"/>
        <v>1.0000000000002297E-2</v>
      </c>
      <c r="O1039" s="454">
        <f t="shared" si="427"/>
        <v>1.0000000000000092E-2</v>
      </c>
      <c r="Q1039" s="353">
        <v>1010</v>
      </c>
      <c r="R1039" s="54">
        <f t="shared" si="438"/>
        <v>7.1052524352665685E-27</v>
      </c>
      <c r="S1039" s="253">
        <f t="shared" si="430"/>
        <v>8.1543796505303289E-11</v>
      </c>
      <c r="T1039" s="253">
        <f t="shared" si="431"/>
        <v>3.703462362211459E-11</v>
      </c>
      <c r="U1039">
        <f t="shared" si="439"/>
        <v>4.4279067482787608E-28</v>
      </c>
      <c r="V1039" s="253">
        <f t="shared" si="440"/>
        <v>3.703462362211459E-11</v>
      </c>
      <c r="W1039" s="253">
        <f t="shared" si="441"/>
        <v>4.4509172883188699E-11</v>
      </c>
      <c r="X1039">
        <f t="shared" si="432"/>
        <v>113.65676595692612</v>
      </c>
      <c r="Y1039">
        <f t="shared" si="433"/>
        <v>15.595425926280697</v>
      </c>
      <c r="Z1039" s="55">
        <f t="shared" si="434"/>
        <v>8.5124747496230029</v>
      </c>
      <c r="AA1039" s="477">
        <f t="shared" si="435"/>
        <v>2.8218324645637414E-16</v>
      </c>
      <c r="AB1039" s="253">
        <f t="shared" si="443"/>
        <v>39714739064.832039</v>
      </c>
      <c r="AC1039" s="261">
        <f t="shared" si="442"/>
        <v>3.2384906005638849</v>
      </c>
      <c r="AD1039" s="435">
        <f t="shared" si="436"/>
        <v>-1.5404755755586533E-2</v>
      </c>
      <c r="AE1039" s="478">
        <f t="shared" si="444"/>
        <v>-5.2318781614303644E-2</v>
      </c>
    </row>
    <row r="1040" spans="2:31" x14ac:dyDescent="0.3">
      <c r="B1040" s="353">
        <v>1011</v>
      </c>
      <c r="C1040" s="432">
        <f t="shared" si="418"/>
        <v>113.65676595692591</v>
      </c>
      <c r="D1040" s="433">
        <f t="shared" si="419"/>
        <v>15.595425926280686</v>
      </c>
      <c r="E1040" s="434">
        <f t="shared" si="420"/>
        <v>7.0829511766576889</v>
      </c>
      <c r="F1040" s="434">
        <f t="shared" si="421"/>
        <v>7.0829511766576809</v>
      </c>
      <c r="G1040" s="434">
        <f t="shared" si="422"/>
        <v>7.9936057773011271E-15</v>
      </c>
      <c r="H1040" s="467">
        <f t="shared" si="423"/>
        <v>8.5124747496229975</v>
      </c>
      <c r="I1040" s="253">
        <f t="shared" si="428"/>
        <v>113.65676595692612</v>
      </c>
      <c r="J1040">
        <f t="shared" si="429"/>
        <v>15.595425926280697</v>
      </c>
      <c r="K1040" s="253">
        <f t="shared" si="424"/>
        <v>4558987290961.3184</v>
      </c>
      <c r="L1040" s="249">
        <f t="shared" si="425"/>
        <v>40111886455.480362</v>
      </c>
      <c r="M1040" s="253">
        <f t="shared" si="426"/>
        <v>625561953979.8269</v>
      </c>
      <c r="N1040" s="443">
        <f t="shared" si="437"/>
        <v>1.0000000000000724E-2</v>
      </c>
      <c r="O1040" s="454">
        <f t="shared" si="427"/>
        <v>1.0000000000000073E-2</v>
      </c>
      <c r="Q1040" s="353">
        <v>1011</v>
      </c>
      <c r="R1040" s="54">
        <f t="shared" si="438"/>
        <v>6.666845826526096E-27</v>
      </c>
      <c r="S1040" s="253">
        <f t="shared" si="430"/>
        <v>7.9492707165104882E-11</v>
      </c>
      <c r="T1040" s="253">
        <f t="shared" si="431"/>
        <v>3.6103083456154338E-11</v>
      </c>
      <c r="U1040">
        <f t="shared" si="439"/>
        <v>4.1546970911951111E-28</v>
      </c>
      <c r="V1040" s="253">
        <f t="shared" si="440"/>
        <v>3.6103083456154338E-11</v>
      </c>
      <c r="W1040" s="253">
        <f t="shared" si="441"/>
        <v>4.3389623708950544E-11</v>
      </c>
      <c r="X1040">
        <f t="shared" si="432"/>
        <v>113.65676595692612</v>
      </c>
      <c r="Y1040">
        <f t="shared" si="433"/>
        <v>15.595425926280697</v>
      </c>
      <c r="Z1040" s="55">
        <f t="shared" si="434"/>
        <v>8.5124747496230029</v>
      </c>
      <c r="AA1040" s="477">
        <f t="shared" si="435"/>
        <v>2.6741976280980787E-16</v>
      </c>
      <c r="AB1040" s="253">
        <f t="shared" si="443"/>
        <v>40111886455.480362</v>
      </c>
      <c r="AC1040" s="261">
        <f t="shared" si="442"/>
        <v>3.1886024438454421</v>
      </c>
      <c r="AD1040" s="435">
        <f t="shared" si="436"/>
        <v>-1.5404755755584504E-2</v>
      </c>
      <c r="AE1040" s="478">
        <f t="shared" si="444"/>
        <v>-5.2318781614303658E-2</v>
      </c>
    </row>
    <row r="1041" spans="2:31" x14ac:dyDescent="0.3">
      <c r="B1041" s="353">
        <v>1012</v>
      </c>
      <c r="C1041" s="432">
        <f t="shared" si="418"/>
        <v>113.65676595692591</v>
      </c>
      <c r="D1041" s="433">
        <f t="shared" si="419"/>
        <v>15.595425926280686</v>
      </c>
      <c r="E1041" s="434">
        <f t="shared" si="420"/>
        <v>7.0829511766576889</v>
      </c>
      <c r="F1041" s="434">
        <f t="shared" si="421"/>
        <v>7.0829511766576809</v>
      </c>
      <c r="G1041" s="434">
        <f t="shared" si="422"/>
        <v>7.9936057773011271E-15</v>
      </c>
      <c r="H1041" s="467">
        <f t="shared" si="423"/>
        <v>8.5124747496229975</v>
      </c>
      <c r="I1041" s="253">
        <f t="shared" si="428"/>
        <v>113.65676595692612</v>
      </c>
      <c r="J1041">
        <f t="shared" si="429"/>
        <v>15.595425926280697</v>
      </c>
      <c r="K1041" s="253">
        <f t="shared" si="424"/>
        <v>4604577163870.9307</v>
      </c>
      <c r="L1041" s="249">
        <f t="shared" si="425"/>
        <v>40513005320.035164</v>
      </c>
      <c r="M1041" s="253">
        <f t="shared" si="426"/>
        <v>631817573519.62329</v>
      </c>
      <c r="N1041" s="443">
        <f t="shared" si="437"/>
        <v>9.9999999999969905E-3</v>
      </c>
      <c r="O1041" s="454">
        <f t="shared" si="427"/>
        <v>9.9999999999998077E-3</v>
      </c>
      <c r="Q1041" s="353">
        <v>1012</v>
      </c>
      <c r="R1041" s="54">
        <f t="shared" si="438"/>
        <v>6.255489678883016E-27</v>
      </c>
      <c r="S1041" s="253">
        <f t="shared" si="430"/>
        <v>7.749320933354049E-11</v>
      </c>
      <c r="T1041" s="253">
        <f t="shared" si="431"/>
        <v>3.5194974528206577E-11</v>
      </c>
      <c r="U1041">
        <f t="shared" si="439"/>
        <v>3.8983449518884077E-28</v>
      </c>
      <c r="V1041" s="253">
        <f t="shared" si="440"/>
        <v>3.5194974528206577E-11</v>
      </c>
      <c r="W1041" s="253">
        <f t="shared" si="441"/>
        <v>4.2298234805333913E-11</v>
      </c>
      <c r="X1041">
        <f t="shared" si="432"/>
        <v>113.65676595692612</v>
      </c>
      <c r="Y1041">
        <f t="shared" si="433"/>
        <v>15.595425926280697</v>
      </c>
      <c r="Z1041" s="55">
        <f t="shared" si="434"/>
        <v>8.5124747496230029</v>
      </c>
      <c r="AA1041" s="477">
        <f t="shared" si="435"/>
        <v>2.5342868664001268E-16</v>
      </c>
      <c r="AB1041" s="253">
        <f t="shared" si="443"/>
        <v>40513005320.035164</v>
      </c>
      <c r="AC1041" s="261">
        <f t="shared" si="442"/>
        <v>3.1394828019963144</v>
      </c>
      <c r="AD1041" s="435">
        <f t="shared" si="436"/>
        <v>-1.5404755755593557E-2</v>
      </c>
      <c r="AE1041" s="478">
        <f t="shared" si="444"/>
        <v>-5.231878161430354E-2</v>
      </c>
    </row>
    <row r="1042" spans="2:31" x14ac:dyDescent="0.3">
      <c r="B1042" s="353">
        <v>1013</v>
      </c>
      <c r="C1042" s="432">
        <f t="shared" si="418"/>
        <v>113.65676595692591</v>
      </c>
      <c r="D1042" s="433">
        <f t="shared" si="419"/>
        <v>15.595425926280686</v>
      </c>
      <c r="E1042" s="434">
        <f t="shared" si="420"/>
        <v>7.0829511766576889</v>
      </c>
      <c r="F1042" s="434">
        <f t="shared" si="421"/>
        <v>7.0829511766576809</v>
      </c>
      <c r="G1042" s="434">
        <f t="shared" si="422"/>
        <v>7.9936057773011271E-15</v>
      </c>
      <c r="H1042" s="467">
        <f t="shared" si="423"/>
        <v>8.5124747496229975</v>
      </c>
      <c r="I1042" s="253">
        <f t="shared" si="428"/>
        <v>113.65676595692612</v>
      </c>
      <c r="J1042">
        <f t="shared" si="429"/>
        <v>15.595425926280697</v>
      </c>
      <c r="K1042" s="253">
        <f t="shared" si="424"/>
        <v>4650622935509.6406</v>
      </c>
      <c r="L1042" s="249">
        <f t="shared" si="425"/>
        <v>40918135373.235519</v>
      </c>
      <c r="M1042" s="253">
        <f t="shared" si="426"/>
        <v>638135749254.81885</v>
      </c>
      <c r="N1042" s="443">
        <f t="shared" si="437"/>
        <v>9.9999999999989299E-3</v>
      </c>
      <c r="O1042" s="454">
        <f t="shared" si="427"/>
        <v>1.0000000000000142E-2</v>
      </c>
      <c r="Q1042" s="353">
        <v>1013</v>
      </c>
      <c r="R1042" s="54">
        <f t="shared" si="438"/>
        <v>5.8695149311712917E-27</v>
      </c>
      <c r="S1042" s="253">
        <f t="shared" si="430"/>
        <v>7.5544005317862242E-11</v>
      </c>
      <c r="T1042" s="253">
        <f t="shared" si="431"/>
        <v>3.4309707467104466E-11</v>
      </c>
      <c r="U1042">
        <f t="shared" si="439"/>
        <v>3.6578101917755789E-28</v>
      </c>
      <c r="V1042" s="253">
        <f t="shared" si="440"/>
        <v>3.4309707467104466E-11</v>
      </c>
      <c r="W1042" s="253">
        <f t="shared" si="441"/>
        <v>4.1234297850757775E-11</v>
      </c>
      <c r="X1042">
        <f t="shared" si="432"/>
        <v>113.65676595692612</v>
      </c>
      <c r="Y1042">
        <f t="shared" si="433"/>
        <v>15.595425926280697</v>
      </c>
      <c r="Z1042" s="55">
        <f t="shared" si="434"/>
        <v>8.5124747496230029</v>
      </c>
      <c r="AA1042" s="477">
        <f t="shared" si="435"/>
        <v>2.4016960652889407E-16</v>
      </c>
      <c r="AB1042" s="253">
        <f t="shared" si="443"/>
        <v>40918135373.235519</v>
      </c>
      <c r="AC1042" s="261">
        <f t="shared" si="442"/>
        <v>3.0911198362327035</v>
      </c>
      <c r="AD1042" s="435">
        <f t="shared" si="436"/>
        <v>-1.5404755755584372E-2</v>
      </c>
      <c r="AE1042" s="478">
        <f t="shared" si="444"/>
        <v>-5.2318781614303631E-2</v>
      </c>
    </row>
    <row r="1043" spans="2:31" x14ac:dyDescent="0.3">
      <c r="B1043" s="353">
        <v>1014</v>
      </c>
      <c r="C1043" s="432">
        <f t="shared" si="418"/>
        <v>113.65676595692591</v>
      </c>
      <c r="D1043" s="433">
        <f t="shared" si="419"/>
        <v>15.595425926280686</v>
      </c>
      <c r="E1043" s="434">
        <f t="shared" si="420"/>
        <v>7.0829511766576889</v>
      </c>
      <c r="F1043" s="434">
        <f t="shared" si="421"/>
        <v>7.0829511766576809</v>
      </c>
      <c r="G1043" s="434">
        <f t="shared" si="422"/>
        <v>7.9936057773011271E-15</v>
      </c>
      <c r="H1043" s="467">
        <f t="shared" si="423"/>
        <v>8.5124747496229975</v>
      </c>
      <c r="I1043" s="253">
        <f t="shared" si="428"/>
        <v>113.65676595692612</v>
      </c>
      <c r="J1043">
        <f t="shared" si="429"/>
        <v>15.595425926280697</v>
      </c>
      <c r="K1043" s="253">
        <f t="shared" si="424"/>
        <v>4697129164864.7363</v>
      </c>
      <c r="L1043" s="249">
        <f t="shared" si="425"/>
        <v>41327316726.967873</v>
      </c>
      <c r="M1043" s="253">
        <f t="shared" si="426"/>
        <v>644517106747.36877</v>
      </c>
      <c r="N1043" s="443">
        <f t="shared" si="437"/>
        <v>1.0000000000002724E-2</v>
      </c>
      <c r="O1043" s="454">
        <f t="shared" si="427"/>
        <v>9.9999999999998493E-3</v>
      </c>
      <c r="Q1043" s="353">
        <v>1014</v>
      </c>
      <c r="R1043" s="54">
        <f t="shared" si="438"/>
        <v>5.5073555062430167E-27</v>
      </c>
      <c r="S1043" s="253">
        <f t="shared" si="430"/>
        <v>7.3643830066476904E-11</v>
      </c>
      <c r="T1043" s="253">
        <f t="shared" si="431"/>
        <v>3.344670772626537E-11</v>
      </c>
      <c r="U1043">
        <f t="shared" si="439"/>
        <v>3.4321168506589095E-28</v>
      </c>
      <c r="V1043" s="253">
        <f t="shared" si="440"/>
        <v>3.344670772626537E-11</v>
      </c>
      <c r="W1043" s="253">
        <f t="shared" si="441"/>
        <v>4.0197122340211534E-11</v>
      </c>
      <c r="X1043">
        <f t="shared" si="432"/>
        <v>113.65676595692612</v>
      </c>
      <c r="Y1043">
        <f t="shared" si="433"/>
        <v>15.595425926280697</v>
      </c>
      <c r="Z1043" s="55">
        <f t="shared" si="434"/>
        <v>8.5124747496230029</v>
      </c>
      <c r="AA1043" s="477">
        <f t="shared" si="435"/>
        <v>2.2760422533451565E-16</v>
      </c>
      <c r="AB1043" s="253">
        <f t="shared" si="443"/>
        <v>41327316726.967873</v>
      </c>
      <c r="AC1043" s="261">
        <f t="shared" si="442"/>
        <v>3.0435018901442907</v>
      </c>
      <c r="AD1043" s="435">
        <f t="shared" si="436"/>
        <v>-1.5404755755586308E-2</v>
      </c>
      <c r="AE1043" s="478">
        <f t="shared" si="444"/>
        <v>-5.2318781614303554E-2</v>
      </c>
    </row>
    <row r="1044" spans="2:31" x14ac:dyDescent="0.3">
      <c r="B1044" s="353">
        <v>1015</v>
      </c>
      <c r="C1044" s="432">
        <f t="shared" si="418"/>
        <v>113.65676595692591</v>
      </c>
      <c r="D1044" s="433">
        <f t="shared" si="419"/>
        <v>15.595425926280686</v>
      </c>
      <c r="E1044" s="434">
        <f t="shared" si="420"/>
        <v>7.0829511766576889</v>
      </c>
      <c r="F1044" s="434">
        <f t="shared" si="421"/>
        <v>7.0829511766576809</v>
      </c>
      <c r="G1044" s="434">
        <f t="shared" si="422"/>
        <v>7.9936057773011271E-15</v>
      </c>
      <c r="H1044" s="467">
        <f t="shared" si="423"/>
        <v>8.5124747496229975</v>
      </c>
      <c r="I1044" s="253">
        <f t="shared" si="428"/>
        <v>113.65676595692612</v>
      </c>
      <c r="J1044">
        <f t="shared" si="429"/>
        <v>15.595425926280697</v>
      </c>
      <c r="K1044" s="253">
        <f t="shared" si="424"/>
        <v>4744100456513.3838</v>
      </c>
      <c r="L1044" s="249">
        <f t="shared" si="425"/>
        <v>41740589894.237549</v>
      </c>
      <c r="M1044" s="253">
        <f t="shared" si="426"/>
        <v>650962277814.8429</v>
      </c>
      <c r="N1044" s="443">
        <f t="shared" si="437"/>
        <v>1.0000000000000672E-2</v>
      </c>
      <c r="O1044" s="454">
        <f t="shared" si="427"/>
        <v>1.0000000000000021E-2</v>
      </c>
      <c r="Q1044" s="353">
        <v>1015</v>
      </c>
      <c r="R1044" s="54">
        <f t="shared" si="438"/>
        <v>5.1675419566728284E-27</v>
      </c>
      <c r="S1044" s="253">
        <f t="shared" si="430"/>
        <v>7.1791450347917816E-11</v>
      </c>
      <c r="T1044" s="253">
        <f t="shared" si="431"/>
        <v>3.2605415210805739E-11</v>
      </c>
      <c r="U1044">
        <f t="shared" si="439"/>
        <v>3.2203491868064506E-28</v>
      </c>
      <c r="V1044" s="253">
        <f t="shared" si="440"/>
        <v>3.2605415210805739E-11</v>
      </c>
      <c r="W1044" s="253">
        <f t="shared" si="441"/>
        <v>3.9186035137112077E-11</v>
      </c>
      <c r="X1044">
        <f t="shared" si="432"/>
        <v>113.65676595692612</v>
      </c>
      <c r="Y1044">
        <f t="shared" si="433"/>
        <v>15.595425926280697</v>
      </c>
      <c r="Z1044" s="55">
        <f t="shared" si="434"/>
        <v>8.5124747496230029</v>
      </c>
      <c r="AA1044" s="477">
        <f t="shared" si="435"/>
        <v>2.1569624957474638E-16</v>
      </c>
      <c r="AB1044" s="253">
        <f t="shared" si="443"/>
        <v>41740589894.237549</v>
      </c>
      <c r="AC1044" s="261">
        <f t="shared" si="442"/>
        <v>2.9966174868849578</v>
      </c>
      <c r="AD1044" s="435">
        <f t="shared" si="436"/>
        <v>-1.540475575558463E-2</v>
      </c>
      <c r="AE1044" s="478">
        <f t="shared" si="444"/>
        <v>-5.2318781614303589E-2</v>
      </c>
    </row>
    <row r="1045" spans="2:31" x14ac:dyDescent="0.3">
      <c r="B1045" s="353">
        <v>1016</v>
      </c>
      <c r="C1045" s="432">
        <f t="shared" si="418"/>
        <v>113.65676595692591</v>
      </c>
      <c r="D1045" s="433">
        <f t="shared" si="419"/>
        <v>15.595425926280686</v>
      </c>
      <c r="E1045" s="434">
        <f t="shared" si="420"/>
        <v>7.0829511766576889</v>
      </c>
      <c r="F1045" s="434">
        <f t="shared" si="421"/>
        <v>7.0829511766576809</v>
      </c>
      <c r="G1045" s="434">
        <f t="shared" si="422"/>
        <v>7.9936057773011271E-15</v>
      </c>
      <c r="H1045" s="467">
        <f t="shared" si="423"/>
        <v>8.5124747496229975</v>
      </c>
      <c r="I1045" s="253">
        <f t="shared" si="428"/>
        <v>113.65676595692612</v>
      </c>
      <c r="J1045">
        <f t="shared" si="429"/>
        <v>15.595425926280697</v>
      </c>
      <c r="K1045" s="253">
        <f t="shared" si="424"/>
        <v>4791541461078.5176</v>
      </c>
      <c r="L1045" s="249">
        <f t="shared" si="425"/>
        <v>42157995793.179924</v>
      </c>
      <c r="M1045" s="253">
        <f t="shared" si="426"/>
        <v>657471900592.99048</v>
      </c>
      <c r="N1045" s="443">
        <f t="shared" si="437"/>
        <v>9.9999999999987009E-3</v>
      </c>
      <c r="O1045" s="454">
        <f t="shared" si="427"/>
        <v>9.9999999999999898E-3</v>
      </c>
      <c r="Q1045" s="353">
        <v>1016</v>
      </c>
      <c r="R1045" s="54">
        <f t="shared" si="438"/>
        <v>4.848695502533576E-27</v>
      </c>
      <c r="S1045" s="253">
        <f t="shared" si="430"/>
        <v>6.998566395046403E-11</v>
      </c>
      <c r="T1045" s="253">
        <f t="shared" si="431"/>
        <v>3.1785283914033393E-11</v>
      </c>
      <c r="U1045">
        <f t="shared" si="439"/>
        <v>3.0216479613664592E-28</v>
      </c>
      <c r="V1045" s="253">
        <f t="shared" si="440"/>
        <v>3.1785283914033393E-11</v>
      </c>
      <c r="W1045" s="253">
        <f t="shared" si="441"/>
        <v>3.8200380036430638E-11</v>
      </c>
      <c r="X1045">
        <f t="shared" si="432"/>
        <v>113.65676595692612</v>
      </c>
      <c r="Y1045">
        <f t="shared" si="433"/>
        <v>15.595425926280697</v>
      </c>
      <c r="Z1045" s="55">
        <f t="shared" si="434"/>
        <v>8.5124747496230029</v>
      </c>
      <c r="AA1045" s="477">
        <f t="shared" si="435"/>
        <v>2.0441128459822091E-16</v>
      </c>
      <c r="AB1045" s="253">
        <f t="shared" si="443"/>
        <v>42157995793.179924</v>
      </c>
      <c r="AC1045" s="261">
        <f t="shared" si="442"/>
        <v>2.95045532640657</v>
      </c>
      <c r="AD1045" s="435">
        <f t="shared" si="436"/>
        <v>-1.5404755755588343E-2</v>
      </c>
      <c r="AE1045" s="478">
        <f t="shared" si="444"/>
        <v>-5.2318781614303561E-2</v>
      </c>
    </row>
    <row r="1046" spans="2:31" x14ac:dyDescent="0.3">
      <c r="B1046" s="353">
        <v>1017</v>
      </c>
      <c r="C1046" s="432">
        <f t="shared" si="418"/>
        <v>113.65676595692591</v>
      </c>
      <c r="D1046" s="433">
        <f t="shared" si="419"/>
        <v>15.595425926280686</v>
      </c>
      <c r="E1046" s="434">
        <f t="shared" si="420"/>
        <v>7.0829511766576889</v>
      </c>
      <c r="F1046" s="434">
        <f t="shared" si="421"/>
        <v>7.0829511766576809</v>
      </c>
      <c r="G1046" s="434">
        <f t="shared" si="422"/>
        <v>7.9936057773011271E-15</v>
      </c>
      <c r="H1046" s="467">
        <f t="shared" si="423"/>
        <v>8.5124747496229975</v>
      </c>
      <c r="I1046" s="253">
        <f t="shared" si="428"/>
        <v>113.65676595692612</v>
      </c>
      <c r="J1046">
        <f t="shared" si="429"/>
        <v>15.595425926280697</v>
      </c>
      <c r="K1046" s="253">
        <f t="shared" si="424"/>
        <v>4839456875689.3027</v>
      </c>
      <c r="L1046" s="249">
        <f t="shared" si="425"/>
        <v>42579575751.111725</v>
      </c>
      <c r="M1046" s="253">
        <f t="shared" si="426"/>
        <v>664046619598.91956</v>
      </c>
      <c r="N1046" s="443">
        <f t="shared" si="437"/>
        <v>9.9999999999987408E-3</v>
      </c>
      <c r="O1046" s="454">
        <f t="shared" si="427"/>
        <v>9.9999999999999967E-3</v>
      </c>
      <c r="Q1046" s="353">
        <v>1017</v>
      </c>
      <c r="R1046" s="54">
        <f t="shared" si="438"/>
        <v>4.5495224370517485E-27</v>
      </c>
      <c r="S1046" s="253">
        <f t="shared" si="430"/>
        <v>6.8225298901895695E-11</v>
      </c>
      <c r="T1046" s="253">
        <f t="shared" si="431"/>
        <v>3.0985781563084915E-11</v>
      </c>
      <c r="U1046">
        <f t="shared" si="439"/>
        <v>2.8352069520400219E-28</v>
      </c>
      <c r="V1046" s="253">
        <f t="shared" si="440"/>
        <v>3.0985781563084915E-11</v>
      </c>
      <c r="W1046" s="253">
        <f t="shared" si="441"/>
        <v>3.7239517338810779E-11</v>
      </c>
      <c r="X1046">
        <f t="shared" si="432"/>
        <v>113.65676595692612</v>
      </c>
      <c r="Y1046">
        <f t="shared" si="433"/>
        <v>15.595425926280697</v>
      </c>
      <c r="Z1046" s="55">
        <f t="shared" si="434"/>
        <v>8.5124747496230029</v>
      </c>
      <c r="AA1046" s="477">
        <f t="shared" si="435"/>
        <v>1.9371673523982734E-16</v>
      </c>
      <c r="AB1046" s="253">
        <f t="shared" si="443"/>
        <v>42579575751.111725</v>
      </c>
      <c r="AC1046" s="261">
        <f t="shared" si="442"/>
        <v>2.905004282735502</v>
      </c>
      <c r="AD1046" s="435">
        <f t="shared" si="436"/>
        <v>-1.5404755755588381E-2</v>
      </c>
      <c r="AE1046" s="478">
        <f t="shared" si="444"/>
        <v>-5.2318781614303533E-2</v>
      </c>
    </row>
    <row r="1047" spans="2:31" x14ac:dyDescent="0.3">
      <c r="B1047" s="353">
        <v>1018</v>
      </c>
      <c r="C1047" s="432">
        <f t="shared" si="418"/>
        <v>113.65676595692591</v>
      </c>
      <c r="D1047" s="433">
        <f t="shared" si="419"/>
        <v>15.595425926280686</v>
      </c>
      <c r="E1047" s="434">
        <f t="shared" si="420"/>
        <v>7.0829511766576889</v>
      </c>
      <c r="F1047" s="434">
        <f t="shared" si="421"/>
        <v>7.0829511766576809</v>
      </c>
      <c r="G1047" s="434">
        <f t="shared" si="422"/>
        <v>7.9936057773011271E-15</v>
      </c>
      <c r="H1047" s="467">
        <f t="shared" si="423"/>
        <v>8.5124747496229975</v>
      </c>
      <c r="I1047" s="253">
        <f t="shared" si="428"/>
        <v>113.65676595692612</v>
      </c>
      <c r="J1047">
        <f t="shared" si="429"/>
        <v>15.595425926280697</v>
      </c>
      <c r="K1047" s="253">
        <f t="shared" si="424"/>
        <v>4887851444446.1963</v>
      </c>
      <c r="L1047" s="249">
        <f t="shared" si="425"/>
        <v>43005371508.622841</v>
      </c>
      <c r="M1047" s="253">
        <f t="shared" si="426"/>
        <v>670687085794.9093</v>
      </c>
      <c r="N1047" s="443">
        <f t="shared" si="437"/>
        <v>1.0000000000000829E-2</v>
      </c>
      <c r="O1047" s="454">
        <f t="shared" si="427"/>
        <v>1.0000000000000109E-2</v>
      </c>
      <c r="Q1047" s="353">
        <v>1018</v>
      </c>
      <c r="R1047" s="54">
        <f t="shared" si="438"/>
        <v>4.2688088774438254E-27</v>
      </c>
      <c r="S1047" s="253">
        <f t="shared" si="430"/>
        <v>6.650921270887124E-11</v>
      </c>
      <c r="T1047" s="253">
        <f t="shared" si="431"/>
        <v>3.0206389273474823E-11</v>
      </c>
      <c r="U1047">
        <f t="shared" si="439"/>
        <v>2.6602696818662221E-28</v>
      </c>
      <c r="V1047" s="253">
        <f t="shared" si="440"/>
        <v>3.0206389273474823E-11</v>
      </c>
      <c r="W1047" s="253">
        <f t="shared" si="441"/>
        <v>3.6302823435396417E-11</v>
      </c>
      <c r="X1047">
        <f t="shared" si="432"/>
        <v>113.65676595692612</v>
      </c>
      <c r="Y1047">
        <f t="shared" si="433"/>
        <v>15.595425926280697</v>
      </c>
      <c r="Z1047" s="55">
        <f t="shared" si="434"/>
        <v>8.5124747496230029</v>
      </c>
      <c r="AA1047" s="477">
        <f t="shared" si="435"/>
        <v>1.8358171167377894E-16</v>
      </c>
      <c r="AB1047" s="253">
        <f t="shared" si="443"/>
        <v>43005371508.622841</v>
      </c>
      <c r="AC1047" s="261">
        <f t="shared" si="442"/>
        <v>2.8602534012910352</v>
      </c>
      <c r="AD1047" s="435">
        <f t="shared" si="436"/>
        <v>-1.5404755755584318E-2</v>
      </c>
      <c r="AE1047" s="478">
        <f t="shared" si="444"/>
        <v>-5.2318781614303596E-2</v>
      </c>
    </row>
    <row r="1048" spans="2:31" x14ac:dyDescent="0.3">
      <c r="B1048" s="353">
        <v>1019</v>
      </c>
      <c r="C1048" s="432">
        <f t="shared" ref="C1048:C1111" si="445">C1047+E1047-F1047</f>
        <v>113.65676595692591</v>
      </c>
      <c r="D1048" s="433">
        <f t="shared" ref="D1048:D1111" si="446">$C$11*C1048^$C$7</f>
        <v>15.595425926280686</v>
      </c>
      <c r="E1048" s="434">
        <f t="shared" ref="E1048:E1111" si="447">$C$8*D1048</f>
        <v>7.0829511766576889</v>
      </c>
      <c r="F1048" s="434">
        <f t="shared" ref="F1048:F1111" si="448">($C$9+$C$10)*C1048</f>
        <v>7.0829511766576809</v>
      </c>
      <c r="G1048" s="434">
        <f t="shared" ref="G1048:G1111" si="449">E1048-F1048</f>
        <v>7.9936057773011271E-15</v>
      </c>
      <c r="H1048" s="467">
        <f t="shared" ref="H1048:H1111" si="450">(1-$C$8)*D1048</f>
        <v>8.5124747496229975</v>
      </c>
      <c r="I1048" s="253">
        <f t="shared" si="428"/>
        <v>113.65676595692612</v>
      </c>
      <c r="J1048">
        <f t="shared" si="429"/>
        <v>15.595425926280697</v>
      </c>
      <c r="K1048" s="253">
        <f t="shared" ref="K1048:K1111" si="451">C1048*L1048</f>
        <v>4936729958890.6582</v>
      </c>
      <c r="L1048" s="249">
        <f t="shared" ref="L1048:L1111" si="452">L1047*(1+$C$10)</f>
        <v>43435425223.709068</v>
      </c>
      <c r="M1048" s="253">
        <f t="shared" ref="M1048:M1111" si="453">$C$11*(K1048^$C$7)*(L1048^(1-$C$7))</f>
        <v>677393956652.85889</v>
      </c>
      <c r="N1048" s="443">
        <f t="shared" si="437"/>
        <v>1.0000000000000734E-2</v>
      </c>
      <c r="O1048" s="454">
        <f t="shared" ref="O1048:O1111" si="454">(K1048-K1047)/K1047</f>
        <v>9.9999999999999898E-3</v>
      </c>
      <c r="Q1048" s="353">
        <v>1019</v>
      </c>
      <c r="R1048" s="54">
        <f t="shared" si="438"/>
        <v>4.0054158396352887E-27</v>
      </c>
      <c r="S1048" s="253">
        <f t="shared" si="430"/>
        <v>6.4836291615440409E-11</v>
      </c>
      <c r="T1048" s="253">
        <f t="shared" si="431"/>
        <v>2.9446601212335455E-11</v>
      </c>
      <c r="U1048">
        <f t="shared" si="439"/>
        <v>2.4961263498470401E-28</v>
      </c>
      <c r="V1048" s="253">
        <f t="shared" si="440"/>
        <v>2.9446601212335455E-11</v>
      </c>
      <c r="W1048" s="253">
        <f t="shared" si="441"/>
        <v>3.5389690403104954E-11</v>
      </c>
      <c r="X1048">
        <f t="shared" si="432"/>
        <v>113.65676595692612</v>
      </c>
      <c r="Y1048">
        <f t="shared" si="433"/>
        <v>15.595425926280697</v>
      </c>
      <c r="Z1048" s="55">
        <f t="shared" si="434"/>
        <v>8.5124747496230029</v>
      </c>
      <c r="AA1048" s="477">
        <f t="shared" si="435"/>
        <v>1.7397694019233847E-16</v>
      </c>
      <c r="AB1048" s="253">
        <f t="shared" si="443"/>
        <v>43435425223.709068</v>
      </c>
      <c r="AC1048" s="261">
        <f t="shared" si="442"/>
        <v>2.8161918962450616</v>
      </c>
      <c r="AD1048" s="435">
        <f t="shared" si="436"/>
        <v>-1.5404755755586388E-2</v>
      </c>
      <c r="AE1048" s="478">
        <f t="shared" si="444"/>
        <v>-5.2318781614303526E-2</v>
      </c>
    </row>
    <row r="1049" spans="2:31" x14ac:dyDescent="0.3">
      <c r="B1049" s="353">
        <v>1020</v>
      </c>
      <c r="C1049" s="432">
        <f t="shared" si="445"/>
        <v>113.65676595692591</v>
      </c>
      <c r="D1049" s="433">
        <f t="shared" si="446"/>
        <v>15.595425926280686</v>
      </c>
      <c r="E1049" s="434">
        <f t="shared" si="447"/>
        <v>7.0829511766576889</v>
      </c>
      <c r="F1049" s="434">
        <f t="shared" si="448"/>
        <v>7.0829511766576809</v>
      </c>
      <c r="G1049" s="434">
        <f t="shared" si="449"/>
        <v>7.9936057773011271E-15</v>
      </c>
      <c r="H1049" s="467">
        <f t="shared" si="450"/>
        <v>8.5124747496229975</v>
      </c>
      <c r="I1049" s="253">
        <f t="shared" si="428"/>
        <v>113.65676595692612</v>
      </c>
      <c r="J1049">
        <f t="shared" si="429"/>
        <v>15.595425926280697</v>
      </c>
      <c r="K1049" s="253">
        <f t="shared" si="451"/>
        <v>4986097258479.5645</v>
      </c>
      <c r="L1049" s="249">
        <f t="shared" si="452"/>
        <v>43869779475.946159</v>
      </c>
      <c r="M1049" s="253">
        <f t="shared" si="453"/>
        <v>684167896219.3866</v>
      </c>
      <c r="N1049" s="443">
        <f t="shared" si="437"/>
        <v>9.9999999999987026E-3</v>
      </c>
      <c r="O1049" s="454">
        <f t="shared" si="454"/>
        <v>9.9999999999999326E-3</v>
      </c>
      <c r="Q1049" s="353">
        <v>1020</v>
      </c>
      <c r="R1049" s="54">
        <f t="shared" si="438"/>
        <v>3.7582746168781561E-27</v>
      </c>
      <c r="S1049" s="253">
        <f t="shared" si="430"/>
        <v>6.3205449880204593E-11</v>
      </c>
      <c r="T1049" s="253">
        <f t="shared" si="431"/>
        <v>2.8705924270126042E-11</v>
      </c>
      <c r="U1049">
        <f t="shared" si="439"/>
        <v>2.3421109509581031E-28</v>
      </c>
      <c r="V1049" s="253">
        <f t="shared" si="440"/>
        <v>2.8705924270126042E-11</v>
      </c>
      <c r="W1049" s="253">
        <f t="shared" si="441"/>
        <v>3.4499525610078551E-11</v>
      </c>
      <c r="X1049">
        <f t="shared" si="432"/>
        <v>113.65676595692612</v>
      </c>
      <c r="Y1049">
        <f t="shared" si="433"/>
        <v>15.595425926280697</v>
      </c>
      <c r="Z1049" s="55">
        <f t="shared" si="434"/>
        <v>8.5124747496230029</v>
      </c>
      <c r="AA1049" s="477">
        <f t="shared" si="435"/>
        <v>1.6487467865249075E-16</v>
      </c>
      <c r="AB1049" s="253">
        <f t="shared" si="443"/>
        <v>43869779475.946159</v>
      </c>
      <c r="AC1049" s="261">
        <f t="shared" si="442"/>
        <v>2.7728091479225343</v>
      </c>
      <c r="AD1049" s="435">
        <f t="shared" si="436"/>
        <v>-1.54047557555901E-2</v>
      </c>
      <c r="AE1049" s="478">
        <f t="shared" si="444"/>
        <v>-5.2318781614303589E-2</v>
      </c>
    </row>
    <row r="1050" spans="2:31" x14ac:dyDescent="0.3">
      <c r="B1050" s="353">
        <v>1021</v>
      </c>
      <c r="C1050" s="432">
        <f t="shared" si="445"/>
        <v>113.65676595692591</v>
      </c>
      <c r="D1050" s="433">
        <f t="shared" si="446"/>
        <v>15.595425926280686</v>
      </c>
      <c r="E1050" s="434">
        <f t="shared" si="447"/>
        <v>7.0829511766576889</v>
      </c>
      <c r="F1050" s="434">
        <f t="shared" si="448"/>
        <v>7.0829511766576809</v>
      </c>
      <c r="G1050" s="434">
        <f t="shared" si="449"/>
        <v>7.9936057773011271E-15</v>
      </c>
      <c r="H1050" s="467">
        <f t="shared" si="450"/>
        <v>8.5124747496229975</v>
      </c>
      <c r="I1050" s="253">
        <f t="shared" si="428"/>
        <v>113.65676595692612</v>
      </c>
      <c r="J1050">
        <f t="shared" si="429"/>
        <v>15.595425926280697</v>
      </c>
      <c r="K1050" s="253">
        <f t="shared" si="451"/>
        <v>5035958231064.3604</v>
      </c>
      <c r="L1050" s="249">
        <f t="shared" si="452"/>
        <v>44308477270.70562</v>
      </c>
      <c r="M1050" s="253">
        <f t="shared" si="453"/>
        <v>691009575181.58105</v>
      </c>
      <c r="N1050" s="443">
        <f t="shared" si="437"/>
        <v>1.0000000000000866E-2</v>
      </c>
      <c r="O1050" s="454">
        <f t="shared" si="454"/>
        <v>1.0000000000000051E-2</v>
      </c>
      <c r="Q1050" s="353">
        <v>1021</v>
      </c>
      <c r="R1050" s="54">
        <f t="shared" si="438"/>
        <v>3.5263824435159679E-27</v>
      </c>
      <c r="S1050" s="253">
        <f t="shared" si="430"/>
        <v>6.1615629071661325E-11</v>
      </c>
      <c r="T1050" s="253">
        <f t="shared" si="431"/>
        <v>2.7983877740600321E-11</v>
      </c>
      <c r="U1050">
        <f t="shared" si="439"/>
        <v>2.1975985738598587E-28</v>
      </c>
      <c r="V1050" s="253">
        <f t="shared" si="440"/>
        <v>2.7983877740600321E-11</v>
      </c>
      <c r="W1050" s="253">
        <f t="shared" si="441"/>
        <v>3.3631751331061004E-11</v>
      </c>
      <c r="X1050">
        <f t="shared" si="432"/>
        <v>113.65676595692612</v>
      </c>
      <c r="Y1050">
        <f t="shared" si="433"/>
        <v>15.595425926280697</v>
      </c>
      <c r="Z1050" s="55">
        <f t="shared" si="434"/>
        <v>8.5124747496230029</v>
      </c>
      <c r="AA1050" s="477">
        <f t="shared" si="435"/>
        <v>1.562486363463426E-16</v>
      </c>
      <c r="AB1050" s="253">
        <f t="shared" si="443"/>
        <v>44308477270.70562</v>
      </c>
      <c r="AC1050" s="261">
        <f t="shared" si="442"/>
        <v>2.7300947002419322</v>
      </c>
      <c r="AD1050" s="435">
        <f t="shared" si="436"/>
        <v>-1.5404755755586322E-2</v>
      </c>
      <c r="AE1050" s="478">
        <f t="shared" si="444"/>
        <v>-5.2318781614303665E-2</v>
      </c>
    </row>
    <row r="1051" spans="2:31" x14ac:dyDescent="0.3">
      <c r="B1051" s="353">
        <v>1022</v>
      </c>
      <c r="C1051" s="432">
        <f t="shared" si="445"/>
        <v>113.65676595692591</v>
      </c>
      <c r="D1051" s="433">
        <f t="shared" si="446"/>
        <v>15.595425926280686</v>
      </c>
      <c r="E1051" s="434">
        <f t="shared" si="447"/>
        <v>7.0829511766576889</v>
      </c>
      <c r="F1051" s="434">
        <f t="shared" si="448"/>
        <v>7.0829511766576809</v>
      </c>
      <c r="G1051" s="434">
        <f t="shared" si="449"/>
        <v>7.9936057773011271E-15</v>
      </c>
      <c r="H1051" s="467">
        <f t="shared" si="450"/>
        <v>8.5124747496229975</v>
      </c>
      <c r="I1051" s="253">
        <f t="shared" si="428"/>
        <v>113.65676595692612</v>
      </c>
      <c r="J1051">
        <f t="shared" si="429"/>
        <v>15.595425926280697</v>
      </c>
      <c r="K1051" s="253">
        <f t="shared" si="451"/>
        <v>5086317813375.0029</v>
      </c>
      <c r="L1051" s="249">
        <f t="shared" si="452"/>
        <v>44751562043.412674</v>
      </c>
      <c r="M1051" s="253">
        <f t="shared" si="453"/>
        <v>697919670933.39612</v>
      </c>
      <c r="N1051" s="443">
        <f t="shared" si="437"/>
        <v>9.9999999999989195E-3</v>
      </c>
      <c r="O1051" s="454">
        <f t="shared" si="454"/>
        <v>9.9999999999997972E-3</v>
      </c>
      <c r="Q1051" s="353">
        <v>1022</v>
      </c>
      <c r="R1051" s="54">
        <f t="shared" si="438"/>
        <v>3.3087984263021209E-27</v>
      </c>
      <c r="S1051" s="253">
        <f t="shared" si="430"/>
        <v>6.0065797381272905E-11</v>
      </c>
      <c r="T1051" s="253">
        <f t="shared" si="431"/>
        <v>2.7279993008823973E-11</v>
      </c>
      <c r="U1051">
        <f t="shared" si="439"/>
        <v>2.0620028653447325E-28</v>
      </c>
      <c r="V1051" s="253">
        <f t="shared" si="440"/>
        <v>2.7279993008823973E-11</v>
      </c>
      <c r="W1051" s="253">
        <f t="shared" si="441"/>
        <v>3.2785804372448933E-11</v>
      </c>
      <c r="X1051">
        <f t="shared" si="432"/>
        <v>113.65676595692612</v>
      </c>
      <c r="Y1051">
        <f t="shared" si="433"/>
        <v>15.595425926280697</v>
      </c>
      <c r="Z1051" s="55">
        <f t="shared" si="434"/>
        <v>8.5124747496230029</v>
      </c>
      <c r="AA1051" s="477">
        <f t="shared" si="435"/>
        <v>1.4807389806380557E-16</v>
      </c>
      <c r="AB1051" s="253">
        <f t="shared" si="443"/>
        <v>44751562043.412674</v>
      </c>
      <c r="AC1051" s="261">
        <f t="shared" si="442"/>
        <v>2.6880382581950846</v>
      </c>
      <c r="AD1051" s="435">
        <f t="shared" si="436"/>
        <v>-1.5404755755586337E-2</v>
      </c>
      <c r="AE1051" s="478">
        <f t="shared" si="444"/>
        <v>-5.231878161430354E-2</v>
      </c>
    </row>
    <row r="1052" spans="2:31" x14ac:dyDescent="0.3">
      <c r="B1052" s="353">
        <v>1023</v>
      </c>
      <c r="C1052" s="432">
        <f t="shared" si="445"/>
        <v>113.65676595692591</v>
      </c>
      <c r="D1052" s="433">
        <f t="shared" si="446"/>
        <v>15.595425926280686</v>
      </c>
      <c r="E1052" s="434">
        <f t="shared" si="447"/>
        <v>7.0829511766576889</v>
      </c>
      <c r="F1052" s="434">
        <f t="shared" si="448"/>
        <v>7.0829511766576809</v>
      </c>
      <c r="G1052" s="434">
        <f t="shared" si="449"/>
        <v>7.9936057773011271E-15</v>
      </c>
      <c r="H1052" s="467">
        <f t="shared" si="450"/>
        <v>8.5124747496229975</v>
      </c>
      <c r="I1052" s="253">
        <f t="shared" si="428"/>
        <v>113.65676595692612</v>
      </c>
      <c r="J1052">
        <f t="shared" si="429"/>
        <v>15.595425926280697</v>
      </c>
      <c r="K1052" s="253">
        <f t="shared" si="451"/>
        <v>5137180991508.7539</v>
      </c>
      <c r="L1052" s="249">
        <f t="shared" si="452"/>
        <v>45199077663.846802</v>
      </c>
      <c r="M1052" s="253">
        <f t="shared" si="453"/>
        <v>704898867642.73169</v>
      </c>
      <c r="N1052" s="443">
        <f t="shared" si="437"/>
        <v>1.0000000000002307E-2</v>
      </c>
      <c r="O1052" s="454">
        <f t="shared" si="454"/>
        <v>1.0000000000000186E-2</v>
      </c>
      <c r="Q1052" s="353">
        <v>1023</v>
      </c>
      <c r="R1052" s="54">
        <f t="shared" si="438"/>
        <v>3.1046397267630381E-27</v>
      </c>
      <c r="S1052" s="253">
        <f t="shared" si="430"/>
        <v>5.8554948953811593E-11</v>
      </c>
      <c r="T1052" s="253">
        <f t="shared" si="431"/>
        <v>2.6593813247038481E-11</v>
      </c>
      <c r="U1052">
        <f t="shared" si="439"/>
        <v>1.9347736512323694E-28</v>
      </c>
      <c r="V1052" s="253">
        <f t="shared" si="440"/>
        <v>2.6593813247038481E-11</v>
      </c>
      <c r="W1052" s="253">
        <f t="shared" si="441"/>
        <v>3.1961135706773108E-11</v>
      </c>
      <c r="X1052">
        <f t="shared" si="432"/>
        <v>113.65676595692612</v>
      </c>
      <c r="Y1052">
        <f t="shared" si="433"/>
        <v>15.595425926280697</v>
      </c>
      <c r="Z1052" s="55">
        <f t="shared" si="434"/>
        <v>8.5124747496230029</v>
      </c>
      <c r="AA1052" s="477">
        <f t="shared" si="435"/>
        <v>1.4032685212822667E-16</v>
      </c>
      <c r="AB1052" s="253">
        <f t="shared" si="443"/>
        <v>45199077663.846802</v>
      </c>
      <c r="AC1052" s="261">
        <f t="shared" si="442"/>
        <v>2.6466296853659173</v>
      </c>
      <c r="AD1052" s="435">
        <f t="shared" si="436"/>
        <v>-1.5404755755586457E-2</v>
      </c>
      <c r="AE1052" s="478">
        <f t="shared" si="444"/>
        <v>-5.2318781614303589E-2</v>
      </c>
    </row>
    <row r="1053" spans="2:31" x14ac:dyDescent="0.3">
      <c r="B1053" s="353">
        <v>1024</v>
      </c>
      <c r="C1053" s="432">
        <f t="shared" si="445"/>
        <v>113.65676595692591</v>
      </c>
      <c r="D1053" s="433">
        <f t="shared" si="446"/>
        <v>15.595425926280686</v>
      </c>
      <c r="E1053" s="434">
        <f t="shared" si="447"/>
        <v>7.0829511766576889</v>
      </c>
      <c r="F1053" s="434">
        <f t="shared" si="448"/>
        <v>7.0829511766576809</v>
      </c>
      <c r="G1053" s="434">
        <f t="shared" si="449"/>
        <v>7.9936057773011271E-15</v>
      </c>
      <c r="H1053" s="467">
        <f t="shared" si="450"/>
        <v>8.5124747496229975</v>
      </c>
      <c r="I1053" s="253">
        <f t="shared" si="428"/>
        <v>113.65676595692612</v>
      </c>
      <c r="J1053">
        <f t="shared" si="429"/>
        <v>15.595425926280697</v>
      </c>
      <c r="K1053" s="253">
        <f t="shared" si="451"/>
        <v>5188552801423.8408</v>
      </c>
      <c r="L1053" s="249">
        <f t="shared" si="452"/>
        <v>45651068440.485268</v>
      </c>
      <c r="M1053" s="253">
        <f t="shared" si="453"/>
        <v>711947856319.15698</v>
      </c>
      <c r="N1053" s="443">
        <f t="shared" si="437"/>
        <v>9.9999999999971292E-3</v>
      </c>
      <c r="O1053" s="454">
        <f t="shared" si="454"/>
        <v>9.9999999999998788E-3</v>
      </c>
      <c r="Q1053" s="353">
        <v>1024</v>
      </c>
      <c r="R1053" s="54">
        <f t="shared" si="438"/>
        <v>2.9130779791162689E-27</v>
      </c>
      <c r="S1053" s="253">
        <f t="shared" si="430"/>
        <v>5.7082103234551849E-11</v>
      </c>
      <c r="T1053" s="253">
        <f t="shared" si="431"/>
        <v>2.5924893118176444E-11</v>
      </c>
      <c r="U1053">
        <f t="shared" si="439"/>
        <v>1.815394704059836E-28</v>
      </c>
      <c r="V1053" s="253">
        <f t="shared" si="440"/>
        <v>2.5924893118176444E-11</v>
      </c>
      <c r="W1053" s="253">
        <f t="shared" si="441"/>
        <v>3.1157210116375405E-11</v>
      </c>
      <c r="X1053">
        <f t="shared" si="432"/>
        <v>113.65676595692612</v>
      </c>
      <c r="Y1053">
        <f t="shared" si="433"/>
        <v>15.595425926280697</v>
      </c>
      <c r="Z1053" s="55">
        <f t="shared" si="434"/>
        <v>8.5124747496230029</v>
      </c>
      <c r="AA1053" s="477">
        <f t="shared" si="435"/>
        <v>1.329851221971073E-16</v>
      </c>
      <c r="AB1053" s="253">
        <f t="shared" si="443"/>
        <v>45651068440.485268</v>
      </c>
      <c r="AC1053" s="261">
        <f t="shared" si="442"/>
        <v>2.6058590014873717</v>
      </c>
      <c r="AD1053" s="435">
        <f t="shared" si="436"/>
        <v>-1.5404755755586063E-2</v>
      </c>
      <c r="AE1053" s="478">
        <f t="shared" si="444"/>
        <v>-5.2318781614303658E-2</v>
      </c>
    </row>
    <row r="1054" spans="2:31" x14ac:dyDescent="0.3">
      <c r="B1054" s="353">
        <v>1025</v>
      </c>
      <c r="C1054" s="432">
        <f t="shared" si="445"/>
        <v>113.65676595692591</v>
      </c>
      <c r="D1054" s="433">
        <f t="shared" si="446"/>
        <v>15.595425926280686</v>
      </c>
      <c r="E1054" s="434">
        <f t="shared" si="447"/>
        <v>7.0829511766576889</v>
      </c>
      <c r="F1054" s="434">
        <f t="shared" si="448"/>
        <v>7.0829511766576809</v>
      </c>
      <c r="G1054" s="434">
        <f t="shared" si="449"/>
        <v>7.9936057773011271E-15</v>
      </c>
      <c r="H1054" s="467">
        <f t="shared" si="450"/>
        <v>8.5124747496229975</v>
      </c>
      <c r="I1054" s="253">
        <f t="shared" si="428"/>
        <v>113.65676595692612</v>
      </c>
      <c r="J1054">
        <f t="shared" si="429"/>
        <v>15.595425926280697</v>
      </c>
      <c r="K1054" s="253">
        <f t="shared" si="451"/>
        <v>5240438329438.0791</v>
      </c>
      <c r="L1054" s="249">
        <f t="shared" si="452"/>
        <v>46107579124.890121</v>
      </c>
      <c r="M1054" s="253">
        <f t="shared" si="453"/>
        <v>719067334882.34912</v>
      </c>
      <c r="N1054" s="443">
        <f t="shared" si="437"/>
        <v>1.0000000000000798E-2</v>
      </c>
      <c r="O1054" s="454">
        <f t="shared" si="454"/>
        <v>9.9999999999999759E-3</v>
      </c>
      <c r="Q1054" s="353">
        <v>1025</v>
      </c>
      <c r="R1054" s="54">
        <f t="shared" si="438"/>
        <v>2.7333359292093545E-27</v>
      </c>
      <c r="S1054" s="253">
        <f t="shared" si="430"/>
        <v>5.5646304332879472E-11</v>
      </c>
      <c r="T1054" s="253">
        <f t="shared" si="431"/>
        <v>2.5272798486832862E-11</v>
      </c>
      <c r="U1054">
        <f t="shared" si="439"/>
        <v>1.7033816485092733E-28</v>
      </c>
      <c r="V1054" s="253">
        <f t="shared" si="440"/>
        <v>2.5272798486832862E-11</v>
      </c>
      <c r="W1054" s="253">
        <f t="shared" si="441"/>
        <v>3.0373505846046613E-11</v>
      </c>
      <c r="X1054">
        <f t="shared" si="432"/>
        <v>113.65676595692612</v>
      </c>
      <c r="Y1054">
        <f t="shared" si="433"/>
        <v>15.595425926280697</v>
      </c>
      <c r="Z1054" s="55">
        <f t="shared" si="434"/>
        <v>8.5124747496230029</v>
      </c>
      <c r="AA1054" s="477">
        <f t="shared" si="435"/>
        <v>1.2602750263092538E-16</v>
      </c>
      <c r="AB1054" s="253">
        <f t="shared" si="443"/>
        <v>46107579124.890121</v>
      </c>
      <c r="AC1054" s="261">
        <f t="shared" si="442"/>
        <v>2.5657163800359619</v>
      </c>
      <c r="AD1054" s="435">
        <f t="shared" si="436"/>
        <v>-1.5404755755586618E-2</v>
      </c>
      <c r="AE1054" s="478">
        <f t="shared" si="444"/>
        <v>-5.2318781614303513E-2</v>
      </c>
    </row>
    <row r="1055" spans="2:31" x14ac:dyDescent="0.3">
      <c r="B1055" s="353">
        <v>1026</v>
      </c>
      <c r="C1055" s="432">
        <f t="shared" si="445"/>
        <v>113.65676595692591</v>
      </c>
      <c r="D1055" s="433">
        <f t="shared" si="446"/>
        <v>15.595425926280686</v>
      </c>
      <c r="E1055" s="434">
        <f t="shared" si="447"/>
        <v>7.0829511766576889</v>
      </c>
      <c r="F1055" s="434">
        <f t="shared" si="448"/>
        <v>7.0829511766576809</v>
      </c>
      <c r="G1055" s="434">
        <f t="shared" si="449"/>
        <v>7.9936057773011271E-15</v>
      </c>
      <c r="H1055" s="467">
        <f t="shared" si="450"/>
        <v>8.5124747496229975</v>
      </c>
      <c r="I1055" s="253">
        <f t="shared" ref="I1055:I1118" si="455">(($C$8*$C$11)/($C$9+$C$10))^(1/(1-$C$7))</f>
        <v>113.65676595692612</v>
      </c>
      <c r="J1055">
        <f t="shared" ref="J1055:J1118" si="456">$C$11*$C$17^$C$7</f>
        <v>15.595425926280697</v>
      </c>
      <c r="K1055" s="253">
        <f t="shared" si="451"/>
        <v>5292842712732.46</v>
      </c>
      <c r="L1055" s="249">
        <f t="shared" si="452"/>
        <v>46568654916.139023</v>
      </c>
      <c r="M1055" s="253">
        <f t="shared" si="453"/>
        <v>726258008231.1731</v>
      </c>
      <c r="N1055" s="443">
        <f t="shared" si="437"/>
        <v>1.0000000000000672E-2</v>
      </c>
      <c r="O1055" s="454">
        <f t="shared" si="454"/>
        <v>1.0000000000000012E-2</v>
      </c>
      <c r="Q1055" s="353">
        <v>1026</v>
      </c>
      <c r="R1055" s="54">
        <f t="shared" si="438"/>
        <v>2.5646842808420996E-27</v>
      </c>
      <c r="S1055" s="253">
        <f t="shared" ref="S1055:S1118" si="457">$C$11*R1055^$C$7</f>
        <v>5.4246620401911383E-11</v>
      </c>
      <c r="T1055" s="253">
        <f t="shared" ref="T1055:T1118" si="458">$C$8*S1055</f>
        <v>2.4637106137507996E-11</v>
      </c>
      <c r="U1055">
        <f t="shared" si="439"/>
        <v>1.5982799960743606E-28</v>
      </c>
      <c r="V1055" s="253">
        <f t="shared" si="440"/>
        <v>2.4637106137507996E-11</v>
      </c>
      <c r="W1055" s="253">
        <f t="shared" si="441"/>
        <v>2.960951426440339E-11</v>
      </c>
      <c r="X1055">
        <f t="shared" ref="X1055:X1118" si="459">(($C$8*$C$11)/($C$9+$C$10))^(1/(1-$C$7))</f>
        <v>113.65676595692612</v>
      </c>
      <c r="Y1055">
        <f t="shared" ref="Y1055:Y1118" si="460">$C$11*$C$17^$C$7</f>
        <v>15.595425926280697</v>
      </c>
      <c r="Z1055" s="55">
        <f t="shared" ref="Z1055:Z1118" si="461">(1-$C$8)*Y1055</f>
        <v>8.5124747496230029</v>
      </c>
      <c r="AA1055" s="477">
        <f t="shared" si="435"/>
        <v>1.1943389724338191E-16</v>
      </c>
      <c r="AB1055" s="253">
        <f t="shared" si="443"/>
        <v>46568654916.139023</v>
      </c>
      <c r="AC1055" s="261">
        <f t="shared" si="442"/>
        <v>2.5261921458634009</v>
      </c>
      <c r="AD1055" s="435">
        <f t="shared" si="436"/>
        <v>-1.5404755755586292E-2</v>
      </c>
      <c r="AE1055" s="478">
        <f t="shared" si="444"/>
        <v>-5.2318781614303672E-2</v>
      </c>
    </row>
    <row r="1056" spans="2:31" x14ac:dyDescent="0.3">
      <c r="B1056" s="353">
        <v>1027</v>
      </c>
      <c r="C1056" s="432">
        <f t="shared" si="445"/>
        <v>113.65676595692591</v>
      </c>
      <c r="D1056" s="433">
        <f t="shared" si="446"/>
        <v>15.595425926280686</v>
      </c>
      <c r="E1056" s="434">
        <f t="shared" si="447"/>
        <v>7.0829511766576889</v>
      </c>
      <c r="F1056" s="434">
        <f t="shared" si="448"/>
        <v>7.0829511766576809</v>
      </c>
      <c r="G1056" s="434">
        <f t="shared" si="449"/>
        <v>7.9936057773011271E-15</v>
      </c>
      <c r="H1056" s="467">
        <f t="shared" si="450"/>
        <v>8.5124747496229975</v>
      </c>
      <c r="I1056" s="253">
        <f t="shared" si="455"/>
        <v>113.65676595692612</v>
      </c>
      <c r="J1056">
        <f t="shared" si="456"/>
        <v>15.595425926280697</v>
      </c>
      <c r="K1056" s="253">
        <f t="shared" si="451"/>
        <v>5345771139859.7852</v>
      </c>
      <c r="L1056" s="249">
        <f t="shared" si="452"/>
        <v>47034341465.300415</v>
      </c>
      <c r="M1056" s="253">
        <f t="shared" si="453"/>
        <v>733520588313.48669</v>
      </c>
      <c r="N1056" s="443">
        <f t="shared" si="437"/>
        <v>1.0000000000002571E-2</v>
      </c>
      <c r="O1056" s="454">
        <f t="shared" si="454"/>
        <v>1.0000000000000113E-2</v>
      </c>
      <c r="Q1056" s="353">
        <v>1027</v>
      </c>
      <c r="R1056" s="54">
        <f t="shared" si="438"/>
        <v>2.4064387366763208E-27</v>
      </c>
      <c r="S1056" s="253">
        <f t="shared" si="457"/>
        <v>5.2882143033716637E-11</v>
      </c>
      <c r="T1056" s="253">
        <f t="shared" si="458"/>
        <v>2.4017403499935811E-11</v>
      </c>
      <c r="U1056">
        <f t="shared" si="439"/>
        <v>1.4996633009913227E-28</v>
      </c>
      <c r="V1056" s="253">
        <f t="shared" si="440"/>
        <v>2.4017403499935811E-11</v>
      </c>
      <c r="W1056" s="253">
        <f t="shared" si="441"/>
        <v>2.8864739533780825E-11</v>
      </c>
      <c r="X1056">
        <f t="shared" si="459"/>
        <v>113.65676595692612</v>
      </c>
      <c r="Y1056">
        <f t="shared" si="460"/>
        <v>15.595425926280697</v>
      </c>
      <c r="Z1056" s="55">
        <f t="shared" si="461"/>
        <v>8.5124747496230029</v>
      </c>
      <c r="AA1056" s="477">
        <f t="shared" ref="AA1056:AA1119" si="462">AA1055*(1-$C$9)</f>
        <v>1.1318526125616023E-16</v>
      </c>
      <c r="AB1056" s="253">
        <f t="shared" si="443"/>
        <v>47034341465.300415</v>
      </c>
      <c r="AC1056" s="261">
        <f t="shared" si="442"/>
        <v>2.4872767728646905</v>
      </c>
      <c r="AD1056" s="435">
        <f t="shared" ref="AD1056:AD1119" si="463">(AC1056-AC1055)/AC1055</f>
        <v>-1.5404755755587989E-2</v>
      </c>
      <c r="AE1056" s="478">
        <f t="shared" si="444"/>
        <v>-5.2318781614303665E-2</v>
      </c>
    </row>
    <row r="1057" spans="2:31" x14ac:dyDescent="0.3">
      <c r="B1057" s="353">
        <v>1028</v>
      </c>
      <c r="C1057" s="432">
        <f t="shared" si="445"/>
        <v>113.65676595692591</v>
      </c>
      <c r="D1057" s="433">
        <f t="shared" si="446"/>
        <v>15.595425926280686</v>
      </c>
      <c r="E1057" s="434">
        <f t="shared" si="447"/>
        <v>7.0829511766576889</v>
      </c>
      <c r="F1057" s="434">
        <f t="shared" si="448"/>
        <v>7.0829511766576809</v>
      </c>
      <c r="G1057" s="434">
        <f t="shared" si="449"/>
        <v>7.9936057773011271E-15</v>
      </c>
      <c r="H1057" s="467">
        <f t="shared" si="450"/>
        <v>8.5124747496229975</v>
      </c>
      <c r="I1057" s="253">
        <f t="shared" si="455"/>
        <v>113.65676595692612</v>
      </c>
      <c r="J1057">
        <f t="shared" si="456"/>
        <v>15.595425926280697</v>
      </c>
      <c r="K1057" s="253">
        <f t="shared" si="451"/>
        <v>5399228851258.3828</v>
      </c>
      <c r="L1057" s="249">
        <f t="shared" si="452"/>
        <v>47504684879.953423</v>
      </c>
      <c r="M1057" s="253">
        <f t="shared" si="453"/>
        <v>740855794196.61938</v>
      </c>
      <c r="N1057" s="443">
        <f t="shared" ref="N1057:N1120" si="464">(M1057-M1056)/M1056</f>
        <v>9.9999999999970321E-3</v>
      </c>
      <c r="O1057" s="454">
        <f t="shared" si="454"/>
        <v>9.9999999999999638E-3</v>
      </c>
      <c r="Q1057" s="353">
        <v>1028</v>
      </c>
      <c r="R1057" s="54">
        <f t="shared" si="438"/>
        <v>2.2579572217266848E-27</v>
      </c>
      <c r="S1057" s="253">
        <f t="shared" si="457"/>
        <v>5.155198666975277E-11</v>
      </c>
      <c r="T1057" s="253">
        <f t="shared" si="458"/>
        <v>2.3413288381322728E-11</v>
      </c>
      <c r="U1057">
        <f t="shared" si="439"/>
        <v>1.4071314299522494E-28</v>
      </c>
      <c r="V1057" s="253">
        <f t="shared" si="440"/>
        <v>2.3413288381322728E-11</v>
      </c>
      <c r="W1057" s="253">
        <f t="shared" si="441"/>
        <v>2.8138698288430041E-11</v>
      </c>
      <c r="X1057">
        <f t="shared" si="459"/>
        <v>113.65676595692612</v>
      </c>
      <c r="Y1057">
        <f t="shared" si="460"/>
        <v>15.595425926280697</v>
      </c>
      <c r="Z1057" s="55">
        <f t="shared" si="461"/>
        <v>8.5124747496230029</v>
      </c>
      <c r="AA1057" s="477">
        <f t="shared" si="462"/>
        <v>1.0726354629054128E-16</v>
      </c>
      <c r="AB1057" s="253">
        <f t="shared" si="443"/>
        <v>47504684879.953423</v>
      </c>
      <c r="AC1057" s="261">
        <f t="shared" si="442"/>
        <v>2.448960881682162</v>
      </c>
      <c r="AD1057" s="435">
        <f t="shared" si="463"/>
        <v>-1.5404755755588343E-2</v>
      </c>
      <c r="AE1057" s="478">
        <f t="shared" si="444"/>
        <v>-5.2318781614303596E-2</v>
      </c>
    </row>
    <row r="1058" spans="2:31" x14ac:dyDescent="0.3">
      <c r="B1058" s="353">
        <v>1029</v>
      </c>
      <c r="C1058" s="432">
        <f t="shared" si="445"/>
        <v>113.65676595692591</v>
      </c>
      <c r="D1058" s="433">
        <f t="shared" si="446"/>
        <v>15.595425926280686</v>
      </c>
      <c r="E1058" s="434">
        <f t="shared" si="447"/>
        <v>7.0829511766576889</v>
      </c>
      <c r="F1058" s="434">
        <f t="shared" si="448"/>
        <v>7.0829511766576809</v>
      </c>
      <c r="G1058" s="434">
        <f t="shared" si="449"/>
        <v>7.9936057773011271E-15</v>
      </c>
      <c r="H1058" s="467">
        <f t="shared" si="450"/>
        <v>8.5124747496229975</v>
      </c>
      <c r="I1058" s="253">
        <f t="shared" si="455"/>
        <v>113.65676595692612</v>
      </c>
      <c r="J1058">
        <f t="shared" si="456"/>
        <v>15.595425926280697</v>
      </c>
      <c r="K1058" s="253">
        <f t="shared" si="451"/>
        <v>5453221139770.9678</v>
      </c>
      <c r="L1058" s="249">
        <f t="shared" si="452"/>
        <v>47979731728.75296</v>
      </c>
      <c r="M1058" s="253">
        <f t="shared" si="453"/>
        <v>748264352138.58484</v>
      </c>
      <c r="N1058" s="443">
        <f t="shared" si="464"/>
        <v>9.999999999999001E-3</v>
      </c>
      <c r="O1058" s="454">
        <f t="shared" si="454"/>
        <v>1.000000000000021E-2</v>
      </c>
      <c r="Q1058" s="353">
        <v>1029</v>
      </c>
      <c r="R1058" s="54">
        <f t="shared" si="438"/>
        <v>2.1186372781670559E-27</v>
      </c>
      <c r="S1058" s="253">
        <f t="shared" si="457"/>
        <v>5.0255288026128752E-11</v>
      </c>
      <c r="T1058" s="253">
        <f t="shared" si="458"/>
        <v>2.2824368705320167E-11</v>
      </c>
      <c r="U1058">
        <f t="shared" si="439"/>
        <v>1.3203089385801532E-28</v>
      </c>
      <c r="V1058" s="253">
        <f t="shared" si="440"/>
        <v>2.2824368705320167E-11</v>
      </c>
      <c r="W1058" s="253">
        <f t="shared" si="441"/>
        <v>2.7430919320808585E-11</v>
      </c>
      <c r="X1058">
        <f t="shared" si="459"/>
        <v>113.65676595692612</v>
      </c>
      <c r="Y1058">
        <f t="shared" si="460"/>
        <v>15.595425926280697</v>
      </c>
      <c r="Z1058" s="55">
        <f t="shared" si="461"/>
        <v>8.5124747496230029</v>
      </c>
      <c r="AA1058" s="477">
        <f t="shared" si="462"/>
        <v>1.0165164823699071E-16</v>
      </c>
      <c r="AB1058" s="253">
        <f t="shared" si="443"/>
        <v>47979731728.75296</v>
      </c>
      <c r="AC1058" s="261">
        <f t="shared" si="442"/>
        <v>2.4112352374448629</v>
      </c>
      <c r="AD1058" s="435">
        <f t="shared" si="463"/>
        <v>-1.5404755755586336E-2</v>
      </c>
      <c r="AE1058" s="478">
        <f t="shared" si="444"/>
        <v>-5.2318781614303582E-2</v>
      </c>
    </row>
    <row r="1059" spans="2:31" x14ac:dyDescent="0.3">
      <c r="B1059" s="353">
        <v>1030</v>
      </c>
      <c r="C1059" s="432">
        <f t="shared" si="445"/>
        <v>113.65676595692591</v>
      </c>
      <c r="D1059" s="433">
        <f t="shared" si="446"/>
        <v>15.595425926280686</v>
      </c>
      <c r="E1059" s="434">
        <f t="shared" si="447"/>
        <v>7.0829511766576889</v>
      </c>
      <c r="F1059" s="434">
        <f t="shared" si="448"/>
        <v>7.0829511766576809</v>
      </c>
      <c r="G1059" s="434">
        <f t="shared" si="449"/>
        <v>7.9936057773011271E-15</v>
      </c>
      <c r="H1059" s="467">
        <f t="shared" si="450"/>
        <v>8.5124747496229975</v>
      </c>
      <c r="I1059" s="253">
        <f t="shared" si="455"/>
        <v>113.65676595692612</v>
      </c>
      <c r="J1059">
        <f t="shared" si="456"/>
        <v>15.595425926280697</v>
      </c>
      <c r="K1059" s="253">
        <f t="shared" si="451"/>
        <v>5507753351168.6768</v>
      </c>
      <c r="L1059" s="249">
        <f t="shared" si="452"/>
        <v>48459529046.040489</v>
      </c>
      <c r="M1059" s="253">
        <f t="shared" si="453"/>
        <v>755746995659.97119</v>
      </c>
      <c r="N1059" s="443">
        <f t="shared" si="464"/>
        <v>1.0000000000000673E-2</v>
      </c>
      <c r="O1059" s="454">
        <f t="shared" si="454"/>
        <v>9.9999999999998736E-3</v>
      </c>
      <c r="Q1059" s="353">
        <v>1030</v>
      </c>
      <c r="R1059" s="54">
        <f t="shared" si="438"/>
        <v>1.9879136208818924E-27</v>
      </c>
      <c r="S1059" s="253">
        <f t="shared" si="457"/>
        <v>4.8991205533326388E-11</v>
      </c>
      <c r="T1059" s="253">
        <f t="shared" si="458"/>
        <v>2.2250262257563651E-11</v>
      </c>
      <c r="U1059">
        <f t="shared" si="439"/>
        <v>1.2388435480783816E-28</v>
      </c>
      <c r="V1059" s="253">
        <f t="shared" si="440"/>
        <v>2.2250262257563651E-11</v>
      </c>
      <c r="W1059" s="253">
        <f t="shared" si="441"/>
        <v>2.6740943275762737E-11</v>
      </c>
      <c r="X1059">
        <f t="shared" si="459"/>
        <v>113.65676595692612</v>
      </c>
      <c r="Y1059">
        <f t="shared" si="460"/>
        <v>15.595425926280697</v>
      </c>
      <c r="Z1059" s="55">
        <f t="shared" si="461"/>
        <v>8.5124747496230029</v>
      </c>
      <c r="AA1059" s="477">
        <f t="shared" si="462"/>
        <v>9.6333357852145589E-17</v>
      </c>
      <c r="AB1059" s="253">
        <f t="shared" si="443"/>
        <v>48459529046.040489</v>
      </c>
      <c r="AC1059" s="261">
        <f t="shared" si="442"/>
        <v>2.3740907475427617</v>
      </c>
      <c r="AD1059" s="435">
        <f t="shared" si="463"/>
        <v>-1.5404755755586268E-2</v>
      </c>
      <c r="AE1059" s="478">
        <f t="shared" si="444"/>
        <v>-5.2318781614303533E-2</v>
      </c>
    </row>
    <row r="1060" spans="2:31" x14ac:dyDescent="0.3">
      <c r="B1060" s="353">
        <v>1031</v>
      </c>
      <c r="C1060" s="432">
        <f t="shared" si="445"/>
        <v>113.65676595692591</v>
      </c>
      <c r="D1060" s="433">
        <f t="shared" si="446"/>
        <v>15.595425926280686</v>
      </c>
      <c r="E1060" s="434">
        <f t="shared" si="447"/>
        <v>7.0829511766576889</v>
      </c>
      <c r="F1060" s="434">
        <f t="shared" si="448"/>
        <v>7.0829511766576809</v>
      </c>
      <c r="G1060" s="434">
        <f t="shared" si="449"/>
        <v>7.9936057773011271E-15</v>
      </c>
      <c r="H1060" s="467">
        <f t="shared" si="450"/>
        <v>8.5124747496229975</v>
      </c>
      <c r="I1060" s="253">
        <f t="shared" si="455"/>
        <v>113.65676595692612</v>
      </c>
      <c r="J1060">
        <f t="shared" si="456"/>
        <v>15.595425926280697</v>
      </c>
      <c r="K1060" s="253">
        <f t="shared" si="451"/>
        <v>5562830884680.3633</v>
      </c>
      <c r="L1060" s="249">
        <f t="shared" si="452"/>
        <v>48944124336.500893</v>
      </c>
      <c r="M1060" s="253">
        <f t="shared" si="453"/>
        <v>763304465616.57275</v>
      </c>
      <c r="N1060" s="443">
        <f t="shared" si="464"/>
        <v>1.0000000000002448E-2</v>
      </c>
      <c r="O1060" s="454">
        <f t="shared" si="454"/>
        <v>9.9999999999999551E-3</v>
      </c>
      <c r="Q1060" s="353">
        <v>1031</v>
      </c>
      <c r="R1060" s="54">
        <f t="shared" si="438"/>
        <v>1.8652558438444288E-27</v>
      </c>
      <c r="S1060" s="253">
        <f t="shared" si="457"/>
        <v>4.7758918790013508E-11</v>
      </c>
      <c r="T1060" s="253">
        <f t="shared" si="458"/>
        <v>2.1690596437611967E-11</v>
      </c>
      <c r="U1060">
        <f t="shared" si="439"/>
        <v>1.1624047158734451E-28</v>
      </c>
      <c r="V1060" s="253">
        <f t="shared" si="440"/>
        <v>2.1690596437611967E-11</v>
      </c>
      <c r="W1060" s="253">
        <f t="shared" si="441"/>
        <v>2.6068322352401541E-11</v>
      </c>
      <c r="X1060">
        <f t="shared" si="459"/>
        <v>113.65676595692612</v>
      </c>
      <c r="Y1060">
        <f t="shared" si="460"/>
        <v>15.595425926280697</v>
      </c>
      <c r="Z1060" s="55">
        <f t="shared" si="461"/>
        <v>8.5124747496230029</v>
      </c>
      <c r="AA1060" s="477">
        <f t="shared" si="462"/>
        <v>9.1293313940506625E-17</v>
      </c>
      <c r="AB1060" s="253">
        <f t="shared" si="443"/>
        <v>48944124336.500893</v>
      </c>
      <c r="AC1060" s="261">
        <f t="shared" si="442"/>
        <v>2.3375184594352723</v>
      </c>
      <c r="AD1060" s="435">
        <f t="shared" si="463"/>
        <v>-1.5404755755584585E-2</v>
      </c>
      <c r="AE1060" s="478">
        <f t="shared" si="444"/>
        <v>-5.2318781614303596E-2</v>
      </c>
    </row>
    <row r="1061" spans="2:31" x14ac:dyDescent="0.3">
      <c r="B1061" s="353">
        <v>1032</v>
      </c>
      <c r="C1061" s="432">
        <f t="shared" si="445"/>
        <v>113.65676595692591</v>
      </c>
      <c r="D1061" s="433">
        <f t="shared" si="446"/>
        <v>15.595425926280686</v>
      </c>
      <c r="E1061" s="434">
        <f t="shared" si="447"/>
        <v>7.0829511766576889</v>
      </c>
      <c r="F1061" s="434">
        <f t="shared" si="448"/>
        <v>7.0829511766576809</v>
      </c>
      <c r="G1061" s="434">
        <f t="shared" si="449"/>
        <v>7.9936057773011271E-15</v>
      </c>
      <c r="H1061" s="467">
        <f t="shared" si="450"/>
        <v>8.5124747496229975</v>
      </c>
      <c r="I1061" s="253">
        <f t="shared" si="455"/>
        <v>113.65676595692612</v>
      </c>
      <c r="J1061">
        <f t="shared" si="456"/>
        <v>15.595425926280697</v>
      </c>
      <c r="K1061" s="253">
        <f t="shared" si="451"/>
        <v>5618459193527.168</v>
      </c>
      <c r="L1061" s="249">
        <f t="shared" si="452"/>
        <v>49433565579.865906</v>
      </c>
      <c r="M1061" s="253">
        <f t="shared" si="453"/>
        <v>770937510272.73889</v>
      </c>
      <c r="N1061" s="443">
        <f t="shared" si="464"/>
        <v>1.0000000000000538E-2</v>
      </c>
      <c r="O1061" s="454">
        <f t="shared" si="454"/>
        <v>1.0000000000000189E-2</v>
      </c>
      <c r="Q1061" s="353">
        <v>1032</v>
      </c>
      <c r="R1061" s="54">
        <f t="shared" si="438"/>
        <v>1.7501662680153747E-27</v>
      </c>
      <c r="S1061" s="253">
        <f t="shared" si="457"/>
        <v>4.6557628030596389E-11</v>
      </c>
      <c r="T1061" s="253">
        <f t="shared" si="458"/>
        <v>2.1145008017126251E-11</v>
      </c>
      <c r="U1061">
        <f t="shared" si="439"/>
        <v>1.0906822944517087E-28</v>
      </c>
      <c r="V1061" s="253">
        <f t="shared" si="440"/>
        <v>2.1145008017126251E-11</v>
      </c>
      <c r="W1061" s="253">
        <f t="shared" si="441"/>
        <v>2.5412620013470138E-11</v>
      </c>
      <c r="X1061">
        <f t="shared" si="459"/>
        <v>113.65676595692612</v>
      </c>
      <c r="Y1061">
        <f t="shared" si="460"/>
        <v>15.595425926280697</v>
      </c>
      <c r="Z1061" s="55">
        <f t="shared" si="461"/>
        <v>8.5124747496230029</v>
      </c>
      <c r="AA1061" s="477">
        <f t="shared" si="462"/>
        <v>8.6516958985607205E-17</v>
      </c>
      <c r="AB1061" s="253">
        <f t="shared" si="443"/>
        <v>49433565579.865906</v>
      </c>
      <c r="AC1061" s="261">
        <f t="shared" si="442"/>
        <v>2.3015095584934966</v>
      </c>
      <c r="AD1061" s="435">
        <f t="shared" si="463"/>
        <v>-1.54047557555867E-2</v>
      </c>
      <c r="AE1061" s="478">
        <f t="shared" si="444"/>
        <v>-5.2318781614303554E-2</v>
      </c>
    </row>
    <row r="1062" spans="2:31" x14ac:dyDescent="0.3">
      <c r="B1062" s="353">
        <v>1033</v>
      </c>
      <c r="C1062" s="432">
        <f t="shared" si="445"/>
        <v>113.65676595692591</v>
      </c>
      <c r="D1062" s="433">
        <f t="shared" si="446"/>
        <v>15.595425926280686</v>
      </c>
      <c r="E1062" s="434">
        <f t="shared" si="447"/>
        <v>7.0829511766576889</v>
      </c>
      <c r="F1062" s="434">
        <f t="shared" si="448"/>
        <v>7.0829511766576809</v>
      </c>
      <c r="G1062" s="434">
        <f t="shared" si="449"/>
        <v>7.9936057773011271E-15</v>
      </c>
      <c r="H1062" s="467">
        <f t="shared" si="450"/>
        <v>8.5124747496229975</v>
      </c>
      <c r="I1062" s="253">
        <f t="shared" si="455"/>
        <v>113.65676595692612</v>
      </c>
      <c r="J1062">
        <f t="shared" si="456"/>
        <v>15.595425926280697</v>
      </c>
      <c r="K1062" s="253">
        <f t="shared" si="451"/>
        <v>5674643785462.4395</v>
      </c>
      <c r="L1062" s="249">
        <f t="shared" si="452"/>
        <v>49927901235.664566</v>
      </c>
      <c r="M1062" s="253">
        <f t="shared" si="453"/>
        <v>778646885375.46399</v>
      </c>
      <c r="N1062" s="443">
        <f t="shared" si="464"/>
        <v>9.9999999999970286E-3</v>
      </c>
      <c r="O1062" s="454">
        <f t="shared" si="454"/>
        <v>9.9999999999999655E-3</v>
      </c>
      <c r="Q1062" s="353">
        <v>1033</v>
      </c>
      <c r="R1062" s="54">
        <f t="shared" si="438"/>
        <v>1.6421779220300571E-27</v>
      </c>
      <c r="S1062" s="253">
        <f t="shared" si="457"/>
        <v>4.5386553606164013E-11</v>
      </c>
      <c r="T1062" s="253">
        <f t="shared" si="458"/>
        <v>2.061314290413121E-11</v>
      </c>
      <c r="U1062">
        <f t="shared" si="439"/>
        <v>1.0233852729482201E-28</v>
      </c>
      <c r="V1062" s="253">
        <f t="shared" si="440"/>
        <v>2.061314290413121E-11</v>
      </c>
      <c r="W1062" s="253">
        <f t="shared" si="441"/>
        <v>2.4773410702032803E-11</v>
      </c>
      <c r="X1062">
        <f t="shared" si="459"/>
        <v>113.65676595692612</v>
      </c>
      <c r="Y1062">
        <f t="shared" si="460"/>
        <v>15.595425926280697</v>
      </c>
      <c r="Z1062" s="55">
        <f t="shared" si="461"/>
        <v>8.5124747496230029</v>
      </c>
      <c r="AA1062" s="477">
        <f t="shared" si="462"/>
        <v>8.1990497102505561E-17</v>
      </c>
      <c r="AB1062" s="253">
        <f t="shared" si="443"/>
        <v>49927901235.664566</v>
      </c>
      <c r="AC1062" s="261">
        <f t="shared" si="442"/>
        <v>2.2660553658757525</v>
      </c>
      <c r="AD1062" s="435">
        <f t="shared" si="463"/>
        <v>-1.5404755755588254E-2</v>
      </c>
      <c r="AE1062" s="478">
        <f t="shared" si="444"/>
        <v>-5.2318781614303582E-2</v>
      </c>
    </row>
    <row r="1063" spans="2:31" x14ac:dyDescent="0.3">
      <c r="B1063" s="353">
        <v>1034</v>
      </c>
      <c r="C1063" s="432">
        <f t="shared" si="445"/>
        <v>113.65676595692591</v>
      </c>
      <c r="D1063" s="433">
        <f t="shared" si="446"/>
        <v>15.595425926280686</v>
      </c>
      <c r="E1063" s="434">
        <f t="shared" si="447"/>
        <v>7.0829511766576889</v>
      </c>
      <c r="F1063" s="434">
        <f t="shared" si="448"/>
        <v>7.0829511766576809</v>
      </c>
      <c r="G1063" s="434">
        <f t="shared" si="449"/>
        <v>7.9936057773011271E-15</v>
      </c>
      <c r="H1063" s="467">
        <f t="shared" si="450"/>
        <v>8.5124747496229975</v>
      </c>
      <c r="I1063" s="253">
        <f t="shared" si="455"/>
        <v>113.65676595692612</v>
      </c>
      <c r="J1063">
        <f t="shared" si="456"/>
        <v>15.595425926280697</v>
      </c>
      <c r="K1063" s="253">
        <f t="shared" si="451"/>
        <v>5731390223317.0635</v>
      </c>
      <c r="L1063" s="249">
        <f t="shared" si="452"/>
        <v>50427180248.02121</v>
      </c>
      <c r="M1063" s="253">
        <f t="shared" si="453"/>
        <v>786433354229.2179</v>
      </c>
      <c r="N1063" s="443">
        <f t="shared" si="464"/>
        <v>9.9999999999990583E-3</v>
      </c>
      <c r="O1063" s="454">
        <f t="shared" si="454"/>
        <v>9.9999999999999343E-3</v>
      </c>
      <c r="Q1063" s="353">
        <v>1034</v>
      </c>
      <c r="R1063" s="54">
        <f t="shared" ref="R1063:R1126" si="465">AA1063/AB1063</f>
        <v>1.5408526474807285E-27</v>
      </c>
      <c r="S1063" s="253">
        <f t="shared" si="457"/>
        <v>4.4244935478488234E-11</v>
      </c>
      <c r="T1063" s="253">
        <f t="shared" si="458"/>
        <v>2.0094655913205962E-11</v>
      </c>
      <c r="U1063">
        <f t="shared" ref="U1063:U1126" si="466">($C$9+$C$10)*R1063</f>
        <v>9.6024059638173034E-29</v>
      </c>
      <c r="V1063" s="253">
        <f t="shared" ref="V1063:V1126" si="467">T1063-U1063</f>
        <v>2.0094655913205962E-11</v>
      </c>
      <c r="W1063" s="253">
        <f t="shared" ref="W1063:W1126" si="468">(1-$C$8)*S1063</f>
        <v>2.4150279565282272E-11</v>
      </c>
      <c r="X1063">
        <f t="shared" si="459"/>
        <v>113.65676595692612</v>
      </c>
      <c r="Y1063">
        <f t="shared" si="460"/>
        <v>15.595425926280697</v>
      </c>
      <c r="Z1063" s="55">
        <f t="shared" si="461"/>
        <v>8.5124747496230029</v>
      </c>
      <c r="AA1063" s="477">
        <f t="shared" si="462"/>
        <v>7.7700854190151381E-17</v>
      </c>
      <c r="AB1063" s="253">
        <f t="shared" si="443"/>
        <v>50427180248.02121</v>
      </c>
      <c r="AC1063" s="261">
        <f t="shared" si="442"/>
        <v>2.2311473364357934</v>
      </c>
      <c r="AD1063" s="435">
        <f t="shared" si="463"/>
        <v>-1.5404755755589547E-2</v>
      </c>
      <c r="AE1063" s="478">
        <f t="shared" si="444"/>
        <v>-5.2318781614303596E-2</v>
      </c>
    </row>
    <row r="1064" spans="2:31" x14ac:dyDescent="0.3">
      <c r="B1064" s="353">
        <v>1035</v>
      </c>
      <c r="C1064" s="432">
        <f t="shared" si="445"/>
        <v>113.65676595692591</v>
      </c>
      <c r="D1064" s="433">
        <f t="shared" si="446"/>
        <v>15.595425926280686</v>
      </c>
      <c r="E1064" s="434">
        <f t="shared" si="447"/>
        <v>7.0829511766576889</v>
      </c>
      <c r="F1064" s="434">
        <f t="shared" si="448"/>
        <v>7.0829511766576809</v>
      </c>
      <c r="G1064" s="434">
        <f t="shared" si="449"/>
        <v>7.9936057773011271E-15</v>
      </c>
      <c r="H1064" s="467">
        <f t="shared" si="450"/>
        <v>8.5124747496229975</v>
      </c>
      <c r="I1064" s="253">
        <f t="shared" si="455"/>
        <v>113.65676595692612</v>
      </c>
      <c r="J1064">
        <f t="shared" si="456"/>
        <v>15.595425926280697</v>
      </c>
      <c r="K1064" s="253">
        <f t="shared" si="451"/>
        <v>5788704125550.2344</v>
      </c>
      <c r="L1064" s="249">
        <f t="shared" si="452"/>
        <v>50931452050.501419</v>
      </c>
      <c r="M1064" s="253">
        <f t="shared" si="453"/>
        <v>794297687771.51196</v>
      </c>
      <c r="N1064" s="443">
        <f t="shared" si="464"/>
        <v>1.0000000000002401E-2</v>
      </c>
      <c r="O1064" s="454">
        <f t="shared" si="454"/>
        <v>1.0000000000000045E-2</v>
      </c>
      <c r="Q1064" s="353">
        <v>1035</v>
      </c>
      <c r="R1064" s="54">
        <f t="shared" si="465"/>
        <v>1.4457793211062998E-27</v>
      </c>
      <c r="S1064" s="253">
        <f t="shared" si="457"/>
        <v>4.3132032726752964E-11</v>
      </c>
      <c r="T1064" s="253">
        <f t="shared" si="458"/>
        <v>1.9589210541455937E-11</v>
      </c>
      <c r="U1064">
        <f t="shared" si="466"/>
        <v>9.0099205774499609E-29</v>
      </c>
      <c r="V1064" s="253">
        <f t="shared" si="467"/>
        <v>1.9589210541455937E-11</v>
      </c>
      <c r="W1064" s="253">
        <f t="shared" si="468"/>
        <v>2.3542822185297027E-11</v>
      </c>
      <c r="X1064">
        <f t="shared" si="459"/>
        <v>113.65676595692612</v>
      </c>
      <c r="Y1064">
        <f t="shared" si="460"/>
        <v>15.595425926280697</v>
      </c>
      <c r="Z1064" s="55">
        <f t="shared" si="461"/>
        <v>8.5124747496230029</v>
      </c>
      <c r="AA1064" s="477">
        <f t="shared" si="462"/>
        <v>7.3635640168532005E-17</v>
      </c>
      <c r="AB1064" s="253">
        <f t="shared" si="443"/>
        <v>50931452050.501419</v>
      </c>
      <c r="AC1064" s="261">
        <f t="shared" si="442"/>
        <v>2.1967770566632767</v>
      </c>
      <c r="AD1064" s="435">
        <f t="shared" si="463"/>
        <v>-1.5404755755584681E-2</v>
      </c>
      <c r="AE1064" s="478">
        <f t="shared" si="444"/>
        <v>-5.2318781614303582E-2</v>
      </c>
    </row>
    <row r="1065" spans="2:31" x14ac:dyDescent="0.3">
      <c r="B1065" s="353">
        <v>1036</v>
      </c>
      <c r="C1065" s="432">
        <f t="shared" si="445"/>
        <v>113.65676595692591</v>
      </c>
      <c r="D1065" s="433">
        <f t="shared" si="446"/>
        <v>15.595425926280686</v>
      </c>
      <c r="E1065" s="434">
        <f t="shared" si="447"/>
        <v>7.0829511766576889</v>
      </c>
      <c r="F1065" s="434">
        <f t="shared" si="448"/>
        <v>7.0829511766576809</v>
      </c>
      <c r="G1065" s="434">
        <f t="shared" si="449"/>
        <v>7.9936057773011271E-15</v>
      </c>
      <c r="H1065" s="467">
        <f t="shared" si="450"/>
        <v>8.5124747496229975</v>
      </c>
      <c r="I1065" s="253">
        <f t="shared" si="455"/>
        <v>113.65676595692612</v>
      </c>
      <c r="J1065">
        <f t="shared" si="456"/>
        <v>15.595425926280697</v>
      </c>
      <c r="K1065" s="253">
        <f t="shared" si="451"/>
        <v>5846591166805.7363</v>
      </c>
      <c r="L1065" s="249">
        <f t="shared" si="452"/>
        <v>51440766571.006432</v>
      </c>
      <c r="M1065" s="253">
        <f t="shared" si="453"/>
        <v>802240664649.22778</v>
      </c>
      <c r="N1065" s="443">
        <f t="shared" si="464"/>
        <v>1.0000000000000881E-2</v>
      </c>
      <c r="O1065" s="454">
        <f t="shared" si="454"/>
        <v>9.9999999999999326E-3</v>
      </c>
      <c r="Q1065" s="353">
        <v>1036</v>
      </c>
      <c r="R1065" s="54">
        <f t="shared" si="465"/>
        <v>1.3565721866761023E-27</v>
      </c>
      <c r="S1065" s="253">
        <f t="shared" si="457"/>
        <v>4.2047123066688393E-11</v>
      </c>
      <c r="T1065" s="253">
        <f t="shared" si="458"/>
        <v>1.9096478750118815E-11</v>
      </c>
      <c r="U1065">
        <f t="shared" si="466"/>
        <v>8.4539925845506298E-29</v>
      </c>
      <c r="V1065" s="253">
        <f t="shared" si="467"/>
        <v>1.9096478750118815E-11</v>
      </c>
      <c r="W1065" s="253">
        <f t="shared" si="468"/>
        <v>2.2950644316569577E-11</v>
      </c>
      <c r="X1065">
        <f t="shared" si="459"/>
        <v>113.65676595692612</v>
      </c>
      <c r="Y1065">
        <f t="shared" si="460"/>
        <v>15.595425926280697</v>
      </c>
      <c r="Z1065" s="55">
        <f t="shared" si="461"/>
        <v>8.5124747496230029</v>
      </c>
      <c r="AA1065" s="477">
        <f t="shared" si="462"/>
        <v>6.9783113191525137E-17</v>
      </c>
      <c r="AB1065" s="253">
        <f t="shared" si="443"/>
        <v>51440766571.006432</v>
      </c>
      <c r="AC1065" s="261">
        <f t="shared" ref="AC1065:AC1128" si="469">$C$11*(AA1065^$C$7)*(AB1065^(1-$C$7))</f>
        <v>2.1629362426559031</v>
      </c>
      <c r="AD1065" s="435">
        <f t="shared" si="463"/>
        <v>-1.5404755755586325E-2</v>
      </c>
      <c r="AE1065" s="478">
        <f t="shared" si="444"/>
        <v>-5.231878161430361E-2</v>
      </c>
    </row>
    <row r="1066" spans="2:31" x14ac:dyDescent="0.3">
      <c r="B1066" s="353">
        <v>1037</v>
      </c>
      <c r="C1066" s="432">
        <f t="shared" si="445"/>
        <v>113.65676595692591</v>
      </c>
      <c r="D1066" s="433">
        <f t="shared" si="446"/>
        <v>15.595425926280686</v>
      </c>
      <c r="E1066" s="434">
        <f t="shared" si="447"/>
        <v>7.0829511766576889</v>
      </c>
      <c r="F1066" s="434">
        <f t="shared" si="448"/>
        <v>7.0829511766576809</v>
      </c>
      <c r="G1066" s="434">
        <f t="shared" si="449"/>
        <v>7.9936057773011271E-15</v>
      </c>
      <c r="H1066" s="467">
        <f t="shared" si="450"/>
        <v>8.5124747496229975</v>
      </c>
      <c r="I1066" s="253">
        <f t="shared" si="455"/>
        <v>113.65676595692612</v>
      </c>
      <c r="J1066">
        <f t="shared" si="456"/>
        <v>15.595425926280697</v>
      </c>
      <c r="K1066" s="253">
        <f t="shared" si="451"/>
        <v>5905057078473.7939</v>
      </c>
      <c r="L1066" s="249">
        <f t="shared" si="452"/>
        <v>51955174236.716499</v>
      </c>
      <c r="M1066" s="253">
        <f t="shared" si="453"/>
        <v>810263071295.71912</v>
      </c>
      <c r="N1066" s="443">
        <f t="shared" si="464"/>
        <v>9.9999999999988223E-3</v>
      </c>
      <c r="O1066" s="454">
        <f t="shared" si="454"/>
        <v>1.0000000000000044E-2</v>
      </c>
      <c r="Q1066" s="353">
        <v>1037</v>
      </c>
      <c r="R1066" s="54">
        <f t="shared" si="465"/>
        <v>1.2728692897993631E-27</v>
      </c>
      <c r="S1066" s="253">
        <f t="shared" si="457"/>
        <v>4.0989502381802992E-11</v>
      </c>
      <c r="T1066" s="253">
        <f t="shared" si="458"/>
        <v>1.8616140751664862E-11</v>
      </c>
      <c r="U1066">
        <f t="shared" si="466"/>
        <v>7.9323663294560224E-29</v>
      </c>
      <c r="V1066" s="253">
        <f t="shared" si="467"/>
        <v>1.8616140751664862E-11</v>
      </c>
      <c r="W1066" s="253">
        <f t="shared" si="468"/>
        <v>2.237336163013813E-11</v>
      </c>
      <c r="X1066">
        <f t="shared" si="459"/>
        <v>113.65676595692612</v>
      </c>
      <c r="Y1066">
        <f t="shared" si="460"/>
        <v>15.595425926280697</v>
      </c>
      <c r="Z1066" s="55">
        <f t="shared" si="461"/>
        <v>8.5124747496230029</v>
      </c>
      <c r="AA1066" s="477">
        <f t="shared" si="462"/>
        <v>6.6132145732091502E-17</v>
      </c>
      <c r="AB1066" s="253">
        <f t="shared" ref="AB1066:AB1129" si="470">AB1065*(1+$C$10)</f>
        <v>51955174236.716499</v>
      </c>
      <c r="AC1066" s="261">
        <f t="shared" si="469"/>
        <v>2.1296167381228832</v>
      </c>
      <c r="AD1066" s="435">
        <f t="shared" si="463"/>
        <v>-1.5404755755586381E-2</v>
      </c>
      <c r="AE1066" s="478">
        <f t="shared" ref="AE1066:AE1129" si="471">(AA1066-AA1065)/AA1065</f>
        <v>-5.2318781614303637E-2</v>
      </c>
    </row>
    <row r="1067" spans="2:31" x14ac:dyDescent="0.3">
      <c r="B1067" s="353">
        <v>1038</v>
      </c>
      <c r="C1067" s="432">
        <f t="shared" si="445"/>
        <v>113.65676595692591</v>
      </c>
      <c r="D1067" s="433">
        <f t="shared" si="446"/>
        <v>15.595425926280686</v>
      </c>
      <c r="E1067" s="434">
        <f t="shared" si="447"/>
        <v>7.0829511766576889</v>
      </c>
      <c r="F1067" s="434">
        <f t="shared" si="448"/>
        <v>7.0829511766576809</v>
      </c>
      <c r="G1067" s="434">
        <f t="shared" si="449"/>
        <v>7.9936057773011271E-15</v>
      </c>
      <c r="H1067" s="467">
        <f t="shared" si="450"/>
        <v>8.5124747496229975</v>
      </c>
      <c r="I1067" s="253">
        <f t="shared" si="455"/>
        <v>113.65676595692612</v>
      </c>
      <c r="J1067">
        <f t="shared" si="456"/>
        <v>15.595425926280697</v>
      </c>
      <c r="K1067" s="253">
        <f t="shared" si="451"/>
        <v>5964107649258.5322</v>
      </c>
      <c r="L1067" s="249">
        <f t="shared" si="452"/>
        <v>52474725979.083664</v>
      </c>
      <c r="M1067" s="253">
        <f t="shared" si="453"/>
        <v>818365702008.67542</v>
      </c>
      <c r="N1067" s="443">
        <f t="shared" si="464"/>
        <v>9.9999999999988987E-3</v>
      </c>
      <c r="O1067" s="454">
        <f t="shared" si="454"/>
        <v>1.0000000000000057E-2</v>
      </c>
      <c r="Q1067" s="353">
        <v>1038</v>
      </c>
      <c r="R1067" s="54">
        <f t="shared" si="465"/>
        <v>1.1943310093096998E-27</v>
      </c>
      <c r="S1067" s="253">
        <f t="shared" si="457"/>
        <v>3.995848426640429E-11</v>
      </c>
      <c r="T1067" s="253">
        <f t="shared" si="458"/>
        <v>1.8147884802251353E-11</v>
      </c>
      <c r="U1067">
        <f t="shared" si="466"/>
        <v>7.4429253344361969E-29</v>
      </c>
      <c r="V1067" s="253">
        <f t="shared" si="467"/>
        <v>1.8147884802251353E-11</v>
      </c>
      <c r="W1067" s="253">
        <f t="shared" si="468"/>
        <v>2.1810599464152936E-11</v>
      </c>
      <c r="X1067">
        <f t="shared" si="459"/>
        <v>113.65676595692612</v>
      </c>
      <c r="Y1067">
        <f t="shared" si="460"/>
        <v>15.595425926280697</v>
      </c>
      <c r="Z1067" s="55">
        <f t="shared" si="461"/>
        <v>8.5124747496230029</v>
      </c>
      <c r="AA1067" s="477">
        <f t="shared" si="462"/>
        <v>6.2672192441848912E-17</v>
      </c>
      <c r="AB1067" s="253">
        <f t="shared" si="470"/>
        <v>52474725979.083664</v>
      </c>
      <c r="AC1067" s="261">
        <f t="shared" si="469"/>
        <v>2.0968105124190877</v>
      </c>
      <c r="AD1067" s="435">
        <f t="shared" si="463"/>
        <v>-1.5404755755588242E-2</v>
      </c>
      <c r="AE1067" s="478">
        <f t="shared" si="471"/>
        <v>-5.2318781614303519E-2</v>
      </c>
    </row>
    <row r="1068" spans="2:31" x14ac:dyDescent="0.3">
      <c r="B1068" s="353">
        <v>1039</v>
      </c>
      <c r="C1068" s="432">
        <f t="shared" si="445"/>
        <v>113.65676595692591</v>
      </c>
      <c r="D1068" s="433">
        <f t="shared" si="446"/>
        <v>15.595425926280686</v>
      </c>
      <c r="E1068" s="434">
        <f t="shared" si="447"/>
        <v>7.0829511766576889</v>
      </c>
      <c r="F1068" s="434">
        <f t="shared" si="448"/>
        <v>7.0829511766576809</v>
      </c>
      <c r="G1068" s="434">
        <f t="shared" si="449"/>
        <v>7.9936057773011271E-15</v>
      </c>
      <c r="H1068" s="467">
        <f t="shared" si="450"/>
        <v>8.5124747496229975</v>
      </c>
      <c r="I1068" s="253">
        <f t="shared" si="455"/>
        <v>113.65676595692612</v>
      </c>
      <c r="J1068">
        <f t="shared" si="456"/>
        <v>15.595425926280697</v>
      </c>
      <c r="K1068" s="253">
        <f t="shared" si="451"/>
        <v>6023748725751.1172</v>
      </c>
      <c r="L1068" s="249">
        <f t="shared" si="452"/>
        <v>52999473238.874504</v>
      </c>
      <c r="M1068" s="253">
        <f t="shared" si="453"/>
        <v>826549359028.7627</v>
      </c>
      <c r="N1068" s="443">
        <f t="shared" si="464"/>
        <v>1.0000000000000642E-2</v>
      </c>
      <c r="O1068" s="454">
        <f t="shared" si="454"/>
        <v>9.9999999999999395E-3</v>
      </c>
      <c r="Q1068" s="353">
        <v>1039</v>
      </c>
      <c r="R1068" s="54">
        <f t="shared" si="465"/>
        <v>1.1206386792657768E-27</v>
      </c>
      <c r="S1068" s="253">
        <f t="shared" si="457"/>
        <v>3.895339958011577E-11</v>
      </c>
      <c r="T1068" s="253">
        <f t="shared" si="458"/>
        <v>1.7691406999398188E-11</v>
      </c>
      <c r="U1068">
        <f t="shared" si="466"/>
        <v>6.9836837121705551E-29</v>
      </c>
      <c r="V1068" s="253">
        <f t="shared" si="467"/>
        <v>1.7691406999398188E-11</v>
      </c>
      <c r="W1068" s="253">
        <f t="shared" si="468"/>
        <v>2.1261992580717582E-11</v>
      </c>
      <c r="X1068">
        <f t="shared" si="459"/>
        <v>113.65676595692612</v>
      </c>
      <c r="Y1068">
        <f t="shared" si="460"/>
        <v>15.595425926280697</v>
      </c>
      <c r="Z1068" s="55">
        <f t="shared" si="461"/>
        <v>8.5124747496230029</v>
      </c>
      <c r="AA1068" s="477">
        <f t="shared" si="462"/>
        <v>5.939325969219421E-17</v>
      </c>
      <c r="AB1068" s="253">
        <f t="shared" si="470"/>
        <v>52999473238.874504</v>
      </c>
      <c r="AC1068" s="261">
        <f t="shared" si="469"/>
        <v>2.0645096586095257</v>
      </c>
      <c r="AD1068" s="435">
        <f t="shared" si="463"/>
        <v>-1.5404755755586365E-2</v>
      </c>
      <c r="AE1068" s="478">
        <f t="shared" si="471"/>
        <v>-5.2318781614303596E-2</v>
      </c>
    </row>
    <row r="1069" spans="2:31" x14ac:dyDescent="0.3">
      <c r="B1069" s="353">
        <v>1040</v>
      </c>
      <c r="C1069" s="432">
        <f t="shared" si="445"/>
        <v>113.65676595692591</v>
      </c>
      <c r="D1069" s="433">
        <f t="shared" si="446"/>
        <v>15.595425926280686</v>
      </c>
      <c r="E1069" s="434">
        <f t="shared" si="447"/>
        <v>7.0829511766576889</v>
      </c>
      <c r="F1069" s="434">
        <f t="shared" si="448"/>
        <v>7.0829511766576809</v>
      </c>
      <c r="G1069" s="434">
        <f t="shared" si="449"/>
        <v>7.9936057773011271E-15</v>
      </c>
      <c r="H1069" s="467">
        <f t="shared" si="450"/>
        <v>8.5124747496229975</v>
      </c>
      <c r="I1069" s="253">
        <f t="shared" si="455"/>
        <v>113.65676595692612</v>
      </c>
      <c r="J1069">
        <f t="shared" si="456"/>
        <v>15.595425926280697</v>
      </c>
      <c r="K1069" s="253">
        <f t="shared" si="451"/>
        <v>6083986213008.6289</v>
      </c>
      <c r="L1069" s="249">
        <f t="shared" si="452"/>
        <v>53529467971.263252</v>
      </c>
      <c r="M1069" s="253">
        <f t="shared" si="453"/>
        <v>834814852619.05078</v>
      </c>
      <c r="N1069" s="443">
        <f t="shared" si="464"/>
        <v>1.0000000000000555E-2</v>
      </c>
      <c r="O1069" s="454">
        <f t="shared" si="454"/>
        <v>1.000000000000009E-2</v>
      </c>
      <c r="Q1069" s="353">
        <v>1040</v>
      </c>
      <c r="R1069" s="54">
        <f t="shared" si="465"/>
        <v>1.0514932959769595E-27</v>
      </c>
      <c r="S1069" s="253">
        <f t="shared" si="457"/>
        <v>3.7973596013598255E-11</v>
      </c>
      <c r="T1069" s="253">
        <f t="shared" si="458"/>
        <v>1.7246411084752226E-11</v>
      </c>
      <c r="U1069">
        <f t="shared" si="466"/>
        <v>6.5527781080892434E-29</v>
      </c>
      <c r="V1069" s="253">
        <f t="shared" si="467"/>
        <v>1.7246411084752226E-11</v>
      </c>
      <c r="W1069" s="253">
        <f t="shared" si="468"/>
        <v>2.072718492884603E-11</v>
      </c>
      <c r="X1069">
        <f t="shared" si="459"/>
        <v>113.65676595692612</v>
      </c>
      <c r="Y1069">
        <f t="shared" si="460"/>
        <v>15.595425926280697</v>
      </c>
      <c r="Z1069" s="55">
        <f t="shared" si="461"/>
        <v>8.5124747496230029</v>
      </c>
      <c r="AA1069" s="477">
        <f t="shared" si="462"/>
        <v>5.6285876708996685E-17</v>
      </c>
      <c r="AB1069" s="253">
        <f t="shared" si="470"/>
        <v>53529467971.263252</v>
      </c>
      <c r="AC1069" s="261">
        <f t="shared" si="469"/>
        <v>2.0327063915636008</v>
      </c>
      <c r="AD1069" s="435">
        <f t="shared" si="463"/>
        <v>-1.5404755755584535E-2</v>
      </c>
      <c r="AE1069" s="478">
        <f t="shared" si="471"/>
        <v>-5.2318781614303519E-2</v>
      </c>
    </row>
    <row r="1070" spans="2:31" x14ac:dyDescent="0.3">
      <c r="B1070" s="353">
        <v>1041</v>
      </c>
      <c r="C1070" s="432">
        <f t="shared" si="445"/>
        <v>113.65676595692591</v>
      </c>
      <c r="D1070" s="433">
        <f t="shared" si="446"/>
        <v>15.595425926280686</v>
      </c>
      <c r="E1070" s="434">
        <f t="shared" si="447"/>
        <v>7.0829511766576889</v>
      </c>
      <c r="F1070" s="434">
        <f t="shared" si="448"/>
        <v>7.0829511766576809</v>
      </c>
      <c r="G1070" s="434">
        <f t="shared" si="449"/>
        <v>7.9936057773011271E-15</v>
      </c>
      <c r="H1070" s="467">
        <f t="shared" si="450"/>
        <v>8.5124747496229975</v>
      </c>
      <c r="I1070" s="253">
        <f t="shared" si="455"/>
        <v>113.65676595692612</v>
      </c>
      <c r="J1070">
        <f t="shared" si="456"/>
        <v>15.595425926280697</v>
      </c>
      <c r="K1070" s="253">
        <f t="shared" si="451"/>
        <v>6144826075138.7148</v>
      </c>
      <c r="L1070" s="249">
        <f t="shared" si="452"/>
        <v>54064762650.975883</v>
      </c>
      <c r="M1070" s="253">
        <f t="shared" si="453"/>
        <v>843163001145.2406</v>
      </c>
      <c r="N1070" s="443">
        <f t="shared" si="464"/>
        <v>9.9999999999991745E-3</v>
      </c>
      <c r="O1070" s="454">
        <f t="shared" si="454"/>
        <v>9.999999999999943E-3</v>
      </c>
      <c r="Q1070" s="353">
        <v>1041</v>
      </c>
      <c r="R1070" s="54">
        <f t="shared" si="465"/>
        <v>9.8661430480775917E-28</v>
      </c>
      <c r="S1070" s="253">
        <f t="shared" si="457"/>
        <v>3.7018437665195553E-11</v>
      </c>
      <c r="T1070" s="253">
        <f t="shared" si="458"/>
        <v>1.681260825181307E-11</v>
      </c>
      <c r="U1070">
        <f t="shared" si="466"/>
        <v>6.1484601398862696E-29</v>
      </c>
      <c r="V1070" s="253">
        <f t="shared" si="467"/>
        <v>1.681260825181307E-11</v>
      </c>
      <c r="W1070" s="253">
        <f t="shared" si="468"/>
        <v>2.0205829413382484E-11</v>
      </c>
      <c r="X1070">
        <f t="shared" si="459"/>
        <v>113.65676595692612</v>
      </c>
      <c r="Y1070">
        <f t="shared" si="460"/>
        <v>15.595425926280697</v>
      </c>
      <c r="Z1070" s="55">
        <f t="shared" si="461"/>
        <v>8.5124747496230029</v>
      </c>
      <c r="AA1070" s="477">
        <f t="shared" si="462"/>
        <v>5.3341068217489072E-17</v>
      </c>
      <c r="AB1070" s="253">
        <f t="shared" si="470"/>
        <v>54064762650.975883</v>
      </c>
      <c r="AC1070" s="261">
        <f t="shared" si="469"/>
        <v>2.0013930460787406</v>
      </c>
      <c r="AD1070" s="435">
        <f t="shared" si="463"/>
        <v>-1.540475575558815E-2</v>
      </c>
      <c r="AE1070" s="478">
        <f t="shared" si="471"/>
        <v>-5.2318781614303568E-2</v>
      </c>
    </row>
    <row r="1071" spans="2:31" x14ac:dyDescent="0.3">
      <c r="B1071" s="353">
        <v>1042</v>
      </c>
      <c r="C1071" s="432">
        <f t="shared" si="445"/>
        <v>113.65676595692591</v>
      </c>
      <c r="D1071" s="433">
        <f t="shared" si="446"/>
        <v>15.595425926280686</v>
      </c>
      <c r="E1071" s="434">
        <f t="shared" si="447"/>
        <v>7.0829511766576889</v>
      </c>
      <c r="F1071" s="434">
        <f t="shared" si="448"/>
        <v>7.0829511766576809</v>
      </c>
      <c r="G1071" s="434">
        <f t="shared" si="449"/>
        <v>7.9936057773011271E-15</v>
      </c>
      <c r="H1071" s="467">
        <f t="shared" si="450"/>
        <v>8.5124747496229975</v>
      </c>
      <c r="I1071" s="253">
        <f t="shared" si="455"/>
        <v>113.65676595692612</v>
      </c>
      <c r="J1071">
        <f t="shared" si="456"/>
        <v>15.595425926280697</v>
      </c>
      <c r="K1071" s="253">
        <f t="shared" si="451"/>
        <v>6206274335890.1025</v>
      </c>
      <c r="L1071" s="249">
        <f t="shared" si="452"/>
        <v>54605410277.485641</v>
      </c>
      <c r="M1071" s="253">
        <f t="shared" si="453"/>
        <v>851594631156.69336</v>
      </c>
      <c r="N1071" s="443">
        <f t="shared" si="464"/>
        <v>1.0000000000000418E-2</v>
      </c>
      <c r="O1071" s="454">
        <f t="shared" si="454"/>
        <v>1.0000000000000089E-2</v>
      </c>
      <c r="Q1071" s="353">
        <v>1042</v>
      </c>
      <c r="R1071" s="54">
        <f t="shared" si="465"/>
        <v>9.2573846183858819E-28</v>
      </c>
      <c r="S1071" s="253">
        <f t="shared" si="457"/>
        <v>3.6087304628227451E-11</v>
      </c>
      <c r="T1071" s="253">
        <f t="shared" si="458"/>
        <v>1.6389716958494545E-11</v>
      </c>
      <c r="U1071">
        <f t="shared" si="466"/>
        <v>5.7690893035280292E-29</v>
      </c>
      <c r="V1071" s="253">
        <f t="shared" si="467"/>
        <v>1.6389716958494545E-11</v>
      </c>
      <c r="W1071" s="253">
        <f t="shared" si="468"/>
        <v>1.9697587669732906E-11</v>
      </c>
      <c r="X1071">
        <f t="shared" si="459"/>
        <v>113.65676595692612</v>
      </c>
      <c r="Y1071">
        <f t="shared" si="460"/>
        <v>15.595425926280697</v>
      </c>
      <c r="Z1071" s="55">
        <f t="shared" si="461"/>
        <v>8.5124747496230029</v>
      </c>
      <c r="AA1071" s="477">
        <f t="shared" si="462"/>
        <v>5.0550328518344591E-17</v>
      </c>
      <c r="AB1071" s="253">
        <f t="shared" si="470"/>
        <v>54605410277.485641</v>
      </c>
      <c r="AC1071" s="261">
        <f t="shared" si="469"/>
        <v>1.9705620750329647</v>
      </c>
      <c r="AD1071" s="435">
        <f t="shared" si="463"/>
        <v>-1.5404755755588322E-2</v>
      </c>
      <c r="AE1071" s="478">
        <f t="shared" si="471"/>
        <v>-5.2318781614303596E-2</v>
      </c>
    </row>
    <row r="1072" spans="2:31" x14ac:dyDescent="0.3">
      <c r="B1072" s="353">
        <v>1043</v>
      </c>
      <c r="C1072" s="432">
        <f t="shared" si="445"/>
        <v>113.65676595692591</v>
      </c>
      <c r="D1072" s="433">
        <f t="shared" si="446"/>
        <v>15.595425926280686</v>
      </c>
      <c r="E1072" s="434">
        <f t="shared" si="447"/>
        <v>7.0829511766576889</v>
      </c>
      <c r="F1072" s="434">
        <f t="shared" si="448"/>
        <v>7.0829511766576809</v>
      </c>
      <c r="G1072" s="434">
        <f t="shared" si="449"/>
        <v>7.9936057773011271E-15</v>
      </c>
      <c r="H1072" s="467">
        <f t="shared" si="450"/>
        <v>8.5124747496229975</v>
      </c>
      <c r="I1072" s="253">
        <f t="shared" si="455"/>
        <v>113.65676595692612</v>
      </c>
      <c r="J1072">
        <f t="shared" si="456"/>
        <v>15.595425926280697</v>
      </c>
      <c r="K1072" s="253">
        <f t="shared" si="451"/>
        <v>6268337079249.0029</v>
      </c>
      <c r="L1072" s="249">
        <f t="shared" si="452"/>
        <v>55151464380.260498</v>
      </c>
      <c r="M1072" s="253">
        <f t="shared" si="453"/>
        <v>860110577468.2594</v>
      </c>
      <c r="N1072" s="443">
        <f t="shared" si="464"/>
        <v>9.9999999999989507E-3</v>
      </c>
      <c r="O1072" s="454">
        <f t="shared" si="454"/>
        <v>9.9999999999998979E-3</v>
      </c>
      <c r="Q1072" s="353">
        <v>1043</v>
      </c>
      <c r="R1072" s="54">
        <f t="shared" si="465"/>
        <v>8.6861876576405314E-28</v>
      </c>
      <c r="S1072" s="253">
        <f t="shared" si="457"/>
        <v>3.5179592588665415E-11</v>
      </c>
      <c r="T1072" s="253">
        <f t="shared" si="458"/>
        <v>1.5977462744401684E-11</v>
      </c>
      <c r="U1072">
        <f t="shared" si="466"/>
        <v>5.4131263169735948E-29</v>
      </c>
      <c r="V1072" s="253">
        <f t="shared" si="467"/>
        <v>1.5977462744401684E-11</v>
      </c>
      <c r="W1072" s="253">
        <f t="shared" si="468"/>
        <v>1.9202129844263731E-11</v>
      </c>
      <c r="X1072">
        <f t="shared" si="459"/>
        <v>113.65676595692612</v>
      </c>
      <c r="Y1072">
        <f t="shared" si="460"/>
        <v>15.595425926280697</v>
      </c>
      <c r="Z1072" s="55">
        <f t="shared" si="461"/>
        <v>8.5124747496230029</v>
      </c>
      <c r="AA1072" s="477">
        <f t="shared" si="462"/>
        <v>4.7905596920062018E-17</v>
      </c>
      <c r="AB1072" s="253">
        <f t="shared" si="470"/>
        <v>55151464380.260498</v>
      </c>
      <c r="AC1072" s="261">
        <f t="shared" si="469"/>
        <v>1.9402060475658574</v>
      </c>
      <c r="AD1072" s="435">
        <f t="shared" si="463"/>
        <v>-1.5404755755587904E-2</v>
      </c>
      <c r="AE1072" s="478">
        <f t="shared" si="471"/>
        <v>-5.2318781614303589E-2</v>
      </c>
    </row>
    <row r="1073" spans="2:31" x14ac:dyDescent="0.3">
      <c r="B1073" s="353">
        <v>1044</v>
      </c>
      <c r="C1073" s="432">
        <f t="shared" si="445"/>
        <v>113.65676595692591</v>
      </c>
      <c r="D1073" s="433">
        <f t="shared" si="446"/>
        <v>15.595425926280686</v>
      </c>
      <c r="E1073" s="434">
        <f t="shared" si="447"/>
        <v>7.0829511766576889</v>
      </c>
      <c r="F1073" s="434">
        <f t="shared" si="448"/>
        <v>7.0829511766576809</v>
      </c>
      <c r="G1073" s="434">
        <f t="shared" si="449"/>
        <v>7.9936057773011271E-15</v>
      </c>
      <c r="H1073" s="467">
        <f t="shared" si="450"/>
        <v>8.5124747496229975</v>
      </c>
      <c r="I1073" s="253">
        <f t="shared" si="455"/>
        <v>113.65676595692612</v>
      </c>
      <c r="J1073">
        <f t="shared" si="456"/>
        <v>15.595425926280697</v>
      </c>
      <c r="K1073" s="253">
        <f t="shared" si="451"/>
        <v>6331020450041.4932</v>
      </c>
      <c r="L1073" s="249">
        <f t="shared" si="452"/>
        <v>55702979024.063103</v>
      </c>
      <c r="M1073" s="253">
        <f t="shared" si="453"/>
        <v>868711683242.94409</v>
      </c>
      <c r="N1073" s="443">
        <f t="shared" si="464"/>
        <v>1.0000000000002439E-2</v>
      </c>
      <c r="O1073" s="454">
        <f t="shared" si="454"/>
        <v>1.0000000000000033E-2</v>
      </c>
      <c r="Q1073" s="353">
        <v>1044</v>
      </c>
      <c r="R1073" s="54">
        <f t="shared" si="465"/>
        <v>8.1502345569500774E-28</v>
      </c>
      <c r="S1073" s="253">
        <f t="shared" si="457"/>
        <v>3.4294712432926763E-11</v>
      </c>
      <c r="T1073" s="253">
        <f t="shared" si="458"/>
        <v>1.5575578052703182E-11</v>
      </c>
      <c r="U1073">
        <f t="shared" si="466"/>
        <v>5.0791268745992231E-29</v>
      </c>
      <c r="V1073" s="253">
        <f t="shared" si="467"/>
        <v>1.5575578052703182E-11</v>
      </c>
      <c r="W1073" s="253">
        <f t="shared" si="468"/>
        <v>1.8719134380223581E-11</v>
      </c>
      <c r="X1073">
        <f t="shared" si="459"/>
        <v>113.65676595692612</v>
      </c>
      <c r="Y1073">
        <f t="shared" si="460"/>
        <v>15.595425926280697</v>
      </c>
      <c r="Z1073" s="55">
        <f t="shared" si="461"/>
        <v>8.5124747496230029</v>
      </c>
      <c r="AA1073" s="477">
        <f t="shared" si="462"/>
        <v>4.5399234456698439E-17</v>
      </c>
      <c r="AB1073" s="253">
        <f t="shared" si="470"/>
        <v>55702979024.063103</v>
      </c>
      <c r="AC1073" s="261">
        <f t="shared" si="469"/>
        <v>1.9103176472875969</v>
      </c>
      <c r="AD1073" s="435">
        <f t="shared" si="463"/>
        <v>-1.5404755755584735E-2</v>
      </c>
      <c r="AE1073" s="478">
        <f t="shared" si="471"/>
        <v>-5.2318781614303568E-2</v>
      </c>
    </row>
    <row r="1074" spans="2:31" x14ac:dyDescent="0.3">
      <c r="B1074" s="353">
        <v>1045</v>
      </c>
      <c r="C1074" s="432">
        <f t="shared" si="445"/>
        <v>113.65676595692591</v>
      </c>
      <c r="D1074" s="433">
        <f t="shared" si="446"/>
        <v>15.595425926280686</v>
      </c>
      <c r="E1074" s="434">
        <f t="shared" si="447"/>
        <v>7.0829511766576889</v>
      </c>
      <c r="F1074" s="434">
        <f t="shared" si="448"/>
        <v>7.0829511766576809</v>
      </c>
      <c r="G1074" s="434">
        <f t="shared" si="449"/>
        <v>7.9936057773011271E-15</v>
      </c>
      <c r="H1074" s="467">
        <f t="shared" si="450"/>
        <v>8.5124747496229975</v>
      </c>
      <c r="I1074" s="253">
        <f t="shared" si="455"/>
        <v>113.65676595692612</v>
      </c>
      <c r="J1074">
        <f t="shared" si="456"/>
        <v>15.595425926280697</v>
      </c>
      <c r="K1074" s="253">
        <f t="shared" si="451"/>
        <v>6394330654541.9082</v>
      </c>
      <c r="L1074" s="249">
        <f t="shared" si="452"/>
        <v>56260008814.303734</v>
      </c>
      <c r="M1074" s="253">
        <f t="shared" si="453"/>
        <v>877398800075.37109</v>
      </c>
      <c r="N1074" s="443">
        <f t="shared" si="464"/>
        <v>9.9999999999971917E-3</v>
      </c>
      <c r="O1074" s="454">
        <f t="shared" si="454"/>
        <v>1.0000000000000018E-2</v>
      </c>
      <c r="Q1074" s="353">
        <v>1045</v>
      </c>
      <c r="R1074" s="54">
        <f t="shared" si="465"/>
        <v>7.6473507079798571E-28</v>
      </c>
      <c r="S1074" s="253">
        <f t="shared" si="457"/>
        <v>3.3432089865534029E-11</v>
      </c>
      <c r="T1074" s="253">
        <f t="shared" si="458"/>
        <v>1.5183802056484339E-11</v>
      </c>
      <c r="U1074">
        <f t="shared" si="466"/>
        <v>4.7657357869858666E-29</v>
      </c>
      <c r="V1074" s="253">
        <f t="shared" si="467"/>
        <v>1.5183802056484339E-11</v>
      </c>
      <c r="W1074" s="253">
        <f t="shared" si="468"/>
        <v>1.8248287809049691E-11</v>
      </c>
      <c r="X1074">
        <f t="shared" si="459"/>
        <v>113.65676595692612</v>
      </c>
      <c r="Y1074">
        <f t="shared" si="460"/>
        <v>15.595425926280697</v>
      </c>
      <c r="Z1074" s="55">
        <f t="shared" si="461"/>
        <v>8.5124747496230029</v>
      </c>
      <c r="AA1074" s="477">
        <f t="shared" si="462"/>
        <v>4.3024001823701868E-17</v>
      </c>
      <c r="AB1074" s="253">
        <f t="shared" si="470"/>
        <v>56260008814.303734</v>
      </c>
      <c r="AC1074" s="261">
        <f t="shared" si="469"/>
        <v>1.8808896705155418</v>
      </c>
      <c r="AD1074" s="435">
        <f t="shared" si="463"/>
        <v>-1.5404755755588091E-2</v>
      </c>
      <c r="AE1074" s="478">
        <f t="shared" si="471"/>
        <v>-5.2318781614303568E-2</v>
      </c>
    </row>
    <row r="1075" spans="2:31" x14ac:dyDescent="0.3">
      <c r="B1075" s="353">
        <v>1046</v>
      </c>
      <c r="C1075" s="432">
        <f t="shared" si="445"/>
        <v>113.65676595692591</v>
      </c>
      <c r="D1075" s="433">
        <f t="shared" si="446"/>
        <v>15.595425926280686</v>
      </c>
      <c r="E1075" s="434">
        <f t="shared" si="447"/>
        <v>7.0829511766576889</v>
      </c>
      <c r="F1075" s="434">
        <f t="shared" si="448"/>
        <v>7.0829511766576809</v>
      </c>
      <c r="G1075" s="434">
        <f t="shared" si="449"/>
        <v>7.9936057773011271E-15</v>
      </c>
      <c r="H1075" s="467">
        <f t="shared" si="450"/>
        <v>8.5124747496229975</v>
      </c>
      <c r="I1075" s="253">
        <f t="shared" si="455"/>
        <v>113.65676595692612</v>
      </c>
      <c r="J1075">
        <f t="shared" si="456"/>
        <v>15.595425926280697</v>
      </c>
      <c r="K1075" s="253">
        <f t="shared" si="451"/>
        <v>6458273961087.3271</v>
      </c>
      <c r="L1075" s="249">
        <f t="shared" si="452"/>
        <v>56822608902.44677</v>
      </c>
      <c r="M1075" s="253">
        <f t="shared" si="453"/>
        <v>886172788076.12524</v>
      </c>
      <c r="N1075" s="443">
        <f t="shared" si="464"/>
        <v>1.0000000000000502E-2</v>
      </c>
      <c r="O1075" s="454">
        <f t="shared" si="454"/>
        <v>9.9999999999999794E-3</v>
      </c>
      <c r="Q1075" s="353">
        <v>1046</v>
      </c>
      <c r="R1075" s="54">
        <f t="shared" si="465"/>
        <v>7.175495679565415E-28</v>
      </c>
      <c r="S1075" s="253">
        <f t="shared" si="457"/>
        <v>3.2591165036392775E-11</v>
      </c>
      <c r="T1075" s="253">
        <f t="shared" si="458"/>
        <v>1.4801880489468362E-11</v>
      </c>
      <c r="U1075">
        <f t="shared" si="466"/>
        <v>4.4716814822921606E-29</v>
      </c>
      <c r="V1075" s="253">
        <f t="shared" si="467"/>
        <v>1.4801880489468362E-11</v>
      </c>
      <c r="W1075" s="253">
        <f t="shared" si="468"/>
        <v>1.7789284546924413E-11</v>
      </c>
      <c r="X1075">
        <f t="shared" si="459"/>
        <v>113.65676595692612</v>
      </c>
      <c r="Y1075">
        <f t="shared" si="460"/>
        <v>15.595425926280697</v>
      </c>
      <c r="Z1075" s="55">
        <f t="shared" si="461"/>
        <v>8.5124747496230029</v>
      </c>
      <c r="AA1075" s="477">
        <f t="shared" si="462"/>
        <v>4.0773038468114209E-17</v>
      </c>
      <c r="AB1075" s="253">
        <f t="shared" si="470"/>
        <v>56822608902.44677</v>
      </c>
      <c r="AC1075" s="261">
        <f t="shared" si="469"/>
        <v>1.8519150245380476</v>
      </c>
      <c r="AD1075" s="435">
        <f t="shared" si="463"/>
        <v>-1.5404755755584761E-2</v>
      </c>
      <c r="AE1075" s="478">
        <f t="shared" si="471"/>
        <v>-5.2318781614303624E-2</v>
      </c>
    </row>
    <row r="1076" spans="2:31" x14ac:dyDescent="0.3">
      <c r="B1076" s="353">
        <v>1047</v>
      </c>
      <c r="C1076" s="432">
        <f t="shared" si="445"/>
        <v>113.65676595692591</v>
      </c>
      <c r="D1076" s="433">
        <f t="shared" si="446"/>
        <v>15.595425926280686</v>
      </c>
      <c r="E1076" s="434">
        <f t="shared" si="447"/>
        <v>7.0829511766576889</v>
      </c>
      <c r="F1076" s="434">
        <f t="shared" si="448"/>
        <v>7.0829511766576809</v>
      </c>
      <c r="G1076" s="434">
        <f t="shared" si="449"/>
        <v>7.9936057773011271E-15</v>
      </c>
      <c r="H1076" s="467">
        <f t="shared" si="450"/>
        <v>8.5124747496229975</v>
      </c>
      <c r="I1076" s="253">
        <f t="shared" si="455"/>
        <v>113.65676595692612</v>
      </c>
      <c r="J1076">
        <f t="shared" si="456"/>
        <v>15.595425926280697</v>
      </c>
      <c r="K1076" s="253">
        <f t="shared" si="451"/>
        <v>6522856700698.2002</v>
      </c>
      <c r="L1076" s="249">
        <f t="shared" si="452"/>
        <v>57390834991.471237</v>
      </c>
      <c r="M1076" s="253">
        <f t="shared" si="453"/>
        <v>895034515956.88721</v>
      </c>
      <c r="N1076" s="443">
        <f t="shared" si="464"/>
        <v>1.0000000000000802E-2</v>
      </c>
      <c r="O1076" s="454">
        <f t="shared" si="454"/>
        <v>9.9999999999999655E-3</v>
      </c>
      <c r="Q1076" s="353">
        <v>1047</v>
      </c>
      <c r="R1076" s="54">
        <f t="shared" si="465"/>
        <v>6.7327549387444091E-28</v>
      </c>
      <c r="S1076" s="253">
        <f t="shared" si="457"/>
        <v>3.1771392177442739E-11</v>
      </c>
      <c r="T1076" s="253">
        <f t="shared" si="458"/>
        <v>1.4429565480994786E-11</v>
      </c>
      <c r="U1076">
        <f t="shared" si="466"/>
        <v>4.195770846902368E-29</v>
      </c>
      <c r="V1076" s="253">
        <f t="shared" si="467"/>
        <v>1.4429565480994786E-11</v>
      </c>
      <c r="W1076" s="253">
        <f t="shared" si="468"/>
        <v>1.7341826696447954E-11</v>
      </c>
      <c r="X1076">
        <f t="shared" si="459"/>
        <v>113.65676595692612</v>
      </c>
      <c r="Y1076">
        <f t="shared" si="460"/>
        <v>15.595425926280697</v>
      </c>
      <c r="Z1076" s="55">
        <f t="shared" si="461"/>
        <v>8.5124747496230029</v>
      </c>
      <c r="AA1076" s="477">
        <f t="shared" si="462"/>
        <v>3.8639842772749344E-17</v>
      </c>
      <c r="AB1076" s="253">
        <f t="shared" si="470"/>
        <v>57390834991.471237</v>
      </c>
      <c r="AC1076" s="261">
        <f t="shared" si="469"/>
        <v>1.8233867259049383</v>
      </c>
      <c r="AD1076" s="435">
        <f t="shared" si="463"/>
        <v>-1.5404755755586304E-2</v>
      </c>
      <c r="AE1076" s="478">
        <f t="shared" si="471"/>
        <v>-5.2318781614303561E-2</v>
      </c>
    </row>
    <row r="1077" spans="2:31" x14ac:dyDescent="0.3">
      <c r="B1077" s="353">
        <v>1048</v>
      </c>
      <c r="C1077" s="432">
        <f t="shared" si="445"/>
        <v>113.65676595692591</v>
      </c>
      <c r="D1077" s="433">
        <f t="shared" si="446"/>
        <v>15.595425926280686</v>
      </c>
      <c r="E1077" s="434">
        <f t="shared" si="447"/>
        <v>7.0829511766576889</v>
      </c>
      <c r="F1077" s="434">
        <f t="shared" si="448"/>
        <v>7.0829511766576809</v>
      </c>
      <c r="G1077" s="434">
        <f t="shared" si="449"/>
        <v>7.9936057773011271E-15</v>
      </c>
      <c r="H1077" s="467">
        <f t="shared" si="450"/>
        <v>8.5124747496229975</v>
      </c>
      <c r="I1077" s="253">
        <f t="shared" si="455"/>
        <v>113.65676595692612</v>
      </c>
      <c r="J1077">
        <f t="shared" si="456"/>
        <v>15.595425926280697</v>
      </c>
      <c r="K1077" s="253">
        <f t="shared" si="451"/>
        <v>6588085267705.1826</v>
      </c>
      <c r="L1077" s="249">
        <f t="shared" si="452"/>
        <v>57964743341.385948</v>
      </c>
      <c r="M1077" s="253">
        <f t="shared" si="453"/>
        <v>903984861116.45825</v>
      </c>
      <c r="N1077" s="443">
        <f t="shared" si="464"/>
        <v>1.0000000000002427E-2</v>
      </c>
      <c r="O1077" s="454">
        <f t="shared" si="454"/>
        <v>1.0000000000000064E-2</v>
      </c>
      <c r="Q1077" s="353">
        <v>1048</v>
      </c>
      <c r="R1077" s="54">
        <f t="shared" si="465"/>
        <v>6.3173320826154626E-28</v>
      </c>
      <c r="S1077" s="253">
        <f t="shared" si="457"/>
        <v>3.0972239248449827E-11</v>
      </c>
      <c r="T1077" s="253">
        <f t="shared" si="458"/>
        <v>1.4066615395149346E-11</v>
      </c>
      <c r="U1077">
        <f t="shared" si="466"/>
        <v>3.9368843844154669E-29</v>
      </c>
      <c r="V1077" s="253">
        <f t="shared" si="467"/>
        <v>1.4066615395149346E-11</v>
      </c>
      <c r="W1077" s="253">
        <f t="shared" si="468"/>
        <v>1.6905623853300482E-11</v>
      </c>
      <c r="X1077">
        <f t="shared" si="459"/>
        <v>113.65676595692612</v>
      </c>
      <c r="Y1077">
        <f t="shared" si="460"/>
        <v>15.595425926280697</v>
      </c>
      <c r="Z1077" s="55">
        <f t="shared" si="461"/>
        <v>8.5124747496230029</v>
      </c>
      <c r="AA1077" s="477">
        <f t="shared" si="462"/>
        <v>3.6618253277110845E-17</v>
      </c>
      <c r="AB1077" s="253">
        <f t="shared" si="470"/>
        <v>57964743341.385948</v>
      </c>
      <c r="AC1077" s="261">
        <f t="shared" si="469"/>
        <v>1.7952978987443946</v>
      </c>
      <c r="AD1077" s="435">
        <f t="shared" si="463"/>
        <v>-1.5404755755586284E-2</v>
      </c>
      <c r="AE1077" s="478">
        <f t="shared" si="471"/>
        <v>-5.2318781614303561E-2</v>
      </c>
    </row>
    <row r="1078" spans="2:31" x14ac:dyDescent="0.3">
      <c r="B1078" s="353">
        <v>1049</v>
      </c>
      <c r="C1078" s="432">
        <f t="shared" si="445"/>
        <v>113.65676595692591</v>
      </c>
      <c r="D1078" s="433">
        <f t="shared" si="446"/>
        <v>15.595425926280686</v>
      </c>
      <c r="E1078" s="434">
        <f t="shared" si="447"/>
        <v>7.0829511766576889</v>
      </c>
      <c r="F1078" s="434">
        <f t="shared" si="448"/>
        <v>7.0829511766576809</v>
      </c>
      <c r="G1078" s="434">
        <f t="shared" si="449"/>
        <v>7.9936057773011271E-15</v>
      </c>
      <c r="H1078" s="467">
        <f t="shared" si="450"/>
        <v>8.5124747496229975</v>
      </c>
      <c r="I1078" s="253">
        <f t="shared" si="455"/>
        <v>113.65676595692612</v>
      </c>
      <c r="J1078">
        <f t="shared" si="456"/>
        <v>15.595425926280697</v>
      </c>
      <c r="K1078" s="253">
        <f t="shared" si="451"/>
        <v>6653966120382.2334</v>
      </c>
      <c r="L1078" s="249">
        <f t="shared" si="452"/>
        <v>58544390774.799805</v>
      </c>
      <c r="M1078" s="253">
        <f t="shared" si="453"/>
        <v>913024709727.62024</v>
      </c>
      <c r="N1078" s="443">
        <f t="shared" si="464"/>
        <v>9.9999999999971292E-3</v>
      </c>
      <c r="O1078" s="454">
        <f t="shared" si="454"/>
        <v>9.9999999999998406E-3</v>
      </c>
      <c r="Q1078" s="353">
        <v>1049</v>
      </c>
      <c r="R1078" s="54">
        <f t="shared" si="465"/>
        <v>5.9275415495050207E-28</v>
      </c>
      <c r="S1078" s="253">
        <f t="shared" si="457"/>
        <v>3.0193187591706725E-11</v>
      </c>
      <c r="T1078" s="253">
        <f t="shared" si="458"/>
        <v>1.3712794673939865E-11</v>
      </c>
      <c r="U1078">
        <f t="shared" si="466"/>
        <v>3.693971673333141E-29</v>
      </c>
      <c r="V1078" s="253">
        <f t="shared" si="467"/>
        <v>1.3712794673939865E-11</v>
      </c>
      <c r="W1078" s="253">
        <f t="shared" si="468"/>
        <v>1.6480392917766862E-11</v>
      </c>
      <c r="X1078">
        <f t="shared" si="459"/>
        <v>113.65676595692612</v>
      </c>
      <c r="Y1078">
        <f t="shared" si="460"/>
        <v>15.595425926280697</v>
      </c>
      <c r="Z1078" s="55">
        <f t="shared" si="461"/>
        <v>8.5124747496230029</v>
      </c>
      <c r="AA1078" s="477">
        <f t="shared" si="462"/>
        <v>3.4702430880808426E-17</v>
      </c>
      <c r="AB1078" s="253">
        <f t="shared" si="470"/>
        <v>58544390774.799805</v>
      </c>
      <c r="AC1078" s="261">
        <f t="shared" si="469"/>
        <v>1.7676417731057101</v>
      </c>
      <c r="AD1078" s="435">
        <f t="shared" si="463"/>
        <v>-1.5404755755591741E-2</v>
      </c>
      <c r="AE1078" s="478">
        <f t="shared" si="471"/>
        <v>-5.2318781614303568E-2</v>
      </c>
    </row>
    <row r="1079" spans="2:31" x14ac:dyDescent="0.3">
      <c r="B1079" s="353">
        <v>1050</v>
      </c>
      <c r="C1079" s="432">
        <f t="shared" si="445"/>
        <v>113.65676595692591</v>
      </c>
      <c r="D1079" s="433">
        <f t="shared" si="446"/>
        <v>15.595425926280686</v>
      </c>
      <c r="E1079" s="434">
        <f t="shared" si="447"/>
        <v>7.0829511766576889</v>
      </c>
      <c r="F1079" s="434">
        <f t="shared" si="448"/>
        <v>7.0829511766576809</v>
      </c>
      <c r="G1079" s="434">
        <f t="shared" si="449"/>
        <v>7.9936057773011271E-15</v>
      </c>
      <c r="H1079" s="467">
        <f t="shared" si="450"/>
        <v>8.5124747496229975</v>
      </c>
      <c r="I1079" s="253">
        <f t="shared" si="455"/>
        <v>113.65676595692612</v>
      </c>
      <c r="J1079">
        <f t="shared" si="456"/>
        <v>15.595425926280697</v>
      </c>
      <c r="K1079" s="253">
        <f t="shared" si="451"/>
        <v>6720505781586.0566</v>
      </c>
      <c r="L1079" s="249">
        <f t="shared" si="452"/>
        <v>59129834682.547806</v>
      </c>
      <c r="M1079" s="253">
        <f t="shared" si="453"/>
        <v>922154956824.89551</v>
      </c>
      <c r="N1079" s="443">
        <f t="shared" si="464"/>
        <v>9.9999999999989767E-3</v>
      </c>
      <c r="O1079" s="454">
        <f t="shared" si="454"/>
        <v>1.0000000000000137E-2</v>
      </c>
      <c r="Q1079" s="353">
        <v>1050</v>
      </c>
      <c r="R1079" s="54">
        <f t="shared" si="465"/>
        <v>5.5618017798680756E-28</v>
      </c>
      <c r="S1079" s="253">
        <f t="shared" si="457"/>
        <v>2.9433731595419718E-11</v>
      </c>
      <c r="T1079" s="253">
        <f t="shared" si="458"/>
        <v>1.3367873684417158E-11</v>
      </c>
      <c r="U1079">
        <f t="shared" si="466"/>
        <v>3.4660471050164359E-29</v>
      </c>
      <c r="V1079" s="253">
        <f t="shared" si="467"/>
        <v>1.3367873684417158E-11</v>
      </c>
      <c r="W1079" s="253">
        <f t="shared" si="468"/>
        <v>1.6065857911002558E-11</v>
      </c>
      <c r="X1079">
        <f t="shared" si="459"/>
        <v>113.65676595692612</v>
      </c>
      <c r="Y1079">
        <f t="shared" si="460"/>
        <v>15.595425926280697</v>
      </c>
      <c r="Z1079" s="55">
        <f t="shared" si="461"/>
        <v>8.5124747496230029</v>
      </c>
      <c r="AA1079" s="477">
        <f t="shared" si="462"/>
        <v>3.2886841978069945E-17</v>
      </c>
      <c r="AB1079" s="253">
        <f t="shared" si="470"/>
        <v>59129834682.547806</v>
      </c>
      <c r="AC1079" s="261">
        <f t="shared" si="469"/>
        <v>1.7404116833276482</v>
      </c>
      <c r="AD1079" s="435">
        <f t="shared" si="463"/>
        <v>-1.5404755755584603E-2</v>
      </c>
      <c r="AE1079" s="478">
        <f t="shared" si="471"/>
        <v>-5.2318781614303603E-2</v>
      </c>
    </row>
    <row r="1080" spans="2:31" x14ac:dyDescent="0.3">
      <c r="B1080" s="353">
        <v>1051</v>
      </c>
      <c r="C1080" s="432">
        <f t="shared" si="445"/>
        <v>113.65676595692591</v>
      </c>
      <c r="D1080" s="433">
        <f t="shared" si="446"/>
        <v>15.595425926280686</v>
      </c>
      <c r="E1080" s="434">
        <f t="shared" si="447"/>
        <v>7.0829511766576889</v>
      </c>
      <c r="F1080" s="434">
        <f t="shared" si="448"/>
        <v>7.0829511766576809</v>
      </c>
      <c r="G1080" s="434">
        <f t="shared" si="449"/>
        <v>7.9936057773011271E-15</v>
      </c>
      <c r="H1080" s="467">
        <f t="shared" si="450"/>
        <v>8.5124747496229975</v>
      </c>
      <c r="I1080" s="253">
        <f t="shared" si="455"/>
        <v>113.65676595692612</v>
      </c>
      <c r="J1080">
        <f t="shared" si="456"/>
        <v>15.595425926280697</v>
      </c>
      <c r="K1080" s="253">
        <f t="shared" si="451"/>
        <v>6787710839401.917</v>
      </c>
      <c r="L1080" s="249">
        <f t="shared" si="452"/>
        <v>59721133029.373283</v>
      </c>
      <c r="M1080" s="253">
        <f t="shared" si="453"/>
        <v>931376506393.14526</v>
      </c>
      <c r="N1080" s="443">
        <f t="shared" si="464"/>
        <v>1.0000000000000868E-2</v>
      </c>
      <c r="O1080" s="454">
        <f t="shared" si="454"/>
        <v>9.9999999999999672E-3</v>
      </c>
      <c r="Q1080" s="353">
        <v>1051</v>
      </c>
      <c r="R1080" s="54">
        <f t="shared" si="465"/>
        <v>5.2186287991733789E-28</v>
      </c>
      <c r="S1080" s="253">
        <f t="shared" si="457"/>
        <v>2.8693378365561109E-11</v>
      </c>
      <c r="T1080" s="253">
        <f t="shared" si="458"/>
        <v>1.3031628569640742E-11</v>
      </c>
      <c r="U1080">
        <f t="shared" si="466"/>
        <v>3.2521858846180121E-29</v>
      </c>
      <c r="V1080" s="253">
        <f t="shared" si="467"/>
        <v>1.3031628569640742E-11</v>
      </c>
      <c r="W1080" s="253">
        <f t="shared" si="468"/>
        <v>1.5661749795920367E-11</v>
      </c>
      <c r="X1080">
        <f t="shared" si="459"/>
        <v>113.65676595692612</v>
      </c>
      <c r="Y1080">
        <f t="shared" si="460"/>
        <v>15.595425926280697</v>
      </c>
      <c r="Z1080" s="55">
        <f t="shared" si="461"/>
        <v>8.5124747496230029</v>
      </c>
      <c r="AA1080" s="477">
        <f t="shared" si="462"/>
        <v>3.116624247463519E-17</v>
      </c>
      <c r="AB1080" s="253">
        <f t="shared" si="470"/>
        <v>59721133029.373283</v>
      </c>
      <c r="AC1080" s="261">
        <f t="shared" si="469"/>
        <v>1.7136010664318166</v>
      </c>
      <c r="AD1080" s="435">
        <f t="shared" si="463"/>
        <v>-1.5404755755586473E-2</v>
      </c>
      <c r="AE1080" s="478">
        <f t="shared" si="471"/>
        <v>-5.2318781614303644E-2</v>
      </c>
    </row>
    <row r="1081" spans="2:31" x14ac:dyDescent="0.3">
      <c r="B1081" s="353">
        <v>1052</v>
      </c>
      <c r="C1081" s="432">
        <f t="shared" si="445"/>
        <v>113.65676595692591</v>
      </c>
      <c r="D1081" s="433">
        <f t="shared" si="446"/>
        <v>15.595425926280686</v>
      </c>
      <c r="E1081" s="434">
        <f t="shared" si="447"/>
        <v>7.0829511766576889</v>
      </c>
      <c r="F1081" s="434">
        <f t="shared" si="448"/>
        <v>7.0829511766576809</v>
      </c>
      <c r="G1081" s="434">
        <f t="shared" si="449"/>
        <v>7.9936057773011271E-15</v>
      </c>
      <c r="H1081" s="467">
        <f t="shared" si="450"/>
        <v>8.5124747496229975</v>
      </c>
      <c r="I1081" s="253">
        <f t="shared" si="455"/>
        <v>113.65676595692612</v>
      </c>
      <c r="J1081">
        <f t="shared" si="456"/>
        <v>15.595425926280697</v>
      </c>
      <c r="K1081" s="253">
        <f t="shared" si="451"/>
        <v>6855587947795.9355</v>
      </c>
      <c r="L1081" s="249">
        <f t="shared" si="452"/>
        <v>60318344359.667015</v>
      </c>
      <c r="M1081" s="253">
        <f t="shared" si="453"/>
        <v>940690271457.07898</v>
      </c>
      <c r="N1081" s="443">
        <f t="shared" si="464"/>
        <v>1.0000000000002431E-2</v>
      </c>
      <c r="O1081" s="454">
        <f t="shared" si="454"/>
        <v>9.99999999999991E-3</v>
      </c>
      <c r="Q1081" s="353">
        <v>1052</v>
      </c>
      <c r="R1081" s="54">
        <f t="shared" si="465"/>
        <v>4.8966301967359519E-28</v>
      </c>
      <c r="S1081" s="253">
        <f t="shared" si="457"/>
        <v>2.7971647405977274E-11</v>
      </c>
      <c r="T1081" s="253">
        <f t="shared" si="458"/>
        <v>1.270384110339398E-11</v>
      </c>
      <c r="U1081">
        <f t="shared" si="466"/>
        <v>3.051520278763922E-29</v>
      </c>
      <c r="V1081" s="253">
        <f t="shared" si="467"/>
        <v>1.270384110339398E-11</v>
      </c>
      <c r="W1081" s="253">
        <f t="shared" si="468"/>
        <v>1.5267806302583294E-11</v>
      </c>
      <c r="X1081">
        <f t="shared" si="459"/>
        <v>113.65676595692612</v>
      </c>
      <c r="Y1081">
        <f t="shared" si="460"/>
        <v>15.595425926280697</v>
      </c>
      <c r="Z1081" s="55">
        <f t="shared" si="461"/>
        <v>8.5124747496230029</v>
      </c>
      <c r="AA1081" s="477">
        <f t="shared" si="462"/>
        <v>2.9535662640866318E-17</v>
      </c>
      <c r="AB1081" s="253">
        <f t="shared" si="470"/>
        <v>60318344359.667015</v>
      </c>
      <c r="AC1081" s="261">
        <f t="shared" si="469"/>
        <v>1.6872034605409223</v>
      </c>
      <c r="AD1081" s="435">
        <f t="shared" si="463"/>
        <v>-1.5404755755586299E-2</v>
      </c>
      <c r="AE1081" s="478">
        <f t="shared" si="471"/>
        <v>-5.2318781614303596E-2</v>
      </c>
    </row>
    <row r="1082" spans="2:31" x14ac:dyDescent="0.3">
      <c r="B1082" s="353">
        <v>1053</v>
      </c>
      <c r="C1082" s="432">
        <f t="shared" si="445"/>
        <v>113.65676595692591</v>
      </c>
      <c r="D1082" s="433">
        <f t="shared" si="446"/>
        <v>15.595425926280686</v>
      </c>
      <c r="E1082" s="434">
        <f t="shared" si="447"/>
        <v>7.0829511766576889</v>
      </c>
      <c r="F1082" s="434">
        <f t="shared" si="448"/>
        <v>7.0829511766576809</v>
      </c>
      <c r="G1082" s="434">
        <f t="shared" si="449"/>
        <v>7.9936057773011271E-15</v>
      </c>
      <c r="H1082" s="467">
        <f t="shared" si="450"/>
        <v>8.5124747496229975</v>
      </c>
      <c r="I1082" s="253">
        <f t="shared" si="455"/>
        <v>113.65676595692612</v>
      </c>
      <c r="J1082">
        <f t="shared" si="456"/>
        <v>15.595425926280697</v>
      </c>
      <c r="K1082" s="253">
        <f t="shared" si="451"/>
        <v>6924143827273.8955</v>
      </c>
      <c r="L1082" s="249">
        <f t="shared" si="452"/>
        <v>60921527803.263687</v>
      </c>
      <c r="M1082" s="253">
        <f t="shared" si="453"/>
        <v>950097174171.65039</v>
      </c>
      <c r="N1082" s="443">
        <f t="shared" si="464"/>
        <v>1.0000000000000661E-2</v>
      </c>
      <c r="O1082" s="454">
        <f t="shared" si="454"/>
        <v>1.0000000000000089E-2</v>
      </c>
      <c r="Q1082" s="353">
        <v>1053</v>
      </c>
      <c r="R1082" s="54">
        <f t="shared" si="465"/>
        <v>4.5944994760662559E-28</v>
      </c>
      <c r="S1082" s="253">
        <f t="shared" si="457"/>
        <v>2.7268070306541332E-11</v>
      </c>
      <c r="T1082" s="253">
        <f t="shared" si="458"/>
        <v>1.2384298548552857E-11</v>
      </c>
      <c r="U1082">
        <f t="shared" si="466"/>
        <v>2.8632360947600525E-29</v>
      </c>
      <c r="V1082" s="253">
        <f t="shared" si="467"/>
        <v>1.2384298548552857E-11</v>
      </c>
      <c r="W1082" s="253">
        <f t="shared" si="468"/>
        <v>1.4883771757988473E-11</v>
      </c>
      <c r="X1082">
        <f t="shared" si="459"/>
        <v>113.65676595692612</v>
      </c>
      <c r="Y1082">
        <f t="shared" si="460"/>
        <v>15.595425926280697</v>
      </c>
      <c r="Z1082" s="55">
        <f t="shared" si="461"/>
        <v>8.5124747496230029</v>
      </c>
      <c r="AA1082" s="477">
        <f t="shared" si="462"/>
        <v>2.7990392757325087E-17</v>
      </c>
      <c r="AB1082" s="253">
        <f t="shared" si="470"/>
        <v>60921527803.263687</v>
      </c>
      <c r="AC1082" s="261">
        <f t="shared" si="469"/>
        <v>1.6612125033213125</v>
      </c>
      <c r="AD1082" s="435">
        <f t="shared" si="463"/>
        <v>-1.540475575558444E-2</v>
      </c>
      <c r="AE1082" s="478">
        <f t="shared" si="471"/>
        <v>-5.2318781614303637E-2</v>
      </c>
    </row>
    <row r="1083" spans="2:31" x14ac:dyDescent="0.3">
      <c r="B1083" s="353">
        <v>1054</v>
      </c>
      <c r="C1083" s="432">
        <f t="shared" si="445"/>
        <v>113.65676595692591</v>
      </c>
      <c r="D1083" s="433">
        <f t="shared" si="446"/>
        <v>15.595425926280686</v>
      </c>
      <c r="E1083" s="434">
        <f t="shared" si="447"/>
        <v>7.0829511766576889</v>
      </c>
      <c r="F1083" s="434">
        <f t="shared" si="448"/>
        <v>7.0829511766576809</v>
      </c>
      <c r="G1083" s="434">
        <f t="shared" si="449"/>
        <v>7.9936057773011271E-15</v>
      </c>
      <c r="H1083" s="467">
        <f t="shared" si="450"/>
        <v>8.5124747496229975</v>
      </c>
      <c r="I1083" s="253">
        <f t="shared" si="455"/>
        <v>113.65676595692612</v>
      </c>
      <c r="J1083">
        <f t="shared" si="456"/>
        <v>15.595425926280697</v>
      </c>
      <c r="K1083" s="253">
        <f t="shared" si="451"/>
        <v>6993385265546.6348</v>
      </c>
      <c r="L1083" s="249">
        <f t="shared" si="452"/>
        <v>61530743081.296326</v>
      </c>
      <c r="M1083" s="253">
        <f t="shared" si="453"/>
        <v>959598145913.36414</v>
      </c>
      <c r="N1083" s="443">
        <f t="shared" si="464"/>
        <v>9.9999999999970963E-3</v>
      </c>
      <c r="O1083" s="454">
        <f t="shared" si="454"/>
        <v>1.0000000000000044E-2</v>
      </c>
      <c r="Q1083" s="353">
        <v>1054</v>
      </c>
      <c r="R1083" s="54">
        <f t="shared" si="465"/>
        <v>4.3110107538127856E-28</v>
      </c>
      <c r="S1083" s="253">
        <f t="shared" si="457"/>
        <v>2.6582190439151419E-11</v>
      </c>
      <c r="T1083" s="253">
        <f t="shared" si="458"/>
        <v>1.2072793519017971E-11</v>
      </c>
      <c r="U1083">
        <f t="shared" si="466"/>
        <v>2.6865693770377327E-29</v>
      </c>
      <c r="V1083" s="253">
        <f t="shared" si="467"/>
        <v>1.2072793519017971E-11</v>
      </c>
      <c r="W1083" s="253">
        <f t="shared" si="468"/>
        <v>1.4509396920133448E-11</v>
      </c>
      <c r="X1083">
        <f t="shared" si="459"/>
        <v>113.65676595692612</v>
      </c>
      <c r="Y1083">
        <f t="shared" si="460"/>
        <v>15.595425926280697</v>
      </c>
      <c r="Z1083" s="55">
        <f t="shared" si="461"/>
        <v>8.5124747496230029</v>
      </c>
      <c r="AA1083" s="477">
        <f t="shared" si="462"/>
        <v>2.6525969511356011E-17</v>
      </c>
      <c r="AB1083" s="253">
        <f t="shared" si="470"/>
        <v>61530743081.296326</v>
      </c>
      <c r="AC1083" s="261">
        <f t="shared" si="469"/>
        <v>1.6356219304495154</v>
      </c>
      <c r="AD1083" s="435">
        <f t="shared" si="463"/>
        <v>-1.5404755755590031E-2</v>
      </c>
      <c r="AE1083" s="478">
        <f t="shared" si="471"/>
        <v>-5.2318781614303582E-2</v>
      </c>
    </row>
    <row r="1084" spans="2:31" x14ac:dyDescent="0.3">
      <c r="B1084" s="353">
        <v>1055</v>
      </c>
      <c r="C1084" s="432">
        <f t="shared" si="445"/>
        <v>113.65676595692591</v>
      </c>
      <c r="D1084" s="433">
        <f t="shared" si="446"/>
        <v>15.595425926280686</v>
      </c>
      <c r="E1084" s="434">
        <f t="shared" si="447"/>
        <v>7.0829511766576889</v>
      </c>
      <c r="F1084" s="434">
        <f t="shared" si="448"/>
        <v>7.0829511766576809</v>
      </c>
      <c r="G1084" s="434">
        <f t="shared" si="449"/>
        <v>7.9936057773011271E-15</v>
      </c>
      <c r="H1084" s="467">
        <f t="shared" si="450"/>
        <v>8.5124747496229975</v>
      </c>
      <c r="I1084" s="253">
        <f t="shared" si="455"/>
        <v>113.65676595692612</v>
      </c>
      <c r="J1084">
        <f t="shared" si="456"/>
        <v>15.595425926280697</v>
      </c>
      <c r="K1084" s="253">
        <f t="shared" si="451"/>
        <v>7063319118202.1016</v>
      </c>
      <c r="L1084" s="249">
        <f t="shared" si="452"/>
        <v>62146050512.109291</v>
      </c>
      <c r="M1084" s="253">
        <f t="shared" si="453"/>
        <v>969194127372.4967</v>
      </c>
      <c r="N1084" s="443">
        <f t="shared" si="464"/>
        <v>9.9999999999988813E-3</v>
      </c>
      <c r="O1084" s="454">
        <f t="shared" si="454"/>
        <v>1.0000000000000064E-2</v>
      </c>
      <c r="Q1084" s="353">
        <v>1055</v>
      </c>
      <c r="R1084" s="54">
        <f t="shared" si="465"/>
        <v>4.0450137857892475E-28</v>
      </c>
      <c r="S1084" s="253">
        <f t="shared" si="457"/>
        <v>2.5913562661374006E-11</v>
      </c>
      <c r="T1084" s="253">
        <f t="shared" si="458"/>
        <v>1.1769123845118657E-11</v>
      </c>
      <c r="U1084">
        <f t="shared" si="466"/>
        <v>2.5208033074344752E-29</v>
      </c>
      <c r="V1084" s="253">
        <f t="shared" si="467"/>
        <v>1.1769123845118657E-11</v>
      </c>
      <c r="W1084" s="253">
        <f t="shared" si="468"/>
        <v>1.4144438816255349E-11</v>
      </c>
      <c r="X1084">
        <f t="shared" si="459"/>
        <v>113.65676595692612</v>
      </c>
      <c r="Y1084">
        <f t="shared" si="460"/>
        <v>15.595425926280697</v>
      </c>
      <c r="Z1084" s="55">
        <f t="shared" si="461"/>
        <v>8.5124747496230029</v>
      </c>
      <c r="AA1084" s="477">
        <f t="shared" si="462"/>
        <v>2.5138163105383699E-17</v>
      </c>
      <c r="AB1084" s="253">
        <f t="shared" si="470"/>
        <v>62146050512.109291</v>
      </c>
      <c r="AC1084" s="261">
        <f t="shared" si="469"/>
        <v>1.6104255741024627</v>
      </c>
      <c r="AD1084" s="435">
        <f t="shared" si="463"/>
        <v>-1.5404755755584712E-2</v>
      </c>
      <c r="AE1084" s="478">
        <f t="shared" si="471"/>
        <v>-5.2318781614303637E-2</v>
      </c>
    </row>
    <row r="1085" spans="2:31" x14ac:dyDescent="0.3">
      <c r="B1085" s="353">
        <v>1056</v>
      </c>
      <c r="C1085" s="432">
        <f t="shared" si="445"/>
        <v>113.65676595692591</v>
      </c>
      <c r="D1085" s="433">
        <f t="shared" si="446"/>
        <v>15.595425926280686</v>
      </c>
      <c r="E1085" s="434">
        <f t="shared" si="447"/>
        <v>7.0829511766576889</v>
      </c>
      <c r="F1085" s="434">
        <f t="shared" si="448"/>
        <v>7.0829511766576809</v>
      </c>
      <c r="G1085" s="434">
        <f t="shared" si="449"/>
        <v>7.9936057773011271E-15</v>
      </c>
      <c r="H1085" s="467">
        <f t="shared" si="450"/>
        <v>8.5124747496229975</v>
      </c>
      <c r="I1085" s="253">
        <f t="shared" si="455"/>
        <v>113.65676595692612</v>
      </c>
      <c r="J1085">
        <f t="shared" si="456"/>
        <v>15.595425926280697</v>
      </c>
      <c r="K1085" s="253">
        <f t="shared" si="451"/>
        <v>7133952309384.1221</v>
      </c>
      <c r="L1085" s="249">
        <f t="shared" si="452"/>
        <v>62767511017.230385</v>
      </c>
      <c r="M1085" s="253">
        <f t="shared" si="453"/>
        <v>978886068646.22412</v>
      </c>
      <c r="N1085" s="443">
        <f t="shared" si="464"/>
        <v>1.0000000000002528E-2</v>
      </c>
      <c r="O1085" s="454">
        <f t="shared" si="454"/>
        <v>9.9999999999999273E-3</v>
      </c>
      <c r="Q1085" s="353">
        <v>1056</v>
      </c>
      <c r="R1085" s="54">
        <f t="shared" si="465"/>
        <v>3.7954292999046456E-28</v>
      </c>
      <c r="S1085" s="253">
        <f t="shared" si="457"/>
        <v>2.5261753027543049E-11</v>
      </c>
      <c r="T1085" s="253">
        <f t="shared" si="458"/>
        <v>1.1473092442403335E-11</v>
      </c>
      <c r="U1085">
        <f t="shared" si="466"/>
        <v>2.3652652967328679E-29</v>
      </c>
      <c r="V1085" s="253">
        <f t="shared" si="467"/>
        <v>1.1473092442403335E-11</v>
      </c>
      <c r="W1085" s="253">
        <f t="shared" si="468"/>
        <v>1.3788660585139714E-11</v>
      </c>
      <c r="X1085">
        <f t="shared" si="459"/>
        <v>113.65676595692612</v>
      </c>
      <c r="Y1085">
        <f t="shared" si="460"/>
        <v>15.595425926280697</v>
      </c>
      <c r="Z1085" s="55">
        <f t="shared" si="461"/>
        <v>8.5124747496230029</v>
      </c>
      <c r="AA1085" s="477">
        <f t="shared" si="462"/>
        <v>2.3822965039688384E-17</v>
      </c>
      <c r="AB1085" s="253">
        <f t="shared" si="470"/>
        <v>62767511017.230385</v>
      </c>
      <c r="AC1085" s="261">
        <f t="shared" si="469"/>
        <v>1.5856173614708589</v>
      </c>
      <c r="AD1085" s="435">
        <f t="shared" si="463"/>
        <v>-1.5404755755589739E-2</v>
      </c>
      <c r="AE1085" s="478">
        <f t="shared" si="471"/>
        <v>-5.2318781614303637E-2</v>
      </c>
    </row>
    <row r="1086" spans="2:31" x14ac:dyDescent="0.3">
      <c r="B1086" s="353">
        <v>1057</v>
      </c>
      <c r="C1086" s="432">
        <f t="shared" si="445"/>
        <v>113.65676595692591</v>
      </c>
      <c r="D1086" s="433">
        <f t="shared" si="446"/>
        <v>15.595425926280686</v>
      </c>
      <c r="E1086" s="434">
        <f t="shared" si="447"/>
        <v>7.0829511766576889</v>
      </c>
      <c r="F1086" s="434">
        <f t="shared" si="448"/>
        <v>7.0829511766576809</v>
      </c>
      <c r="G1086" s="434">
        <f t="shared" si="449"/>
        <v>7.9936057773011271E-15</v>
      </c>
      <c r="H1086" s="467">
        <f t="shared" si="450"/>
        <v>8.5124747496229975</v>
      </c>
      <c r="I1086" s="253">
        <f t="shared" si="455"/>
        <v>113.65676595692612</v>
      </c>
      <c r="J1086">
        <f t="shared" si="456"/>
        <v>15.595425926280697</v>
      </c>
      <c r="K1086" s="253">
        <f t="shared" si="451"/>
        <v>7205291832477.9639</v>
      </c>
      <c r="L1086" s="249">
        <f t="shared" si="452"/>
        <v>63395186127.402687</v>
      </c>
      <c r="M1086" s="253">
        <f t="shared" si="453"/>
        <v>988674929332.68689</v>
      </c>
      <c r="N1086" s="443">
        <f t="shared" si="464"/>
        <v>1.0000000000000538E-2</v>
      </c>
      <c r="O1086" s="454">
        <f t="shared" si="454"/>
        <v>1.000000000000008E-2</v>
      </c>
      <c r="Q1086" s="353">
        <v>1057</v>
      </c>
      <c r="R1086" s="54">
        <f t="shared" si="465"/>
        <v>3.5612446170598075E-28</v>
      </c>
      <c r="S1086" s="253">
        <f t="shared" si="457"/>
        <v>2.462633850712459E-11</v>
      </c>
      <c r="T1086" s="253">
        <f t="shared" si="458"/>
        <v>1.1184507183729567E-11</v>
      </c>
      <c r="U1086">
        <f t="shared" si="466"/>
        <v>2.2193242556566436E-29</v>
      </c>
      <c r="V1086" s="253">
        <f t="shared" si="467"/>
        <v>1.1184507183729567E-11</v>
      </c>
      <c r="W1086" s="253">
        <f t="shared" si="468"/>
        <v>1.3441831323395023E-11</v>
      </c>
      <c r="X1086">
        <f t="shared" si="459"/>
        <v>113.65676595692612</v>
      </c>
      <c r="Y1086">
        <f t="shared" si="460"/>
        <v>15.595425926280697</v>
      </c>
      <c r="Z1086" s="55">
        <f t="shared" si="461"/>
        <v>8.5124747496230029</v>
      </c>
      <c r="AA1086" s="477">
        <f t="shared" si="462"/>
        <v>2.2576576534371739E-17</v>
      </c>
      <c r="AB1086" s="253">
        <f t="shared" si="470"/>
        <v>63395186127.402687</v>
      </c>
      <c r="AC1086" s="261">
        <f t="shared" si="469"/>
        <v>1.5611913132955855</v>
      </c>
      <c r="AD1086" s="435">
        <f t="shared" si="463"/>
        <v>-1.5404755755584792E-2</v>
      </c>
      <c r="AE1086" s="478">
        <f t="shared" si="471"/>
        <v>-5.2318781614303561E-2</v>
      </c>
    </row>
    <row r="1087" spans="2:31" x14ac:dyDescent="0.3">
      <c r="B1087" s="353">
        <v>1058</v>
      </c>
      <c r="C1087" s="432">
        <f t="shared" si="445"/>
        <v>113.65676595692591</v>
      </c>
      <c r="D1087" s="433">
        <f t="shared" si="446"/>
        <v>15.595425926280686</v>
      </c>
      <c r="E1087" s="434">
        <f t="shared" si="447"/>
        <v>7.0829511766576889</v>
      </c>
      <c r="F1087" s="434">
        <f t="shared" si="448"/>
        <v>7.0829511766576809</v>
      </c>
      <c r="G1087" s="434">
        <f t="shared" si="449"/>
        <v>7.9936057773011271E-15</v>
      </c>
      <c r="H1087" s="467">
        <f t="shared" si="450"/>
        <v>8.5124747496229975</v>
      </c>
      <c r="I1087" s="253">
        <f t="shared" si="455"/>
        <v>113.65676595692612</v>
      </c>
      <c r="J1087">
        <f t="shared" si="456"/>
        <v>15.595425926280697</v>
      </c>
      <c r="K1087" s="253">
        <f t="shared" si="451"/>
        <v>7277344750802.7432</v>
      </c>
      <c r="L1087" s="249">
        <f t="shared" si="452"/>
        <v>64029137988.676712</v>
      </c>
      <c r="M1087" s="253">
        <f t="shared" si="453"/>
        <v>998561678626.0127</v>
      </c>
      <c r="N1087" s="443">
        <f t="shared" si="464"/>
        <v>9.9999999999989247E-3</v>
      </c>
      <c r="O1087" s="454">
        <f t="shared" si="454"/>
        <v>9.9999999999999534E-3</v>
      </c>
      <c r="Q1087" s="353">
        <v>1058</v>
      </c>
      <c r="R1087" s="54">
        <f t="shared" si="465"/>
        <v>3.3415095422423183E-28</v>
      </c>
      <c r="S1087" s="253">
        <f t="shared" si="457"/>
        <v>2.4006906710166222E-11</v>
      </c>
      <c r="T1087" s="253">
        <f t="shared" si="458"/>
        <v>1.0903180774571865E-11</v>
      </c>
      <c r="U1087">
        <f t="shared" si="466"/>
        <v>2.082388034251106E-29</v>
      </c>
      <c r="V1087" s="253">
        <f t="shared" si="467"/>
        <v>1.0903180774571865E-11</v>
      </c>
      <c r="W1087" s="253">
        <f t="shared" si="468"/>
        <v>1.3103725935594356E-11</v>
      </c>
      <c r="X1087">
        <f t="shared" si="459"/>
        <v>113.65676595692612</v>
      </c>
      <c r="Y1087">
        <f t="shared" si="460"/>
        <v>15.595425926280697</v>
      </c>
      <c r="Z1087" s="55">
        <f t="shared" si="461"/>
        <v>8.5124747496230029</v>
      </c>
      <c r="AA1087" s="477">
        <f t="shared" si="462"/>
        <v>2.1395397557071335E-17</v>
      </c>
      <c r="AB1087" s="253">
        <f t="shared" si="470"/>
        <v>64029137988.676712</v>
      </c>
      <c r="AC1087" s="261">
        <f t="shared" si="469"/>
        <v>1.5371415424265211</v>
      </c>
      <c r="AD1087" s="435">
        <f t="shared" si="463"/>
        <v>-1.5404755755588121E-2</v>
      </c>
      <c r="AE1087" s="478">
        <f t="shared" si="471"/>
        <v>-5.2318781614303533E-2</v>
      </c>
    </row>
    <row r="1088" spans="2:31" x14ac:dyDescent="0.3">
      <c r="B1088" s="353">
        <v>1059</v>
      </c>
      <c r="C1088" s="432">
        <f t="shared" si="445"/>
        <v>113.65676595692591</v>
      </c>
      <c r="D1088" s="433">
        <f t="shared" si="446"/>
        <v>15.595425926280686</v>
      </c>
      <c r="E1088" s="434">
        <f t="shared" si="447"/>
        <v>7.0829511766576889</v>
      </c>
      <c r="F1088" s="434">
        <f t="shared" si="448"/>
        <v>7.0829511766576809</v>
      </c>
      <c r="G1088" s="434">
        <f t="shared" si="449"/>
        <v>7.9936057773011271E-15</v>
      </c>
      <c r="H1088" s="467">
        <f t="shared" si="450"/>
        <v>8.5124747496229975</v>
      </c>
      <c r="I1088" s="253">
        <f t="shared" si="455"/>
        <v>113.65676595692612</v>
      </c>
      <c r="J1088">
        <f t="shared" si="456"/>
        <v>15.595425926280697</v>
      </c>
      <c r="K1088" s="253">
        <f t="shared" si="451"/>
        <v>7350118198310.7695</v>
      </c>
      <c r="L1088" s="249">
        <f t="shared" si="452"/>
        <v>64669429368.563477</v>
      </c>
      <c r="M1088" s="253">
        <f t="shared" si="453"/>
        <v>1008547295412.2717</v>
      </c>
      <c r="N1088" s="443">
        <f t="shared" si="464"/>
        <v>9.9999999999989039E-3</v>
      </c>
      <c r="O1088" s="454">
        <f t="shared" si="454"/>
        <v>9.9999999999998545E-3</v>
      </c>
      <c r="Q1088" s="353">
        <v>1059</v>
      </c>
      <c r="R1088" s="54">
        <f t="shared" si="465"/>
        <v>3.1353325091481497E-28</v>
      </c>
      <c r="S1088" s="253">
        <f t="shared" si="457"/>
        <v>2.3403055619652462E-11</v>
      </c>
      <c r="T1088" s="253">
        <f t="shared" si="458"/>
        <v>1.0628930631465931E-11</v>
      </c>
      <c r="U1088">
        <f t="shared" si="466"/>
        <v>1.9539010192583006E-29</v>
      </c>
      <c r="V1088" s="253">
        <f t="shared" si="467"/>
        <v>1.0628930631465931E-11</v>
      </c>
      <c r="W1088" s="253">
        <f t="shared" si="468"/>
        <v>1.2774124988186531E-11</v>
      </c>
      <c r="X1088">
        <f t="shared" si="459"/>
        <v>113.65676595692612</v>
      </c>
      <c r="Y1088">
        <f t="shared" si="460"/>
        <v>15.595425926280697</v>
      </c>
      <c r="Z1088" s="55">
        <f t="shared" si="461"/>
        <v>8.5124747496230029</v>
      </c>
      <c r="AA1088" s="477">
        <f t="shared" si="462"/>
        <v>2.0276016424731716E-17</v>
      </c>
      <c r="AB1088" s="253">
        <f t="shared" si="470"/>
        <v>64669429368.563477</v>
      </c>
      <c r="AC1088" s="261">
        <f t="shared" si="469"/>
        <v>1.5134622524036752</v>
      </c>
      <c r="AD1088" s="435">
        <f t="shared" si="463"/>
        <v>-1.5404755755586438E-2</v>
      </c>
      <c r="AE1088" s="478">
        <f t="shared" si="471"/>
        <v>-5.231878161430354E-2</v>
      </c>
    </row>
    <row r="1089" spans="2:31" x14ac:dyDescent="0.3">
      <c r="B1089" s="353">
        <v>1060</v>
      </c>
      <c r="C1089" s="432">
        <f t="shared" si="445"/>
        <v>113.65676595692591</v>
      </c>
      <c r="D1089" s="433">
        <f t="shared" si="446"/>
        <v>15.595425926280686</v>
      </c>
      <c r="E1089" s="434">
        <f t="shared" si="447"/>
        <v>7.0829511766576889</v>
      </c>
      <c r="F1089" s="434">
        <f t="shared" si="448"/>
        <v>7.0829511766576809</v>
      </c>
      <c r="G1089" s="434">
        <f t="shared" si="449"/>
        <v>7.9936057773011271E-15</v>
      </c>
      <c r="H1089" s="467">
        <f t="shared" si="450"/>
        <v>8.5124747496229975</v>
      </c>
      <c r="I1089" s="253">
        <f t="shared" si="455"/>
        <v>113.65676595692612</v>
      </c>
      <c r="J1089">
        <f t="shared" si="456"/>
        <v>15.595425926280697</v>
      </c>
      <c r="K1089" s="253">
        <f t="shared" si="451"/>
        <v>7423619380293.8779</v>
      </c>
      <c r="L1089" s="249">
        <f t="shared" si="452"/>
        <v>65316123662.249115</v>
      </c>
      <c r="M1089" s="253">
        <f t="shared" si="453"/>
        <v>1018632768366.395</v>
      </c>
      <c r="N1089" s="443">
        <f t="shared" si="464"/>
        <v>1.0000000000000569E-2</v>
      </c>
      <c r="O1089" s="454">
        <f t="shared" si="454"/>
        <v>1.0000000000000096E-2</v>
      </c>
      <c r="Q1089" s="353">
        <v>1060</v>
      </c>
      <c r="R1089" s="54">
        <f t="shared" si="465"/>
        <v>2.9418769626869315E-28</v>
      </c>
      <c r="S1089" s="253">
        <f t="shared" si="457"/>
        <v>2.2814393330591342E-11</v>
      </c>
      <c r="T1089" s="253">
        <f t="shared" si="458"/>
        <v>1.0361578763510002E-11</v>
      </c>
      <c r="U1089">
        <f t="shared" si="466"/>
        <v>1.8333418797383765E-29</v>
      </c>
      <c r="V1089" s="253">
        <f t="shared" si="467"/>
        <v>1.0361578763510002E-11</v>
      </c>
      <c r="W1089" s="253">
        <f t="shared" si="468"/>
        <v>1.245281456708134E-11</v>
      </c>
      <c r="X1089">
        <f t="shared" si="459"/>
        <v>113.65676595692612</v>
      </c>
      <c r="Y1089">
        <f t="shared" si="460"/>
        <v>15.595425926280697</v>
      </c>
      <c r="Z1089" s="55">
        <f t="shared" si="461"/>
        <v>8.5124747496230029</v>
      </c>
      <c r="AA1089" s="477">
        <f t="shared" si="462"/>
        <v>1.9215199949398144E-17</v>
      </c>
      <c r="AB1089" s="253">
        <f t="shared" si="470"/>
        <v>65316123662.249115</v>
      </c>
      <c r="AC1089" s="261">
        <f t="shared" si="469"/>
        <v>1.4901477360600972</v>
      </c>
      <c r="AD1089" s="435">
        <f t="shared" si="463"/>
        <v>-1.5404755755586188E-2</v>
      </c>
      <c r="AE1089" s="478">
        <f t="shared" si="471"/>
        <v>-5.2318781614303637E-2</v>
      </c>
    </row>
    <row r="1090" spans="2:31" x14ac:dyDescent="0.3">
      <c r="B1090" s="353">
        <v>1061</v>
      </c>
      <c r="C1090" s="432">
        <f t="shared" si="445"/>
        <v>113.65676595692591</v>
      </c>
      <c r="D1090" s="433">
        <f t="shared" si="446"/>
        <v>15.595425926280686</v>
      </c>
      <c r="E1090" s="434">
        <f t="shared" si="447"/>
        <v>7.0829511766576889</v>
      </c>
      <c r="F1090" s="434">
        <f t="shared" si="448"/>
        <v>7.0829511766576809</v>
      </c>
      <c r="G1090" s="434">
        <f t="shared" si="449"/>
        <v>7.9936057773011271E-15</v>
      </c>
      <c r="H1090" s="467">
        <f t="shared" si="450"/>
        <v>8.5124747496229975</v>
      </c>
      <c r="I1090" s="253">
        <f t="shared" si="455"/>
        <v>113.65676595692612</v>
      </c>
      <c r="J1090">
        <f t="shared" si="456"/>
        <v>15.595425926280697</v>
      </c>
      <c r="K1090" s="253">
        <f t="shared" si="451"/>
        <v>7497855574096.8164</v>
      </c>
      <c r="L1090" s="249">
        <f t="shared" si="452"/>
        <v>65969284898.871605</v>
      </c>
      <c r="M1090" s="253">
        <f t="shared" si="453"/>
        <v>1028819096050.0598</v>
      </c>
      <c r="N1090" s="443">
        <f t="shared" si="464"/>
        <v>1.0000000000000829E-2</v>
      </c>
      <c r="O1090" s="454">
        <f t="shared" si="454"/>
        <v>9.9999999999999586E-3</v>
      </c>
      <c r="Q1090" s="353">
        <v>1061</v>
      </c>
      <c r="R1090" s="54">
        <f t="shared" si="465"/>
        <v>2.7603579646930326E-28</v>
      </c>
      <c r="S1090" s="253">
        <f t="shared" si="457"/>
        <v>2.2240537795665075E-11</v>
      </c>
      <c r="T1090" s="253">
        <f t="shared" si="458"/>
        <v>1.0100951656847396E-11</v>
      </c>
      <c r="U1090">
        <f t="shared" si="466"/>
        <v>1.7202214517900865E-29</v>
      </c>
      <c r="V1090" s="253">
        <f t="shared" si="467"/>
        <v>1.0100951656847396E-11</v>
      </c>
      <c r="W1090" s="253">
        <f t="shared" si="468"/>
        <v>1.2139586138817679E-11</v>
      </c>
      <c r="X1090">
        <f t="shared" si="459"/>
        <v>113.65676595692612</v>
      </c>
      <c r="Y1090">
        <f t="shared" si="460"/>
        <v>15.595425926280697</v>
      </c>
      <c r="Z1090" s="55">
        <f t="shared" si="461"/>
        <v>8.5124747496230029</v>
      </c>
      <c r="AA1090" s="477">
        <f t="shared" si="462"/>
        <v>1.8209884099570405E-17</v>
      </c>
      <c r="AB1090" s="253">
        <f t="shared" si="470"/>
        <v>65969284898.871605</v>
      </c>
      <c r="AC1090" s="261">
        <f t="shared" si="469"/>
        <v>1.4671923741463513</v>
      </c>
      <c r="AD1090" s="435">
        <f t="shared" si="463"/>
        <v>-1.5404755755586462E-2</v>
      </c>
      <c r="AE1090" s="478">
        <f t="shared" si="471"/>
        <v>-5.2318781614303603E-2</v>
      </c>
    </row>
    <row r="1091" spans="2:31" x14ac:dyDescent="0.3">
      <c r="B1091" s="353">
        <v>1062</v>
      </c>
      <c r="C1091" s="432">
        <f t="shared" si="445"/>
        <v>113.65676595692591</v>
      </c>
      <c r="D1091" s="433">
        <f t="shared" si="446"/>
        <v>15.595425926280686</v>
      </c>
      <c r="E1091" s="434">
        <f t="shared" si="447"/>
        <v>7.0829511766576889</v>
      </c>
      <c r="F1091" s="434">
        <f t="shared" si="448"/>
        <v>7.0829511766576809</v>
      </c>
      <c r="G1091" s="434">
        <f t="shared" si="449"/>
        <v>7.9936057773011271E-15</v>
      </c>
      <c r="H1091" s="467">
        <f t="shared" si="450"/>
        <v>8.5124747496229975</v>
      </c>
      <c r="I1091" s="253">
        <f t="shared" si="455"/>
        <v>113.65676595692612</v>
      </c>
      <c r="J1091">
        <f t="shared" si="456"/>
        <v>15.595425926280697</v>
      </c>
      <c r="K1091" s="253">
        <f t="shared" si="451"/>
        <v>7572834129837.7852</v>
      </c>
      <c r="L1091" s="249">
        <f t="shared" si="452"/>
        <v>66628977747.860321</v>
      </c>
      <c r="M1091" s="253">
        <f t="shared" si="453"/>
        <v>1039107287010.5593</v>
      </c>
      <c r="N1091" s="443">
        <f t="shared" si="464"/>
        <v>9.9999999999989438E-3</v>
      </c>
      <c r="O1091" s="454">
        <f t="shared" si="454"/>
        <v>1.0000000000000078E-2</v>
      </c>
      <c r="Q1091" s="353">
        <v>1062</v>
      </c>
      <c r="R1091" s="54">
        <f t="shared" si="465"/>
        <v>2.5900390090702518E-28</v>
      </c>
      <c r="S1091" s="253">
        <f t="shared" si="457"/>
        <v>2.1681116577277146E-11</v>
      </c>
      <c r="T1091" s="253">
        <f t="shared" si="458"/>
        <v>9.8468801620541127E-12</v>
      </c>
      <c r="U1091">
        <f t="shared" si="466"/>
        <v>1.614080753787763E-29</v>
      </c>
      <c r="V1091" s="253">
        <f t="shared" si="467"/>
        <v>9.8468801620541127E-12</v>
      </c>
      <c r="W1091" s="253">
        <f t="shared" si="468"/>
        <v>1.1834236415223034E-11</v>
      </c>
      <c r="X1091">
        <f t="shared" si="459"/>
        <v>113.65676595692612</v>
      </c>
      <c r="Y1091">
        <f t="shared" si="460"/>
        <v>15.595425926280697</v>
      </c>
      <c r="Z1091" s="55">
        <f t="shared" si="461"/>
        <v>8.5124747496230029</v>
      </c>
      <c r="AA1091" s="477">
        <f t="shared" si="462"/>
        <v>1.7257165150143201E-17</v>
      </c>
      <c r="AB1091" s="253">
        <f t="shared" si="470"/>
        <v>66628977747.860321</v>
      </c>
      <c r="AC1091" s="261">
        <f t="shared" si="469"/>
        <v>1.4445906339761678</v>
      </c>
      <c r="AD1091" s="435">
        <f t="shared" si="463"/>
        <v>-1.5404755755586386E-2</v>
      </c>
      <c r="AE1091" s="478">
        <f t="shared" si="471"/>
        <v>-5.2318781614303617E-2</v>
      </c>
    </row>
    <row r="1092" spans="2:31" x14ac:dyDescent="0.3">
      <c r="B1092" s="353">
        <v>1063</v>
      </c>
      <c r="C1092" s="432">
        <f t="shared" si="445"/>
        <v>113.65676595692591</v>
      </c>
      <c r="D1092" s="433">
        <f t="shared" si="446"/>
        <v>15.595425926280686</v>
      </c>
      <c r="E1092" s="434">
        <f t="shared" si="447"/>
        <v>7.0829511766576889</v>
      </c>
      <c r="F1092" s="434">
        <f t="shared" si="448"/>
        <v>7.0829511766576809</v>
      </c>
      <c r="G1092" s="434">
        <f t="shared" si="449"/>
        <v>7.9936057773011271E-15</v>
      </c>
      <c r="H1092" s="467">
        <f t="shared" si="450"/>
        <v>8.5124747496229975</v>
      </c>
      <c r="I1092" s="253">
        <f t="shared" si="455"/>
        <v>113.65676595692612</v>
      </c>
      <c r="J1092">
        <f t="shared" si="456"/>
        <v>15.595425926280697</v>
      </c>
      <c r="K1092" s="253">
        <f t="shared" si="451"/>
        <v>7648562471136.1631</v>
      </c>
      <c r="L1092" s="249">
        <f t="shared" si="452"/>
        <v>67295267525.338928</v>
      </c>
      <c r="M1092" s="253">
        <f t="shared" si="453"/>
        <v>1049498359880.6656</v>
      </c>
      <c r="N1092" s="443">
        <f t="shared" si="464"/>
        <v>1.0000000000000703E-2</v>
      </c>
      <c r="O1092" s="454">
        <f t="shared" si="454"/>
        <v>1.0000000000000011E-2</v>
      </c>
      <c r="Q1092" s="353">
        <v>1063</v>
      </c>
      <c r="R1092" s="54">
        <f t="shared" si="465"/>
        <v>2.4302290334477012E-28</v>
      </c>
      <c r="S1092" s="253">
        <f t="shared" si="457"/>
        <v>2.1135766605837442E-11</v>
      </c>
      <c r="T1092" s="253">
        <f t="shared" si="458"/>
        <v>9.5991993843595537E-12</v>
      </c>
      <c r="U1092">
        <f t="shared" si="466"/>
        <v>1.5144891240816739E-29</v>
      </c>
      <c r="V1092" s="253">
        <f t="shared" si="467"/>
        <v>9.5991993843595537E-12</v>
      </c>
      <c r="W1092" s="253">
        <f t="shared" si="468"/>
        <v>1.1536567221477889E-11</v>
      </c>
      <c r="X1092">
        <f t="shared" si="459"/>
        <v>113.65676595692612</v>
      </c>
      <c r="Y1092">
        <f t="shared" si="460"/>
        <v>15.595425926280697</v>
      </c>
      <c r="Z1092" s="55">
        <f t="shared" si="461"/>
        <v>8.5124747496230029</v>
      </c>
      <c r="AA1092" s="477">
        <f t="shared" si="462"/>
        <v>1.6354291295370889E-17</v>
      </c>
      <c r="AB1092" s="253">
        <f t="shared" si="470"/>
        <v>67295267525.338928</v>
      </c>
      <c r="AC1092" s="261">
        <f t="shared" si="469"/>
        <v>1.4223370680929546</v>
      </c>
      <c r="AD1092" s="435">
        <f t="shared" si="463"/>
        <v>-1.5404755755588254E-2</v>
      </c>
      <c r="AE1092" s="478">
        <f t="shared" si="471"/>
        <v>-5.2318781614303526E-2</v>
      </c>
    </row>
    <row r="1093" spans="2:31" x14ac:dyDescent="0.3">
      <c r="B1093" s="353">
        <v>1064</v>
      </c>
      <c r="C1093" s="432">
        <f t="shared" si="445"/>
        <v>113.65676595692591</v>
      </c>
      <c r="D1093" s="433">
        <f t="shared" si="446"/>
        <v>15.595425926280686</v>
      </c>
      <c r="E1093" s="434">
        <f t="shared" si="447"/>
        <v>7.0829511766576889</v>
      </c>
      <c r="F1093" s="434">
        <f t="shared" si="448"/>
        <v>7.0829511766576809</v>
      </c>
      <c r="G1093" s="434">
        <f t="shared" si="449"/>
        <v>7.9936057773011271E-15</v>
      </c>
      <c r="H1093" s="467">
        <f t="shared" si="450"/>
        <v>8.5124747496229975</v>
      </c>
      <c r="I1093" s="253">
        <f t="shared" si="455"/>
        <v>113.65676595692612</v>
      </c>
      <c r="J1093">
        <f t="shared" si="456"/>
        <v>15.595425926280697</v>
      </c>
      <c r="K1093" s="253">
        <f t="shared" si="451"/>
        <v>7725048095847.5244</v>
      </c>
      <c r="L1093" s="249">
        <f t="shared" si="452"/>
        <v>67968220200.592316</v>
      </c>
      <c r="M1093" s="253">
        <f t="shared" si="453"/>
        <v>1059993343479.4712</v>
      </c>
      <c r="N1093" s="443">
        <f t="shared" si="464"/>
        <v>9.9999999999989386E-3</v>
      </c>
      <c r="O1093" s="454">
        <f t="shared" si="454"/>
        <v>9.9999999999999603E-3</v>
      </c>
      <c r="Q1093" s="353">
        <v>1064</v>
      </c>
      <c r="R1093" s="54">
        <f t="shared" si="465"/>
        <v>2.2802796152217927E-28</v>
      </c>
      <c r="S1093" s="253">
        <f t="shared" si="457"/>
        <v>2.0604133944126125E-11</v>
      </c>
      <c r="T1093" s="253">
        <f t="shared" si="458"/>
        <v>9.3577485766280164E-12</v>
      </c>
      <c r="U1093">
        <f t="shared" si="466"/>
        <v>1.4210424736055512E-29</v>
      </c>
      <c r="V1093" s="253">
        <f t="shared" si="467"/>
        <v>9.3577485766280164E-12</v>
      </c>
      <c r="W1093" s="253">
        <f t="shared" si="468"/>
        <v>1.1246385367498108E-11</v>
      </c>
      <c r="X1093">
        <f t="shared" si="459"/>
        <v>113.65676595692612</v>
      </c>
      <c r="Y1093">
        <f t="shared" si="460"/>
        <v>15.595425926280697</v>
      </c>
      <c r="Z1093" s="55">
        <f t="shared" si="461"/>
        <v>8.5124747496230029</v>
      </c>
      <c r="AA1093" s="477">
        <f t="shared" si="462"/>
        <v>1.5498654700631672E-17</v>
      </c>
      <c r="AB1093" s="253">
        <f t="shared" si="470"/>
        <v>67968220200.592316</v>
      </c>
      <c r="AC1093" s="261">
        <f t="shared" si="469"/>
        <v>1.4004263129568635</v>
      </c>
      <c r="AD1093" s="435">
        <f t="shared" si="463"/>
        <v>-1.5404755755587989E-2</v>
      </c>
      <c r="AE1093" s="478">
        <f t="shared" si="471"/>
        <v>-5.2318781614303644E-2</v>
      </c>
    </row>
    <row r="1094" spans="2:31" x14ac:dyDescent="0.3">
      <c r="B1094" s="353">
        <v>1065</v>
      </c>
      <c r="C1094" s="432">
        <f t="shared" si="445"/>
        <v>113.65676595692591</v>
      </c>
      <c r="D1094" s="433">
        <f t="shared" si="446"/>
        <v>15.595425926280686</v>
      </c>
      <c r="E1094" s="434">
        <f t="shared" si="447"/>
        <v>7.0829511766576889</v>
      </c>
      <c r="F1094" s="434">
        <f t="shared" si="448"/>
        <v>7.0829511766576809</v>
      </c>
      <c r="G1094" s="434">
        <f t="shared" si="449"/>
        <v>7.9936057773011271E-15</v>
      </c>
      <c r="H1094" s="467">
        <f t="shared" si="450"/>
        <v>8.5124747496229975</v>
      </c>
      <c r="I1094" s="253">
        <f t="shared" si="455"/>
        <v>113.65676595692612</v>
      </c>
      <c r="J1094">
        <f t="shared" si="456"/>
        <v>15.595425926280697</v>
      </c>
      <c r="K1094" s="253">
        <f t="shared" si="451"/>
        <v>7802298576806</v>
      </c>
      <c r="L1094" s="249">
        <f t="shared" si="452"/>
        <v>68647902402.598236</v>
      </c>
      <c r="M1094" s="253">
        <f t="shared" si="453"/>
        <v>1070593276914.2665</v>
      </c>
      <c r="N1094" s="443">
        <f t="shared" si="464"/>
        <v>1.0000000000000543E-2</v>
      </c>
      <c r="O1094" s="454">
        <f t="shared" si="454"/>
        <v>1.0000000000000044E-2</v>
      </c>
      <c r="Q1094" s="353">
        <v>1065</v>
      </c>
      <c r="R1094" s="54">
        <f t="shared" si="465"/>
        <v>2.1395823406073822E-28</v>
      </c>
      <c r="S1094" s="253">
        <f t="shared" si="457"/>
        <v>2.0085873557585643E-11</v>
      </c>
      <c r="T1094" s="253">
        <f t="shared" si="458"/>
        <v>9.1223710350325613E-12</v>
      </c>
      <c r="U1094">
        <f t="shared" si="466"/>
        <v>1.3333616463013198E-29</v>
      </c>
      <c r="V1094" s="253">
        <f t="shared" si="467"/>
        <v>9.1223710350325613E-12</v>
      </c>
      <c r="W1094" s="253">
        <f t="shared" si="468"/>
        <v>1.0963502522553082E-11</v>
      </c>
      <c r="X1094">
        <f t="shared" si="459"/>
        <v>113.65676595692612</v>
      </c>
      <c r="Y1094">
        <f t="shared" si="460"/>
        <v>15.595425926280697</v>
      </c>
      <c r="Z1094" s="55">
        <f t="shared" si="461"/>
        <v>8.5124747496230029</v>
      </c>
      <c r="AA1094" s="477">
        <f t="shared" si="462"/>
        <v>1.4687783970033826E-17</v>
      </c>
      <c r="AB1094" s="253">
        <f t="shared" si="470"/>
        <v>68647902402.598236</v>
      </c>
      <c r="AC1094" s="261">
        <f t="shared" si="469"/>
        <v>1.3788530876520666</v>
      </c>
      <c r="AD1094" s="435">
        <f t="shared" si="463"/>
        <v>-1.54047557555864E-2</v>
      </c>
      <c r="AE1094" s="478">
        <f t="shared" si="471"/>
        <v>-5.2318781614303492E-2</v>
      </c>
    </row>
    <row r="1095" spans="2:31" x14ac:dyDescent="0.3">
      <c r="B1095" s="353">
        <v>1066</v>
      </c>
      <c r="C1095" s="432">
        <f t="shared" si="445"/>
        <v>113.65676595692591</v>
      </c>
      <c r="D1095" s="433">
        <f t="shared" si="446"/>
        <v>15.595425926280686</v>
      </c>
      <c r="E1095" s="434">
        <f t="shared" si="447"/>
        <v>7.0829511766576889</v>
      </c>
      <c r="F1095" s="434">
        <f t="shared" si="448"/>
        <v>7.0829511766576809</v>
      </c>
      <c r="G1095" s="434">
        <f t="shared" si="449"/>
        <v>7.9936057773011271E-15</v>
      </c>
      <c r="H1095" s="467">
        <f t="shared" si="450"/>
        <v>8.5124747496229975</v>
      </c>
      <c r="I1095" s="253">
        <f t="shared" si="455"/>
        <v>113.65676595692612</v>
      </c>
      <c r="J1095">
        <f t="shared" si="456"/>
        <v>15.595425926280697</v>
      </c>
      <c r="K1095" s="253">
        <f t="shared" si="451"/>
        <v>7880321562574.0596</v>
      </c>
      <c r="L1095" s="249">
        <f t="shared" si="452"/>
        <v>69334381426.624222</v>
      </c>
      <c r="M1095" s="253">
        <f t="shared" si="453"/>
        <v>1081299209683.4081</v>
      </c>
      <c r="N1095" s="443">
        <f t="shared" si="464"/>
        <v>9.9999999999990062E-3</v>
      </c>
      <c r="O1095" s="454">
        <f t="shared" si="454"/>
        <v>9.9999999999999447E-3</v>
      </c>
      <c r="Q1095" s="353">
        <v>1066</v>
      </c>
      <c r="R1095" s="54">
        <f t="shared" si="465"/>
        <v>2.0075663360230927E-28</v>
      </c>
      <c r="S1095" s="253">
        <f t="shared" si="457"/>
        <v>1.9580649090389572E-11</v>
      </c>
      <c r="T1095" s="253">
        <f t="shared" si="458"/>
        <v>8.8929139973525339E-12</v>
      </c>
      <c r="U1095">
        <f t="shared" si="466"/>
        <v>1.2510908807085073E-29</v>
      </c>
      <c r="V1095" s="253">
        <f t="shared" si="467"/>
        <v>8.8929139973525339E-12</v>
      </c>
      <c r="W1095" s="253">
        <f t="shared" si="468"/>
        <v>1.0687735093037038E-11</v>
      </c>
      <c r="X1095">
        <f t="shared" si="459"/>
        <v>113.65676595692612</v>
      </c>
      <c r="Y1095">
        <f t="shared" si="460"/>
        <v>15.595425926280697</v>
      </c>
      <c r="Z1095" s="55">
        <f t="shared" si="461"/>
        <v>8.5124747496230029</v>
      </c>
      <c r="AA1095" s="477">
        <f t="shared" si="462"/>
        <v>1.3919337008107556E-17</v>
      </c>
      <c r="AB1095" s="253">
        <f t="shared" si="470"/>
        <v>69334381426.624222</v>
      </c>
      <c r="AC1095" s="261">
        <f t="shared" si="469"/>
        <v>1.3576121926139506</v>
      </c>
      <c r="AD1095" s="435">
        <f t="shared" si="463"/>
        <v>-1.5404755755586213E-2</v>
      </c>
      <c r="AE1095" s="478">
        <f t="shared" si="471"/>
        <v>-5.2318781614303624E-2</v>
      </c>
    </row>
    <row r="1096" spans="2:31" x14ac:dyDescent="0.3">
      <c r="B1096" s="353">
        <v>1067</v>
      </c>
      <c r="C1096" s="432">
        <f t="shared" si="445"/>
        <v>113.65676595692591</v>
      </c>
      <c r="D1096" s="433">
        <f t="shared" si="446"/>
        <v>15.595425926280686</v>
      </c>
      <c r="E1096" s="434">
        <f t="shared" si="447"/>
        <v>7.0829511766576889</v>
      </c>
      <c r="F1096" s="434">
        <f t="shared" si="448"/>
        <v>7.0829511766576809</v>
      </c>
      <c r="G1096" s="434">
        <f t="shared" si="449"/>
        <v>7.9936057773011271E-15</v>
      </c>
      <c r="H1096" s="467">
        <f t="shared" si="450"/>
        <v>8.5124747496229975</v>
      </c>
      <c r="I1096" s="253">
        <f t="shared" si="455"/>
        <v>113.65676595692612</v>
      </c>
      <c r="J1096">
        <f t="shared" si="456"/>
        <v>15.595425926280697</v>
      </c>
      <c r="K1096" s="253">
        <f t="shared" si="451"/>
        <v>7959124778199.7998</v>
      </c>
      <c r="L1096" s="249">
        <f t="shared" si="452"/>
        <v>70027725240.890457</v>
      </c>
      <c r="M1096" s="253">
        <f t="shared" si="453"/>
        <v>1092112201780.2428</v>
      </c>
      <c r="N1096" s="443">
        <f t="shared" si="464"/>
        <v>1.0000000000000588E-2</v>
      </c>
      <c r="O1096" s="454">
        <f t="shared" si="454"/>
        <v>9.9999999999999534E-3</v>
      </c>
      <c r="Q1096" s="353">
        <v>1067</v>
      </c>
      <c r="R1096" s="54">
        <f t="shared" si="465"/>
        <v>1.8836959517945279E-28</v>
      </c>
      <c r="S1096" s="253">
        <f t="shared" si="457"/>
        <v>1.9088132647144849E-11</v>
      </c>
      <c r="T1096" s="253">
        <f t="shared" si="458"/>
        <v>8.6692285438295959E-12</v>
      </c>
      <c r="U1096">
        <f t="shared" si="466"/>
        <v>1.1738963664763093E-29</v>
      </c>
      <c r="V1096" s="253">
        <f t="shared" si="467"/>
        <v>8.6692285438295959E-12</v>
      </c>
      <c r="W1096" s="253">
        <f t="shared" si="468"/>
        <v>1.0418904103315253E-11</v>
      </c>
      <c r="X1096">
        <f t="shared" si="459"/>
        <v>113.65676595692612</v>
      </c>
      <c r="Y1096">
        <f t="shared" si="460"/>
        <v>15.595425926280697</v>
      </c>
      <c r="Z1096" s="55">
        <f t="shared" si="461"/>
        <v>8.5124747496230029</v>
      </c>
      <c r="AA1096" s="477">
        <f t="shared" si="462"/>
        <v>1.3191094254964483E-17</v>
      </c>
      <c r="AB1096" s="253">
        <f t="shared" si="470"/>
        <v>70027725240.890457</v>
      </c>
      <c r="AC1096" s="261">
        <f t="shared" si="469"/>
        <v>1.3366985083759264</v>
      </c>
      <c r="AD1096" s="435">
        <f t="shared" si="463"/>
        <v>-1.5404755755586527E-2</v>
      </c>
      <c r="AE1096" s="478">
        <f t="shared" si="471"/>
        <v>-5.2318781614303637E-2</v>
      </c>
    </row>
    <row r="1097" spans="2:31" x14ac:dyDescent="0.3">
      <c r="B1097" s="353">
        <v>1068</v>
      </c>
      <c r="C1097" s="432">
        <f t="shared" si="445"/>
        <v>113.65676595692591</v>
      </c>
      <c r="D1097" s="433">
        <f t="shared" si="446"/>
        <v>15.595425926280686</v>
      </c>
      <c r="E1097" s="434">
        <f t="shared" si="447"/>
        <v>7.0829511766576889</v>
      </c>
      <c r="F1097" s="434">
        <f t="shared" si="448"/>
        <v>7.0829511766576809</v>
      </c>
      <c r="G1097" s="434">
        <f t="shared" si="449"/>
        <v>7.9936057773011271E-15</v>
      </c>
      <c r="H1097" s="467">
        <f t="shared" si="450"/>
        <v>8.5124747496229975</v>
      </c>
      <c r="I1097" s="253">
        <f t="shared" si="455"/>
        <v>113.65676595692612</v>
      </c>
      <c r="J1097">
        <f t="shared" si="456"/>
        <v>15.595425926280697</v>
      </c>
      <c r="K1097" s="253">
        <f t="shared" si="451"/>
        <v>8038716025981.7979</v>
      </c>
      <c r="L1097" s="249">
        <f t="shared" si="452"/>
        <v>70728002493.299362</v>
      </c>
      <c r="M1097" s="253">
        <f t="shared" si="453"/>
        <v>1103033323798.0459</v>
      </c>
      <c r="N1097" s="443">
        <f t="shared" si="464"/>
        <v>1.0000000000000616E-2</v>
      </c>
      <c r="O1097" s="454">
        <f t="shared" si="454"/>
        <v>1.0000000000000005E-2</v>
      </c>
      <c r="Q1097" s="353">
        <v>1068</v>
      </c>
      <c r="R1097" s="54">
        <f t="shared" si="465"/>
        <v>1.7674685887770713E-28</v>
      </c>
      <c r="S1097" s="253">
        <f t="shared" si="457"/>
        <v>1.8608004580084456E-11</v>
      </c>
      <c r="T1097" s="253">
        <f t="shared" si="458"/>
        <v>8.4511695005173485E-12</v>
      </c>
      <c r="U1097">
        <f t="shared" si="466"/>
        <v>1.1014648899413966E-29</v>
      </c>
      <c r="V1097" s="253">
        <f t="shared" si="467"/>
        <v>8.4511695005173485E-12</v>
      </c>
      <c r="W1097" s="253">
        <f t="shared" si="468"/>
        <v>1.0156835079567108E-11</v>
      </c>
      <c r="X1097">
        <f t="shared" si="459"/>
        <v>113.65676595692612</v>
      </c>
      <c r="Y1097">
        <f t="shared" si="460"/>
        <v>15.595425926280697</v>
      </c>
      <c r="Z1097" s="55">
        <f t="shared" si="461"/>
        <v>8.5124747496230029</v>
      </c>
      <c r="AA1097" s="477">
        <f t="shared" si="462"/>
        <v>1.2500952275385301E-17</v>
      </c>
      <c r="AB1097" s="253">
        <f t="shared" si="470"/>
        <v>70728002493.299362</v>
      </c>
      <c r="AC1097" s="261">
        <f t="shared" si="469"/>
        <v>1.3161069943355408</v>
      </c>
      <c r="AD1097" s="435">
        <f t="shared" si="463"/>
        <v>-1.5404755755584761E-2</v>
      </c>
      <c r="AE1097" s="478">
        <f t="shared" si="471"/>
        <v>-5.2318781614303603E-2</v>
      </c>
    </row>
    <row r="1098" spans="2:31" x14ac:dyDescent="0.3">
      <c r="B1098" s="353">
        <v>1069</v>
      </c>
      <c r="C1098" s="432">
        <f t="shared" si="445"/>
        <v>113.65676595692591</v>
      </c>
      <c r="D1098" s="433">
        <f t="shared" si="446"/>
        <v>15.595425926280686</v>
      </c>
      <c r="E1098" s="434">
        <f t="shared" si="447"/>
        <v>7.0829511766576889</v>
      </c>
      <c r="F1098" s="434">
        <f t="shared" si="448"/>
        <v>7.0829511766576809</v>
      </c>
      <c r="G1098" s="434">
        <f t="shared" si="449"/>
        <v>7.9936057773011271E-15</v>
      </c>
      <c r="H1098" s="467">
        <f t="shared" si="450"/>
        <v>8.5124747496229975</v>
      </c>
      <c r="I1098" s="253">
        <f t="shared" si="455"/>
        <v>113.65676595692612</v>
      </c>
      <c r="J1098">
        <f t="shared" si="456"/>
        <v>15.595425926280697</v>
      </c>
      <c r="K1098" s="253">
        <f t="shared" si="451"/>
        <v>8119103186241.6162</v>
      </c>
      <c r="L1098" s="249">
        <f t="shared" si="452"/>
        <v>71435282518.232361</v>
      </c>
      <c r="M1098" s="253">
        <f t="shared" si="453"/>
        <v>1114063657036.0271</v>
      </c>
      <c r="N1098" s="443">
        <f t="shared" si="464"/>
        <v>1.0000000000000673E-2</v>
      </c>
      <c r="O1098" s="454">
        <f t="shared" si="454"/>
        <v>1.0000000000000047E-2</v>
      </c>
      <c r="Q1098" s="353">
        <v>1069</v>
      </c>
      <c r="R1098" s="54">
        <f t="shared" si="465"/>
        <v>1.6584126590799032E-28</v>
      </c>
      <c r="S1098" s="253">
        <f t="shared" si="457"/>
        <v>1.8139953281613242E-11</v>
      </c>
      <c r="T1098" s="253">
        <f t="shared" si="458"/>
        <v>8.238595345062175E-12</v>
      </c>
      <c r="U1098">
        <f t="shared" si="466"/>
        <v>1.0335025632759701E-29</v>
      </c>
      <c r="V1098" s="253">
        <f t="shared" si="467"/>
        <v>8.238595345062175E-12</v>
      </c>
      <c r="W1098" s="253">
        <f t="shared" si="468"/>
        <v>9.9013579365510673E-12</v>
      </c>
      <c r="X1098">
        <f t="shared" si="459"/>
        <v>113.65676595692612</v>
      </c>
      <c r="Y1098">
        <f t="shared" si="460"/>
        <v>15.595425926280697</v>
      </c>
      <c r="Z1098" s="55">
        <f t="shared" si="461"/>
        <v>8.5124747496230029</v>
      </c>
      <c r="AA1098" s="477">
        <f t="shared" si="462"/>
        <v>1.1846917683318586E-17</v>
      </c>
      <c r="AB1098" s="253">
        <f t="shared" si="470"/>
        <v>71435282518.232361</v>
      </c>
      <c r="AC1098" s="261">
        <f t="shared" si="469"/>
        <v>1.2958326875395807</v>
      </c>
      <c r="AD1098" s="435">
        <f t="shared" si="463"/>
        <v>-1.5404755755588037E-2</v>
      </c>
      <c r="AE1098" s="478">
        <f t="shared" si="471"/>
        <v>-5.2318781614303582E-2</v>
      </c>
    </row>
    <row r="1099" spans="2:31" x14ac:dyDescent="0.3">
      <c r="B1099" s="353">
        <v>1070</v>
      </c>
      <c r="C1099" s="432">
        <f t="shared" si="445"/>
        <v>113.65676595692591</v>
      </c>
      <c r="D1099" s="433">
        <f t="shared" si="446"/>
        <v>15.595425926280686</v>
      </c>
      <c r="E1099" s="434">
        <f t="shared" si="447"/>
        <v>7.0829511766576889</v>
      </c>
      <c r="F1099" s="434">
        <f t="shared" si="448"/>
        <v>7.0829511766576809</v>
      </c>
      <c r="G1099" s="434">
        <f t="shared" si="449"/>
        <v>7.9936057773011271E-15</v>
      </c>
      <c r="H1099" s="467">
        <f t="shared" si="450"/>
        <v>8.5124747496229975</v>
      </c>
      <c r="I1099" s="253">
        <f t="shared" si="455"/>
        <v>113.65676595692612</v>
      </c>
      <c r="J1099">
        <f t="shared" si="456"/>
        <v>15.595425926280697</v>
      </c>
      <c r="K1099" s="253">
        <f t="shared" si="451"/>
        <v>8200294218104.0332</v>
      </c>
      <c r="L1099" s="249">
        <f t="shared" si="452"/>
        <v>72149635343.414688</v>
      </c>
      <c r="M1099" s="253">
        <f t="shared" si="453"/>
        <v>1125204293606.3862</v>
      </c>
      <c r="N1099" s="443">
        <f t="shared" si="464"/>
        <v>9.9999999999989767E-3</v>
      </c>
      <c r="O1099" s="454">
        <f t="shared" si="454"/>
        <v>1.0000000000000103E-2</v>
      </c>
      <c r="Q1099" s="353">
        <v>1070</v>
      </c>
      <c r="R1099" s="54">
        <f t="shared" si="465"/>
        <v>1.556085672616936E-28</v>
      </c>
      <c r="S1099" s="253">
        <f t="shared" si="457"/>
        <v>1.7683674982071486E-11</v>
      </c>
      <c r="T1099" s="253">
        <f t="shared" si="458"/>
        <v>8.0313681148538245E-12</v>
      </c>
      <c r="U1099">
        <f t="shared" si="466"/>
        <v>9.6973363204961551E-30</v>
      </c>
      <c r="V1099" s="253">
        <f t="shared" si="467"/>
        <v>8.0313681148538245E-12</v>
      </c>
      <c r="W1099" s="253">
        <f t="shared" si="468"/>
        <v>9.6523068672176618E-12</v>
      </c>
      <c r="X1099">
        <f t="shared" si="459"/>
        <v>113.65676595692612</v>
      </c>
      <c r="Y1099">
        <f t="shared" si="460"/>
        <v>15.595425926280697</v>
      </c>
      <c r="Z1099" s="55">
        <f t="shared" si="461"/>
        <v>8.5124747496230029</v>
      </c>
      <c r="AA1099" s="477">
        <f t="shared" si="462"/>
        <v>1.122710138424241E-17</v>
      </c>
      <c r="AB1099" s="253">
        <f t="shared" si="470"/>
        <v>72149635343.414688</v>
      </c>
      <c r="AC1099" s="261">
        <f t="shared" si="469"/>
        <v>1.275870701487926</v>
      </c>
      <c r="AD1099" s="435">
        <f t="shared" si="463"/>
        <v>-1.540475575558819E-2</v>
      </c>
      <c r="AE1099" s="478">
        <f t="shared" si="471"/>
        <v>-5.2318781614303547E-2</v>
      </c>
    </row>
    <row r="1100" spans="2:31" x14ac:dyDescent="0.3">
      <c r="B1100" s="353">
        <v>1071</v>
      </c>
      <c r="C1100" s="432">
        <f t="shared" si="445"/>
        <v>113.65676595692591</v>
      </c>
      <c r="D1100" s="433">
        <f t="shared" si="446"/>
        <v>15.595425926280686</v>
      </c>
      <c r="E1100" s="434">
        <f t="shared" si="447"/>
        <v>7.0829511766576889</v>
      </c>
      <c r="F1100" s="434">
        <f t="shared" si="448"/>
        <v>7.0829511766576809</v>
      </c>
      <c r="G1100" s="434">
        <f t="shared" si="449"/>
        <v>7.9936057773011271E-15</v>
      </c>
      <c r="H1100" s="467">
        <f t="shared" si="450"/>
        <v>8.5124747496229975</v>
      </c>
      <c r="I1100" s="253">
        <f t="shared" si="455"/>
        <v>113.65676595692612</v>
      </c>
      <c r="J1100">
        <f t="shared" si="456"/>
        <v>15.595425926280697</v>
      </c>
      <c r="K1100" s="253">
        <f t="shared" si="451"/>
        <v>8282297160285.0732</v>
      </c>
      <c r="L1100" s="249">
        <f t="shared" si="452"/>
        <v>72871131696.848831</v>
      </c>
      <c r="M1100" s="253">
        <f t="shared" si="453"/>
        <v>1136456336542.449</v>
      </c>
      <c r="N1100" s="443">
        <f t="shared" si="464"/>
        <v>9.9999999999990062E-3</v>
      </c>
      <c r="O1100" s="454">
        <f t="shared" si="454"/>
        <v>9.9999999999999638E-3</v>
      </c>
      <c r="Q1100" s="353">
        <v>1071</v>
      </c>
      <c r="R1100" s="54">
        <f t="shared" si="465"/>
        <v>1.4600724417209346E-28</v>
      </c>
      <c r="S1100" s="253">
        <f t="shared" si="457"/>
        <v>1.7238873552585664E-11</v>
      </c>
      <c r="T1100" s="253">
        <f t="shared" si="458"/>
        <v>7.8293533174864401E-12</v>
      </c>
      <c r="U1100">
        <f t="shared" si="466"/>
        <v>9.0989935636669935E-30</v>
      </c>
      <c r="V1100" s="253">
        <f t="shared" si="467"/>
        <v>7.8293533174864401E-12</v>
      </c>
      <c r="W1100" s="253">
        <f t="shared" si="468"/>
        <v>9.409520235099224E-12</v>
      </c>
      <c r="X1100">
        <f t="shared" si="459"/>
        <v>113.65676595692612</v>
      </c>
      <c r="Y1100">
        <f t="shared" si="460"/>
        <v>15.595425926280697</v>
      </c>
      <c r="Z1100" s="55">
        <f t="shared" si="461"/>
        <v>8.5124747496230029</v>
      </c>
      <c r="AA1100" s="477">
        <f t="shared" si="462"/>
        <v>1.0639713118758586E-17</v>
      </c>
      <c r="AB1100" s="253">
        <f t="shared" si="470"/>
        <v>72871131696.848831</v>
      </c>
      <c r="AC1100" s="261">
        <f t="shared" si="469"/>
        <v>1.2562162249557935</v>
      </c>
      <c r="AD1100" s="435">
        <f t="shared" si="463"/>
        <v>-1.5404755755588199E-2</v>
      </c>
      <c r="AE1100" s="478">
        <f t="shared" si="471"/>
        <v>-5.2318781614303561E-2</v>
      </c>
    </row>
    <row r="1101" spans="2:31" x14ac:dyDescent="0.3">
      <c r="B1101" s="353">
        <v>1072</v>
      </c>
      <c r="C1101" s="432">
        <f t="shared" si="445"/>
        <v>113.65676595692591</v>
      </c>
      <c r="D1101" s="433">
        <f t="shared" si="446"/>
        <v>15.595425926280686</v>
      </c>
      <c r="E1101" s="434">
        <f t="shared" si="447"/>
        <v>7.0829511766576889</v>
      </c>
      <c r="F1101" s="434">
        <f t="shared" si="448"/>
        <v>7.0829511766576809</v>
      </c>
      <c r="G1101" s="434">
        <f t="shared" si="449"/>
        <v>7.9936057773011271E-15</v>
      </c>
      <c r="H1101" s="467">
        <f t="shared" si="450"/>
        <v>8.5124747496229975</v>
      </c>
      <c r="I1101" s="253">
        <f t="shared" si="455"/>
        <v>113.65676595692612</v>
      </c>
      <c r="J1101">
        <f t="shared" si="456"/>
        <v>15.595425926280697</v>
      </c>
      <c r="K1101" s="253">
        <f t="shared" si="451"/>
        <v>8365120131887.9238</v>
      </c>
      <c r="L1101" s="249">
        <f t="shared" si="452"/>
        <v>73599843013.817322</v>
      </c>
      <c r="M1101" s="253">
        <f t="shared" si="453"/>
        <v>1147820899907.874</v>
      </c>
      <c r="N1101" s="443">
        <f t="shared" si="464"/>
        <v>1.0000000000000491E-2</v>
      </c>
      <c r="O1101" s="454">
        <f t="shared" si="454"/>
        <v>9.9999999999999829E-3</v>
      </c>
      <c r="Q1101" s="353">
        <v>1072</v>
      </c>
      <c r="R1101" s="54">
        <f t="shared" si="465"/>
        <v>1.3699833965361127E-28</v>
      </c>
      <c r="S1101" s="253">
        <f t="shared" si="457"/>
        <v>1.6805260312877886E-11</v>
      </c>
      <c r="T1101" s="253">
        <f t="shared" si="458"/>
        <v>7.6324198434716642E-12</v>
      </c>
      <c r="U1101">
        <f t="shared" si="466"/>
        <v>8.5375696103955881E-30</v>
      </c>
      <c r="V1101" s="253">
        <f t="shared" si="467"/>
        <v>7.6324198434716642E-12</v>
      </c>
      <c r="W1101" s="253">
        <f t="shared" si="468"/>
        <v>9.1728404694062216E-12</v>
      </c>
      <c r="X1101">
        <f t="shared" si="459"/>
        <v>113.65676595692612</v>
      </c>
      <c r="Y1101">
        <f t="shared" si="460"/>
        <v>15.595425926280697</v>
      </c>
      <c r="Z1101" s="55">
        <f t="shared" si="461"/>
        <v>8.5124747496230029</v>
      </c>
      <c r="AA1101" s="477">
        <f t="shared" si="462"/>
        <v>1.0083056291659415E-17</v>
      </c>
      <c r="AB1101" s="253">
        <f t="shared" si="470"/>
        <v>73599843013.817322</v>
      </c>
      <c r="AC1101" s="261">
        <f t="shared" si="469"/>
        <v>1.2368645208341471</v>
      </c>
      <c r="AD1101" s="435">
        <f t="shared" si="463"/>
        <v>-1.5404755755584537E-2</v>
      </c>
      <c r="AE1101" s="478">
        <f t="shared" si="471"/>
        <v>-5.2318781614303582E-2</v>
      </c>
    </row>
    <row r="1102" spans="2:31" x14ac:dyDescent="0.3">
      <c r="B1102" s="353">
        <v>1073</v>
      </c>
      <c r="C1102" s="432">
        <f t="shared" si="445"/>
        <v>113.65676595692591</v>
      </c>
      <c r="D1102" s="433">
        <f t="shared" si="446"/>
        <v>15.595425926280686</v>
      </c>
      <c r="E1102" s="434">
        <f t="shared" si="447"/>
        <v>7.0829511766576889</v>
      </c>
      <c r="F1102" s="434">
        <f t="shared" si="448"/>
        <v>7.0829511766576809</v>
      </c>
      <c r="G1102" s="434">
        <f t="shared" si="449"/>
        <v>7.9936057773011271E-15</v>
      </c>
      <c r="H1102" s="467">
        <f t="shared" si="450"/>
        <v>8.5124747496229975</v>
      </c>
      <c r="I1102" s="253">
        <f t="shared" si="455"/>
        <v>113.65676595692612</v>
      </c>
      <c r="J1102">
        <f t="shared" si="456"/>
        <v>15.595425926280697</v>
      </c>
      <c r="K1102" s="253">
        <f t="shared" si="451"/>
        <v>8448771333206.8027</v>
      </c>
      <c r="L1102" s="249">
        <f t="shared" si="452"/>
        <v>74335841443.95549</v>
      </c>
      <c r="M1102" s="253">
        <f t="shared" si="453"/>
        <v>1159299108906.9561</v>
      </c>
      <c r="N1102" s="443">
        <f t="shared" si="464"/>
        <v>1.0000000000002868E-2</v>
      </c>
      <c r="O1102" s="454">
        <f t="shared" si="454"/>
        <v>9.9999999999999603E-3</v>
      </c>
      <c r="Q1102" s="353">
        <v>1073</v>
      </c>
      <c r="R1102" s="54">
        <f t="shared" si="465"/>
        <v>1.2854530043539783E-28</v>
      </c>
      <c r="S1102" s="253">
        <f t="shared" si="457"/>
        <v>1.6382553843909868E-11</v>
      </c>
      <c r="T1102" s="253">
        <f t="shared" si="458"/>
        <v>7.4404398811474254E-12</v>
      </c>
      <c r="U1102">
        <f t="shared" si="466"/>
        <v>8.0107865053786012E-30</v>
      </c>
      <c r="V1102" s="253">
        <f t="shared" si="467"/>
        <v>7.4404398811474254E-12</v>
      </c>
      <c r="W1102" s="253">
        <f t="shared" si="468"/>
        <v>8.9421139627624429E-12</v>
      </c>
      <c r="X1102">
        <f t="shared" si="459"/>
        <v>113.65676595692612</v>
      </c>
      <c r="Y1102">
        <f t="shared" si="460"/>
        <v>15.595425926280697</v>
      </c>
      <c r="Z1102" s="55">
        <f t="shared" si="461"/>
        <v>8.5124747496230029</v>
      </c>
      <c r="AA1102" s="477">
        <f t="shared" si="462"/>
        <v>9.5555230715313562E-18</v>
      </c>
      <c r="AB1102" s="253">
        <f t="shared" si="470"/>
        <v>74335841443.95549</v>
      </c>
      <c r="AC1102" s="261">
        <f t="shared" si="469"/>
        <v>1.2178109249879465</v>
      </c>
      <c r="AD1102" s="435">
        <f t="shared" si="463"/>
        <v>-1.5404755755586518E-2</v>
      </c>
      <c r="AE1102" s="478">
        <f t="shared" si="471"/>
        <v>-5.2318781614303568E-2</v>
      </c>
    </row>
    <row r="1103" spans="2:31" x14ac:dyDescent="0.3">
      <c r="B1103" s="353">
        <v>1074</v>
      </c>
      <c r="C1103" s="432">
        <f t="shared" si="445"/>
        <v>113.65676595692591</v>
      </c>
      <c r="D1103" s="433">
        <f t="shared" si="446"/>
        <v>15.595425926280686</v>
      </c>
      <c r="E1103" s="434">
        <f t="shared" si="447"/>
        <v>7.0829511766576889</v>
      </c>
      <c r="F1103" s="434">
        <f t="shared" si="448"/>
        <v>7.0829511766576809</v>
      </c>
      <c r="G1103" s="434">
        <f t="shared" si="449"/>
        <v>7.9936057773011271E-15</v>
      </c>
      <c r="H1103" s="467">
        <f t="shared" si="450"/>
        <v>8.5124747496229975</v>
      </c>
      <c r="I1103" s="253">
        <f t="shared" si="455"/>
        <v>113.65676595692612</v>
      </c>
      <c r="J1103">
        <f t="shared" si="456"/>
        <v>15.595425926280697</v>
      </c>
      <c r="K1103" s="253">
        <f t="shared" si="451"/>
        <v>8533259046538.8711</v>
      </c>
      <c r="L1103" s="249">
        <f t="shared" si="452"/>
        <v>75079199858.39505</v>
      </c>
      <c r="M1103" s="253">
        <f t="shared" si="453"/>
        <v>1170892099996.0261</v>
      </c>
      <c r="N1103" s="443">
        <f t="shared" si="464"/>
        <v>1.0000000000000437E-2</v>
      </c>
      <c r="O1103" s="454">
        <f t="shared" si="454"/>
        <v>1.000000000000004E-2</v>
      </c>
      <c r="Q1103" s="353">
        <v>1074</v>
      </c>
      <c r="R1103" s="54">
        <f t="shared" si="465"/>
        <v>1.2061382864789427E-28</v>
      </c>
      <c r="S1103" s="253">
        <f t="shared" si="457"/>
        <v>1.5970479805239265E-11</v>
      </c>
      <c r="T1103" s="253">
        <f t="shared" si="458"/>
        <v>7.253288833726939E-12</v>
      </c>
      <c r="U1103">
        <f t="shared" si="466"/>
        <v>7.5165068471731575E-30</v>
      </c>
      <c r="V1103" s="253">
        <f t="shared" si="467"/>
        <v>7.253288833726939E-12</v>
      </c>
      <c r="W1103" s="253">
        <f t="shared" si="468"/>
        <v>8.7171909715123267E-12</v>
      </c>
      <c r="X1103">
        <f t="shared" si="459"/>
        <v>113.65676595692612</v>
      </c>
      <c r="Y1103">
        <f t="shared" si="460"/>
        <v>15.595425926280697</v>
      </c>
      <c r="Z1103" s="55">
        <f t="shared" si="461"/>
        <v>8.5124747496230029</v>
      </c>
      <c r="AA1103" s="477">
        <f t="shared" si="462"/>
        <v>9.0555897467414681E-18</v>
      </c>
      <c r="AB1103" s="253">
        <f t="shared" si="470"/>
        <v>75079199858.39505</v>
      </c>
      <c r="AC1103" s="261">
        <f t="shared" si="469"/>
        <v>1.1990508451320225</v>
      </c>
      <c r="AD1103" s="435">
        <f t="shared" si="463"/>
        <v>-1.5404755755586332E-2</v>
      </c>
      <c r="AE1103" s="478">
        <f t="shared" si="471"/>
        <v>-5.2318781614303554E-2</v>
      </c>
    </row>
    <row r="1104" spans="2:31" x14ac:dyDescent="0.3">
      <c r="B1104" s="353">
        <v>1075</v>
      </c>
      <c r="C1104" s="432">
        <f t="shared" si="445"/>
        <v>113.65676595692591</v>
      </c>
      <c r="D1104" s="433">
        <f t="shared" si="446"/>
        <v>15.595425926280686</v>
      </c>
      <c r="E1104" s="434">
        <f t="shared" si="447"/>
        <v>7.0829511766576889</v>
      </c>
      <c r="F1104" s="434">
        <f t="shared" si="448"/>
        <v>7.0829511766576809</v>
      </c>
      <c r="G1104" s="434">
        <f t="shared" si="449"/>
        <v>7.9936057773011271E-15</v>
      </c>
      <c r="H1104" s="467">
        <f t="shared" si="450"/>
        <v>8.5124747496229975</v>
      </c>
      <c r="I1104" s="253">
        <f t="shared" si="455"/>
        <v>113.65676595692612</v>
      </c>
      <c r="J1104">
        <f t="shared" si="456"/>
        <v>15.595425926280697</v>
      </c>
      <c r="K1104" s="253">
        <f t="shared" si="451"/>
        <v>8618591637004.2598</v>
      </c>
      <c r="L1104" s="249">
        <f t="shared" si="452"/>
        <v>75829991856.979004</v>
      </c>
      <c r="M1104" s="253">
        <f t="shared" si="453"/>
        <v>1182601020995.9829</v>
      </c>
      <c r="N1104" s="443">
        <f t="shared" si="464"/>
        <v>9.9999999999970321E-3</v>
      </c>
      <c r="O1104" s="454">
        <f t="shared" si="454"/>
        <v>9.999999999999995E-3</v>
      </c>
      <c r="Q1104" s="353">
        <v>1075</v>
      </c>
      <c r="R1104" s="54">
        <f t="shared" si="465"/>
        <v>1.1317174266059412E-28</v>
      </c>
      <c r="S1104" s="253">
        <f t="shared" si="457"/>
        <v>1.5568770756970341E-11</v>
      </c>
      <c r="T1104" s="253">
        <f t="shared" si="458"/>
        <v>7.0708452384343174E-12</v>
      </c>
      <c r="U1104">
        <f t="shared" si="466"/>
        <v>7.0527251157757297E-30</v>
      </c>
      <c r="V1104" s="253">
        <f t="shared" si="467"/>
        <v>7.0708452384343174E-12</v>
      </c>
      <c r="W1104" s="253">
        <f t="shared" si="468"/>
        <v>8.4979255185360247E-12</v>
      </c>
      <c r="X1104">
        <f t="shared" si="459"/>
        <v>113.65676595692612</v>
      </c>
      <c r="Y1104">
        <f t="shared" si="460"/>
        <v>15.595425926280697</v>
      </c>
      <c r="Z1104" s="55">
        <f t="shared" si="461"/>
        <v>8.5124747496230029</v>
      </c>
      <c r="AA1104" s="477">
        <f t="shared" si="462"/>
        <v>8.5818123243929752E-18</v>
      </c>
      <c r="AB1104" s="253">
        <f t="shared" si="470"/>
        <v>75829991856.979004</v>
      </c>
      <c r="AC1104" s="261">
        <f t="shared" si="469"/>
        <v>1.1805797597242322</v>
      </c>
      <c r="AD1104" s="435">
        <f t="shared" si="463"/>
        <v>-1.54047557555881E-2</v>
      </c>
      <c r="AE1104" s="478">
        <f t="shared" si="471"/>
        <v>-5.2318781614303513E-2</v>
      </c>
    </row>
    <row r="1105" spans="2:31" x14ac:dyDescent="0.3">
      <c r="B1105" s="353">
        <v>1076</v>
      </c>
      <c r="C1105" s="432">
        <f t="shared" si="445"/>
        <v>113.65676595692591</v>
      </c>
      <c r="D1105" s="433">
        <f t="shared" si="446"/>
        <v>15.595425926280686</v>
      </c>
      <c r="E1105" s="434">
        <f t="shared" si="447"/>
        <v>7.0829511766576889</v>
      </c>
      <c r="F1105" s="434">
        <f t="shared" si="448"/>
        <v>7.0829511766576809</v>
      </c>
      <c r="G1105" s="434">
        <f t="shared" si="449"/>
        <v>7.9936057773011271E-15</v>
      </c>
      <c r="H1105" s="467">
        <f t="shared" si="450"/>
        <v>8.5124747496229975</v>
      </c>
      <c r="I1105" s="253">
        <f t="shared" si="455"/>
        <v>113.65676595692612</v>
      </c>
      <c r="J1105">
        <f t="shared" si="456"/>
        <v>15.595425926280697</v>
      </c>
      <c r="K1105" s="253">
        <f t="shared" si="451"/>
        <v>8704777553374.3027</v>
      </c>
      <c r="L1105" s="249">
        <f t="shared" si="452"/>
        <v>76588291775.548798</v>
      </c>
      <c r="M1105" s="253">
        <f t="shared" si="453"/>
        <v>1194427031205.9417</v>
      </c>
      <c r="N1105" s="443">
        <f t="shared" si="464"/>
        <v>9.9999999999990791E-3</v>
      </c>
      <c r="O1105" s="454">
        <f t="shared" si="454"/>
        <v>1.0000000000000044E-2</v>
      </c>
      <c r="Q1105" s="353">
        <v>1076</v>
      </c>
      <c r="R1105" s="54">
        <f t="shared" si="465"/>
        <v>1.0618884650636071E-28</v>
      </c>
      <c r="S1105" s="253">
        <f t="shared" si="457"/>
        <v>1.517716598618269E-11</v>
      </c>
      <c r="T1105" s="253">
        <f t="shared" si="458"/>
        <v>6.8929906876739548E-12</v>
      </c>
      <c r="U1105">
        <f t="shared" si="466"/>
        <v>6.6175595353046978E-30</v>
      </c>
      <c r="V1105" s="253">
        <f t="shared" si="467"/>
        <v>6.8929906876739548E-12</v>
      </c>
      <c r="W1105" s="253">
        <f t="shared" si="468"/>
        <v>8.2841752985087348E-12</v>
      </c>
      <c r="X1105">
        <f t="shared" si="459"/>
        <v>113.65676595692612</v>
      </c>
      <c r="Y1105">
        <f t="shared" si="460"/>
        <v>15.595425926280697</v>
      </c>
      <c r="Z1105" s="55">
        <f t="shared" si="461"/>
        <v>8.5124747496230029</v>
      </c>
      <c r="AA1105" s="477">
        <f t="shared" si="462"/>
        <v>8.1328223595381198E-18</v>
      </c>
      <c r="AB1105" s="253">
        <f t="shared" si="470"/>
        <v>76588291775.548798</v>
      </c>
      <c r="AC1105" s="261">
        <f t="shared" si="469"/>
        <v>1.1623932168756919</v>
      </c>
      <c r="AD1105" s="435">
        <f t="shared" si="463"/>
        <v>-1.5404755755586147E-2</v>
      </c>
      <c r="AE1105" s="478">
        <f t="shared" si="471"/>
        <v>-5.231878161430361E-2</v>
      </c>
    </row>
    <row r="1106" spans="2:31" x14ac:dyDescent="0.3">
      <c r="B1106" s="353">
        <v>1077</v>
      </c>
      <c r="C1106" s="432">
        <f t="shared" si="445"/>
        <v>113.65676595692591</v>
      </c>
      <c r="D1106" s="433">
        <f t="shared" si="446"/>
        <v>15.595425926280686</v>
      </c>
      <c r="E1106" s="434">
        <f t="shared" si="447"/>
        <v>7.0829511766576889</v>
      </c>
      <c r="F1106" s="434">
        <f t="shared" si="448"/>
        <v>7.0829511766576809</v>
      </c>
      <c r="G1106" s="434">
        <f t="shared" si="449"/>
        <v>7.9936057773011271E-15</v>
      </c>
      <c r="H1106" s="467">
        <f t="shared" si="450"/>
        <v>8.5124747496229975</v>
      </c>
      <c r="I1106" s="253">
        <f t="shared" si="455"/>
        <v>113.65676595692612</v>
      </c>
      <c r="J1106">
        <f t="shared" si="456"/>
        <v>15.595425926280697</v>
      </c>
      <c r="K1106" s="253">
        <f t="shared" si="451"/>
        <v>8791825328908.0469</v>
      </c>
      <c r="L1106" s="249">
        <f t="shared" si="452"/>
        <v>77354174693.304291</v>
      </c>
      <c r="M1106" s="253">
        <f t="shared" si="453"/>
        <v>1206371301518.0039</v>
      </c>
      <c r="N1106" s="443">
        <f t="shared" si="464"/>
        <v>1.0000000000002377E-2</v>
      </c>
      <c r="O1106" s="454">
        <f t="shared" si="454"/>
        <v>1.0000000000000129E-2</v>
      </c>
      <c r="Q1106" s="353">
        <v>1077</v>
      </c>
      <c r="R1106" s="54">
        <f t="shared" si="465"/>
        <v>9.9636807362494674E-29</v>
      </c>
      <c r="S1106" s="253">
        <f t="shared" si="457"/>
        <v>1.4795411337726303E-11</v>
      </c>
      <c r="T1106" s="253">
        <f t="shared" si="458"/>
        <v>6.7196097521829827E-12</v>
      </c>
      <c r="U1106">
        <f t="shared" si="466"/>
        <v>6.209244438769742E-30</v>
      </c>
      <c r="V1106" s="253">
        <f t="shared" si="467"/>
        <v>6.7196097521829827E-12</v>
      </c>
      <c r="W1106" s="253">
        <f t="shared" si="468"/>
        <v>8.0758015855433201E-12</v>
      </c>
      <c r="X1106">
        <f t="shared" si="459"/>
        <v>113.65676595692612</v>
      </c>
      <c r="Y1106">
        <f t="shared" si="460"/>
        <v>15.595425926280697</v>
      </c>
      <c r="Z1106" s="55">
        <f t="shared" si="461"/>
        <v>8.5124747496230029</v>
      </c>
      <c r="AA1106" s="477">
        <f t="shared" si="462"/>
        <v>7.7073230026015201E-18</v>
      </c>
      <c r="AB1106" s="253">
        <f t="shared" si="470"/>
        <v>77354174693.304291</v>
      </c>
      <c r="AC1106" s="261">
        <f t="shared" si="469"/>
        <v>1.1444868332777733</v>
      </c>
      <c r="AD1106" s="435">
        <f t="shared" si="463"/>
        <v>-1.5404755755584778E-2</v>
      </c>
      <c r="AE1106" s="478">
        <f t="shared" si="471"/>
        <v>-5.231878161430354E-2</v>
      </c>
    </row>
    <row r="1107" spans="2:31" x14ac:dyDescent="0.3">
      <c r="B1107" s="353">
        <v>1078</v>
      </c>
      <c r="C1107" s="432">
        <f t="shared" si="445"/>
        <v>113.65676595692591</v>
      </c>
      <c r="D1107" s="433">
        <f t="shared" si="446"/>
        <v>15.595425926280686</v>
      </c>
      <c r="E1107" s="434">
        <f t="shared" si="447"/>
        <v>7.0829511766576889</v>
      </c>
      <c r="F1107" s="434">
        <f t="shared" si="448"/>
        <v>7.0829511766576809</v>
      </c>
      <c r="G1107" s="434">
        <f t="shared" si="449"/>
        <v>7.9936057773011271E-15</v>
      </c>
      <c r="H1107" s="467">
        <f t="shared" si="450"/>
        <v>8.5124747496229975</v>
      </c>
      <c r="I1107" s="253">
        <f t="shared" si="455"/>
        <v>113.65676595692612</v>
      </c>
      <c r="J1107">
        <f t="shared" si="456"/>
        <v>15.595425926280697</v>
      </c>
      <c r="K1107" s="253">
        <f t="shared" si="451"/>
        <v>8879743582197.127</v>
      </c>
      <c r="L1107" s="249">
        <f t="shared" si="452"/>
        <v>78127716440.237335</v>
      </c>
      <c r="M1107" s="253">
        <f t="shared" si="453"/>
        <v>1218435014533.1848</v>
      </c>
      <c r="N1107" s="443">
        <f t="shared" si="464"/>
        <v>1.000000000000072E-2</v>
      </c>
      <c r="O1107" s="454">
        <f t="shared" si="454"/>
        <v>9.9999999999999551E-3</v>
      </c>
      <c r="Q1107" s="353">
        <v>1078</v>
      </c>
      <c r="R1107" s="54">
        <f t="shared" si="465"/>
        <v>9.3489040591435533E-29</v>
      </c>
      <c r="S1107" s="253">
        <f t="shared" si="457"/>
        <v>1.4423259049272384E-11</v>
      </c>
      <c r="T1107" s="253">
        <f t="shared" si="458"/>
        <v>6.5505899061165424E-12</v>
      </c>
      <c r="U1107">
        <f t="shared" si="466"/>
        <v>5.8261231039484349E-30</v>
      </c>
      <c r="V1107" s="253">
        <f t="shared" si="467"/>
        <v>6.5505899061165424E-12</v>
      </c>
      <c r="W1107" s="253">
        <f t="shared" si="468"/>
        <v>7.8726691431558419E-12</v>
      </c>
      <c r="X1107">
        <f t="shared" si="459"/>
        <v>113.65676595692612</v>
      </c>
      <c r="Y1107">
        <f t="shared" si="460"/>
        <v>15.595425926280697</v>
      </c>
      <c r="Z1107" s="55">
        <f t="shared" si="461"/>
        <v>8.5124747496230029</v>
      </c>
      <c r="AA1107" s="477">
        <f t="shared" si="462"/>
        <v>7.3040852535975133E-18</v>
      </c>
      <c r="AB1107" s="253">
        <f t="shared" si="470"/>
        <v>78127716440.237335</v>
      </c>
      <c r="AC1107" s="261">
        <f t="shared" si="469"/>
        <v>1.1268562931456407</v>
      </c>
      <c r="AD1107" s="435">
        <f t="shared" si="463"/>
        <v>-1.5404755755589876E-2</v>
      </c>
      <c r="AE1107" s="478">
        <f t="shared" si="471"/>
        <v>-5.2318781614303499E-2</v>
      </c>
    </row>
    <row r="1108" spans="2:31" x14ac:dyDescent="0.3">
      <c r="B1108" s="353">
        <v>1079</v>
      </c>
      <c r="C1108" s="432">
        <f t="shared" si="445"/>
        <v>113.65676595692591</v>
      </c>
      <c r="D1108" s="433">
        <f t="shared" si="446"/>
        <v>15.595425926280686</v>
      </c>
      <c r="E1108" s="434">
        <f t="shared" si="447"/>
        <v>7.0829511766576889</v>
      </c>
      <c r="F1108" s="434">
        <f t="shared" si="448"/>
        <v>7.0829511766576809</v>
      </c>
      <c r="G1108" s="434">
        <f t="shared" si="449"/>
        <v>7.9936057773011271E-15</v>
      </c>
      <c r="H1108" s="467">
        <f t="shared" si="450"/>
        <v>8.5124747496229975</v>
      </c>
      <c r="I1108" s="253">
        <f t="shared" si="455"/>
        <v>113.65676595692612</v>
      </c>
      <c r="J1108">
        <f t="shared" si="456"/>
        <v>15.595425926280697</v>
      </c>
      <c r="K1108" s="253">
        <f t="shared" si="451"/>
        <v>8968541018019.0996</v>
      </c>
      <c r="L1108" s="249">
        <f t="shared" si="452"/>
        <v>78908993604.639709</v>
      </c>
      <c r="M1108" s="253">
        <f t="shared" si="453"/>
        <v>1230619364678.5151</v>
      </c>
      <c r="N1108" s="443">
        <f t="shared" si="464"/>
        <v>9.9999999999987477E-3</v>
      </c>
      <c r="O1108" s="454">
        <f t="shared" si="454"/>
        <v>1.0000000000000156E-2</v>
      </c>
      <c r="Q1108" s="353">
        <v>1079</v>
      </c>
      <c r="R1108" s="54">
        <f t="shared" si="465"/>
        <v>8.7720601874654905E-29</v>
      </c>
      <c r="S1108" s="253">
        <f t="shared" si="457"/>
        <v>1.4060467590513671E-11</v>
      </c>
      <c r="T1108" s="253">
        <f t="shared" si="458"/>
        <v>6.385821454017638E-12</v>
      </c>
      <c r="U1108">
        <f t="shared" si="466"/>
        <v>5.4666410313018889E-30</v>
      </c>
      <c r="V1108" s="253">
        <f t="shared" si="467"/>
        <v>6.385821454017638E-12</v>
      </c>
      <c r="W1108" s="253">
        <f t="shared" si="468"/>
        <v>7.6746461364960338E-12</v>
      </c>
      <c r="X1108">
        <f t="shared" si="459"/>
        <v>113.65676595692612</v>
      </c>
      <c r="Y1108">
        <f t="shared" si="460"/>
        <v>15.595425926280697</v>
      </c>
      <c r="Z1108" s="55">
        <f t="shared" si="461"/>
        <v>8.5124747496230029</v>
      </c>
      <c r="AA1108" s="477">
        <f t="shared" si="462"/>
        <v>6.9219444123222896E-18</v>
      </c>
      <c r="AB1108" s="253">
        <f t="shared" si="470"/>
        <v>78908993604.639709</v>
      </c>
      <c r="AC1108" s="261">
        <f t="shared" si="469"/>
        <v>1.1094973471780867</v>
      </c>
      <c r="AD1108" s="435">
        <f t="shared" si="463"/>
        <v>-1.5404755755586388E-2</v>
      </c>
      <c r="AE1108" s="478">
        <f t="shared" si="471"/>
        <v>-5.2318781614303603E-2</v>
      </c>
    </row>
    <row r="1109" spans="2:31" x14ac:dyDescent="0.3">
      <c r="B1109" s="353">
        <v>1080</v>
      </c>
      <c r="C1109" s="432">
        <f t="shared" si="445"/>
        <v>113.65676595692591</v>
      </c>
      <c r="D1109" s="433">
        <f t="shared" si="446"/>
        <v>15.595425926280686</v>
      </c>
      <c r="E1109" s="434">
        <f t="shared" si="447"/>
        <v>7.0829511766576889</v>
      </c>
      <c r="F1109" s="434">
        <f t="shared" si="448"/>
        <v>7.0829511766576809</v>
      </c>
      <c r="G1109" s="434">
        <f t="shared" si="449"/>
        <v>7.9936057773011271E-15</v>
      </c>
      <c r="H1109" s="467">
        <f t="shared" si="450"/>
        <v>8.5124747496229975</v>
      </c>
      <c r="I1109" s="253">
        <f t="shared" si="455"/>
        <v>113.65676595692612</v>
      </c>
      <c r="J1109">
        <f t="shared" si="456"/>
        <v>15.595425926280697</v>
      </c>
      <c r="K1109" s="253">
        <f t="shared" si="451"/>
        <v>9058226428199.291</v>
      </c>
      <c r="L1109" s="249">
        <f t="shared" si="452"/>
        <v>79698083540.686111</v>
      </c>
      <c r="M1109" s="253">
        <f t="shared" si="453"/>
        <v>1242925558325.2991</v>
      </c>
      <c r="N1109" s="443">
        <f t="shared" si="464"/>
        <v>9.9999999999990114E-3</v>
      </c>
      <c r="O1109" s="454">
        <f t="shared" si="454"/>
        <v>1.0000000000000045E-2</v>
      </c>
      <c r="Q1109" s="353">
        <v>1080</v>
      </c>
      <c r="R1109" s="54">
        <f t="shared" si="465"/>
        <v>8.2308086002078771E-29</v>
      </c>
      <c r="S1109" s="253">
        <f t="shared" si="457"/>
        <v>1.3706801506408401E-11</v>
      </c>
      <c r="T1109" s="253">
        <f t="shared" si="458"/>
        <v>6.2251974596234854E-12</v>
      </c>
      <c r="U1109">
        <f t="shared" si="466"/>
        <v>5.1293396366548652E-30</v>
      </c>
      <c r="V1109" s="253">
        <f t="shared" si="467"/>
        <v>6.2251974596234854E-12</v>
      </c>
      <c r="W1109" s="253">
        <f t="shared" si="468"/>
        <v>7.4816040467849168E-12</v>
      </c>
      <c r="X1109">
        <f t="shared" si="459"/>
        <v>113.65676595692612</v>
      </c>
      <c r="Y1109">
        <f t="shared" si="460"/>
        <v>15.595425926280697</v>
      </c>
      <c r="Z1109" s="55">
        <f t="shared" si="461"/>
        <v>8.5124747496230029</v>
      </c>
      <c r="AA1109" s="477">
        <f t="shared" si="462"/>
        <v>6.5597967142676509E-18</v>
      </c>
      <c r="AB1109" s="253">
        <f t="shared" si="470"/>
        <v>79698083540.686111</v>
      </c>
      <c r="AC1109" s="261">
        <f t="shared" si="469"/>
        <v>1.0924058115333353</v>
      </c>
      <c r="AD1109" s="435">
        <f t="shared" si="463"/>
        <v>-1.5404755755588145E-2</v>
      </c>
      <c r="AE1109" s="478">
        <f t="shared" si="471"/>
        <v>-5.2318781614303568E-2</v>
      </c>
    </row>
    <row r="1110" spans="2:31" x14ac:dyDescent="0.3">
      <c r="B1110" s="353">
        <v>1081</v>
      </c>
      <c r="C1110" s="432">
        <f t="shared" si="445"/>
        <v>113.65676595692591</v>
      </c>
      <c r="D1110" s="433">
        <f t="shared" si="446"/>
        <v>15.595425926280686</v>
      </c>
      <c r="E1110" s="434">
        <f t="shared" si="447"/>
        <v>7.0829511766576889</v>
      </c>
      <c r="F1110" s="434">
        <f t="shared" si="448"/>
        <v>7.0829511766576809</v>
      </c>
      <c r="G1110" s="434">
        <f t="shared" si="449"/>
        <v>7.9936057773011271E-15</v>
      </c>
      <c r="H1110" s="467">
        <f t="shared" si="450"/>
        <v>8.5124747496229975</v>
      </c>
      <c r="I1110" s="253">
        <f t="shared" si="455"/>
        <v>113.65676595692612</v>
      </c>
      <c r="J1110">
        <f t="shared" si="456"/>
        <v>15.595425926280697</v>
      </c>
      <c r="K1110" s="253">
        <f t="shared" si="451"/>
        <v>9148808692481.2832</v>
      </c>
      <c r="L1110" s="249">
        <f t="shared" si="452"/>
        <v>80495064376.092972</v>
      </c>
      <c r="M1110" s="253">
        <f t="shared" si="453"/>
        <v>1255354813908.5527</v>
      </c>
      <c r="N1110" s="443">
        <f t="shared" si="464"/>
        <v>1.000000000000054E-2</v>
      </c>
      <c r="O1110" s="454">
        <f t="shared" si="454"/>
        <v>9.9999999999999204E-3</v>
      </c>
      <c r="Q1110" s="353">
        <v>1081</v>
      </c>
      <c r="R1110" s="54">
        <f t="shared" si="465"/>
        <v>7.7229531906380881E-29</v>
      </c>
      <c r="S1110" s="253">
        <f t="shared" si="457"/>
        <v>1.3362031264368114E-11</v>
      </c>
      <c r="T1110" s="253">
        <f t="shared" si="458"/>
        <v>6.0686136764630208E-12</v>
      </c>
      <c r="U1110">
        <f t="shared" si="466"/>
        <v>4.8128503330486414E-30</v>
      </c>
      <c r="V1110" s="253">
        <f t="shared" si="467"/>
        <v>6.0686136764630208E-12</v>
      </c>
      <c r="W1110" s="253">
        <f t="shared" si="468"/>
        <v>7.2934175879050928E-12</v>
      </c>
      <c r="X1110">
        <f t="shared" si="459"/>
        <v>113.65676595692612</v>
      </c>
      <c r="Y1110">
        <f t="shared" si="460"/>
        <v>15.595425926280697</v>
      </c>
      <c r="Z1110" s="55">
        <f t="shared" si="461"/>
        <v>8.5124747496230029</v>
      </c>
      <c r="AA1110" s="477">
        <f t="shared" si="462"/>
        <v>6.2165961425396554E-18</v>
      </c>
      <c r="AB1110" s="253">
        <f t="shared" si="470"/>
        <v>80495064376.092972</v>
      </c>
      <c r="AC1110" s="261">
        <f t="shared" si="469"/>
        <v>1.0755775668206831</v>
      </c>
      <c r="AD1110" s="435">
        <f t="shared" si="463"/>
        <v>-1.5404755755584596E-2</v>
      </c>
      <c r="AE1110" s="478">
        <f t="shared" si="471"/>
        <v>-5.2318781614303603E-2</v>
      </c>
    </row>
    <row r="1111" spans="2:31" x14ac:dyDescent="0.3">
      <c r="B1111" s="353">
        <v>1082</v>
      </c>
      <c r="C1111" s="432">
        <f t="shared" si="445"/>
        <v>113.65676595692591</v>
      </c>
      <c r="D1111" s="433">
        <f t="shared" si="446"/>
        <v>15.595425926280686</v>
      </c>
      <c r="E1111" s="434">
        <f t="shared" si="447"/>
        <v>7.0829511766576889</v>
      </c>
      <c r="F1111" s="434">
        <f t="shared" si="448"/>
        <v>7.0829511766576809</v>
      </c>
      <c r="G1111" s="434">
        <f t="shared" si="449"/>
        <v>7.9936057773011271E-15</v>
      </c>
      <c r="H1111" s="467">
        <f t="shared" si="450"/>
        <v>8.5124747496229975</v>
      </c>
      <c r="I1111" s="253">
        <f t="shared" si="455"/>
        <v>113.65676595692612</v>
      </c>
      <c r="J1111">
        <f t="shared" si="456"/>
        <v>15.595425926280697</v>
      </c>
      <c r="K1111" s="253">
        <f t="shared" si="451"/>
        <v>9240296779406.0957</v>
      </c>
      <c r="L1111" s="249">
        <f t="shared" si="452"/>
        <v>81300015019.853897</v>
      </c>
      <c r="M1111" s="253">
        <f t="shared" si="453"/>
        <v>1267908362047.6392</v>
      </c>
      <c r="N1111" s="443">
        <f t="shared" si="464"/>
        <v>1.0000000000000715E-2</v>
      </c>
      <c r="O1111" s="454">
        <f t="shared" si="454"/>
        <v>9.9999999999999638E-3</v>
      </c>
      <c r="Q1111" s="353">
        <v>1082</v>
      </c>
      <c r="R1111" s="54">
        <f t="shared" si="465"/>
        <v>7.2464333556827774E-29</v>
      </c>
      <c r="S1111" s="253">
        <f t="shared" si="457"/>
        <v>1.3025933105289137E-11</v>
      </c>
      <c r="T1111" s="253">
        <f t="shared" si="458"/>
        <v>5.915968480200103E-12</v>
      </c>
      <c r="U1111">
        <f t="shared" si="466"/>
        <v>4.5158889777540012E-30</v>
      </c>
      <c r="V1111" s="253">
        <f t="shared" si="467"/>
        <v>5.915968480200103E-12</v>
      </c>
      <c r="W1111" s="253">
        <f t="shared" si="468"/>
        <v>7.1099646250890342E-12</v>
      </c>
      <c r="X1111">
        <f t="shared" si="459"/>
        <v>113.65676595692612</v>
      </c>
      <c r="Y1111">
        <f t="shared" si="460"/>
        <v>15.595425926280697</v>
      </c>
      <c r="Z1111" s="55">
        <f t="shared" si="461"/>
        <v>8.5124747496230029</v>
      </c>
      <c r="AA1111" s="477">
        <f t="shared" si="462"/>
        <v>5.8913514065738008E-18</v>
      </c>
      <c r="AB1111" s="253">
        <f t="shared" si="470"/>
        <v>81300015019.853897</v>
      </c>
      <c r="AC1111" s="261">
        <f t="shared" si="469"/>
        <v>1.0590085571076224</v>
      </c>
      <c r="AD1111" s="435">
        <f t="shared" si="463"/>
        <v>-1.5404755755586494E-2</v>
      </c>
      <c r="AE1111" s="478">
        <f t="shared" si="471"/>
        <v>-5.2318781614303624E-2</v>
      </c>
    </row>
    <row r="1112" spans="2:31" x14ac:dyDescent="0.3">
      <c r="B1112" s="353">
        <v>1083</v>
      </c>
      <c r="C1112" s="432">
        <f t="shared" ref="C1112:C1175" si="472">C1111+E1111-F1111</f>
        <v>113.65676595692591</v>
      </c>
      <c r="D1112" s="433">
        <f t="shared" ref="D1112:D1175" si="473">$C$11*C1112^$C$7</f>
        <v>15.595425926280686</v>
      </c>
      <c r="E1112" s="434">
        <f t="shared" ref="E1112:E1175" si="474">$C$8*D1112</f>
        <v>7.0829511766576889</v>
      </c>
      <c r="F1112" s="434">
        <f t="shared" ref="F1112:F1175" si="475">($C$9+$C$10)*C1112</f>
        <v>7.0829511766576809</v>
      </c>
      <c r="G1112" s="434">
        <f t="shared" ref="G1112:G1175" si="476">E1112-F1112</f>
        <v>7.9936057773011271E-15</v>
      </c>
      <c r="H1112" s="467">
        <f t="shared" ref="H1112:H1175" si="477">(1-$C$8)*D1112</f>
        <v>8.5124747496229975</v>
      </c>
      <c r="I1112" s="253">
        <f t="shared" si="455"/>
        <v>113.65676595692612</v>
      </c>
      <c r="J1112">
        <f t="shared" si="456"/>
        <v>15.595425926280697</v>
      </c>
      <c r="K1112" s="253">
        <f t="shared" ref="K1112:K1175" si="478">C1112*L1112</f>
        <v>9332699747200.1563</v>
      </c>
      <c r="L1112" s="249">
        <f t="shared" ref="L1112:L1175" si="479">L1111*(1+$C$10)</f>
        <v>82113015170.052429</v>
      </c>
      <c r="M1112" s="253">
        <f t="shared" ref="M1112:M1175" si="480">$C$11*(K1112^$C$7)*(L1112^(1-$C$7))</f>
        <v>1280587445668.1143</v>
      </c>
      <c r="N1112" s="443">
        <f t="shared" si="464"/>
        <v>9.9999999999989802E-3</v>
      </c>
      <c r="O1112" s="454">
        <f t="shared" ref="O1112:O1175" si="481">(K1112-K1111)/K1111</f>
        <v>9.9999999999999551E-3</v>
      </c>
      <c r="Q1112" s="353">
        <v>1083</v>
      </c>
      <c r="R1112" s="54">
        <f t="shared" si="465"/>
        <v>6.7993156351130749E-29</v>
      </c>
      <c r="S1112" s="253">
        <f t="shared" si="457"/>
        <v>1.2698288898330263E-11</v>
      </c>
      <c r="T1112" s="253">
        <f t="shared" si="458"/>
        <v>5.7671628026780984E-12</v>
      </c>
      <c r="U1112">
        <f t="shared" si="466"/>
        <v>4.2372506619133163E-30</v>
      </c>
      <c r="V1112" s="253">
        <f t="shared" si="467"/>
        <v>5.7671628026780984E-12</v>
      </c>
      <c r="W1112" s="253">
        <f t="shared" si="468"/>
        <v>6.9311260956521646E-12</v>
      </c>
      <c r="X1112">
        <f t="shared" si="459"/>
        <v>113.65676595692612</v>
      </c>
      <c r="Y1112">
        <f t="shared" si="460"/>
        <v>15.595425926280697</v>
      </c>
      <c r="Z1112" s="55">
        <f t="shared" si="461"/>
        <v>8.5124747496230029</v>
      </c>
      <c r="AA1112" s="477">
        <f t="shared" si="462"/>
        <v>5.5831230789201459E-18</v>
      </c>
      <c r="AB1112" s="253">
        <f t="shared" si="470"/>
        <v>82113015170.052429</v>
      </c>
      <c r="AC1112" s="261">
        <f t="shared" si="469"/>
        <v>1.0426947889423017</v>
      </c>
      <c r="AD1112" s="435">
        <f t="shared" si="463"/>
        <v>-1.5404755755588112E-2</v>
      </c>
      <c r="AE1112" s="478">
        <f t="shared" si="471"/>
        <v>-5.2318781614303582E-2</v>
      </c>
    </row>
    <row r="1113" spans="2:31" x14ac:dyDescent="0.3">
      <c r="B1113" s="353">
        <v>1084</v>
      </c>
      <c r="C1113" s="432">
        <f t="shared" si="472"/>
        <v>113.65676595692591</v>
      </c>
      <c r="D1113" s="433">
        <f t="shared" si="473"/>
        <v>15.595425926280686</v>
      </c>
      <c r="E1113" s="434">
        <f t="shared" si="474"/>
        <v>7.0829511766576889</v>
      </c>
      <c r="F1113" s="434">
        <f t="shared" si="475"/>
        <v>7.0829511766576809</v>
      </c>
      <c r="G1113" s="434">
        <f t="shared" si="476"/>
        <v>7.9936057773011271E-15</v>
      </c>
      <c r="H1113" s="467">
        <f t="shared" si="477"/>
        <v>8.5124747496229975</v>
      </c>
      <c r="I1113" s="253">
        <f t="shared" si="455"/>
        <v>113.65676595692612</v>
      </c>
      <c r="J1113">
        <f t="shared" si="456"/>
        <v>15.595425926280697</v>
      </c>
      <c r="K1113" s="253">
        <f t="shared" si="478"/>
        <v>9426026744672.1582</v>
      </c>
      <c r="L1113" s="249">
        <f t="shared" si="479"/>
        <v>82934145321.75296</v>
      </c>
      <c r="M1113" s="253">
        <f t="shared" si="480"/>
        <v>1293393320124.7961</v>
      </c>
      <c r="N1113" s="443">
        <f t="shared" si="464"/>
        <v>1.000000000000058E-2</v>
      </c>
      <c r="O1113" s="454">
        <f t="shared" si="481"/>
        <v>1.0000000000000042E-2</v>
      </c>
      <c r="Q1113" s="353">
        <v>1084</v>
      </c>
      <c r="R1113" s="54">
        <f t="shared" si="465"/>
        <v>6.3797858666068056E-29</v>
      </c>
      <c r="S1113" s="253">
        <f t="shared" si="457"/>
        <v>1.2378885999344183E-11</v>
      </c>
      <c r="T1113" s="253">
        <f t="shared" si="458"/>
        <v>5.6221000676239066E-12</v>
      </c>
      <c r="U1113">
        <f t="shared" si="466"/>
        <v>3.9758048216709012E-30</v>
      </c>
      <c r="V1113" s="253">
        <f t="shared" si="467"/>
        <v>5.6221000676239066E-12</v>
      </c>
      <c r="W1113" s="253">
        <f t="shared" si="468"/>
        <v>6.7567859317202766E-12</v>
      </c>
      <c r="X1113">
        <f t="shared" si="459"/>
        <v>113.65676595692612</v>
      </c>
      <c r="Y1113">
        <f t="shared" si="460"/>
        <v>15.595425926280697</v>
      </c>
      <c r="Z1113" s="55">
        <f t="shared" si="461"/>
        <v>8.5124747496230029</v>
      </c>
      <c r="AA1113" s="477">
        <f t="shared" si="462"/>
        <v>5.2910208818283448E-18</v>
      </c>
      <c r="AB1113" s="253">
        <f t="shared" si="470"/>
        <v>82934145321.75296</v>
      </c>
      <c r="AC1113" s="261">
        <f t="shared" si="469"/>
        <v>1.0266323303910245</v>
      </c>
      <c r="AD1113" s="435">
        <f t="shared" si="463"/>
        <v>-1.5404755755584792E-2</v>
      </c>
      <c r="AE1113" s="478">
        <f t="shared" si="471"/>
        <v>-5.231878161430354E-2</v>
      </c>
    </row>
    <row r="1114" spans="2:31" x14ac:dyDescent="0.3">
      <c r="B1114" s="353">
        <v>1085</v>
      </c>
      <c r="C1114" s="432">
        <f t="shared" si="472"/>
        <v>113.65676595692591</v>
      </c>
      <c r="D1114" s="433">
        <f t="shared" si="473"/>
        <v>15.595425926280686</v>
      </c>
      <c r="E1114" s="434">
        <f t="shared" si="474"/>
        <v>7.0829511766576889</v>
      </c>
      <c r="F1114" s="434">
        <f t="shared" si="475"/>
        <v>7.0829511766576809</v>
      </c>
      <c r="G1114" s="434">
        <f t="shared" si="476"/>
        <v>7.9936057773011271E-15</v>
      </c>
      <c r="H1114" s="467">
        <f t="shared" si="477"/>
        <v>8.5124747496229975</v>
      </c>
      <c r="I1114" s="253">
        <f t="shared" si="455"/>
        <v>113.65676595692612</v>
      </c>
      <c r="J1114">
        <f t="shared" si="456"/>
        <v>15.595425926280697</v>
      </c>
      <c r="K1114" s="253">
        <f t="shared" si="478"/>
        <v>9520287012118.8789</v>
      </c>
      <c r="L1114" s="249">
        <f t="shared" si="479"/>
        <v>83763486774.97049</v>
      </c>
      <c r="M1114" s="253">
        <f t="shared" si="480"/>
        <v>1306327253326.0427</v>
      </c>
      <c r="N1114" s="443">
        <f t="shared" si="464"/>
        <v>9.9999999999989334E-3</v>
      </c>
      <c r="O1114" s="454">
        <f t="shared" si="481"/>
        <v>9.9999999999999065E-3</v>
      </c>
      <c r="Q1114" s="353">
        <v>1085</v>
      </c>
      <c r="R1114" s="54">
        <f t="shared" si="465"/>
        <v>5.9861418248572114E-29</v>
      </c>
      <c r="S1114" s="253">
        <f t="shared" si="457"/>
        <v>1.2067517112869316E-11</v>
      </c>
      <c r="T1114" s="253">
        <f t="shared" si="458"/>
        <v>5.4806861279689915E-12</v>
      </c>
      <c r="U1114">
        <f t="shared" si="466"/>
        <v>3.7304906509552536E-30</v>
      </c>
      <c r="V1114" s="253">
        <f t="shared" si="467"/>
        <v>5.4806861279689915E-12</v>
      </c>
      <c r="W1114" s="253">
        <f t="shared" si="468"/>
        <v>6.5868309849003247E-12</v>
      </c>
      <c r="X1114">
        <f t="shared" si="459"/>
        <v>113.65676595692612</v>
      </c>
      <c r="Y1114">
        <f t="shared" si="460"/>
        <v>15.595425926280697</v>
      </c>
      <c r="Z1114" s="55">
        <f t="shared" si="461"/>
        <v>8.5124747496230029</v>
      </c>
      <c r="AA1114" s="477">
        <f t="shared" si="462"/>
        <v>5.0142011157952477E-18</v>
      </c>
      <c r="AB1114" s="253">
        <f t="shared" si="470"/>
        <v>83763486774.97049</v>
      </c>
      <c r="AC1114" s="261">
        <f t="shared" si="469"/>
        <v>1.0108173100905606</v>
      </c>
      <c r="AD1114" s="435">
        <f t="shared" si="463"/>
        <v>-1.5404755755588032E-2</v>
      </c>
      <c r="AE1114" s="478">
        <f t="shared" si="471"/>
        <v>-5.2318781614303575E-2</v>
      </c>
    </row>
    <row r="1115" spans="2:31" x14ac:dyDescent="0.3">
      <c r="B1115" s="353">
        <v>1086</v>
      </c>
      <c r="C1115" s="432">
        <f t="shared" si="472"/>
        <v>113.65676595692591</v>
      </c>
      <c r="D1115" s="433">
        <f t="shared" si="473"/>
        <v>15.595425926280686</v>
      </c>
      <c r="E1115" s="434">
        <f t="shared" si="474"/>
        <v>7.0829511766576889</v>
      </c>
      <c r="F1115" s="434">
        <f t="shared" si="475"/>
        <v>7.0829511766576809</v>
      </c>
      <c r="G1115" s="434">
        <f t="shared" si="476"/>
        <v>7.9936057773011271E-15</v>
      </c>
      <c r="H1115" s="467">
        <f t="shared" si="477"/>
        <v>8.5124747496229975</v>
      </c>
      <c r="I1115" s="253">
        <f t="shared" si="455"/>
        <v>113.65676595692612</v>
      </c>
      <c r="J1115">
        <f t="shared" si="456"/>
        <v>15.595425926280697</v>
      </c>
      <c r="K1115" s="253">
        <f t="shared" si="478"/>
        <v>9615489882240.0684</v>
      </c>
      <c r="L1115" s="249">
        <f t="shared" si="479"/>
        <v>84601121642.7202</v>
      </c>
      <c r="M1115" s="253">
        <f t="shared" si="480"/>
        <v>1319390525859.3066</v>
      </c>
      <c r="N1115" s="443">
        <f t="shared" si="464"/>
        <v>1.000000000000267E-2</v>
      </c>
      <c r="O1115" s="454">
        <f t="shared" si="481"/>
        <v>1.000000000000007E-2</v>
      </c>
      <c r="Q1115" s="353">
        <v>1086</v>
      </c>
      <c r="R1115" s="54">
        <f t="shared" si="465"/>
        <v>5.616786314861642E-29</v>
      </c>
      <c r="S1115" s="253">
        <f t="shared" si="457"/>
        <v>1.1763980157593284E-11</v>
      </c>
      <c r="T1115" s="253">
        <f t="shared" si="458"/>
        <v>5.3428292047471323E-12</v>
      </c>
      <c r="U1115">
        <f t="shared" si="466"/>
        <v>3.5003127973007173E-30</v>
      </c>
      <c r="V1115" s="253">
        <f t="shared" si="467"/>
        <v>5.3428292047471323E-12</v>
      </c>
      <c r="W1115" s="253">
        <f t="shared" si="468"/>
        <v>6.4211509528461517E-12</v>
      </c>
      <c r="X1115">
        <f t="shared" si="459"/>
        <v>113.65676595692612</v>
      </c>
      <c r="Y1115">
        <f t="shared" si="460"/>
        <v>15.595425926280697</v>
      </c>
      <c r="Z1115" s="55">
        <f t="shared" si="461"/>
        <v>8.5124747496230029</v>
      </c>
      <c r="AA1115" s="477">
        <f t="shared" si="462"/>
        <v>4.751864222647759E-18</v>
      </c>
      <c r="AB1115" s="253">
        <f t="shared" si="470"/>
        <v>84601121642.7202</v>
      </c>
      <c r="AC1115" s="261">
        <f t="shared" si="469"/>
        <v>0.99524591631509507</v>
      </c>
      <c r="AD1115" s="435">
        <f t="shared" si="463"/>
        <v>-1.5404755755588025E-2</v>
      </c>
      <c r="AE1115" s="478">
        <f t="shared" si="471"/>
        <v>-5.2318781614303526E-2</v>
      </c>
    </row>
    <row r="1116" spans="2:31" x14ac:dyDescent="0.3">
      <c r="B1116" s="353">
        <v>1087</v>
      </c>
      <c r="C1116" s="432">
        <f t="shared" si="472"/>
        <v>113.65676595692591</v>
      </c>
      <c r="D1116" s="433">
        <f t="shared" si="473"/>
        <v>15.595425926280686</v>
      </c>
      <c r="E1116" s="434">
        <f t="shared" si="474"/>
        <v>7.0829511766576889</v>
      </c>
      <c r="F1116" s="434">
        <f t="shared" si="475"/>
        <v>7.0829511766576809</v>
      </c>
      <c r="G1116" s="434">
        <f t="shared" si="476"/>
        <v>7.9936057773011271E-15</v>
      </c>
      <c r="H1116" s="467">
        <f t="shared" si="477"/>
        <v>8.5124747496229975</v>
      </c>
      <c r="I1116" s="253">
        <f t="shared" si="455"/>
        <v>113.65676595692612</v>
      </c>
      <c r="J1116">
        <f t="shared" si="456"/>
        <v>15.595425926280697</v>
      </c>
      <c r="K1116" s="253">
        <f t="shared" si="478"/>
        <v>9711644781062.4688</v>
      </c>
      <c r="L1116" s="249">
        <f t="shared" si="479"/>
        <v>85447132859.1474</v>
      </c>
      <c r="M1116" s="253">
        <f t="shared" si="480"/>
        <v>1332584431117.8958</v>
      </c>
      <c r="N1116" s="443">
        <f t="shared" si="464"/>
        <v>9.9999999999970026E-3</v>
      </c>
      <c r="O1116" s="454">
        <f t="shared" si="481"/>
        <v>9.999999999999969E-3</v>
      </c>
      <c r="Q1116" s="353">
        <v>1087</v>
      </c>
      <c r="R1116" s="54">
        <f t="shared" si="465"/>
        <v>5.2702206913665217E-29</v>
      </c>
      <c r="S1116" s="253">
        <f t="shared" si="457"/>
        <v>1.1468078135200008E-11</v>
      </c>
      <c r="T1116" s="253">
        <f t="shared" si="458"/>
        <v>5.2084398275289059E-12</v>
      </c>
      <c r="U1116">
        <f t="shared" si="466"/>
        <v>3.2843373232445435E-30</v>
      </c>
      <c r="V1116" s="253">
        <f t="shared" si="467"/>
        <v>5.2084398275289059E-12</v>
      </c>
      <c r="W1116" s="253">
        <f t="shared" si="468"/>
        <v>6.2596383076711017E-12</v>
      </c>
      <c r="X1116">
        <f t="shared" si="459"/>
        <v>113.65676595692612</v>
      </c>
      <c r="Y1116">
        <f t="shared" si="460"/>
        <v>15.595425926280697</v>
      </c>
      <c r="Z1116" s="55">
        <f t="shared" si="461"/>
        <v>8.5124747496230029</v>
      </c>
      <c r="AA1116" s="477">
        <f t="shared" si="462"/>
        <v>4.5032524761222287E-18</v>
      </c>
      <c r="AB1116" s="253">
        <f t="shared" si="470"/>
        <v>85447132859.1474</v>
      </c>
      <c r="AC1116" s="261">
        <f t="shared" si="469"/>
        <v>0.97991439605751463</v>
      </c>
      <c r="AD1116" s="435">
        <f t="shared" si="463"/>
        <v>-1.5404755755588031E-2</v>
      </c>
      <c r="AE1116" s="478">
        <f t="shared" si="471"/>
        <v>-5.2318781614303533E-2</v>
      </c>
    </row>
    <row r="1117" spans="2:31" x14ac:dyDescent="0.3">
      <c r="B1117" s="353">
        <v>1088</v>
      </c>
      <c r="C1117" s="432">
        <f t="shared" si="472"/>
        <v>113.65676595692591</v>
      </c>
      <c r="D1117" s="433">
        <f t="shared" si="473"/>
        <v>15.595425926280686</v>
      </c>
      <c r="E1117" s="434">
        <f t="shared" si="474"/>
        <v>7.0829511766576889</v>
      </c>
      <c r="F1117" s="434">
        <f t="shared" si="475"/>
        <v>7.0829511766576809</v>
      </c>
      <c r="G1117" s="434">
        <f t="shared" si="476"/>
        <v>7.9936057773011271E-15</v>
      </c>
      <c r="H1117" s="467">
        <f t="shared" si="477"/>
        <v>8.5124747496229975</v>
      </c>
      <c r="I1117" s="253">
        <f t="shared" si="455"/>
        <v>113.65676595692612</v>
      </c>
      <c r="J1117">
        <f t="shared" si="456"/>
        <v>15.595425926280697</v>
      </c>
      <c r="K1117" s="253">
        <f t="shared" si="478"/>
        <v>9808761228873.0938</v>
      </c>
      <c r="L1117" s="249">
        <f t="shared" si="479"/>
        <v>86301604187.738876</v>
      </c>
      <c r="M1117" s="253">
        <f t="shared" si="480"/>
        <v>1345910275429.0757</v>
      </c>
      <c r="N1117" s="443">
        <f t="shared" si="464"/>
        <v>1.0000000000000731E-2</v>
      </c>
      <c r="O1117" s="454">
        <f t="shared" si="481"/>
        <v>1.0000000000000031E-2</v>
      </c>
      <c r="Q1117" s="353">
        <v>1088</v>
      </c>
      <c r="R1117" s="54">
        <f t="shared" si="465"/>
        <v>4.945038778173993E-29</v>
      </c>
      <c r="S1117" s="253">
        <f t="shared" si="457"/>
        <v>1.117961900251612E-11</v>
      </c>
      <c r="T1117" s="253">
        <f t="shared" si="458"/>
        <v>5.0774307763546134E-12</v>
      </c>
      <c r="U1117">
        <f t="shared" si="466"/>
        <v>3.0816879169128774E-30</v>
      </c>
      <c r="V1117" s="253">
        <f t="shared" si="467"/>
        <v>5.0774307763546134E-12</v>
      </c>
      <c r="W1117" s="253">
        <f t="shared" si="468"/>
        <v>6.102188226161507E-12</v>
      </c>
      <c r="X1117">
        <f t="shared" si="459"/>
        <v>113.65676595692612</v>
      </c>
      <c r="Y1117">
        <f t="shared" si="460"/>
        <v>15.595425926280697</v>
      </c>
      <c r="Z1117" s="55">
        <f t="shared" si="461"/>
        <v>8.5124747496230029</v>
      </c>
      <c r="AA1117" s="477">
        <f t="shared" si="462"/>
        <v>4.2676477932699179E-18</v>
      </c>
      <c r="AB1117" s="253">
        <f t="shared" si="470"/>
        <v>86301604187.738876</v>
      </c>
      <c r="AC1117" s="261">
        <f t="shared" si="469"/>
        <v>0.96481905412486724</v>
      </c>
      <c r="AD1117" s="435">
        <f t="shared" si="463"/>
        <v>-1.5404755755584787E-2</v>
      </c>
      <c r="AE1117" s="478">
        <f t="shared" si="471"/>
        <v>-5.231878161430361E-2</v>
      </c>
    </row>
    <row r="1118" spans="2:31" x14ac:dyDescent="0.3">
      <c r="B1118" s="353">
        <v>1089</v>
      </c>
      <c r="C1118" s="432">
        <f t="shared" si="472"/>
        <v>113.65676595692591</v>
      </c>
      <c r="D1118" s="433">
        <f t="shared" si="473"/>
        <v>15.595425926280686</v>
      </c>
      <c r="E1118" s="434">
        <f t="shared" si="474"/>
        <v>7.0829511766576889</v>
      </c>
      <c r="F1118" s="434">
        <f t="shared" si="475"/>
        <v>7.0829511766576809</v>
      </c>
      <c r="G1118" s="434">
        <f t="shared" si="476"/>
        <v>7.9936057773011271E-15</v>
      </c>
      <c r="H1118" s="467">
        <f t="shared" si="477"/>
        <v>8.5124747496229975</v>
      </c>
      <c r="I1118" s="253">
        <f t="shared" si="455"/>
        <v>113.65676595692612</v>
      </c>
      <c r="J1118">
        <f t="shared" si="456"/>
        <v>15.595425926280697</v>
      </c>
      <c r="K1118" s="253">
        <f t="shared" si="478"/>
        <v>9906848841161.8262</v>
      </c>
      <c r="L1118" s="249">
        <f t="shared" si="479"/>
        <v>87164620229.616272</v>
      </c>
      <c r="M1118" s="253">
        <f t="shared" si="480"/>
        <v>1359369378183.3674</v>
      </c>
      <c r="N1118" s="443">
        <f t="shared" si="464"/>
        <v>1.0000000000000736E-2</v>
      </c>
      <c r="O1118" s="454">
        <f t="shared" si="481"/>
        <v>1.0000000000000151E-2</v>
      </c>
      <c r="Q1118" s="353">
        <v>1089</v>
      </c>
      <c r="R1118" s="54">
        <f t="shared" si="465"/>
        <v>4.6399211626380637E-29</v>
      </c>
      <c r="S1118" s="253">
        <f t="shared" si="457"/>
        <v>1.0898415546873053E-11</v>
      </c>
      <c r="T1118" s="253">
        <f t="shared" si="458"/>
        <v>4.9497170251276673E-12</v>
      </c>
      <c r="U1118">
        <f t="shared" si="466"/>
        <v>2.8915423364202712E-30</v>
      </c>
      <c r="V1118" s="253">
        <f t="shared" si="467"/>
        <v>4.9497170251276673E-12</v>
      </c>
      <c r="W1118" s="253">
        <f t="shared" si="468"/>
        <v>5.9486985217453854E-12</v>
      </c>
      <c r="X1118">
        <f t="shared" si="459"/>
        <v>113.65676595692612</v>
      </c>
      <c r="Y1118">
        <f t="shared" si="460"/>
        <v>15.595425926280697</v>
      </c>
      <c r="Z1118" s="55">
        <f t="shared" si="461"/>
        <v>8.5124747496230029</v>
      </c>
      <c r="AA1118" s="477">
        <f t="shared" si="462"/>
        <v>4.0443696603670644E-18</v>
      </c>
      <c r="AB1118" s="253">
        <f t="shared" si="470"/>
        <v>87164620229.616272</v>
      </c>
      <c r="AC1118" s="261">
        <f t="shared" si="469"/>
        <v>0.94995625224773961</v>
      </c>
      <c r="AD1118" s="435">
        <f t="shared" si="463"/>
        <v>-1.5404755755584486E-2</v>
      </c>
      <c r="AE1118" s="478">
        <f t="shared" si="471"/>
        <v>-5.2318781614303603E-2</v>
      </c>
    </row>
    <row r="1119" spans="2:31" x14ac:dyDescent="0.3">
      <c r="B1119" s="353">
        <v>1090</v>
      </c>
      <c r="C1119" s="432">
        <f t="shared" si="472"/>
        <v>113.65676595692591</v>
      </c>
      <c r="D1119" s="433">
        <f t="shared" si="473"/>
        <v>15.595425926280686</v>
      </c>
      <c r="E1119" s="434">
        <f t="shared" si="474"/>
        <v>7.0829511766576889</v>
      </c>
      <c r="F1119" s="434">
        <f t="shared" si="475"/>
        <v>7.0829511766576809</v>
      </c>
      <c r="G1119" s="434">
        <f t="shared" si="476"/>
        <v>7.9936057773011271E-15</v>
      </c>
      <c r="H1119" s="467">
        <f t="shared" si="477"/>
        <v>8.5124747496229975</v>
      </c>
      <c r="I1119" s="253">
        <f t="shared" ref="I1119:I1182" si="482">(($C$8*$C$11)/($C$9+$C$10))^(1/(1-$C$7))</f>
        <v>113.65676595692612</v>
      </c>
      <c r="J1119">
        <f t="shared" ref="J1119:J1182" si="483">$C$11*$C$17^$C$7</f>
        <v>15.595425926280697</v>
      </c>
      <c r="K1119" s="253">
        <f t="shared" si="478"/>
        <v>10005917329573.443</v>
      </c>
      <c r="L1119" s="249">
        <f t="shared" si="479"/>
        <v>88036266431.91243</v>
      </c>
      <c r="M1119" s="253">
        <f t="shared" si="480"/>
        <v>1372963071965.2043</v>
      </c>
      <c r="N1119" s="443">
        <f t="shared" si="464"/>
        <v>1.0000000000002384E-2</v>
      </c>
      <c r="O1119" s="454">
        <f t="shared" si="481"/>
        <v>9.9999999999998909E-3</v>
      </c>
      <c r="Q1119" s="353">
        <v>1090</v>
      </c>
      <c r="R1119" s="54">
        <f t="shared" si="465"/>
        <v>4.3536298422004132E-29</v>
      </c>
      <c r="S1119" s="253">
        <f t="shared" ref="S1119:S1182" si="484">$C$11*R1119^$C$7</f>
        <v>1.0624285264604552E-11</v>
      </c>
      <c r="T1119" s="253">
        <f t="shared" ref="T1119:T1182" si="485">$C$8*S1119</f>
        <v>4.8252156864319925E-12</v>
      </c>
      <c r="U1119">
        <f t="shared" si="466"/>
        <v>2.7131290736560257E-30</v>
      </c>
      <c r="V1119" s="253">
        <f t="shared" si="467"/>
        <v>4.8252156864319925E-12</v>
      </c>
      <c r="W1119" s="253">
        <f t="shared" si="468"/>
        <v>5.7990695781725596E-12</v>
      </c>
      <c r="X1119">
        <f t="shared" ref="X1119:X1182" si="486">(($C$8*$C$11)/($C$9+$C$10))^(1/(1-$C$7))</f>
        <v>113.65676595692612</v>
      </c>
      <c r="Y1119">
        <f t="shared" ref="Y1119:Y1182" si="487">$C$11*$C$17^$C$7</f>
        <v>15.595425926280697</v>
      </c>
      <c r="Z1119" s="55">
        <f t="shared" ref="Z1119:Z1182" si="488">(1-$C$8)*Y1119</f>
        <v>8.5124747496230029</v>
      </c>
      <c r="AA1119" s="477">
        <f t="shared" si="462"/>
        <v>3.8327731673388045E-18</v>
      </c>
      <c r="AB1119" s="253">
        <f t="shared" si="470"/>
        <v>88036266431.91243</v>
      </c>
      <c r="AC1119" s="261">
        <f t="shared" si="469"/>
        <v>0.93532240820337098</v>
      </c>
      <c r="AD1119" s="435">
        <f t="shared" si="463"/>
        <v>-1.5404755755586372E-2</v>
      </c>
      <c r="AE1119" s="478">
        <f t="shared" si="471"/>
        <v>-5.2318781614303637E-2</v>
      </c>
    </row>
    <row r="1120" spans="2:31" x14ac:dyDescent="0.3">
      <c r="B1120" s="353">
        <v>1091</v>
      </c>
      <c r="C1120" s="432">
        <f t="shared" si="472"/>
        <v>113.65676595692591</v>
      </c>
      <c r="D1120" s="433">
        <f t="shared" si="473"/>
        <v>15.595425926280686</v>
      </c>
      <c r="E1120" s="434">
        <f t="shared" si="474"/>
        <v>7.0829511766576889</v>
      </c>
      <c r="F1120" s="434">
        <f t="shared" si="475"/>
        <v>7.0829511766576809</v>
      </c>
      <c r="G1120" s="434">
        <f t="shared" si="476"/>
        <v>7.9936057773011271E-15</v>
      </c>
      <c r="H1120" s="467">
        <f t="shared" si="477"/>
        <v>8.5124747496229975</v>
      </c>
      <c r="I1120" s="253">
        <f t="shared" si="482"/>
        <v>113.65676595692612</v>
      </c>
      <c r="J1120">
        <f t="shared" si="483"/>
        <v>15.595425926280697</v>
      </c>
      <c r="K1120" s="253">
        <f t="shared" si="478"/>
        <v>10105976502869.178</v>
      </c>
      <c r="L1120" s="249">
        <f t="shared" si="479"/>
        <v>88916629096.231552</v>
      </c>
      <c r="M1120" s="253">
        <f t="shared" si="480"/>
        <v>1386692702684.8525</v>
      </c>
      <c r="N1120" s="443">
        <f t="shared" si="464"/>
        <v>9.9999999999971952E-3</v>
      </c>
      <c r="O1120" s="454">
        <f t="shared" si="481"/>
        <v>9.999999999999995E-3</v>
      </c>
      <c r="Q1120" s="353">
        <v>1091</v>
      </c>
      <c r="R1120" s="54">
        <f t="shared" si="465"/>
        <v>4.0850032012443713E-29</v>
      </c>
      <c r="S1120" s="253">
        <f t="shared" si="484"/>
        <v>1.035705024259966E-11</v>
      </c>
      <c r="T1120" s="253">
        <f t="shared" si="485"/>
        <v>4.703845957737118E-12</v>
      </c>
      <c r="U1120">
        <f t="shared" si="466"/>
        <v>2.5457242239207904E-30</v>
      </c>
      <c r="V1120" s="253">
        <f t="shared" si="467"/>
        <v>4.703845957737118E-12</v>
      </c>
      <c r="W1120" s="253">
        <f t="shared" si="468"/>
        <v>5.6532042848625417E-12</v>
      </c>
      <c r="X1120">
        <f t="shared" si="486"/>
        <v>113.65676595692612</v>
      </c>
      <c r="Y1120">
        <f t="shared" si="487"/>
        <v>15.595425926280697</v>
      </c>
      <c r="Z1120" s="55">
        <f t="shared" si="488"/>
        <v>8.5124747496230029</v>
      </c>
      <c r="AA1120" s="477">
        <f t="shared" ref="AA1120:AA1183" si="489">AA1119*(1-$C$9)</f>
        <v>3.6322471450196428E-18</v>
      </c>
      <c r="AB1120" s="253">
        <f t="shared" si="470"/>
        <v>88916629096.231552</v>
      </c>
      <c r="AC1120" s="261">
        <f t="shared" si="469"/>
        <v>0.92091399495226789</v>
      </c>
      <c r="AD1120" s="435">
        <f t="shared" ref="AD1120:AD1183" si="490">(AC1120-AC1119)/AC1119</f>
        <v>-1.5404755755589907E-2</v>
      </c>
      <c r="AE1120" s="478">
        <f t="shared" si="471"/>
        <v>-5.2318781614303617E-2</v>
      </c>
    </row>
    <row r="1121" spans="2:31" x14ac:dyDescent="0.3">
      <c r="B1121" s="353">
        <v>1092</v>
      </c>
      <c r="C1121" s="432">
        <f t="shared" si="472"/>
        <v>113.65676595692591</v>
      </c>
      <c r="D1121" s="433">
        <f t="shared" si="473"/>
        <v>15.595425926280686</v>
      </c>
      <c r="E1121" s="434">
        <f t="shared" si="474"/>
        <v>7.0829511766576889</v>
      </c>
      <c r="F1121" s="434">
        <f t="shared" si="475"/>
        <v>7.0829511766576809</v>
      </c>
      <c r="G1121" s="434">
        <f t="shared" si="476"/>
        <v>7.9936057773011271E-15</v>
      </c>
      <c r="H1121" s="467">
        <f t="shared" si="477"/>
        <v>8.5124747496229975</v>
      </c>
      <c r="I1121" s="253">
        <f t="shared" si="482"/>
        <v>113.65676595692612</v>
      </c>
      <c r="J1121">
        <f t="shared" si="483"/>
        <v>15.595425926280697</v>
      </c>
      <c r="K1121" s="253">
        <f t="shared" si="478"/>
        <v>10207036267897.869</v>
      </c>
      <c r="L1121" s="249">
        <f t="shared" si="479"/>
        <v>89805795387.193863</v>
      </c>
      <c r="M1121" s="253">
        <f t="shared" si="480"/>
        <v>1400559629711.6992</v>
      </c>
      <c r="N1121" s="443">
        <f t="shared" ref="N1121:N1184" si="491">(M1121-M1120)/M1120</f>
        <v>9.9999999999986697E-3</v>
      </c>
      <c r="O1121" s="454">
        <f t="shared" si="481"/>
        <v>9.9999999999999638E-3</v>
      </c>
      <c r="Q1121" s="353">
        <v>1092</v>
      </c>
      <c r="R1121" s="54">
        <f t="shared" si="465"/>
        <v>3.8329512978858774E-29</v>
      </c>
      <c r="S1121" s="253">
        <f t="shared" si="484"/>
        <v>1.0096537042835694E-11</v>
      </c>
      <c r="T1121" s="253">
        <f t="shared" si="485"/>
        <v>4.5855290689566972E-12</v>
      </c>
      <c r="U1121">
        <f t="shared" si="466"/>
        <v>2.3886485487121152E-30</v>
      </c>
      <c r="V1121" s="253">
        <f t="shared" si="467"/>
        <v>4.5855290689566972E-12</v>
      </c>
      <c r="W1121" s="253">
        <f t="shared" si="468"/>
        <v>5.5110079738789966E-12</v>
      </c>
      <c r="X1121">
        <f t="shared" si="486"/>
        <v>113.65676595692612</v>
      </c>
      <c r="Y1121">
        <f t="shared" si="487"/>
        <v>15.595425926280697</v>
      </c>
      <c r="Z1121" s="55">
        <f t="shared" si="488"/>
        <v>8.5124747496230029</v>
      </c>
      <c r="AA1121" s="477">
        <f t="shared" si="489"/>
        <v>3.4422123998701824E-18</v>
      </c>
      <c r="AB1121" s="253">
        <f t="shared" si="470"/>
        <v>89805795387.193863</v>
      </c>
      <c r="AC1121" s="261">
        <f t="shared" si="469"/>
        <v>0.9067275397881267</v>
      </c>
      <c r="AD1121" s="435">
        <f t="shared" si="490"/>
        <v>-1.5404755755586589E-2</v>
      </c>
      <c r="AE1121" s="478">
        <f t="shared" si="471"/>
        <v>-5.2318781614303603E-2</v>
      </c>
    </row>
    <row r="1122" spans="2:31" x14ac:dyDescent="0.3">
      <c r="B1122" s="353">
        <v>1093</v>
      </c>
      <c r="C1122" s="432">
        <f t="shared" si="472"/>
        <v>113.65676595692591</v>
      </c>
      <c r="D1122" s="433">
        <f t="shared" si="473"/>
        <v>15.595425926280686</v>
      </c>
      <c r="E1122" s="434">
        <f t="shared" si="474"/>
        <v>7.0829511766576889</v>
      </c>
      <c r="F1122" s="434">
        <f t="shared" si="475"/>
        <v>7.0829511766576809</v>
      </c>
      <c r="G1122" s="434">
        <f t="shared" si="476"/>
        <v>7.9936057773011271E-15</v>
      </c>
      <c r="H1122" s="467">
        <f t="shared" si="477"/>
        <v>8.5124747496229975</v>
      </c>
      <c r="I1122" s="253">
        <f t="shared" si="482"/>
        <v>113.65676595692612</v>
      </c>
      <c r="J1122">
        <f t="shared" si="483"/>
        <v>15.595425926280697</v>
      </c>
      <c r="K1122" s="253">
        <f t="shared" si="478"/>
        <v>10309106630576.848</v>
      </c>
      <c r="L1122" s="249">
        <f t="shared" si="479"/>
        <v>90703853341.065796</v>
      </c>
      <c r="M1122" s="253">
        <f t="shared" si="480"/>
        <v>1414565226008.8174</v>
      </c>
      <c r="N1122" s="443">
        <f t="shared" si="491"/>
        <v>1.0000000000000836E-2</v>
      </c>
      <c r="O1122" s="454">
        <f t="shared" si="481"/>
        <v>9.9999999999999829E-3</v>
      </c>
      <c r="Q1122" s="353">
        <v>1093</v>
      </c>
      <c r="R1122" s="54">
        <f t="shared" si="465"/>
        <v>3.5964514415777474E-29</v>
      </c>
      <c r="S1122" s="253">
        <f t="shared" si="484"/>
        <v>9.8425765898154368E-12</v>
      </c>
      <c r="T1122" s="253">
        <f t="shared" si="485"/>
        <v>4.4701882313260234E-12</v>
      </c>
      <c r="U1122">
        <f t="shared" si="466"/>
        <v>2.2412647197413096E-30</v>
      </c>
      <c r="V1122" s="253">
        <f t="shared" si="467"/>
        <v>4.4701882313260234E-12</v>
      </c>
      <c r="W1122" s="253">
        <f t="shared" si="468"/>
        <v>5.3723883584894133E-12</v>
      </c>
      <c r="X1122">
        <f t="shared" si="486"/>
        <v>113.65676595692612</v>
      </c>
      <c r="Y1122">
        <f t="shared" si="487"/>
        <v>15.595425926280697</v>
      </c>
      <c r="Z1122" s="55">
        <f t="shared" si="488"/>
        <v>8.5124747496230029</v>
      </c>
      <c r="AA1122" s="477">
        <f t="shared" si="489"/>
        <v>3.2621200410513266E-18</v>
      </c>
      <c r="AB1122" s="253">
        <f t="shared" si="470"/>
        <v>90703853341.065796</v>
      </c>
      <c r="AC1122" s="261">
        <f t="shared" si="469"/>
        <v>0.89275962350082694</v>
      </c>
      <c r="AD1122" s="435">
        <f t="shared" si="490"/>
        <v>-1.5404755755586315E-2</v>
      </c>
      <c r="AE1122" s="478">
        <f t="shared" si="471"/>
        <v>-5.2318781614303554E-2</v>
      </c>
    </row>
    <row r="1123" spans="2:31" x14ac:dyDescent="0.3">
      <c r="B1123" s="353">
        <v>1094</v>
      </c>
      <c r="C1123" s="432">
        <f t="shared" si="472"/>
        <v>113.65676595692591</v>
      </c>
      <c r="D1123" s="433">
        <f t="shared" si="473"/>
        <v>15.595425926280686</v>
      </c>
      <c r="E1123" s="434">
        <f t="shared" si="474"/>
        <v>7.0829511766576889</v>
      </c>
      <c r="F1123" s="434">
        <f t="shared" si="475"/>
        <v>7.0829511766576809</v>
      </c>
      <c r="G1123" s="434">
        <f t="shared" si="476"/>
        <v>7.9936057773011271E-15</v>
      </c>
      <c r="H1123" s="467">
        <f t="shared" si="477"/>
        <v>8.5124747496229975</v>
      </c>
      <c r="I1123" s="253">
        <f t="shared" si="482"/>
        <v>113.65676595692612</v>
      </c>
      <c r="J1123">
        <f t="shared" si="483"/>
        <v>15.595425926280697</v>
      </c>
      <c r="K1123" s="253">
        <f t="shared" si="478"/>
        <v>10412197696882.615</v>
      </c>
      <c r="L1123" s="249">
        <f t="shared" si="479"/>
        <v>91610891874.476456</v>
      </c>
      <c r="M1123" s="253">
        <f t="shared" si="480"/>
        <v>1428710878268.9092</v>
      </c>
      <c r="N1123" s="443">
        <f t="shared" si="491"/>
        <v>1.0000000000002561E-2</v>
      </c>
      <c r="O1123" s="454">
        <f t="shared" si="481"/>
        <v>9.9999999999999135E-3</v>
      </c>
      <c r="Q1123" s="353">
        <v>1094</v>
      </c>
      <c r="R1123" s="54">
        <f t="shared" si="465"/>
        <v>3.3745440435835582E-29</v>
      </c>
      <c r="S1123" s="253">
        <f t="shared" si="484"/>
        <v>9.5950040608353335E-12</v>
      </c>
      <c r="T1123" s="253">
        <f t="shared" si="485"/>
        <v>4.3577485875653001E-12</v>
      </c>
      <c r="U1123">
        <f t="shared" si="466"/>
        <v>2.1029747329993274E-30</v>
      </c>
      <c r="V1123" s="253">
        <f t="shared" si="467"/>
        <v>4.3577485875653001E-12</v>
      </c>
      <c r="W1123" s="253">
        <f t="shared" si="468"/>
        <v>5.2372554732700334E-12</v>
      </c>
      <c r="X1123">
        <f t="shared" si="486"/>
        <v>113.65676595692612</v>
      </c>
      <c r="Y1123">
        <f t="shared" si="487"/>
        <v>15.595425926280697</v>
      </c>
      <c r="Z1123" s="55">
        <f t="shared" si="488"/>
        <v>8.5124747496230029</v>
      </c>
      <c r="AA1123" s="477">
        <f t="shared" si="489"/>
        <v>3.0914498950239191E-18</v>
      </c>
      <c r="AB1123" s="253">
        <f t="shared" si="470"/>
        <v>91610891874.476456</v>
      </c>
      <c r="AC1123" s="261">
        <f t="shared" si="469"/>
        <v>0.87900687955234746</v>
      </c>
      <c r="AD1123" s="435">
        <f t="shared" si="490"/>
        <v>-1.5404755755586358E-2</v>
      </c>
      <c r="AE1123" s="478">
        <f t="shared" si="471"/>
        <v>-5.2318781614303603E-2</v>
      </c>
    </row>
    <row r="1124" spans="2:31" x14ac:dyDescent="0.3">
      <c r="B1124" s="353">
        <v>1095</v>
      </c>
      <c r="C1124" s="432">
        <f t="shared" si="472"/>
        <v>113.65676595692591</v>
      </c>
      <c r="D1124" s="433">
        <f t="shared" si="473"/>
        <v>15.595425926280686</v>
      </c>
      <c r="E1124" s="434">
        <f t="shared" si="474"/>
        <v>7.0829511766576889</v>
      </c>
      <c r="F1124" s="434">
        <f t="shared" si="475"/>
        <v>7.0829511766576809</v>
      </c>
      <c r="G1124" s="434">
        <f t="shared" si="476"/>
        <v>7.9936057773011271E-15</v>
      </c>
      <c r="H1124" s="467">
        <f t="shared" si="477"/>
        <v>8.5124747496229975</v>
      </c>
      <c r="I1124" s="253">
        <f t="shared" si="482"/>
        <v>113.65676595692612</v>
      </c>
      <c r="J1124">
        <f t="shared" si="483"/>
        <v>15.595425926280697</v>
      </c>
      <c r="K1124" s="253">
        <f t="shared" si="478"/>
        <v>10516319673851.441</v>
      </c>
      <c r="L1124" s="249">
        <f t="shared" si="479"/>
        <v>92527000793.221222</v>
      </c>
      <c r="M1124" s="253">
        <f t="shared" si="480"/>
        <v>1442997987051.5991</v>
      </c>
      <c r="N1124" s="443">
        <f t="shared" si="491"/>
        <v>1.0000000000000595E-2</v>
      </c>
      <c r="O1124" s="454">
        <f t="shared" si="481"/>
        <v>1.0000000000000002E-2</v>
      </c>
      <c r="Q1124" s="353">
        <v>1095</v>
      </c>
      <c r="R1124" s="54">
        <f t="shared" si="465"/>
        <v>3.166328723484615E-29</v>
      </c>
      <c r="S1124" s="253">
        <f t="shared" si="484"/>
        <v>9.3536587790141735E-12</v>
      </c>
      <c r="T1124" s="253">
        <f t="shared" si="485"/>
        <v>4.2481371632966429E-12</v>
      </c>
      <c r="U1124">
        <f t="shared" si="466"/>
        <v>1.9732174823793438E-30</v>
      </c>
      <c r="V1124" s="253">
        <f t="shared" si="467"/>
        <v>4.2481371632966429E-12</v>
      </c>
      <c r="W1124" s="253">
        <f t="shared" si="468"/>
        <v>5.1055216157175306E-12</v>
      </c>
      <c r="X1124">
        <f t="shared" si="486"/>
        <v>113.65676595692612</v>
      </c>
      <c r="Y1124">
        <f t="shared" si="487"/>
        <v>15.595425926280697</v>
      </c>
      <c r="Z1124" s="55">
        <f t="shared" si="488"/>
        <v>8.5124747496230029</v>
      </c>
      <c r="AA1124" s="477">
        <f t="shared" si="489"/>
        <v>2.9297090030946009E-18</v>
      </c>
      <c r="AB1124" s="253">
        <f t="shared" si="470"/>
        <v>92527000793.221222</v>
      </c>
      <c r="AC1124" s="261">
        <f t="shared" si="469"/>
        <v>0.86546599326536344</v>
      </c>
      <c r="AD1124" s="435">
        <f t="shared" si="490"/>
        <v>-1.540475575558635E-2</v>
      </c>
      <c r="AE1124" s="478">
        <f t="shared" si="471"/>
        <v>-5.2318781614303596E-2</v>
      </c>
    </row>
    <row r="1125" spans="2:31" x14ac:dyDescent="0.3">
      <c r="B1125" s="353">
        <v>1096</v>
      </c>
      <c r="C1125" s="432">
        <f t="shared" si="472"/>
        <v>113.65676595692591</v>
      </c>
      <c r="D1125" s="433">
        <f t="shared" si="473"/>
        <v>15.595425926280686</v>
      </c>
      <c r="E1125" s="434">
        <f t="shared" si="474"/>
        <v>7.0829511766576889</v>
      </c>
      <c r="F1125" s="434">
        <f t="shared" si="475"/>
        <v>7.0829511766576809</v>
      </c>
      <c r="G1125" s="434">
        <f t="shared" si="476"/>
        <v>7.9936057773011271E-15</v>
      </c>
      <c r="H1125" s="467">
        <f t="shared" si="477"/>
        <v>8.5124747496229975</v>
      </c>
      <c r="I1125" s="253">
        <f t="shared" si="482"/>
        <v>113.65676595692612</v>
      </c>
      <c r="J1125">
        <f t="shared" si="483"/>
        <v>15.595425926280697</v>
      </c>
      <c r="K1125" s="253">
        <f t="shared" si="478"/>
        <v>10621482870589.957</v>
      </c>
      <c r="L1125" s="249">
        <f t="shared" si="479"/>
        <v>93452270801.153442</v>
      </c>
      <c r="M1125" s="253">
        <f t="shared" si="480"/>
        <v>1457427966922.1108</v>
      </c>
      <c r="N1125" s="443">
        <f t="shared" si="491"/>
        <v>9.999999999997039E-3</v>
      </c>
      <c r="O1125" s="454">
        <f t="shared" si="481"/>
        <v>1.0000000000000115E-2</v>
      </c>
      <c r="Q1125" s="353">
        <v>1096</v>
      </c>
      <c r="R1125" s="54">
        <f t="shared" si="465"/>
        <v>2.9709606559223035E-29</v>
      </c>
      <c r="S1125" s="253">
        <f t="shared" si="484"/>
        <v>9.1183841090121886E-12</v>
      </c>
      <c r="T1125" s="253">
        <f t="shared" si="485"/>
        <v>4.1412828196829746E-12</v>
      </c>
      <c r="U1125">
        <f t="shared" si="466"/>
        <v>1.8514664830111019E-30</v>
      </c>
      <c r="V1125" s="253">
        <f t="shared" si="467"/>
        <v>4.1412828196829746E-12</v>
      </c>
      <c r="W1125" s="253">
        <f t="shared" si="468"/>
        <v>4.977101289329214E-12</v>
      </c>
      <c r="X1125">
        <f t="shared" si="486"/>
        <v>113.65676595692612</v>
      </c>
      <c r="Y1125">
        <f t="shared" si="487"/>
        <v>15.595425926280697</v>
      </c>
      <c r="Z1125" s="55">
        <f t="shared" si="488"/>
        <v>8.5124747496230029</v>
      </c>
      <c r="AA1125" s="477">
        <f t="shared" si="489"/>
        <v>2.7764301975682355E-18</v>
      </c>
      <c r="AB1125" s="253">
        <f t="shared" si="470"/>
        <v>93452270801.153442</v>
      </c>
      <c r="AC1125" s="261">
        <f t="shared" si="469"/>
        <v>0.85213370102434149</v>
      </c>
      <c r="AD1125" s="435">
        <f t="shared" si="490"/>
        <v>-1.5404755755589913E-2</v>
      </c>
      <c r="AE1125" s="478">
        <f t="shared" si="471"/>
        <v>-5.2318781614303561E-2</v>
      </c>
    </row>
    <row r="1126" spans="2:31" x14ac:dyDescent="0.3">
      <c r="B1126" s="353">
        <v>1097</v>
      </c>
      <c r="C1126" s="432">
        <f t="shared" si="472"/>
        <v>113.65676595692591</v>
      </c>
      <c r="D1126" s="433">
        <f t="shared" si="473"/>
        <v>15.595425926280686</v>
      </c>
      <c r="E1126" s="434">
        <f t="shared" si="474"/>
        <v>7.0829511766576889</v>
      </c>
      <c r="F1126" s="434">
        <f t="shared" si="475"/>
        <v>7.0829511766576809</v>
      </c>
      <c r="G1126" s="434">
        <f t="shared" si="476"/>
        <v>7.9936057773011271E-15</v>
      </c>
      <c r="H1126" s="467">
        <f t="shared" si="477"/>
        <v>8.5124747496229975</v>
      </c>
      <c r="I1126" s="253">
        <f t="shared" si="482"/>
        <v>113.65676595692612</v>
      </c>
      <c r="J1126">
        <f t="shared" si="483"/>
        <v>15.595425926280697</v>
      </c>
      <c r="K1126" s="253">
        <f t="shared" si="478"/>
        <v>10727697699295.857</v>
      </c>
      <c r="L1126" s="249">
        <f t="shared" si="479"/>
        <v>94386793509.164978</v>
      </c>
      <c r="M1126" s="253">
        <f t="shared" si="480"/>
        <v>1472002246591.3303</v>
      </c>
      <c r="N1126" s="443">
        <f t="shared" si="491"/>
        <v>9.9999999999988848E-3</v>
      </c>
      <c r="O1126" s="454">
        <f t="shared" si="481"/>
        <v>1.0000000000000077E-2</v>
      </c>
      <c r="Q1126" s="353">
        <v>1097</v>
      </c>
      <c r="R1126" s="54">
        <f t="shared" si="465"/>
        <v>2.7876471427528873E-29</v>
      </c>
      <c r="S1126" s="253">
        <f t="shared" si="484"/>
        <v>8.8890273553735093E-12</v>
      </c>
      <c r="T1126" s="253">
        <f t="shared" si="485"/>
        <v>4.0371162072583724E-12</v>
      </c>
      <c r="U1126">
        <f t="shared" si="466"/>
        <v>1.7372277350695456E-30</v>
      </c>
      <c r="V1126" s="253">
        <f t="shared" si="467"/>
        <v>4.0371162072583724E-12</v>
      </c>
      <c r="W1126" s="253">
        <f t="shared" si="468"/>
        <v>4.8519111481151368E-12</v>
      </c>
      <c r="X1126">
        <f t="shared" si="486"/>
        <v>113.65676595692612</v>
      </c>
      <c r="Y1126">
        <f t="shared" si="487"/>
        <v>15.595425926280697</v>
      </c>
      <c r="Z1126" s="55">
        <f t="shared" si="488"/>
        <v>8.5124747496230029</v>
      </c>
      <c r="AA1126" s="477">
        <f t="shared" si="489"/>
        <v>2.6311707523943053E-18</v>
      </c>
      <c r="AB1126" s="253">
        <f t="shared" si="470"/>
        <v>94386793509.164978</v>
      </c>
      <c r="AC1126" s="261">
        <f t="shared" si="469"/>
        <v>0.83900678948895768</v>
      </c>
      <c r="AD1126" s="435">
        <f t="shared" si="490"/>
        <v>-1.5404755755586337E-2</v>
      </c>
      <c r="AE1126" s="478">
        <f t="shared" si="471"/>
        <v>-5.2318781614303575E-2</v>
      </c>
    </row>
    <row r="1127" spans="2:31" x14ac:dyDescent="0.3">
      <c r="B1127" s="353">
        <v>1098</v>
      </c>
      <c r="C1127" s="432">
        <f t="shared" si="472"/>
        <v>113.65676595692591</v>
      </c>
      <c r="D1127" s="433">
        <f t="shared" si="473"/>
        <v>15.595425926280686</v>
      </c>
      <c r="E1127" s="434">
        <f t="shared" si="474"/>
        <v>7.0829511766576889</v>
      </c>
      <c r="F1127" s="434">
        <f t="shared" si="475"/>
        <v>7.0829511766576809</v>
      </c>
      <c r="G1127" s="434">
        <f t="shared" si="476"/>
        <v>7.9936057773011271E-15</v>
      </c>
      <c r="H1127" s="467">
        <f t="shared" si="477"/>
        <v>8.5124747496229975</v>
      </c>
      <c r="I1127" s="253">
        <f t="shared" si="482"/>
        <v>113.65676595692612</v>
      </c>
      <c r="J1127">
        <f t="shared" si="483"/>
        <v>15.595425926280697</v>
      </c>
      <c r="K1127" s="253">
        <f t="shared" si="478"/>
        <v>10834974676288.814</v>
      </c>
      <c r="L1127" s="249">
        <f t="shared" si="479"/>
        <v>95330661444.256622</v>
      </c>
      <c r="M1127" s="253">
        <f t="shared" si="480"/>
        <v>1486722269057.2471</v>
      </c>
      <c r="N1127" s="443">
        <f t="shared" si="491"/>
        <v>1.000000000000234E-2</v>
      </c>
      <c r="O1127" s="454">
        <f t="shared" si="481"/>
        <v>9.9999999999998562E-3</v>
      </c>
      <c r="Q1127" s="353">
        <v>1098</v>
      </c>
      <c r="R1127" s="54">
        <f t="shared" ref="R1127:R1190" si="492">AA1127/AB1127</f>
        <v>2.6156443967063982E-29</v>
      </c>
      <c r="S1127" s="253">
        <f t="shared" si="484"/>
        <v>8.6654396634250154E-12</v>
      </c>
      <c r="T1127" s="253">
        <f t="shared" si="485"/>
        <v>3.9355697209194492E-12</v>
      </c>
      <c r="U1127">
        <f t="shared" ref="U1127:U1190" si="493">($C$9+$C$10)*R1127</f>
        <v>1.6300377193902288E-30</v>
      </c>
      <c r="V1127" s="253">
        <f t="shared" ref="V1127:V1190" si="494">T1127-U1127</f>
        <v>3.9355697209194492E-12</v>
      </c>
      <c r="W1127" s="253">
        <f t="shared" ref="W1127:W1190" si="495">(1-$C$8)*S1127</f>
        <v>4.7298699425055662E-12</v>
      </c>
      <c r="X1127">
        <f t="shared" si="486"/>
        <v>113.65676595692612</v>
      </c>
      <c r="Y1127">
        <f t="shared" si="487"/>
        <v>15.595425926280697</v>
      </c>
      <c r="Z1127" s="55">
        <f t="shared" si="488"/>
        <v>8.5124747496230029</v>
      </c>
      <c r="AA1127" s="477">
        <f t="shared" si="489"/>
        <v>2.4935111044098449E-18</v>
      </c>
      <c r="AB1127" s="253">
        <f t="shared" si="470"/>
        <v>95330661444.256622</v>
      </c>
      <c r="AC1127" s="261">
        <f t="shared" si="469"/>
        <v>0.82608209481960448</v>
      </c>
      <c r="AD1127" s="435">
        <f t="shared" si="490"/>
        <v>-1.5404755755582956E-2</v>
      </c>
      <c r="AE1127" s="478">
        <f t="shared" si="471"/>
        <v>-5.2318781614303547E-2</v>
      </c>
    </row>
    <row r="1128" spans="2:31" x14ac:dyDescent="0.3">
      <c r="B1128" s="353">
        <v>1099</v>
      </c>
      <c r="C1128" s="432">
        <f t="shared" si="472"/>
        <v>113.65676595692591</v>
      </c>
      <c r="D1128" s="433">
        <f t="shared" si="473"/>
        <v>15.595425926280686</v>
      </c>
      <c r="E1128" s="434">
        <f t="shared" si="474"/>
        <v>7.0829511766576889</v>
      </c>
      <c r="F1128" s="434">
        <f t="shared" si="475"/>
        <v>7.0829511766576809</v>
      </c>
      <c r="G1128" s="434">
        <f t="shared" si="476"/>
        <v>7.9936057773011271E-15</v>
      </c>
      <c r="H1128" s="467">
        <f t="shared" si="477"/>
        <v>8.5124747496229975</v>
      </c>
      <c r="I1128" s="253">
        <f t="shared" si="482"/>
        <v>113.65676595692612</v>
      </c>
      <c r="J1128">
        <f t="shared" si="483"/>
        <v>15.595425926280697</v>
      </c>
      <c r="K1128" s="253">
        <f t="shared" si="478"/>
        <v>10943324423051.703</v>
      </c>
      <c r="L1128" s="249">
        <f t="shared" si="479"/>
        <v>96283968058.699188</v>
      </c>
      <c r="M1128" s="253">
        <f t="shared" si="480"/>
        <v>1501589491747.821</v>
      </c>
      <c r="N1128" s="443">
        <f t="shared" si="491"/>
        <v>1.0000000000001012E-2</v>
      </c>
      <c r="O1128" s="454">
        <f t="shared" si="481"/>
        <v>1.0000000000000049E-2</v>
      </c>
      <c r="Q1128" s="353">
        <v>1099</v>
      </c>
      <c r="R1128" s="54">
        <f t="shared" si="492"/>
        <v>2.4542545234994445E-29</v>
      </c>
      <c r="S1128" s="253">
        <f t="shared" si="484"/>
        <v>8.4474759226685058E-12</v>
      </c>
      <c r="T1128" s="253">
        <f t="shared" si="485"/>
        <v>3.836577456049116E-12</v>
      </c>
      <c r="U1128">
        <f t="shared" si="493"/>
        <v>1.5294615167587861E-30</v>
      </c>
      <c r="V1128" s="253">
        <f t="shared" si="494"/>
        <v>3.836577456049116E-12</v>
      </c>
      <c r="W1128" s="253">
        <f t="shared" si="495"/>
        <v>4.6108984666193897E-12</v>
      </c>
      <c r="X1128">
        <f t="shared" si="486"/>
        <v>113.65676595692612</v>
      </c>
      <c r="Y1128">
        <f t="shared" si="487"/>
        <v>15.595425926280697</v>
      </c>
      <c r="Z1128" s="55">
        <f t="shared" si="488"/>
        <v>8.5124747496230029</v>
      </c>
      <c r="AA1128" s="477">
        <f t="shared" si="489"/>
        <v>2.3630536414853851E-18</v>
      </c>
      <c r="AB1128" s="253">
        <f t="shared" si="470"/>
        <v>96283968058.699188</v>
      </c>
      <c r="AC1128" s="261">
        <f t="shared" si="469"/>
        <v>0.81335650191484532</v>
      </c>
      <c r="AD1128" s="435">
        <f t="shared" si="490"/>
        <v>-1.5404755755586389E-2</v>
      </c>
      <c r="AE1128" s="478">
        <f t="shared" si="471"/>
        <v>-5.2318781614303631E-2</v>
      </c>
    </row>
    <row r="1129" spans="2:31" x14ac:dyDescent="0.3">
      <c r="B1129" s="353">
        <v>1100</v>
      </c>
      <c r="C1129" s="432">
        <f t="shared" si="472"/>
        <v>113.65676595692591</v>
      </c>
      <c r="D1129" s="433">
        <f t="shared" si="473"/>
        <v>15.595425926280686</v>
      </c>
      <c r="E1129" s="434">
        <f t="shared" si="474"/>
        <v>7.0829511766576889</v>
      </c>
      <c r="F1129" s="434">
        <f t="shared" si="475"/>
        <v>7.0829511766576809</v>
      </c>
      <c r="G1129" s="434">
        <f t="shared" si="476"/>
        <v>7.9936057773011271E-15</v>
      </c>
      <c r="H1129" s="467">
        <f t="shared" si="477"/>
        <v>8.5124747496229975</v>
      </c>
      <c r="I1129" s="253">
        <f t="shared" si="482"/>
        <v>113.65676595692612</v>
      </c>
      <c r="J1129">
        <f t="shared" si="483"/>
        <v>15.595425926280697</v>
      </c>
      <c r="K1129" s="253">
        <f t="shared" si="478"/>
        <v>11052757667282.221</v>
      </c>
      <c r="L1129" s="249">
        <f t="shared" si="479"/>
        <v>97246807739.286179</v>
      </c>
      <c r="M1129" s="253">
        <f t="shared" si="480"/>
        <v>1516605386665.2974</v>
      </c>
      <c r="N1129" s="443">
        <f t="shared" si="491"/>
        <v>9.9999999999987408E-3</v>
      </c>
      <c r="O1129" s="454">
        <f t="shared" si="481"/>
        <v>1.0000000000000051E-2</v>
      </c>
      <c r="Q1129" s="353">
        <v>1100</v>
      </c>
      <c r="R1129" s="54">
        <f t="shared" si="492"/>
        <v>2.3028226901569906E-29</v>
      </c>
      <c r="S1129" s="253">
        <f t="shared" si="484"/>
        <v>8.2349946726025257E-12</v>
      </c>
      <c r="T1129" s="253">
        <f t="shared" si="485"/>
        <v>3.74007516574383E-12</v>
      </c>
      <c r="U1129">
        <f t="shared" si="493"/>
        <v>1.435091043243566E-30</v>
      </c>
      <c r="V1129" s="253">
        <f t="shared" si="494"/>
        <v>3.74007516574383E-12</v>
      </c>
      <c r="W1129" s="253">
        <f t="shared" si="495"/>
        <v>4.4949195068586958E-12</v>
      </c>
      <c r="X1129">
        <f t="shared" si="486"/>
        <v>113.65676595692612</v>
      </c>
      <c r="Y1129">
        <f t="shared" si="487"/>
        <v>15.595425926280697</v>
      </c>
      <c r="Z1129" s="55">
        <f t="shared" si="488"/>
        <v>8.5124747496230029</v>
      </c>
      <c r="AA1129" s="477">
        <f t="shared" si="489"/>
        <v>2.2394215540736264E-18</v>
      </c>
      <c r="AB1129" s="253">
        <f t="shared" si="470"/>
        <v>97246807739.286179</v>
      </c>
      <c r="AC1129" s="261">
        <f t="shared" ref="AC1129:AC1192" si="496">$C$11*(AA1129^$C$7)*(AB1129^(1-$C$7))</f>
        <v>0.80082694366062479</v>
      </c>
      <c r="AD1129" s="435">
        <f t="shared" si="490"/>
        <v>-1.5404755755591559E-2</v>
      </c>
      <c r="AE1129" s="478">
        <f t="shared" si="471"/>
        <v>-5.2318781614303589E-2</v>
      </c>
    </row>
    <row r="1130" spans="2:31" x14ac:dyDescent="0.3">
      <c r="B1130" s="353">
        <v>1101</v>
      </c>
      <c r="C1130" s="432">
        <f t="shared" si="472"/>
        <v>113.65676595692591</v>
      </c>
      <c r="D1130" s="433">
        <f t="shared" si="473"/>
        <v>15.595425926280686</v>
      </c>
      <c r="E1130" s="434">
        <f t="shared" si="474"/>
        <v>7.0829511766576889</v>
      </c>
      <c r="F1130" s="434">
        <f t="shared" si="475"/>
        <v>7.0829511766576809</v>
      </c>
      <c r="G1130" s="434">
        <f t="shared" si="476"/>
        <v>7.9936057773011271E-15</v>
      </c>
      <c r="H1130" s="467">
        <f t="shared" si="477"/>
        <v>8.5124747496229975</v>
      </c>
      <c r="I1130" s="253">
        <f t="shared" si="482"/>
        <v>113.65676595692612</v>
      </c>
      <c r="J1130">
        <f t="shared" si="483"/>
        <v>15.595425926280697</v>
      </c>
      <c r="K1130" s="253">
        <f t="shared" si="478"/>
        <v>11163285243955.043</v>
      </c>
      <c r="L1130" s="249">
        <f t="shared" si="479"/>
        <v>98219275816.679047</v>
      </c>
      <c r="M1130" s="253">
        <f t="shared" si="480"/>
        <v>1531771440531.9485</v>
      </c>
      <c r="N1130" s="443">
        <f t="shared" si="491"/>
        <v>9.999999999998779E-3</v>
      </c>
      <c r="O1130" s="454">
        <f t="shared" si="481"/>
        <v>1.0000000000000005E-2</v>
      </c>
      <c r="Q1130" s="353">
        <v>1101</v>
      </c>
      <c r="R1130" s="54">
        <f t="shared" si="492"/>
        <v>2.1607344680536671E-29</v>
      </c>
      <c r="S1130" s="253">
        <f t="shared" si="484"/>
        <v>8.0278580109134023E-12</v>
      </c>
      <c r="T1130" s="253">
        <f t="shared" si="485"/>
        <v>3.6460002191168465E-12</v>
      </c>
      <c r="U1130">
        <f t="shared" si="493"/>
        <v>1.3465433944113492E-30</v>
      </c>
      <c r="V1130" s="253">
        <f t="shared" si="494"/>
        <v>3.6460002191168465E-12</v>
      </c>
      <c r="W1130" s="253">
        <f t="shared" si="495"/>
        <v>4.3818577917965558E-12</v>
      </c>
      <c r="X1130">
        <f t="shared" si="486"/>
        <v>113.65676595692612</v>
      </c>
      <c r="Y1130">
        <f t="shared" si="487"/>
        <v>15.595425926280697</v>
      </c>
      <c r="Z1130" s="55">
        <f t="shared" si="488"/>
        <v>8.5124747496230029</v>
      </c>
      <c r="AA1130" s="477">
        <f t="shared" si="489"/>
        <v>2.122257746843684E-18</v>
      </c>
      <c r="AB1130" s="253">
        <f t="shared" ref="AB1130:AB1193" si="497">AB1129*(1+$C$10)</f>
        <v>98219275816.679047</v>
      </c>
      <c r="AC1130" s="261">
        <f t="shared" si="496"/>
        <v>0.78849040019103878</v>
      </c>
      <c r="AD1130" s="435">
        <f t="shared" si="490"/>
        <v>-1.5404755755588072E-2</v>
      </c>
      <c r="AE1130" s="478">
        <f t="shared" ref="AE1130:AE1193" si="498">(AA1130-AA1129)/AA1129</f>
        <v>-5.2318781614303575E-2</v>
      </c>
    </row>
    <row r="1131" spans="2:31" x14ac:dyDescent="0.3">
      <c r="B1131" s="353">
        <v>1102</v>
      </c>
      <c r="C1131" s="432">
        <f t="shared" si="472"/>
        <v>113.65676595692591</v>
      </c>
      <c r="D1131" s="433">
        <f t="shared" si="473"/>
        <v>15.595425926280686</v>
      </c>
      <c r="E1131" s="434">
        <f t="shared" si="474"/>
        <v>7.0829511766576889</v>
      </c>
      <c r="F1131" s="434">
        <f t="shared" si="475"/>
        <v>7.0829511766576809</v>
      </c>
      <c r="G1131" s="434">
        <f t="shared" si="476"/>
        <v>7.9936057773011271E-15</v>
      </c>
      <c r="H1131" s="467">
        <f t="shared" si="477"/>
        <v>8.5124747496229975</v>
      </c>
      <c r="I1131" s="253">
        <f t="shared" si="482"/>
        <v>113.65676595692612</v>
      </c>
      <c r="J1131">
        <f t="shared" si="483"/>
        <v>15.595425926280697</v>
      </c>
      <c r="K1131" s="253">
        <f t="shared" si="478"/>
        <v>11274918096394.594</v>
      </c>
      <c r="L1131" s="249">
        <f t="shared" si="479"/>
        <v>99201468574.84584</v>
      </c>
      <c r="M1131" s="253">
        <f t="shared" si="480"/>
        <v>1547089154937.2695</v>
      </c>
      <c r="N1131" s="443">
        <f t="shared" si="491"/>
        <v>1.0000000000001018E-2</v>
      </c>
      <c r="O1131" s="454">
        <f t="shared" si="481"/>
        <v>1.0000000000000031E-2</v>
      </c>
      <c r="Q1131" s="353">
        <v>1102</v>
      </c>
      <c r="R1131" s="54">
        <f t="shared" si="492"/>
        <v>2.0274133398941273E-29</v>
      </c>
      <c r="S1131" s="253">
        <f t="shared" si="484"/>
        <v>7.8259315039750124E-12</v>
      </c>
      <c r="T1131" s="253">
        <f t="shared" si="485"/>
        <v>3.5542915606500407E-12</v>
      </c>
      <c r="U1131">
        <f t="shared" si="493"/>
        <v>1.2634592917078798E-30</v>
      </c>
      <c r="V1131" s="253">
        <f t="shared" si="494"/>
        <v>3.5542915606500407E-12</v>
      </c>
      <c r="W1131" s="253">
        <f t="shared" si="495"/>
        <v>4.2716399433249717E-12</v>
      </c>
      <c r="X1131">
        <f t="shared" si="486"/>
        <v>113.65676595692612</v>
      </c>
      <c r="Y1131">
        <f t="shared" si="487"/>
        <v>15.595425926280697</v>
      </c>
      <c r="Z1131" s="55">
        <f t="shared" si="488"/>
        <v>8.5124747496230029</v>
      </c>
      <c r="AA1131" s="477">
        <f t="shared" si="489"/>
        <v>2.0112238072573053E-18</v>
      </c>
      <c r="AB1131" s="253">
        <f t="shared" si="497"/>
        <v>99201468574.84584</v>
      </c>
      <c r="AC1131" s="261">
        <f t="shared" si="496"/>
        <v>0.77634389816047389</v>
      </c>
      <c r="AD1131" s="435">
        <f t="shared" si="490"/>
        <v>-1.540475575558305E-2</v>
      </c>
      <c r="AE1131" s="478">
        <f t="shared" si="498"/>
        <v>-5.2318781614303596E-2</v>
      </c>
    </row>
    <row r="1132" spans="2:31" x14ac:dyDescent="0.3">
      <c r="B1132" s="353">
        <v>1103</v>
      </c>
      <c r="C1132" s="432">
        <f t="shared" si="472"/>
        <v>113.65676595692591</v>
      </c>
      <c r="D1132" s="433">
        <f t="shared" si="473"/>
        <v>15.595425926280686</v>
      </c>
      <c r="E1132" s="434">
        <f t="shared" si="474"/>
        <v>7.0829511766576889</v>
      </c>
      <c r="F1132" s="434">
        <f t="shared" si="475"/>
        <v>7.0829511766576809</v>
      </c>
      <c r="G1132" s="434">
        <f t="shared" si="476"/>
        <v>7.9936057773011271E-15</v>
      </c>
      <c r="H1132" s="467">
        <f t="shared" si="477"/>
        <v>8.5124747496229975</v>
      </c>
      <c r="I1132" s="253">
        <f t="shared" si="482"/>
        <v>113.65676595692612</v>
      </c>
      <c r="J1132">
        <f t="shared" si="483"/>
        <v>15.595425926280697</v>
      </c>
      <c r="K1132" s="253">
        <f t="shared" si="478"/>
        <v>11387667277358.541</v>
      </c>
      <c r="L1132" s="249">
        <f t="shared" si="479"/>
        <v>100193483260.5943</v>
      </c>
      <c r="M1132" s="253">
        <f t="shared" si="480"/>
        <v>1562560046486.6431</v>
      </c>
      <c r="N1132" s="443">
        <f t="shared" si="491"/>
        <v>1.0000000000000543E-2</v>
      </c>
      <c r="O1132" s="454">
        <f t="shared" si="481"/>
        <v>1.0000000000000118E-2</v>
      </c>
      <c r="Q1132" s="353">
        <v>1103</v>
      </c>
      <c r="R1132" s="54">
        <f t="shared" si="492"/>
        <v>1.9023183605171094E-29</v>
      </c>
      <c r="S1132" s="253">
        <f t="shared" si="484"/>
        <v>7.6290840996003344E-12</v>
      </c>
      <c r="T1132" s="253">
        <f t="shared" si="485"/>
        <v>3.4648896705684049E-12</v>
      </c>
      <c r="U1132">
        <f t="shared" si="493"/>
        <v>1.1855016246994579E-30</v>
      </c>
      <c r="V1132" s="253">
        <f t="shared" si="494"/>
        <v>3.4648896705684049E-12</v>
      </c>
      <c r="W1132" s="253">
        <f t="shared" si="495"/>
        <v>4.1641944290319291E-12</v>
      </c>
      <c r="X1132">
        <f t="shared" si="486"/>
        <v>113.65676595692612</v>
      </c>
      <c r="Y1132">
        <f t="shared" si="487"/>
        <v>15.595425926280697</v>
      </c>
      <c r="Z1132" s="55">
        <f t="shared" si="488"/>
        <v>8.5124747496230029</v>
      </c>
      <c r="AA1132" s="477">
        <f t="shared" si="489"/>
        <v>1.905999028107922E-18</v>
      </c>
      <c r="AB1132" s="253">
        <f t="shared" si="497"/>
        <v>100193483260.5943</v>
      </c>
      <c r="AC1132" s="261">
        <f t="shared" si="496"/>
        <v>0.76438451002697205</v>
      </c>
      <c r="AD1132" s="435">
        <f t="shared" si="490"/>
        <v>-1.5404755755586263E-2</v>
      </c>
      <c r="AE1132" s="478">
        <f t="shared" si="498"/>
        <v>-5.2318781614303658E-2</v>
      </c>
    </row>
    <row r="1133" spans="2:31" x14ac:dyDescent="0.3">
      <c r="B1133" s="353">
        <v>1104</v>
      </c>
      <c r="C1133" s="432">
        <f t="shared" si="472"/>
        <v>113.65676595692591</v>
      </c>
      <c r="D1133" s="433">
        <f t="shared" si="473"/>
        <v>15.595425926280686</v>
      </c>
      <c r="E1133" s="434">
        <f t="shared" si="474"/>
        <v>7.0829511766576889</v>
      </c>
      <c r="F1133" s="434">
        <f t="shared" si="475"/>
        <v>7.0829511766576809</v>
      </c>
      <c r="G1133" s="434">
        <f t="shared" si="476"/>
        <v>7.9936057773011271E-15</v>
      </c>
      <c r="H1133" s="467">
        <f t="shared" si="477"/>
        <v>8.5124747496229975</v>
      </c>
      <c r="I1133" s="253">
        <f t="shared" si="482"/>
        <v>113.65676595692612</v>
      </c>
      <c r="J1133">
        <f t="shared" si="483"/>
        <v>15.595425926280697</v>
      </c>
      <c r="K1133" s="253">
        <f t="shared" si="478"/>
        <v>11501543950132.125</v>
      </c>
      <c r="L1133" s="249">
        <f t="shared" si="479"/>
        <v>101195418093.20024</v>
      </c>
      <c r="M1133" s="253">
        <f t="shared" si="480"/>
        <v>1578185646951.5078</v>
      </c>
      <c r="N1133" s="443">
        <f t="shared" si="491"/>
        <v>9.9999999999989212E-3</v>
      </c>
      <c r="O1133" s="454">
        <f t="shared" si="481"/>
        <v>9.9999999999998753E-3</v>
      </c>
      <c r="Q1133" s="353">
        <v>1104</v>
      </c>
      <c r="R1133" s="54">
        <f t="shared" si="492"/>
        <v>1.7849419620320147E-29</v>
      </c>
      <c r="S1133" s="253">
        <f t="shared" si="484"/>
        <v>7.4371880419872721E-12</v>
      </c>
      <c r="T1133" s="253">
        <f t="shared" si="485"/>
        <v>3.377736526211125E-12</v>
      </c>
      <c r="U1133">
        <f t="shared" si="493"/>
        <v>1.112354083260797E-30</v>
      </c>
      <c r="V1133" s="253">
        <f t="shared" si="494"/>
        <v>3.377736526211125E-12</v>
      </c>
      <c r="W1133" s="253">
        <f t="shared" si="495"/>
        <v>4.0594515157761471E-12</v>
      </c>
      <c r="X1133">
        <f t="shared" si="486"/>
        <v>113.65676595692612</v>
      </c>
      <c r="Y1133">
        <f t="shared" si="487"/>
        <v>15.595425926280697</v>
      </c>
      <c r="Z1133" s="55">
        <f t="shared" si="488"/>
        <v>8.5124747496230029</v>
      </c>
      <c r="AA1133" s="477">
        <f t="shared" si="489"/>
        <v>1.8062794811992689E-18</v>
      </c>
      <c r="AB1133" s="253">
        <f t="shared" si="497"/>
        <v>101195418093.20024</v>
      </c>
      <c r="AC1133" s="261">
        <f t="shared" si="496"/>
        <v>0.75260935334665169</v>
      </c>
      <c r="AD1133" s="435">
        <f t="shared" si="490"/>
        <v>-1.540475575558807E-2</v>
      </c>
      <c r="AE1133" s="478">
        <f t="shared" si="498"/>
        <v>-5.2318781614303519E-2</v>
      </c>
    </row>
    <row r="1134" spans="2:31" x14ac:dyDescent="0.3">
      <c r="B1134" s="353">
        <v>1105</v>
      </c>
      <c r="C1134" s="432">
        <f t="shared" si="472"/>
        <v>113.65676595692591</v>
      </c>
      <c r="D1134" s="433">
        <f t="shared" si="473"/>
        <v>15.595425926280686</v>
      </c>
      <c r="E1134" s="434">
        <f t="shared" si="474"/>
        <v>7.0829511766576889</v>
      </c>
      <c r="F1134" s="434">
        <f t="shared" si="475"/>
        <v>7.0829511766576809</v>
      </c>
      <c r="G1134" s="434">
        <f t="shared" si="476"/>
        <v>7.9936057773011271E-15</v>
      </c>
      <c r="H1134" s="467">
        <f t="shared" si="477"/>
        <v>8.5124747496229975</v>
      </c>
      <c r="I1134" s="253">
        <f t="shared" si="482"/>
        <v>113.65676595692612</v>
      </c>
      <c r="J1134">
        <f t="shared" si="483"/>
        <v>15.595425926280697</v>
      </c>
      <c r="K1134" s="253">
        <f t="shared" si="478"/>
        <v>11616559389633.447</v>
      </c>
      <c r="L1134" s="249">
        <f t="shared" si="479"/>
        <v>102207372274.13225</v>
      </c>
      <c r="M1134" s="253">
        <f t="shared" si="480"/>
        <v>1593967503421.0239</v>
      </c>
      <c r="N1134" s="443">
        <f t="shared" si="491"/>
        <v>1.0000000000000656E-2</v>
      </c>
      <c r="O1134" s="454">
        <f t="shared" si="481"/>
        <v>1.0000000000000089E-2</v>
      </c>
      <c r="Q1134" s="353">
        <v>1105</v>
      </c>
      <c r="R1134" s="54">
        <f t="shared" si="492"/>
        <v>1.674807894382431E-29</v>
      </c>
      <c r="S1134" s="253">
        <f t="shared" si="484"/>
        <v>7.2501187888040586E-12</v>
      </c>
      <c r="T1134" s="253">
        <f t="shared" si="485"/>
        <v>3.2927755643743799E-12</v>
      </c>
      <c r="U1134">
        <f t="shared" si="493"/>
        <v>1.0437198741593035E-30</v>
      </c>
      <c r="V1134" s="253">
        <f t="shared" si="494"/>
        <v>3.2927755643743799E-12</v>
      </c>
      <c r="W1134" s="253">
        <f t="shared" si="495"/>
        <v>3.9573432244296788E-12</v>
      </c>
      <c r="X1134">
        <f t="shared" si="486"/>
        <v>113.65676595692612</v>
      </c>
      <c r="Y1134">
        <f t="shared" si="487"/>
        <v>15.595425926280697</v>
      </c>
      <c r="Z1134" s="55">
        <f t="shared" si="488"/>
        <v>8.5124747496230029</v>
      </c>
      <c r="AA1134" s="477">
        <f t="shared" si="489"/>
        <v>1.7117771394880068E-18</v>
      </c>
      <c r="AB1134" s="253">
        <f t="shared" si="497"/>
        <v>102207372274.13225</v>
      </c>
      <c r="AC1134" s="261">
        <f t="shared" si="496"/>
        <v>0.74101559007897677</v>
      </c>
      <c r="AD1134" s="435">
        <f t="shared" si="490"/>
        <v>-1.5404755755586301E-2</v>
      </c>
      <c r="AE1134" s="478">
        <f t="shared" si="498"/>
        <v>-5.2318781614303568E-2</v>
      </c>
    </row>
    <row r="1135" spans="2:31" x14ac:dyDescent="0.3">
      <c r="B1135" s="353">
        <v>1106</v>
      </c>
      <c r="C1135" s="432">
        <f t="shared" si="472"/>
        <v>113.65676595692591</v>
      </c>
      <c r="D1135" s="433">
        <f t="shared" si="473"/>
        <v>15.595425926280686</v>
      </c>
      <c r="E1135" s="434">
        <f t="shared" si="474"/>
        <v>7.0829511766576889</v>
      </c>
      <c r="F1135" s="434">
        <f t="shared" si="475"/>
        <v>7.0829511766576809</v>
      </c>
      <c r="G1135" s="434">
        <f t="shared" si="476"/>
        <v>7.9936057773011271E-15</v>
      </c>
      <c r="H1135" s="467">
        <f t="shared" si="477"/>
        <v>8.5124747496229975</v>
      </c>
      <c r="I1135" s="253">
        <f t="shared" si="482"/>
        <v>113.65676595692612</v>
      </c>
      <c r="J1135">
        <f t="shared" si="483"/>
        <v>15.595425926280697</v>
      </c>
      <c r="K1135" s="253">
        <f t="shared" si="478"/>
        <v>11732724983529.781</v>
      </c>
      <c r="L1135" s="249">
        <f t="shared" si="479"/>
        <v>103229445996.87357</v>
      </c>
      <c r="M1135" s="253">
        <f t="shared" si="480"/>
        <v>1609907178455.2324</v>
      </c>
      <c r="N1135" s="443">
        <f t="shared" si="491"/>
        <v>9.9999999999989056E-3</v>
      </c>
      <c r="O1135" s="454">
        <f t="shared" si="481"/>
        <v>9.9999999999999586E-3</v>
      </c>
      <c r="Q1135" s="353">
        <v>1106</v>
      </c>
      <c r="R1135" s="54">
        <f t="shared" si="492"/>
        <v>1.5714692929805197E-29</v>
      </c>
      <c r="S1135" s="253">
        <f t="shared" si="484"/>
        <v>7.0677549303599519E-12</v>
      </c>
      <c r="T1135" s="253">
        <f t="shared" si="485"/>
        <v>3.2099516446012206E-12</v>
      </c>
      <c r="U1135">
        <f t="shared" si="493"/>
        <v>9.7932051682837071E-31</v>
      </c>
      <c r="V1135" s="253">
        <f t="shared" si="494"/>
        <v>3.2099516446012206E-12</v>
      </c>
      <c r="W1135" s="253">
        <f t="shared" si="495"/>
        <v>3.8578032857587314E-12</v>
      </c>
      <c r="X1135">
        <f t="shared" si="486"/>
        <v>113.65676595692612</v>
      </c>
      <c r="Y1135">
        <f t="shared" si="487"/>
        <v>15.595425926280697</v>
      </c>
      <c r="Z1135" s="55">
        <f t="shared" si="488"/>
        <v>8.5124747496230029</v>
      </c>
      <c r="AA1135" s="477">
        <f t="shared" si="489"/>
        <v>1.6222190451547764E-18</v>
      </c>
      <c r="AB1135" s="253">
        <f t="shared" si="497"/>
        <v>103229445996.87357</v>
      </c>
      <c r="AC1135" s="261">
        <f t="shared" si="496"/>
        <v>0.729600425902727</v>
      </c>
      <c r="AD1135" s="435">
        <f t="shared" si="490"/>
        <v>-1.5404755755588289E-2</v>
      </c>
      <c r="AE1135" s="478">
        <f t="shared" si="498"/>
        <v>-5.2318781614303644E-2</v>
      </c>
    </row>
    <row r="1136" spans="2:31" x14ac:dyDescent="0.3">
      <c r="B1136" s="353">
        <v>1107</v>
      </c>
      <c r="C1136" s="432">
        <f t="shared" si="472"/>
        <v>113.65676595692591</v>
      </c>
      <c r="D1136" s="433">
        <f t="shared" si="473"/>
        <v>15.595425926280686</v>
      </c>
      <c r="E1136" s="434">
        <f t="shared" si="474"/>
        <v>7.0829511766576889</v>
      </c>
      <c r="F1136" s="434">
        <f t="shared" si="475"/>
        <v>7.0829511766576809</v>
      </c>
      <c r="G1136" s="434">
        <f t="shared" si="476"/>
        <v>7.9936057773011271E-15</v>
      </c>
      <c r="H1136" s="467">
        <f t="shared" si="477"/>
        <v>8.5124747496229975</v>
      </c>
      <c r="I1136" s="253">
        <f t="shared" si="482"/>
        <v>113.65676595692612</v>
      </c>
      <c r="J1136">
        <f t="shared" si="483"/>
        <v>15.595425926280697</v>
      </c>
      <c r="K1136" s="253">
        <f t="shared" si="478"/>
        <v>11850052233365.078</v>
      </c>
      <c r="L1136" s="249">
        <f t="shared" si="479"/>
        <v>104261740456.8423</v>
      </c>
      <c r="M1136" s="253">
        <f t="shared" si="480"/>
        <v>1626006250239.7859</v>
      </c>
      <c r="N1136" s="443">
        <f t="shared" si="491"/>
        <v>1.000000000000071E-2</v>
      </c>
      <c r="O1136" s="454">
        <f t="shared" si="481"/>
        <v>9.9999999999999204E-3</v>
      </c>
      <c r="Q1136" s="353">
        <v>1107</v>
      </c>
      <c r="R1136" s="54">
        <f t="shared" si="492"/>
        <v>1.4745068655717699E-29</v>
      </c>
      <c r="S1136" s="253">
        <f t="shared" si="484"/>
        <v>6.8899781108092806E-12</v>
      </c>
      <c r="T1136" s="253">
        <f t="shared" si="485"/>
        <v>3.1292110133949274E-12</v>
      </c>
      <c r="U1136">
        <f t="shared" si="493"/>
        <v>9.1889471344358439E-31</v>
      </c>
      <c r="V1136" s="253">
        <f t="shared" si="494"/>
        <v>3.1292110133949274E-12</v>
      </c>
      <c r="W1136" s="253">
        <f t="shared" si="495"/>
        <v>3.7607670974143532E-12</v>
      </c>
      <c r="X1136">
        <f t="shared" si="486"/>
        <v>113.65676595692612</v>
      </c>
      <c r="Y1136">
        <f t="shared" si="487"/>
        <v>15.595425926280697</v>
      </c>
      <c r="Z1136" s="55">
        <f t="shared" si="488"/>
        <v>8.5124747496230029</v>
      </c>
      <c r="AA1136" s="477">
        <f t="shared" si="489"/>
        <v>1.5373465212007594E-18</v>
      </c>
      <c r="AB1136" s="253">
        <f t="shared" si="497"/>
        <v>104261740456.8423</v>
      </c>
      <c r="AC1136" s="261">
        <f t="shared" si="496"/>
        <v>0.71836110954252363</v>
      </c>
      <c r="AD1136" s="435">
        <f t="shared" si="490"/>
        <v>-1.5404755755586461E-2</v>
      </c>
      <c r="AE1136" s="478">
        <f t="shared" si="498"/>
        <v>-5.2318781614303644E-2</v>
      </c>
    </row>
    <row r="1137" spans="2:31" x14ac:dyDescent="0.3">
      <c r="B1137" s="353">
        <v>1108</v>
      </c>
      <c r="C1137" s="432">
        <f t="shared" si="472"/>
        <v>113.65676595692591</v>
      </c>
      <c r="D1137" s="433">
        <f t="shared" si="473"/>
        <v>15.595425926280686</v>
      </c>
      <c r="E1137" s="434">
        <f t="shared" si="474"/>
        <v>7.0829511766576889</v>
      </c>
      <c r="F1137" s="434">
        <f t="shared" si="475"/>
        <v>7.0829511766576809</v>
      </c>
      <c r="G1137" s="434">
        <f t="shared" si="476"/>
        <v>7.9936057773011271E-15</v>
      </c>
      <c r="H1137" s="467">
        <f t="shared" si="477"/>
        <v>8.5124747496229975</v>
      </c>
      <c r="I1137" s="253">
        <f t="shared" si="482"/>
        <v>113.65676595692612</v>
      </c>
      <c r="J1137">
        <f t="shared" si="483"/>
        <v>15.595425926280697</v>
      </c>
      <c r="K1137" s="253">
        <f t="shared" si="478"/>
        <v>11968552755698.729</v>
      </c>
      <c r="L1137" s="249">
        <f t="shared" si="479"/>
        <v>105304357861.41072</v>
      </c>
      <c r="M1137" s="253">
        <f t="shared" si="480"/>
        <v>1642266312742.1819</v>
      </c>
      <c r="N1137" s="443">
        <f t="shared" si="491"/>
        <v>9.9999999999988536E-3</v>
      </c>
      <c r="O1137" s="454">
        <f t="shared" si="481"/>
        <v>9.9999999999999672E-3</v>
      </c>
      <c r="Q1137" s="353">
        <v>1108</v>
      </c>
      <c r="R1137" s="54">
        <f t="shared" si="492"/>
        <v>1.3835271909733953E-29</v>
      </c>
      <c r="S1137" s="253">
        <f t="shared" si="484"/>
        <v>6.7166729513375591E-12</v>
      </c>
      <c r="T1137" s="253">
        <f t="shared" si="485"/>
        <v>3.0505012693325655E-12</v>
      </c>
      <c r="U1137">
        <f t="shared" si="493"/>
        <v>8.6219728871721924E-31</v>
      </c>
      <c r="V1137" s="253">
        <f t="shared" si="494"/>
        <v>3.0505012693325655E-12</v>
      </c>
      <c r="W1137" s="253">
        <f t="shared" si="495"/>
        <v>3.666171682004994E-12</v>
      </c>
      <c r="X1137">
        <f t="shared" si="486"/>
        <v>113.65676595692612</v>
      </c>
      <c r="Y1137">
        <f t="shared" si="487"/>
        <v>15.595425926280697</v>
      </c>
      <c r="Z1137" s="55">
        <f t="shared" si="488"/>
        <v>8.5124747496230029</v>
      </c>
      <c r="AA1137" s="477">
        <f t="shared" si="489"/>
        <v>1.4569144242925476E-18</v>
      </c>
      <c r="AB1137" s="253">
        <f t="shared" si="497"/>
        <v>105304357861.41072</v>
      </c>
      <c r="AC1137" s="261">
        <f t="shared" si="496"/>
        <v>0.70729493210570782</v>
      </c>
      <c r="AD1137" s="435">
        <f t="shared" si="490"/>
        <v>-1.540475575558806E-2</v>
      </c>
      <c r="AE1137" s="478">
        <f t="shared" si="498"/>
        <v>-5.2318781614303547E-2</v>
      </c>
    </row>
    <row r="1138" spans="2:31" x14ac:dyDescent="0.3">
      <c r="B1138" s="353">
        <v>1109</v>
      </c>
      <c r="C1138" s="432">
        <f t="shared" si="472"/>
        <v>113.65676595692591</v>
      </c>
      <c r="D1138" s="433">
        <f t="shared" si="473"/>
        <v>15.595425926280686</v>
      </c>
      <c r="E1138" s="434">
        <f t="shared" si="474"/>
        <v>7.0829511766576889</v>
      </c>
      <c r="F1138" s="434">
        <f t="shared" si="475"/>
        <v>7.0829511766576809</v>
      </c>
      <c r="G1138" s="434">
        <f t="shared" si="476"/>
        <v>7.9936057773011271E-15</v>
      </c>
      <c r="H1138" s="467">
        <f t="shared" si="477"/>
        <v>8.5124747496229975</v>
      </c>
      <c r="I1138" s="253">
        <f t="shared" si="482"/>
        <v>113.65676595692612</v>
      </c>
      <c r="J1138">
        <f t="shared" si="483"/>
        <v>15.595425926280697</v>
      </c>
      <c r="K1138" s="253">
        <f t="shared" si="478"/>
        <v>12088238283255.717</v>
      </c>
      <c r="L1138" s="249">
        <f t="shared" si="479"/>
        <v>106357401440.02483</v>
      </c>
      <c r="M1138" s="253">
        <f t="shared" si="480"/>
        <v>1658688975869.6047</v>
      </c>
      <c r="N1138" s="443">
        <f t="shared" si="491"/>
        <v>1.0000000000000628E-2</v>
      </c>
      <c r="O1138" s="454">
        <f t="shared" si="481"/>
        <v>1.0000000000000083E-2</v>
      </c>
      <c r="Q1138" s="353">
        <v>1109</v>
      </c>
      <c r="R1138" s="54">
        <f t="shared" si="492"/>
        <v>1.2981611227835718E-29</v>
      </c>
      <c r="S1138" s="253">
        <f t="shared" si="484"/>
        <v>6.5477269752792654E-12</v>
      </c>
      <c r="T1138" s="253">
        <f t="shared" si="485"/>
        <v>2.9737713290558363E-12</v>
      </c>
      <c r="U1138">
        <f t="shared" si="493"/>
        <v>8.0899819510928572E-31</v>
      </c>
      <c r="V1138" s="253">
        <f t="shared" si="494"/>
        <v>2.9737713290558363E-12</v>
      </c>
      <c r="W1138" s="253">
        <f t="shared" si="495"/>
        <v>3.5739556462234291E-12</v>
      </c>
      <c r="X1138">
        <f t="shared" si="486"/>
        <v>113.65676595692612</v>
      </c>
      <c r="Y1138">
        <f t="shared" si="487"/>
        <v>15.595425926280697</v>
      </c>
      <c r="Z1138" s="55">
        <f t="shared" si="488"/>
        <v>8.5124747496230029</v>
      </c>
      <c r="AA1138" s="477">
        <f t="shared" si="489"/>
        <v>1.380690436697257E-18</v>
      </c>
      <c r="AB1138" s="253">
        <f t="shared" si="497"/>
        <v>106357401440.02483</v>
      </c>
      <c r="AC1138" s="261">
        <f t="shared" si="496"/>
        <v>0.69639922642945518</v>
      </c>
      <c r="AD1138" s="435">
        <f t="shared" si="490"/>
        <v>-1.540475575558661E-2</v>
      </c>
      <c r="AE1138" s="478">
        <f t="shared" si="498"/>
        <v>-5.2318781614303554E-2</v>
      </c>
    </row>
    <row r="1139" spans="2:31" x14ac:dyDescent="0.3">
      <c r="B1139" s="353">
        <v>1110</v>
      </c>
      <c r="C1139" s="432">
        <f t="shared" si="472"/>
        <v>113.65676595692591</v>
      </c>
      <c r="D1139" s="433">
        <f t="shared" si="473"/>
        <v>15.595425926280686</v>
      </c>
      <c r="E1139" s="434">
        <f t="shared" si="474"/>
        <v>7.0829511766576889</v>
      </c>
      <c r="F1139" s="434">
        <f t="shared" si="475"/>
        <v>7.0829511766576809</v>
      </c>
      <c r="G1139" s="434">
        <f t="shared" si="476"/>
        <v>7.9936057773011271E-15</v>
      </c>
      <c r="H1139" s="467">
        <f t="shared" si="477"/>
        <v>8.5124747496229975</v>
      </c>
      <c r="I1139" s="253">
        <f t="shared" si="482"/>
        <v>113.65676595692612</v>
      </c>
      <c r="J1139">
        <f t="shared" si="483"/>
        <v>15.595425926280697</v>
      </c>
      <c r="K1139" s="253">
        <f t="shared" si="478"/>
        <v>12209120666088.273</v>
      </c>
      <c r="L1139" s="249">
        <f t="shared" si="479"/>
        <v>107420975454.42508</v>
      </c>
      <c r="M1139" s="253">
        <f t="shared" si="480"/>
        <v>1675275865628.302</v>
      </c>
      <c r="N1139" s="443">
        <f t="shared" si="491"/>
        <v>1.0000000000000734E-2</v>
      </c>
      <c r="O1139" s="454">
        <f t="shared" si="481"/>
        <v>9.9999999999999568E-3</v>
      </c>
      <c r="Q1139" s="353">
        <v>1110</v>
      </c>
      <c r="R1139" s="54">
        <f t="shared" si="492"/>
        <v>1.2180622915846326E-29</v>
      </c>
      <c r="S1139" s="253">
        <f t="shared" si="484"/>
        <v>6.3830305351196351E-12</v>
      </c>
      <c r="T1139" s="253">
        <f t="shared" si="485"/>
        <v>2.8989713941175928E-12</v>
      </c>
      <c r="U1139">
        <f t="shared" si="493"/>
        <v>7.5908157941880901E-31</v>
      </c>
      <c r="V1139" s="253">
        <f t="shared" si="494"/>
        <v>2.8989713941175928E-12</v>
      </c>
      <c r="W1139" s="253">
        <f t="shared" si="495"/>
        <v>3.4840591410020423E-12</v>
      </c>
      <c r="X1139">
        <f t="shared" si="486"/>
        <v>113.65676595692612</v>
      </c>
      <c r="Y1139">
        <f t="shared" si="487"/>
        <v>15.595425926280697</v>
      </c>
      <c r="Z1139" s="55">
        <f t="shared" si="488"/>
        <v>8.5124747496230029</v>
      </c>
      <c r="AA1139" s="477">
        <f t="shared" si="489"/>
        <v>1.3084543952627359E-18</v>
      </c>
      <c r="AB1139" s="253">
        <f t="shared" si="497"/>
        <v>107420975454.42508</v>
      </c>
      <c r="AC1139" s="261">
        <f t="shared" si="496"/>
        <v>0.68567136643793036</v>
      </c>
      <c r="AD1139" s="435">
        <f t="shared" si="490"/>
        <v>-1.5404755755586036E-2</v>
      </c>
      <c r="AE1139" s="478">
        <f t="shared" si="498"/>
        <v>-5.2318781614303547E-2</v>
      </c>
    </row>
    <row r="1140" spans="2:31" x14ac:dyDescent="0.3">
      <c r="B1140" s="353">
        <v>1111</v>
      </c>
      <c r="C1140" s="432">
        <f t="shared" si="472"/>
        <v>113.65676595692591</v>
      </c>
      <c r="D1140" s="433">
        <f t="shared" si="473"/>
        <v>15.595425926280686</v>
      </c>
      <c r="E1140" s="434">
        <f t="shared" si="474"/>
        <v>7.0829511766576889</v>
      </c>
      <c r="F1140" s="434">
        <f t="shared" si="475"/>
        <v>7.0829511766576809</v>
      </c>
      <c r="G1140" s="434">
        <f t="shared" si="476"/>
        <v>7.9936057773011271E-15</v>
      </c>
      <c r="H1140" s="467">
        <f t="shared" si="477"/>
        <v>8.5124747496229975</v>
      </c>
      <c r="I1140" s="253">
        <f t="shared" si="482"/>
        <v>113.65676595692612</v>
      </c>
      <c r="J1140">
        <f t="shared" si="483"/>
        <v>15.595425926280697</v>
      </c>
      <c r="K1140" s="253">
        <f t="shared" si="478"/>
        <v>12331211872749.156</v>
      </c>
      <c r="L1140" s="249">
        <f t="shared" si="479"/>
        <v>108495185208.96933</v>
      </c>
      <c r="M1140" s="253">
        <f t="shared" si="480"/>
        <v>1692028624284.5891</v>
      </c>
      <c r="N1140" s="443">
        <f t="shared" si="491"/>
        <v>1.0000000000002441E-2</v>
      </c>
      <c r="O1140" s="454">
        <f t="shared" si="481"/>
        <v>1.0000000000000007E-2</v>
      </c>
      <c r="Q1140" s="353">
        <v>1111</v>
      </c>
      <c r="R1140" s="54">
        <f t="shared" si="492"/>
        <v>1.1429056995629682E-29</v>
      </c>
      <c r="S1140" s="253">
        <f t="shared" si="484"/>
        <v>6.2224767413323279E-12</v>
      </c>
      <c r="T1140" s="253">
        <f t="shared" si="485"/>
        <v>2.8260529186621508E-12</v>
      </c>
      <c r="U1140">
        <f t="shared" si="493"/>
        <v>7.1224490696807485E-31</v>
      </c>
      <c r="V1140" s="253">
        <f t="shared" si="494"/>
        <v>2.8260529186621508E-12</v>
      </c>
      <c r="W1140" s="253">
        <f t="shared" si="495"/>
        <v>3.3964238226701771E-12</v>
      </c>
      <c r="X1140">
        <f t="shared" si="486"/>
        <v>113.65676595692612</v>
      </c>
      <c r="Y1140">
        <f t="shared" si="487"/>
        <v>15.595425926280697</v>
      </c>
      <c r="Z1140" s="55">
        <f t="shared" si="488"/>
        <v>8.5124747496230029</v>
      </c>
      <c r="AA1140" s="477">
        <f t="shared" si="489"/>
        <v>1.239997655504709E-18</v>
      </c>
      <c r="AB1140" s="253">
        <f t="shared" si="497"/>
        <v>108495185208.96933</v>
      </c>
      <c r="AC1140" s="261">
        <f t="shared" si="496"/>
        <v>0.67510876650935725</v>
      </c>
      <c r="AD1140" s="435">
        <f t="shared" si="490"/>
        <v>-1.540475575558292E-2</v>
      </c>
      <c r="AE1140" s="478">
        <f t="shared" si="498"/>
        <v>-5.2318781614303658E-2</v>
      </c>
    </row>
    <row r="1141" spans="2:31" x14ac:dyDescent="0.3">
      <c r="B1141" s="353">
        <v>1112</v>
      </c>
      <c r="C1141" s="432">
        <f t="shared" si="472"/>
        <v>113.65676595692591</v>
      </c>
      <c r="D1141" s="433">
        <f t="shared" si="473"/>
        <v>15.595425926280686</v>
      </c>
      <c r="E1141" s="434">
        <f t="shared" si="474"/>
        <v>7.0829511766576889</v>
      </c>
      <c r="F1141" s="434">
        <f t="shared" si="475"/>
        <v>7.0829511766576809</v>
      </c>
      <c r="G1141" s="434">
        <f t="shared" si="476"/>
        <v>7.9936057773011271E-15</v>
      </c>
      <c r="H1141" s="467">
        <f t="shared" si="477"/>
        <v>8.5124747496229975</v>
      </c>
      <c r="I1141" s="253">
        <f t="shared" si="482"/>
        <v>113.65676595692612</v>
      </c>
      <c r="J1141">
        <f t="shared" si="483"/>
        <v>15.595425926280697</v>
      </c>
      <c r="K1141" s="253">
        <f t="shared" si="478"/>
        <v>12454523991476.648</v>
      </c>
      <c r="L1141" s="249">
        <f t="shared" si="479"/>
        <v>109580137061.05902</v>
      </c>
      <c r="M1141" s="253">
        <f t="shared" si="480"/>
        <v>1708948910527.4304</v>
      </c>
      <c r="N1141" s="443">
        <f t="shared" si="491"/>
        <v>9.9999999999972923E-3</v>
      </c>
      <c r="O1141" s="454">
        <f t="shared" si="481"/>
        <v>1.0000000000000051E-2</v>
      </c>
      <c r="Q1141" s="353">
        <v>1112</v>
      </c>
      <c r="R1141" s="54">
        <f t="shared" si="492"/>
        <v>1.0723864018433569E-29</v>
      </c>
      <c r="S1141" s="253">
        <f t="shared" si="484"/>
        <v>6.0659613930072208E-12</v>
      </c>
      <c r="T1141" s="253">
        <f t="shared" si="485"/>
        <v>2.7549685779186154E-12</v>
      </c>
      <c r="U1141">
        <f t="shared" si="493"/>
        <v>6.6829813982624972E-31</v>
      </c>
      <c r="V1141" s="253">
        <f t="shared" si="494"/>
        <v>2.7549685779186154E-12</v>
      </c>
      <c r="W1141" s="253">
        <f t="shared" si="495"/>
        <v>3.3109928150886054E-12</v>
      </c>
      <c r="X1141">
        <f t="shared" si="486"/>
        <v>113.65676595692612</v>
      </c>
      <c r="Y1141">
        <f t="shared" si="487"/>
        <v>15.595425926280697</v>
      </c>
      <c r="Z1141" s="55">
        <f t="shared" si="488"/>
        <v>8.5124747496230029</v>
      </c>
      <c r="AA1141" s="477">
        <f t="shared" si="489"/>
        <v>1.1751224889641096E-18</v>
      </c>
      <c r="AB1141" s="253">
        <f t="shared" si="497"/>
        <v>109580137061.05902</v>
      </c>
      <c r="AC1141" s="261">
        <f t="shared" si="496"/>
        <v>0.66470888085282309</v>
      </c>
      <c r="AD1141" s="435">
        <f t="shared" si="490"/>
        <v>-1.540475575558981E-2</v>
      </c>
      <c r="AE1141" s="478">
        <f t="shared" si="498"/>
        <v>-5.2318781614303644E-2</v>
      </c>
    </row>
    <row r="1142" spans="2:31" x14ac:dyDescent="0.3">
      <c r="B1142" s="353">
        <v>1113</v>
      </c>
      <c r="C1142" s="432">
        <f t="shared" si="472"/>
        <v>113.65676595692591</v>
      </c>
      <c r="D1142" s="433">
        <f t="shared" si="473"/>
        <v>15.595425926280686</v>
      </c>
      <c r="E1142" s="434">
        <f t="shared" si="474"/>
        <v>7.0829511766576889</v>
      </c>
      <c r="F1142" s="434">
        <f t="shared" si="475"/>
        <v>7.0829511766576809</v>
      </c>
      <c r="G1142" s="434">
        <f t="shared" si="476"/>
        <v>7.9936057773011271E-15</v>
      </c>
      <c r="H1142" s="467">
        <f t="shared" si="477"/>
        <v>8.5124747496229975</v>
      </c>
      <c r="I1142" s="253">
        <f t="shared" si="482"/>
        <v>113.65676595692612</v>
      </c>
      <c r="J1142">
        <f t="shared" si="483"/>
        <v>15.595425926280697</v>
      </c>
      <c r="K1142" s="253">
        <f t="shared" si="478"/>
        <v>12579069231391.416</v>
      </c>
      <c r="L1142" s="249">
        <f t="shared" si="479"/>
        <v>110675938431.66962</v>
      </c>
      <c r="M1142" s="253">
        <f t="shared" si="480"/>
        <v>1726038399632.7026</v>
      </c>
      <c r="N1142" s="443">
        <f t="shared" si="491"/>
        <v>9.999999999998779E-3</v>
      </c>
      <c r="O1142" s="454">
        <f t="shared" si="481"/>
        <v>1.0000000000000089E-2</v>
      </c>
      <c r="Q1142" s="353">
        <v>1113</v>
      </c>
      <c r="R1142" s="54">
        <f t="shared" si="492"/>
        <v>1.0062182691872925E-29</v>
      </c>
      <c r="S1142" s="253">
        <f t="shared" si="484"/>
        <v>5.9133829102229055E-12</v>
      </c>
      <c r="T1142" s="253">
        <f t="shared" si="485"/>
        <v>2.685672237486601E-12</v>
      </c>
      <c r="U1142">
        <f t="shared" si="493"/>
        <v>6.2706296573805421E-31</v>
      </c>
      <c r="V1142" s="253">
        <f t="shared" si="494"/>
        <v>2.685672237486601E-12</v>
      </c>
      <c r="W1142" s="253">
        <f t="shared" si="495"/>
        <v>3.2277106727363045E-12</v>
      </c>
      <c r="X1142">
        <f t="shared" si="486"/>
        <v>113.65676595692612</v>
      </c>
      <c r="Y1142">
        <f t="shared" si="487"/>
        <v>15.595425926280697</v>
      </c>
      <c r="Z1142" s="55">
        <f t="shared" si="488"/>
        <v>8.5124747496230029</v>
      </c>
      <c r="AA1142" s="477">
        <f t="shared" si="489"/>
        <v>1.1136415120939394E-18</v>
      </c>
      <c r="AB1142" s="253">
        <f t="shared" si="497"/>
        <v>110675938431.66962</v>
      </c>
      <c r="AC1142" s="261">
        <f t="shared" si="496"/>
        <v>0.65446920289471611</v>
      </c>
      <c r="AD1142" s="435">
        <f t="shared" si="490"/>
        <v>-1.5404755755586497E-2</v>
      </c>
      <c r="AE1142" s="478">
        <f t="shared" si="498"/>
        <v>-5.2318781614303631E-2</v>
      </c>
    </row>
    <row r="1143" spans="2:31" x14ac:dyDescent="0.3">
      <c r="B1143" s="353">
        <v>1114</v>
      </c>
      <c r="C1143" s="432">
        <f t="shared" si="472"/>
        <v>113.65676595692591</v>
      </c>
      <c r="D1143" s="433">
        <f t="shared" si="473"/>
        <v>15.595425926280686</v>
      </c>
      <c r="E1143" s="434">
        <f t="shared" si="474"/>
        <v>7.0829511766576889</v>
      </c>
      <c r="F1143" s="434">
        <f t="shared" si="475"/>
        <v>7.0829511766576809</v>
      </c>
      <c r="G1143" s="434">
        <f t="shared" si="476"/>
        <v>7.9936057773011271E-15</v>
      </c>
      <c r="H1143" s="467">
        <f t="shared" si="477"/>
        <v>8.5124747496229975</v>
      </c>
      <c r="I1143" s="253">
        <f t="shared" si="482"/>
        <v>113.65676595692612</v>
      </c>
      <c r="J1143">
        <f t="shared" si="483"/>
        <v>15.595425926280697</v>
      </c>
      <c r="K1143" s="253">
        <f t="shared" si="478"/>
        <v>12704859923705.33</v>
      </c>
      <c r="L1143" s="249">
        <f t="shared" si="479"/>
        <v>111782697815.98631</v>
      </c>
      <c r="M1143" s="253">
        <f t="shared" si="480"/>
        <v>1743298783629.031</v>
      </c>
      <c r="N1143" s="443">
        <f t="shared" si="491"/>
        <v>1.0000000000000777E-2</v>
      </c>
      <c r="O1143" s="454">
        <f t="shared" si="481"/>
        <v>9.9999999999999915E-3</v>
      </c>
      <c r="Q1143" s="353">
        <v>1114</v>
      </c>
      <c r="R1143" s="54">
        <f t="shared" si="492"/>
        <v>9.4413282703500977E-30</v>
      </c>
      <c r="S1143" s="253">
        <f t="shared" si="484"/>
        <v>5.7646422681204641E-12</v>
      </c>
      <c r="T1143" s="253">
        <f t="shared" si="485"/>
        <v>2.6181189233946169E-12</v>
      </c>
      <c r="U1143">
        <f t="shared" si="493"/>
        <v>5.8837207462889843E-31</v>
      </c>
      <c r="V1143" s="253">
        <f t="shared" si="494"/>
        <v>2.6181189233946169E-12</v>
      </c>
      <c r="W1143" s="253">
        <f t="shared" si="495"/>
        <v>3.1465233447258473E-12</v>
      </c>
      <c r="X1143">
        <f t="shared" si="486"/>
        <v>113.65676595692612</v>
      </c>
      <c r="Y1143">
        <f t="shared" si="487"/>
        <v>15.595425926280697</v>
      </c>
      <c r="Z1143" s="55">
        <f t="shared" si="488"/>
        <v>8.5124747496230029</v>
      </c>
      <c r="AA1143" s="477">
        <f t="shared" si="489"/>
        <v>1.0553771450260738E-18</v>
      </c>
      <c r="AB1143" s="253">
        <f t="shared" si="497"/>
        <v>111782697815.98631</v>
      </c>
      <c r="AC1143" s="261">
        <f t="shared" si="496"/>
        <v>0.64438726467456975</v>
      </c>
      <c r="AD1143" s="435">
        <f t="shared" si="490"/>
        <v>-1.5404755755586303E-2</v>
      </c>
      <c r="AE1143" s="478">
        <f t="shared" si="498"/>
        <v>-5.231878161430361E-2</v>
      </c>
    </row>
    <row r="1144" spans="2:31" x14ac:dyDescent="0.3">
      <c r="B1144" s="353">
        <v>1115</v>
      </c>
      <c r="C1144" s="432">
        <f t="shared" si="472"/>
        <v>113.65676595692591</v>
      </c>
      <c r="D1144" s="433">
        <f t="shared" si="473"/>
        <v>15.595425926280686</v>
      </c>
      <c r="E1144" s="434">
        <f t="shared" si="474"/>
        <v>7.0829511766576889</v>
      </c>
      <c r="F1144" s="434">
        <f t="shared" si="475"/>
        <v>7.0829511766576809</v>
      </c>
      <c r="G1144" s="434">
        <f t="shared" si="476"/>
        <v>7.9936057773011271E-15</v>
      </c>
      <c r="H1144" s="467">
        <f t="shared" si="477"/>
        <v>8.5124747496229975</v>
      </c>
      <c r="I1144" s="253">
        <f t="shared" si="482"/>
        <v>113.65676595692612</v>
      </c>
      <c r="J1144">
        <f t="shared" si="483"/>
        <v>15.595425926280697</v>
      </c>
      <c r="K1144" s="253">
        <f t="shared" si="478"/>
        <v>12831908522942.383</v>
      </c>
      <c r="L1144" s="249">
        <f t="shared" si="479"/>
        <v>112900524794.14618</v>
      </c>
      <c r="M1144" s="253">
        <f t="shared" si="480"/>
        <v>1760731771465.3254</v>
      </c>
      <c r="N1144" s="443">
        <f t="shared" si="491"/>
        <v>1.0000000000002365E-2</v>
      </c>
      <c r="O1144" s="454">
        <f t="shared" si="481"/>
        <v>9.9999999999999551E-3</v>
      </c>
      <c r="Q1144" s="353">
        <v>1115</v>
      </c>
      <c r="R1144" s="54">
        <f t="shared" si="492"/>
        <v>8.8587816618066344E-30</v>
      </c>
      <c r="S1144" s="253">
        <f t="shared" si="484"/>
        <v>5.6196429326353518E-12</v>
      </c>
      <c r="T1144" s="253">
        <f t="shared" si="485"/>
        <v>2.5522647929115139E-12</v>
      </c>
      <c r="U1144">
        <f t="shared" si="493"/>
        <v>5.5206847975092508E-31</v>
      </c>
      <c r="V1144" s="253">
        <f t="shared" si="494"/>
        <v>2.5522647929115139E-12</v>
      </c>
      <c r="W1144" s="253">
        <f t="shared" si="495"/>
        <v>3.0673781397238379E-12</v>
      </c>
      <c r="X1144">
        <f t="shared" si="486"/>
        <v>113.65676595692612</v>
      </c>
      <c r="Y1144">
        <f t="shared" si="487"/>
        <v>15.595425926280697</v>
      </c>
      <c r="Z1144" s="55">
        <f t="shared" si="488"/>
        <v>8.5124747496230029</v>
      </c>
      <c r="AA1144" s="477">
        <f t="shared" si="489"/>
        <v>1.0001610986547274E-18</v>
      </c>
      <c r="AB1144" s="253">
        <f t="shared" si="497"/>
        <v>112900524794.14618</v>
      </c>
      <c r="AC1144" s="261">
        <f t="shared" si="496"/>
        <v>0.63446063625024751</v>
      </c>
      <c r="AD1144" s="435">
        <f t="shared" si="490"/>
        <v>-1.5404755755586527E-2</v>
      </c>
      <c r="AE1144" s="478">
        <f t="shared" si="498"/>
        <v>-5.2318781614303575E-2</v>
      </c>
    </row>
    <row r="1145" spans="2:31" x14ac:dyDescent="0.3">
      <c r="B1145" s="353">
        <v>1116</v>
      </c>
      <c r="C1145" s="432">
        <f t="shared" si="472"/>
        <v>113.65676595692591</v>
      </c>
      <c r="D1145" s="433">
        <f t="shared" si="473"/>
        <v>15.595425926280686</v>
      </c>
      <c r="E1145" s="434">
        <f t="shared" si="474"/>
        <v>7.0829511766576889</v>
      </c>
      <c r="F1145" s="434">
        <f t="shared" si="475"/>
        <v>7.0829511766576809</v>
      </c>
      <c r="G1145" s="434">
        <f t="shared" si="476"/>
        <v>7.9936057773011271E-15</v>
      </c>
      <c r="H1145" s="467">
        <f t="shared" si="477"/>
        <v>8.5124747496229975</v>
      </c>
      <c r="I1145" s="253">
        <f t="shared" si="482"/>
        <v>113.65676595692612</v>
      </c>
      <c r="J1145">
        <f t="shared" si="483"/>
        <v>15.595425926280697</v>
      </c>
      <c r="K1145" s="253">
        <f t="shared" si="478"/>
        <v>12960227608171.807</v>
      </c>
      <c r="L1145" s="249">
        <f t="shared" si="479"/>
        <v>114029530042.08765</v>
      </c>
      <c r="M1145" s="253">
        <f t="shared" si="480"/>
        <v>1778339089179.9797</v>
      </c>
      <c r="N1145" s="443">
        <f t="shared" si="491"/>
        <v>1.0000000000000592E-2</v>
      </c>
      <c r="O1145" s="454">
        <f t="shared" si="481"/>
        <v>0.01</v>
      </c>
      <c r="Q1145" s="353">
        <v>1116</v>
      </c>
      <c r="R1145" s="54">
        <f t="shared" si="492"/>
        <v>8.3121792066076972E-30</v>
      </c>
      <c r="S1145" s="253">
        <f t="shared" si="484"/>
        <v>5.4782907978460424E-12</v>
      </c>
      <c r="T1145" s="253">
        <f t="shared" si="485"/>
        <v>2.4880671060922101E-12</v>
      </c>
      <c r="U1145">
        <f t="shared" si="493"/>
        <v>5.1800488071554039E-31</v>
      </c>
      <c r="V1145" s="253">
        <f t="shared" si="494"/>
        <v>2.4880671060922101E-12</v>
      </c>
      <c r="W1145" s="253">
        <f t="shared" si="495"/>
        <v>2.9902236917538323E-12</v>
      </c>
      <c r="X1145">
        <f t="shared" si="486"/>
        <v>113.65676595692612</v>
      </c>
      <c r="Y1145">
        <f t="shared" si="487"/>
        <v>15.595425926280697</v>
      </c>
      <c r="Z1145" s="55">
        <f t="shared" si="488"/>
        <v>8.5124747496230029</v>
      </c>
      <c r="AA1145" s="477">
        <f t="shared" si="489"/>
        <v>9.4783388855508871E-19</v>
      </c>
      <c r="AB1145" s="253">
        <f t="shared" si="497"/>
        <v>114029530042.08765</v>
      </c>
      <c r="AC1145" s="261">
        <f t="shared" si="496"/>
        <v>0.62468692511227852</v>
      </c>
      <c r="AD1145" s="435">
        <f t="shared" si="490"/>
        <v>-1.5404755755586365E-2</v>
      </c>
      <c r="AE1145" s="478">
        <f t="shared" si="498"/>
        <v>-5.2318781614303672E-2</v>
      </c>
    </row>
    <row r="1146" spans="2:31" x14ac:dyDescent="0.3">
      <c r="B1146" s="353">
        <v>1117</v>
      </c>
      <c r="C1146" s="432">
        <f t="shared" si="472"/>
        <v>113.65676595692591</v>
      </c>
      <c r="D1146" s="433">
        <f t="shared" si="473"/>
        <v>15.595425926280686</v>
      </c>
      <c r="E1146" s="434">
        <f t="shared" si="474"/>
        <v>7.0829511766576889</v>
      </c>
      <c r="F1146" s="434">
        <f t="shared" si="475"/>
        <v>7.0829511766576809</v>
      </c>
      <c r="G1146" s="434">
        <f t="shared" si="476"/>
        <v>7.9936057773011271E-15</v>
      </c>
      <c r="H1146" s="467">
        <f t="shared" si="477"/>
        <v>8.5124747496229975</v>
      </c>
      <c r="I1146" s="253">
        <f t="shared" si="482"/>
        <v>113.65676595692612</v>
      </c>
      <c r="J1146">
        <f t="shared" si="483"/>
        <v>15.595425926280697</v>
      </c>
      <c r="K1146" s="253">
        <f t="shared" si="478"/>
        <v>13089829884253.525</v>
      </c>
      <c r="L1146" s="249">
        <f t="shared" si="479"/>
        <v>115169825342.50853</v>
      </c>
      <c r="M1146" s="253">
        <f t="shared" si="480"/>
        <v>1796122480071.7749</v>
      </c>
      <c r="N1146" s="443">
        <f t="shared" si="491"/>
        <v>9.9999999999973964E-3</v>
      </c>
      <c r="O1146" s="454">
        <f t="shared" si="481"/>
        <v>1.0000000000000052E-2</v>
      </c>
      <c r="Q1146" s="353">
        <v>1117</v>
      </c>
      <c r="R1146" s="54">
        <f t="shared" si="492"/>
        <v>7.799303087087361E-30</v>
      </c>
      <c r="S1146" s="253">
        <f t="shared" si="484"/>
        <v>5.3404941248981715E-12</v>
      </c>
      <c r="T1146" s="253">
        <f t="shared" si="485"/>
        <v>2.4254841980389639E-12</v>
      </c>
      <c r="U1146">
        <f t="shared" si="493"/>
        <v>4.8604306582796104E-31</v>
      </c>
      <c r="V1146" s="253">
        <f t="shared" si="494"/>
        <v>2.4254841980389639E-12</v>
      </c>
      <c r="W1146" s="253">
        <f t="shared" si="495"/>
        <v>2.9150099268592076E-12</v>
      </c>
      <c r="X1146">
        <f t="shared" si="486"/>
        <v>113.65676595692612</v>
      </c>
      <c r="Y1146">
        <f t="shared" si="487"/>
        <v>15.595425926280697</v>
      </c>
      <c r="Z1146" s="55">
        <f t="shared" si="488"/>
        <v>8.5124747496230029</v>
      </c>
      <c r="AA1146" s="477">
        <f t="shared" si="489"/>
        <v>8.9824437433313893E-19</v>
      </c>
      <c r="AB1146" s="253">
        <f t="shared" si="497"/>
        <v>115169825342.50853</v>
      </c>
      <c r="AC1146" s="261">
        <f t="shared" si="496"/>
        <v>0.61506377560721337</v>
      </c>
      <c r="AD1146" s="435">
        <f t="shared" si="490"/>
        <v>-1.5404755755589939E-2</v>
      </c>
      <c r="AE1146" s="478">
        <f t="shared" si="498"/>
        <v>-5.2318781614303513E-2</v>
      </c>
    </row>
    <row r="1147" spans="2:31" x14ac:dyDescent="0.3">
      <c r="B1147" s="353">
        <v>1118</v>
      </c>
      <c r="C1147" s="432">
        <f t="shared" si="472"/>
        <v>113.65676595692591</v>
      </c>
      <c r="D1147" s="433">
        <f t="shared" si="473"/>
        <v>15.595425926280686</v>
      </c>
      <c r="E1147" s="434">
        <f t="shared" si="474"/>
        <v>7.0829511766576889</v>
      </c>
      <c r="F1147" s="434">
        <f t="shared" si="475"/>
        <v>7.0829511766576809</v>
      </c>
      <c r="G1147" s="434">
        <f t="shared" si="476"/>
        <v>7.9936057773011271E-15</v>
      </c>
      <c r="H1147" s="467">
        <f t="shared" si="477"/>
        <v>8.5124747496229975</v>
      </c>
      <c r="I1147" s="253">
        <f t="shared" si="482"/>
        <v>113.65676595692612</v>
      </c>
      <c r="J1147">
        <f t="shared" si="483"/>
        <v>15.595425926280697</v>
      </c>
      <c r="K1147" s="253">
        <f t="shared" si="478"/>
        <v>13220728183096.061</v>
      </c>
      <c r="L1147" s="249">
        <f t="shared" si="479"/>
        <v>116321523595.93361</v>
      </c>
      <c r="M1147" s="253">
        <f t="shared" si="480"/>
        <v>1814083704872.4902</v>
      </c>
      <c r="N1147" s="443">
        <f t="shared" si="491"/>
        <v>9.9999999999986541E-3</v>
      </c>
      <c r="O1147" s="454">
        <f t="shared" si="481"/>
        <v>9.9999999999999933E-3</v>
      </c>
      <c r="Q1147" s="353">
        <v>1118</v>
      </c>
      <c r="R1147" s="54">
        <f t="shared" si="492"/>
        <v>7.318072328841855E-30</v>
      </c>
      <c r="S1147" s="253">
        <f t="shared" si="484"/>
        <v>5.2061634824652865E-12</v>
      </c>
      <c r="T1147" s="253">
        <f t="shared" si="485"/>
        <v>2.3644754518605197E-12</v>
      </c>
      <c r="U1147">
        <f t="shared" si="493"/>
        <v>4.5605335129877364E-31</v>
      </c>
      <c r="V1147" s="253">
        <f t="shared" si="494"/>
        <v>2.3644754518605197E-12</v>
      </c>
      <c r="W1147" s="253">
        <f t="shared" si="495"/>
        <v>2.8416880306047669E-12</v>
      </c>
      <c r="X1147">
        <f t="shared" si="486"/>
        <v>113.65676595692612</v>
      </c>
      <c r="Y1147">
        <f t="shared" si="487"/>
        <v>15.595425926280697</v>
      </c>
      <c r="Z1147" s="55">
        <f t="shared" si="488"/>
        <v>8.5124747496230029</v>
      </c>
      <c r="AA1147" s="477">
        <f t="shared" si="489"/>
        <v>8.5124932307612666E-19</v>
      </c>
      <c r="AB1147" s="253">
        <f t="shared" si="497"/>
        <v>116321523595.93361</v>
      </c>
      <c r="AC1147" s="261">
        <f t="shared" si="496"/>
        <v>0.60558886836987547</v>
      </c>
      <c r="AD1147" s="435">
        <f t="shared" si="490"/>
        <v>-1.540475575558637E-2</v>
      </c>
      <c r="AE1147" s="478">
        <f t="shared" si="498"/>
        <v>-5.2318781614303596E-2</v>
      </c>
    </row>
    <row r="1148" spans="2:31" x14ac:dyDescent="0.3">
      <c r="B1148" s="353">
        <v>1119</v>
      </c>
      <c r="C1148" s="432">
        <f t="shared" si="472"/>
        <v>113.65676595692591</v>
      </c>
      <c r="D1148" s="433">
        <f t="shared" si="473"/>
        <v>15.595425926280686</v>
      </c>
      <c r="E1148" s="434">
        <f t="shared" si="474"/>
        <v>7.0829511766576889</v>
      </c>
      <c r="F1148" s="434">
        <f t="shared" si="475"/>
        <v>7.0829511766576809</v>
      </c>
      <c r="G1148" s="434">
        <f t="shared" si="476"/>
        <v>7.9936057773011271E-15</v>
      </c>
      <c r="H1148" s="467">
        <f t="shared" si="477"/>
        <v>8.5124747496229975</v>
      </c>
      <c r="I1148" s="253">
        <f t="shared" si="482"/>
        <v>113.65676595692612</v>
      </c>
      <c r="J1148">
        <f t="shared" si="483"/>
        <v>15.595425926280697</v>
      </c>
      <c r="K1148" s="253">
        <f t="shared" si="478"/>
        <v>13352935464927.021</v>
      </c>
      <c r="L1148" s="249">
        <f t="shared" si="479"/>
        <v>117484738831.89294</v>
      </c>
      <c r="M1148" s="253">
        <f t="shared" si="480"/>
        <v>1832224541921.2195</v>
      </c>
      <c r="N1148" s="443">
        <f t="shared" si="491"/>
        <v>1.0000000000002396E-2</v>
      </c>
      <c r="O1148" s="454">
        <f t="shared" si="481"/>
        <v>1.0000000000000024E-2</v>
      </c>
      <c r="Q1148" s="353">
        <v>1119</v>
      </c>
      <c r="R1148" s="54">
        <f t="shared" si="492"/>
        <v>6.866534357258911E-30</v>
      </c>
      <c r="S1148" s="253">
        <f t="shared" si="484"/>
        <v>5.0752116887071908E-12</v>
      </c>
      <c r="T1148" s="253">
        <f t="shared" si="485"/>
        <v>2.3050012723114177E-12</v>
      </c>
      <c r="U1148">
        <f t="shared" si="493"/>
        <v>4.2791405505713052E-31</v>
      </c>
      <c r="V1148" s="253">
        <f t="shared" si="494"/>
        <v>2.3050012723114177E-12</v>
      </c>
      <c r="W1148" s="253">
        <f t="shared" si="495"/>
        <v>2.7702104163957731E-12</v>
      </c>
      <c r="X1148">
        <f t="shared" si="486"/>
        <v>113.65676595692612</v>
      </c>
      <c r="Y1148">
        <f t="shared" si="487"/>
        <v>15.595425926280697</v>
      </c>
      <c r="Z1148" s="55">
        <f t="shared" si="488"/>
        <v>8.5124747496230029</v>
      </c>
      <c r="AA1148" s="477">
        <f t="shared" si="489"/>
        <v>8.0671299564278305E-19</v>
      </c>
      <c r="AB1148" s="253">
        <f t="shared" si="497"/>
        <v>117484738831.89294</v>
      </c>
      <c r="AC1148" s="261">
        <f t="shared" si="496"/>
        <v>0.59625991976433546</v>
      </c>
      <c r="AD1148" s="435">
        <f t="shared" si="490"/>
        <v>-1.5404755755586592E-2</v>
      </c>
      <c r="AE1148" s="478">
        <f t="shared" si="498"/>
        <v>-5.2318781614303568E-2</v>
      </c>
    </row>
    <row r="1149" spans="2:31" x14ac:dyDescent="0.3">
      <c r="B1149" s="353">
        <v>1120</v>
      </c>
      <c r="C1149" s="432">
        <f t="shared" si="472"/>
        <v>113.65676595692591</v>
      </c>
      <c r="D1149" s="433">
        <f t="shared" si="473"/>
        <v>15.595425926280686</v>
      </c>
      <c r="E1149" s="434">
        <f t="shared" si="474"/>
        <v>7.0829511766576889</v>
      </c>
      <c r="F1149" s="434">
        <f t="shared" si="475"/>
        <v>7.0829511766576809</v>
      </c>
      <c r="G1149" s="434">
        <f t="shared" si="476"/>
        <v>7.9936057773011271E-15</v>
      </c>
      <c r="H1149" s="467">
        <f t="shared" si="477"/>
        <v>8.5124747496229975</v>
      </c>
      <c r="I1149" s="253">
        <f t="shared" si="482"/>
        <v>113.65676595692612</v>
      </c>
      <c r="J1149">
        <f t="shared" si="483"/>
        <v>15.595425926280697</v>
      </c>
      <c r="K1149" s="253">
        <f t="shared" si="478"/>
        <v>13486464819576.291</v>
      </c>
      <c r="L1149" s="249">
        <f t="shared" si="479"/>
        <v>118659586220.21187</v>
      </c>
      <c r="M1149" s="253">
        <f t="shared" si="480"/>
        <v>1850546787340.4331</v>
      </c>
      <c r="N1149" s="443">
        <f t="shared" si="491"/>
        <v>1.0000000000000779E-2</v>
      </c>
      <c r="O1149" s="454">
        <f t="shared" si="481"/>
        <v>9.9999999999999482E-3</v>
      </c>
      <c r="Q1149" s="353">
        <v>1120</v>
      </c>
      <c r="R1149" s="54">
        <f t="shared" si="492"/>
        <v>6.4428570750241293E-30</v>
      </c>
      <c r="S1149" s="253">
        <f t="shared" si="484"/>
        <v>4.9475537546878858E-12</v>
      </c>
      <c r="T1149" s="253">
        <f t="shared" si="485"/>
        <v>2.2470230600942046E-12</v>
      </c>
      <c r="U1149">
        <f t="shared" si="493"/>
        <v>4.0151100303059955E-31</v>
      </c>
      <c r="V1149" s="253">
        <f t="shared" si="494"/>
        <v>2.2470230600942046E-12</v>
      </c>
      <c r="W1149" s="253">
        <f t="shared" si="495"/>
        <v>2.7005306945936812E-12</v>
      </c>
      <c r="X1149">
        <f t="shared" si="486"/>
        <v>113.65676595692612</v>
      </c>
      <c r="Y1149">
        <f t="shared" si="487"/>
        <v>15.595425926280697</v>
      </c>
      <c r="Z1149" s="55">
        <f t="shared" si="488"/>
        <v>8.5124747496230029</v>
      </c>
      <c r="AA1149" s="477">
        <f t="shared" si="489"/>
        <v>7.6450675459832764E-19</v>
      </c>
      <c r="AB1149" s="253">
        <f t="shared" si="497"/>
        <v>118659586220.21187</v>
      </c>
      <c r="AC1149" s="261">
        <f t="shared" si="496"/>
        <v>0.58707468133352259</v>
      </c>
      <c r="AD1149" s="435">
        <f t="shared" si="490"/>
        <v>-1.5404755755582606E-2</v>
      </c>
      <c r="AE1149" s="478">
        <f t="shared" si="498"/>
        <v>-5.2318781614303582E-2</v>
      </c>
    </row>
    <row r="1150" spans="2:31" x14ac:dyDescent="0.3">
      <c r="B1150" s="353">
        <v>1121</v>
      </c>
      <c r="C1150" s="432">
        <f t="shared" si="472"/>
        <v>113.65676595692591</v>
      </c>
      <c r="D1150" s="433">
        <f t="shared" si="473"/>
        <v>15.595425926280686</v>
      </c>
      <c r="E1150" s="434">
        <f t="shared" si="474"/>
        <v>7.0829511766576889</v>
      </c>
      <c r="F1150" s="434">
        <f t="shared" si="475"/>
        <v>7.0829511766576809</v>
      </c>
      <c r="G1150" s="434">
        <f t="shared" si="476"/>
        <v>7.9936057773011271E-15</v>
      </c>
      <c r="H1150" s="467">
        <f t="shared" si="477"/>
        <v>8.5124747496229975</v>
      </c>
      <c r="I1150" s="253">
        <f t="shared" si="482"/>
        <v>113.65676595692612</v>
      </c>
      <c r="J1150">
        <f t="shared" si="483"/>
        <v>15.595425926280697</v>
      </c>
      <c r="K1150" s="253">
        <f t="shared" si="478"/>
        <v>13621329467772.055</v>
      </c>
      <c r="L1150" s="249">
        <f t="shared" si="479"/>
        <v>119846182082.41399</v>
      </c>
      <c r="M1150" s="253">
        <f t="shared" si="480"/>
        <v>1869052255213.8354</v>
      </c>
      <c r="N1150" s="443">
        <f t="shared" si="491"/>
        <v>9.9999999999989264E-3</v>
      </c>
      <c r="O1150" s="454">
        <f t="shared" si="481"/>
        <v>1.0000000000000056E-2</v>
      </c>
      <c r="Q1150" s="353">
        <v>1121</v>
      </c>
      <c r="R1150" s="54">
        <f t="shared" si="492"/>
        <v>6.0453214284591785E-30</v>
      </c>
      <c r="S1150" s="253">
        <f t="shared" si="484"/>
        <v>4.8231068292171188E-12</v>
      </c>
      <c r="T1150" s="253">
        <f t="shared" si="485"/>
        <v>2.1905031868082038E-12</v>
      </c>
      <c r="U1150">
        <f t="shared" si="493"/>
        <v>3.7673706588841737E-31</v>
      </c>
      <c r="V1150" s="253">
        <f t="shared" si="494"/>
        <v>2.1905031868082038E-12</v>
      </c>
      <c r="W1150" s="253">
        <f t="shared" si="495"/>
        <v>2.632603642408915E-12</v>
      </c>
      <c r="X1150">
        <f t="shared" si="486"/>
        <v>113.65676595692612</v>
      </c>
      <c r="Y1150">
        <f t="shared" si="487"/>
        <v>15.595425926280697</v>
      </c>
      <c r="Z1150" s="55">
        <f t="shared" si="488"/>
        <v>8.5124747496230029</v>
      </c>
      <c r="AA1150" s="477">
        <f t="shared" si="489"/>
        <v>7.2450869266183774E-19</v>
      </c>
      <c r="AB1150" s="253">
        <f t="shared" si="497"/>
        <v>119846182082.41399</v>
      </c>
      <c r="AC1150" s="261">
        <f t="shared" si="496"/>
        <v>0.57803093925728988</v>
      </c>
      <c r="AD1150" s="435">
        <f t="shared" si="490"/>
        <v>-1.540475575558823E-2</v>
      </c>
      <c r="AE1150" s="478">
        <f t="shared" si="498"/>
        <v>-5.231878161430361E-2</v>
      </c>
    </row>
    <row r="1151" spans="2:31" x14ac:dyDescent="0.3">
      <c r="B1151" s="353">
        <v>1122</v>
      </c>
      <c r="C1151" s="432">
        <f t="shared" si="472"/>
        <v>113.65676595692591</v>
      </c>
      <c r="D1151" s="433">
        <f t="shared" si="473"/>
        <v>15.595425926280686</v>
      </c>
      <c r="E1151" s="434">
        <f t="shared" si="474"/>
        <v>7.0829511766576889</v>
      </c>
      <c r="F1151" s="434">
        <f t="shared" si="475"/>
        <v>7.0829511766576809</v>
      </c>
      <c r="G1151" s="434">
        <f t="shared" si="476"/>
        <v>7.9936057773011271E-15</v>
      </c>
      <c r="H1151" s="467">
        <f t="shared" si="477"/>
        <v>8.5124747496229975</v>
      </c>
      <c r="I1151" s="253">
        <f t="shared" si="482"/>
        <v>113.65676595692612</v>
      </c>
      <c r="J1151">
        <f t="shared" si="483"/>
        <v>15.595425926280697</v>
      </c>
      <c r="K1151" s="253">
        <f t="shared" si="478"/>
        <v>13757542762449.775</v>
      </c>
      <c r="L1151" s="249">
        <f t="shared" si="479"/>
        <v>121044643903.23813</v>
      </c>
      <c r="M1151" s="253">
        <f t="shared" si="480"/>
        <v>1887742777765.9717</v>
      </c>
      <c r="N1151" s="443">
        <f t="shared" si="491"/>
        <v>9.999999999998864E-3</v>
      </c>
      <c r="O1151" s="454">
        <f t="shared" si="481"/>
        <v>1.0000000000000011E-2</v>
      </c>
      <c r="Q1151" s="353">
        <v>1122</v>
      </c>
      <c r="R1151" s="54">
        <f t="shared" si="492"/>
        <v>5.6723144325300521E-30</v>
      </c>
      <c r="S1151" s="253">
        <f t="shared" si="484"/>
        <v>4.7017901450791251E-12</v>
      </c>
      <c r="T1151" s="253">
        <f t="shared" si="485"/>
        <v>2.1354049705283012E-12</v>
      </c>
      <c r="U1151">
        <f t="shared" si="493"/>
        <v>3.5349172436850271E-31</v>
      </c>
      <c r="V1151" s="253">
        <f t="shared" si="494"/>
        <v>2.1354049705283012E-12</v>
      </c>
      <c r="W1151" s="253">
        <f t="shared" si="495"/>
        <v>2.5663851745508239E-12</v>
      </c>
      <c r="X1151">
        <f t="shared" si="486"/>
        <v>113.65676595692612</v>
      </c>
      <c r="Y1151">
        <f t="shared" si="487"/>
        <v>15.595425926280697</v>
      </c>
      <c r="Z1151" s="55">
        <f t="shared" si="488"/>
        <v>8.5124747496230029</v>
      </c>
      <c r="AA1151" s="477">
        <f t="shared" si="489"/>
        <v>6.8660328059279842E-19</v>
      </c>
      <c r="AB1151" s="253">
        <f t="shared" si="497"/>
        <v>121044643903.23813</v>
      </c>
      <c r="AC1151" s="261">
        <f t="shared" si="496"/>
        <v>0.56912651381885615</v>
      </c>
      <c r="AD1151" s="435">
        <f t="shared" si="490"/>
        <v>-1.5404755755591552E-2</v>
      </c>
      <c r="AE1151" s="478">
        <f t="shared" si="498"/>
        <v>-5.2318781614303637E-2</v>
      </c>
    </row>
    <row r="1152" spans="2:31" x14ac:dyDescent="0.3">
      <c r="B1152" s="353">
        <v>1123</v>
      </c>
      <c r="C1152" s="432">
        <f t="shared" si="472"/>
        <v>113.65676595692591</v>
      </c>
      <c r="D1152" s="433">
        <f t="shared" si="473"/>
        <v>15.595425926280686</v>
      </c>
      <c r="E1152" s="434">
        <f t="shared" si="474"/>
        <v>7.0829511766576889</v>
      </c>
      <c r="F1152" s="434">
        <f t="shared" si="475"/>
        <v>7.0829511766576809</v>
      </c>
      <c r="G1152" s="434">
        <f t="shared" si="476"/>
        <v>7.9936057773011271E-15</v>
      </c>
      <c r="H1152" s="467">
        <f t="shared" si="477"/>
        <v>8.5124747496229975</v>
      </c>
      <c r="I1152" s="253">
        <f t="shared" si="482"/>
        <v>113.65676595692612</v>
      </c>
      <c r="J1152">
        <f t="shared" si="483"/>
        <v>15.595425926280697</v>
      </c>
      <c r="K1152" s="253">
        <f t="shared" si="478"/>
        <v>13895118190074.271</v>
      </c>
      <c r="L1152" s="249">
        <f t="shared" si="479"/>
        <v>122255090342.27051</v>
      </c>
      <c r="M1152" s="253">
        <f t="shared" si="480"/>
        <v>1906620205543.6328</v>
      </c>
      <c r="N1152" s="443">
        <f t="shared" si="491"/>
        <v>1.000000000000075E-2</v>
      </c>
      <c r="O1152" s="454">
        <f t="shared" si="481"/>
        <v>9.9999999999998788E-3</v>
      </c>
      <c r="Q1152" s="353">
        <v>1123</v>
      </c>
      <c r="R1152" s="54">
        <f t="shared" si="492"/>
        <v>5.322322626224604E-30</v>
      </c>
      <c r="S1152" s="253">
        <f t="shared" si="484"/>
        <v>4.583524966614023E-12</v>
      </c>
      <c r="T1152" s="253">
        <f t="shared" si="485"/>
        <v>2.0816926519980694E-12</v>
      </c>
      <c r="U1152">
        <f t="shared" si="493"/>
        <v>3.3168066142455786E-31</v>
      </c>
      <c r="V1152" s="253">
        <f t="shared" si="494"/>
        <v>2.0816926519980694E-12</v>
      </c>
      <c r="W1152" s="253">
        <f t="shared" si="495"/>
        <v>2.5018323146159536E-12</v>
      </c>
      <c r="X1152">
        <f t="shared" si="486"/>
        <v>113.65676595692612</v>
      </c>
      <c r="Y1152">
        <f t="shared" si="487"/>
        <v>15.595425926280697</v>
      </c>
      <c r="Z1152" s="55">
        <f t="shared" si="488"/>
        <v>8.5124747496230029</v>
      </c>
      <c r="AA1152" s="477">
        <f t="shared" si="489"/>
        <v>6.5068103349979943E-19</v>
      </c>
      <c r="AB1152" s="253">
        <f t="shared" si="497"/>
        <v>122255090342.27051</v>
      </c>
      <c r="AC1152" s="261">
        <f t="shared" si="496"/>
        <v>0.56035925887944826</v>
      </c>
      <c r="AD1152" s="435">
        <f t="shared" si="490"/>
        <v>-1.5404755755586469E-2</v>
      </c>
      <c r="AE1152" s="478">
        <f t="shared" si="498"/>
        <v>-5.2318781614303533E-2</v>
      </c>
    </row>
    <row r="1153" spans="2:31" x14ac:dyDescent="0.3">
      <c r="B1153" s="353">
        <v>1124</v>
      </c>
      <c r="C1153" s="432">
        <f t="shared" si="472"/>
        <v>113.65676595692591</v>
      </c>
      <c r="D1153" s="433">
        <f t="shared" si="473"/>
        <v>15.595425926280686</v>
      </c>
      <c r="E1153" s="434">
        <f t="shared" si="474"/>
        <v>7.0829511766576889</v>
      </c>
      <c r="F1153" s="434">
        <f t="shared" si="475"/>
        <v>7.0829511766576809</v>
      </c>
      <c r="G1153" s="434">
        <f t="shared" si="476"/>
        <v>7.9936057773011271E-15</v>
      </c>
      <c r="H1153" s="467">
        <f t="shared" si="477"/>
        <v>8.5124747496229975</v>
      </c>
      <c r="I1153" s="253">
        <f t="shared" si="482"/>
        <v>113.65676595692612</v>
      </c>
      <c r="J1153">
        <f t="shared" si="483"/>
        <v>15.595425926280697</v>
      </c>
      <c r="K1153" s="253">
        <f t="shared" si="478"/>
        <v>14034069371975.014</v>
      </c>
      <c r="L1153" s="249">
        <f t="shared" si="479"/>
        <v>123477641245.69321</v>
      </c>
      <c r="M1153" s="253">
        <f t="shared" si="480"/>
        <v>1925686407599.0708</v>
      </c>
      <c r="N1153" s="443">
        <f t="shared" si="491"/>
        <v>1.0000000000000871E-2</v>
      </c>
      <c r="O1153" s="454">
        <f t="shared" si="481"/>
        <v>9.999999999999962E-3</v>
      </c>
      <c r="Q1153" s="353">
        <v>1124</v>
      </c>
      <c r="R1153" s="54">
        <f t="shared" si="492"/>
        <v>4.9939259317448444E-30</v>
      </c>
      <c r="S1153" s="253">
        <f t="shared" si="484"/>
        <v>4.4682345386175315E-12</v>
      </c>
      <c r="T1153" s="253">
        <f t="shared" si="485"/>
        <v>2.0293313714216261E-12</v>
      </c>
      <c r="U1153">
        <f t="shared" si="493"/>
        <v>3.1121537953841454E-31</v>
      </c>
      <c r="V1153" s="253">
        <f t="shared" si="494"/>
        <v>2.0293313714216261E-12</v>
      </c>
      <c r="W1153" s="253">
        <f t="shared" si="495"/>
        <v>2.4389031671959054E-12</v>
      </c>
      <c r="X1153">
        <f t="shared" si="486"/>
        <v>113.65676595692612</v>
      </c>
      <c r="Y1153">
        <f t="shared" si="487"/>
        <v>15.595425926280697</v>
      </c>
      <c r="Z1153" s="55">
        <f t="shared" si="488"/>
        <v>8.5124747496230029</v>
      </c>
      <c r="AA1153" s="477">
        <f t="shared" si="489"/>
        <v>6.1663819460755403E-19</v>
      </c>
      <c r="AB1153" s="253">
        <f t="shared" si="497"/>
        <v>123477641245.69321</v>
      </c>
      <c r="AC1153" s="261">
        <f t="shared" si="496"/>
        <v>0.55172706136103089</v>
      </c>
      <c r="AD1153" s="435">
        <f t="shared" si="490"/>
        <v>-1.5404755755582943E-2</v>
      </c>
      <c r="AE1153" s="478">
        <f t="shared" si="498"/>
        <v>-5.2318781614303631E-2</v>
      </c>
    </row>
    <row r="1154" spans="2:31" x14ac:dyDescent="0.3">
      <c r="B1154" s="353">
        <v>1125</v>
      </c>
      <c r="C1154" s="432">
        <f t="shared" si="472"/>
        <v>113.65676595692591</v>
      </c>
      <c r="D1154" s="433">
        <f t="shared" si="473"/>
        <v>15.595425926280686</v>
      </c>
      <c r="E1154" s="434">
        <f t="shared" si="474"/>
        <v>7.0829511766576889</v>
      </c>
      <c r="F1154" s="434">
        <f t="shared" si="475"/>
        <v>7.0829511766576809</v>
      </c>
      <c r="G1154" s="434">
        <f t="shared" si="476"/>
        <v>7.9936057773011271E-15</v>
      </c>
      <c r="H1154" s="467">
        <f t="shared" si="477"/>
        <v>8.5124747496229975</v>
      </c>
      <c r="I1154" s="253">
        <f t="shared" si="482"/>
        <v>113.65676595692612</v>
      </c>
      <c r="J1154">
        <f t="shared" si="483"/>
        <v>15.595425926280697</v>
      </c>
      <c r="K1154" s="253">
        <f t="shared" si="478"/>
        <v>14174410065694.766</v>
      </c>
      <c r="L1154" s="249">
        <f t="shared" si="479"/>
        <v>124712417658.15015</v>
      </c>
      <c r="M1154" s="253">
        <f t="shared" si="480"/>
        <v>1944943271675.0591</v>
      </c>
      <c r="N1154" s="443">
        <f t="shared" si="491"/>
        <v>9.9999999999987391E-3</v>
      </c>
      <c r="O1154" s="454">
        <f t="shared" si="481"/>
        <v>1.0000000000000129E-2</v>
      </c>
      <c r="Q1154" s="353">
        <v>1125</v>
      </c>
      <c r="R1154" s="54">
        <f t="shared" si="492"/>
        <v>4.6857918925978988E-30</v>
      </c>
      <c r="S1154" s="253">
        <f t="shared" si="484"/>
        <v>4.3558440365261964E-12</v>
      </c>
      <c r="T1154" s="253">
        <f t="shared" si="485"/>
        <v>1.9782871458393357E-12</v>
      </c>
      <c r="U1154">
        <f t="shared" si="493"/>
        <v>2.9201284164488276E-31</v>
      </c>
      <c r="V1154" s="253">
        <f t="shared" si="494"/>
        <v>1.9782871458393357E-12</v>
      </c>
      <c r="W1154" s="253">
        <f t="shared" si="495"/>
        <v>2.3775568906868608E-12</v>
      </c>
      <c r="X1154">
        <f t="shared" si="486"/>
        <v>113.65676595692612</v>
      </c>
      <c r="Y1154">
        <f t="shared" si="487"/>
        <v>15.595425926280697</v>
      </c>
      <c r="Z1154" s="55">
        <f t="shared" si="488"/>
        <v>8.5124747496230029</v>
      </c>
      <c r="AA1154" s="477">
        <f t="shared" si="489"/>
        <v>5.8437643556884298E-19</v>
      </c>
      <c r="AB1154" s="253">
        <f t="shared" si="497"/>
        <v>124712417658.15015</v>
      </c>
      <c r="AC1154" s="261">
        <f t="shared" si="496"/>
        <v>0.54322784073701591</v>
      </c>
      <c r="AD1154" s="435">
        <f t="shared" si="490"/>
        <v>-1.5404755755587975E-2</v>
      </c>
      <c r="AE1154" s="478">
        <f t="shared" si="498"/>
        <v>-5.2318781614303589E-2</v>
      </c>
    </row>
    <row r="1155" spans="2:31" x14ac:dyDescent="0.3">
      <c r="B1155" s="353">
        <v>1126</v>
      </c>
      <c r="C1155" s="432">
        <f t="shared" si="472"/>
        <v>113.65676595692591</v>
      </c>
      <c r="D1155" s="433">
        <f t="shared" si="473"/>
        <v>15.595425926280686</v>
      </c>
      <c r="E1155" s="434">
        <f t="shared" si="474"/>
        <v>7.0829511766576889</v>
      </c>
      <c r="F1155" s="434">
        <f t="shared" si="475"/>
        <v>7.0829511766576809</v>
      </c>
      <c r="G1155" s="434">
        <f t="shared" si="476"/>
        <v>7.9936057773011271E-15</v>
      </c>
      <c r="H1155" s="467">
        <f t="shared" si="477"/>
        <v>8.5124747496229975</v>
      </c>
      <c r="I1155" s="253">
        <f t="shared" si="482"/>
        <v>113.65676595692612</v>
      </c>
      <c r="J1155">
        <f t="shared" si="483"/>
        <v>15.595425926280697</v>
      </c>
      <c r="K1155" s="253">
        <f t="shared" si="478"/>
        <v>14316154166351.713</v>
      </c>
      <c r="L1155" s="249">
        <f t="shared" si="479"/>
        <v>125959541834.73164</v>
      </c>
      <c r="M1155" s="253">
        <f t="shared" si="480"/>
        <v>1964392704391.8113</v>
      </c>
      <c r="N1155" s="443">
        <f t="shared" si="491"/>
        <v>1.0000000000000826E-2</v>
      </c>
      <c r="O1155" s="454">
        <f t="shared" si="481"/>
        <v>9.9999999999999725E-3</v>
      </c>
      <c r="Q1155" s="353">
        <v>1126</v>
      </c>
      <c r="R1155" s="54">
        <f t="shared" si="492"/>
        <v>4.3966702672069265E-30</v>
      </c>
      <c r="S1155" s="253">
        <f t="shared" si="484"/>
        <v>4.2462805178555012E-12</v>
      </c>
      <c r="T1155" s="253">
        <f t="shared" si="485"/>
        <v>1.9285268470725273E-12</v>
      </c>
      <c r="U1155">
        <f t="shared" si="493"/>
        <v>2.7399513421217026E-31</v>
      </c>
      <c r="V1155" s="253">
        <f t="shared" si="494"/>
        <v>1.9285268470725273E-12</v>
      </c>
      <c r="W1155" s="253">
        <f t="shared" si="495"/>
        <v>2.3177536707829739E-12</v>
      </c>
      <c r="X1155">
        <f t="shared" si="486"/>
        <v>113.65676595692612</v>
      </c>
      <c r="Y1155">
        <f t="shared" si="487"/>
        <v>15.595425926280697</v>
      </c>
      <c r="Z1155" s="55">
        <f t="shared" si="488"/>
        <v>8.5124747496230029</v>
      </c>
      <c r="AA1155" s="477">
        <f t="shared" si="489"/>
        <v>5.5380257245577157E-19</v>
      </c>
      <c r="AB1155" s="253">
        <f t="shared" si="497"/>
        <v>125959541834.73164</v>
      </c>
      <c r="AC1155" s="261">
        <f t="shared" si="496"/>
        <v>0.53485954853082762</v>
      </c>
      <c r="AD1155" s="435">
        <f t="shared" si="490"/>
        <v>-1.5404755755586344E-2</v>
      </c>
      <c r="AE1155" s="478">
        <f t="shared" si="498"/>
        <v>-5.2318781614303513E-2</v>
      </c>
    </row>
    <row r="1156" spans="2:31" x14ac:dyDescent="0.3">
      <c r="B1156" s="353">
        <v>1127</v>
      </c>
      <c r="C1156" s="432">
        <f t="shared" si="472"/>
        <v>113.65676595692591</v>
      </c>
      <c r="D1156" s="433">
        <f t="shared" si="473"/>
        <v>15.595425926280686</v>
      </c>
      <c r="E1156" s="434">
        <f t="shared" si="474"/>
        <v>7.0829511766576889</v>
      </c>
      <c r="F1156" s="434">
        <f t="shared" si="475"/>
        <v>7.0829511766576809</v>
      </c>
      <c r="G1156" s="434">
        <f t="shared" si="476"/>
        <v>7.9936057773011271E-15</v>
      </c>
      <c r="H1156" s="467">
        <f t="shared" si="477"/>
        <v>8.5124747496229975</v>
      </c>
      <c r="I1156" s="253">
        <f t="shared" si="482"/>
        <v>113.65676595692612</v>
      </c>
      <c r="J1156">
        <f t="shared" si="483"/>
        <v>15.595425926280697</v>
      </c>
      <c r="K1156" s="253">
        <f t="shared" si="478"/>
        <v>14459315708015.23</v>
      </c>
      <c r="L1156" s="249">
        <f t="shared" si="479"/>
        <v>127219137253.07896</v>
      </c>
      <c r="M1156" s="253">
        <f t="shared" si="480"/>
        <v>1984036631435.7268</v>
      </c>
      <c r="N1156" s="443">
        <f t="shared" si="491"/>
        <v>9.9999999999986836E-3</v>
      </c>
      <c r="O1156" s="454">
        <f t="shared" si="481"/>
        <v>1.0000000000000031E-2</v>
      </c>
      <c r="Q1156" s="353">
        <v>1127</v>
      </c>
      <c r="R1156" s="54">
        <f t="shared" si="492"/>
        <v>4.1253879561057672E-30</v>
      </c>
      <c r="S1156" s="253">
        <f t="shared" si="484"/>
        <v>4.139472874859641E-12</v>
      </c>
      <c r="T1156" s="253">
        <f t="shared" si="485"/>
        <v>1.8800181802230555E-12</v>
      </c>
      <c r="U1156">
        <f t="shared" si="493"/>
        <v>2.5708915111083356E-31</v>
      </c>
      <c r="V1156" s="253">
        <f t="shared" si="494"/>
        <v>1.8800181802230555E-12</v>
      </c>
      <c r="W1156" s="253">
        <f t="shared" si="495"/>
        <v>2.2594546946365855E-12</v>
      </c>
      <c r="X1156">
        <f t="shared" si="486"/>
        <v>113.65676595692612</v>
      </c>
      <c r="Y1156">
        <f t="shared" si="487"/>
        <v>15.595425926280697</v>
      </c>
      <c r="Z1156" s="55">
        <f t="shared" si="488"/>
        <v>8.5124747496230029</v>
      </c>
      <c r="AA1156" s="477">
        <f t="shared" si="489"/>
        <v>5.2482829661001854E-19</v>
      </c>
      <c r="AB1156" s="253">
        <f t="shared" si="497"/>
        <v>127219137253.07896</v>
      </c>
      <c r="AC1156" s="261">
        <f t="shared" si="496"/>
        <v>0.52662016782216603</v>
      </c>
      <c r="AD1156" s="435">
        <f t="shared" si="490"/>
        <v>-1.5404755755588235E-2</v>
      </c>
      <c r="AE1156" s="478">
        <f t="shared" si="498"/>
        <v>-5.2318781614303547E-2</v>
      </c>
    </row>
    <row r="1157" spans="2:31" x14ac:dyDescent="0.3">
      <c r="B1157" s="353">
        <v>1128</v>
      </c>
      <c r="C1157" s="432">
        <f t="shared" si="472"/>
        <v>113.65676595692591</v>
      </c>
      <c r="D1157" s="433">
        <f t="shared" si="473"/>
        <v>15.595425926280686</v>
      </c>
      <c r="E1157" s="434">
        <f t="shared" si="474"/>
        <v>7.0829511766576889</v>
      </c>
      <c r="F1157" s="434">
        <f t="shared" si="475"/>
        <v>7.0829511766576809</v>
      </c>
      <c r="G1157" s="434">
        <f t="shared" si="476"/>
        <v>7.9936057773011271E-15</v>
      </c>
      <c r="H1157" s="467">
        <f t="shared" si="477"/>
        <v>8.5124747496229975</v>
      </c>
      <c r="I1157" s="253">
        <f t="shared" si="482"/>
        <v>113.65676595692612</v>
      </c>
      <c r="J1157">
        <f t="shared" si="483"/>
        <v>15.595425926280697</v>
      </c>
      <c r="K1157" s="253">
        <f t="shared" si="478"/>
        <v>14603908865095.383</v>
      </c>
      <c r="L1157" s="249">
        <f t="shared" si="479"/>
        <v>128491328625.60976</v>
      </c>
      <c r="M1157" s="253">
        <f t="shared" si="480"/>
        <v>2003876997750.0852</v>
      </c>
      <c r="N1157" s="443">
        <f t="shared" si="491"/>
        <v>1.0000000000000569E-2</v>
      </c>
      <c r="O1157" s="454">
        <f t="shared" si="481"/>
        <v>1.0000000000000002E-2</v>
      </c>
      <c r="Q1157" s="353">
        <v>1128</v>
      </c>
      <c r="R1157" s="54">
        <f t="shared" si="492"/>
        <v>3.870844242134645E-30</v>
      </c>
      <c r="S1157" s="253">
        <f t="shared" si="484"/>
        <v>4.0353517883817402E-12</v>
      </c>
      <c r="T1157" s="253">
        <f t="shared" si="485"/>
        <v>1.8327296627135243E-12</v>
      </c>
      <c r="U1157">
        <f t="shared" si="493"/>
        <v>2.4122629698857343E-31</v>
      </c>
      <c r="V1157" s="253">
        <f t="shared" si="494"/>
        <v>1.8327296627135243E-12</v>
      </c>
      <c r="W1157" s="253">
        <f t="shared" si="495"/>
        <v>2.2026221256682159E-12</v>
      </c>
      <c r="X1157">
        <f t="shared" si="486"/>
        <v>113.65676595692612</v>
      </c>
      <c r="Y1157">
        <f t="shared" si="487"/>
        <v>15.595425926280697</v>
      </c>
      <c r="Z1157" s="55">
        <f t="shared" si="488"/>
        <v>8.5124747496230029</v>
      </c>
      <c r="AA1157" s="477">
        <f t="shared" si="489"/>
        <v>4.9736991957467204E-19</v>
      </c>
      <c r="AB1157" s="253">
        <f t="shared" si="497"/>
        <v>128491328625.60976</v>
      </c>
      <c r="AC1157" s="261">
        <f t="shared" si="496"/>
        <v>0.51850771276089969</v>
      </c>
      <c r="AD1157" s="435">
        <f t="shared" si="490"/>
        <v>-1.5404755755586317E-2</v>
      </c>
      <c r="AE1157" s="478">
        <f t="shared" si="498"/>
        <v>-5.2318781614303575E-2</v>
      </c>
    </row>
    <row r="1158" spans="2:31" x14ac:dyDescent="0.3">
      <c r="B1158" s="353">
        <v>1129</v>
      </c>
      <c r="C1158" s="432">
        <f t="shared" si="472"/>
        <v>113.65676595692591</v>
      </c>
      <c r="D1158" s="433">
        <f t="shared" si="473"/>
        <v>15.595425926280686</v>
      </c>
      <c r="E1158" s="434">
        <f t="shared" si="474"/>
        <v>7.0829511766576889</v>
      </c>
      <c r="F1158" s="434">
        <f t="shared" si="475"/>
        <v>7.0829511766576809</v>
      </c>
      <c r="G1158" s="434">
        <f t="shared" si="476"/>
        <v>7.9936057773011271E-15</v>
      </c>
      <c r="H1158" s="467">
        <f t="shared" si="477"/>
        <v>8.5124747496229975</v>
      </c>
      <c r="I1158" s="253">
        <f t="shared" si="482"/>
        <v>113.65676595692612</v>
      </c>
      <c r="J1158">
        <f t="shared" si="483"/>
        <v>15.595425926280697</v>
      </c>
      <c r="K1158" s="253">
        <f t="shared" si="478"/>
        <v>14749947953746.338</v>
      </c>
      <c r="L1158" s="249">
        <f t="shared" si="479"/>
        <v>129776241911.86586</v>
      </c>
      <c r="M1158" s="253">
        <f t="shared" si="480"/>
        <v>2023915767727.5842</v>
      </c>
      <c r="N1158" s="443">
        <f t="shared" si="491"/>
        <v>9.9999999999990877E-3</v>
      </c>
      <c r="O1158" s="454">
        <f t="shared" si="481"/>
        <v>1.0000000000000085E-2</v>
      </c>
      <c r="Q1158" s="353">
        <v>1129</v>
      </c>
      <c r="R1158" s="54">
        <f t="shared" si="492"/>
        <v>3.6320063243241764E-30</v>
      </c>
      <c r="S1158" s="253">
        <f t="shared" si="484"/>
        <v>3.9338496828651892E-12</v>
      </c>
      <c r="T1158" s="253">
        <f t="shared" si="485"/>
        <v>1.7866306038548513E-12</v>
      </c>
      <c r="U1158">
        <f t="shared" si="493"/>
        <v>2.2634220894732785E-31</v>
      </c>
      <c r="V1158" s="253">
        <f t="shared" si="494"/>
        <v>1.7866306038548513E-12</v>
      </c>
      <c r="W1158" s="253">
        <f t="shared" si="495"/>
        <v>2.1472190790103377E-12</v>
      </c>
      <c r="X1158">
        <f t="shared" si="486"/>
        <v>113.65676595692612</v>
      </c>
      <c r="Y1158">
        <f t="shared" si="487"/>
        <v>15.595425926280697</v>
      </c>
      <c r="Z1158" s="55">
        <f t="shared" si="488"/>
        <v>8.5124747496230029</v>
      </c>
      <c r="AA1158" s="477">
        <f t="shared" si="489"/>
        <v>4.7134813137092103E-19</v>
      </c>
      <c r="AB1158" s="253">
        <f t="shared" si="497"/>
        <v>129776241911.86586</v>
      </c>
      <c r="AC1158" s="261">
        <f t="shared" si="496"/>
        <v>0.51052022808842934</v>
      </c>
      <c r="AD1158" s="435">
        <f t="shared" si="490"/>
        <v>-1.5404755755588207E-2</v>
      </c>
      <c r="AE1158" s="478">
        <f t="shared" si="498"/>
        <v>-5.2318781614303596E-2</v>
      </c>
    </row>
    <row r="1159" spans="2:31" x14ac:dyDescent="0.3">
      <c r="B1159" s="353">
        <v>1130</v>
      </c>
      <c r="C1159" s="432">
        <f t="shared" si="472"/>
        <v>113.65676595692591</v>
      </c>
      <c r="D1159" s="433">
        <f t="shared" si="473"/>
        <v>15.595425926280686</v>
      </c>
      <c r="E1159" s="434">
        <f t="shared" si="474"/>
        <v>7.0829511766576889</v>
      </c>
      <c r="F1159" s="434">
        <f t="shared" si="475"/>
        <v>7.0829511766576809</v>
      </c>
      <c r="G1159" s="434">
        <f t="shared" si="476"/>
        <v>7.9936057773011271E-15</v>
      </c>
      <c r="H1159" s="467">
        <f t="shared" si="477"/>
        <v>8.5124747496229975</v>
      </c>
      <c r="I1159" s="253">
        <f t="shared" si="482"/>
        <v>113.65676595692612</v>
      </c>
      <c r="J1159">
        <f t="shared" si="483"/>
        <v>15.595425926280697</v>
      </c>
      <c r="K1159" s="253">
        <f t="shared" si="478"/>
        <v>14897447433283.799</v>
      </c>
      <c r="L1159" s="249">
        <f t="shared" si="479"/>
        <v>131074004330.98451</v>
      </c>
      <c r="M1159" s="253">
        <f t="shared" si="480"/>
        <v>2044154925404.8616</v>
      </c>
      <c r="N1159" s="443">
        <f t="shared" si="491"/>
        <v>1.0000000000000743E-2</v>
      </c>
      <c r="O1159" s="454">
        <f t="shared" si="481"/>
        <v>9.9999999999998337E-3</v>
      </c>
      <c r="Q1159" s="353">
        <v>1130</v>
      </c>
      <c r="R1159" s="54">
        <f t="shared" si="492"/>
        <v>3.4079051273466237E-30</v>
      </c>
      <c r="S1159" s="253">
        <f t="shared" si="484"/>
        <v>3.8349006824964993E-12</v>
      </c>
      <c r="T1159" s="253">
        <f t="shared" si="485"/>
        <v>1.7416910849277361E-12</v>
      </c>
      <c r="U1159">
        <f t="shared" si="493"/>
        <v>2.1237649539337972E-31</v>
      </c>
      <c r="V1159" s="253">
        <f t="shared" si="494"/>
        <v>1.7416910849277361E-12</v>
      </c>
      <c r="W1159" s="253">
        <f t="shared" si="495"/>
        <v>2.093209597568763E-12</v>
      </c>
      <c r="X1159">
        <f t="shared" si="486"/>
        <v>113.65676595692612</v>
      </c>
      <c r="Y1159">
        <f t="shared" si="487"/>
        <v>15.595425926280697</v>
      </c>
      <c r="Z1159" s="55">
        <f t="shared" si="488"/>
        <v>8.5124747496230029</v>
      </c>
      <c r="AA1159" s="477">
        <f t="shared" si="489"/>
        <v>4.4668777142141572E-19</v>
      </c>
      <c r="AB1159" s="253">
        <f t="shared" si="497"/>
        <v>131074004330.98451</v>
      </c>
      <c r="AC1159" s="261">
        <f t="shared" si="496"/>
        <v>0.50265578866644089</v>
      </c>
      <c r="AD1159" s="435">
        <f t="shared" si="490"/>
        <v>-1.5404755755586266E-2</v>
      </c>
      <c r="AE1159" s="478">
        <f t="shared" si="498"/>
        <v>-5.2318781614303617E-2</v>
      </c>
    </row>
    <row r="1160" spans="2:31" x14ac:dyDescent="0.3">
      <c r="B1160" s="353">
        <v>1131</v>
      </c>
      <c r="C1160" s="432">
        <f t="shared" si="472"/>
        <v>113.65676595692591</v>
      </c>
      <c r="D1160" s="433">
        <f t="shared" si="473"/>
        <v>15.595425926280686</v>
      </c>
      <c r="E1160" s="434">
        <f t="shared" si="474"/>
        <v>7.0829511766576889</v>
      </c>
      <c r="F1160" s="434">
        <f t="shared" si="475"/>
        <v>7.0829511766576809</v>
      </c>
      <c r="G1160" s="434">
        <f t="shared" si="476"/>
        <v>7.9936057773011271E-15</v>
      </c>
      <c r="H1160" s="467">
        <f t="shared" si="477"/>
        <v>8.5124747496229975</v>
      </c>
      <c r="I1160" s="253">
        <f t="shared" si="482"/>
        <v>113.65676595692612</v>
      </c>
      <c r="J1160">
        <f t="shared" si="483"/>
        <v>15.595425926280697</v>
      </c>
      <c r="K1160" s="253">
        <f t="shared" si="478"/>
        <v>15046421907616.637</v>
      </c>
      <c r="L1160" s="249">
        <f t="shared" si="479"/>
        <v>132384744374.29436</v>
      </c>
      <c r="M1160" s="253">
        <f t="shared" si="480"/>
        <v>2064596474658.9114</v>
      </c>
      <c r="N1160" s="443">
        <f t="shared" si="491"/>
        <v>1.0000000000000581E-2</v>
      </c>
      <c r="O1160" s="454">
        <f t="shared" si="481"/>
        <v>9.9999999999999933E-3</v>
      </c>
      <c r="Q1160" s="353">
        <v>1131</v>
      </c>
      <c r="R1160" s="54">
        <f t="shared" si="492"/>
        <v>3.1976313695313963E-30</v>
      </c>
      <c r="S1160" s="253">
        <f t="shared" si="484"/>
        <v>3.7384405684512009E-12</v>
      </c>
      <c r="T1160" s="253">
        <f t="shared" si="485"/>
        <v>1.6978819397650929E-12</v>
      </c>
      <c r="U1160">
        <f t="shared" si="493"/>
        <v>1.992724910008736E-31</v>
      </c>
      <c r="V1160" s="253">
        <f t="shared" si="494"/>
        <v>1.6978819397650929E-12</v>
      </c>
      <c r="W1160" s="253">
        <f t="shared" si="495"/>
        <v>2.0405586286861082E-12</v>
      </c>
      <c r="X1160">
        <f t="shared" si="486"/>
        <v>113.65676595692612</v>
      </c>
      <c r="Y1160">
        <f t="shared" si="487"/>
        <v>15.595425926280697</v>
      </c>
      <c r="Z1160" s="55">
        <f t="shared" si="488"/>
        <v>8.5124747496230029</v>
      </c>
      <c r="AA1160" s="477">
        <f t="shared" si="489"/>
        <v>4.2331761145863871E-19</v>
      </c>
      <c r="AB1160" s="253">
        <f t="shared" si="497"/>
        <v>132384744374.29436</v>
      </c>
      <c r="AC1160" s="261">
        <f t="shared" si="496"/>
        <v>0.49491249901290268</v>
      </c>
      <c r="AD1160" s="435">
        <f t="shared" si="490"/>
        <v>-1.5404755755586468E-2</v>
      </c>
      <c r="AE1160" s="478">
        <f t="shared" si="498"/>
        <v>-5.2318781614303603E-2</v>
      </c>
    </row>
    <row r="1161" spans="2:31" x14ac:dyDescent="0.3">
      <c r="B1161" s="353">
        <v>1132</v>
      </c>
      <c r="C1161" s="432">
        <f t="shared" si="472"/>
        <v>113.65676595692591</v>
      </c>
      <c r="D1161" s="433">
        <f t="shared" si="473"/>
        <v>15.595425926280686</v>
      </c>
      <c r="E1161" s="434">
        <f t="shared" si="474"/>
        <v>7.0829511766576889</v>
      </c>
      <c r="F1161" s="434">
        <f t="shared" si="475"/>
        <v>7.0829511766576809</v>
      </c>
      <c r="G1161" s="434">
        <f t="shared" si="476"/>
        <v>7.9936057773011271E-15</v>
      </c>
      <c r="H1161" s="467">
        <f t="shared" si="477"/>
        <v>8.5124747496229975</v>
      </c>
      <c r="I1161" s="253">
        <f t="shared" si="482"/>
        <v>113.65676595692612</v>
      </c>
      <c r="J1161">
        <f t="shared" si="483"/>
        <v>15.595425926280697</v>
      </c>
      <c r="K1161" s="253">
        <f t="shared" si="478"/>
        <v>15196886126692.805</v>
      </c>
      <c r="L1161" s="249">
        <f t="shared" si="479"/>
        <v>133708591818.03731</v>
      </c>
      <c r="M1161" s="253">
        <f t="shared" si="480"/>
        <v>2085242439405.5059</v>
      </c>
      <c r="N1161" s="443">
        <f t="shared" si="491"/>
        <v>1.0000000000002601E-2</v>
      </c>
      <c r="O1161" s="454">
        <f t="shared" si="481"/>
        <v>1.0000000000000106E-2</v>
      </c>
      <c r="Q1161" s="353">
        <v>1132</v>
      </c>
      <c r="R1161" s="54">
        <f t="shared" si="492"/>
        <v>3.0003318734909274E-30</v>
      </c>
      <c r="S1161" s="253">
        <f t="shared" si="484"/>
        <v>3.6444067372152862E-12</v>
      </c>
      <c r="T1161" s="253">
        <f t="shared" si="485"/>
        <v>1.6551747358229628E-12</v>
      </c>
      <c r="U1161">
        <f t="shared" si="493"/>
        <v>1.8697702679451546E-31</v>
      </c>
      <c r="V1161" s="253">
        <f t="shared" si="494"/>
        <v>1.6551747358229628E-12</v>
      </c>
      <c r="W1161" s="253">
        <f t="shared" si="495"/>
        <v>1.9892320013923234E-12</v>
      </c>
      <c r="X1161">
        <f t="shared" si="486"/>
        <v>113.65676595692612</v>
      </c>
      <c r="Y1161">
        <f t="shared" si="487"/>
        <v>15.595425926280697</v>
      </c>
      <c r="Z1161" s="55">
        <f t="shared" si="488"/>
        <v>8.5124747496230029</v>
      </c>
      <c r="AA1161" s="477">
        <f t="shared" si="489"/>
        <v>4.0117014979124555E-19</v>
      </c>
      <c r="AB1161" s="253">
        <f t="shared" si="497"/>
        <v>133708591818.03731</v>
      </c>
      <c r="AC1161" s="261">
        <f t="shared" si="496"/>
        <v>0.48728849284522213</v>
      </c>
      <c r="AD1161" s="435">
        <f t="shared" si="490"/>
        <v>-1.5404755755586181E-2</v>
      </c>
      <c r="AE1161" s="478">
        <f t="shared" si="498"/>
        <v>-5.2318781614303637E-2</v>
      </c>
    </row>
    <row r="1162" spans="2:31" x14ac:dyDescent="0.3">
      <c r="B1162" s="353">
        <v>1133</v>
      </c>
      <c r="C1162" s="432">
        <f t="shared" si="472"/>
        <v>113.65676595692591</v>
      </c>
      <c r="D1162" s="433">
        <f t="shared" si="473"/>
        <v>15.595425926280686</v>
      </c>
      <c r="E1162" s="434">
        <f t="shared" si="474"/>
        <v>7.0829511766576889</v>
      </c>
      <c r="F1162" s="434">
        <f t="shared" si="475"/>
        <v>7.0829511766576809</v>
      </c>
      <c r="G1162" s="434">
        <f t="shared" si="476"/>
        <v>7.9936057773011271E-15</v>
      </c>
      <c r="H1162" s="467">
        <f t="shared" si="477"/>
        <v>8.5124747496229975</v>
      </c>
      <c r="I1162" s="253">
        <f t="shared" si="482"/>
        <v>113.65676595692612</v>
      </c>
      <c r="J1162">
        <f t="shared" si="483"/>
        <v>15.595425926280697</v>
      </c>
      <c r="K1162" s="253">
        <f t="shared" si="478"/>
        <v>15348854987959.732</v>
      </c>
      <c r="L1162" s="249">
        <f t="shared" si="479"/>
        <v>135045677736.21768</v>
      </c>
      <c r="M1162" s="253">
        <f t="shared" si="480"/>
        <v>2106094863799.5544</v>
      </c>
      <c r="N1162" s="443">
        <f t="shared" si="491"/>
        <v>9.9999999999968951E-3</v>
      </c>
      <c r="O1162" s="454">
        <f t="shared" si="481"/>
        <v>9.9999999999999794E-3</v>
      </c>
      <c r="Q1162" s="353">
        <v>1133</v>
      </c>
      <c r="R1162" s="54">
        <f t="shared" si="492"/>
        <v>2.8152061043874464E-30</v>
      </c>
      <c r="S1162" s="253">
        <f t="shared" si="484"/>
        <v>3.5527381599549004E-12</v>
      </c>
      <c r="T1162" s="253">
        <f t="shared" si="485"/>
        <v>1.6135417557275078E-12</v>
      </c>
      <c r="U1162">
        <f t="shared" si="493"/>
        <v>1.7544021441857563E-31</v>
      </c>
      <c r="V1162" s="253">
        <f t="shared" si="494"/>
        <v>1.6135417557275078E-12</v>
      </c>
      <c r="W1162" s="253">
        <f t="shared" si="495"/>
        <v>1.9391964042273925E-12</v>
      </c>
      <c r="X1162">
        <f t="shared" si="486"/>
        <v>113.65676595692612</v>
      </c>
      <c r="Y1162">
        <f t="shared" si="487"/>
        <v>15.595425926280697</v>
      </c>
      <c r="Z1162" s="55">
        <f t="shared" si="488"/>
        <v>8.5124747496230029</v>
      </c>
      <c r="AA1162" s="477">
        <f t="shared" si="489"/>
        <v>3.801814163341399E-19</v>
      </c>
      <c r="AB1162" s="253">
        <f t="shared" si="497"/>
        <v>135045677736.21768</v>
      </c>
      <c r="AC1162" s="261">
        <f t="shared" si="496"/>
        <v>0.47978193263043356</v>
      </c>
      <c r="AD1162" s="435">
        <f t="shared" si="490"/>
        <v>-1.5404755755586632E-2</v>
      </c>
      <c r="AE1162" s="478">
        <f t="shared" si="498"/>
        <v>-5.2318781614303631E-2</v>
      </c>
    </row>
    <row r="1163" spans="2:31" x14ac:dyDescent="0.3">
      <c r="B1163" s="353">
        <v>1134</v>
      </c>
      <c r="C1163" s="432">
        <f t="shared" si="472"/>
        <v>113.65676595692591</v>
      </c>
      <c r="D1163" s="433">
        <f t="shared" si="473"/>
        <v>15.595425926280686</v>
      </c>
      <c r="E1163" s="434">
        <f t="shared" si="474"/>
        <v>7.0829511766576889</v>
      </c>
      <c r="F1163" s="434">
        <f t="shared" si="475"/>
        <v>7.0829511766576809</v>
      </c>
      <c r="G1163" s="434">
        <f t="shared" si="476"/>
        <v>7.9936057773011271E-15</v>
      </c>
      <c r="H1163" s="467">
        <f t="shared" si="477"/>
        <v>8.5124747496229975</v>
      </c>
      <c r="I1163" s="253">
        <f t="shared" si="482"/>
        <v>113.65676595692612</v>
      </c>
      <c r="J1163">
        <f t="shared" si="483"/>
        <v>15.595425926280697</v>
      </c>
      <c r="K1163" s="253">
        <f t="shared" si="478"/>
        <v>15502343537839.33</v>
      </c>
      <c r="L1163" s="249">
        <f t="shared" si="479"/>
        <v>136396134513.57986</v>
      </c>
      <c r="M1163" s="253">
        <f t="shared" si="480"/>
        <v>2127155812437.5479</v>
      </c>
      <c r="N1163" s="443">
        <f t="shared" si="491"/>
        <v>9.9999999999989854E-3</v>
      </c>
      <c r="O1163" s="454">
        <f t="shared" si="481"/>
        <v>1.0000000000000021E-2</v>
      </c>
      <c r="Q1163" s="353">
        <v>1134</v>
      </c>
      <c r="R1163" s="54">
        <f t="shared" si="492"/>
        <v>2.6415029217947973E-30</v>
      </c>
      <c r="S1163" s="253">
        <f t="shared" si="484"/>
        <v>3.4633753429081661E-12</v>
      </c>
      <c r="T1163" s="253">
        <f t="shared" si="485"/>
        <v>1.5729559792862251E-12</v>
      </c>
      <c r="U1163">
        <f t="shared" si="493"/>
        <v>1.6461524371687482E-31</v>
      </c>
      <c r="V1163" s="253">
        <f t="shared" si="494"/>
        <v>1.5729559792862251E-12</v>
      </c>
      <c r="W1163" s="253">
        <f t="shared" si="495"/>
        <v>1.8904193636219408E-12</v>
      </c>
      <c r="X1163">
        <f t="shared" si="486"/>
        <v>113.65676595692612</v>
      </c>
      <c r="Y1163">
        <f t="shared" si="487"/>
        <v>15.595425926280697</v>
      </c>
      <c r="Z1163" s="55">
        <f t="shared" si="488"/>
        <v>8.5124747496230029</v>
      </c>
      <c r="AA1163" s="477">
        <f t="shared" si="489"/>
        <v>3.6029078783913741E-19</v>
      </c>
      <c r="AB1163" s="253">
        <f t="shared" si="497"/>
        <v>136396134513.57986</v>
      </c>
      <c r="AC1163" s="261">
        <f t="shared" si="496"/>
        <v>0.47239100914231857</v>
      </c>
      <c r="AD1163" s="435">
        <f t="shared" si="490"/>
        <v>-1.5404755755586292E-2</v>
      </c>
      <c r="AE1163" s="478">
        <f t="shared" si="498"/>
        <v>-5.2318781614303568E-2</v>
      </c>
    </row>
    <row r="1164" spans="2:31" x14ac:dyDescent="0.3">
      <c r="B1164" s="353">
        <v>1135</v>
      </c>
      <c r="C1164" s="432">
        <f t="shared" si="472"/>
        <v>113.65676595692591</v>
      </c>
      <c r="D1164" s="433">
        <f t="shared" si="473"/>
        <v>15.595425926280686</v>
      </c>
      <c r="E1164" s="434">
        <f t="shared" si="474"/>
        <v>7.0829511766576889</v>
      </c>
      <c r="F1164" s="434">
        <f t="shared" si="475"/>
        <v>7.0829511766576809</v>
      </c>
      <c r="G1164" s="434">
        <f t="shared" si="476"/>
        <v>7.9936057773011271E-15</v>
      </c>
      <c r="H1164" s="467">
        <f t="shared" si="477"/>
        <v>8.5124747496229975</v>
      </c>
      <c r="I1164" s="253">
        <f t="shared" si="482"/>
        <v>113.65676595692612</v>
      </c>
      <c r="J1164">
        <f t="shared" si="483"/>
        <v>15.595425926280697</v>
      </c>
      <c r="K1164" s="253">
        <f t="shared" si="478"/>
        <v>15657366973217.725</v>
      </c>
      <c r="L1164" s="249">
        <f t="shared" si="479"/>
        <v>137760095858.71567</v>
      </c>
      <c r="M1164" s="253">
        <f t="shared" si="480"/>
        <v>2148427370561.9248</v>
      </c>
      <c r="N1164" s="443">
        <f t="shared" si="491"/>
        <v>1.0000000000000692E-2</v>
      </c>
      <c r="O1164" s="454">
        <f t="shared" si="481"/>
        <v>1.000000000000008E-2</v>
      </c>
      <c r="Q1164" s="353">
        <v>1135</v>
      </c>
      <c r="R1164" s="54">
        <f t="shared" si="492"/>
        <v>2.4785175319761092E-30</v>
      </c>
      <c r="S1164" s="253">
        <f t="shared" si="484"/>
        <v>3.376260288773019E-12</v>
      </c>
      <c r="T1164" s="253">
        <f t="shared" si="485"/>
        <v>1.5333910659515181E-12</v>
      </c>
      <c r="U1164">
        <f t="shared" si="493"/>
        <v>1.5445819280244188E-31</v>
      </c>
      <c r="V1164" s="253">
        <f t="shared" si="494"/>
        <v>1.5333910659515181E-12</v>
      </c>
      <c r="W1164" s="253">
        <f t="shared" si="495"/>
        <v>1.8428692228215009E-12</v>
      </c>
      <c r="X1164">
        <f t="shared" si="486"/>
        <v>113.65676595692612</v>
      </c>
      <c r="Y1164">
        <f t="shared" si="487"/>
        <v>15.595425926280697</v>
      </c>
      <c r="Z1164" s="55">
        <f t="shared" si="488"/>
        <v>8.5124747496230029</v>
      </c>
      <c r="AA1164" s="477">
        <f t="shared" si="489"/>
        <v>3.4144081279253617E-19</v>
      </c>
      <c r="AB1164" s="253">
        <f t="shared" si="497"/>
        <v>137760095858.71567</v>
      </c>
      <c r="AC1164" s="261">
        <f t="shared" si="496"/>
        <v>0.4651139410253462</v>
      </c>
      <c r="AD1164" s="435">
        <f t="shared" si="490"/>
        <v>-1.5404755755586344E-2</v>
      </c>
      <c r="AE1164" s="478">
        <f t="shared" si="498"/>
        <v>-5.2318781614303644E-2</v>
      </c>
    </row>
    <row r="1165" spans="2:31" x14ac:dyDescent="0.3">
      <c r="B1165" s="353">
        <v>1136</v>
      </c>
      <c r="C1165" s="432">
        <f t="shared" si="472"/>
        <v>113.65676595692591</v>
      </c>
      <c r="D1165" s="433">
        <f t="shared" si="473"/>
        <v>15.595425926280686</v>
      </c>
      <c r="E1165" s="434">
        <f t="shared" si="474"/>
        <v>7.0829511766576889</v>
      </c>
      <c r="F1165" s="434">
        <f t="shared" si="475"/>
        <v>7.0829511766576809</v>
      </c>
      <c r="G1165" s="434">
        <f t="shared" si="476"/>
        <v>7.9936057773011271E-15</v>
      </c>
      <c r="H1165" s="467">
        <f t="shared" si="477"/>
        <v>8.5124747496229975</v>
      </c>
      <c r="I1165" s="253">
        <f t="shared" si="482"/>
        <v>113.65676595692612</v>
      </c>
      <c r="J1165">
        <f t="shared" si="483"/>
        <v>15.595425926280697</v>
      </c>
      <c r="K1165" s="253">
        <f t="shared" si="478"/>
        <v>15813940642949.902</v>
      </c>
      <c r="L1165" s="249">
        <f t="shared" si="479"/>
        <v>139137696817.30283</v>
      </c>
      <c r="M1165" s="253">
        <f t="shared" si="480"/>
        <v>2169911644267.5493</v>
      </c>
      <c r="N1165" s="443">
        <f t="shared" si="491"/>
        <v>1.000000000000245E-2</v>
      </c>
      <c r="O1165" s="454">
        <f t="shared" si="481"/>
        <v>1.0000000000000031E-2</v>
      </c>
      <c r="Q1165" s="353">
        <v>1136</v>
      </c>
      <c r="R1165" s="54">
        <f t="shared" si="492"/>
        <v>2.3255886282113152E-30</v>
      </c>
      <c r="S1165" s="253">
        <f t="shared" si="484"/>
        <v>3.2913364590665239E-12</v>
      </c>
      <c r="T1165" s="253">
        <f t="shared" si="485"/>
        <v>1.4948213377254837E-12</v>
      </c>
      <c r="U1165">
        <f t="shared" si="493"/>
        <v>1.4492784984620882E-31</v>
      </c>
      <c r="V1165" s="253">
        <f t="shared" si="494"/>
        <v>1.4948213377254837E-12</v>
      </c>
      <c r="W1165" s="253">
        <f t="shared" si="495"/>
        <v>1.7965151213410402E-12</v>
      </c>
      <c r="X1165">
        <f t="shared" si="486"/>
        <v>113.65676595692612</v>
      </c>
      <c r="Y1165">
        <f t="shared" si="487"/>
        <v>15.595425926280697</v>
      </c>
      <c r="Z1165" s="55">
        <f t="shared" si="488"/>
        <v>8.5124747496230029</v>
      </c>
      <c r="AA1165" s="477">
        <f t="shared" si="489"/>
        <v>3.2357704547383316E-19</v>
      </c>
      <c r="AB1165" s="253">
        <f t="shared" si="497"/>
        <v>139137696817.30283</v>
      </c>
      <c r="AC1165" s="261">
        <f t="shared" si="496"/>
        <v>0.45794897436533089</v>
      </c>
      <c r="AD1165" s="435">
        <f t="shared" si="490"/>
        <v>-1.5404755755589925E-2</v>
      </c>
      <c r="AE1165" s="478">
        <f t="shared" si="498"/>
        <v>-5.2318781614303568E-2</v>
      </c>
    </row>
    <row r="1166" spans="2:31" x14ac:dyDescent="0.3">
      <c r="B1166" s="353">
        <v>1137</v>
      </c>
      <c r="C1166" s="432">
        <f t="shared" si="472"/>
        <v>113.65676595692591</v>
      </c>
      <c r="D1166" s="433">
        <f t="shared" si="473"/>
        <v>15.595425926280686</v>
      </c>
      <c r="E1166" s="434">
        <f t="shared" si="474"/>
        <v>7.0829511766576889</v>
      </c>
      <c r="F1166" s="434">
        <f t="shared" si="475"/>
        <v>7.0829511766576809</v>
      </c>
      <c r="G1166" s="434">
        <f t="shared" si="476"/>
        <v>7.9936057773011271E-15</v>
      </c>
      <c r="H1166" s="467">
        <f t="shared" si="477"/>
        <v>8.5124747496229975</v>
      </c>
      <c r="I1166" s="253">
        <f t="shared" si="482"/>
        <v>113.65676595692612</v>
      </c>
      <c r="J1166">
        <f t="shared" si="483"/>
        <v>15.595425926280697</v>
      </c>
      <c r="K1166" s="253">
        <f t="shared" si="478"/>
        <v>15972080049379.402</v>
      </c>
      <c r="L1166" s="249">
        <f t="shared" si="479"/>
        <v>140529073785.47586</v>
      </c>
      <c r="M1166" s="253">
        <f t="shared" si="480"/>
        <v>2191610760710.2263</v>
      </c>
      <c r="N1166" s="443">
        <f t="shared" si="491"/>
        <v>1.0000000000000696E-2</v>
      </c>
      <c r="O1166" s="454">
        <f t="shared" si="481"/>
        <v>1.0000000000000061E-2</v>
      </c>
      <c r="Q1166" s="353">
        <v>1137</v>
      </c>
      <c r="R1166" s="54">
        <f t="shared" si="492"/>
        <v>2.1820957075715043E-30</v>
      </c>
      <c r="S1166" s="253">
        <f t="shared" si="484"/>
        <v>3.2085487374308195E-12</v>
      </c>
      <c r="T1166" s="253">
        <f t="shared" si="485"/>
        <v>1.4572217624946283E-12</v>
      </c>
      <c r="U1166">
        <f t="shared" si="493"/>
        <v>1.3598554586165785E-31</v>
      </c>
      <c r="V1166" s="253">
        <f t="shared" si="494"/>
        <v>1.4572217624946283E-12</v>
      </c>
      <c r="W1166" s="253">
        <f t="shared" si="495"/>
        <v>1.7513269749361912E-12</v>
      </c>
      <c r="X1166">
        <f t="shared" si="486"/>
        <v>113.65676595692612</v>
      </c>
      <c r="Y1166">
        <f t="shared" si="487"/>
        <v>15.595425926280697</v>
      </c>
      <c r="Z1166" s="55">
        <f t="shared" si="488"/>
        <v>8.5124747496230029</v>
      </c>
      <c r="AA1166" s="477">
        <f t="shared" si="489"/>
        <v>3.0664788869628609E-19</v>
      </c>
      <c r="AB1166" s="253">
        <f t="shared" si="497"/>
        <v>140529073785.47586</v>
      </c>
      <c r="AC1166" s="261">
        <f t="shared" si="496"/>
        <v>0.45089438226671336</v>
      </c>
      <c r="AD1166" s="435">
        <f t="shared" si="490"/>
        <v>-1.5404755755582708E-2</v>
      </c>
      <c r="AE1166" s="478">
        <f t="shared" si="498"/>
        <v>-5.2318781614303631E-2</v>
      </c>
    </row>
    <row r="1167" spans="2:31" x14ac:dyDescent="0.3">
      <c r="B1167" s="353">
        <v>1138</v>
      </c>
      <c r="C1167" s="432">
        <f t="shared" si="472"/>
        <v>113.65676595692591</v>
      </c>
      <c r="D1167" s="433">
        <f t="shared" si="473"/>
        <v>15.595425926280686</v>
      </c>
      <c r="E1167" s="434">
        <f t="shared" si="474"/>
        <v>7.0829511766576889</v>
      </c>
      <c r="F1167" s="434">
        <f t="shared" si="475"/>
        <v>7.0829511766576809</v>
      </c>
      <c r="G1167" s="434">
        <f t="shared" si="476"/>
        <v>7.9936057773011271E-15</v>
      </c>
      <c r="H1167" s="467">
        <f t="shared" si="477"/>
        <v>8.5124747496229975</v>
      </c>
      <c r="I1167" s="253">
        <f t="shared" si="482"/>
        <v>113.65676595692612</v>
      </c>
      <c r="J1167">
        <f t="shared" si="483"/>
        <v>15.595425926280697</v>
      </c>
      <c r="K1167" s="253">
        <f t="shared" si="478"/>
        <v>16131800849873.197</v>
      </c>
      <c r="L1167" s="249">
        <f t="shared" si="479"/>
        <v>141934364523.33063</v>
      </c>
      <c r="M1167" s="253">
        <f t="shared" si="480"/>
        <v>2213526868317.3223</v>
      </c>
      <c r="N1167" s="443">
        <f t="shared" si="491"/>
        <v>9.9999999999971188E-3</v>
      </c>
      <c r="O1167" s="454">
        <f t="shared" si="481"/>
        <v>1.0000000000000056E-2</v>
      </c>
      <c r="Q1167" s="353">
        <v>1138</v>
      </c>
      <c r="R1167" s="54">
        <f t="shared" si="492"/>
        <v>2.0474565532530312E-30</v>
      </c>
      <c r="S1167" s="253">
        <f t="shared" si="484"/>
        <v>3.1278433938621842E-12</v>
      </c>
      <c r="T1167" s="253">
        <f t="shared" si="485"/>
        <v>1.4205679377838367E-12</v>
      </c>
      <c r="U1167">
        <f t="shared" si="493"/>
        <v>1.275949978069504E-31</v>
      </c>
      <c r="V1167" s="253">
        <f t="shared" si="494"/>
        <v>1.4205679377838367E-12</v>
      </c>
      <c r="W1167" s="253">
        <f t="shared" si="495"/>
        <v>1.7072754560783475E-12</v>
      </c>
      <c r="X1167">
        <f t="shared" si="486"/>
        <v>113.65676595692612</v>
      </c>
      <c r="Y1167">
        <f t="shared" si="487"/>
        <v>15.595425926280697</v>
      </c>
      <c r="Z1167" s="55">
        <f t="shared" si="488"/>
        <v>8.5124747496230029</v>
      </c>
      <c r="AA1167" s="477">
        <f t="shared" si="489"/>
        <v>2.9060444477509783E-19</v>
      </c>
      <c r="AB1167" s="253">
        <f t="shared" si="497"/>
        <v>141934364523.33063</v>
      </c>
      <c r="AC1167" s="261">
        <f t="shared" si="496"/>
        <v>0.44394846443632691</v>
      </c>
      <c r="AD1167" s="435">
        <f t="shared" si="490"/>
        <v>-1.5404755755590221E-2</v>
      </c>
      <c r="AE1167" s="478">
        <f t="shared" si="498"/>
        <v>-5.2318781614303582E-2</v>
      </c>
    </row>
    <row r="1168" spans="2:31" x14ac:dyDescent="0.3">
      <c r="B1168" s="353">
        <v>1139</v>
      </c>
      <c r="C1168" s="432">
        <f t="shared" si="472"/>
        <v>113.65676595692591</v>
      </c>
      <c r="D1168" s="433">
        <f t="shared" si="473"/>
        <v>15.595425926280686</v>
      </c>
      <c r="E1168" s="434">
        <f t="shared" si="474"/>
        <v>7.0829511766576889</v>
      </c>
      <c r="F1168" s="434">
        <f t="shared" si="475"/>
        <v>7.0829511766576809</v>
      </c>
      <c r="G1168" s="434">
        <f t="shared" si="476"/>
        <v>7.9936057773011271E-15</v>
      </c>
      <c r="H1168" s="467">
        <f t="shared" si="477"/>
        <v>8.5124747496229975</v>
      </c>
      <c r="I1168" s="253">
        <f t="shared" si="482"/>
        <v>113.65676595692612</v>
      </c>
      <c r="J1168">
        <f t="shared" si="483"/>
        <v>15.595425926280697</v>
      </c>
      <c r="K1168" s="253">
        <f t="shared" si="478"/>
        <v>16293118858371.93</v>
      </c>
      <c r="L1168" s="249">
        <f t="shared" si="479"/>
        <v>143353708168.56393</v>
      </c>
      <c r="M1168" s="253">
        <f t="shared" si="480"/>
        <v>2235662137000.4932</v>
      </c>
      <c r="N1168" s="443">
        <f t="shared" si="491"/>
        <v>9.9999999999989507E-3</v>
      </c>
      <c r="O1168" s="454">
        <f t="shared" si="481"/>
        <v>1.0000000000000028E-2</v>
      </c>
      <c r="Q1168" s="353">
        <v>1139</v>
      </c>
      <c r="R1168" s="54">
        <f t="shared" si="492"/>
        <v>1.9211248722560505E-30</v>
      </c>
      <c r="S1168" s="253">
        <f t="shared" si="484"/>
        <v>3.0491680498396204E-12</v>
      </c>
      <c r="T1168" s="253">
        <f t="shared" si="485"/>
        <v>1.3848360749188726E-12</v>
      </c>
      <c r="U1168">
        <f t="shared" si="493"/>
        <v>1.197221613679317E-31</v>
      </c>
      <c r="V1168" s="253">
        <f t="shared" si="494"/>
        <v>1.3848360749188726E-12</v>
      </c>
      <c r="W1168" s="253">
        <f t="shared" si="495"/>
        <v>1.6643319749207477E-12</v>
      </c>
      <c r="X1168">
        <f t="shared" si="486"/>
        <v>113.65676595692612</v>
      </c>
      <c r="Y1168">
        <f t="shared" si="487"/>
        <v>15.595425926280697</v>
      </c>
      <c r="Z1168" s="55">
        <f t="shared" si="488"/>
        <v>8.5124747496230029</v>
      </c>
      <c r="AA1168" s="477">
        <f t="shared" si="489"/>
        <v>2.7540037429276352E-19</v>
      </c>
      <c r="AB1168" s="253">
        <f t="shared" si="497"/>
        <v>143353708168.56393</v>
      </c>
      <c r="AC1168" s="261">
        <f t="shared" si="496"/>
        <v>0.43710954677361774</v>
      </c>
      <c r="AD1168" s="435">
        <f t="shared" si="490"/>
        <v>-1.5404755755586207E-2</v>
      </c>
      <c r="AE1168" s="478">
        <f t="shared" si="498"/>
        <v>-5.2318781614303631E-2</v>
      </c>
    </row>
    <row r="1169" spans="2:31" x14ac:dyDescent="0.3">
      <c r="B1169" s="353">
        <v>1140</v>
      </c>
      <c r="C1169" s="432">
        <f t="shared" si="472"/>
        <v>113.65676595692591</v>
      </c>
      <c r="D1169" s="433">
        <f t="shared" si="473"/>
        <v>15.595425926280686</v>
      </c>
      <c r="E1169" s="434">
        <f t="shared" si="474"/>
        <v>7.0829511766576889</v>
      </c>
      <c r="F1169" s="434">
        <f t="shared" si="475"/>
        <v>7.0829511766576809</v>
      </c>
      <c r="G1169" s="434">
        <f t="shared" si="476"/>
        <v>7.9936057773011271E-15</v>
      </c>
      <c r="H1169" s="467">
        <f t="shared" si="477"/>
        <v>8.5124747496229975</v>
      </c>
      <c r="I1169" s="253">
        <f t="shared" si="482"/>
        <v>113.65676595692612</v>
      </c>
      <c r="J1169">
        <f t="shared" si="483"/>
        <v>15.595425926280697</v>
      </c>
      <c r="K1169" s="253">
        <f t="shared" si="478"/>
        <v>16456050046955.648</v>
      </c>
      <c r="L1169" s="249">
        <f t="shared" si="479"/>
        <v>144787245250.24957</v>
      </c>
      <c r="M1169" s="253">
        <f t="shared" si="480"/>
        <v>2258018758370.5034</v>
      </c>
      <c r="N1169" s="443">
        <f t="shared" si="491"/>
        <v>1.000000000000238E-2</v>
      </c>
      <c r="O1169" s="454">
        <f t="shared" si="481"/>
        <v>9.9999999999999672E-3</v>
      </c>
      <c r="Q1169" s="353">
        <v>1140</v>
      </c>
      <c r="R1169" s="54">
        <f t="shared" si="492"/>
        <v>1.8025880788224548E-30</v>
      </c>
      <c r="S1169" s="253">
        <f t="shared" si="484"/>
        <v>2.9724716443307879E-12</v>
      </c>
      <c r="T1169" s="253">
        <f t="shared" si="485"/>
        <v>1.3500029835873456E-12</v>
      </c>
      <c r="U1169">
        <f t="shared" si="493"/>
        <v>1.1233509282468362E-31</v>
      </c>
      <c r="V1169" s="253">
        <f t="shared" si="494"/>
        <v>1.3500029835873456E-12</v>
      </c>
      <c r="W1169" s="253">
        <f t="shared" si="495"/>
        <v>1.6224686607434423E-12</v>
      </c>
      <c r="X1169">
        <f t="shared" si="486"/>
        <v>113.65676595692612</v>
      </c>
      <c r="Y1169">
        <f t="shared" si="487"/>
        <v>15.595425926280697</v>
      </c>
      <c r="Z1169" s="55">
        <f t="shared" si="488"/>
        <v>8.5124747496230029</v>
      </c>
      <c r="AA1169" s="477">
        <f t="shared" si="489"/>
        <v>2.6099176225364297E-19</v>
      </c>
      <c r="AB1169" s="253">
        <f t="shared" si="497"/>
        <v>144787245250.24957</v>
      </c>
      <c r="AC1169" s="261">
        <f t="shared" si="496"/>
        <v>0.43037598096713509</v>
      </c>
      <c r="AD1169" s="435">
        <f t="shared" si="490"/>
        <v>-1.540475575558641E-2</v>
      </c>
      <c r="AE1169" s="478">
        <f t="shared" si="498"/>
        <v>-5.2318781614303554E-2</v>
      </c>
    </row>
    <row r="1170" spans="2:31" x14ac:dyDescent="0.3">
      <c r="B1170" s="353">
        <v>1141</v>
      </c>
      <c r="C1170" s="432">
        <f t="shared" si="472"/>
        <v>113.65676595692591</v>
      </c>
      <c r="D1170" s="433">
        <f t="shared" si="473"/>
        <v>15.595425926280686</v>
      </c>
      <c r="E1170" s="434">
        <f t="shared" si="474"/>
        <v>7.0829511766576889</v>
      </c>
      <c r="F1170" s="434">
        <f t="shared" si="475"/>
        <v>7.0829511766576809</v>
      </c>
      <c r="G1170" s="434">
        <f t="shared" si="476"/>
        <v>7.9936057773011271E-15</v>
      </c>
      <c r="H1170" s="467">
        <f t="shared" si="477"/>
        <v>8.5124747496229975</v>
      </c>
      <c r="I1170" s="253">
        <f t="shared" si="482"/>
        <v>113.65676595692612</v>
      </c>
      <c r="J1170">
        <f t="shared" si="483"/>
        <v>15.595425926280697</v>
      </c>
      <c r="K1170" s="253">
        <f t="shared" si="478"/>
        <v>16620610547425.205</v>
      </c>
      <c r="L1170" s="249">
        <f t="shared" si="479"/>
        <v>146235117702.75208</v>
      </c>
      <c r="M1170" s="253">
        <f t="shared" si="480"/>
        <v>2280598945954.21</v>
      </c>
      <c r="N1170" s="443">
        <f t="shared" si="491"/>
        <v>1.0000000000000668E-2</v>
      </c>
      <c r="O1170" s="454">
        <f t="shared" si="481"/>
        <v>1.0000000000000009E-2</v>
      </c>
      <c r="Q1170" s="353">
        <v>1141</v>
      </c>
      <c r="R1170" s="54">
        <f t="shared" si="492"/>
        <v>1.6913652146395995E-30</v>
      </c>
      <c r="S1170" s="253">
        <f t="shared" si="484"/>
        <v>2.8977044006529397E-12</v>
      </c>
      <c r="T1170" s="253">
        <f t="shared" si="485"/>
        <v>1.3160460567879911E-12</v>
      </c>
      <c r="U1170">
        <f t="shared" si="493"/>
        <v>1.0540381944115493E-31</v>
      </c>
      <c r="V1170" s="253">
        <f t="shared" si="494"/>
        <v>1.3160460567879911E-12</v>
      </c>
      <c r="W1170" s="253">
        <f t="shared" si="495"/>
        <v>1.5816583438649486E-12</v>
      </c>
      <c r="X1170">
        <f t="shared" si="486"/>
        <v>113.65676595692612</v>
      </c>
      <c r="Y1170">
        <f t="shared" si="487"/>
        <v>15.595425926280697</v>
      </c>
      <c r="Z1170" s="55">
        <f t="shared" si="488"/>
        <v>8.5124747496230029</v>
      </c>
      <c r="AA1170" s="477">
        <f t="shared" si="489"/>
        <v>2.4733699124116236E-19</v>
      </c>
      <c r="AB1170" s="253">
        <f t="shared" si="497"/>
        <v>146235117702.75208</v>
      </c>
      <c r="AC1170" s="261">
        <f t="shared" si="496"/>
        <v>0.42374614409726552</v>
      </c>
      <c r="AD1170" s="435">
        <f t="shared" si="490"/>
        <v>-1.540475575558628E-2</v>
      </c>
      <c r="AE1170" s="478">
        <f t="shared" si="498"/>
        <v>-5.2318781614303672E-2</v>
      </c>
    </row>
    <row r="1171" spans="2:31" x14ac:dyDescent="0.3">
      <c r="B1171" s="353">
        <v>1142</v>
      </c>
      <c r="C1171" s="432">
        <f t="shared" si="472"/>
        <v>113.65676595692591</v>
      </c>
      <c r="D1171" s="433">
        <f t="shared" si="473"/>
        <v>15.595425926280686</v>
      </c>
      <c r="E1171" s="434">
        <f t="shared" si="474"/>
        <v>7.0829511766576889</v>
      </c>
      <c r="F1171" s="434">
        <f t="shared" si="475"/>
        <v>7.0829511766576809</v>
      </c>
      <c r="G1171" s="434">
        <f t="shared" si="476"/>
        <v>7.9936057773011271E-15</v>
      </c>
      <c r="H1171" s="467">
        <f t="shared" si="477"/>
        <v>8.5124747496229975</v>
      </c>
      <c r="I1171" s="253">
        <f t="shared" si="482"/>
        <v>113.65676595692612</v>
      </c>
      <c r="J1171">
        <f t="shared" si="483"/>
        <v>15.595425926280697</v>
      </c>
      <c r="K1171" s="253">
        <f t="shared" si="478"/>
        <v>16786816652899.459</v>
      </c>
      <c r="L1171" s="249">
        <f t="shared" si="479"/>
        <v>147697468879.7796</v>
      </c>
      <c r="M1171" s="253">
        <f t="shared" si="480"/>
        <v>2303404935413.75</v>
      </c>
      <c r="N1171" s="443">
        <f t="shared" si="491"/>
        <v>9.9999999999990964E-3</v>
      </c>
      <c r="O1171" s="454">
        <f t="shared" si="481"/>
        <v>1.0000000000000111E-2</v>
      </c>
      <c r="Q1171" s="353">
        <v>1142</v>
      </c>
      <c r="R1171" s="54">
        <f t="shared" si="492"/>
        <v>1.5870049973711291E-30</v>
      </c>
      <c r="S1171" s="253">
        <f t="shared" si="484"/>
        <v>2.8248177941673229E-12</v>
      </c>
      <c r="T1171" s="253">
        <f t="shared" si="485"/>
        <v>1.2829432561584859E-12</v>
      </c>
      <c r="U1171">
        <f t="shared" si="493"/>
        <v>9.8900217851979833E-32</v>
      </c>
      <c r="V1171" s="253">
        <f t="shared" si="494"/>
        <v>1.2829432561584859E-12</v>
      </c>
      <c r="W1171" s="253">
        <f t="shared" si="495"/>
        <v>1.541874538008837E-12</v>
      </c>
      <c r="X1171">
        <f t="shared" si="486"/>
        <v>113.65676595692612</v>
      </c>
      <c r="Y1171">
        <f t="shared" si="487"/>
        <v>15.595425926280697</v>
      </c>
      <c r="Z1171" s="55">
        <f t="shared" si="488"/>
        <v>8.5124747496230029</v>
      </c>
      <c r="AA1171" s="477">
        <f t="shared" si="489"/>
        <v>2.3439662121127705E-19</v>
      </c>
      <c r="AB1171" s="253">
        <f t="shared" si="497"/>
        <v>147697468879.7796</v>
      </c>
      <c r="AC1171" s="261">
        <f t="shared" si="496"/>
        <v>0.41721843824507632</v>
      </c>
      <c r="AD1171" s="435">
        <f t="shared" si="490"/>
        <v>-1.5404755755584766E-2</v>
      </c>
      <c r="AE1171" s="478">
        <f t="shared" si="498"/>
        <v>-5.2318781614303672E-2</v>
      </c>
    </row>
    <row r="1172" spans="2:31" x14ac:dyDescent="0.3">
      <c r="B1172" s="353">
        <v>1143</v>
      </c>
      <c r="C1172" s="432">
        <f t="shared" si="472"/>
        <v>113.65676595692591</v>
      </c>
      <c r="D1172" s="433">
        <f t="shared" si="473"/>
        <v>15.595425926280686</v>
      </c>
      <c r="E1172" s="434">
        <f t="shared" si="474"/>
        <v>7.0829511766576889</v>
      </c>
      <c r="F1172" s="434">
        <f t="shared" si="475"/>
        <v>7.0829511766576809</v>
      </c>
      <c r="G1172" s="434">
        <f t="shared" si="476"/>
        <v>7.9936057773011271E-15</v>
      </c>
      <c r="H1172" s="467">
        <f t="shared" si="477"/>
        <v>8.5124747496229975</v>
      </c>
      <c r="I1172" s="253">
        <f t="shared" si="482"/>
        <v>113.65676595692612</v>
      </c>
      <c r="J1172">
        <f t="shared" si="483"/>
        <v>15.595425926280697</v>
      </c>
      <c r="K1172" s="253">
        <f t="shared" si="478"/>
        <v>16954684819428.451</v>
      </c>
      <c r="L1172" s="249">
        <f t="shared" si="479"/>
        <v>149174443568.57739</v>
      </c>
      <c r="M1172" s="253">
        <f t="shared" si="480"/>
        <v>2326438984767.8848</v>
      </c>
      <c r="N1172" s="443">
        <f t="shared" si="491"/>
        <v>9.9999999999988137E-3</v>
      </c>
      <c r="O1172" s="454">
        <f t="shared" si="481"/>
        <v>9.9999999999998562E-3</v>
      </c>
      <c r="Q1172" s="353">
        <v>1143</v>
      </c>
      <c r="R1172" s="54">
        <f t="shared" si="492"/>
        <v>1.4890839895968917E-30</v>
      </c>
      <c r="S1172" s="253">
        <f t="shared" si="484"/>
        <v>2.7537645207862817E-12</v>
      </c>
      <c r="T1172" s="253">
        <f t="shared" si="485"/>
        <v>1.2506730976723658E-12</v>
      </c>
      <c r="U1172">
        <f t="shared" si="493"/>
        <v>9.279789995304461E-32</v>
      </c>
      <c r="V1172" s="253">
        <f t="shared" si="494"/>
        <v>1.2506730976723658E-12</v>
      </c>
      <c r="W1172" s="253">
        <f t="shared" si="495"/>
        <v>1.5030914231139159E-12</v>
      </c>
      <c r="X1172">
        <f t="shared" si="486"/>
        <v>113.65676595692612</v>
      </c>
      <c r="Y1172">
        <f t="shared" si="487"/>
        <v>15.595425926280697</v>
      </c>
      <c r="Z1172" s="55">
        <f t="shared" si="488"/>
        <v>8.5124747496230029</v>
      </c>
      <c r="AA1172" s="477">
        <f t="shared" si="489"/>
        <v>2.2213327557499361E-19</v>
      </c>
      <c r="AB1172" s="253">
        <f t="shared" si="497"/>
        <v>149174443568.57739</v>
      </c>
      <c r="AC1172" s="261">
        <f t="shared" si="496"/>
        <v>0.41079129010718296</v>
      </c>
      <c r="AD1172" s="435">
        <f t="shared" si="490"/>
        <v>-1.5404755755588194E-2</v>
      </c>
      <c r="AE1172" s="478">
        <f t="shared" si="498"/>
        <v>-5.2318781614303533E-2</v>
      </c>
    </row>
    <row r="1173" spans="2:31" x14ac:dyDescent="0.3">
      <c r="B1173" s="353">
        <v>1144</v>
      </c>
      <c r="C1173" s="432">
        <f t="shared" si="472"/>
        <v>113.65676595692591</v>
      </c>
      <c r="D1173" s="433">
        <f t="shared" si="473"/>
        <v>15.595425926280686</v>
      </c>
      <c r="E1173" s="434">
        <f t="shared" si="474"/>
        <v>7.0829511766576889</v>
      </c>
      <c r="F1173" s="434">
        <f t="shared" si="475"/>
        <v>7.0829511766576809</v>
      </c>
      <c r="G1173" s="434">
        <f t="shared" si="476"/>
        <v>7.9936057773011271E-15</v>
      </c>
      <c r="H1173" s="467">
        <f t="shared" si="477"/>
        <v>8.5124747496229975</v>
      </c>
      <c r="I1173" s="253">
        <f t="shared" si="482"/>
        <v>113.65676595692612</v>
      </c>
      <c r="J1173">
        <f t="shared" si="483"/>
        <v>15.595425926280697</v>
      </c>
      <c r="K1173" s="253">
        <f t="shared" si="478"/>
        <v>17124231667622.734</v>
      </c>
      <c r="L1173" s="249">
        <f t="shared" si="479"/>
        <v>150666188004.26315</v>
      </c>
      <c r="M1173" s="253">
        <f t="shared" si="480"/>
        <v>2349703374615.5649</v>
      </c>
      <c r="N1173" s="443">
        <f t="shared" si="491"/>
        <v>1.0000000000000571E-2</v>
      </c>
      <c r="O1173" s="454">
        <f t="shared" si="481"/>
        <v>9.9999999999999221E-3</v>
      </c>
      <c r="Q1173" s="353">
        <v>1144</v>
      </c>
      <c r="R1173" s="54">
        <f t="shared" si="492"/>
        <v>1.3972048807324913E-30</v>
      </c>
      <c r="S1173" s="253">
        <f t="shared" si="484"/>
        <v>2.6844984662724291E-12</v>
      </c>
      <c r="T1173" s="253">
        <f t="shared" si="485"/>
        <v>1.2192146376956761E-12</v>
      </c>
      <c r="U1173">
        <f t="shared" si="493"/>
        <v>8.7072105832807216E-32</v>
      </c>
      <c r="V1173" s="253">
        <f t="shared" si="494"/>
        <v>1.2192146376956761E-12</v>
      </c>
      <c r="W1173" s="253">
        <f t="shared" si="495"/>
        <v>1.465283828576753E-12</v>
      </c>
      <c r="X1173">
        <f t="shared" si="486"/>
        <v>113.65676595692612</v>
      </c>
      <c r="Y1173">
        <f t="shared" si="487"/>
        <v>15.595425926280697</v>
      </c>
      <c r="Z1173" s="55">
        <f t="shared" si="488"/>
        <v>8.5124747496230029</v>
      </c>
      <c r="AA1173" s="477">
        <f t="shared" si="489"/>
        <v>2.105115332409156E-19</v>
      </c>
      <c r="AB1173" s="253">
        <f t="shared" si="497"/>
        <v>150666188004.26315</v>
      </c>
      <c r="AC1173" s="261">
        <f t="shared" si="496"/>
        <v>0.40446315061655819</v>
      </c>
      <c r="AD1173" s="435">
        <f t="shared" si="490"/>
        <v>-1.5404755755589769E-2</v>
      </c>
      <c r="AE1173" s="478">
        <f t="shared" si="498"/>
        <v>-5.2318781614303624E-2</v>
      </c>
    </row>
    <row r="1174" spans="2:31" x14ac:dyDescent="0.3">
      <c r="B1174" s="353">
        <v>1145</v>
      </c>
      <c r="C1174" s="432">
        <f t="shared" si="472"/>
        <v>113.65676595692591</v>
      </c>
      <c r="D1174" s="433">
        <f t="shared" si="473"/>
        <v>15.595425926280686</v>
      </c>
      <c r="E1174" s="434">
        <f t="shared" si="474"/>
        <v>7.0829511766576889</v>
      </c>
      <c r="F1174" s="434">
        <f t="shared" si="475"/>
        <v>7.0829511766576809</v>
      </c>
      <c r="G1174" s="434">
        <f t="shared" si="476"/>
        <v>7.9936057773011271E-15</v>
      </c>
      <c r="H1174" s="467">
        <f t="shared" si="477"/>
        <v>8.5124747496229975</v>
      </c>
      <c r="I1174" s="253">
        <f t="shared" si="482"/>
        <v>113.65676595692612</v>
      </c>
      <c r="J1174">
        <f t="shared" si="483"/>
        <v>15.595425926280697</v>
      </c>
      <c r="K1174" s="253">
        <f t="shared" si="478"/>
        <v>17295473984298.963</v>
      </c>
      <c r="L1174" s="249">
        <f t="shared" si="479"/>
        <v>152172849884.30579</v>
      </c>
      <c r="M1174" s="253">
        <f t="shared" si="480"/>
        <v>2373200408361.7222</v>
      </c>
      <c r="N1174" s="443">
        <f t="shared" si="491"/>
        <v>1.0000000000000672E-2</v>
      </c>
      <c r="O1174" s="454">
        <f t="shared" si="481"/>
        <v>1.0000000000000068E-2</v>
      </c>
      <c r="Q1174" s="353">
        <v>1145</v>
      </c>
      <c r="R1174" s="54">
        <f t="shared" si="492"/>
        <v>1.3109948749574347E-30</v>
      </c>
      <c r="S1174" s="253">
        <f t="shared" si="484"/>
        <v>2.6169746763101573E-12</v>
      </c>
      <c r="T1174" s="253">
        <f t="shared" si="485"/>
        <v>1.1885474593943958E-12</v>
      </c>
      <c r="U1174">
        <f t="shared" si="493"/>
        <v>8.1699603309943609E-32</v>
      </c>
      <c r="V1174" s="253">
        <f t="shared" si="494"/>
        <v>1.1885474593943958E-12</v>
      </c>
      <c r="W1174" s="253">
        <f t="shared" si="495"/>
        <v>1.4284272169157615E-12</v>
      </c>
      <c r="X1174">
        <f t="shared" si="486"/>
        <v>113.65676595692612</v>
      </c>
      <c r="Y1174">
        <f t="shared" si="487"/>
        <v>15.595425926280697</v>
      </c>
      <c r="Z1174" s="55">
        <f t="shared" si="488"/>
        <v>8.5124747496230029</v>
      </c>
      <c r="AA1174" s="477">
        <f t="shared" si="489"/>
        <v>1.9949782630599194E-19</v>
      </c>
      <c r="AB1174" s="253">
        <f t="shared" si="497"/>
        <v>152172849884.30579</v>
      </c>
      <c r="AC1174" s="261">
        <f t="shared" si="496"/>
        <v>0.3982324945691752</v>
      </c>
      <c r="AD1174" s="435">
        <f t="shared" si="490"/>
        <v>-1.5404755755586285E-2</v>
      </c>
      <c r="AE1174" s="478">
        <f t="shared" si="498"/>
        <v>-5.2318781614303533E-2</v>
      </c>
    </row>
    <row r="1175" spans="2:31" x14ac:dyDescent="0.3">
      <c r="B1175" s="353">
        <v>1146</v>
      </c>
      <c r="C1175" s="432">
        <f t="shared" si="472"/>
        <v>113.65676595692591</v>
      </c>
      <c r="D1175" s="433">
        <f t="shared" si="473"/>
        <v>15.595425926280686</v>
      </c>
      <c r="E1175" s="434">
        <f t="shared" si="474"/>
        <v>7.0829511766576889</v>
      </c>
      <c r="F1175" s="434">
        <f t="shared" si="475"/>
        <v>7.0829511766576809</v>
      </c>
      <c r="G1175" s="434">
        <f t="shared" si="476"/>
        <v>7.9936057773011271E-15</v>
      </c>
      <c r="H1175" s="467">
        <f t="shared" si="477"/>
        <v>8.5124747496229975</v>
      </c>
      <c r="I1175" s="253">
        <f t="shared" si="482"/>
        <v>113.65676595692612</v>
      </c>
      <c r="J1175">
        <f t="shared" si="483"/>
        <v>15.595425926280697</v>
      </c>
      <c r="K1175" s="253">
        <f t="shared" si="478"/>
        <v>17468428724141.951</v>
      </c>
      <c r="L1175" s="249">
        <f t="shared" si="479"/>
        <v>153694578383.14883</v>
      </c>
      <c r="M1175" s="253">
        <f t="shared" si="480"/>
        <v>2396932412445.3369</v>
      </c>
      <c r="N1175" s="443">
        <f t="shared" si="491"/>
        <v>9.9999999999989576E-3</v>
      </c>
      <c r="O1175" s="454">
        <f t="shared" si="481"/>
        <v>9.9999999999999221E-3</v>
      </c>
      <c r="Q1175" s="353">
        <v>1146</v>
      </c>
      <c r="R1175" s="54">
        <f t="shared" si="492"/>
        <v>1.2301041786109559E-30</v>
      </c>
      <c r="S1175" s="253">
        <f t="shared" si="484"/>
        <v>2.5511493273297499E-12</v>
      </c>
      <c r="T1175" s="253">
        <f t="shared" si="485"/>
        <v>1.158651659483667E-12</v>
      </c>
      <c r="U1175">
        <f t="shared" si="493"/>
        <v>7.6658593669698459E-32</v>
      </c>
      <c r="V1175" s="253">
        <f t="shared" si="494"/>
        <v>1.158651659483667E-12</v>
      </c>
      <c r="W1175" s="253">
        <f t="shared" si="495"/>
        <v>1.3924976678460829E-12</v>
      </c>
      <c r="X1175">
        <f t="shared" si="486"/>
        <v>113.65676595692612</v>
      </c>
      <c r="Y1175">
        <f t="shared" si="487"/>
        <v>15.595425926280697</v>
      </c>
      <c r="Z1175" s="55">
        <f t="shared" si="488"/>
        <v>8.5124747496230029</v>
      </c>
      <c r="AA1175" s="477">
        <f t="shared" si="489"/>
        <v>1.8906034309896047E-19</v>
      </c>
      <c r="AB1175" s="253">
        <f t="shared" si="497"/>
        <v>153694578383.14883</v>
      </c>
      <c r="AC1175" s="261">
        <f t="shared" si="496"/>
        <v>0.39209782025639978</v>
      </c>
      <c r="AD1175" s="435">
        <f t="shared" si="490"/>
        <v>-1.5404755755584873E-2</v>
      </c>
      <c r="AE1175" s="478">
        <f t="shared" si="498"/>
        <v>-5.231878161430361E-2</v>
      </c>
    </row>
    <row r="1176" spans="2:31" x14ac:dyDescent="0.3">
      <c r="B1176" s="353">
        <v>1147</v>
      </c>
      <c r="C1176" s="432">
        <f t="shared" ref="C1176:C1239" si="499">C1175+E1175-F1175</f>
        <v>113.65676595692591</v>
      </c>
      <c r="D1176" s="433">
        <f t="shared" ref="D1176:D1239" si="500">$C$11*C1176^$C$7</f>
        <v>15.595425926280686</v>
      </c>
      <c r="E1176" s="434">
        <f t="shared" ref="E1176:E1239" si="501">$C$8*D1176</f>
        <v>7.0829511766576889</v>
      </c>
      <c r="F1176" s="434">
        <f t="shared" ref="F1176:F1239" si="502">($C$9+$C$10)*C1176</f>
        <v>7.0829511766576809</v>
      </c>
      <c r="G1176" s="434">
        <f t="shared" ref="G1176:G1239" si="503">E1176-F1176</f>
        <v>7.9936057773011271E-15</v>
      </c>
      <c r="H1176" s="467">
        <f t="shared" ref="H1176:H1239" si="504">(1-$C$8)*D1176</f>
        <v>8.5124747496229975</v>
      </c>
      <c r="I1176" s="253">
        <f t="shared" si="482"/>
        <v>113.65676595692612</v>
      </c>
      <c r="J1176">
        <f t="shared" si="483"/>
        <v>15.595425926280697</v>
      </c>
      <c r="K1176" s="253">
        <f t="shared" ref="K1176:K1239" si="505">C1176*L1176</f>
        <v>17643113011383.371</v>
      </c>
      <c r="L1176" s="249">
        <f t="shared" ref="L1176:L1239" si="506">L1175*(1+$C$10)</f>
        <v>155231524166.98032</v>
      </c>
      <c r="M1176" s="253">
        <f t="shared" ref="M1176:M1239" si="507">$C$11*(K1176^$C$7)*(L1176^(1-$C$7))</f>
        <v>2420901736569.792</v>
      </c>
      <c r="N1176" s="443">
        <f t="shared" si="491"/>
        <v>1.0000000000000713E-2</v>
      </c>
      <c r="O1176" s="454">
        <f t="shared" ref="O1176:O1239" si="508">(K1176-K1175)/K1175</f>
        <v>1.0000000000000023E-2</v>
      </c>
      <c r="Q1176" s="353">
        <v>1147</v>
      </c>
      <c r="R1176" s="54">
        <f t="shared" si="492"/>
        <v>1.1542045809181851E-30</v>
      </c>
      <c r="S1176" s="253">
        <f t="shared" si="484"/>
        <v>2.4869796980655539E-12</v>
      </c>
      <c r="T1176" s="253">
        <f t="shared" si="485"/>
        <v>1.1295078353104134E-12</v>
      </c>
      <c r="U1176">
        <f t="shared" si="493"/>
        <v>7.1928623216469175E-32</v>
      </c>
      <c r="V1176" s="253">
        <f t="shared" si="494"/>
        <v>1.1295078353104134E-12</v>
      </c>
      <c r="W1176" s="253">
        <f t="shared" si="495"/>
        <v>1.3574718627551405E-12</v>
      </c>
      <c r="X1176">
        <f t="shared" si="486"/>
        <v>113.65676595692612</v>
      </c>
      <c r="Y1176">
        <f t="shared" si="487"/>
        <v>15.595425926280697</v>
      </c>
      <c r="Z1176" s="55">
        <f t="shared" si="488"/>
        <v>8.5124747496230029</v>
      </c>
      <c r="AA1176" s="477">
        <f t="shared" si="489"/>
        <v>1.7916893629644064E-19</v>
      </c>
      <c r="AB1176" s="253">
        <f t="shared" si="497"/>
        <v>155231524166.98032</v>
      </c>
      <c r="AC1176" s="261">
        <f t="shared" si="496"/>
        <v>0.38605764910305213</v>
      </c>
      <c r="AD1176" s="435">
        <f t="shared" si="490"/>
        <v>-1.5404755755586386E-2</v>
      </c>
      <c r="AE1176" s="478">
        <f t="shared" si="498"/>
        <v>-5.2318781614303644E-2</v>
      </c>
    </row>
    <row r="1177" spans="2:31" x14ac:dyDescent="0.3">
      <c r="B1177" s="353">
        <v>1148</v>
      </c>
      <c r="C1177" s="432">
        <f t="shared" si="499"/>
        <v>113.65676595692591</v>
      </c>
      <c r="D1177" s="433">
        <f t="shared" si="500"/>
        <v>15.595425926280686</v>
      </c>
      <c r="E1177" s="434">
        <f t="shared" si="501"/>
        <v>7.0829511766576889</v>
      </c>
      <c r="F1177" s="434">
        <f t="shared" si="502"/>
        <v>7.0829511766576809</v>
      </c>
      <c r="G1177" s="434">
        <f t="shared" si="503"/>
        <v>7.9936057773011271E-15</v>
      </c>
      <c r="H1177" s="467">
        <f t="shared" si="504"/>
        <v>8.5124747496229975</v>
      </c>
      <c r="I1177" s="253">
        <f t="shared" si="482"/>
        <v>113.65676595692612</v>
      </c>
      <c r="J1177">
        <f t="shared" si="483"/>
        <v>15.595425926280697</v>
      </c>
      <c r="K1177" s="253">
        <f t="shared" si="505"/>
        <v>17819544141497.203</v>
      </c>
      <c r="L1177" s="249">
        <f t="shared" si="506"/>
        <v>156783839408.65012</v>
      </c>
      <c r="M1177" s="253">
        <f t="shared" si="507"/>
        <v>2445110753935.4873</v>
      </c>
      <c r="N1177" s="443">
        <f t="shared" si="491"/>
        <v>9.9999999999989229E-3</v>
      </c>
      <c r="O1177" s="454">
        <f t="shared" si="508"/>
        <v>9.9999999999999048E-3</v>
      </c>
      <c r="Q1177" s="353">
        <v>1148</v>
      </c>
      <c r="R1177" s="54">
        <f t="shared" si="492"/>
        <v>1.0829881222880176E-30</v>
      </c>
      <c r="S1177" s="253">
        <f t="shared" si="484"/>
        <v>2.4244241418294515E-12</v>
      </c>
      <c r="T1177" s="253">
        <f t="shared" si="485"/>
        <v>1.1010970722608245E-12</v>
      </c>
      <c r="U1177">
        <f t="shared" si="493"/>
        <v>6.749050028375168E-32</v>
      </c>
      <c r="V1177" s="253">
        <f t="shared" si="494"/>
        <v>1.1010970722608245E-12</v>
      </c>
      <c r="W1177" s="253">
        <f t="shared" si="495"/>
        <v>1.323327069568627E-12</v>
      </c>
      <c r="X1177">
        <f t="shared" si="486"/>
        <v>113.65676595692612</v>
      </c>
      <c r="Y1177">
        <f t="shared" si="487"/>
        <v>15.595425926280697</v>
      </c>
      <c r="Z1177" s="55">
        <f t="shared" si="488"/>
        <v>8.5124747496230029</v>
      </c>
      <c r="AA1177" s="477">
        <f t="shared" si="489"/>
        <v>1.6979503584628008E-19</v>
      </c>
      <c r="AB1177" s="253">
        <f t="shared" si="497"/>
        <v>156783839408.65012</v>
      </c>
      <c r="AC1177" s="261">
        <f t="shared" si="496"/>
        <v>0.38011052531104311</v>
      </c>
      <c r="AD1177" s="435">
        <f t="shared" si="490"/>
        <v>-1.5404755755587994E-2</v>
      </c>
      <c r="AE1177" s="478">
        <f t="shared" si="498"/>
        <v>-5.2318781614303637E-2</v>
      </c>
    </row>
    <row r="1178" spans="2:31" x14ac:dyDescent="0.3">
      <c r="B1178" s="353">
        <v>1149</v>
      </c>
      <c r="C1178" s="432">
        <f t="shared" si="499"/>
        <v>113.65676595692591</v>
      </c>
      <c r="D1178" s="433">
        <f t="shared" si="500"/>
        <v>15.595425926280686</v>
      </c>
      <c r="E1178" s="434">
        <f t="shared" si="501"/>
        <v>7.0829511766576889</v>
      </c>
      <c r="F1178" s="434">
        <f t="shared" si="502"/>
        <v>7.0829511766576809</v>
      </c>
      <c r="G1178" s="434">
        <f t="shared" si="503"/>
        <v>7.9936057773011271E-15</v>
      </c>
      <c r="H1178" s="467">
        <f t="shared" si="504"/>
        <v>8.5124747496229975</v>
      </c>
      <c r="I1178" s="253">
        <f t="shared" si="482"/>
        <v>113.65676595692612</v>
      </c>
      <c r="J1178">
        <f t="shared" si="483"/>
        <v>15.595425926280697</v>
      </c>
      <c r="K1178" s="253">
        <f t="shared" si="505"/>
        <v>17997739582912.176</v>
      </c>
      <c r="L1178" s="249">
        <f t="shared" si="506"/>
        <v>158351677802.73663</v>
      </c>
      <c r="M1178" s="253">
        <f t="shared" si="507"/>
        <v>2469561861474.8438</v>
      </c>
      <c r="N1178" s="443">
        <f t="shared" si="491"/>
        <v>1.0000000000000644E-2</v>
      </c>
      <c r="O1178" s="454">
        <f t="shared" si="508"/>
        <v>1.0000000000000035E-2</v>
      </c>
      <c r="Q1178" s="353">
        <v>1149</v>
      </c>
      <c r="R1178" s="54">
        <f t="shared" si="492"/>
        <v>1.0161658447793524E-30</v>
      </c>
      <c r="S1178" s="253">
        <f t="shared" si="484"/>
        <v>2.363442059481806E-12</v>
      </c>
      <c r="T1178" s="253">
        <f t="shared" si="485"/>
        <v>1.0734009314846103E-12</v>
      </c>
      <c r="U1178">
        <f t="shared" si="493"/>
        <v>6.3326217364718779E-32</v>
      </c>
      <c r="V1178" s="253">
        <f t="shared" si="494"/>
        <v>1.0734009314846103E-12</v>
      </c>
      <c r="W1178" s="253">
        <f t="shared" si="495"/>
        <v>1.2900411279971957E-12</v>
      </c>
      <c r="X1178">
        <f t="shared" si="486"/>
        <v>113.65676595692612</v>
      </c>
      <c r="Y1178">
        <f t="shared" si="487"/>
        <v>15.595425926280697</v>
      </c>
      <c r="Z1178" s="55">
        <f t="shared" si="488"/>
        <v>8.5124747496230029</v>
      </c>
      <c r="AA1178" s="477">
        <f t="shared" si="489"/>
        <v>1.609115664466457E-19</v>
      </c>
      <c r="AB1178" s="253">
        <f t="shared" si="497"/>
        <v>158351677802.73663</v>
      </c>
      <c r="AC1178" s="261">
        <f t="shared" si="496"/>
        <v>0.37425501550849888</v>
      </c>
      <c r="AD1178" s="435">
        <f t="shared" si="490"/>
        <v>-1.5404755755586329E-2</v>
      </c>
      <c r="AE1178" s="478">
        <f t="shared" si="498"/>
        <v>-5.2318781614303624E-2</v>
      </c>
    </row>
    <row r="1179" spans="2:31" x14ac:dyDescent="0.3">
      <c r="B1179" s="353">
        <v>1150</v>
      </c>
      <c r="C1179" s="432">
        <f t="shared" si="499"/>
        <v>113.65676595692591</v>
      </c>
      <c r="D1179" s="433">
        <f t="shared" si="500"/>
        <v>15.595425926280686</v>
      </c>
      <c r="E1179" s="434">
        <f t="shared" si="501"/>
        <v>7.0829511766576889</v>
      </c>
      <c r="F1179" s="434">
        <f t="shared" si="502"/>
        <v>7.0829511766576809</v>
      </c>
      <c r="G1179" s="434">
        <f t="shared" si="503"/>
        <v>7.9936057773011271E-15</v>
      </c>
      <c r="H1179" s="467">
        <f t="shared" si="504"/>
        <v>8.5124747496229975</v>
      </c>
      <c r="I1179" s="253">
        <f t="shared" si="482"/>
        <v>113.65676595692612</v>
      </c>
      <c r="J1179">
        <f t="shared" si="483"/>
        <v>15.595425926280697</v>
      </c>
      <c r="K1179" s="253">
        <f t="shared" si="505"/>
        <v>18177716978741.301</v>
      </c>
      <c r="L1179" s="249">
        <f t="shared" si="506"/>
        <v>159935194580.76401</v>
      </c>
      <c r="M1179" s="253">
        <f t="shared" si="507"/>
        <v>2494257480089.5894</v>
      </c>
      <c r="N1179" s="443">
        <f t="shared" si="491"/>
        <v>9.9999999999988536E-3</v>
      </c>
      <c r="O1179" s="454">
        <f t="shared" si="508"/>
        <v>1.0000000000000181E-2</v>
      </c>
      <c r="Q1179" s="353">
        <v>1150</v>
      </c>
      <c r="R1179" s="54">
        <f t="shared" si="492"/>
        <v>9.5346661966576932E-31</v>
      </c>
      <c r="S1179" s="253">
        <f t="shared" si="484"/>
        <v>2.3039938730821894E-12</v>
      </c>
      <c r="T1179" s="253">
        <f t="shared" si="485"/>
        <v>1.0464014379279921E-12</v>
      </c>
      <c r="U1179">
        <f t="shared" si="493"/>
        <v>5.9418878047479343E-32</v>
      </c>
      <c r="V1179" s="253">
        <f t="shared" si="494"/>
        <v>1.0464014379279921E-12</v>
      </c>
      <c r="W1179" s="253">
        <f t="shared" si="495"/>
        <v>1.2575924351541973E-12</v>
      </c>
      <c r="X1179">
        <f t="shared" si="486"/>
        <v>113.65676595692612</v>
      </c>
      <c r="Y1179">
        <f t="shared" si="487"/>
        <v>15.595425926280697</v>
      </c>
      <c r="Z1179" s="55">
        <f t="shared" si="488"/>
        <v>8.5124747496230029</v>
      </c>
      <c r="AA1179" s="477">
        <f t="shared" si="489"/>
        <v>1.5249286934250813E-19</v>
      </c>
      <c r="AB1179" s="253">
        <f t="shared" si="497"/>
        <v>159935194580.76401</v>
      </c>
      <c r="AC1179" s="261">
        <f t="shared" si="496"/>
        <v>0.36848970840428658</v>
      </c>
      <c r="AD1179" s="435">
        <f t="shared" si="490"/>
        <v>-1.5404755755588209E-2</v>
      </c>
      <c r="AE1179" s="478">
        <f t="shared" si="498"/>
        <v>-5.2318781614303665E-2</v>
      </c>
    </row>
    <row r="1180" spans="2:31" x14ac:dyDescent="0.3">
      <c r="B1180" s="353">
        <v>1151</v>
      </c>
      <c r="C1180" s="432">
        <f t="shared" si="499"/>
        <v>113.65676595692591</v>
      </c>
      <c r="D1180" s="433">
        <f t="shared" si="500"/>
        <v>15.595425926280686</v>
      </c>
      <c r="E1180" s="434">
        <f t="shared" si="501"/>
        <v>7.0829511766576889</v>
      </c>
      <c r="F1180" s="434">
        <f t="shared" si="502"/>
        <v>7.0829511766576809</v>
      </c>
      <c r="G1180" s="434">
        <f t="shared" si="503"/>
        <v>7.9936057773011271E-15</v>
      </c>
      <c r="H1180" s="467">
        <f t="shared" si="504"/>
        <v>8.5124747496229975</v>
      </c>
      <c r="I1180" s="253">
        <f t="shared" si="482"/>
        <v>113.65676595692612</v>
      </c>
      <c r="J1180">
        <f t="shared" si="483"/>
        <v>15.595425926280697</v>
      </c>
      <c r="K1180" s="253">
        <f t="shared" si="505"/>
        <v>18359494148528.715</v>
      </c>
      <c r="L1180" s="249">
        <f t="shared" si="506"/>
        <v>161534546526.57166</v>
      </c>
      <c r="M1180" s="253">
        <f t="shared" si="507"/>
        <v>2519200054890.4873</v>
      </c>
      <c r="N1180" s="443">
        <f t="shared" si="491"/>
        <v>1.0000000000000824E-2</v>
      </c>
      <c r="O1180" s="454">
        <f t="shared" si="508"/>
        <v>1.0000000000000057E-2</v>
      </c>
      <c r="Q1180" s="353">
        <v>1151</v>
      </c>
      <c r="R1180" s="54">
        <f t="shared" si="492"/>
        <v>8.9463604734153222E-31</v>
      </c>
      <c r="S1180" s="253">
        <f t="shared" si="484"/>
        <v>2.2460410002029478E-12</v>
      </c>
      <c r="T1180" s="253">
        <f t="shared" si="485"/>
        <v>1.0200810686677335E-12</v>
      </c>
      <c r="U1180">
        <f t="shared" si="493"/>
        <v>5.5752628458560718E-32</v>
      </c>
      <c r="V1180" s="253">
        <f t="shared" si="494"/>
        <v>1.0200810686677335E-12</v>
      </c>
      <c r="W1180" s="253">
        <f t="shared" si="495"/>
        <v>1.2259599315352143E-12</v>
      </c>
      <c r="X1180">
        <f t="shared" si="486"/>
        <v>113.65676595692612</v>
      </c>
      <c r="Y1180">
        <f t="shared" si="487"/>
        <v>15.595425926280697</v>
      </c>
      <c r="Z1180" s="55">
        <f t="shared" si="488"/>
        <v>8.5124747496230029</v>
      </c>
      <c r="AA1180" s="477">
        <f t="shared" si="489"/>
        <v>1.4451462821363891E-19</v>
      </c>
      <c r="AB1180" s="253">
        <f t="shared" si="497"/>
        <v>161534546526.57166</v>
      </c>
      <c r="AC1180" s="261">
        <f t="shared" si="496"/>
        <v>0.36281321444787135</v>
      </c>
      <c r="AD1180" s="435">
        <f t="shared" si="490"/>
        <v>-1.5404755755586242E-2</v>
      </c>
      <c r="AE1180" s="478">
        <f t="shared" si="498"/>
        <v>-5.2318781614303624E-2</v>
      </c>
    </row>
    <row r="1181" spans="2:31" x14ac:dyDescent="0.3">
      <c r="B1181" s="353">
        <v>1152</v>
      </c>
      <c r="C1181" s="432">
        <f t="shared" si="499"/>
        <v>113.65676595692591</v>
      </c>
      <c r="D1181" s="433">
        <f t="shared" si="500"/>
        <v>15.595425926280686</v>
      </c>
      <c r="E1181" s="434">
        <f t="shared" si="501"/>
        <v>7.0829511766576889</v>
      </c>
      <c r="F1181" s="434">
        <f t="shared" si="502"/>
        <v>7.0829511766576809</v>
      </c>
      <c r="G1181" s="434">
        <f t="shared" si="503"/>
        <v>7.9936057773011271E-15</v>
      </c>
      <c r="H1181" s="467">
        <f t="shared" si="504"/>
        <v>8.5124747496229975</v>
      </c>
      <c r="I1181" s="253">
        <f t="shared" si="482"/>
        <v>113.65676595692612</v>
      </c>
      <c r="J1181">
        <f t="shared" si="483"/>
        <v>15.595425926280697</v>
      </c>
      <c r="K1181" s="253">
        <f t="shared" si="505"/>
        <v>18543089090014</v>
      </c>
      <c r="L1181" s="249">
        <f t="shared" si="506"/>
        <v>163149891991.83737</v>
      </c>
      <c r="M1181" s="253">
        <f t="shared" si="507"/>
        <v>2544392055439.3936</v>
      </c>
      <c r="N1181" s="443">
        <f t="shared" si="491"/>
        <v>1.0000000000000547E-2</v>
      </c>
      <c r="O1181" s="454">
        <f t="shared" si="508"/>
        <v>9.9999999999998909E-3</v>
      </c>
      <c r="Q1181" s="353">
        <v>1152</v>
      </c>
      <c r="R1181" s="54">
        <f t="shared" si="492"/>
        <v>8.3943542510533362E-31</v>
      </c>
      <c r="S1181" s="253">
        <f t="shared" si="484"/>
        <v>2.1895458288889021E-12</v>
      </c>
      <c r="T1181" s="253">
        <f t="shared" si="485"/>
        <v>9.9442274153862461E-13</v>
      </c>
      <c r="U1181">
        <f t="shared" si="493"/>
        <v>5.2312592936449389E-32</v>
      </c>
      <c r="V1181" s="253">
        <f t="shared" si="494"/>
        <v>9.9442274153862461E-13</v>
      </c>
      <c r="W1181" s="253">
        <f t="shared" si="495"/>
        <v>1.1951230873502775E-12</v>
      </c>
      <c r="X1181">
        <f t="shared" si="486"/>
        <v>113.65676595692612</v>
      </c>
      <c r="Y1181">
        <f t="shared" si="487"/>
        <v>15.595425926280697</v>
      </c>
      <c r="Z1181" s="55">
        <f t="shared" si="488"/>
        <v>8.5124747496230029</v>
      </c>
      <c r="AA1181" s="477">
        <f t="shared" si="489"/>
        <v>1.3695379894005727E-19</v>
      </c>
      <c r="AB1181" s="253">
        <f t="shared" si="497"/>
        <v>163149891991.83737</v>
      </c>
      <c r="AC1181" s="261">
        <f t="shared" si="496"/>
        <v>0.35722416549440267</v>
      </c>
      <c r="AD1181" s="435">
        <f t="shared" si="490"/>
        <v>-1.5404755755586481E-2</v>
      </c>
      <c r="AE1181" s="478">
        <f t="shared" si="498"/>
        <v>-5.2318781614303533E-2</v>
      </c>
    </row>
    <row r="1182" spans="2:31" x14ac:dyDescent="0.3">
      <c r="B1182" s="353">
        <v>1153</v>
      </c>
      <c r="C1182" s="432">
        <f t="shared" si="499"/>
        <v>113.65676595692591</v>
      </c>
      <c r="D1182" s="433">
        <f t="shared" si="500"/>
        <v>15.595425926280686</v>
      </c>
      <c r="E1182" s="434">
        <f t="shared" si="501"/>
        <v>7.0829511766576889</v>
      </c>
      <c r="F1182" s="434">
        <f t="shared" si="502"/>
        <v>7.0829511766576809</v>
      </c>
      <c r="G1182" s="434">
        <f t="shared" si="503"/>
        <v>7.9936057773011271E-15</v>
      </c>
      <c r="H1182" s="467">
        <f t="shared" si="504"/>
        <v>8.5124747496229975</v>
      </c>
      <c r="I1182" s="253">
        <f t="shared" si="482"/>
        <v>113.65676595692612</v>
      </c>
      <c r="J1182">
        <f t="shared" si="483"/>
        <v>15.595425926280697</v>
      </c>
      <c r="K1182" s="253">
        <f t="shared" si="505"/>
        <v>18728519980914.141</v>
      </c>
      <c r="L1182" s="249">
        <f t="shared" si="506"/>
        <v>164781390911.75574</v>
      </c>
      <c r="M1182" s="253">
        <f t="shared" si="507"/>
        <v>2569835975993.7939</v>
      </c>
      <c r="N1182" s="443">
        <f t="shared" si="491"/>
        <v>1.0000000000002536E-2</v>
      </c>
      <c r="O1182" s="454">
        <f t="shared" si="508"/>
        <v>1.0000000000000033E-2</v>
      </c>
      <c r="Q1182" s="353">
        <v>1153</v>
      </c>
      <c r="R1182" s="54">
        <f t="shared" si="492"/>
        <v>7.8764077863360163E-31</v>
      </c>
      <c r="S1182" s="253">
        <f t="shared" si="484"/>
        <v>2.1344716932467404E-12</v>
      </c>
      <c r="T1182" s="253">
        <f t="shared" si="485"/>
        <v>9.6940980404695297E-13</v>
      </c>
      <c r="U1182">
        <f t="shared" si="493"/>
        <v>4.9084813674187459E-32</v>
      </c>
      <c r="V1182" s="253">
        <f t="shared" si="494"/>
        <v>9.6940980404695297E-13</v>
      </c>
      <c r="W1182" s="253">
        <f t="shared" si="495"/>
        <v>1.1650618891997875E-12</v>
      </c>
      <c r="X1182">
        <f t="shared" si="486"/>
        <v>113.65676595692612</v>
      </c>
      <c r="Y1182">
        <f t="shared" si="487"/>
        <v>15.595425926280697</v>
      </c>
      <c r="Z1182" s="55">
        <f t="shared" si="488"/>
        <v>8.5124747496230029</v>
      </c>
      <c r="AA1182" s="477">
        <f t="shared" si="489"/>
        <v>1.2978854304206317E-19</v>
      </c>
      <c r="AB1182" s="253">
        <f t="shared" si="497"/>
        <v>164781390911.75574</v>
      </c>
      <c r="AC1182" s="261">
        <f t="shared" si="496"/>
        <v>0.35172121447496824</v>
      </c>
      <c r="AD1182" s="435">
        <f t="shared" si="490"/>
        <v>-1.5404755755586355E-2</v>
      </c>
      <c r="AE1182" s="478">
        <f t="shared" si="498"/>
        <v>-5.2318781614303547E-2</v>
      </c>
    </row>
    <row r="1183" spans="2:31" x14ac:dyDescent="0.3">
      <c r="B1183" s="353">
        <v>1154</v>
      </c>
      <c r="C1183" s="432">
        <f t="shared" si="499"/>
        <v>113.65676595692591</v>
      </c>
      <c r="D1183" s="433">
        <f t="shared" si="500"/>
        <v>15.595425926280686</v>
      </c>
      <c r="E1183" s="434">
        <f t="shared" si="501"/>
        <v>7.0829511766576889</v>
      </c>
      <c r="F1183" s="434">
        <f t="shared" si="502"/>
        <v>7.0829511766576809</v>
      </c>
      <c r="G1183" s="434">
        <f t="shared" si="503"/>
        <v>7.9936057773011271E-15</v>
      </c>
      <c r="H1183" s="467">
        <f t="shared" si="504"/>
        <v>8.5124747496229975</v>
      </c>
      <c r="I1183" s="253">
        <f t="shared" ref="I1183:I1246" si="509">(($C$8*$C$11)/($C$9+$C$10))^(1/(1-$C$7))</f>
        <v>113.65676595692612</v>
      </c>
      <c r="J1183">
        <f t="shared" ref="J1183:J1246" si="510">$C$11*$C$17^$C$7</f>
        <v>15.595425926280697</v>
      </c>
      <c r="K1183" s="253">
        <f t="shared" si="505"/>
        <v>18915805180723.281</v>
      </c>
      <c r="L1183" s="249">
        <f t="shared" si="506"/>
        <v>166429204820.87329</v>
      </c>
      <c r="M1183" s="253">
        <f t="shared" si="507"/>
        <v>2595534335753.7251</v>
      </c>
      <c r="N1183" s="443">
        <f t="shared" si="491"/>
        <v>9.9999999999973582E-3</v>
      </c>
      <c r="O1183" s="454">
        <f t="shared" si="508"/>
        <v>9.9999999999999586E-3</v>
      </c>
      <c r="Q1183" s="353">
        <v>1154</v>
      </c>
      <c r="R1183" s="54">
        <f t="shared" si="492"/>
        <v>7.3904195321361415E-31</v>
      </c>
      <c r="S1183" s="253">
        <f t="shared" ref="S1183:S1246" si="511">$C$11*R1183^$C$7</f>
        <v>2.0807828496485779E-12</v>
      </c>
      <c r="T1183" s="253">
        <f t="shared" ref="T1183:T1246" si="512">$C$8*S1183</f>
        <v>9.4502602256291063E-13</v>
      </c>
      <c r="U1183">
        <f t="shared" si="493"/>
        <v>4.6056194086127589E-32</v>
      </c>
      <c r="V1183" s="253">
        <f t="shared" si="494"/>
        <v>9.4502602256291063E-13</v>
      </c>
      <c r="W1183" s="253">
        <f t="shared" si="495"/>
        <v>1.1357568270856672E-12</v>
      </c>
      <c r="X1183">
        <f t="shared" ref="X1183:X1246" si="513">(($C$8*$C$11)/($C$9+$C$10))^(1/(1-$C$7))</f>
        <v>113.65676595692612</v>
      </c>
      <c r="Y1183">
        <f t="shared" ref="Y1183:Y1246" si="514">$C$11*$C$17^$C$7</f>
        <v>15.595425926280697</v>
      </c>
      <c r="Z1183" s="55">
        <f t="shared" ref="Z1183:Z1246" si="515">(1-$C$8)*Y1183</f>
        <v>8.5124747496230029</v>
      </c>
      <c r="AA1183" s="477">
        <f t="shared" si="489"/>
        <v>1.2299816460260684E-19</v>
      </c>
      <c r="AB1183" s="253">
        <f t="shared" si="497"/>
        <v>166429204820.87329</v>
      </c>
      <c r="AC1183" s="261">
        <f t="shared" si="496"/>
        <v>0.34630303507192189</v>
      </c>
      <c r="AD1183" s="435">
        <f t="shared" si="490"/>
        <v>-1.5404755755589914E-2</v>
      </c>
      <c r="AE1183" s="478">
        <f t="shared" si="498"/>
        <v>-5.2318781614303506E-2</v>
      </c>
    </row>
    <row r="1184" spans="2:31" x14ac:dyDescent="0.3">
      <c r="B1184" s="353">
        <v>1155</v>
      </c>
      <c r="C1184" s="432">
        <f t="shared" si="499"/>
        <v>113.65676595692591</v>
      </c>
      <c r="D1184" s="433">
        <f t="shared" si="500"/>
        <v>15.595425926280686</v>
      </c>
      <c r="E1184" s="434">
        <f t="shared" si="501"/>
        <v>7.0829511766576889</v>
      </c>
      <c r="F1184" s="434">
        <f t="shared" si="502"/>
        <v>7.0829511766576809</v>
      </c>
      <c r="G1184" s="434">
        <f t="shared" si="503"/>
        <v>7.9936057773011271E-15</v>
      </c>
      <c r="H1184" s="467">
        <f t="shared" si="504"/>
        <v>8.5124747496229975</v>
      </c>
      <c r="I1184" s="253">
        <f t="shared" si="509"/>
        <v>113.65676595692612</v>
      </c>
      <c r="J1184">
        <f t="shared" si="510"/>
        <v>15.595425926280697</v>
      </c>
      <c r="K1184" s="253">
        <f t="shared" si="505"/>
        <v>19104963232530.516</v>
      </c>
      <c r="L1184" s="249">
        <f t="shared" si="506"/>
        <v>168093496869.08203</v>
      </c>
      <c r="M1184" s="253">
        <f t="shared" si="507"/>
        <v>2621489679111.2593</v>
      </c>
      <c r="N1184" s="443">
        <f t="shared" si="491"/>
        <v>9.9999999999988171E-3</v>
      </c>
      <c r="O1184" s="454">
        <f t="shared" si="508"/>
        <v>1.0000000000000082E-2</v>
      </c>
      <c r="Q1184" s="353">
        <v>1155</v>
      </c>
      <c r="R1184" s="54">
        <f t="shared" si="492"/>
        <v>6.9344176104913133E-31</v>
      </c>
      <c r="S1184" s="253">
        <f t="shared" si="511"/>
        <v>2.0284444535339764E-12</v>
      </c>
      <c r="T1184" s="253">
        <f t="shared" si="512"/>
        <v>9.21255571784802E-13</v>
      </c>
      <c r="U1184">
        <f t="shared" si="493"/>
        <v>4.321444566905891E-32</v>
      </c>
      <c r="V1184" s="253">
        <f t="shared" si="494"/>
        <v>9.21255571784802E-13</v>
      </c>
      <c r="W1184" s="253">
        <f t="shared" si="495"/>
        <v>1.1071888817491744E-12</v>
      </c>
      <c r="X1184">
        <f t="shared" si="513"/>
        <v>113.65676595692612</v>
      </c>
      <c r="Y1184">
        <f t="shared" si="514"/>
        <v>15.595425926280697</v>
      </c>
      <c r="Z1184" s="55">
        <f t="shared" si="515"/>
        <v>8.5124747496230029</v>
      </c>
      <c r="AA1184" s="477">
        <f t="shared" ref="AA1184:AA1247" si="516">AA1183*(1-$C$9)</f>
        <v>1.1656305048980288E-19</v>
      </c>
      <c r="AB1184" s="253">
        <f t="shared" si="497"/>
        <v>168093496869.08203</v>
      </c>
      <c r="AC1184" s="261">
        <f t="shared" si="496"/>
        <v>0.3409683213992219</v>
      </c>
      <c r="AD1184" s="435">
        <f t="shared" ref="AD1184:AD1248" si="517">(AC1184-AC1183)/AC1183</f>
        <v>-1.5404755755582849E-2</v>
      </c>
      <c r="AE1184" s="478">
        <f t="shared" si="498"/>
        <v>-5.2318781614303631E-2</v>
      </c>
    </row>
    <row r="1185" spans="2:31" x14ac:dyDescent="0.3">
      <c r="B1185" s="353">
        <v>1156</v>
      </c>
      <c r="C1185" s="432">
        <f t="shared" si="499"/>
        <v>113.65676595692591</v>
      </c>
      <c r="D1185" s="433">
        <f t="shared" si="500"/>
        <v>15.595425926280686</v>
      </c>
      <c r="E1185" s="434">
        <f t="shared" si="501"/>
        <v>7.0829511766576889</v>
      </c>
      <c r="F1185" s="434">
        <f t="shared" si="502"/>
        <v>7.0829511766576809</v>
      </c>
      <c r="G1185" s="434">
        <f t="shared" si="503"/>
        <v>7.9936057773011271E-15</v>
      </c>
      <c r="H1185" s="467">
        <f t="shared" si="504"/>
        <v>8.5124747496229975</v>
      </c>
      <c r="I1185" s="253">
        <f t="shared" si="509"/>
        <v>113.65676595692612</v>
      </c>
      <c r="J1185">
        <f t="shared" si="510"/>
        <v>15.595425926280697</v>
      </c>
      <c r="K1185" s="253">
        <f t="shared" si="505"/>
        <v>19296012864855.82</v>
      </c>
      <c r="L1185" s="249">
        <f t="shared" si="506"/>
        <v>169774431837.77286</v>
      </c>
      <c r="M1185" s="253">
        <f t="shared" si="507"/>
        <v>2647704575902.373</v>
      </c>
      <c r="N1185" s="443">
        <f t="shared" ref="N1185:N1247" si="518">(M1185-M1184)/M1184</f>
        <v>1.000000000000045E-2</v>
      </c>
      <c r="O1185" s="454">
        <f t="shared" si="508"/>
        <v>9.9999999999999759E-3</v>
      </c>
      <c r="Q1185" s="353">
        <v>1156</v>
      </c>
      <c r="R1185" s="54">
        <f t="shared" si="492"/>
        <v>6.5065518117877594E-31</v>
      </c>
      <c r="S1185" s="253">
        <f t="shared" si="511"/>
        <v>1.9774225367955581E-12</v>
      </c>
      <c r="T1185" s="253">
        <f t="shared" si="512"/>
        <v>8.9808302446830207E-13</v>
      </c>
      <c r="U1185">
        <f t="shared" si="493"/>
        <v>4.0548038142095273E-32</v>
      </c>
      <c r="V1185" s="253">
        <f t="shared" si="494"/>
        <v>8.9808302446830207E-13</v>
      </c>
      <c r="W1185" s="253">
        <f t="shared" si="495"/>
        <v>1.079339512327256E-12</v>
      </c>
      <c r="X1185">
        <f t="shared" si="513"/>
        <v>113.65676595692612</v>
      </c>
      <c r="Y1185">
        <f t="shared" si="514"/>
        <v>15.595425926280697</v>
      </c>
      <c r="Z1185" s="55">
        <f t="shared" si="515"/>
        <v>8.5124747496230029</v>
      </c>
      <c r="AA1185" s="477">
        <f t="shared" si="516"/>
        <v>1.1046461370692985E-19</v>
      </c>
      <c r="AB1185" s="253">
        <f t="shared" si="497"/>
        <v>169774431837.77286</v>
      </c>
      <c r="AC1185" s="261">
        <f t="shared" si="496"/>
        <v>0.33571578768767463</v>
      </c>
      <c r="AD1185" s="435">
        <f t="shared" si="517"/>
        <v>-1.5404755755586318E-2</v>
      </c>
      <c r="AE1185" s="478">
        <f t="shared" si="498"/>
        <v>-5.2318781614303506E-2</v>
      </c>
    </row>
    <row r="1186" spans="2:31" x14ac:dyDescent="0.3">
      <c r="B1186" s="353">
        <v>1157</v>
      </c>
      <c r="C1186" s="432">
        <f t="shared" si="499"/>
        <v>113.65676595692591</v>
      </c>
      <c r="D1186" s="433">
        <f t="shared" si="500"/>
        <v>15.595425926280686</v>
      </c>
      <c r="E1186" s="434">
        <f t="shared" si="501"/>
        <v>7.0829511766576889</v>
      </c>
      <c r="F1186" s="434">
        <f t="shared" si="502"/>
        <v>7.0829511766576809</v>
      </c>
      <c r="G1186" s="434">
        <f t="shared" si="503"/>
        <v>7.9936057773011271E-15</v>
      </c>
      <c r="H1186" s="467">
        <f t="shared" si="504"/>
        <v>8.5124747496229975</v>
      </c>
      <c r="I1186" s="253">
        <f t="shared" si="509"/>
        <v>113.65676595692612</v>
      </c>
      <c r="J1186">
        <f t="shared" si="510"/>
        <v>15.595425926280697</v>
      </c>
      <c r="K1186" s="253">
        <f t="shared" si="505"/>
        <v>19488972993504.379</v>
      </c>
      <c r="L1186" s="249">
        <f t="shared" si="506"/>
        <v>171472176156.15057</v>
      </c>
      <c r="M1186" s="253">
        <f t="shared" si="507"/>
        <v>2674181621661.4038</v>
      </c>
      <c r="N1186" s="443">
        <f t="shared" si="518"/>
        <v>1.0000000000002656E-2</v>
      </c>
      <c r="O1186" s="454">
        <f t="shared" si="508"/>
        <v>1.0000000000000021E-2</v>
      </c>
      <c r="Q1186" s="353">
        <v>1157</v>
      </c>
      <c r="R1186" s="54">
        <f t="shared" si="492"/>
        <v>6.1050860876085991E-31</v>
      </c>
      <c r="S1186" s="253">
        <f t="shared" si="511"/>
        <v>1.9276839857332997E-12</v>
      </c>
      <c r="T1186" s="253">
        <f t="shared" si="512"/>
        <v>8.754933414139906E-13</v>
      </c>
      <c r="U1186">
        <f t="shared" si="493"/>
        <v>3.8046152663020341E-32</v>
      </c>
      <c r="V1186" s="253">
        <f t="shared" si="494"/>
        <v>8.754933414139906E-13</v>
      </c>
      <c r="W1186" s="253">
        <f t="shared" si="495"/>
        <v>1.052190644319309E-12</v>
      </c>
      <c r="X1186">
        <f t="shared" si="513"/>
        <v>113.65676595692612</v>
      </c>
      <c r="Y1186">
        <f t="shared" si="514"/>
        <v>15.595425926280697</v>
      </c>
      <c r="Z1186" s="55">
        <f t="shared" si="515"/>
        <v>8.5124747496230029</v>
      </c>
      <c r="AA1186" s="477">
        <f t="shared" si="516"/>
        <v>1.0468523970628859E-19</v>
      </c>
      <c r="AB1186" s="253">
        <f t="shared" si="497"/>
        <v>171472176156.15057</v>
      </c>
      <c r="AC1186" s="261">
        <f t="shared" si="496"/>
        <v>0.33054416797505171</v>
      </c>
      <c r="AD1186" s="435">
        <f t="shared" si="517"/>
        <v>-1.5404755755586381E-2</v>
      </c>
      <c r="AE1186" s="478">
        <f t="shared" si="498"/>
        <v>-5.2318781614303547E-2</v>
      </c>
    </row>
    <row r="1187" spans="2:31" x14ac:dyDescent="0.3">
      <c r="B1187" s="353">
        <v>1158</v>
      </c>
      <c r="C1187" s="432">
        <f t="shared" si="499"/>
        <v>113.65676595692591</v>
      </c>
      <c r="D1187" s="433">
        <f t="shared" si="500"/>
        <v>15.595425926280686</v>
      </c>
      <c r="E1187" s="434">
        <f t="shared" si="501"/>
        <v>7.0829511766576889</v>
      </c>
      <c r="F1187" s="434">
        <f t="shared" si="502"/>
        <v>7.0829511766576809</v>
      </c>
      <c r="G1187" s="434">
        <f t="shared" si="503"/>
        <v>7.9936057773011271E-15</v>
      </c>
      <c r="H1187" s="467">
        <f t="shared" si="504"/>
        <v>8.5124747496229975</v>
      </c>
      <c r="I1187" s="253">
        <f t="shared" si="509"/>
        <v>113.65676595692612</v>
      </c>
      <c r="J1187">
        <f t="shared" si="510"/>
        <v>15.595425926280697</v>
      </c>
      <c r="K1187" s="253">
        <f t="shared" si="505"/>
        <v>19683862723439.418</v>
      </c>
      <c r="L1187" s="249">
        <f t="shared" si="506"/>
        <v>173186897917.71207</v>
      </c>
      <c r="M1187" s="253">
        <f t="shared" si="507"/>
        <v>2700923437878.02</v>
      </c>
      <c r="N1187" s="443">
        <f t="shared" si="518"/>
        <v>1.0000000000000812E-2</v>
      </c>
      <c r="O1187" s="454">
        <f t="shared" si="508"/>
        <v>9.9999999999997573E-3</v>
      </c>
      <c r="Q1187" s="353">
        <v>1158</v>
      </c>
      <c r="R1187" s="54">
        <f t="shared" si="492"/>
        <v>5.7283915067866163E-31</v>
      </c>
      <c r="S1187" s="253">
        <f t="shared" si="511"/>
        <v>1.8791965195634902E-12</v>
      </c>
      <c r="T1187" s="253">
        <f t="shared" si="512"/>
        <v>8.5347186170679888E-13</v>
      </c>
      <c r="U1187">
        <f t="shared" si="493"/>
        <v>3.5698637931266662E-32</v>
      </c>
      <c r="V1187" s="253">
        <f t="shared" si="494"/>
        <v>8.5347186170679888E-13</v>
      </c>
      <c r="W1187" s="253">
        <f t="shared" si="495"/>
        <v>1.0257246578566914E-12</v>
      </c>
      <c r="X1187">
        <f t="shared" si="513"/>
        <v>113.65676595692612</v>
      </c>
      <c r="Y1187">
        <f t="shared" si="514"/>
        <v>15.595425926280697</v>
      </c>
      <c r="Z1187" s="55">
        <f t="shared" si="515"/>
        <v>8.5124747496230029</v>
      </c>
      <c r="AA1187" s="477">
        <f t="shared" si="516"/>
        <v>9.9208235511854245E-20</v>
      </c>
      <c r="AB1187" s="253">
        <f t="shared" si="497"/>
        <v>173186897917.71207</v>
      </c>
      <c r="AC1187" s="261">
        <f t="shared" si="496"/>
        <v>0.32545221580096134</v>
      </c>
      <c r="AD1187" s="435">
        <f t="shared" si="517"/>
        <v>-1.5404755755589935E-2</v>
      </c>
      <c r="AE1187" s="478">
        <f t="shared" si="498"/>
        <v>-5.2318781614303637E-2</v>
      </c>
    </row>
    <row r="1188" spans="2:31" x14ac:dyDescent="0.3">
      <c r="B1188" s="353">
        <v>1159</v>
      </c>
      <c r="C1188" s="432">
        <f t="shared" si="499"/>
        <v>113.65676595692591</v>
      </c>
      <c r="D1188" s="433">
        <f t="shared" si="500"/>
        <v>15.595425926280686</v>
      </c>
      <c r="E1188" s="434">
        <f t="shared" si="501"/>
        <v>7.0829511766576889</v>
      </c>
      <c r="F1188" s="434">
        <f t="shared" si="502"/>
        <v>7.0829511766576809</v>
      </c>
      <c r="G1188" s="434">
        <f t="shared" si="503"/>
        <v>7.9936057773011271E-15</v>
      </c>
      <c r="H1188" s="467">
        <f t="shared" si="504"/>
        <v>8.5124747496229975</v>
      </c>
      <c r="I1188" s="253">
        <f t="shared" si="509"/>
        <v>113.65676595692612</v>
      </c>
      <c r="J1188">
        <f t="shared" si="510"/>
        <v>15.595425926280697</v>
      </c>
      <c r="K1188" s="253">
        <f t="shared" si="505"/>
        <v>19880701350673.813</v>
      </c>
      <c r="L1188" s="249">
        <f t="shared" si="506"/>
        <v>174918766896.88919</v>
      </c>
      <c r="M1188" s="253">
        <f t="shared" si="507"/>
        <v>2727932672256.792</v>
      </c>
      <c r="N1188" s="443">
        <f t="shared" si="518"/>
        <v>9.999999999996954E-3</v>
      </c>
      <c r="O1188" s="454">
        <f t="shared" si="508"/>
        <v>1.0000000000000018E-2</v>
      </c>
      <c r="Q1188" s="353">
        <v>1159</v>
      </c>
      <c r="R1188" s="54">
        <f t="shared" si="492"/>
        <v>5.3749396460810055E-31</v>
      </c>
      <c r="S1188" s="253">
        <f t="shared" si="511"/>
        <v>1.8319286694681803E-12</v>
      </c>
      <c r="T1188" s="253">
        <f t="shared" si="512"/>
        <v>8.3200429320092872E-13</v>
      </c>
      <c r="U1188">
        <f t="shared" si="493"/>
        <v>3.349596899941844E-32</v>
      </c>
      <c r="V1188" s="253">
        <f t="shared" si="494"/>
        <v>8.3200429320092872E-13</v>
      </c>
      <c r="W1188" s="253">
        <f t="shared" si="495"/>
        <v>9.9992437626725155E-13</v>
      </c>
      <c r="X1188">
        <f t="shared" si="513"/>
        <v>113.65676595692612</v>
      </c>
      <c r="Y1188">
        <f t="shared" si="514"/>
        <v>15.595425926280697</v>
      </c>
      <c r="Z1188" s="55">
        <f t="shared" si="515"/>
        <v>8.5124747496230029</v>
      </c>
      <c r="AA1188" s="477">
        <f t="shared" si="516"/>
        <v>9.4017781503769149E-20</v>
      </c>
      <c r="AB1188" s="253">
        <f t="shared" si="497"/>
        <v>174918766896.88919</v>
      </c>
      <c r="AC1188" s="261">
        <f t="shared" si="496"/>
        <v>0.32043870390643314</v>
      </c>
      <c r="AD1188" s="435">
        <f t="shared" si="517"/>
        <v>-1.5404755755586379E-2</v>
      </c>
      <c r="AE1188" s="478">
        <f t="shared" si="498"/>
        <v>-5.2318781614303547E-2</v>
      </c>
    </row>
    <row r="1189" spans="2:31" x14ac:dyDescent="0.3">
      <c r="B1189" s="353">
        <v>1160</v>
      </c>
      <c r="C1189" s="432">
        <f t="shared" si="499"/>
        <v>113.65676595692591</v>
      </c>
      <c r="D1189" s="433">
        <f t="shared" si="500"/>
        <v>15.595425926280686</v>
      </c>
      <c r="E1189" s="434">
        <f t="shared" si="501"/>
        <v>7.0829511766576889</v>
      </c>
      <c r="F1189" s="434">
        <f t="shared" si="502"/>
        <v>7.0829511766576809</v>
      </c>
      <c r="G1189" s="434">
        <f t="shared" si="503"/>
        <v>7.9936057773011271E-15</v>
      </c>
      <c r="H1189" s="467">
        <f t="shared" si="504"/>
        <v>8.5124747496229975</v>
      </c>
      <c r="I1189" s="253">
        <f t="shared" si="509"/>
        <v>113.65676595692612</v>
      </c>
      <c r="J1189">
        <f t="shared" si="510"/>
        <v>15.595425926280697</v>
      </c>
      <c r="K1189" s="253">
        <f t="shared" si="505"/>
        <v>20079508364180.555</v>
      </c>
      <c r="L1189" s="249">
        <f t="shared" si="506"/>
        <v>176667954565.85809</v>
      </c>
      <c r="M1189" s="253">
        <f t="shared" si="507"/>
        <v>2755211998979.3569</v>
      </c>
      <c r="N1189" s="443">
        <f t="shared" si="518"/>
        <v>9.9999999999989073E-3</v>
      </c>
      <c r="O1189" s="454">
        <f t="shared" si="508"/>
        <v>1.0000000000000205E-2</v>
      </c>
      <c r="Q1189" s="353">
        <v>1160</v>
      </c>
      <c r="R1189" s="54">
        <f t="shared" si="492"/>
        <v>5.0432963886610204E-31</v>
      </c>
      <c r="S1189" s="253">
        <f t="shared" si="511"/>
        <v>1.785849758171652E-12</v>
      </c>
      <c r="T1189" s="253">
        <f t="shared" si="512"/>
        <v>8.1107670324412868E-13</v>
      </c>
      <c r="U1189">
        <f t="shared" si="493"/>
        <v>3.142920862611721E-32</v>
      </c>
      <c r="V1189" s="253">
        <f t="shared" si="494"/>
        <v>8.1107670324412868E-13</v>
      </c>
      <c r="W1189" s="253">
        <f t="shared" si="495"/>
        <v>9.7477305492752323E-13</v>
      </c>
      <c r="X1189">
        <f t="shared" si="513"/>
        <v>113.65676595692612</v>
      </c>
      <c r="Y1189">
        <f t="shared" si="514"/>
        <v>15.595425926280697</v>
      </c>
      <c r="Z1189" s="55">
        <f t="shared" si="515"/>
        <v>8.5124747496230029</v>
      </c>
      <c r="AA1189" s="477">
        <f t="shared" si="516"/>
        <v>8.9098885725412142E-20</v>
      </c>
      <c r="AB1189" s="253">
        <f t="shared" si="497"/>
        <v>176667954565.85809</v>
      </c>
      <c r="AC1189" s="261">
        <f t="shared" si="496"/>
        <v>0.31550242393811789</v>
      </c>
      <c r="AD1189" s="435">
        <f t="shared" si="517"/>
        <v>-1.5404755755586329E-2</v>
      </c>
      <c r="AE1189" s="478">
        <f t="shared" si="498"/>
        <v>-5.2318781614303561E-2</v>
      </c>
    </row>
    <row r="1190" spans="2:31" x14ac:dyDescent="0.3">
      <c r="B1190" s="353">
        <v>1161</v>
      </c>
      <c r="C1190" s="432">
        <f t="shared" si="499"/>
        <v>113.65676595692591</v>
      </c>
      <c r="D1190" s="433">
        <f t="shared" si="500"/>
        <v>15.595425926280686</v>
      </c>
      <c r="E1190" s="434">
        <f t="shared" si="501"/>
        <v>7.0829511766576889</v>
      </c>
      <c r="F1190" s="434">
        <f t="shared" si="502"/>
        <v>7.0829511766576809</v>
      </c>
      <c r="G1190" s="434">
        <f t="shared" si="503"/>
        <v>7.9936057773011271E-15</v>
      </c>
      <c r="H1190" s="467">
        <f t="shared" si="504"/>
        <v>8.5124747496229975</v>
      </c>
      <c r="I1190" s="253">
        <f t="shared" si="509"/>
        <v>113.65676595692612</v>
      </c>
      <c r="J1190">
        <f t="shared" si="510"/>
        <v>15.595425926280697</v>
      </c>
      <c r="K1190" s="253">
        <f t="shared" si="505"/>
        <v>20280303447822.359</v>
      </c>
      <c r="L1190" s="249">
        <f t="shared" si="506"/>
        <v>178434634111.51666</v>
      </c>
      <c r="M1190" s="253">
        <f t="shared" si="507"/>
        <v>2782764118969.1567</v>
      </c>
      <c r="N1190" s="443">
        <f t="shared" si="518"/>
        <v>1.0000000000002262E-2</v>
      </c>
      <c r="O1190" s="454">
        <f t="shared" si="508"/>
        <v>9.9999999999999568E-3</v>
      </c>
      <c r="Q1190" s="353">
        <v>1161</v>
      </c>
      <c r="R1190" s="54">
        <f t="shared" si="492"/>
        <v>4.7321161052341184E-31</v>
      </c>
      <c r="S1190" s="253">
        <f t="shared" si="511"/>
        <v>1.7409298800305412E-12</v>
      </c>
      <c r="T1190" s="253">
        <f t="shared" si="512"/>
        <v>7.9067550963525498E-13</v>
      </c>
      <c r="U1190">
        <f t="shared" si="493"/>
        <v>2.9489971013561391E-32</v>
      </c>
      <c r="V1190" s="253">
        <f t="shared" si="494"/>
        <v>7.9067550963525498E-13</v>
      </c>
      <c r="W1190" s="253">
        <f t="shared" si="495"/>
        <v>9.5025437039528628E-13</v>
      </c>
      <c r="X1190">
        <f t="shared" si="513"/>
        <v>113.65676595692612</v>
      </c>
      <c r="Y1190">
        <f t="shared" si="514"/>
        <v>15.595425926280697</v>
      </c>
      <c r="Z1190" s="55">
        <f t="shared" si="515"/>
        <v>8.5124747496230029</v>
      </c>
      <c r="AA1190" s="477">
        <f t="shared" si="516"/>
        <v>8.4437340581066518E-20</v>
      </c>
      <c r="AB1190" s="253">
        <f t="shared" si="497"/>
        <v>178434634111.51666</v>
      </c>
      <c r="AC1190" s="261">
        <f t="shared" si="496"/>
        <v>0.31064218615705569</v>
      </c>
      <c r="AD1190" s="435">
        <f t="shared" si="517"/>
        <v>-1.5404755755586471E-2</v>
      </c>
      <c r="AE1190" s="478">
        <f t="shared" si="498"/>
        <v>-5.2318781614303526E-2</v>
      </c>
    </row>
    <row r="1191" spans="2:31" x14ac:dyDescent="0.3">
      <c r="B1191" s="353">
        <v>1162</v>
      </c>
      <c r="C1191" s="432">
        <f t="shared" si="499"/>
        <v>113.65676595692591</v>
      </c>
      <c r="D1191" s="433">
        <f t="shared" si="500"/>
        <v>15.595425926280686</v>
      </c>
      <c r="E1191" s="434">
        <f t="shared" si="501"/>
        <v>7.0829511766576889</v>
      </c>
      <c r="F1191" s="434">
        <f t="shared" si="502"/>
        <v>7.0829511766576809</v>
      </c>
      <c r="G1191" s="434">
        <f t="shared" si="503"/>
        <v>7.9936057773011271E-15</v>
      </c>
      <c r="H1191" s="467">
        <f t="shared" si="504"/>
        <v>8.5124747496229975</v>
      </c>
      <c r="I1191" s="253">
        <f t="shared" si="509"/>
        <v>113.65676595692612</v>
      </c>
      <c r="J1191">
        <f t="shared" si="510"/>
        <v>15.595425926280697</v>
      </c>
      <c r="K1191" s="253">
        <f t="shared" si="505"/>
        <v>20483106482300.582</v>
      </c>
      <c r="L1191" s="249">
        <f t="shared" si="506"/>
        <v>180218980452.63184</v>
      </c>
      <c r="M1191" s="253">
        <f t="shared" si="507"/>
        <v>2810591760158.8506</v>
      </c>
      <c r="N1191" s="443">
        <f t="shared" si="518"/>
        <v>1.0000000000000819E-2</v>
      </c>
      <c r="O1191" s="454">
        <f t="shared" si="508"/>
        <v>9.9999999999999534E-3</v>
      </c>
      <c r="Q1191" s="353">
        <v>1162</v>
      </c>
      <c r="R1191" s="54">
        <f t="shared" ref="R1191:R1247" si="519">AA1191/AB1191</f>
        <v>4.4401361942087577E-31</v>
      </c>
      <c r="S1191" s="253">
        <f t="shared" si="511"/>
        <v>1.6971398816248103E-12</v>
      </c>
      <c r="T1191" s="253">
        <f t="shared" si="512"/>
        <v>7.707874718093025E-13</v>
      </c>
      <c r="U1191">
        <f t="shared" ref="U1191:U1247" si="520">($C$9+$C$10)*R1191</f>
        <v>2.7670387782466066E-32</v>
      </c>
      <c r="V1191" s="253">
        <f t="shared" ref="V1191:V1247" si="521">T1191-U1191</f>
        <v>7.707874718093025E-13</v>
      </c>
      <c r="W1191" s="253">
        <f t="shared" ref="W1191:W1247" si="522">(1-$C$8)*S1191</f>
        <v>9.2635240981550767E-13</v>
      </c>
      <c r="X1191">
        <f t="shared" si="513"/>
        <v>113.65676595692612</v>
      </c>
      <c r="Y1191">
        <f t="shared" si="514"/>
        <v>15.595425926280697</v>
      </c>
      <c r="Z1191" s="55">
        <f t="shared" si="515"/>
        <v>8.5124747496230029</v>
      </c>
      <c r="AA1191" s="477">
        <f t="shared" si="516"/>
        <v>8.0019681799113129E-20</v>
      </c>
      <c r="AB1191" s="253">
        <f t="shared" si="497"/>
        <v>180218980452.63184</v>
      </c>
      <c r="AC1191" s="261">
        <f t="shared" si="496"/>
        <v>0.30585681915192481</v>
      </c>
      <c r="AD1191" s="435">
        <f t="shared" si="517"/>
        <v>-1.5404755755586513E-2</v>
      </c>
      <c r="AE1191" s="478">
        <f t="shared" si="498"/>
        <v>-5.231878161430354E-2</v>
      </c>
    </row>
    <row r="1192" spans="2:31" x14ac:dyDescent="0.3">
      <c r="B1192" s="353">
        <v>1163</v>
      </c>
      <c r="C1192" s="432">
        <f t="shared" si="499"/>
        <v>113.65676595692591</v>
      </c>
      <c r="D1192" s="433">
        <f t="shared" si="500"/>
        <v>15.595425926280686</v>
      </c>
      <c r="E1192" s="434">
        <f t="shared" si="501"/>
        <v>7.0829511766576889</v>
      </c>
      <c r="F1192" s="434">
        <f t="shared" si="502"/>
        <v>7.0829511766576809</v>
      </c>
      <c r="G1192" s="434">
        <f t="shared" si="503"/>
        <v>7.9936057773011271E-15</v>
      </c>
      <c r="H1192" s="467">
        <f t="shared" si="504"/>
        <v>8.5124747496229975</v>
      </c>
      <c r="I1192" s="253">
        <f t="shared" si="509"/>
        <v>113.65676595692612</v>
      </c>
      <c r="J1192">
        <f t="shared" si="510"/>
        <v>15.595425926280697</v>
      </c>
      <c r="K1192" s="253">
        <f t="shared" si="505"/>
        <v>20687937547123.586</v>
      </c>
      <c r="L1192" s="249">
        <f t="shared" si="506"/>
        <v>182021170257.15814</v>
      </c>
      <c r="M1192" s="253">
        <f t="shared" si="507"/>
        <v>2838697677760.436</v>
      </c>
      <c r="N1192" s="443">
        <f t="shared" si="518"/>
        <v>9.9999999999989125E-3</v>
      </c>
      <c r="O1192" s="454">
        <f t="shared" si="508"/>
        <v>9.9999999999999065E-3</v>
      </c>
      <c r="Q1192" s="353">
        <v>1163</v>
      </c>
      <c r="R1192" s="54">
        <f t="shared" si="519"/>
        <v>4.166171958738797E-31</v>
      </c>
      <c r="S1192" s="253">
        <f t="shared" si="511"/>
        <v>1.6544513428369476E-12</v>
      </c>
      <c r="T1192" s="253">
        <f t="shared" si="512"/>
        <v>7.5139968224417338E-13</v>
      </c>
      <c r="U1192">
        <f t="shared" si="520"/>
        <v>2.596307604642785E-32</v>
      </c>
      <c r="V1192" s="253">
        <f t="shared" si="521"/>
        <v>7.5139968224417338E-13</v>
      </c>
      <c r="W1192" s="253">
        <f t="shared" si="522"/>
        <v>9.0305166059277417E-13</v>
      </c>
      <c r="X1192">
        <f t="shared" si="513"/>
        <v>113.65676595692612</v>
      </c>
      <c r="Y1192">
        <f t="shared" si="514"/>
        <v>15.595425926280697</v>
      </c>
      <c r="Z1192" s="55">
        <f t="shared" si="515"/>
        <v>8.5124747496230029</v>
      </c>
      <c r="AA1192" s="477">
        <f t="shared" si="516"/>
        <v>7.5833149542219262E-20</v>
      </c>
      <c r="AB1192" s="253">
        <f t="shared" si="497"/>
        <v>182021170257.15814</v>
      </c>
      <c r="AC1192" s="261">
        <f t="shared" si="496"/>
        <v>0.30114516955670839</v>
      </c>
      <c r="AD1192" s="435">
        <f t="shared" si="517"/>
        <v>-1.5404755755587883E-2</v>
      </c>
      <c r="AE1192" s="478">
        <f t="shared" si="498"/>
        <v>-5.2318781614303637E-2</v>
      </c>
    </row>
    <row r="1193" spans="2:31" x14ac:dyDescent="0.3">
      <c r="B1193" s="353">
        <v>1164</v>
      </c>
      <c r="C1193" s="432">
        <f t="shared" si="499"/>
        <v>113.65676595692591</v>
      </c>
      <c r="D1193" s="433">
        <f t="shared" si="500"/>
        <v>15.595425926280686</v>
      </c>
      <c r="E1193" s="434">
        <f t="shared" si="501"/>
        <v>7.0829511766576889</v>
      </c>
      <c r="F1193" s="434">
        <f t="shared" si="502"/>
        <v>7.0829511766576809</v>
      </c>
      <c r="G1193" s="434">
        <f t="shared" si="503"/>
        <v>7.9936057773011271E-15</v>
      </c>
      <c r="H1193" s="467">
        <f t="shared" si="504"/>
        <v>8.5124747496229975</v>
      </c>
      <c r="I1193" s="253">
        <f t="shared" si="509"/>
        <v>113.65676595692612</v>
      </c>
      <c r="J1193">
        <f t="shared" si="510"/>
        <v>15.595425926280697</v>
      </c>
      <c r="K1193" s="253">
        <f t="shared" si="505"/>
        <v>20894816922594.824</v>
      </c>
      <c r="L1193" s="249">
        <f t="shared" si="506"/>
        <v>183841381959.72974</v>
      </c>
      <c r="M1193" s="253">
        <f t="shared" si="507"/>
        <v>2867084654538.0376</v>
      </c>
      <c r="N1193" s="443">
        <f t="shared" si="518"/>
        <v>9.9999999999990149E-3</v>
      </c>
      <c r="O1193" s="454">
        <f t="shared" si="508"/>
        <v>1.0000000000000116E-2</v>
      </c>
      <c r="Q1193" s="353">
        <v>1164</v>
      </c>
      <c r="R1193" s="54">
        <f t="shared" si="519"/>
        <v>3.9091117998632737E-31</v>
      </c>
      <c r="S1193" s="253">
        <f t="shared" si="511"/>
        <v>1.6128365584069743E-12</v>
      </c>
      <c r="T1193" s="253">
        <f t="shared" si="512"/>
        <v>7.3249955808354196E-13</v>
      </c>
      <c r="U1193">
        <f t="shared" si="520"/>
        <v>2.436110845615766E-32</v>
      </c>
      <c r="V1193" s="253">
        <f t="shared" si="521"/>
        <v>7.3249955808354196E-13</v>
      </c>
      <c r="W1193" s="253">
        <f t="shared" si="522"/>
        <v>8.8033700032343231E-13</v>
      </c>
      <c r="X1193">
        <f t="shared" si="513"/>
        <v>113.65676595692612</v>
      </c>
      <c r="Y1193">
        <f t="shared" si="514"/>
        <v>15.595425926280697</v>
      </c>
      <c r="Z1193" s="55">
        <f t="shared" si="515"/>
        <v>8.5124747496230029</v>
      </c>
      <c r="AA1193" s="477">
        <f t="shared" si="516"/>
        <v>7.1865651552195066E-20</v>
      </c>
      <c r="AB1193" s="253">
        <f t="shared" si="497"/>
        <v>183841381959.72974</v>
      </c>
      <c r="AC1193" s="261">
        <f t="shared" ref="AC1193:AC1247" si="523">$C$11*(AA1193^$C$7)*(AB1193^(1-$C$7))</f>
        <v>0.29650610177271314</v>
      </c>
      <c r="AD1193" s="435">
        <f t="shared" si="517"/>
        <v>-1.5404755755584768E-2</v>
      </c>
      <c r="AE1193" s="478">
        <f t="shared" si="498"/>
        <v>-5.2318781614303589E-2</v>
      </c>
    </row>
    <row r="1194" spans="2:31" x14ac:dyDescent="0.3">
      <c r="B1194" s="353">
        <v>1165</v>
      </c>
      <c r="C1194" s="432">
        <f t="shared" si="499"/>
        <v>113.65676595692591</v>
      </c>
      <c r="D1194" s="433">
        <f t="shared" si="500"/>
        <v>15.595425926280686</v>
      </c>
      <c r="E1194" s="434">
        <f t="shared" si="501"/>
        <v>7.0829511766576889</v>
      </c>
      <c r="F1194" s="434">
        <f t="shared" si="502"/>
        <v>7.0829511766576809</v>
      </c>
      <c r="G1194" s="434">
        <f t="shared" si="503"/>
        <v>7.9936057773011271E-15</v>
      </c>
      <c r="H1194" s="467">
        <f t="shared" si="504"/>
        <v>8.5124747496229975</v>
      </c>
      <c r="I1194" s="253">
        <f t="shared" si="509"/>
        <v>113.65676595692612</v>
      </c>
      <c r="J1194">
        <f t="shared" si="510"/>
        <v>15.595425926280697</v>
      </c>
      <c r="K1194" s="253">
        <f t="shared" si="505"/>
        <v>21103765091820.77</v>
      </c>
      <c r="L1194" s="249">
        <f t="shared" si="506"/>
        <v>185679795779.32703</v>
      </c>
      <c r="M1194" s="253">
        <f t="shared" si="507"/>
        <v>2895755501083.4194</v>
      </c>
      <c r="N1194" s="443">
        <f t="shared" si="518"/>
        <v>1.0000000000000508E-2</v>
      </c>
      <c r="O1194" s="454">
        <f t="shared" si="508"/>
        <v>9.9999999999998597E-3</v>
      </c>
      <c r="Q1194" s="353">
        <v>1165</v>
      </c>
      <c r="R1194" s="54">
        <f t="shared" si="519"/>
        <v>3.6679127062379505E-31</v>
      </c>
      <c r="S1194" s="253">
        <f t="shared" si="511"/>
        <v>1.5722685199515209E-12</v>
      </c>
      <c r="T1194" s="253">
        <f t="shared" si="512"/>
        <v>7.1407483297048596E-13</v>
      </c>
      <c r="U1194">
        <f t="shared" si="520"/>
        <v>2.2857985092037213E-32</v>
      </c>
      <c r="V1194" s="253">
        <f t="shared" si="521"/>
        <v>7.1407483297048596E-13</v>
      </c>
      <c r="W1194" s="253">
        <f t="shared" si="522"/>
        <v>8.5819368698103495E-13</v>
      </c>
      <c r="X1194">
        <f t="shared" si="513"/>
        <v>113.65676595692612</v>
      </c>
      <c r="Y1194">
        <f t="shared" si="514"/>
        <v>15.595425926280697</v>
      </c>
      <c r="Z1194" s="55">
        <f t="shared" si="515"/>
        <v>8.5124747496230029</v>
      </c>
      <c r="AA1194" s="477">
        <f t="shared" si="516"/>
        <v>6.8105728223066139E-20</v>
      </c>
      <c r="AB1194" s="253">
        <f t="shared" ref="AB1194:AB1247" si="524">AB1193*(1+$C$10)</f>
        <v>185679795779.32703</v>
      </c>
      <c r="AC1194" s="261">
        <f t="shared" si="523"/>
        <v>0.29193849769486341</v>
      </c>
      <c r="AD1194" s="435">
        <f t="shared" si="517"/>
        <v>-1.5404755755586535E-2</v>
      </c>
      <c r="AE1194" s="478">
        <f t="shared" ref="AE1194:AE1247" si="525">(AA1194-AA1193)/AA1193</f>
        <v>-5.2318781614303526E-2</v>
      </c>
    </row>
    <row r="1195" spans="2:31" x14ac:dyDescent="0.3">
      <c r="B1195" s="353">
        <v>1166</v>
      </c>
      <c r="C1195" s="432">
        <f t="shared" si="499"/>
        <v>113.65676595692591</v>
      </c>
      <c r="D1195" s="433">
        <f t="shared" si="500"/>
        <v>15.595425926280686</v>
      </c>
      <c r="E1195" s="434">
        <f t="shared" si="501"/>
        <v>7.0829511766576889</v>
      </c>
      <c r="F1195" s="434">
        <f t="shared" si="502"/>
        <v>7.0829511766576809</v>
      </c>
      <c r="G1195" s="434">
        <f t="shared" si="503"/>
        <v>7.9936057773011271E-15</v>
      </c>
      <c r="H1195" s="467">
        <f t="shared" si="504"/>
        <v>8.5124747496229975</v>
      </c>
      <c r="I1195" s="253">
        <f t="shared" si="509"/>
        <v>113.65676595692612</v>
      </c>
      <c r="J1195">
        <f t="shared" si="510"/>
        <v>15.595425926280697</v>
      </c>
      <c r="K1195" s="253">
        <f t="shared" si="505"/>
        <v>21314802742738.98</v>
      </c>
      <c r="L1195" s="249">
        <f t="shared" si="506"/>
        <v>187536593737.1203</v>
      </c>
      <c r="M1195" s="253">
        <f t="shared" si="507"/>
        <v>2924713056094.2559</v>
      </c>
      <c r="N1195" s="443">
        <f t="shared" si="518"/>
        <v>1.000000000000077E-2</v>
      </c>
      <c r="O1195" s="454">
        <f t="shared" si="508"/>
        <v>1.0000000000000153E-2</v>
      </c>
      <c r="Q1195" s="353">
        <v>1166</v>
      </c>
      <c r="R1195" s="54">
        <f t="shared" si="519"/>
        <v>3.4415960221583744E-31</v>
      </c>
      <c r="S1195" s="253">
        <f t="shared" si="511"/>
        <v>1.5327208984351155E-12</v>
      </c>
      <c r="T1195" s="253">
        <f t="shared" si="512"/>
        <v>6.9611354908649784E-13</v>
      </c>
      <c r="U1195">
        <f t="shared" si="520"/>
        <v>2.1447607090954368E-32</v>
      </c>
      <c r="V1195" s="253">
        <f t="shared" si="521"/>
        <v>6.9611354908649784E-13</v>
      </c>
      <c r="W1195" s="253">
        <f t="shared" si="522"/>
        <v>8.3660734934861768E-13</v>
      </c>
      <c r="X1195">
        <f t="shared" si="513"/>
        <v>113.65676595692612</v>
      </c>
      <c r="Y1195">
        <f t="shared" si="514"/>
        <v>15.595425926280697</v>
      </c>
      <c r="Z1195" s="55">
        <f t="shared" si="515"/>
        <v>8.5124747496230029</v>
      </c>
      <c r="AA1195" s="477">
        <f t="shared" si="516"/>
        <v>6.454251950148043E-20</v>
      </c>
      <c r="AB1195" s="253">
        <f t="shared" si="524"/>
        <v>187536593737.1203</v>
      </c>
      <c r="AC1195" s="261">
        <f t="shared" si="523"/>
        <v>0.28744125644222024</v>
      </c>
      <c r="AD1195" s="435">
        <f t="shared" si="517"/>
        <v>-1.5404755755589741E-2</v>
      </c>
      <c r="AE1195" s="478">
        <f t="shared" si="525"/>
        <v>-5.2318781614303575E-2</v>
      </c>
    </row>
    <row r="1196" spans="2:31" x14ac:dyDescent="0.3">
      <c r="B1196" s="353">
        <v>1167</v>
      </c>
      <c r="C1196" s="432">
        <f t="shared" si="499"/>
        <v>113.65676595692591</v>
      </c>
      <c r="D1196" s="433">
        <f t="shared" si="500"/>
        <v>15.595425926280686</v>
      </c>
      <c r="E1196" s="434">
        <f t="shared" si="501"/>
        <v>7.0829511766576889</v>
      </c>
      <c r="F1196" s="434">
        <f t="shared" si="502"/>
        <v>7.0829511766576809</v>
      </c>
      <c r="G1196" s="434">
        <f t="shared" si="503"/>
        <v>7.9936057773011271E-15</v>
      </c>
      <c r="H1196" s="467">
        <f t="shared" si="504"/>
        <v>8.5124747496229975</v>
      </c>
      <c r="I1196" s="253">
        <f t="shared" si="509"/>
        <v>113.65676595692612</v>
      </c>
      <c r="J1196">
        <f t="shared" si="510"/>
        <v>15.595425926280697</v>
      </c>
      <c r="K1196" s="253">
        <f t="shared" si="505"/>
        <v>21527950770166.371</v>
      </c>
      <c r="L1196" s="249">
        <f t="shared" si="506"/>
        <v>189411959674.49152</v>
      </c>
      <c r="M1196" s="253">
        <f t="shared" si="507"/>
        <v>2953960186655.1953</v>
      </c>
      <c r="N1196" s="443">
        <f t="shared" si="518"/>
        <v>9.9999999999989386E-3</v>
      </c>
      <c r="O1196" s="454">
        <f t="shared" si="508"/>
        <v>1.0000000000000038E-2</v>
      </c>
      <c r="Q1196" s="353">
        <v>1167</v>
      </c>
      <c r="R1196" s="54">
        <f t="shared" si="519"/>
        <v>3.22924347670338E-31</v>
      </c>
      <c r="S1196" s="253">
        <f t="shared" si="511"/>
        <v>1.494168027082417E-12</v>
      </c>
      <c r="T1196" s="253">
        <f t="shared" si="512"/>
        <v>6.7860404939075903E-13</v>
      </c>
      <c r="U1196">
        <f t="shared" si="520"/>
        <v>2.0124251900409241E-32</v>
      </c>
      <c r="V1196" s="253">
        <f t="shared" si="521"/>
        <v>6.7860404939075903E-13</v>
      </c>
      <c r="W1196" s="253">
        <f t="shared" si="522"/>
        <v>8.1556397769165801E-13</v>
      </c>
      <c r="X1196">
        <f t="shared" si="513"/>
        <v>113.65676595692612</v>
      </c>
      <c r="Y1196">
        <f t="shared" si="514"/>
        <v>15.595425926280697</v>
      </c>
      <c r="Z1196" s="55">
        <f t="shared" si="515"/>
        <v>8.5124747496230029</v>
      </c>
      <c r="AA1196" s="477">
        <f t="shared" si="516"/>
        <v>6.1165733518845544E-20</v>
      </c>
      <c r="AB1196" s="253">
        <f t="shared" si="524"/>
        <v>189411959674.49152</v>
      </c>
      <c r="AC1196" s="261">
        <f t="shared" si="523"/>
        <v>0.28301329409264842</v>
      </c>
      <c r="AD1196" s="435">
        <f t="shared" si="517"/>
        <v>-1.5404755755588296E-2</v>
      </c>
      <c r="AE1196" s="478">
        <f t="shared" si="525"/>
        <v>-5.231878161430361E-2</v>
      </c>
    </row>
    <row r="1197" spans="2:31" x14ac:dyDescent="0.3">
      <c r="B1197" s="353">
        <v>1168</v>
      </c>
      <c r="C1197" s="432">
        <f t="shared" si="499"/>
        <v>113.65676595692591</v>
      </c>
      <c r="D1197" s="433">
        <f t="shared" si="500"/>
        <v>15.595425926280686</v>
      </c>
      <c r="E1197" s="434">
        <f t="shared" si="501"/>
        <v>7.0829511766576889</v>
      </c>
      <c r="F1197" s="434">
        <f t="shared" si="502"/>
        <v>7.0829511766576809</v>
      </c>
      <c r="G1197" s="434">
        <f t="shared" si="503"/>
        <v>7.9936057773011271E-15</v>
      </c>
      <c r="H1197" s="467">
        <f t="shared" si="504"/>
        <v>8.5124747496229975</v>
      </c>
      <c r="I1197" s="253">
        <f t="shared" si="509"/>
        <v>113.65676595692612</v>
      </c>
      <c r="J1197">
        <f t="shared" si="510"/>
        <v>15.595425926280697</v>
      </c>
      <c r="K1197" s="253">
        <f t="shared" si="505"/>
        <v>21743230277868.031</v>
      </c>
      <c r="L1197" s="249">
        <f t="shared" si="506"/>
        <v>191306079271.23642</v>
      </c>
      <c r="M1197" s="253">
        <f t="shared" si="507"/>
        <v>2983499788521.749</v>
      </c>
      <c r="N1197" s="443">
        <f t="shared" si="518"/>
        <v>1.0000000000000595E-2</v>
      </c>
      <c r="O1197" s="454">
        <f t="shared" si="508"/>
        <v>9.9999999999998354E-3</v>
      </c>
      <c r="Q1197" s="353">
        <v>1168</v>
      </c>
      <c r="R1197" s="54">
        <f t="shared" si="519"/>
        <v>3.0299934578874475E-31</v>
      </c>
      <c r="S1197" s="253">
        <f t="shared" si="511"/>
        <v>1.4565848847202057E-12</v>
      </c>
      <c r="T1197" s="253">
        <f t="shared" si="512"/>
        <v>6.6153497005459726E-13</v>
      </c>
      <c r="U1197">
        <f t="shared" si="520"/>
        <v>1.8882550059485642E-32</v>
      </c>
      <c r="V1197" s="253">
        <f t="shared" si="521"/>
        <v>6.6153497005459726E-13</v>
      </c>
      <c r="W1197" s="253">
        <f t="shared" si="522"/>
        <v>7.950499146656084E-13</v>
      </c>
      <c r="X1197">
        <f t="shared" si="513"/>
        <v>113.65676595692612</v>
      </c>
      <c r="Y1197">
        <f t="shared" si="514"/>
        <v>15.595425926280697</v>
      </c>
      <c r="Z1197" s="55">
        <f t="shared" si="515"/>
        <v>8.5124747496230029</v>
      </c>
      <c r="AA1197" s="477">
        <f t="shared" si="516"/>
        <v>5.7965616864594378E-20</v>
      </c>
      <c r="AB1197" s="253">
        <f t="shared" si="524"/>
        <v>191306079271.23642</v>
      </c>
      <c r="AC1197" s="261">
        <f t="shared" si="523"/>
        <v>0.27865354342156828</v>
      </c>
      <c r="AD1197" s="435">
        <f t="shared" si="517"/>
        <v>-1.5404755755582653E-2</v>
      </c>
      <c r="AE1197" s="478">
        <f t="shared" si="525"/>
        <v>-5.231878161430354E-2</v>
      </c>
    </row>
    <row r="1198" spans="2:31" x14ac:dyDescent="0.3">
      <c r="B1198" s="353">
        <v>1169</v>
      </c>
      <c r="C1198" s="432">
        <f t="shared" si="499"/>
        <v>113.65676595692591</v>
      </c>
      <c r="D1198" s="433">
        <f t="shared" si="500"/>
        <v>15.595425926280686</v>
      </c>
      <c r="E1198" s="434">
        <f t="shared" si="501"/>
        <v>7.0829511766576889</v>
      </c>
      <c r="F1198" s="434">
        <f t="shared" si="502"/>
        <v>7.0829511766576809</v>
      </c>
      <c r="G1198" s="434">
        <f t="shared" si="503"/>
        <v>7.9936057773011271E-15</v>
      </c>
      <c r="H1198" s="467">
        <f t="shared" si="504"/>
        <v>8.5124747496229975</v>
      </c>
      <c r="I1198" s="253">
        <f t="shared" si="509"/>
        <v>113.65676595692612</v>
      </c>
      <c r="J1198">
        <f t="shared" si="510"/>
        <v>15.595425926280697</v>
      </c>
      <c r="K1198" s="253">
        <f t="shared" si="505"/>
        <v>21960662580646.715</v>
      </c>
      <c r="L1198" s="249">
        <f t="shared" si="506"/>
        <v>193219140063.94879</v>
      </c>
      <c r="M1198" s="253">
        <f t="shared" si="507"/>
        <v>3013334786406.9634</v>
      </c>
      <c r="N1198" s="443">
        <f t="shared" si="518"/>
        <v>9.999999999998949E-3</v>
      </c>
      <c r="O1198" s="454">
        <f t="shared" si="508"/>
        <v>1.0000000000000151E-2</v>
      </c>
      <c r="Q1198" s="353">
        <v>1169</v>
      </c>
      <c r="R1198" s="54">
        <f t="shared" si="519"/>
        <v>2.8430375167044211E-31</v>
      </c>
      <c r="S1198" s="253">
        <f t="shared" si="511"/>
        <v>1.4199470795384294E-12</v>
      </c>
      <c r="T1198" s="253">
        <f t="shared" si="512"/>
        <v>6.4489523308626521E-13</v>
      </c>
      <c r="U1198">
        <f t="shared" si="520"/>
        <v>1.771746341247748E-32</v>
      </c>
      <c r="V1198" s="253">
        <f t="shared" si="521"/>
        <v>6.4489523308626521E-13</v>
      </c>
      <c r="W1198" s="253">
        <f t="shared" si="522"/>
        <v>7.7505184645216416E-13</v>
      </c>
      <c r="X1198">
        <f t="shared" si="513"/>
        <v>113.65676595692612</v>
      </c>
      <c r="Y1198">
        <f t="shared" si="514"/>
        <v>15.595425926280697</v>
      </c>
      <c r="Z1198" s="55">
        <f t="shared" si="515"/>
        <v>8.5124747496230029</v>
      </c>
      <c r="AA1198" s="477">
        <f t="shared" si="516"/>
        <v>5.4932926414717266E-20</v>
      </c>
      <c r="AB1198" s="253">
        <f t="shared" si="524"/>
        <v>193219140063.94879</v>
      </c>
      <c r="AC1198" s="261">
        <f t="shared" si="523"/>
        <v>0.27436095364472984</v>
      </c>
      <c r="AD1198" s="435">
        <f t="shared" si="517"/>
        <v>-1.5404755755588164E-2</v>
      </c>
      <c r="AE1198" s="478">
        <f t="shared" si="525"/>
        <v>-5.2318781614303679E-2</v>
      </c>
    </row>
    <row r="1199" spans="2:31" x14ac:dyDescent="0.3">
      <c r="B1199" s="353">
        <v>1170</v>
      </c>
      <c r="C1199" s="432">
        <f t="shared" si="499"/>
        <v>113.65676595692591</v>
      </c>
      <c r="D1199" s="433">
        <f t="shared" si="500"/>
        <v>15.595425926280686</v>
      </c>
      <c r="E1199" s="434">
        <f t="shared" si="501"/>
        <v>7.0829511766576889</v>
      </c>
      <c r="F1199" s="434">
        <f t="shared" si="502"/>
        <v>7.0829511766576809</v>
      </c>
      <c r="G1199" s="434">
        <f t="shared" si="503"/>
        <v>7.9936057773011271E-15</v>
      </c>
      <c r="H1199" s="467">
        <f t="shared" si="504"/>
        <v>8.5124747496229975</v>
      </c>
      <c r="I1199" s="253">
        <f t="shared" si="509"/>
        <v>113.65676595692612</v>
      </c>
      <c r="J1199">
        <f t="shared" si="510"/>
        <v>15.595425926280697</v>
      </c>
      <c r="K1199" s="253">
        <f t="shared" si="505"/>
        <v>22180269206453.184</v>
      </c>
      <c r="L1199" s="249">
        <f t="shared" si="506"/>
        <v>195151331464.58829</v>
      </c>
      <c r="M1199" s="253">
        <f t="shared" si="507"/>
        <v>3043468134271.0405</v>
      </c>
      <c r="N1199" s="443">
        <f t="shared" si="518"/>
        <v>1.0000000000002493E-2</v>
      </c>
      <c r="O1199" s="454">
        <f t="shared" si="508"/>
        <v>1.0000000000000073E-2</v>
      </c>
      <c r="Q1199" s="353">
        <v>1170</v>
      </c>
      <c r="R1199" s="54">
        <f t="shared" si="519"/>
        <v>2.6676170868779109E-31</v>
      </c>
      <c r="S1199" s="253">
        <f t="shared" si="511"/>
        <v>1.3842308332596764E-12</v>
      </c>
      <c r="T1199" s="253">
        <f t="shared" si="512"/>
        <v>6.2867403914121337E-13</v>
      </c>
      <c r="U1199">
        <f t="shared" si="520"/>
        <v>1.6624264666772926E-32</v>
      </c>
      <c r="V1199" s="253">
        <f t="shared" si="521"/>
        <v>6.2867403914121337E-13</v>
      </c>
      <c r="W1199" s="253">
        <f t="shared" si="522"/>
        <v>7.5555679411846305E-13</v>
      </c>
      <c r="X1199">
        <f t="shared" si="513"/>
        <v>113.65676595692612</v>
      </c>
      <c r="Y1199">
        <f t="shared" si="514"/>
        <v>15.595425926280697</v>
      </c>
      <c r="Z1199" s="55">
        <f t="shared" si="515"/>
        <v>8.5124747496230029</v>
      </c>
      <c r="AA1199" s="477">
        <f t="shared" si="516"/>
        <v>5.2058902634191063E-20</v>
      </c>
      <c r="AB1199" s="253">
        <f t="shared" si="524"/>
        <v>195151331464.58829</v>
      </c>
      <c r="AC1199" s="261">
        <f t="shared" si="523"/>
        <v>0.27013449016496299</v>
      </c>
      <c r="AD1199" s="435">
        <f t="shared" si="517"/>
        <v>-1.5404755755586494E-2</v>
      </c>
      <c r="AE1199" s="478">
        <f t="shared" si="525"/>
        <v>-5.2318781614303617E-2</v>
      </c>
    </row>
    <row r="1200" spans="2:31" x14ac:dyDescent="0.3">
      <c r="B1200" s="353">
        <v>1171</v>
      </c>
      <c r="C1200" s="432">
        <f t="shared" si="499"/>
        <v>113.65676595692591</v>
      </c>
      <c r="D1200" s="433">
        <f t="shared" si="500"/>
        <v>15.595425926280686</v>
      </c>
      <c r="E1200" s="434">
        <f t="shared" si="501"/>
        <v>7.0829511766576889</v>
      </c>
      <c r="F1200" s="434">
        <f t="shared" si="502"/>
        <v>7.0829511766576809</v>
      </c>
      <c r="G1200" s="434">
        <f t="shared" si="503"/>
        <v>7.9936057773011271E-15</v>
      </c>
      <c r="H1200" s="467">
        <f t="shared" si="504"/>
        <v>8.5124747496229975</v>
      </c>
      <c r="I1200" s="253">
        <f t="shared" si="509"/>
        <v>113.65676595692612</v>
      </c>
      <c r="J1200">
        <f t="shared" si="510"/>
        <v>15.595425926280697</v>
      </c>
      <c r="K1200" s="253">
        <f t="shared" si="505"/>
        <v>22402071898517.715</v>
      </c>
      <c r="L1200" s="249">
        <f t="shared" si="506"/>
        <v>197102844779.23416</v>
      </c>
      <c r="M1200" s="253">
        <f t="shared" si="507"/>
        <v>3073902815613.7422</v>
      </c>
      <c r="N1200" s="443">
        <f t="shared" si="518"/>
        <v>9.9999999999971258E-3</v>
      </c>
      <c r="O1200" s="454">
        <f t="shared" si="508"/>
        <v>9.9999999999999742E-3</v>
      </c>
      <c r="Q1200" s="353">
        <v>1171</v>
      </c>
      <c r="R1200" s="54">
        <f t="shared" si="519"/>
        <v>2.5030204070088723E-31</v>
      </c>
      <c r="S1200" s="253">
        <f t="shared" si="511"/>
        <v>1.3494129657068919E-12</v>
      </c>
      <c r="T1200" s="253">
        <f t="shared" si="512"/>
        <v>6.1286086051323341E-13</v>
      </c>
      <c r="U1200">
        <f t="shared" si="520"/>
        <v>1.5598518212053121E-32</v>
      </c>
      <c r="V1200" s="253">
        <f t="shared" si="521"/>
        <v>6.1286086051323341E-13</v>
      </c>
      <c r="W1200" s="253">
        <f t="shared" si="522"/>
        <v>7.3655210519365848E-13</v>
      </c>
      <c r="X1200">
        <f t="shared" si="513"/>
        <v>113.65676595692612</v>
      </c>
      <c r="Y1200">
        <f t="shared" si="514"/>
        <v>15.595425926280697</v>
      </c>
      <c r="Z1200" s="55">
        <f t="shared" si="515"/>
        <v>8.5124747496230029</v>
      </c>
      <c r="AA1200" s="477">
        <f t="shared" si="516"/>
        <v>4.9335244276192525E-20</v>
      </c>
      <c r="AB1200" s="253">
        <f t="shared" si="524"/>
        <v>197102844779.23416</v>
      </c>
      <c r="AC1200" s="261">
        <f t="shared" si="523"/>
        <v>0.26597313432281144</v>
      </c>
      <c r="AD1200" s="435">
        <f t="shared" si="517"/>
        <v>-1.5404755755588018E-2</v>
      </c>
      <c r="AE1200" s="478">
        <f t="shared" si="525"/>
        <v>-5.2318781614303631E-2</v>
      </c>
    </row>
    <row r="1201" spans="2:31" x14ac:dyDescent="0.3">
      <c r="B1201" s="353">
        <v>1172</v>
      </c>
      <c r="C1201" s="432">
        <f t="shared" si="499"/>
        <v>113.65676595692591</v>
      </c>
      <c r="D1201" s="433">
        <f t="shared" si="500"/>
        <v>15.595425926280686</v>
      </c>
      <c r="E1201" s="434">
        <f t="shared" si="501"/>
        <v>7.0829511766576889</v>
      </c>
      <c r="F1201" s="434">
        <f t="shared" si="502"/>
        <v>7.0829511766576809</v>
      </c>
      <c r="G1201" s="434">
        <f t="shared" si="503"/>
        <v>7.9936057773011271E-15</v>
      </c>
      <c r="H1201" s="467">
        <f t="shared" si="504"/>
        <v>8.5124747496229975</v>
      </c>
      <c r="I1201" s="253">
        <f t="shared" si="509"/>
        <v>113.65676595692612</v>
      </c>
      <c r="J1201">
        <f t="shared" si="510"/>
        <v>15.595425926280697</v>
      </c>
      <c r="K1201" s="253">
        <f t="shared" si="505"/>
        <v>22626092617502.891</v>
      </c>
      <c r="L1201" s="249">
        <f t="shared" si="506"/>
        <v>199073873227.02652</v>
      </c>
      <c r="M1201" s="253">
        <f t="shared" si="507"/>
        <v>3104641843769.8818</v>
      </c>
      <c r="N1201" s="443">
        <f t="shared" si="518"/>
        <v>1.0000000000000724E-2</v>
      </c>
      <c r="O1201" s="454">
        <f t="shared" si="508"/>
        <v>9.9999999999999395E-3</v>
      </c>
      <c r="Q1201" s="353">
        <v>1172</v>
      </c>
      <c r="R1201" s="54">
        <f t="shared" si="519"/>
        <v>2.3485796326321083E-31</v>
      </c>
      <c r="S1201" s="253">
        <f t="shared" si="511"/>
        <v>1.3154708797591656E-12</v>
      </c>
      <c r="T1201" s="253">
        <f t="shared" si="512"/>
        <v>5.9744543430185069E-13</v>
      </c>
      <c r="U1201">
        <f t="shared" si="520"/>
        <v>1.4636062122980172E-32</v>
      </c>
      <c r="V1201" s="253">
        <f t="shared" si="521"/>
        <v>5.9744543430185069E-13</v>
      </c>
      <c r="W1201" s="253">
        <f t="shared" si="522"/>
        <v>7.1802544545731494E-13</v>
      </c>
      <c r="X1201">
        <f t="shared" si="513"/>
        <v>113.65676595692612</v>
      </c>
      <c r="Y1201">
        <f t="shared" si="514"/>
        <v>15.595425926280697</v>
      </c>
      <c r="Z1201" s="55">
        <f t="shared" si="515"/>
        <v>8.5124747496230029</v>
      </c>
      <c r="AA1201" s="477">
        <f t="shared" si="516"/>
        <v>4.6754084405018088E-20</v>
      </c>
      <c r="AB1201" s="253">
        <f t="shared" si="524"/>
        <v>199073873227.02652</v>
      </c>
      <c r="AC1201" s="261">
        <f t="shared" si="523"/>
        <v>0.26187588315102078</v>
      </c>
      <c r="AD1201" s="435">
        <f t="shared" si="517"/>
        <v>-1.5404755755586313E-2</v>
      </c>
      <c r="AE1201" s="478">
        <f t="shared" si="525"/>
        <v>-5.2318781614303561E-2</v>
      </c>
    </row>
    <row r="1202" spans="2:31" x14ac:dyDescent="0.3">
      <c r="B1202" s="353">
        <v>1173</v>
      </c>
      <c r="C1202" s="432">
        <f t="shared" si="499"/>
        <v>113.65676595692591</v>
      </c>
      <c r="D1202" s="433">
        <f t="shared" si="500"/>
        <v>15.595425926280686</v>
      </c>
      <c r="E1202" s="434">
        <f t="shared" si="501"/>
        <v>7.0829511766576889</v>
      </c>
      <c r="F1202" s="434">
        <f t="shared" si="502"/>
        <v>7.0829511766576809</v>
      </c>
      <c r="G1202" s="434">
        <f t="shared" si="503"/>
        <v>7.9936057773011271E-15</v>
      </c>
      <c r="H1202" s="467">
        <f t="shared" si="504"/>
        <v>8.5124747496229975</v>
      </c>
      <c r="I1202" s="253">
        <f t="shared" si="509"/>
        <v>113.65676595692612</v>
      </c>
      <c r="J1202">
        <f t="shared" si="510"/>
        <v>15.595425926280697</v>
      </c>
      <c r="K1202" s="253">
        <f t="shared" si="505"/>
        <v>22852353543677.922</v>
      </c>
      <c r="L1202" s="249">
        <f t="shared" si="506"/>
        <v>201064611959.29678</v>
      </c>
      <c r="M1202" s="253">
        <f t="shared" si="507"/>
        <v>3135688262207.583</v>
      </c>
      <c r="N1202" s="443">
        <f t="shared" si="518"/>
        <v>1.0000000000000758E-2</v>
      </c>
      <c r="O1202" s="454">
        <f t="shared" si="508"/>
        <v>1.0000000000000104E-2</v>
      </c>
      <c r="Q1202" s="353">
        <v>1173</v>
      </c>
      <c r="R1202" s="54">
        <f t="shared" si="519"/>
        <v>2.2036681264639882E-31</v>
      </c>
      <c r="S1202" s="253">
        <f t="shared" si="511"/>
        <v>1.2823825466860304E-12</v>
      </c>
      <c r="T1202" s="253">
        <f t="shared" si="512"/>
        <v>5.8241775575162487E-13</v>
      </c>
      <c r="U1202">
        <f t="shared" si="520"/>
        <v>1.3732991272351083E-32</v>
      </c>
      <c r="V1202" s="253">
        <f t="shared" si="521"/>
        <v>5.8241775575162487E-13</v>
      </c>
      <c r="W1202" s="253">
        <f t="shared" si="522"/>
        <v>6.9996479093440555E-13</v>
      </c>
      <c r="X1202">
        <f t="shared" si="513"/>
        <v>113.65676595692612</v>
      </c>
      <c r="Y1202">
        <f t="shared" si="514"/>
        <v>15.595425926280697</v>
      </c>
      <c r="Z1202" s="55">
        <f t="shared" si="515"/>
        <v>8.5124747496230029</v>
      </c>
      <c r="AA1202" s="477">
        <f t="shared" si="516"/>
        <v>4.4307967673455229E-20</v>
      </c>
      <c r="AB1202" s="253">
        <f t="shared" si="524"/>
        <v>201064611959.29678</v>
      </c>
      <c r="AC1202" s="261">
        <f t="shared" si="523"/>
        <v>0.25784174913280083</v>
      </c>
      <c r="AD1202" s="435">
        <f t="shared" si="517"/>
        <v>-1.5404755755586358E-2</v>
      </c>
      <c r="AE1202" s="478">
        <f t="shared" si="525"/>
        <v>-5.2318781614303596E-2</v>
      </c>
    </row>
    <row r="1203" spans="2:31" x14ac:dyDescent="0.3">
      <c r="B1203" s="353">
        <v>1174</v>
      </c>
      <c r="C1203" s="432">
        <f t="shared" si="499"/>
        <v>113.65676595692591</v>
      </c>
      <c r="D1203" s="433">
        <f t="shared" si="500"/>
        <v>15.595425926280686</v>
      </c>
      <c r="E1203" s="434">
        <f t="shared" si="501"/>
        <v>7.0829511766576889</v>
      </c>
      <c r="F1203" s="434">
        <f t="shared" si="502"/>
        <v>7.0829511766576809</v>
      </c>
      <c r="G1203" s="434">
        <f t="shared" si="503"/>
        <v>7.9936057773011271E-15</v>
      </c>
      <c r="H1203" s="467">
        <f t="shared" si="504"/>
        <v>8.5124747496229975</v>
      </c>
      <c r="I1203" s="253">
        <f t="shared" si="509"/>
        <v>113.65676595692612</v>
      </c>
      <c r="J1203">
        <f t="shared" si="510"/>
        <v>15.595425926280697</v>
      </c>
      <c r="K1203" s="253">
        <f t="shared" si="505"/>
        <v>23080877079114.699</v>
      </c>
      <c r="L1203" s="249">
        <f t="shared" si="506"/>
        <v>203075258078.88974</v>
      </c>
      <c r="M1203" s="253">
        <f t="shared" si="507"/>
        <v>3167045144829.666</v>
      </c>
      <c r="N1203" s="443">
        <f t="shared" si="518"/>
        <v>1.0000000000002288E-2</v>
      </c>
      <c r="O1203" s="454">
        <f t="shared" si="508"/>
        <v>9.9999999999999187E-3</v>
      </c>
      <c r="Q1203" s="353">
        <v>1174</v>
      </c>
      <c r="R1203" s="54">
        <f t="shared" si="519"/>
        <v>2.0676979158466508E-31</v>
      </c>
      <c r="S1203" s="253">
        <f t="shared" si="511"/>
        <v>1.2501264918505918E-12</v>
      </c>
      <c r="T1203" s="253">
        <f t="shared" si="512"/>
        <v>5.6776807175896127E-13</v>
      </c>
      <c r="U1203">
        <f t="shared" si="520"/>
        <v>1.288564148619981E-32</v>
      </c>
      <c r="V1203" s="253">
        <f t="shared" si="521"/>
        <v>5.6776807175896127E-13</v>
      </c>
      <c r="W1203" s="253">
        <f t="shared" si="522"/>
        <v>6.8235842009163054E-13</v>
      </c>
      <c r="X1203">
        <f t="shared" si="513"/>
        <v>113.65676595692612</v>
      </c>
      <c r="Y1203">
        <f t="shared" si="514"/>
        <v>15.595425926280697</v>
      </c>
      <c r="Z1203" s="55">
        <f t="shared" si="515"/>
        <v>8.5124747496230029</v>
      </c>
      <c r="AA1203" s="477">
        <f t="shared" si="516"/>
        <v>4.1989828788974103E-20</v>
      </c>
      <c r="AB1203" s="253">
        <f t="shared" si="524"/>
        <v>203075258078.88974</v>
      </c>
      <c r="AC1203" s="261">
        <f t="shared" si="523"/>
        <v>0.25386975996381683</v>
      </c>
      <c r="AD1203" s="435">
        <f t="shared" si="517"/>
        <v>-1.5404755755586494E-2</v>
      </c>
      <c r="AE1203" s="478">
        <f t="shared" si="525"/>
        <v>-5.2318781614303568E-2</v>
      </c>
    </row>
    <row r="1204" spans="2:31" x14ac:dyDescent="0.3">
      <c r="B1204" s="353">
        <v>1175</v>
      </c>
      <c r="C1204" s="432">
        <f t="shared" si="499"/>
        <v>113.65676595692591</v>
      </c>
      <c r="D1204" s="433">
        <f t="shared" si="500"/>
        <v>15.595425926280686</v>
      </c>
      <c r="E1204" s="434">
        <f t="shared" si="501"/>
        <v>7.0829511766576889</v>
      </c>
      <c r="F1204" s="434">
        <f t="shared" si="502"/>
        <v>7.0829511766576809</v>
      </c>
      <c r="G1204" s="434">
        <f t="shared" si="503"/>
        <v>7.9936057773011271E-15</v>
      </c>
      <c r="H1204" s="467">
        <f t="shared" si="504"/>
        <v>8.5124747496229975</v>
      </c>
      <c r="I1204" s="253">
        <f t="shared" si="509"/>
        <v>113.65676595692612</v>
      </c>
      <c r="J1204">
        <f t="shared" si="510"/>
        <v>15.595425926280697</v>
      </c>
      <c r="K1204" s="253">
        <f t="shared" si="505"/>
        <v>23311685849905.848</v>
      </c>
      <c r="L1204" s="249">
        <f t="shared" si="506"/>
        <v>205106010659.67865</v>
      </c>
      <c r="M1204" s="253">
        <f t="shared" si="507"/>
        <v>3198715596277.9536</v>
      </c>
      <c r="N1204" s="443">
        <f t="shared" si="518"/>
        <v>9.9999999999971379E-3</v>
      </c>
      <c r="O1204" s="454">
        <f t="shared" si="508"/>
        <v>1.0000000000000063E-2</v>
      </c>
      <c r="Q1204" s="353">
        <v>1175</v>
      </c>
      <c r="R1204" s="54">
        <f t="shared" si="519"/>
        <v>1.9401173070723949E-31</v>
      </c>
      <c r="S1204" s="253">
        <f t="shared" si="511"/>
        <v>1.2186817807723232E-12</v>
      </c>
      <c r="T1204" s="253">
        <f t="shared" si="512"/>
        <v>5.5348687454227197E-13</v>
      </c>
      <c r="U1204">
        <f t="shared" si="520"/>
        <v>1.2090574676557535E-32</v>
      </c>
      <c r="V1204" s="253">
        <f t="shared" si="521"/>
        <v>5.5348687454227197E-13</v>
      </c>
      <c r="W1204" s="253">
        <f t="shared" si="522"/>
        <v>6.6519490623005126E-13</v>
      </c>
      <c r="X1204">
        <f t="shared" si="513"/>
        <v>113.65676595692612</v>
      </c>
      <c r="Y1204">
        <f t="shared" si="514"/>
        <v>15.595425926280697</v>
      </c>
      <c r="Z1204" s="55">
        <f t="shared" si="515"/>
        <v>8.5124747496230029</v>
      </c>
      <c r="AA1204" s="477">
        <f t="shared" si="516"/>
        <v>3.9792972106541768E-20</v>
      </c>
      <c r="AB1204" s="253">
        <f t="shared" si="524"/>
        <v>205106010659.67865</v>
      </c>
      <c r="AC1204" s="261">
        <f t="shared" si="523"/>
        <v>0.24995895831784398</v>
      </c>
      <c r="AD1204" s="435">
        <f t="shared" si="517"/>
        <v>-1.5404755755589965E-2</v>
      </c>
      <c r="AE1204" s="478">
        <f t="shared" si="525"/>
        <v>-5.2318781614303617E-2</v>
      </c>
    </row>
    <row r="1205" spans="2:31" x14ac:dyDescent="0.3">
      <c r="B1205" s="353">
        <v>1176</v>
      </c>
      <c r="C1205" s="432">
        <f t="shared" si="499"/>
        <v>113.65676595692591</v>
      </c>
      <c r="D1205" s="433">
        <f t="shared" si="500"/>
        <v>15.595425926280686</v>
      </c>
      <c r="E1205" s="434">
        <f t="shared" si="501"/>
        <v>7.0829511766576889</v>
      </c>
      <c r="F1205" s="434">
        <f t="shared" si="502"/>
        <v>7.0829511766576809</v>
      </c>
      <c r="G1205" s="434">
        <f t="shared" si="503"/>
        <v>7.9936057773011271E-15</v>
      </c>
      <c r="H1205" s="467">
        <f t="shared" si="504"/>
        <v>8.5124747496229975</v>
      </c>
      <c r="I1205" s="253">
        <f t="shared" si="509"/>
        <v>113.65676595692612</v>
      </c>
      <c r="J1205">
        <f t="shared" si="510"/>
        <v>15.595425926280697</v>
      </c>
      <c r="K1205" s="253">
        <f t="shared" si="505"/>
        <v>23544802708404.906</v>
      </c>
      <c r="L1205" s="249">
        <f t="shared" si="506"/>
        <v>207157070766.27545</v>
      </c>
      <c r="M1205" s="253">
        <f t="shared" si="507"/>
        <v>3230702752240.729</v>
      </c>
      <c r="N1205" s="443">
        <f t="shared" si="518"/>
        <v>9.9999999999987044E-3</v>
      </c>
      <c r="O1205" s="454">
        <f t="shared" si="508"/>
        <v>1.0000000000000005E-2</v>
      </c>
      <c r="Q1205" s="353">
        <v>1176</v>
      </c>
      <c r="R1205" s="54">
        <f t="shared" si="519"/>
        <v>1.8204086469084588E-31</v>
      </c>
      <c r="S1205" s="253">
        <f t="shared" si="511"/>
        <v>1.1880280055403406E-12</v>
      </c>
      <c r="T1205" s="253">
        <f t="shared" si="512"/>
        <v>5.3956489547131295E-13</v>
      </c>
      <c r="U1205">
        <f t="shared" si="520"/>
        <v>1.1344564891547815E-32</v>
      </c>
      <c r="V1205" s="253">
        <f t="shared" si="521"/>
        <v>5.3956489547131295E-13</v>
      </c>
      <c r="W1205" s="253">
        <f t="shared" si="522"/>
        <v>6.4846311006902768E-13</v>
      </c>
      <c r="X1205">
        <f t="shared" si="513"/>
        <v>113.65676595692612</v>
      </c>
      <c r="Y1205">
        <f t="shared" si="514"/>
        <v>15.595425926280697</v>
      </c>
      <c r="Z1205" s="55">
        <f t="shared" si="515"/>
        <v>8.5124747496230029</v>
      </c>
      <c r="AA1205" s="477">
        <f t="shared" si="516"/>
        <v>3.7711052289115536E-20</v>
      </c>
      <c r="AB1205" s="253">
        <f t="shared" si="524"/>
        <v>207157070766.27545</v>
      </c>
      <c r="AC1205" s="261">
        <f t="shared" si="523"/>
        <v>0.24610840161603681</v>
      </c>
      <c r="AD1205" s="435">
        <f t="shared" si="517"/>
        <v>-1.5404755755586339E-2</v>
      </c>
      <c r="AE1205" s="478">
        <f t="shared" si="525"/>
        <v>-5.2318781614303554E-2</v>
      </c>
    </row>
    <row r="1206" spans="2:31" x14ac:dyDescent="0.3">
      <c r="B1206" s="353">
        <v>1177</v>
      </c>
      <c r="C1206" s="432">
        <f t="shared" si="499"/>
        <v>113.65676595692591</v>
      </c>
      <c r="D1206" s="433">
        <f t="shared" si="500"/>
        <v>15.595425926280686</v>
      </c>
      <c r="E1206" s="434">
        <f t="shared" si="501"/>
        <v>7.0829511766576889</v>
      </c>
      <c r="F1206" s="434">
        <f t="shared" si="502"/>
        <v>7.0829511766576809</v>
      </c>
      <c r="G1206" s="434">
        <f t="shared" si="503"/>
        <v>7.9936057773011271E-15</v>
      </c>
      <c r="H1206" s="467">
        <f t="shared" si="504"/>
        <v>8.5124747496229975</v>
      </c>
      <c r="I1206" s="253">
        <f t="shared" si="509"/>
        <v>113.65676595692612</v>
      </c>
      <c r="J1206">
        <f t="shared" si="510"/>
        <v>15.595425926280697</v>
      </c>
      <c r="K1206" s="253">
        <f t="shared" si="505"/>
        <v>23780250735488.957</v>
      </c>
      <c r="L1206" s="249">
        <f t="shared" si="506"/>
        <v>209228641473.9382</v>
      </c>
      <c r="M1206" s="253">
        <f t="shared" si="507"/>
        <v>3263009779763.1392</v>
      </c>
      <c r="N1206" s="443">
        <f t="shared" si="518"/>
        <v>1.0000000000000887E-2</v>
      </c>
      <c r="O1206" s="454">
        <f t="shared" si="508"/>
        <v>1.0000000000000073E-2</v>
      </c>
      <c r="Q1206" s="353">
        <v>1177</v>
      </c>
      <c r="R1206" s="54">
        <f t="shared" si="519"/>
        <v>1.7080862222396687E-31</v>
      </c>
      <c r="S1206" s="253">
        <f t="shared" si="511"/>
        <v>1.1581452715685072E-12</v>
      </c>
      <c r="T1206" s="253">
        <f t="shared" si="512"/>
        <v>5.2599309905176984E-13</v>
      </c>
      <c r="U1206">
        <f t="shared" si="520"/>
        <v>1.0644585226215475E-32</v>
      </c>
      <c r="V1206" s="253">
        <f t="shared" si="521"/>
        <v>5.2599309905176984E-13</v>
      </c>
      <c r="W1206" s="253">
        <f t="shared" si="522"/>
        <v>6.3215217251673739E-13</v>
      </c>
      <c r="X1206">
        <f t="shared" si="513"/>
        <v>113.65676595692612</v>
      </c>
      <c r="Y1206">
        <f t="shared" si="514"/>
        <v>15.595425926280697</v>
      </c>
      <c r="Z1206" s="55">
        <f t="shared" si="515"/>
        <v>8.5124747496230029</v>
      </c>
      <c r="AA1206" s="477">
        <f t="shared" si="516"/>
        <v>3.5738055979955716E-20</v>
      </c>
      <c r="AB1206" s="253">
        <f t="shared" si="524"/>
        <v>209228641473.9382</v>
      </c>
      <c r="AC1206" s="261">
        <f t="shared" si="523"/>
        <v>0.24231716179974486</v>
      </c>
      <c r="AD1206" s="435">
        <f t="shared" si="517"/>
        <v>-1.5404755755582906E-2</v>
      </c>
      <c r="AE1206" s="478">
        <f t="shared" si="525"/>
        <v>-5.2318781614303617E-2</v>
      </c>
    </row>
    <row r="1207" spans="2:31" x14ac:dyDescent="0.3">
      <c r="B1207" s="353">
        <v>1178</v>
      </c>
      <c r="C1207" s="432">
        <f t="shared" si="499"/>
        <v>113.65676595692591</v>
      </c>
      <c r="D1207" s="433">
        <f t="shared" si="500"/>
        <v>15.595425926280686</v>
      </c>
      <c r="E1207" s="434">
        <f t="shared" si="501"/>
        <v>7.0829511766576889</v>
      </c>
      <c r="F1207" s="434">
        <f t="shared" si="502"/>
        <v>7.0829511766576809</v>
      </c>
      <c r="G1207" s="434">
        <f t="shared" si="503"/>
        <v>7.9936057773011271E-15</v>
      </c>
      <c r="H1207" s="467">
        <f t="shared" si="504"/>
        <v>8.5124747496229975</v>
      </c>
      <c r="I1207" s="253">
        <f t="shared" si="509"/>
        <v>113.65676595692612</v>
      </c>
      <c r="J1207">
        <f t="shared" si="510"/>
        <v>15.595425926280697</v>
      </c>
      <c r="K1207" s="253">
        <f t="shared" si="505"/>
        <v>24018053242843.844</v>
      </c>
      <c r="L1207" s="249">
        <f t="shared" si="506"/>
        <v>211320927888.67758</v>
      </c>
      <c r="M1207" s="253">
        <f t="shared" si="507"/>
        <v>3295639877560.7783</v>
      </c>
      <c r="N1207" s="443">
        <f t="shared" si="518"/>
        <v>1.000000000000238E-2</v>
      </c>
      <c r="O1207" s="454">
        <f t="shared" si="508"/>
        <v>9.9999999999998805E-3</v>
      </c>
      <c r="Q1207" s="353">
        <v>1178</v>
      </c>
      <c r="R1207" s="54">
        <f t="shared" si="519"/>
        <v>1.6026942893068422E-31</v>
      </c>
      <c r="S1207" s="253">
        <f t="shared" si="511"/>
        <v>1.1290141846836718E-12</v>
      </c>
      <c r="T1207" s="253">
        <f t="shared" si="512"/>
        <v>5.127626770611426E-13</v>
      </c>
      <c r="U1207">
        <f t="shared" si="520"/>
        <v>9.9877955409804603E-33</v>
      </c>
      <c r="V1207" s="253">
        <f t="shared" si="521"/>
        <v>5.127626770611426E-13</v>
      </c>
      <c r="W1207" s="253">
        <f t="shared" si="522"/>
        <v>6.162515076225292E-13</v>
      </c>
      <c r="X1207">
        <f t="shared" si="513"/>
        <v>113.65676595692612</v>
      </c>
      <c r="Y1207">
        <f t="shared" si="514"/>
        <v>15.595425926280697</v>
      </c>
      <c r="Z1207" s="55">
        <f t="shared" si="515"/>
        <v>8.5124747496230029</v>
      </c>
      <c r="AA1207" s="477">
        <f t="shared" si="516"/>
        <v>3.3868284433820657E-20</v>
      </c>
      <c r="AB1207" s="253">
        <f t="shared" si="524"/>
        <v>211320927888.67758</v>
      </c>
      <c r="AC1207" s="261">
        <f t="shared" si="523"/>
        <v>0.23858432510683289</v>
      </c>
      <c r="AD1207" s="435">
        <f t="shared" si="517"/>
        <v>-1.5404755755586344E-2</v>
      </c>
      <c r="AE1207" s="478">
        <f t="shared" si="525"/>
        <v>-5.2318781614303575E-2</v>
      </c>
    </row>
    <row r="1208" spans="2:31" x14ac:dyDescent="0.3">
      <c r="B1208" s="353">
        <v>1179</v>
      </c>
      <c r="C1208" s="432">
        <f t="shared" si="499"/>
        <v>113.65676595692591</v>
      </c>
      <c r="D1208" s="433">
        <f t="shared" si="500"/>
        <v>15.595425926280686</v>
      </c>
      <c r="E1208" s="434">
        <f t="shared" si="501"/>
        <v>7.0829511766576889</v>
      </c>
      <c r="F1208" s="434">
        <f t="shared" si="502"/>
        <v>7.0829511766576809</v>
      </c>
      <c r="G1208" s="434">
        <f t="shared" si="503"/>
        <v>7.9936057773011271E-15</v>
      </c>
      <c r="H1208" s="467">
        <f t="shared" si="504"/>
        <v>8.5124747496229975</v>
      </c>
      <c r="I1208" s="253">
        <f t="shared" si="509"/>
        <v>113.65676595692612</v>
      </c>
      <c r="J1208">
        <f t="shared" si="510"/>
        <v>15.595425926280697</v>
      </c>
      <c r="K1208" s="253">
        <f t="shared" si="505"/>
        <v>24258233775272.285</v>
      </c>
      <c r="L1208" s="249">
        <f t="shared" si="506"/>
        <v>213434137167.56436</v>
      </c>
      <c r="M1208" s="253">
        <f t="shared" si="507"/>
        <v>3328596276336.3887</v>
      </c>
      <c r="N1208" s="443">
        <f t="shared" si="518"/>
        <v>1.0000000000000779E-2</v>
      </c>
      <c r="O1208" s="454">
        <f t="shared" si="508"/>
        <v>1.0000000000000123E-2</v>
      </c>
      <c r="Q1208" s="353">
        <v>1179</v>
      </c>
      <c r="R1208" s="54">
        <f t="shared" si="519"/>
        <v>1.5038052245446592E-31</v>
      </c>
      <c r="S1208" s="253">
        <f t="shared" si="511"/>
        <v>1.1006158385386418E-12</v>
      </c>
      <c r="T1208" s="253">
        <f t="shared" si="512"/>
        <v>4.998650428321143E-13</v>
      </c>
      <c r="U1208">
        <f t="shared" si="520"/>
        <v>9.3715309378847388E-33</v>
      </c>
      <c r="V1208" s="253">
        <f t="shared" si="521"/>
        <v>4.998650428321143E-13</v>
      </c>
      <c r="W1208" s="253">
        <f t="shared" si="522"/>
        <v>6.0075079570652751E-13</v>
      </c>
      <c r="X1208">
        <f t="shared" si="513"/>
        <v>113.65676595692612</v>
      </c>
      <c r="Y1208">
        <f t="shared" si="514"/>
        <v>15.595425926280697</v>
      </c>
      <c r="Z1208" s="55">
        <f t="shared" si="515"/>
        <v>8.5124747496230029</v>
      </c>
      <c r="AA1208" s="477">
        <f t="shared" si="516"/>
        <v>3.2096337056876473E-20</v>
      </c>
      <c r="AB1208" s="253">
        <f t="shared" si="524"/>
        <v>213434137167.56436</v>
      </c>
      <c r="AC1208" s="261">
        <f t="shared" si="523"/>
        <v>0.23490899185145075</v>
      </c>
      <c r="AD1208" s="435">
        <f t="shared" si="517"/>
        <v>-1.5404755755586207E-2</v>
      </c>
      <c r="AE1208" s="478">
        <f t="shared" si="525"/>
        <v>-5.2318781614303679E-2</v>
      </c>
    </row>
    <row r="1209" spans="2:31" x14ac:dyDescent="0.3">
      <c r="B1209" s="353">
        <v>1180</v>
      </c>
      <c r="C1209" s="432">
        <f t="shared" si="499"/>
        <v>113.65676595692591</v>
      </c>
      <c r="D1209" s="433">
        <f t="shared" si="500"/>
        <v>15.595425926280686</v>
      </c>
      <c r="E1209" s="434">
        <f t="shared" si="501"/>
        <v>7.0829511766576889</v>
      </c>
      <c r="F1209" s="434">
        <f t="shared" si="502"/>
        <v>7.0829511766576809</v>
      </c>
      <c r="G1209" s="434">
        <f t="shared" si="503"/>
        <v>7.9936057773011271E-15</v>
      </c>
      <c r="H1209" s="467">
        <f t="shared" si="504"/>
        <v>8.5124747496229975</v>
      </c>
      <c r="I1209" s="253">
        <f t="shared" si="509"/>
        <v>113.65676595692612</v>
      </c>
      <c r="J1209">
        <f t="shared" si="510"/>
        <v>15.595425926280697</v>
      </c>
      <c r="K1209" s="253">
        <f t="shared" si="505"/>
        <v>24500816113025.008</v>
      </c>
      <c r="L1209" s="249">
        <f t="shared" si="506"/>
        <v>215568478539.24002</v>
      </c>
      <c r="M1209" s="253">
        <f t="shared" si="507"/>
        <v>3361882239099.7432</v>
      </c>
      <c r="N1209" s="443">
        <f t="shared" si="518"/>
        <v>9.9999999999971778E-3</v>
      </c>
      <c r="O1209" s="454">
        <f t="shared" si="508"/>
        <v>9.9999999999999915E-3</v>
      </c>
      <c r="Q1209" s="353">
        <v>1180</v>
      </c>
      <c r="R1209" s="54">
        <f t="shared" si="519"/>
        <v>1.4110177895160976E-31</v>
      </c>
      <c r="S1209" s="253">
        <f t="shared" si="511"/>
        <v>1.0729318023418075E-12</v>
      </c>
      <c r="T1209" s="253">
        <f t="shared" si="512"/>
        <v>4.8729182567973322E-13</v>
      </c>
      <c r="U1209">
        <f t="shared" si="520"/>
        <v>8.7932909478751082E-33</v>
      </c>
      <c r="V1209" s="253">
        <f t="shared" si="521"/>
        <v>4.8729182567973322E-13</v>
      </c>
      <c r="W1209" s="253">
        <f t="shared" si="522"/>
        <v>5.8563997666207424E-13</v>
      </c>
      <c r="X1209">
        <f t="shared" si="513"/>
        <v>113.65676595692612</v>
      </c>
      <c r="Y1209">
        <f t="shared" si="514"/>
        <v>15.595425926280697</v>
      </c>
      <c r="Z1209" s="55">
        <f t="shared" si="515"/>
        <v>8.5124747496230029</v>
      </c>
      <c r="AA1209" s="477">
        <f t="shared" si="516"/>
        <v>3.0417095807778676E-20</v>
      </c>
      <c r="AB1209" s="253">
        <f t="shared" si="524"/>
        <v>215568478539.24002</v>
      </c>
      <c r="AC1209" s="261">
        <f t="shared" si="523"/>
        <v>0.23129027620718642</v>
      </c>
      <c r="AD1209" s="435">
        <f t="shared" si="517"/>
        <v>-1.540475575559362E-2</v>
      </c>
      <c r="AE1209" s="478">
        <f t="shared" si="525"/>
        <v>-5.2318781614303519E-2</v>
      </c>
    </row>
    <row r="1210" spans="2:31" x14ac:dyDescent="0.3">
      <c r="B1210" s="353">
        <v>1181</v>
      </c>
      <c r="C1210" s="432">
        <f t="shared" si="499"/>
        <v>113.65676595692591</v>
      </c>
      <c r="D1210" s="433">
        <f t="shared" si="500"/>
        <v>15.595425926280686</v>
      </c>
      <c r="E1210" s="434">
        <f t="shared" si="501"/>
        <v>7.0829511766576889</v>
      </c>
      <c r="F1210" s="434">
        <f t="shared" si="502"/>
        <v>7.0829511766576809</v>
      </c>
      <c r="G1210" s="434">
        <f t="shared" si="503"/>
        <v>7.9936057773011271E-15</v>
      </c>
      <c r="H1210" s="467">
        <f t="shared" si="504"/>
        <v>8.5124747496229975</v>
      </c>
      <c r="I1210" s="253">
        <f t="shared" si="509"/>
        <v>113.65676595692612</v>
      </c>
      <c r="J1210">
        <f t="shared" si="510"/>
        <v>15.595425926280697</v>
      </c>
      <c r="K1210" s="253">
        <f t="shared" si="505"/>
        <v>24745824274155.258</v>
      </c>
      <c r="L1210" s="249">
        <f t="shared" si="506"/>
        <v>217724163324.63242</v>
      </c>
      <c r="M1210" s="253">
        <f t="shared" si="507"/>
        <v>3395501061490.7368</v>
      </c>
      <c r="N1210" s="443">
        <f t="shared" si="518"/>
        <v>9.9999999999988761E-3</v>
      </c>
      <c r="O1210" s="454">
        <f t="shared" si="508"/>
        <v>9.9999999999999967E-3</v>
      </c>
      <c r="Q1210" s="353">
        <v>1181</v>
      </c>
      <c r="R1210" s="54">
        <f t="shared" si="519"/>
        <v>1.3239555029034728E-31</v>
      </c>
      <c r="S1210" s="253">
        <f t="shared" si="511"/>
        <v>1.0459441088953707E-12</v>
      </c>
      <c r="T1210" s="253">
        <f t="shared" si="512"/>
        <v>4.7503486546875266E-13</v>
      </c>
      <c r="U1210">
        <f t="shared" si="520"/>
        <v>8.2507293852497009E-33</v>
      </c>
      <c r="V1210" s="253">
        <f t="shared" si="521"/>
        <v>4.7503486546875266E-13</v>
      </c>
      <c r="W1210" s="253">
        <f t="shared" si="522"/>
        <v>5.7090924342661803E-13</v>
      </c>
      <c r="X1210">
        <f t="shared" si="513"/>
        <v>113.65676595692612</v>
      </c>
      <c r="Y1210">
        <f t="shared" si="514"/>
        <v>15.595425926280697</v>
      </c>
      <c r="Z1210" s="55">
        <f t="shared" si="515"/>
        <v>8.5124747496230029</v>
      </c>
      <c r="AA1210" s="477">
        <f t="shared" si="516"/>
        <v>2.8825710414870155E-20</v>
      </c>
      <c r="AB1210" s="253">
        <f t="shared" si="524"/>
        <v>217724163324.63242</v>
      </c>
      <c r="AC1210" s="261">
        <f t="shared" si="523"/>
        <v>0.22772730599357346</v>
      </c>
      <c r="AD1210" s="435">
        <f t="shared" si="517"/>
        <v>-1.5404755755582665E-2</v>
      </c>
      <c r="AE1210" s="478">
        <f t="shared" si="525"/>
        <v>-5.2318781614303561E-2</v>
      </c>
    </row>
    <row r="1211" spans="2:31" x14ac:dyDescent="0.3">
      <c r="B1211" s="353">
        <v>1182</v>
      </c>
      <c r="C1211" s="432">
        <f t="shared" si="499"/>
        <v>113.65676595692591</v>
      </c>
      <c r="D1211" s="433">
        <f t="shared" si="500"/>
        <v>15.595425926280686</v>
      </c>
      <c r="E1211" s="434">
        <f t="shared" si="501"/>
        <v>7.0829511766576889</v>
      </c>
      <c r="F1211" s="434">
        <f t="shared" si="502"/>
        <v>7.0829511766576809</v>
      </c>
      <c r="G1211" s="434">
        <f t="shared" si="503"/>
        <v>7.9936057773011271E-15</v>
      </c>
      <c r="H1211" s="467">
        <f t="shared" si="504"/>
        <v>8.5124747496229975</v>
      </c>
      <c r="I1211" s="253">
        <f t="shared" si="509"/>
        <v>113.65676595692612</v>
      </c>
      <c r="J1211">
        <f t="shared" si="510"/>
        <v>15.595425926280697</v>
      </c>
      <c r="K1211" s="253">
        <f t="shared" si="505"/>
        <v>24993282516896.813</v>
      </c>
      <c r="L1211" s="249">
        <f t="shared" si="506"/>
        <v>219901404957.87875</v>
      </c>
      <c r="M1211" s="253">
        <f t="shared" si="507"/>
        <v>3429456072105.6528</v>
      </c>
      <c r="N1211" s="443">
        <f t="shared" si="518"/>
        <v>1.0000000000002547E-2</v>
      </c>
      <c r="O1211" s="454">
        <f t="shared" si="508"/>
        <v>1.0000000000000085E-2</v>
      </c>
      <c r="Q1211" s="353">
        <v>1182</v>
      </c>
      <c r="R1211" s="54">
        <f t="shared" si="519"/>
        <v>1.2422651129505052E-31</v>
      </c>
      <c r="S1211" s="253">
        <f t="shared" si="511"/>
        <v>1.0196352429344992E-12</v>
      </c>
      <c r="T1211" s="253">
        <f t="shared" si="512"/>
        <v>4.6308620731764281E-13</v>
      </c>
      <c r="U1211">
        <f t="shared" si="520"/>
        <v>7.7416448281030719E-33</v>
      </c>
      <c r="V1211" s="253">
        <f t="shared" si="521"/>
        <v>4.6308620731764281E-13</v>
      </c>
      <c r="W1211" s="253">
        <f t="shared" si="522"/>
        <v>5.5654903561685643E-13</v>
      </c>
      <c r="X1211">
        <f t="shared" si="513"/>
        <v>113.65676595692612</v>
      </c>
      <c r="Y1211">
        <f t="shared" si="514"/>
        <v>15.595425926280697</v>
      </c>
      <c r="Z1211" s="55">
        <f t="shared" si="515"/>
        <v>8.5124747496230029</v>
      </c>
      <c r="AA1211" s="477">
        <f t="shared" si="516"/>
        <v>2.7317584366797404E-20</v>
      </c>
      <c r="AB1211" s="253">
        <f t="shared" si="524"/>
        <v>219901404957.87875</v>
      </c>
      <c r="AC1211" s="261">
        <f t="shared" si="523"/>
        <v>0.22421922246586473</v>
      </c>
      <c r="AD1211" s="435">
        <f t="shared" si="517"/>
        <v>-1.5404755755586606E-2</v>
      </c>
      <c r="AE1211" s="478">
        <f t="shared" si="525"/>
        <v>-5.2318781614303672E-2</v>
      </c>
    </row>
    <row r="1212" spans="2:31" x14ac:dyDescent="0.3">
      <c r="B1212" s="353">
        <v>1183</v>
      </c>
      <c r="C1212" s="432">
        <f t="shared" si="499"/>
        <v>113.65676595692591</v>
      </c>
      <c r="D1212" s="433">
        <f t="shared" si="500"/>
        <v>15.595425926280686</v>
      </c>
      <c r="E1212" s="434">
        <f t="shared" si="501"/>
        <v>7.0829511766576889</v>
      </c>
      <c r="F1212" s="434">
        <f t="shared" si="502"/>
        <v>7.0829511766576809</v>
      </c>
      <c r="G1212" s="434">
        <f t="shared" si="503"/>
        <v>7.9936057773011271E-15</v>
      </c>
      <c r="H1212" s="467">
        <f t="shared" si="504"/>
        <v>8.5124747496229975</v>
      </c>
      <c r="I1212" s="253">
        <f t="shared" si="509"/>
        <v>113.65676595692612</v>
      </c>
      <c r="J1212">
        <f t="shared" si="510"/>
        <v>15.595425926280697</v>
      </c>
      <c r="K1212" s="253">
        <f t="shared" si="505"/>
        <v>25243215342065.781</v>
      </c>
      <c r="L1212" s="249">
        <f t="shared" si="506"/>
        <v>222100419007.45755</v>
      </c>
      <c r="M1212" s="253">
        <f t="shared" si="507"/>
        <v>3463750632826.7119</v>
      </c>
      <c r="N1212" s="443">
        <f t="shared" si="518"/>
        <v>1.0000000000000744E-2</v>
      </c>
      <c r="O1212" s="454">
        <f t="shared" si="508"/>
        <v>1.0000000000000024E-2</v>
      </c>
      <c r="Q1212" s="353">
        <v>1183</v>
      </c>
      <c r="R1212" s="54">
        <f t="shared" si="519"/>
        <v>1.1656151641574055E-31</v>
      </c>
      <c r="S1212" s="253">
        <f t="shared" si="511"/>
        <v>9.9398812975970934E-13</v>
      </c>
      <c r="T1212" s="253">
        <f t="shared" si="512"/>
        <v>4.5143809643577644E-13</v>
      </c>
      <c r="U1212">
        <f t="shared" si="520"/>
        <v>7.2639716861445983E-33</v>
      </c>
      <c r="V1212" s="253">
        <f t="shared" si="521"/>
        <v>4.5143809643577644E-13</v>
      </c>
      <c r="W1212" s="253">
        <f t="shared" si="522"/>
        <v>5.425500333239329E-13</v>
      </c>
      <c r="X1212">
        <f t="shared" si="513"/>
        <v>113.65676595692612</v>
      </c>
      <c r="Y1212">
        <f t="shared" si="514"/>
        <v>15.595425926280697</v>
      </c>
      <c r="Z1212" s="55">
        <f t="shared" si="515"/>
        <v>8.5124747496230029</v>
      </c>
      <c r="AA1212" s="477">
        <f t="shared" si="516"/>
        <v>2.5888361636080617E-20</v>
      </c>
      <c r="AB1212" s="253">
        <f t="shared" si="524"/>
        <v>222100419007.45755</v>
      </c>
      <c r="AC1212" s="261">
        <f t="shared" si="523"/>
        <v>0.22076518010807064</v>
      </c>
      <c r="AD1212" s="435">
        <f t="shared" si="517"/>
        <v>-1.5404755755586192E-2</v>
      </c>
      <c r="AE1212" s="478">
        <f t="shared" si="525"/>
        <v>-5.2318781614303603E-2</v>
      </c>
    </row>
    <row r="1213" spans="2:31" x14ac:dyDescent="0.3">
      <c r="B1213" s="353">
        <v>1184</v>
      </c>
      <c r="C1213" s="432">
        <f t="shared" si="499"/>
        <v>113.65676595692591</v>
      </c>
      <c r="D1213" s="433">
        <f t="shared" si="500"/>
        <v>15.595425926280686</v>
      </c>
      <c r="E1213" s="434">
        <f t="shared" si="501"/>
        <v>7.0829511766576889</v>
      </c>
      <c r="F1213" s="434">
        <f t="shared" si="502"/>
        <v>7.0829511766576809</v>
      </c>
      <c r="G1213" s="434">
        <f t="shared" si="503"/>
        <v>7.9936057773011271E-15</v>
      </c>
      <c r="H1213" s="467">
        <f t="shared" si="504"/>
        <v>8.5124747496229975</v>
      </c>
      <c r="I1213" s="253">
        <f t="shared" si="509"/>
        <v>113.65676595692612</v>
      </c>
      <c r="J1213">
        <f t="shared" si="510"/>
        <v>15.595425926280697</v>
      </c>
      <c r="K1213" s="253">
        <f t="shared" si="505"/>
        <v>25495647495486.441</v>
      </c>
      <c r="L1213" s="249">
        <f t="shared" si="506"/>
        <v>224321423197.53214</v>
      </c>
      <c r="M1213" s="253">
        <f t="shared" si="507"/>
        <v>3498388139154.9751</v>
      </c>
      <c r="N1213" s="443">
        <f t="shared" si="518"/>
        <v>9.999999999998864E-3</v>
      </c>
      <c r="O1213" s="454">
        <f t="shared" si="508"/>
        <v>1.0000000000000092E-2</v>
      </c>
      <c r="Q1213" s="353">
        <v>1184</v>
      </c>
      <c r="R1213" s="54">
        <f t="shared" si="519"/>
        <v>1.0936946524133995E-31</v>
      </c>
      <c r="S1213" s="253">
        <f t="shared" si="511"/>
        <v>9.6898612415525723E-13</v>
      </c>
      <c r="T1213" s="253">
        <f t="shared" si="512"/>
        <v>4.4008297309051175E-13</v>
      </c>
      <c r="U1213">
        <f t="shared" si="520"/>
        <v>6.8157718196482316E-33</v>
      </c>
      <c r="V1213" s="253">
        <f t="shared" si="521"/>
        <v>4.4008297309051175E-13</v>
      </c>
      <c r="W1213" s="253">
        <f t="shared" si="522"/>
        <v>5.2890315106474553E-13</v>
      </c>
      <c r="X1213">
        <f t="shared" si="513"/>
        <v>113.65676595692612</v>
      </c>
      <c r="Y1213">
        <f t="shared" si="514"/>
        <v>15.595425926280697</v>
      </c>
      <c r="Z1213" s="55">
        <f t="shared" si="515"/>
        <v>8.5124747496230029</v>
      </c>
      <c r="AA1213" s="477">
        <f t="shared" si="516"/>
        <v>2.45339140972904E-20</v>
      </c>
      <c r="AB1213" s="253">
        <f t="shared" si="524"/>
        <v>224321423197.53214</v>
      </c>
      <c r="AC1213" s="261">
        <f t="shared" si="523"/>
        <v>0.21736434642916738</v>
      </c>
      <c r="AD1213" s="435">
        <f t="shared" si="517"/>
        <v>-1.5404755755588164E-2</v>
      </c>
      <c r="AE1213" s="478">
        <f t="shared" si="525"/>
        <v>-5.2318781614303582E-2</v>
      </c>
    </row>
    <row r="1214" spans="2:31" x14ac:dyDescent="0.3">
      <c r="B1214" s="353">
        <v>1185</v>
      </c>
      <c r="C1214" s="432">
        <f t="shared" si="499"/>
        <v>113.65676595692591</v>
      </c>
      <c r="D1214" s="433">
        <f t="shared" si="500"/>
        <v>15.595425926280686</v>
      </c>
      <c r="E1214" s="434">
        <f t="shared" si="501"/>
        <v>7.0829511766576889</v>
      </c>
      <c r="F1214" s="434">
        <f t="shared" si="502"/>
        <v>7.0829511766576809</v>
      </c>
      <c r="G1214" s="434">
        <f t="shared" si="503"/>
        <v>7.9936057773011271E-15</v>
      </c>
      <c r="H1214" s="467">
        <f t="shared" si="504"/>
        <v>8.5124747496229975</v>
      </c>
      <c r="I1214" s="253">
        <f t="shared" si="509"/>
        <v>113.65676595692612</v>
      </c>
      <c r="J1214">
        <f t="shared" si="510"/>
        <v>15.595425926280697</v>
      </c>
      <c r="K1214" s="253">
        <f t="shared" si="505"/>
        <v>25750603970441.305</v>
      </c>
      <c r="L1214" s="249">
        <f t="shared" si="506"/>
        <v>226564637429.50745</v>
      </c>
      <c r="M1214" s="253">
        <f t="shared" si="507"/>
        <v>3533372020546.5205</v>
      </c>
      <c r="N1214" s="443">
        <f t="shared" si="518"/>
        <v>9.9999999999987599E-3</v>
      </c>
      <c r="O1214" s="454">
        <f t="shared" si="508"/>
        <v>9.9999999999999551E-3</v>
      </c>
      <c r="Q1214" s="353">
        <v>1185</v>
      </c>
      <c r="R1214" s="54">
        <f t="shared" si="519"/>
        <v>1.0262117631099518E-31</v>
      </c>
      <c r="S1214" s="253">
        <f t="shared" si="511"/>
        <v>9.4461299958622861E-13</v>
      </c>
      <c r="T1214" s="253">
        <f t="shared" si="512"/>
        <v>4.2901346770085058E-13</v>
      </c>
      <c r="U1214">
        <f t="shared" si="520"/>
        <v>6.3952266755278529E-33</v>
      </c>
      <c r="V1214" s="253">
        <f t="shared" si="521"/>
        <v>4.2901346770085058E-13</v>
      </c>
      <c r="W1214" s="253">
        <f t="shared" si="522"/>
        <v>5.1559953188537808E-13</v>
      </c>
      <c r="X1214">
        <f t="shared" si="513"/>
        <v>113.65676595692612</v>
      </c>
      <c r="Y1214">
        <f t="shared" si="514"/>
        <v>15.595425926280697</v>
      </c>
      <c r="Z1214" s="55">
        <f t="shared" si="515"/>
        <v>8.5124747496230029</v>
      </c>
      <c r="AA1214" s="477">
        <f t="shared" si="516"/>
        <v>2.3250329603490179E-20</v>
      </c>
      <c r="AB1214" s="253">
        <f t="shared" si="524"/>
        <v>226564637429.50745</v>
      </c>
      <c r="AC1214" s="261">
        <f t="shared" si="523"/>
        <v>0.21401590176245303</v>
      </c>
      <c r="AD1214" s="435">
        <f t="shared" si="517"/>
        <v>-1.5404755755588074E-2</v>
      </c>
      <c r="AE1214" s="478">
        <f t="shared" si="525"/>
        <v>-5.2318781614303617E-2</v>
      </c>
    </row>
    <row r="1215" spans="2:31" x14ac:dyDescent="0.3">
      <c r="B1215" s="353">
        <v>1186</v>
      </c>
      <c r="C1215" s="432">
        <f t="shared" si="499"/>
        <v>113.65676595692591</v>
      </c>
      <c r="D1215" s="433">
        <f t="shared" si="500"/>
        <v>15.595425926280686</v>
      </c>
      <c r="E1215" s="434">
        <f t="shared" si="501"/>
        <v>7.0829511766576889</v>
      </c>
      <c r="F1215" s="434">
        <f t="shared" si="502"/>
        <v>7.0829511766576809</v>
      </c>
      <c r="G1215" s="434">
        <f t="shared" si="503"/>
        <v>7.9936057773011271E-15</v>
      </c>
      <c r="H1215" s="467">
        <f t="shared" si="504"/>
        <v>8.5124747496229975</v>
      </c>
      <c r="I1215" s="253">
        <f t="shared" si="509"/>
        <v>113.65676595692612</v>
      </c>
      <c r="J1215">
        <f t="shared" si="510"/>
        <v>15.595425926280697</v>
      </c>
      <c r="K1215" s="253">
        <f t="shared" si="505"/>
        <v>26008110010145.715</v>
      </c>
      <c r="L1215" s="249">
        <f t="shared" si="506"/>
        <v>228830283803.80252</v>
      </c>
      <c r="M1215" s="253">
        <f t="shared" si="507"/>
        <v>3568705740751.9878</v>
      </c>
      <c r="N1215" s="443">
        <f t="shared" si="518"/>
        <v>1.0000000000000588E-2</v>
      </c>
      <c r="O1215" s="454">
        <f t="shared" si="508"/>
        <v>9.9999999999998875E-3</v>
      </c>
      <c r="Q1215" s="353">
        <v>1186</v>
      </c>
      <c r="R1215" s="54">
        <f t="shared" si="519"/>
        <v>9.6289268711462634E-32</v>
      </c>
      <c r="S1215" s="253">
        <f t="shared" si="511"/>
        <v>9.208529376673782E-13</v>
      </c>
      <c r="T1215" s="253">
        <f t="shared" si="512"/>
        <v>4.1822239605451709E-13</v>
      </c>
      <c r="U1215">
        <f t="shared" si="520"/>
        <v>6.0006299086306354E-33</v>
      </c>
      <c r="V1215" s="253">
        <f t="shared" si="521"/>
        <v>4.1822239605451709E-13</v>
      </c>
      <c r="W1215" s="253">
        <f t="shared" si="522"/>
        <v>5.0263054161286111E-13</v>
      </c>
      <c r="X1215">
        <f t="shared" si="513"/>
        <v>113.65676595692612</v>
      </c>
      <c r="Y1215">
        <f t="shared" si="514"/>
        <v>15.595425926280697</v>
      </c>
      <c r="Z1215" s="55">
        <f t="shared" si="515"/>
        <v>8.5124747496230029</v>
      </c>
      <c r="AA1215" s="477">
        <f t="shared" si="516"/>
        <v>2.2033900686504597E-20</v>
      </c>
      <c r="AB1215" s="253">
        <f t="shared" si="524"/>
        <v>228830283803.80252</v>
      </c>
      <c r="AC1215" s="261">
        <f t="shared" si="523"/>
        <v>0.21071903906799158</v>
      </c>
      <c r="AD1215" s="435">
        <f t="shared" si="517"/>
        <v>-1.5404755755583047E-2</v>
      </c>
      <c r="AE1215" s="478">
        <f t="shared" si="525"/>
        <v>-5.2318781614303624E-2</v>
      </c>
    </row>
    <row r="1216" spans="2:31" x14ac:dyDescent="0.3">
      <c r="B1216" s="353">
        <v>1187</v>
      </c>
      <c r="C1216" s="432">
        <f t="shared" si="499"/>
        <v>113.65676595692591</v>
      </c>
      <c r="D1216" s="433">
        <f t="shared" si="500"/>
        <v>15.595425926280686</v>
      </c>
      <c r="E1216" s="434">
        <f t="shared" si="501"/>
        <v>7.0829511766576889</v>
      </c>
      <c r="F1216" s="434">
        <f t="shared" si="502"/>
        <v>7.0829511766576809</v>
      </c>
      <c r="G1216" s="434">
        <f t="shared" si="503"/>
        <v>7.9936057773011271E-15</v>
      </c>
      <c r="H1216" s="467">
        <f t="shared" si="504"/>
        <v>8.5124747496229975</v>
      </c>
      <c r="I1216" s="253">
        <f t="shared" si="509"/>
        <v>113.65676595692612</v>
      </c>
      <c r="J1216">
        <f t="shared" si="510"/>
        <v>15.595425926280697</v>
      </c>
      <c r="K1216" s="253">
        <f t="shared" si="505"/>
        <v>26268191110247.172</v>
      </c>
      <c r="L1216" s="249">
        <f t="shared" si="506"/>
        <v>231118586641.84055</v>
      </c>
      <c r="M1216" s="253">
        <f t="shared" si="507"/>
        <v>3604392798159.5103</v>
      </c>
      <c r="N1216" s="443">
        <f t="shared" si="518"/>
        <v>1.0000000000000724E-2</v>
      </c>
      <c r="O1216" s="454">
        <f t="shared" si="508"/>
        <v>9.999999999999995E-3</v>
      </c>
      <c r="Q1216" s="353">
        <v>1187</v>
      </c>
      <c r="R1216" s="54">
        <f t="shared" si="519"/>
        <v>9.0348050980145177E-32</v>
      </c>
      <c r="S1216" s="253">
        <f t="shared" si="511"/>
        <v>8.9769051789683073E-13</v>
      </c>
      <c r="T1216" s="253">
        <f t="shared" si="512"/>
        <v>4.0770275464532832E-13</v>
      </c>
      <c r="U1216">
        <f t="shared" si="520"/>
        <v>5.6303804583096349E-33</v>
      </c>
      <c r="V1216" s="253">
        <f t="shared" si="521"/>
        <v>4.0770275464532832E-13</v>
      </c>
      <c r="W1216" s="253">
        <f t="shared" si="522"/>
        <v>4.8998776325150241E-13</v>
      </c>
      <c r="X1216">
        <f t="shared" si="513"/>
        <v>113.65676595692612</v>
      </c>
      <c r="Y1216">
        <f t="shared" si="514"/>
        <v>15.595425926280697</v>
      </c>
      <c r="Z1216" s="55">
        <f t="shared" si="515"/>
        <v>8.5124747496230029</v>
      </c>
      <c r="AA1216" s="477">
        <f t="shared" si="516"/>
        <v>2.088111384837611E-20</v>
      </c>
      <c r="AB1216" s="253">
        <f t="shared" si="524"/>
        <v>231118586641.84055</v>
      </c>
      <c r="AC1216" s="261">
        <f t="shared" si="523"/>
        <v>0.20747296373809657</v>
      </c>
      <c r="AD1216" s="435">
        <f t="shared" si="517"/>
        <v>-1.5404755755589894E-2</v>
      </c>
      <c r="AE1216" s="478">
        <f t="shared" si="525"/>
        <v>-5.2318781614303582E-2</v>
      </c>
    </row>
    <row r="1217" spans="2:31" x14ac:dyDescent="0.3">
      <c r="B1217" s="353">
        <v>1188</v>
      </c>
      <c r="C1217" s="432">
        <f t="shared" si="499"/>
        <v>113.65676595692591</v>
      </c>
      <c r="D1217" s="433">
        <f t="shared" si="500"/>
        <v>15.595425926280686</v>
      </c>
      <c r="E1217" s="434">
        <f t="shared" si="501"/>
        <v>7.0829511766576889</v>
      </c>
      <c r="F1217" s="434">
        <f t="shared" si="502"/>
        <v>7.0829511766576809</v>
      </c>
      <c r="G1217" s="434">
        <f t="shared" si="503"/>
        <v>7.9936057773011271E-15</v>
      </c>
      <c r="H1217" s="467">
        <f t="shared" si="504"/>
        <v>8.5124747496229975</v>
      </c>
      <c r="I1217" s="253">
        <f t="shared" si="509"/>
        <v>113.65676595692612</v>
      </c>
      <c r="J1217">
        <f t="shared" si="510"/>
        <v>15.595425926280697</v>
      </c>
      <c r="K1217" s="253">
        <f t="shared" si="505"/>
        <v>26530873021349.645</v>
      </c>
      <c r="L1217" s="249">
        <f t="shared" si="506"/>
        <v>233429772508.25894</v>
      </c>
      <c r="M1217" s="253">
        <f t="shared" si="507"/>
        <v>3640436726141.1016</v>
      </c>
      <c r="N1217" s="443">
        <f t="shared" si="518"/>
        <v>9.9999999999989472E-3</v>
      </c>
      <c r="O1217" s="454">
        <f t="shared" si="508"/>
        <v>1.0000000000000035E-2</v>
      </c>
      <c r="Q1217" s="353">
        <v>1188</v>
      </c>
      <c r="R1217" s="54">
        <f t="shared" si="519"/>
        <v>8.4773416863006933E-32</v>
      </c>
      <c r="S1217" s="253">
        <f t="shared" si="511"/>
        <v>8.7511070764803853E-13</v>
      </c>
      <c r="T1217" s="253">
        <f t="shared" si="512"/>
        <v>3.9744771612785632E-13</v>
      </c>
      <c r="U1217">
        <f t="shared" si="520"/>
        <v>5.2829760521840502E-33</v>
      </c>
      <c r="V1217" s="253">
        <f t="shared" si="521"/>
        <v>3.9744771612785632E-13</v>
      </c>
      <c r="W1217" s="253">
        <f t="shared" si="522"/>
        <v>4.7766299152018221E-13</v>
      </c>
      <c r="X1217">
        <f t="shared" si="513"/>
        <v>113.65676595692612</v>
      </c>
      <c r="Y1217">
        <f t="shared" si="514"/>
        <v>15.595425926280697</v>
      </c>
      <c r="Z1217" s="55">
        <f t="shared" si="515"/>
        <v>8.5124747496230029</v>
      </c>
      <c r="AA1217" s="477">
        <f t="shared" si="516"/>
        <v>1.9788639413079511E-20</v>
      </c>
      <c r="AB1217" s="253">
        <f t="shared" si="524"/>
        <v>233429772508.25894</v>
      </c>
      <c r="AC1217" s="261">
        <f t="shared" si="523"/>
        <v>0.20427689340582322</v>
      </c>
      <c r="AD1217" s="435">
        <f t="shared" si="517"/>
        <v>-1.5404755755587998E-2</v>
      </c>
      <c r="AE1217" s="478">
        <f t="shared" si="525"/>
        <v>-5.2318781614303533E-2</v>
      </c>
    </row>
    <row r="1218" spans="2:31" x14ac:dyDescent="0.3">
      <c r="B1218" s="353">
        <v>1189</v>
      </c>
      <c r="C1218" s="432">
        <f t="shared" si="499"/>
        <v>113.65676595692591</v>
      </c>
      <c r="D1218" s="433">
        <f t="shared" si="500"/>
        <v>15.595425926280686</v>
      </c>
      <c r="E1218" s="434">
        <f t="shared" si="501"/>
        <v>7.0829511766576889</v>
      </c>
      <c r="F1218" s="434">
        <f t="shared" si="502"/>
        <v>7.0829511766576809</v>
      </c>
      <c r="G1218" s="434">
        <f t="shared" si="503"/>
        <v>7.9936057773011271E-15</v>
      </c>
      <c r="H1218" s="467">
        <f t="shared" si="504"/>
        <v>8.5124747496229975</v>
      </c>
      <c r="I1218" s="253">
        <f t="shared" si="509"/>
        <v>113.65676595692612</v>
      </c>
      <c r="J1218">
        <f t="shared" si="510"/>
        <v>15.595425926280697</v>
      </c>
      <c r="K1218" s="253">
        <f t="shared" si="505"/>
        <v>26796181751563.141</v>
      </c>
      <c r="L1218" s="249">
        <f t="shared" si="506"/>
        <v>235764070233.34152</v>
      </c>
      <c r="M1218" s="253">
        <f t="shared" si="507"/>
        <v>3676841093402.5151</v>
      </c>
      <c r="N1218" s="443">
        <f t="shared" si="518"/>
        <v>1.0000000000000703E-2</v>
      </c>
      <c r="O1218" s="454">
        <f t="shared" si="508"/>
        <v>9.9999999999999863E-3</v>
      </c>
      <c r="Q1218" s="353">
        <v>1189</v>
      </c>
      <c r="R1218" s="54">
        <f t="shared" si="519"/>
        <v>7.9542747504408862E-32</v>
      </c>
      <c r="S1218" s="253">
        <f t="shared" si="511"/>
        <v>8.5309885241348817E-13</v>
      </c>
      <c r="T1218" s="253">
        <f t="shared" si="512"/>
        <v>3.8745062488642719E-13</v>
      </c>
      <c r="U1218">
        <f t="shared" si="520"/>
        <v>4.9570071107289481E-33</v>
      </c>
      <c r="V1218" s="253">
        <f t="shared" si="521"/>
        <v>3.8745062488642719E-13</v>
      </c>
      <c r="W1218" s="253">
        <f t="shared" si="522"/>
        <v>4.6564822752706093E-13</v>
      </c>
      <c r="X1218">
        <f t="shared" si="513"/>
        <v>113.65676595692612</v>
      </c>
      <c r="Y1218">
        <f t="shared" si="514"/>
        <v>15.595425926280697</v>
      </c>
      <c r="Z1218" s="55">
        <f t="shared" si="515"/>
        <v>8.5124747496230029</v>
      </c>
      <c r="AA1218" s="477">
        <f t="shared" si="516"/>
        <v>1.8753321909182402E-20</v>
      </c>
      <c r="AB1218" s="253">
        <f t="shared" si="524"/>
        <v>235764070233.34152</v>
      </c>
      <c r="AC1218" s="261">
        <f t="shared" si="523"/>
        <v>0.20113005775639653</v>
      </c>
      <c r="AD1218" s="435">
        <f t="shared" si="517"/>
        <v>-1.540475575558654E-2</v>
      </c>
      <c r="AE1218" s="478">
        <f t="shared" si="525"/>
        <v>-5.2318781614303658E-2</v>
      </c>
    </row>
    <row r="1219" spans="2:31" x14ac:dyDescent="0.3">
      <c r="B1219" s="353">
        <v>1190</v>
      </c>
      <c r="C1219" s="432">
        <f t="shared" si="499"/>
        <v>113.65676595692591</v>
      </c>
      <c r="D1219" s="433">
        <f t="shared" si="500"/>
        <v>15.595425926280686</v>
      </c>
      <c r="E1219" s="434">
        <f t="shared" si="501"/>
        <v>7.0829511766576889</v>
      </c>
      <c r="F1219" s="434">
        <f t="shared" si="502"/>
        <v>7.0829511766576809</v>
      </c>
      <c r="G1219" s="434">
        <f t="shared" si="503"/>
        <v>7.9936057773011271E-15</v>
      </c>
      <c r="H1219" s="467">
        <f t="shared" si="504"/>
        <v>8.5124747496229975</v>
      </c>
      <c r="I1219" s="253">
        <f t="shared" si="509"/>
        <v>113.65676595692612</v>
      </c>
      <c r="J1219">
        <f t="shared" si="510"/>
        <v>15.595425926280697</v>
      </c>
      <c r="K1219" s="253">
        <f t="shared" si="505"/>
        <v>27064143569078.77</v>
      </c>
      <c r="L1219" s="249">
        <f t="shared" si="506"/>
        <v>238121710935.67493</v>
      </c>
      <c r="M1219" s="253">
        <f t="shared" si="507"/>
        <v>3713609504336.5366</v>
      </c>
      <c r="N1219" s="443">
        <f t="shared" si="518"/>
        <v>9.9999999999990027E-3</v>
      </c>
      <c r="O1219" s="454">
        <f t="shared" si="508"/>
        <v>9.9999999999999065E-3</v>
      </c>
      <c r="Q1219" s="353">
        <v>1190</v>
      </c>
      <c r="R1219" s="54">
        <f t="shared" si="519"/>
        <v>7.4634819672003956E-32</v>
      </c>
      <c r="S1219" s="253">
        <f t="shared" si="511"/>
        <v>8.3164066629375075E-13</v>
      </c>
      <c r="T1219" s="253">
        <f t="shared" si="512"/>
        <v>3.7770499271554744E-13</v>
      </c>
      <c r="U1219">
        <f t="shared" si="520"/>
        <v>4.6511510279625438E-33</v>
      </c>
      <c r="V1219" s="253">
        <f t="shared" si="521"/>
        <v>3.7770499271554744E-13</v>
      </c>
      <c r="W1219" s="253">
        <f t="shared" si="522"/>
        <v>4.5393567357820331E-13</v>
      </c>
      <c r="X1219">
        <f t="shared" si="513"/>
        <v>113.65676595692612</v>
      </c>
      <c r="Y1219">
        <f t="shared" si="514"/>
        <v>15.595425926280697</v>
      </c>
      <c r="Z1219" s="55">
        <f t="shared" si="515"/>
        <v>8.5124747496230029</v>
      </c>
      <c r="AA1219" s="477">
        <f t="shared" si="516"/>
        <v>1.7772170955673151E-20</v>
      </c>
      <c r="AB1219" s="253">
        <f t="shared" si="524"/>
        <v>238121710935.67493</v>
      </c>
      <c r="AC1219" s="261">
        <f t="shared" si="523"/>
        <v>0.19803169834155263</v>
      </c>
      <c r="AD1219" s="435">
        <f t="shared" si="517"/>
        <v>-1.5404755755584559E-2</v>
      </c>
      <c r="AE1219" s="478">
        <f t="shared" si="525"/>
        <v>-5.2318781614303665E-2</v>
      </c>
    </row>
    <row r="1220" spans="2:31" x14ac:dyDescent="0.3">
      <c r="B1220" s="353">
        <v>1191</v>
      </c>
      <c r="C1220" s="432">
        <f t="shared" si="499"/>
        <v>113.65676595692591</v>
      </c>
      <c r="D1220" s="433">
        <f t="shared" si="500"/>
        <v>15.595425926280686</v>
      </c>
      <c r="E1220" s="434">
        <f t="shared" si="501"/>
        <v>7.0829511766576889</v>
      </c>
      <c r="F1220" s="434">
        <f t="shared" si="502"/>
        <v>7.0829511766576809</v>
      </c>
      <c r="G1220" s="434">
        <f t="shared" si="503"/>
        <v>7.9936057773011271E-15</v>
      </c>
      <c r="H1220" s="467">
        <f t="shared" si="504"/>
        <v>8.5124747496229975</v>
      </c>
      <c r="I1220" s="253">
        <f t="shared" si="509"/>
        <v>113.65676595692612</v>
      </c>
      <c r="J1220">
        <f t="shared" si="510"/>
        <v>15.595425926280697</v>
      </c>
      <c r="K1220" s="253">
        <f t="shared" si="505"/>
        <v>27334785004769.559</v>
      </c>
      <c r="L1220" s="249">
        <f t="shared" si="506"/>
        <v>240502928045.03168</v>
      </c>
      <c r="M1220" s="253">
        <f t="shared" si="507"/>
        <v>3750745599379.9111</v>
      </c>
      <c r="N1220" s="443">
        <f t="shared" si="518"/>
        <v>1.0000000000002464E-2</v>
      </c>
      <c r="O1220" s="454">
        <f t="shared" si="508"/>
        <v>1.0000000000000051E-2</v>
      </c>
      <c r="Q1220" s="353">
        <v>1191</v>
      </c>
      <c r="R1220" s="54">
        <f t="shared" si="519"/>
        <v>7.002971964431827E-32</v>
      </c>
      <c r="S1220" s="253">
        <f t="shared" si="511"/>
        <v>8.1072222272582511E-13</v>
      </c>
      <c r="T1220" s="253">
        <f t="shared" si="512"/>
        <v>3.682044946090092E-13</v>
      </c>
      <c r="U1220">
        <f t="shared" si="520"/>
        <v>4.3641668050251766E-33</v>
      </c>
      <c r="V1220" s="253">
        <f t="shared" si="521"/>
        <v>3.682044946090092E-13</v>
      </c>
      <c r="W1220" s="253">
        <f t="shared" si="522"/>
        <v>4.4251772811681591E-13</v>
      </c>
      <c r="X1220">
        <f t="shared" si="513"/>
        <v>113.65676595692612</v>
      </c>
      <c r="Y1220">
        <f t="shared" si="514"/>
        <v>15.595425926280697</v>
      </c>
      <c r="Z1220" s="55">
        <f t="shared" si="515"/>
        <v>8.5124747496230029</v>
      </c>
      <c r="AA1220" s="477">
        <f t="shared" si="516"/>
        <v>1.6842352624631218E-20</v>
      </c>
      <c r="AB1220" s="253">
        <f t="shared" si="524"/>
        <v>240502928045.03168</v>
      </c>
      <c r="AC1220" s="261">
        <f t="shared" si="523"/>
        <v>0.19498106839673704</v>
      </c>
      <c r="AD1220" s="435">
        <f t="shared" si="517"/>
        <v>-1.5404755755586417E-2</v>
      </c>
      <c r="AE1220" s="478">
        <f t="shared" si="525"/>
        <v>-5.2318781614303603E-2</v>
      </c>
    </row>
    <row r="1221" spans="2:31" x14ac:dyDescent="0.3">
      <c r="B1221" s="353">
        <v>1192</v>
      </c>
      <c r="C1221" s="432">
        <f t="shared" si="499"/>
        <v>113.65676595692591</v>
      </c>
      <c r="D1221" s="433">
        <f t="shared" si="500"/>
        <v>15.595425926280686</v>
      </c>
      <c r="E1221" s="434">
        <f t="shared" si="501"/>
        <v>7.0829511766576889</v>
      </c>
      <c r="F1221" s="434">
        <f t="shared" si="502"/>
        <v>7.0829511766576809</v>
      </c>
      <c r="G1221" s="434">
        <f t="shared" si="503"/>
        <v>7.9936057773011271E-15</v>
      </c>
      <c r="H1221" s="467">
        <f t="shared" si="504"/>
        <v>8.5124747496229975</v>
      </c>
      <c r="I1221" s="253">
        <f t="shared" si="509"/>
        <v>113.65676595692612</v>
      </c>
      <c r="J1221">
        <f t="shared" si="510"/>
        <v>15.595425926280697</v>
      </c>
      <c r="K1221" s="253">
        <f t="shared" si="505"/>
        <v>27608132854817.254</v>
      </c>
      <c r="L1221" s="249">
        <f t="shared" si="506"/>
        <v>242907957325.48199</v>
      </c>
      <c r="M1221" s="253">
        <f t="shared" si="507"/>
        <v>3788253055373.6992</v>
      </c>
      <c r="N1221" s="443">
        <f t="shared" si="518"/>
        <v>9.9999999999970599E-3</v>
      </c>
      <c r="O1221" s="454">
        <f t="shared" si="508"/>
        <v>9.9999999999999898E-3</v>
      </c>
      <c r="Q1221" s="353">
        <v>1192</v>
      </c>
      <c r="R1221" s="54">
        <f t="shared" si="519"/>
        <v>6.5708762411620077E-32</v>
      </c>
      <c r="S1221" s="253">
        <f t="shared" si="511"/>
        <v>7.9032994544465639E-13</v>
      </c>
      <c r="T1221" s="253">
        <f t="shared" si="512"/>
        <v>3.5894296465489721E-13</v>
      </c>
      <c r="U1221">
        <f t="shared" si="520"/>
        <v>4.0948900148759121E-33</v>
      </c>
      <c r="V1221" s="253">
        <f t="shared" si="521"/>
        <v>3.5894296465489721E-13</v>
      </c>
      <c r="W1221" s="253">
        <f t="shared" si="522"/>
        <v>4.3138698078975918E-13</v>
      </c>
      <c r="X1221">
        <f t="shared" si="513"/>
        <v>113.65676595692612</v>
      </c>
      <c r="Y1221">
        <f t="shared" si="514"/>
        <v>15.595425926280697</v>
      </c>
      <c r="Z1221" s="55">
        <f t="shared" si="515"/>
        <v>8.5124747496230029</v>
      </c>
      <c r="AA1221" s="477">
        <f t="shared" si="516"/>
        <v>1.5961181255792046E-20</v>
      </c>
      <c r="AB1221" s="253">
        <f t="shared" si="524"/>
        <v>242907957325.48199</v>
      </c>
      <c r="AC1221" s="261">
        <f t="shared" si="523"/>
        <v>0.19197743266112169</v>
      </c>
      <c r="AD1221" s="435">
        <f t="shared" si="517"/>
        <v>-1.5404755755588095E-2</v>
      </c>
      <c r="AE1221" s="478">
        <f t="shared" si="525"/>
        <v>-5.2318781614303519E-2</v>
      </c>
    </row>
    <row r="1222" spans="2:31" x14ac:dyDescent="0.3">
      <c r="B1222" s="353">
        <v>1193</v>
      </c>
      <c r="C1222" s="432">
        <f t="shared" si="499"/>
        <v>113.65676595692591</v>
      </c>
      <c r="D1222" s="433">
        <f t="shared" si="500"/>
        <v>15.595425926280686</v>
      </c>
      <c r="E1222" s="434">
        <f t="shared" si="501"/>
        <v>7.0829511766576889</v>
      </c>
      <c r="F1222" s="434">
        <f t="shared" si="502"/>
        <v>7.0829511766576809</v>
      </c>
      <c r="G1222" s="434">
        <f t="shared" si="503"/>
        <v>7.9936057773011271E-15</v>
      </c>
      <c r="H1222" s="467">
        <f t="shared" si="504"/>
        <v>8.5124747496229975</v>
      </c>
      <c r="I1222" s="253">
        <f t="shared" si="509"/>
        <v>113.65676595692612</v>
      </c>
      <c r="J1222">
        <f t="shared" si="510"/>
        <v>15.595425926280697</v>
      </c>
      <c r="K1222" s="253">
        <f t="shared" si="505"/>
        <v>27884214183365.426</v>
      </c>
      <c r="L1222" s="249">
        <f t="shared" si="506"/>
        <v>245337036898.73682</v>
      </c>
      <c r="M1222" s="253">
        <f t="shared" si="507"/>
        <v>3826135585927.4385</v>
      </c>
      <c r="N1222" s="443">
        <f t="shared" si="518"/>
        <v>1.0000000000000599E-2</v>
      </c>
      <c r="O1222" s="454">
        <f t="shared" si="508"/>
        <v>9.9999999999999759E-3</v>
      </c>
      <c r="Q1222" s="353">
        <v>1193</v>
      </c>
      <c r="R1222" s="54">
        <f t="shared" si="519"/>
        <v>6.165441586223798E-32</v>
      </c>
      <c r="S1222" s="253">
        <f t="shared" si="511"/>
        <v>7.7045059967203597E-13</v>
      </c>
      <c r="T1222" s="253">
        <f t="shared" si="512"/>
        <v>3.4991439203386416E-13</v>
      </c>
      <c r="U1222">
        <f t="shared" si="520"/>
        <v>3.8422280776762637E-33</v>
      </c>
      <c r="V1222" s="253">
        <f t="shared" si="521"/>
        <v>3.4991439203386416E-13</v>
      </c>
      <c r="W1222" s="253">
        <f t="shared" si="522"/>
        <v>4.2053620763817181E-13</v>
      </c>
      <c r="X1222">
        <f t="shared" si="513"/>
        <v>113.65676595692612</v>
      </c>
      <c r="Y1222">
        <f t="shared" si="514"/>
        <v>15.595425926280697</v>
      </c>
      <c r="Z1222" s="55">
        <f t="shared" si="515"/>
        <v>8.5124747496230029</v>
      </c>
      <c r="AA1222" s="477">
        <f t="shared" si="516"/>
        <v>1.5126111699363945E-20</v>
      </c>
      <c r="AB1222" s="253">
        <f t="shared" si="524"/>
        <v>245337036898.73682</v>
      </c>
      <c r="AC1222" s="261">
        <f t="shared" si="523"/>
        <v>0.18902006720039258</v>
      </c>
      <c r="AD1222" s="435">
        <f t="shared" si="517"/>
        <v>-1.5404755755586381E-2</v>
      </c>
      <c r="AE1222" s="478">
        <f t="shared" si="525"/>
        <v>-5.2318781614303679E-2</v>
      </c>
    </row>
    <row r="1223" spans="2:31" x14ac:dyDescent="0.3">
      <c r="B1223" s="353">
        <v>1194</v>
      </c>
      <c r="C1223" s="432">
        <f t="shared" si="499"/>
        <v>113.65676595692591</v>
      </c>
      <c r="D1223" s="433">
        <f t="shared" si="500"/>
        <v>15.595425926280686</v>
      </c>
      <c r="E1223" s="434">
        <f t="shared" si="501"/>
        <v>7.0829511766576889</v>
      </c>
      <c r="F1223" s="434">
        <f t="shared" si="502"/>
        <v>7.0829511766576809</v>
      </c>
      <c r="G1223" s="434">
        <f t="shared" si="503"/>
        <v>7.9936057773011271E-15</v>
      </c>
      <c r="H1223" s="467">
        <f t="shared" si="504"/>
        <v>8.5124747496229975</v>
      </c>
      <c r="I1223" s="253">
        <f t="shared" si="509"/>
        <v>113.65676595692612</v>
      </c>
      <c r="J1223">
        <f t="shared" si="510"/>
        <v>15.595425926280697</v>
      </c>
      <c r="K1223" s="253">
        <f t="shared" si="505"/>
        <v>28163056325199.082</v>
      </c>
      <c r="L1223" s="249">
        <f t="shared" si="506"/>
        <v>247790407267.72418</v>
      </c>
      <c r="M1223" s="253">
        <f t="shared" si="507"/>
        <v>3864396941786.7158</v>
      </c>
      <c r="N1223" s="443">
        <f t="shared" si="518"/>
        <v>1.0000000000000774E-2</v>
      </c>
      <c r="O1223" s="454">
        <f t="shared" si="508"/>
        <v>1.0000000000000071E-2</v>
      </c>
      <c r="Q1223" s="353">
        <v>1194</v>
      </c>
      <c r="R1223" s="54">
        <f t="shared" si="519"/>
        <v>5.785022964671692E-32</v>
      </c>
      <c r="S1223" s="253">
        <f t="shared" si="511"/>
        <v>7.5107128352707321E-13</v>
      </c>
      <c r="T1223" s="253">
        <f t="shared" si="512"/>
        <v>3.4111291711803795E-13</v>
      </c>
      <c r="U1223">
        <f t="shared" si="520"/>
        <v>3.6051558276910629E-33</v>
      </c>
      <c r="V1223" s="253">
        <f t="shared" si="521"/>
        <v>3.4111291711803795E-13</v>
      </c>
      <c r="W1223" s="253">
        <f t="shared" si="522"/>
        <v>4.0995836640903527E-13</v>
      </c>
      <c r="X1223">
        <f t="shared" si="513"/>
        <v>113.65676595692612</v>
      </c>
      <c r="Y1223">
        <f t="shared" si="514"/>
        <v>15.595425926280697</v>
      </c>
      <c r="Z1223" s="55">
        <f t="shared" si="515"/>
        <v>8.5124747496230029</v>
      </c>
      <c r="AA1223" s="477">
        <f t="shared" si="516"/>
        <v>1.4334731964691359E-20</v>
      </c>
      <c r="AB1223" s="253">
        <f t="shared" si="524"/>
        <v>247790407267.72418</v>
      </c>
      <c r="AC1223" s="261">
        <f t="shared" si="523"/>
        <v>0.18610825923226601</v>
      </c>
      <c r="AD1223" s="435">
        <f t="shared" si="517"/>
        <v>-1.5404755755586357E-2</v>
      </c>
      <c r="AE1223" s="478">
        <f t="shared" si="525"/>
        <v>-5.2318781614303672E-2</v>
      </c>
    </row>
    <row r="1224" spans="2:31" x14ac:dyDescent="0.3">
      <c r="B1224" s="353">
        <v>1195</v>
      </c>
      <c r="C1224" s="432">
        <f t="shared" si="499"/>
        <v>113.65676595692591</v>
      </c>
      <c r="D1224" s="433">
        <f t="shared" si="500"/>
        <v>15.595425926280686</v>
      </c>
      <c r="E1224" s="434">
        <f t="shared" si="501"/>
        <v>7.0829511766576889</v>
      </c>
      <c r="F1224" s="434">
        <f t="shared" si="502"/>
        <v>7.0829511766576809</v>
      </c>
      <c r="G1224" s="434">
        <f t="shared" si="503"/>
        <v>7.9936057773011271E-15</v>
      </c>
      <c r="H1224" s="467">
        <f t="shared" si="504"/>
        <v>8.5124747496229975</v>
      </c>
      <c r="I1224" s="253">
        <f t="shared" si="509"/>
        <v>113.65676595692612</v>
      </c>
      <c r="J1224">
        <f t="shared" si="510"/>
        <v>15.595425926280697</v>
      </c>
      <c r="K1224" s="253">
        <f t="shared" si="505"/>
        <v>28444686888451.07</v>
      </c>
      <c r="L1224" s="249">
        <f t="shared" si="506"/>
        <v>250268311340.40143</v>
      </c>
      <c r="M1224" s="253">
        <f t="shared" si="507"/>
        <v>3903040911204.5918</v>
      </c>
      <c r="N1224" s="443">
        <f t="shared" si="518"/>
        <v>1.0000000000002281E-2</v>
      </c>
      <c r="O1224" s="454">
        <f t="shared" si="508"/>
        <v>9.99999999999991E-3</v>
      </c>
      <c r="Q1224" s="353">
        <v>1195</v>
      </c>
      <c r="R1224" s="54">
        <f t="shared" si="519"/>
        <v>5.4280768431181223E-32</v>
      </c>
      <c r="S1224" s="253">
        <f t="shared" si="511"/>
        <v>7.3217941965277695E-13</v>
      </c>
      <c r="T1224" s="253">
        <f t="shared" si="512"/>
        <v>3.3253282766807855E-13</v>
      </c>
      <c r="U1224">
        <f t="shared" si="520"/>
        <v>3.382711353719367E-33</v>
      </c>
      <c r="V1224" s="253">
        <f t="shared" si="521"/>
        <v>3.3253282766807855E-13</v>
      </c>
      <c r="W1224" s="253">
        <f t="shared" si="522"/>
        <v>3.996465919846984E-13</v>
      </c>
      <c r="X1224">
        <f t="shared" si="513"/>
        <v>113.65676595692612</v>
      </c>
      <c r="Y1224">
        <f t="shared" si="514"/>
        <v>15.595425926280697</v>
      </c>
      <c r="Z1224" s="55">
        <f t="shared" si="515"/>
        <v>8.5124747496230029</v>
      </c>
      <c r="AA1224" s="477">
        <f t="shared" si="516"/>
        <v>1.3584756253531095E-20</v>
      </c>
      <c r="AB1224" s="253">
        <f t="shared" si="524"/>
        <v>250268311340.40143</v>
      </c>
      <c r="AC1224" s="261">
        <f t="shared" si="523"/>
        <v>0.18324130695469557</v>
      </c>
      <c r="AD1224" s="435">
        <f t="shared" si="517"/>
        <v>-1.5404755755586558E-2</v>
      </c>
      <c r="AE1224" s="478">
        <f t="shared" si="525"/>
        <v>-5.231878161430354E-2</v>
      </c>
    </row>
    <row r="1225" spans="2:31" x14ac:dyDescent="0.3">
      <c r="B1225" s="353">
        <v>1196</v>
      </c>
      <c r="C1225" s="432">
        <f t="shared" si="499"/>
        <v>113.65676595692591</v>
      </c>
      <c r="D1225" s="433">
        <f t="shared" si="500"/>
        <v>15.595425926280686</v>
      </c>
      <c r="E1225" s="434">
        <f t="shared" si="501"/>
        <v>7.0829511766576889</v>
      </c>
      <c r="F1225" s="434">
        <f t="shared" si="502"/>
        <v>7.0829511766576809</v>
      </c>
      <c r="G1225" s="434">
        <f t="shared" si="503"/>
        <v>7.9936057773011271E-15</v>
      </c>
      <c r="H1225" s="467">
        <f t="shared" si="504"/>
        <v>8.5124747496229975</v>
      </c>
      <c r="I1225" s="253">
        <f t="shared" si="509"/>
        <v>113.65676595692612</v>
      </c>
      <c r="J1225">
        <f t="shared" si="510"/>
        <v>15.595425926280697</v>
      </c>
      <c r="K1225" s="253">
        <f t="shared" si="505"/>
        <v>28729133757335.582</v>
      </c>
      <c r="L1225" s="249">
        <f t="shared" si="506"/>
        <v>252770994453.80545</v>
      </c>
      <c r="M1225" s="253">
        <f t="shared" si="507"/>
        <v>3942071320316.627</v>
      </c>
      <c r="N1225" s="443">
        <f t="shared" si="518"/>
        <v>9.999999999997242E-3</v>
      </c>
      <c r="O1225" s="454">
        <f t="shared" si="508"/>
        <v>1.0000000000000035E-2</v>
      </c>
      <c r="Q1225" s="353">
        <v>1196</v>
      </c>
      <c r="R1225" s="54">
        <f t="shared" si="519"/>
        <v>5.0931549269082833E-32</v>
      </c>
      <c r="S1225" s="253">
        <f t="shared" si="511"/>
        <v>7.1376274705322496E-13</v>
      </c>
      <c r="T1225" s="253">
        <f t="shared" si="512"/>
        <v>3.2416855512587775E-13</v>
      </c>
      <c r="U1225">
        <f t="shared" si="520"/>
        <v>3.1739920961781165E-33</v>
      </c>
      <c r="V1225" s="253">
        <f t="shared" si="521"/>
        <v>3.2416855512587775E-13</v>
      </c>
      <c r="W1225" s="253">
        <f t="shared" si="522"/>
        <v>3.8959419192734721E-13</v>
      </c>
      <c r="X1225">
        <f t="shared" si="513"/>
        <v>113.65676595692612</v>
      </c>
      <c r="Y1225">
        <f t="shared" si="514"/>
        <v>15.595425926280697</v>
      </c>
      <c r="Z1225" s="55">
        <f t="shared" si="515"/>
        <v>8.5124747496230029</v>
      </c>
      <c r="AA1225" s="477">
        <f t="shared" si="516"/>
        <v>1.2874018357819056E-20</v>
      </c>
      <c r="AB1225" s="253">
        <f t="shared" si="524"/>
        <v>252770994453.80545</v>
      </c>
      <c r="AC1225" s="261">
        <f t="shared" si="523"/>
        <v>0.18041851937672343</v>
      </c>
      <c r="AD1225" s="435">
        <f t="shared" si="517"/>
        <v>-1.5404755755589757E-2</v>
      </c>
      <c r="AE1225" s="478">
        <f t="shared" si="525"/>
        <v>-5.2318781614303631E-2</v>
      </c>
    </row>
    <row r="1226" spans="2:31" x14ac:dyDescent="0.3">
      <c r="B1226" s="353">
        <v>1197</v>
      </c>
      <c r="C1226" s="432">
        <f t="shared" si="499"/>
        <v>113.65676595692591</v>
      </c>
      <c r="D1226" s="433">
        <f t="shared" si="500"/>
        <v>15.595425926280686</v>
      </c>
      <c r="E1226" s="434">
        <f t="shared" si="501"/>
        <v>7.0829511766576889</v>
      </c>
      <c r="F1226" s="434">
        <f t="shared" si="502"/>
        <v>7.0829511766576809</v>
      </c>
      <c r="G1226" s="434">
        <f t="shared" si="503"/>
        <v>7.9936057773011271E-15</v>
      </c>
      <c r="H1226" s="467">
        <f t="shared" si="504"/>
        <v>8.5124747496229975</v>
      </c>
      <c r="I1226" s="253">
        <f t="shared" si="509"/>
        <v>113.65676595692612</v>
      </c>
      <c r="J1226">
        <f t="shared" si="510"/>
        <v>15.595425926280697</v>
      </c>
      <c r="K1226" s="253">
        <f t="shared" si="505"/>
        <v>29016425094908.938</v>
      </c>
      <c r="L1226" s="249">
        <f t="shared" si="506"/>
        <v>255298704398.34351</v>
      </c>
      <c r="M1226" s="253">
        <f t="shared" si="507"/>
        <v>3981492033519.7886</v>
      </c>
      <c r="N1226" s="443">
        <f t="shared" si="518"/>
        <v>9.9999999999988206E-3</v>
      </c>
      <c r="O1226" s="454">
        <f t="shared" si="508"/>
        <v>9.9999999999999881E-3</v>
      </c>
      <c r="Q1226" s="353">
        <v>1197</v>
      </c>
      <c r="R1226" s="54">
        <f t="shared" si="519"/>
        <v>4.7788982837223311E-32</v>
      </c>
      <c r="S1226" s="253">
        <f t="shared" si="511"/>
        <v>6.9580931313607357E-13</v>
      </c>
      <c r="T1226" s="253">
        <f t="shared" si="512"/>
        <v>3.1601467100051737E-13</v>
      </c>
      <c r="U1226">
        <f t="shared" si="520"/>
        <v>2.9781511850026218E-33</v>
      </c>
      <c r="V1226" s="253">
        <f t="shared" si="521"/>
        <v>3.1601467100051737E-13</v>
      </c>
      <c r="W1226" s="253">
        <f t="shared" si="522"/>
        <v>3.7979464213555619E-13</v>
      </c>
      <c r="X1226">
        <f t="shared" si="513"/>
        <v>113.65676595692612</v>
      </c>
      <c r="Y1226">
        <f t="shared" si="514"/>
        <v>15.595425926280697</v>
      </c>
      <c r="Z1226" s="55">
        <f t="shared" si="515"/>
        <v>8.5124747496230029</v>
      </c>
      <c r="AA1226" s="477">
        <f t="shared" si="516"/>
        <v>1.2200465402857785E-20</v>
      </c>
      <c r="AB1226" s="253">
        <f t="shared" si="524"/>
        <v>255298704398.34351</v>
      </c>
      <c r="AC1226" s="261">
        <f t="shared" si="523"/>
        <v>0.17763921615194048</v>
      </c>
      <c r="AD1226" s="435">
        <f t="shared" si="517"/>
        <v>-1.5404755755586379E-2</v>
      </c>
      <c r="AE1226" s="478">
        <f t="shared" si="525"/>
        <v>-5.2318781614303631E-2</v>
      </c>
    </row>
    <row r="1227" spans="2:31" x14ac:dyDescent="0.3">
      <c r="B1227" s="353">
        <v>1198</v>
      </c>
      <c r="C1227" s="432">
        <f t="shared" si="499"/>
        <v>113.65676595692591</v>
      </c>
      <c r="D1227" s="433">
        <f t="shared" si="500"/>
        <v>15.595425926280686</v>
      </c>
      <c r="E1227" s="434">
        <f t="shared" si="501"/>
        <v>7.0829511766576889</v>
      </c>
      <c r="F1227" s="434">
        <f t="shared" si="502"/>
        <v>7.0829511766576809</v>
      </c>
      <c r="G1227" s="434">
        <f t="shared" si="503"/>
        <v>7.9936057773011271E-15</v>
      </c>
      <c r="H1227" s="467">
        <f t="shared" si="504"/>
        <v>8.5124747496229975</v>
      </c>
      <c r="I1227" s="253">
        <f t="shared" si="509"/>
        <v>113.65676595692612</v>
      </c>
      <c r="J1227">
        <f t="shared" si="510"/>
        <v>15.595425926280697</v>
      </c>
      <c r="K1227" s="253">
        <f t="shared" si="505"/>
        <v>29306589345858.027</v>
      </c>
      <c r="L1227" s="249">
        <f t="shared" si="506"/>
        <v>257851691442.32693</v>
      </c>
      <c r="M1227" s="253">
        <f t="shared" si="507"/>
        <v>4021306953854.9893</v>
      </c>
      <c r="N1227" s="443">
        <f t="shared" si="518"/>
        <v>1.0000000000000703E-2</v>
      </c>
      <c r="O1227" s="454">
        <f t="shared" si="508"/>
        <v>1.0000000000000016E-2</v>
      </c>
      <c r="Q1227" s="353">
        <v>1198</v>
      </c>
      <c r="R1227" s="54">
        <f t="shared" si="519"/>
        <v>4.4840318297616757E-32</v>
      </c>
      <c r="S1227" s="253">
        <f t="shared" si="511"/>
        <v>6.7830746595519886E-13</v>
      </c>
      <c r="T1227" s="253">
        <f t="shared" si="512"/>
        <v>3.0806588334512158E-13</v>
      </c>
      <c r="U1227">
        <f t="shared" si="520"/>
        <v>2.7943940035050401E-33</v>
      </c>
      <c r="V1227" s="253">
        <f t="shared" si="521"/>
        <v>3.0806588334512158E-13</v>
      </c>
      <c r="W1227" s="253">
        <f t="shared" si="522"/>
        <v>3.7024158261007728E-13</v>
      </c>
      <c r="X1227">
        <f t="shared" si="513"/>
        <v>113.65676595692612</v>
      </c>
      <c r="Y1227">
        <f t="shared" si="514"/>
        <v>15.595425926280697</v>
      </c>
      <c r="Z1227" s="55">
        <f t="shared" si="515"/>
        <v>8.5124747496230029</v>
      </c>
      <c r="AA1227" s="477">
        <f t="shared" si="516"/>
        <v>1.1562151917852803E-20</v>
      </c>
      <c r="AB1227" s="253">
        <f t="shared" si="524"/>
        <v>257851691442.32693</v>
      </c>
      <c r="AC1227" s="261">
        <f t="shared" si="523"/>
        <v>0.17490272741450602</v>
      </c>
      <c r="AD1227" s="435">
        <f t="shared" si="517"/>
        <v>-1.5404755755586369E-2</v>
      </c>
      <c r="AE1227" s="478">
        <f t="shared" si="525"/>
        <v>-5.2318781614303561E-2</v>
      </c>
    </row>
    <row r="1228" spans="2:31" x14ac:dyDescent="0.3">
      <c r="B1228" s="353">
        <v>1199</v>
      </c>
      <c r="C1228" s="432">
        <f t="shared" si="499"/>
        <v>113.65676595692591</v>
      </c>
      <c r="D1228" s="433">
        <f t="shared" si="500"/>
        <v>15.595425926280686</v>
      </c>
      <c r="E1228" s="434">
        <f t="shared" si="501"/>
        <v>7.0829511766576889</v>
      </c>
      <c r="F1228" s="434">
        <f t="shared" si="502"/>
        <v>7.0829511766576809</v>
      </c>
      <c r="G1228" s="434">
        <f t="shared" si="503"/>
        <v>7.9936057773011271E-15</v>
      </c>
      <c r="H1228" s="467">
        <f t="shared" si="504"/>
        <v>8.5124747496229975</v>
      </c>
      <c r="I1228" s="253">
        <f t="shared" si="509"/>
        <v>113.65676595692612</v>
      </c>
      <c r="J1228">
        <f t="shared" si="510"/>
        <v>15.595425926280697</v>
      </c>
      <c r="K1228" s="253">
        <f t="shared" si="505"/>
        <v>29599655239316.609</v>
      </c>
      <c r="L1228" s="249">
        <f t="shared" si="506"/>
        <v>260430208356.75021</v>
      </c>
      <c r="M1228" s="253">
        <f t="shared" si="507"/>
        <v>4061520023393.5493</v>
      </c>
      <c r="N1228" s="443">
        <f t="shared" si="518"/>
        <v>1.0000000000002528E-2</v>
      </c>
      <c r="O1228" s="454">
        <f t="shared" si="508"/>
        <v>1.0000000000000059E-2</v>
      </c>
      <c r="Q1228" s="353">
        <v>1199</v>
      </c>
      <c r="R1228" s="54">
        <f t="shared" si="519"/>
        <v>4.2073591561473152E-32</v>
      </c>
      <c r="S1228" s="253">
        <f t="shared" si="511"/>
        <v>6.612458466484795E-13</v>
      </c>
      <c r="T1228" s="253">
        <f t="shared" si="512"/>
        <v>3.0031703332233586E-13</v>
      </c>
      <c r="U1228">
        <f t="shared" si="520"/>
        <v>2.6219749642488518E-33</v>
      </c>
      <c r="V1228" s="253">
        <f t="shared" si="521"/>
        <v>3.0031703332233586E-13</v>
      </c>
      <c r="W1228" s="253">
        <f t="shared" si="522"/>
        <v>3.6092881332614364E-13</v>
      </c>
      <c r="X1228">
        <f t="shared" si="513"/>
        <v>113.65676595692612</v>
      </c>
      <c r="Y1228">
        <f t="shared" si="514"/>
        <v>15.595425926280697</v>
      </c>
      <c r="Z1228" s="55">
        <f t="shared" si="515"/>
        <v>8.5124747496230029</v>
      </c>
      <c r="AA1228" s="477">
        <f t="shared" si="516"/>
        <v>1.095723421667126E-20</v>
      </c>
      <c r="AB1228" s="253">
        <f t="shared" si="524"/>
        <v>260430208356.75021</v>
      </c>
      <c r="AC1228" s="261">
        <f t="shared" si="523"/>
        <v>0.17220839361770029</v>
      </c>
      <c r="AD1228" s="435">
        <f t="shared" si="517"/>
        <v>-1.5404755755582712E-2</v>
      </c>
      <c r="AE1228" s="478">
        <f t="shared" si="525"/>
        <v>-5.2318781614303589E-2</v>
      </c>
    </row>
    <row r="1229" spans="2:31" x14ac:dyDescent="0.3">
      <c r="B1229" s="353">
        <v>1200</v>
      </c>
      <c r="C1229" s="432">
        <f t="shared" si="499"/>
        <v>113.65676595692591</v>
      </c>
      <c r="D1229" s="433">
        <f t="shared" si="500"/>
        <v>15.595425926280686</v>
      </c>
      <c r="E1229" s="434">
        <f t="shared" si="501"/>
        <v>7.0829511766576889</v>
      </c>
      <c r="F1229" s="434">
        <f t="shared" si="502"/>
        <v>7.0829511766576809</v>
      </c>
      <c r="G1229" s="434">
        <f t="shared" si="503"/>
        <v>7.9936057773011271E-15</v>
      </c>
      <c r="H1229" s="467">
        <f t="shared" si="504"/>
        <v>8.5124747496229975</v>
      </c>
      <c r="I1229" s="253">
        <f t="shared" si="509"/>
        <v>113.65676595692612</v>
      </c>
      <c r="J1229">
        <f t="shared" si="510"/>
        <v>15.595425926280697</v>
      </c>
      <c r="K1229" s="253">
        <f t="shared" si="505"/>
        <v>29895651791709.777</v>
      </c>
      <c r="L1229" s="249">
        <f t="shared" si="506"/>
        <v>263034510440.31772</v>
      </c>
      <c r="M1229" s="253">
        <f t="shared" si="507"/>
        <v>4102135223627.4873</v>
      </c>
      <c r="N1229" s="443">
        <f t="shared" si="518"/>
        <v>1.0000000000000614E-2</v>
      </c>
      <c r="O1229" s="454">
        <f t="shared" si="508"/>
        <v>1.0000000000000063E-2</v>
      </c>
      <c r="Q1229" s="353">
        <v>1200</v>
      </c>
      <c r="R1229" s="54">
        <f t="shared" si="519"/>
        <v>3.9477576745385179E-32</v>
      </c>
      <c r="S1229" s="253">
        <f t="shared" si="511"/>
        <v>6.4461338206580642E-13</v>
      </c>
      <c r="T1229" s="253">
        <f t="shared" si="512"/>
        <v>2.9276309185620132E-13</v>
      </c>
      <c r="U1229">
        <f t="shared" si="520"/>
        <v>2.4601944838575689E-33</v>
      </c>
      <c r="V1229" s="253">
        <f t="shared" si="521"/>
        <v>2.9276309185620132E-13</v>
      </c>
      <c r="W1229" s="253">
        <f t="shared" si="522"/>
        <v>3.5185029020960511E-13</v>
      </c>
      <c r="X1229">
        <f t="shared" si="513"/>
        <v>113.65676595692612</v>
      </c>
      <c r="Y1229">
        <f t="shared" si="514"/>
        <v>15.595425926280697</v>
      </c>
      <c r="Z1229" s="55">
        <f t="shared" si="515"/>
        <v>8.5124747496230029</v>
      </c>
      <c r="AA1229" s="477">
        <f t="shared" si="516"/>
        <v>1.0383965072592461E-20</v>
      </c>
      <c r="AB1229" s="253">
        <f t="shared" si="524"/>
        <v>263034510440.31772</v>
      </c>
      <c r="AC1229" s="261">
        <f t="shared" si="523"/>
        <v>0.16955556537495772</v>
      </c>
      <c r="AD1229" s="435">
        <f t="shared" si="517"/>
        <v>-1.5404755755586488E-2</v>
      </c>
      <c r="AE1229" s="478">
        <f t="shared" si="525"/>
        <v>-5.2318781614303624E-2</v>
      </c>
    </row>
    <row r="1230" spans="2:31" x14ac:dyDescent="0.3">
      <c r="B1230" s="353">
        <v>1201</v>
      </c>
      <c r="C1230" s="432">
        <f t="shared" si="499"/>
        <v>113.65676595692591</v>
      </c>
      <c r="D1230" s="433">
        <f t="shared" si="500"/>
        <v>15.595425926280686</v>
      </c>
      <c r="E1230" s="434">
        <f t="shared" si="501"/>
        <v>7.0829511766576889</v>
      </c>
      <c r="F1230" s="434">
        <f t="shared" si="502"/>
        <v>7.0829511766576809</v>
      </c>
      <c r="G1230" s="434">
        <f t="shared" si="503"/>
        <v>7.9936057773011271E-15</v>
      </c>
      <c r="H1230" s="467">
        <f t="shared" si="504"/>
        <v>8.5124747496229975</v>
      </c>
      <c r="I1230" s="253">
        <f t="shared" si="509"/>
        <v>113.65676595692612</v>
      </c>
      <c r="J1230">
        <f t="shared" si="510"/>
        <v>15.595425926280697</v>
      </c>
      <c r="K1230" s="253">
        <f t="shared" si="505"/>
        <v>30194608309626.871</v>
      </c>
      <c r="L1230" s="249">
        <f t="shared" si="506"/>
        <v>265664855544.72089</v>
      </c>
      <c r="M1230" s="253">
        <f t="shared" si="507"/>
        <v>4143156575863.751</v>
      </c>
      <c r="N1230" s="443">
        <f t="shared" si="518"/>
        <v>9.9999999999972698E-3</v>
      </c>
      <c r="O1230" s="454">
        <f t="shared" si="508"/>
        <v>9.9999999999998649E-3</v>
      </c>
      <c r="Q1230" s="353">
        <v>1201</v>
      </c>
      <c r="R1230" s="54">
        <f t="shared" si="519"/>
        <v>3.7041740622753924E-32</v>
      </c>
      <c r="S1230" s="253">
        <f t="shared" si="511"/>
        <v>6.2839927758247616E-13</v>
      </c>
      <c r="T1230" s="253">
        <f t="shared" si="512"/>
        <v>2.8539915636822432E-13</v>
      </c>
      <c r="U1230">
        <f t="shared" si="520"/>
        <v>2.3083961444830797E-33</v>
      </c>
      <c r="V1230" s="253">
        <f t="shared" si="521"/>
        <v>2.8539915636822432E-13</v>
      </c>
      <c r="W1230" s="253">
        <f t="shared" si="522"/>
        <v>3.4300012121425184E-13</v>
      </c>
      <c r="X1230">
        <f t="shared" si="513"/>
        <v>113.65676595692612</v>
      </c>
      <c r="Y1230">
        <f t="shared" si="514"/>
        <v>15.595425926280697</v>
      </c>
      <c r="Z1230" s="55">
        <f t="shared" si="515"/>
        <v>8.5124747496230029</v>
      </c>
      <c r="AA1230" s="477">
        <f t="shared" si="516"/>
        <v>9.8406886716689406E-21</v>
      </c>
      <c r="AB1230" s="253">
        <f t="shared" si="524"/>
        <v>265664855544.72089</v>
      </c>
      <c r="AC1230" s="261">
        <f t="shared" si="523"/>
        <v>0.16694360330335495</v>
      </c>
      <c r="AD1230" s="435">
        <f t="shared" si="517"/>
        <v>-1.540475575559341E-2</v>
      </c>
      <c r="AE1230" s="478">
        <f t="shared" si="525"/>
        <v>-5.2318781614303561E-2</v>
      </c>
    </row>
    <row r="1231" spans="2:31" x14ac:dyDescent="0.3">
      <c r="B1231" s="353">
        <v>1202</v>
      </c>
      <c r="C1231" s="432">
        <f t="shared" si="499"/>
        <v>113.65676595692591</v>
      </c>
      <c r="D1231" s="433">
        <f t="shared" si="500"/>
        <v>15.595425926280686</v>
      </c>
      <c r="E1231" s="434">
        <f t="shared" si="501"/>
        <v>7.0829511766576889</v>
      </c>
      <c r="F1231" s="434">
        <f t="shared" si="502"/>
        <v>7.0829511766576809</v>
      </c>
      <c r="G1231" s="434">
        <f t="shared" si="503"/>
        <v>7.9936057773011271E-15</v>
      </c>
      <c r="H1231" s="467">
        <f t="shared" si="504"/>
        <v>8.5124747496229975</v>
      </c>
      <c r="I1231" s="253">
        <f t="shared" si="509"/>
        <v>113.65676595692612</v>
      </c>
      <c r="J1231">
        <f t="shared" si="510"/>
        <v>15.595425926280697</v>
      </c>
      <c r="K1231" s="253">
        <f t="shared" si="505"/>
        <v>30496554392723.141</v>
      </c>
      <c r="L1231" s="249">
        <f t="shared" si="506"/>
        <v>268321504100.16809</v>
      </c>
      <c r="M1231" s="253">
        <f t="shared" si="507"/>
        <v>4184588141622.3833</v>
      </c>
      <c r="N1231" s="443">
        <f t="shared" si="518"/>
        <v>9.9999999999987477E-3</v>
      </c>
      <c r="O1231" s="454">
        <f t="shared" si="508"/>
        <v>1.0000000000000028E-2</v>
      </c>
      <c r="Q1231" s="353">
        <v>1202</v>
      </c>
      <c r="R1231" s="54">
        <f t="shared" si="519"/>
        <v>3.4756199885641965E-32</v>
      </c>
      <c r="S1231" s="253">
        <f t="shared" si="511"/>
        <v>6.1259301009339782E-13</v>
      </c>
      <c r="T1231" s="253">
        <f t="shared" si="512"/>
        <v>2.78220447595566E-13</v>
      </c>
      <c r="U1231">
        <f t="shared" si="520"/>
        <v>2.165964030416405E-33</v>
      </c>
      <c r="V1231" s="253">
        <f t="shared" si="521"/>
        <v>2.78220447595566E-13</v>
      </c>
      <c r="W1231" s="253">
        <f t="shared" si="522"/>
        <v>3.3437256249783181E-13</v>
      </c>
      <c r="X1231">
        <f t="shared" si="513"/>
        <v>113.65676595692612</v>
      </c>
      <c r="Y1231">
        <f t="shared" si="514"/>
        <v>15.595425926280697</v>
      </c>
      <c r="Z1231" s="55">
        <f t="shared" si="515"/>
        <v>8.5124747496230029</v>
      </c>
      <c r="AA1231" s="477">
        <f t="shared" si="516"/>
        <v>9.3258358301215417E-21</v>
      </c>
      <c r="AB1231" s="253">
        <f t="shared" si="524"/>
        <v>268321504100.16809</v>
      </c>
      <c r="AC1231" s="261">
        <f t="shared" si="523"/>
        <v>0.16437187786950927</v>
      </c>
      <c r="AD1231" s="435">
        <f t="shared" si="517"/>
        <v>-1.5404755755586332E-2</v>
      </c>
      <c r="AE1231" s="478">
        <f t="shared" si="525"/>
        <v>-5.2318781614303631E-2</v>
      </c>
    </row>
    <row r="1232" spans="2:31" x14ac:dyDescent="0.3">
      <c r="B1232" s="353">
        <v>1203</v>
      </c>
      <c r="C1232" s="432">
        <f t="shared" si="499"/>
        <v>113.65676595692591</v>
      </c>
      <c r="D1232" s="433">
        <f t="shared" si="500"/>
        <v>15.595425926280686</v>
      </c>
      <c r="E1232" s="434">
        <f t="shared" si="501"/>
        <v>7.0829511766576889</v>
      </c>
      <c r="F1232" s="434">
        <f t="shared" si="502"/>
        <v>7.0829511766576809</v>
      </c>
      <c r="G1232" s="434">
        <f t="shared" si="503"/>
        <v>7.9936057773011271E-15</v>
      </c>
      <c r="H1232" s="467">
        <f t="shared" si="504"/>
        <v>8.5124747496229975</v>
      </c>
      <c r="I1232" s="253">
        <f t="shared" si="509"/>
        <v>113.65676595692612</v>
      </c>
      <c r="J1232">
        <f t="shared" si="510"/>
        <v>15.595425926280697</v>
      </c>
      <c r="K1232" s="253">
        <f t="shared" si="505"/>
        <v>30801519936650.371</v>
      </c>
      <c r="L1232" s="249">
        <f t="shared" si="506"/>
        <v>271004719141.16977</v>
      </c>
      <c r="M1232" s="253">
        <f t="shared" si="507"/>
        <v>4226434023038.6182</v>
      </c>
      <c r="N1232" s="443">
        <f t="shared" si="518"/>
        <v>1.0000000000002635E-2</v>
      </c>
      <c r="O1232" s="454">
        <f t="shared" si="508"/>
        <v>9.999999999999969E-3</v>
      </c>
      <c r="Q1232" s="353">
        <v>1203</v>
      </c>
      <c r="R1232" s="54">
        <f t="shared" si="519"/>
        <v>3.261168104364552E-32</v>
      </c>
      <c r="S1232" s="253">
        <f t="shared" si="511"/>
        <v>5.9718432118349312E-13</v>
      </c>
      <c r="T1232" s="253">
        <f t="shared" si="512"/>
        <v>2.7122230648925321E-13</v>
      </c>
      <c r="U1232">
        <f t="shared" si="520"/>
        <v>2.0323202290342695E-33</v>
      </c>
      <c r="V1232" s="253">
        <f t="shared" si="521"/>
        <v>2.7122230648925321E-13</v>
      </c>
      <c r="W1232" s="253">
        <f t="shared" si="522"/>
        <v>3.2596201469423991E-13</v>
      </c>
      <c r="X1232">
        <f t="shared" si="513"/>
        <v>113.65676595692612</v>
      </c>
      <c r="Y1232">
        <f t="shared" si="514"/>
        <v>15.595425926280697</v>
      </c>
      <c r="Z1232" s="55">
        <f t="shared" si="515"/>
        <v>8.5124747496230029</v>
      </c>
      <c r="AA1232" s="477">
        <f t="shared" si="516"/>
        <v>8.8379194619545646E-21</v>
      </c>
      <c r="AB1232" s="253">
        <f t="shared" si="524"/>
        <v>271004719141.16977</v>
      </c>
      <c r="AC1232" s="261">
        <f t="shared" si="523"/>
        <v>0.16183976923784296</v>
      </c>
      <c r="AD1232" s="435">
        <f t="shared" si="517"/>
        <v>-1.5404755755582993E-2</v>
      </c>
      <c r="AE1232" s="478">
        <f t="shared" si="525"/>
        <v>-5.2318781614303637E-2</v>
      </c>
    </row>
    <row r="1233" spans="2:31" x14ac:dyDescent="0.3">
      <c r="B1233" s="353">
        <v>1204</v>
      </c>
      <c r="C1233" s="432">
        <f t="shared" si="499"/>
        <v>113.65676595692591</v>
      </c>
      <c r="D1233" s="433">
        <f t="shared" si="500"/>
        <v>15.595425926280686</v>
      </c>
      <c r="E1233" s="434">
        <f t="shared" si="501"/>
        <v>7.0829511766576889</v>
      </c>
      <c r="F1233" s="434">
        <f t="shared" si="502"/>
        <v>7.0829511766576809</v>
      </c>
      <c r="G1233" s="434">
        <f t="shared" si="503"/>
        <v>7.9936057773011271E-15</v>
      </c>
      <c r="H1233" s="467">
        <f t="shared" si="504"/>
        <v>8.5124747496229975</v>
      </c>
      <c r="I1233" s="253">
        <f t="shared" si="509"/>
        <v>113.65676595692612</v>
      </c>
      <c r="J1233">
        <f t="shared" si="510"/>
        <v>15.595425926280697</v>
      </c>
      <c r="K1233" s="253">
        <f t="shared" si="505"/>
        <v>31109535136016.879</v>
      </c>
      <c r="L1233" s="249">
        <f t="shared" si="506"/>
        <v>273714766332.58148</v>
      </c>
      <c r="M1233" s="253">
        <f t="shared" si="507"/>
        <v>4268698363269.0068</v>
      </c>
      <c r="N1233" s="443">
        <f t="shared" si="518"/>
        <v>1.000000000000059E-2</v>
      </c>
      <c r="O1233" s="454">
        <f t="shared" si="508"/>
        <v>1.0000000000000134E-2</v>
      </c>
      <c r="Q1233" s="353">
        <v>1204</v>
      </c>
      <c r="R1233" s="54">
        <f t="shared" si="519"/>
        <v>3.0599482797076934E-32</v>
      </c>
      <c r="S1233" s="253">
        <f t="shared" si="511"/>
        <v>5.8216321046989739E-13</v>
      </c>
      <c r="T1233" s="253">
        <f t="shared" si="512"/>
        <v>2.6440019119041559E-13</v>
      </c>
      <c r="U1233">
        <f t="shared" si="520"/>
        <v>1.9069224859416769E-33</v>
      </c>
      <c r="V1233" s="253">
        <f t="shared" si="521"/>
        <v>2.6440019119041559E-13</v>
      </c>
      <c r="W1233" s="253">
        <f t="shared" si="522"/>
        <v>3.177630192794818E-13</v>
      </c>
      <c r="X1233">
        <f t="shared" si="513"/>
        <v>113.65676595692612</v>
      </c>
      <c r="Y1233">
        <f t="shared" si="514"/>
        <v>15.595425926280697</v>
      </c>
      <c r="Z1233" s="55">
        <f t="shared" si="515"/>
        <v>8.5124747496230029</v>
      </c>
      <c r="AA1233" s="477">
        <f t="shared" si="516"/>
        <v>8.3755302836997601E-21</v>
      </c>
      <c r="AB1233" s="253">
        <f t="shared" si="524"/>
        <v>273714766332.58148</v>
      </c>
      <c r="AC1233" s="261">
        <f t="shared" si="523"/>
        <v>0.15934666712119352</v>
      </c>
      <c r="AD1233" s="435">
        <f t="shared" si="517"/>
        <v>-1.5404755755586407E-2</v>
      </c>
      <c r="AE1233" s="478">
        <f t="shared" si="525"/>
        <v>-5.231878161430361E-2</v>
      </c>
    </row>
    <row r="1234" spans="2:31" x14ac:dyDescent="0.3">
      <c r="B1234" s="353">
        <v>1205</v>
      </c>
      <c r="C1234" s="432">
        <f t="shared" si="499"/>
        <v>113.65676595692591</v>
      </c>
      <c r="D1234" s="433">
        <f t="shared" si="500"/>
        <v>15.595425926280686</v>
      </c>
      <c r="E1234" s="434">
        <f t="shared" si="501"/>
        <v>7.0829511766576889</v>
      </c>
      <c r="F1234" s="434">
        <f t="shared" si="502"/>
        <v>7.0829511766576809</v>
      </c>
      <c r="G1234" s="434">
        <f t="shared" si="503"/>
        <v>7.9936057773011271E-15</v>
      </c>
      <c r="H1234" s="467">
        <f t="shared" si="504"/>
        <v>8.5124747496229975</v>
      </c>
      <c r="I1234" s="253">
        <f t="shared" si="509"/>
        <v>113.65676595692612</v>
      </c>
      <c r="J1234">
        <f t="shared" si="510"/>
        <v>15.595425926280697</v>
      </c>
      <c r="K1234" s="253">
        <f t="shared" si="505"/>
        <v>31420630487377.043</v>
      </c>
      <c r="L1234" s="249">
        <f t="shared" si="506"/>
        <v>276451913995.90729</v>
      </c>
      <c r="M1234" s="253">
        <f t="shared" si="507"/>
        <v>4311385346901.6924</v>
      </c>
      <c r="N1234" s="443">
        <f t="shared" si="518"/>
        <v>9.9999999999989403E-3</v>
      </c>
      <c r="O1234" s="454">
        <f t="shared" si="508"/>
        <v>9.9999999999998476E-3</v>
      </c>
      <c r="Q1234" s="353">
        <v>1205</v>
      </c>
      <c r="R1234" s="54">
        <f t="shared" si="519"/>
        <v>2.8711440731788145E-32</v>
      </c>
      <c r="S1234" s="253">
        <f t="shared" si="511"/>
        <v>5.6751992911160518E-13</v>
      </c>
      <c r="T1234" s="253">
        <f t="shared" si="512"/>
        <v>2.5774967408257143E-13</v>
      </c>
      <c r="U1234">
        <f t="shared" si="520"/>
        <v>1.7892620047963265E-33</v>
      </c>
      <c r="V1234" s="253">
        <f t="shared" si="521"/>
        <v>2.5774967408257143E-13</v>
      </c>
      <c r="W1234" s="253">
        <f t="shared" si="522"/>
        <v>3.0977025502903375E-13</v>
      </c>
      <c r="X1234">
        <f t="shared" si="513"/>
        <v>113.65676595692612</v>
      </c>
      <c r="Y1234">
        <f t="shared" si="514"/>
        <v>15.595425926280697</v>
      </c>
      <c r="Z1234" s="55">
        <f t="shared" si="515"/>
        <v>8.5124747496230029</v>
      </c>
      <c r="AA1234" s="477">
        <f t="shared" si="516"/>
        <v>7.9373327438828864E-21</v>
      </c>
      <c r="AB1234" s="253">
        <f t="shared" si="524"/>
        <v>276451913995.90729</v>
      </c>
      <c r="AC1234" s="261">
        <f t="shared" si="523"/>
        <v>0.15689197063372456</v>
      </c>
      <c r="AD1234" s="435">
        <f t="shared" si="517"/>
        <v>-1.5404755755587932E-2</v>
      </c>
      <c r="AE1234" s="478">
        <f t="shared" si="525"/>
        <v>-5.2318781614303568E-2</v>
      </c>
    </row>
    <row r="1235" spans="2:31" x14ac:dyDescent="0.3">
      <c r="B1235" s="353">
        <v>1206</v>
      </c>
      <c r="C1235" s="432">
        <f t="shared" si="499"/>
        <v>113.65676595692591</v>
      </c>
      <c r="D1235" s="433">
        <f t="shared" si="500"/>
        <v>15.595425926280686</v>
      </c>
      <c r="E1235" s="434">
        <f t="shared" si="501"/>
        <v>7.0829511766576889</v>
      </c>
      <c r="F1235" s="434">
        <f t="shared" si="502"/>
        <v>7.0829511766576809</v>
      </c>
      <c r="G1235" s="434">
        <f t="shared" si="503"/>
        <v>7.9936057773011271E-15</v>
      </c>
      <c r="H1235" s="467">
        <f t="shared" si="504"/>
        <v>8.5124747496229975</v>
      </c>
      <c r="I1235" s="253">
        <f t="shared" si="509"/>
        <v>113.65676595692612</v>
      </c>
      <c r="J1235">
        <f t="shared" si="510"/>
        <v>15.595425926280697</v>
      </c>
      <c r="K1235" s="253">
        <f t="shared" si="505"/>
        <v>31734836792250.813</v>
      </c>
      <c r="L1235" s="249">
        <f t="shared" si="506"/>
        <v>279216433135.86633</v>
      </c>
      <c r="M1235" s="253">
        <f t="shared" si="507"/>
        <v>4354499200370.7041</v>
      </c>
      <c r="N1235" s="443">
        <f t="shared" si="518"/>
        <v>9.9999999999987928E-3</v>
      </c>
      <c r="O1235" s="454">
        <f t="shared" si="508"/>
        <v>9.9999999999999707E-3</v>
      </c>
      <c r="Q1235" s="353">
        <v>1206</v>
      </c>
      <c r="R1235" s="54">
        <f t="shared" si="519"/>
        <v>2.6939894192385848E-32</v>
      </c>
      <c r="S1235" s="253">
        <f t="shared" si="511"/>
        <v>5.5324497348238996E-13</v>
      </c>
      <c r="T1235" s="253">
        <f t="shared" si="512"/>
        <v>2.5126643891806708E-13</v>
      </c>
      <c r="U1235">
        <f t="shared" si="520"/>
        <v>1.6788613828877394E-33</v>
      </c>
      <c r="V1235" s="253">
        <f t="shared" si="521"/>
        <v>2.5126643891806708E-13</v>
      </c>
      <c r="W1235" s="253">
        <f t="shared" si="522"/>
        <v>3.0197853456432289E-13</v>
      </c>
      <c r="X1235">
        <f t="shared" si="513"/>
        <v>113.65676595692612</v>
      </c>
      <c r="Y1235">
        <f t="shared" si="514"/>
        <v>15.595425926280697</v>
      </c>
      <c r="Z1235" s="55">
        <f t="shared" si="515"/>
        <v>8.5124747496230029</v>
      </c>
      <c r="AA1235" s="477">
        <f t="shared" si="516"/>
        <v>7.5220611654556168E-21</v>
      </c>
      <c r="AB1235" s="253">
        <f t="shared" si="524"/>
        <v>279216433135.86633</v>
      </c>
      <c r="AC1235" s="261">
        <f t="shared" si="523"/>
        <v>0.15447508814609912</v>
      </c>
      <c r="AD1235" s="435">
        <f t="shared" si="517"/>
        <v>-1.5404755755588237E-2</v>
      </c>
      <c r="AE1235" s="478">
        <f t="shared" si="525"/>
        <v>-5.2318781614303554E-2</v>
      </c>
    </row>
    <row r="1236" spans="2:31" x14ac:dyDescent="0.3">
      <c r="B1236" s="353">
        <v>1207</v>
      </c>
      <c r="C1236" s="432">
        <f t="shared" si="499"/>
        <v>113.65676595692591</v>
      </c>
      <c r="D1236" s="433">
        <f t="shared" si="500"/>
        <v>15.595425926280686</v>
      </c>
      <c r="E1236" s="434">
        <f t="shared" si="501"/>
        <v>7.0829511766576889</v>
      </c>
      <c r="F1236" s="434">
        <f t="shared" si="502"/>
        <v>7.0829511766576809</v>
      </c>
      <c r="G1236" s="434">
        <f t="shared" si="503"/>
        <v>7.9936057773011271E-15</v>
      </c>
      <c r="H1236" s="467">
        <f t="shared" si="504"/>
        <v>8.5124747496229975</v>
      </c>
      <c r="I1236" s="253">
        <f t="shared" si="509"/>
        <v>113.65676595692612</v>
      </c>
      <c r="J1236">
        <f t="shared" si="510"/>
        <v>15.595425926280697</v>
      </c>
      <c r="K1236" s="253">
        <f t="shared" si="505"/>
        <v>32052185160173.316</v>
      </c>
      <c r="L1236" s="249">
        <f t="shared" si="506"/>
        <v>282008597467.22498</v>
      </c>
      <c r="M1236" s="253">
        <f t="shared" si="507"/>
        <v>4398044192374.4146</v>
      </c>
      <c r="N1236" s="443">
        <f t="shared" si="518"/>
        <v>1.0000000000000783E-2</v>
      </c>
      <c r="O1236" s="454">
        <f t="shared" si="508"/>
        <v>9.9999999999998666E-3</v>
      </c>
      <c r="Q1236" s="353">
        <v>1207</v>
      </c>
      <c r="R1236" s="54">
        <f t="shared" si="519"/>
        <v>2.5277655199427693E-32</v>
      </c>
      <c r="S1236" s="253">
        <f t="shared" si="511"/>
        <v>5.3932907900285598E-13</v>
      </c>
      <c r="T1236" s="253">
        <f t="shared" si="512"/>
        <v>2.4494627801678889E-13</v>
      </c>
      <c r="U1236">
        <f t="shared" si="520"/>
        <v>1.5752726740948E-33</v>
      </c>
      <c r="V1236" s="253">
        <f t="shared" si="521"/>
        <v>2.4494627801678889E-13</v>
      </c>
      <c r="W1236" s="253">
        <f t="shared" si="522"/>
        <v>2.943828009860671E-13</v>
      </c>
      <c r="X1236">
        <f t="shared" si="513"/>
        <v>113.65676595692612</v>
      </c>
      <c r="Y1236">
        <f t="shared" si="514"/>
        <v>15.595425926280697</v>
      </c>
      <c r="Z1236" s="55">
        <f t="shared" si="515"/>
        <v>8.5124747496230029</v>
      </c>
      <c r="AA1236" s="477">
        <f t="shared" si="516"/>
        <v>7.1285160900507099E-21</v>
      </c>
      <c r="AB1236" s="253">
        <f t="shared" si="524"/>
        <v>282008597467.22498</v>
      </c>
      <c r="AC1236" s="261">
        <f t="shared" si="523"/>
        <v>0.15209543714288576</v>
      </c>
      <c r="AD1236" s="435">
        <f t="shared" si="517"/>
        <v>-1.5404755755586528E-2</v>
      </c>
      <c r="AE1236" s="478">
        <f t="shared" si="525"/>
        <v>-5.2318781614303665E-2</v>
      </c>
    </row>
    <row r="1237" spans="2:31" x14ac:dyDescent="0.3">
      <c r="B1237" s="353">
        <v>1208</v>
      </c>
      <c r="C1237" s="432">
        <f t="shared" si="499"/>
        <v>113.65676595692591</v>
      </c>
      <c r="D1237" s="433">
        <f t="shared" si="500"/>
        <v>15.595425926280686</v>
      </c>
      <c r="E1237" s="434">
        <f t="shared" si="501"/>
        <v>7.0829511766576889</v>
      </c>
      <c r="F1237" s="434">
        <f t="shared" si="502"/>
        <v>7.0829511766576809</v>
      </c>
      <c r="G1237" s="434">
        <f t="shared" si="503"/>
        <v>7.9936057773011271E-15</v>
      </c>
      <c r="H1237" s="467">
        <f t="shared" si="504"/>
        <v>8.5124747496229975</v>
      </c>
      <c r="I1237" s="253">
        <f t="shared" si="509"/>
        <v>113.65676595692612</v>
      </c>
      <c r="J1237">
        <f t="shared" si="510"/>
        <v>15.595425926280697</v>
      </c>
      <c r="K1237" s="253">
        <f t="shared" si="505"/>
        <v>32372707011775.051</v>
      </c>
      <c r="L1237" s="249">
        <f t="shared" si="506"/>
        <v>284828683441.89722</v>
      </c>
      <c r="M1237" s="253">
        <f t="shared" si="507"/>
        <v>4442024634298.1611</v>
      </c>
      <c r="N1237" s="443">
        <f t="shared" si="518"/>
        <v>1.0000000000000554E-2</v>
      </c>
      <c r="O1237" s="454">
        <f t="shared" si="508"/>
        <v>1.0000000000000038E-2</v>
      </c>
      <c r="Q1237" s="353">
        <v>1208</v>
      </c>
      <c r="R1237" s="54">
        <f t="shared" si="519"/>
        <v>2.3717979284482345E-32</v>
      </c>
      <c r="S1237" s="253">
        <f t="shared" si="511"/>
        <v>5.2576321412765568E-13</v>
      </c>
      <c r="T1237" s="253">
        <f t="shared" si="512"/>
        <v>2.3878508953534709E-13</v>
      </c>
      <c r="U1237">
        <f t="shared" si="520"/>
        <v>1.4780755713622317E-33</v>
      </c>
      <c r="V1237" s="253">
        <f t="shared" si="521"/>
        <v>2.3878508953534709E-13</v>
      </c>
      <c r="W1237" s="253">
        <f t="shared" si="522"/>
        <v>2.8697812459230859E-13</v>
      </c>
      <c r="X1237">
        <f t="shared" si="513"/>
        <v>113.65676595692612</v>
      </c>
      <c r="Y1237">
        <f t="shared" si="514"/>
        <v>15.595425926280697</v>
      </c>
      <c r="Z1237" s="55">
        <f t="shared" si="515"/>
        <v>8.5124747496230029</v>
      </c>
      <c r="AA1237" s="477">
        <f t="shared" si="516"/>
        <v>6.7555608135012979E-21</v>
      </c>
      <c r="AB1237" s="253">
        <f t="shared" si="524"/>
        <v>284828683441.89722</v>
      </c>
      <c r="AC1237" s="261">
        <f t="shared" si="523"/>
        <v>0.14975244408216101</v>
      </c>
      <c r="AD1237" s="435">
        <f t="shared" si="517"/>
        <v>-1.5404755755582766E-2</v>
      </c>
      <c r="AE1237" s="478">
        <f t="shared" si="525"/>
        <v>-5.231878161430354E-2</v>
      </c>
    </row>
    <row r="1238" spans="2:31" x14ac:dyDescent="0.3">
      <c r="B1238" s="353">
        <v>1209</v>
      </c>
      <c r="C1238" s="432">
        <f t="shared" si="499"/>
        <v>113.65676595692591</v>
      </c>
      <c r="D1238" s="433">
        <f t="shared" si="500"/>
        <v>15.595425926280686</v>
      </c>
      <c r="E1238" s="434">
        <f t="shared" si="501"/>
        <v>7.0829511766576889</v>
      </c>
      <c r="F1238" s="434">
        <f t="shared" si="502"/>
        <v>7.0829511766576809</v>
      </c>
      <c r="G1238" s="434">
        <f t="shared" si="503"/>
        <v>7.9936057773011271E-15</v>
      </c>
      <c r="H1238" s="467">
        <f t="shared" si="504"/>
        <v>8.5124747496229975</v>
      </c>
      <c r="I1238" s="253">
        <f t="shared" si="509"/>
        <v>113.65676595692612</v>
      </c>
      <c r="J1238">
        <f t="shared" si="510"/>
        <v>15.595425926280697</v>
      </c>
      <c r="K1238" s="253">
        <f t="shared" si="505"/>
        <v>32696434081892.797</v>
      </c>
      <c r="L1238" s="249">
        <f t="shared" si="506"/>
        <v>287676970276.31616</v>
      </c>
      <c r="M1238" s="253">
        <f t="shared" si="507"/>
        <v>4486444880641.1377</v>
      </c>
      <c r="N1238" s="443">
        <f t="shared" si="518"/>
        <v>9.999999999998864E-3</v>
      </c>
      <c r="O1238" s="454">
        <f t="shared" si="508"/>
        <v>9.9999999999998632E-3</v>
      </c>
      <c r="Q1238" s="353">
        <v>1209</v>
      </c>
      <c r="R1238" s="54">
        <f t="shared" si="519"/>
        <v>2.225453812471776E-32</v>
      </c>
      <c r="S1238" s="253">
        <f t="shared" si="511"/>
        <v>5.1253857448390861E-13</v>
      </c>
      <c r="T1238" s="253">
        <f t="shared" si="512"/>
        <v>2.3277887480493022E-13</v>
      </c>
      <c r="U1238">
        <f t="shared" si="520"/>
        <v>1.3868757013214795E-33</v>
      </c>
      <c r="V1238" s="253">
        <f t="shared" si="521"/>
        <v>2.3277887480493022E-13</v>
      </c>
      <c r="W1238" s="253">
        <f t="shared" si="522"/>
        <v>2.7975969967897838E-13</v>
      </c>
      <c r="X1238">
        <f t="shared" si="513"/>
        <v>113.65676595692612</v>
      </c>
      <c r="Y1238">
        <f t="shared" si="514"/>
        <v>15.595425926280697</v>
      </c>
      <c r="Z1238" s="55">
        <f t="shared" si="515"/>
        <v>8.5124747496230029</v>
      </c>
      <c r="AA1238" s="477">
        <f t="shared" si="516"/>
        <v>6.4021181026175761E-21</v>
      </c>
      <c r="AB1238" s="253">
        <f t="shared" si="524"/>
        <v>287676970276.31616</v>
      </c>
      <c r="AC1238" s="261">
        <f t="shared" si="523"/>
        <v>0.14744554425727241</v>
      </c>
      <c r="AD1238" s="435">
        <f t="shared" si="517"/>
        <v>-1.540475575559176E-2</v>
      </c>
      <c r="AE1238" s="478">
        <f t="shared" si="525"/>
        <v>-5.2318781614303631E-2</v>
      </c>
    </row>
    <row r="1239" spans="2:31" x14ac:dyDescent="0.3">
      <c r="B1239" s="353">
        <v>1210</v>
      </c>
      <c r="C1239" s="432">
        <f t="shared" si="499"/>
        <v>113.65676595692591</v>
      </c>
      <c r="D1239" s="433">
        <f t="shared" si="500"/>
        <v>15.595425926280686</v>
      </c>
      <c r="E1239" s="434">
        <f t="shared" si="501"/>
        <v>7.0829511766576889</v>
      </c>
      <c r="F1239" s="434">
        <f t="shared" si="502"/>
        <v>7.0829511766576809</v>
      </c>
      <c r="G1239" s="434">
        <f t="shared" si="503"/>
        <v>7.9936057773011271E-15</v>
      </c>
      <c r="H1239" s="467">
        <f t="shared" si="504"/>
        <v>8.5124747496229975</v>
      </c>
      <c r="I1239" s="253">
        <f t="shared" si="509"/>
        <v>113.65676595692612</v>
      </c>
      <c r="J1239">
        <f t="shared" si="510"/>
        <v>15.595425926280697</v>
      </c>
      <c r="K1239" s="253">
        <f t="shared" si="505"/>
        <v>33023398422711.727</v>
      </c>
      <c r="L1239" s="249">
        <f t="shared" si="506"/>
        <v>290553739979.07935</v>
      </c>
      <c r="M1239" s="253">
        <f t="shared" si="507"/>
        <v>4531309329447.5527</v>
      </c>
      <c r="N1239" s="443">
        <f t="shared" si="518"/>
        <v>1.0000000000000816E-2</v>
      </c>
      <c r="O1239" s="454">
        <f t="shared" si="508"/>
        <v>1.0000000000000052E-2</v>
      </c>
      <c r="Q1239" s="353">
        <v>1210</v>
      </c>
      <c r="R1239" s="54">
        <f t="shared" si="519"/>
        <v>2.0881393865983622E-32</v>
      </c>
      <c r="S1239" s="253">
        <f t="shared" si="511"/>
        <v>4.9964657715709361E-13</v>
      </c>
      <c r="T1239" s="253">
        <f t="shared" si="512"/>
        <v>2.269237357361373E-13</v>
      </c>
      <c r="U1239">
        <f t="shared" si="520"/>
        <v>1.301303024136492E-33</v>
      </c>
      <c r="V1239" s="253">
        <f t="shared" si="521"/>
        <v>2.269237357361373E-13</v>
      </c>
      <c r="W1239" s="253">
        <f t="shared" si="522"/>
        <v>2.7272284142095631E-13</v>
      </c>
      <c r="X1239">
        <f t="shared" si="513"/>
        <v>113.65676595692612</v>
      </c>
      <c r="Y1239">
        <f t="shared" si="514"/>
        <v>15.595425926280697</v>
      </c>
      <c r="Z1239" s="55">
        <f t="shared" si="515"/>
        <v>8.5124747496230029</v>
      </c>
      <c r="AA1239" s="477">
        <f t="shared" si="516"/>
        <v>6.0671670837377475E-21</v>
      </c>
      <c r="AB1239" s="253">
        <f t="shared" si="524"/>
        <v>290553739979.07935</v>
      </c>
      <c r="AC1239" s="261">
        <f t="shared" si="523"/>
        <v>0.14517418166073967</v>
      </c>
      <c r="AD1239" s="435">
        <f t="shared" si="517"/>
        <v>-1.5404755755586077E-2</v>
      </c>
      <c r="AE1239" s="478">
        <f t="shared" si="525"/>
        <v>-5.2318781614303575E-2</v>
      </c>
    </row>
    <row r="1240" spans="2:31" x14ac:dyDescent="0.3">
      <c r="B1240" s="353">
        <v>1211</v>
      </c>
      <c r="C1240" s="432">
        <f t="shared" ref="C1240:C1247" si="526">C1239+E1239-F1239</f>
        <v>113.65676595692591</v>
      </c>
      <c r="D1240" s="433">
        <f t="shared" ref="D1240:D1247" si="527">$C$11*C1240^$C$7</f>
        <v>15.595425926280686</v>
      </c>
      <c r="E1240" s="434">
        <f t="shared" ref="E1240:E1247" si="528">$C$8*D1240</f>
        <v>7.0829511766576889</v>
      </c>
      <c r="F1240" s="434">
        <f t="shared" ref="F1240:F1247" si="529">($C$9+$C$10)*C1240</f>
        <v>7.0829511766576809</v>
      </c>
      <c r="G1240" s="434">
        <f t="shared" ref="G1240:G1247" si="530">E1240-F1240</f>
        <v>7.9936057773011271E-15</v>
      </c>
      <c r="H1240" s="467">
        <f t="shared" ref="H1240:H1247" si="531">(1-$C$8)*D1240</f>
        <v>8.5124747496229975</v>
      </c>
      <c r="I1240" s="253">
        <f t="shared" si="509"/>
        <v>113.65676595692612</v>
      </c>
      <c r="J1240">
        <f t="shared" si="510"/>
        <v>15.595425926280697</v>
      </c>
      <c r="K1240" s="253">
        <f t="shared" ref="K1240:K1247" si="532">C1240*L1240</f>
        <v>33353632406938.844</v>
      </c>
      <c r="L1240" s="249">
        <f t="shared" ref="L1240:L1247" si="533">L1239*(1+$C$10)</f>
        <v>293459277378.87012</v>
      </c>
      <c r="M1240" s="253">
        <f t="shared" ref="M1240:M1247" si="534">$C$11*(K1240^$C$7)*(L1240^(1-$C$7))</f>
        <v>4576622422742.0234</v>
      </c>
      <c r="N1240" s="443">
        <f t="shared" si="518"/>
        <v>9.9999999999989351E-3</v>
      </c>
      <c r="O1240" s="454">
        <f t="shared" ref="O1240:O1247" si="535">(K1240-K1239)/K1239</f>
        <v>9.9999999999999985E-3</v>
      </c>
      <c r="Q1240" s="353">
        <v>1211</v>
      </c>
      <c r="R1240" s="54">
        <f t="shared" si="519"/>
        <v>1.9592975030204918E-32</v>
      </c>
      <c r="S1240" s="253">
        <f t="shared" si="511"/>
        <v>4.8707885512066766E-13</v>
      </c>
      <c r="T1240" s="253">
        <f t="shared" si="512"/>
        <v>2.2121587228908625E-13</v>
      </c>
      <c r="U1240">
        <f t="shared" si="520"/>
        <v>1.2210103320818435E-33</v>
      </c>
      <c r="V1240" s="253">
        <f t="shared" si="521"/>
        <v>2.2121587228908625E-13</v>
      </c>
      <c r="W1240" s="253">
        <f t="shared" si="522"/>
        <v>2.6586298283158144E-13</v>
      </c>
      <c r="X1240">
        <f t="shared" si="513"/>
        <v>113.65676595692612</v>
      </c>
      <c r="Y1240">
        <f t="shared" si="514"/>
        <v>15.595425926280697</v>
      </c>
      <c r="Z1240" s="55">
        <f t="shared" si="515"/>
        <v>8.5124747496230029</v>
      </c>
      <c r="AA1240" s="477">
        <f t="shared" si="516"/>
        <v>5.7497402940661813E-21</v>
      </c>
      <c r="AB1240" s="253">
        <f t="shared" si="524"/>
        <v>293459277378.87012</v>
      </c>
      <c r="AC1240" s="261">
        <f t="shared" si="523"/>
        <v>0.14293780885023857</v>
      </c>
      <c r="AD1240" s="435">
        <f t="shared" si="517"/>
        <v>-1.5404755755588275E-2</v>
      </c>
      <c r="AE1240" s="478">
        <f t="shared" si="525"/>
        <v>-5.2318781614303561E-2</v>
      </c>
    </row>
    <row r="1241" spans="2:31" x14ac:dyDescent="0.3">
      <c r="B1241" s="353">
        <v>1212</v>
      </c>
      <c r="C1241" s="432">
        <f t="shared" si="526"/>
        <v>113.65676595692591</v>
      </c>
      <c r="D1241" s="433">
        <f t="shared" si="527"/>
        <v>15.595425926280686</v>
      </c>
      <c r="E1241" s="434">
        <f t="shared" si="528"/>
        <v>7.0829511766576889</v>
      </c>
      <c r="F1241" s="434">
        <f t="shared" si="529"/>
        <v>7.0829511766576809</v>
      </c>
      <c r="G1241" s="434">
        <f t="shared" si="530"/>
        <v>7.9936057773011271E-15</v>
      </c>
      <c r="H1241" s="467">
        <f t="shared" si="531"/>
        <v>8.5124747496229975</v>
      </c>
      <c r="I1241" s="253">
        <f t="shared" si="509"/>
        <v>113.65676595692612</v>
      </c>
      <c r="J1241">
        <f t="shared" si="510"/>
        <v>15.595425926280697</v>
      </c>
      <c r="K1241" s="253">
        <f t="shared" si="532"/>
        <v>33687168731008.23</v>
      </c>
      <c r="L1241" s="249">
        <f t="shared" si="533"/>
        <v>296393870152.65881</v>
      </c>
      <c r="M1241" s="253">
        <f t="shared" si="534"/>
        <v>4622388646969.4473</v>
      </c>
      <c r="N1241" s="443">
        <f t="shared" si="518"/>
        <v>1.0000000000000786E-2</v>
      </c>
      <c r="O1241" s="454">
        <f t="shared" si="535"/>
        <v>9.9999999999999482E-3</v>
      </c>
      <c r="Q1241" s="353">
        <v>1212</v>
      </c>
      <c r="R1241" s="54">
        <f t="shared" si="519"/>
        <v>1.8384053909331808E-32</v>
      </c>
      <c r="S1241" s="253">
        <f t="shared" si="511"/>
        <v>4.7482725180576601E-13</v>
      </c>
      <c r="T1241" s="253">
        <f t="shared" si="512"/>
        <v>2.156515800071427E-13</v>
      </c>
      <c r="U1241">
        <f t="shared" si="520"/>
        <v>1.1456718407612332E-33</v>
      </c>
      <c r="V1241" s="253">
        <f t="shared" si="521"/>
        <v>2.156515800071427E-13</v>
      </c>
      <c r="W1241" s="253">
        <f t="shared" si="522"/>
        <v>2.5917567179862331E-13</v>
      </c>
      <c r="X1241">
        <f t="shared" si="513"/>
        <v>113.65676595692612</v>
      </c>
      <c r="Y1241">
        <f t="shared" si="514"/>
        <v>15.595425926280697</v>
      </c>
      <c r="Z1241" s="55">
        <f t="shared" si="515"/>
        <v>8.5124747496230029</v>
      </c>
      <c r="AA1241" s="477">
        <f t="shared" si="516"/>
        <v>5.4489208872819711E-21</v>
      </c>
      <c r="AB1241" s="253">
        <f t="shared" si="524"/>
        <v>296393870152.65881</v>
      </c>
      <c r="AC1241" s="261">
        <f t="shared" si="523"/>
        <v>0.14073588681666246</v>
      </c>
      <c r="AD1241" s="435">
        <f t="shared" si="517"/>
        <v>-1.5404755755582818E-2</v>
      </c>
      <c r="AE1241" s="478">
        <f t="shared" si="525"/>
        <v>-5.2318781614303575E-2</v>
      </c>
    </row>
    <row r="1242" spans="2:31" x14ac:dyDescent="0.3">
      <c r="B1242" s="353">
        <v>1213</v>
      </c>
      <c r="C1242" s="432">
        <f t="shared" si="526"/>
        <v>113.65676595692591</v>
      </c>
      <c r="D1242" s="433">
        <f t="shared" si="527"/>
        <v>15.595425926280686</v>
      </c>
      <c r="E1242" s="434">
        <f t="shared" si="528"/>
        <v>7.0829511766576889</v>
      </c>
      <c r="F1242" s="434">
        <f t="shared" si="529"/>
        <v>7.0829511766576809</v>
      </c>
      <c r="G1242" s="434">
        <f t="shared" si="530"/>
        <v>7.9936057773011271E-15</v>
      </c>
      <c r="H1242" s="467">
        <f t="shared" si="531"/>
        <v>8.5124747496229975</v>
      </c>
      <c r="I1242" s="253">
        <f t="shared" si="509"/>
        <v>113.65676595692612</v>
      </c>
      <c r="J1242">
        <f t="shared" si="510"/>
        <v>15.595425926280697</v>
      </c>
      <c r="K1242" s="253">
        <f t="shared" si="532"/>
        <v>34024040418318.316</v>
      </c>
      <c r="L1242" s="249">
        <f t="shared" si="533"/>
        <v>299357808854.18542</v>
      </c>
      <c r="M1242" s="253">
        <f t="shared" si="534"/>
        <v>4668612533439.1357</v>
      </c>
      <c r="N1242" s="443">
        <f t="shared" si="518"/>
        <v>9.9999999999987026E-3</v>
      </c>
      <c r="O1242" s="454">
        <f t="shared" si="535"/>
        <v>1.0000000000000108E-2</v>
      </c>
      <c r="Q1242" s="353">
        <v>1213</v>
      </c>
      <c r="R1242" s="54">
        <f t="shared" si="519"/>
        <v>1.7249725354122665E-32</v>
      </c>
      <c r="S1242" s="253">
        <f t="shared" si="511"/>
        <v>4.6288381580752714E-13</v>
      </c>
      <c r="T1242" s="253">
        <f t="shared" si="512"/>
        <v>2.1022724761269961E-13</v>
      </c>
      <c r="U1242">
        <f t="shared" si="520"/>
        <v>1.074981867250286E-33</v>
      </c>
      <c r="V1242" s="253">
        <f t="shared" si="521"/>
        <v>2.1022724761269961E-13</v>
      </c>
      <c r="W1242" s="253">
        <f t="shared" si="522"/>
        <v>2.5265656819482751E-13</v>
      </c>
      <c r="X1242">
        <f t="shared" si="513"/>
        <v>113.65676595692612</v>
      </c>
      <c r="Y1242">
        <f t="shared" si="514"/>
        <v>15.595425926280697</v>
      </c>
      <c r="Z1242" s="55">
        <f t="shared" si="515"/>
        <v>8.5124747496230029</v>
      </c>
      <c r="AA1242" s="477">
        <f t="shared" si="516"/>
        <v>5.1638399853466485E-21</v>
      </c>
      <c r="AB1242" s="253">
        <f t="shared" si="524"/>
        <v>299357808854.18542</v>
      </c>
      <c r="AC1242" s="261">
        <f t="shared" si="523"/>
        <v>0.13856788485420568</v>
      </c>
      <c r="AD1242" s="435">
        <f t="shared" si="517"/>
        <v>-1.540475575558815E-2</v>
      </c>
      <c r="AE1242" s="478">
        <f t="shared" si="525"/>
        <v>-5.2318781614303554E-2</v>
      </c>
    </row>
    <row r="1243" spans="2:31" x14ac:dyDescent="0.3">
      <c r="B1243" s="353">
        <v>1214</v>
      </c>
      <c r="C1243" s="432">
        <f t="shared" si="526"/>
        <v>113.65676595692591</v>
      </c>
      <c r="D1243" s="433">
        <f t="shared" si="527"/>
        <v>15.595425926280686</v>
      </c>
      <c r="E1243" s="434">
        <f t="shared" si="528"/>
        <v>7.0829511766576889</v>
      </c>
      <c r="F1243" s="434">
        <f t="shared" si="529"/>
        <v>7.0829511766576809</v>
      </c>
      <c r="G1243" s="434">
        <f t="shared" si="530"/>
        <v>7.9936057773011271E-15</v>
      </c>
      <c r="H1243" s="467">
        <f t="shared" si="531"/>
        <v>8.5124747496229975</v>
      </c>
      <c r="I1243" s="253">
        <f t="shared" si="509"/>
        <v>113.65676595692612</v>
      </c>
      <c r="J1243">
        <f t="shared" si="510"/>
        <v>15.595425926280697</v>
      </c>
      <c r="K1243" s="253">
        <f t="shared" si="532"/>
        <v>34364280822501.5</v>
      </c>
      <c r="L1243" s="249">
        <f t="shared" si="533"/>
        <v>302351386942.72729</v>
      </c>
      <c r="M1243" s="253">
        <f t="shared" si="534"/>
        <v>4715298658773.5303</v>
      </c>
      <c r="N1243" s="443">
        <f t="shared" si="518"/>
        <v>1.000000000000068E-2</v>
      </c>
      <c r="O1243" s="454">
        <f t="shared" si="535"/>
        <v>1.0000000000000012E-2</v>
      </c>
      <c r="Q1243" s="353">
        <v>1214</v>
      </c>
      <c r="R1243" s="54">
        <f t="shared" si="519"/>
        <v>1.6185386871696637E-32</v>
      </c>
      <c r="S1243" s="253">
        <f t="shared" si="511"/>
        <v>4.5124079572455167E-13</v>
      </c>
      <c r="T1243" s="253">
        <f t="shared" si="512"/>
        <v>2.0493935466342206E-13</v>
      </c>
      <c r="U1243">
        <f t="shared" si="520"/>
        <v>1.008653589800279E-33</v>
      </c>
      <c r="V1243" s="253">
        <f t="shared" si="521"/>
        <v>2.0493935466342206E-13</v>
      </c>
      <c r="W1243" s="253">
        <f t="shared" si="522"/>
        <v>2.4630144106112961E-13</v>
      </c>
      <c r="X1243">
        <f t="shared" si="513"/>
        <v>113.65676595692612</v>
      </c>
      <c r="Y1243">
        <f t="shared" si="514"/>
        <v>15.595425926280697</v>
      </c>
      <c r="Z1243" s="55">
        <f t="shared" si="515"/>
        <v>8.5124747496230029</v>
      </c>
      <c r="AA1243" s="477">
        <f t="shared" si="516"/>
        <v>4.8936741688620886E-21</v>
      </c>
      <c r="AB1243" s="253">
        <f t="shared" si="524"/>
        <v>302351386942.72729</v>
      </c>
      <c r="AC1243" s="261">
        <f t="shared" si="523"/>
        <v>0.13643328043245839</v>
      </c>
      <c r="AD1243" s="435">
        <f t="shared" si="517"/>
        <v>-1.5404755755586613E-2</v>
      </c>
      <c r="AE1243" s="478">
        <f t="shared" si="525"/>
        <v>-5.2318781614303589E-2</v>
      </c>
    </row>
    <row r="1244" spans="2:31" x14ac:dyDescent="0.3">
      <c r="B1244" s="353">
        <v>1215</v>
      </c>
      <c r="C1244" s="432">
        <f t="shared" si="526"/>
        <v>113.65676595692591</v>
      </c>
      <c r="D1244" s="433">
        <f t="shared" si="527"/>
        <v>15.595425926280686</v>
      </c>
      <c r="E1244" s="434">
        <f t="shared" si="528"/>
        <v>7.0829511766576889</v>
      </c>
      <c r="F1244" s="434">
        <f t="shared" si="529"/>
        <v>7.0829511766576809</v>
      </c>
      <c r="G1244" s="434">
        <f t="shared" si="530"/>
        <v>7.9936057773011271E-15</v>
      </c>
      <c r="H1244" s="467">
        <f t="shared" si="531"/>
        <v>8.5124747496229975</v>
      </c>
      <c r="I1244" s="253">
        <f t="shared" si="509"/>
        <v>113.65676595692612</v>
      </c>
      <c r="J1244">
        <f t="shared" si="510"/>
        <v>15.595425926280697</v>
      </c>
      <c r="K1244" s="253">
        <f t="shared" si="532"/>
        <v>34707923630726.512</v>
      </c>
      <c r="L1244" s="249">
        <f t="shared" si="533"/>
        <v>305374900812.15454</v>
      </c>
      <c r="M1244" s="253">
        <f t="shared" si="534"/>
        <v>4762451645361.2686</v>
      </c>
      <c r="N1244" s="443">
        <f t="shared" si="518"/>
        <v>1.0000000000000632E-2</v>
      </c>
      <c r="O1244" s="454">
        <f t="shared" si="535"/>
        <v>9.9999999999999048E-3</v>
      </c>
      <c r="Q1244" s="353">
        <v>1215</v>
      </c>
      <c r="R1244" s="54">
        <f t="shared" si="519"/>
        <v>1.5186719951102302E-32</v>
      </c>
      <c r="S1244" s="253">
        <f t="shared" si="511"/>
        <v>4.3989063512817725E-13</v>
      </c>
      <c r="T1244" s="253">
        <f t="shared" si="512"/>
        <v>1.9978446926745028E-13</v>
      </c>
      <c r="U1244">
        <f t="shared" si="520"/>
        <v>9.4641788407033157E-34</v>
      </c>
      <c r="V1244" s="253">
        <f t="shared" si="521"/>
        <v>1.9978446926745028E-13</v>
      </c>
      <c r="W1244" s="253">
        <f t="shared" si="522"/>
        <v>2.4010616586072697E-13</v>
      </c>
      <c r="X1244">
        <f t="shared" si="513"/>
        <v>113.65676595692612</v>
      </c>
      <c r="Y1244">
        <f t="shared" si="514"/>
        <v>15.595425926280697</v>
      </c>
      <c r="Z1244" s="55">
        <f t="shared" si="515"/>
        <v>8.5124747496230029</v>
      </c>
      <c r="AA1244" s="477">
        <f t="shared" si="516"/>
        <v>4.637643098729834E-21</v>
      </c>
      <c r="AB1244" s="253">
        <f t="shared" si="524"/>
        <v>305374900812.15454</v>
      </c>
      <c r="AC1244" s="261">
        <f t="shared" si="523"/>
        <v>0.13433155907046299</v>
      </c>
      <c r="AD1244" s="435">
        <f t="shared" si="517"/>
        <v>-1.5404755755586107E-2</v>
      </c>
      <c r="AE1244" s="478">
        <f t="shared" si="525"/>
        <v>-5.2318781614303658E-2</v>
      </c>
    </row>
    <row r="1245" spans="2:31" x14ac:dyDescent="0.3">
      <c r="B1245" s="353">
        <v>1216</v>
      </c>
      <c r="C1245" s="432">
        <f t="shared" si="526"/>
        <v>113.65676595692591</v>
      </c>
      <c r="D1245" s="433">
        <f t="shared" si="527"/>
        <v>15.595425926280686</v>
      </c>
      <c r="E1245" s="434">
        <f t="shared" si="528"/>
        <v>7.0829511766576889</v>
      </c>
      <c r="F1245" s="434">
        <f t="shared" si="529"/>
        <v>7.0829511766576809</v>
      </c>
      <c r="G1245" s="434">
        <f t="shared" si="530"/>
        <v>7.9936057773011271E-15</v>
      </c>
      <c r="H1245" s="467">
        <f t="shared" si="531"/>
        <v>8.5124747496229975</v>
      </c>
      <c r="I1245" s="253">
        <f t="shared" si="509"/>
        <v>113.65676595692612</v>
      </c>
      <c r="J1245">
        <f t="shared" si="510"/>
        <v>15.595425926280697</v>
      </c>
      <c r="K1245" s="253">
        <f t="shared" si="532"/>
        <v>35055002867033.773</v>
      </c>
      <c r="L1245" s="249">
        <f t="shared" si="533"/>
        <v>308428649820.27606</v>
      </c>
      <c r="M1245" s="253">
        <f t="shared" si="534"/>
        <v>4810076161814.8857</v>
      </c>
      <c r="N1245" s="443">
        <f t="shared" si="518"/>
        <v>1.0000000000000946E-2</v>
      </c>
      <c r="O1245" s="454">
        <f t="shared" si="535"/>
        <v>9.9999999999999013E-3</v>
      </c>
      <c r="Q1245" s="353">
        <v>1216</v>
      </c>
      <c r="R1245" s="54">
        <f t="shared" si="519"/>
        <v>1.4249672541131678E-32</v>
      </c>
      <c r="S1245" s="253">
        <f t="shared" si="511"/>
        <v>4.2882596765827562E-13</v>
      </c>
      <c r="T1245" s="253">
        <f t="shared" si="512"/>
        <v>1.9475924585606531E-13</v>
      </c>
      <c r="U1245">
        <f t="shared" si="520"/>
        <v>8.8802223116612363E-34</v>
      </c>
      <c r="V1245" s="253">
        <f t="shared" si="521"/>
        <v>1.9475924585606531E-13</v>
      </c>
      <c r="W1245" s="253">
        <f t="shared" si="522"/>
        <v>2.3406672180221033E-13</v>
      </c>
      <c r="X1245">
        <f t="shared" si="513"/>
        <v>113.65676595692612</v>
      </c>
      <c r="Y1245">
        <f t="shared" si="514"/>
        <v>15.595425926280697</v>
      </c>
      <c r="Z1245" s="55">
        <f t="shared" si="515"/>
        <v>8.5124747496230029</v>
      </c>
      <c r="AA1245" s="477">
        <f t="shared" si="516"/>
        <v>4.3950072622423056E-21</v>
      </c>
      <c r="AB1245" s="253">
        <f t="shared" si="524"/>
        <v>308428649820.27606</v>
      </c>
      <c r="AC1245" s="261">
        <f t="shared" si="523"/>
        <v>0.13226221421271511</v>
      </c>
      <c r="AD1245" s="435">
        <f t="shared" si="517"/>
        <v>-1.5404755755588367E-2</v>
      </c>
      <c r="AE1245" s="478">
        <f t="shared" si="525"/>
        <v>-5.231878161430361E-2</v>
      </c>
    </row>
    <row r="1246" spans="2:31" x14ac:dyDescent="0.3">
      <c r="B1246" s="353">
        <v>1217</v>
      </c>
      <c r="C1246" s="432">
        <f t="shared" si="526"/>
        <v>113.65676595692591</v>
      </c>
      <c r="D1246" s="433">
        <f t="shared" si="527"/>
        <v>15.595425926280686</v>
      </c>
      <c r="E1246" s="434">
        <f t="shared" si="528"/>
        <v>7.0829511766576889</v>
      </c>
      <c r="F1246" s="434">
        <f t="shared" si="529"/>
        <v>7.0829511766576809</v>
      </c>
      <c r="G1246" s="434">
        <f t="shared" si="530"/>
        <v>7.9936057773011271E-15</v>
      </c>
      <c r="H1246" s="467">
        <f t="shared" si="531"/>
        <v>8.5124747496229975</v>
      </c>
      <c r="I1246" s="253">
        <f t="shared" si="509"/>
        <v>113.65676595692612</v>
      </c>
      <c r="J1246">
        <f t="shared" si="510"/>
        <v>15.595425926280697</v>
      </c>
      <c r="K1246" s="253">
        <f t="shared" si="532"/>
        <v>35405552895704.109</v>
      </c>
      <c r="L1246" s="249">
        <f t="shared" si="533"/>
        <v>311512936318.47882</v>
      </c>
      <c r="M1246" s="253">
        <f t="shared" si="534"/>
        <v>4858176923433.0195</v>
      </c>
      <c r="N1246" s="443">
        <f t="shared" si="518"/>
        <v>9.9999999999968673E-3</v>
      </c>
      <c r="O1246" s="454">
        <f t="shared" si="535"/>
        <v>9.9999999999999482E-3</v>
      </c>
      <c r="Q1246" s="353">
        <v>1217</v>
      </c>
      <c r="R1246" s="54">
        <f t="shared" si="519"/>
        <v>1.337044260928403E-32</v>
      </c>
      <c r="S1246" s="253">
        <f t="shared" si="511"/>
        <v>4.1803961224242309E-13</v>
      </c>
      <c r="T1246" s="253">
        <f t="shared" si="512"/>
        <v>1.8986042301238675E-13</v>
      </c>
      <c r="U1246">
        <f t="shared" si="520"/>
        <v>8.3322969305455103E-34</v>
      </c>
      <c r="V1246" s="253">
        <f t="shared" si="521"/>
        <v>1.8986042301238675E-13</v>
      </c>
      <c r="W1246" s="253">
        <f t="shared" si="522"/>
        <v>2.2817918923003637E-13</v>
      </c>
      <c r="X1246">
        <f t="shared" si="513"/>
        <v>113.65676595692612</v>
      </c>
      <c r="Y1246">
        <f t="shared" si="514"/>
        <v>15.595425926280697</v>
      </c>
      <c r="Z1246" s="55">
        <f t="shared" si="515"/>
        <v>8.5124747496230029</v>
      </c>
      <c r="AA1246" s="477">
        <f t="shared" si="516"/>
        <v>4.1650658370957721E-21</v>
      </c>
      <c r="AB1246" s="253">
        <f t="shared" si="524"/>
        <v>311512936318.47882</v>
      </c>
      <c r="AC1246" s="261">
        <f t="shared" si="523"/>
        <v>0.13022474710707499</v>
      </c>
      <c r="AD1246" s="435">
        <f t="shared" si="517"/>
        <v>-1.5404755755587899E-2</v>
      </c>
      <c r="AE1246" s="478">
        <f t="shared" si="525"/>
        <v>-5.2318781614303596E-2</v>
      </c>
    </row>
    <row r="1247" spans="2:31" x14ac:dyDescent="0.3">
      <c r="B1247" s="356">
        <v>1218</v>
      </c>
      <c r="C1247" s="429">
        <f t="shared" si="526"/>
        <v>113.65676595692591</v>
      </c>
      <c r="D1247" s="327">
        <f t="shared" si="527"/>
        <v>15.595425926280686</v>
      </c>
      <c r="E1247" s="430">
        <f t="shared" si="528"/>
        <v>7.0829511766576889</v>
      </c>
      <c r="F1247" s="430">
        <f t="shared" si="529"/>
        <v>7.0829511766576809</v>
      </c>
      <c r="G1247" s="430">
        <f t="shared" si="530"/>
        <v>7.9936057773011271E-15</v>
      </c>
      <c r="H1247" s="466">
        <f t="shared" si="531"/>
        <v>8.5124747496229975</v>
      </c>
      <c r="I1247" s="259">
        <f t="shared" ref="I1247" si="536">(($C$8*$C$11)/($C$9+$C$10))^(1/(1-$C$7))</f>
        <v>113.65676595692612</v>
      </c>
      <c r="J1247" s="19">
        <f t="shared" ref="J1247" si="537">$C$11*$C$17^$C$7</f>
        <v>15.595425926280697</v>
      </c>
      <c r="K1247" s="259">
        <f t="shared" si="532"/>
        <v>35759608424661.156</v>
      </c>
      <c r="L1247" s="256">
        <f t="shared" si="533"/>
        <v>314628065681.66364</v>
      </c>
      <c r="M1247" s="259">
        <f t="shared" si="534"/>
        <v>4906758692667.3545</v>
      </c>
      <c r="N1247" s="456">
        <f t="shared" si="518"/>
        <v>1.000000000000098E-2</v>
      </c>
      <c r="O1247" s="457">
        <f t="shared" si="535"/>
        <v>1.0000000000000163E-2</v>
      </c>
      <c r="Q1247" s="353">
        <v>1218</v>
      </c>
      <c r="R1247" s="54">
        <f t="shared" si="519"/>
        <v>1.2545462715170612E-32</v>
      </c>
      <c r="S1247" s="253">
        <f t="shared" ref="S1247:S1310" si="538">$C$11*R1247^$C$7</f>
        <v>4.0752456843531299E-13</v>
      </c>
      <c r="T1247" s="253">
        <f t="shared" ref="T1247:T1310" si="539">$C$8*S1247</f>
        <v>1.8508482135468071E-13</v>
      </c>
      <c r="U1247">
        <f t="shared" si="520"/>
        <v>7.8181795119710558E-34</v>
      </c>
      <c r="V1247" s="253">
        <f t="shared" si="521"/>
        <v>1.8508482135468071E-13</v>
      </c>
      <c r="W1247" s="253">
        <f t="shared" si="522"/>
        <v>2.2243974708063227E-13</v>
      </c>
      <c r="X1247">
        <f t="shared" ref="X1247:X1310" si="540">(($C$8*$C$11)/($C$9+$C$10))^(1/(1-$C$7))</f>
        <v>113.65676595692612</v>
      </c>
      <c r="Y1247">
        <f t="shared" ref="Y1247:Y1310" si="541">$C$11*$C$17^$C$7</f>
        <v>15.595425926280697</v>
      </c>
      <c r="Z1247" s="55">
        <f t="shared" ref="Z1247:Z1310" si="542">(1-$C$8)*Y1247</f>
        <v>8.5124747496230029</v>
      </c>
      <c r="AA1247" s="477">
        <f t="shared" si="516"/>
        <v>3.9471546671555617E-21</v>
      </c>
      <c r="AB1247" s="253">
        <f t="shared" si="524"/>
        <v>314628065681.66364</v>
      </c>
      <c r="AC1247" s="261">
        <f t="shared" si="523"/>
        <v>0.12821866668455748</v>
      </c>
      <c r="AD1247" s="435">
        <f t="shared" si="517"/>
        <v>-1.5404755755586535E-2</v>
      </c>
      <c r="AE1247" s="478">
        <f t="shared" si="525"/>
        <v>-5.231878161430361E-2</v>
      </c>
    </row>
    <row r="1248" spans="2:31" x14ac:dyDescent="0.3">
      <c r="Q1248" s="353">
        <v>1219</v>
      </c>
      <c r="R1248" s="54">
        <f t="shared" ref="R1248:R1311" si="543">AA1248/AB1248</f>
        <v>1.1771385535767539E-32</v>
      </c>
      <c r="S1248" s="253">
        <f t="shared" si="538"/>
        <v>3.9727401187541253E-13</v>
      </c>
      <c r="T1248" s="253">
        <f t="shared" si="539"/>
        <v>1.8042934147291654E-13</v>
      </c>
      <c r="U1248">
        <f t="shared" ref="U1248:U1311" si="544">($C$9+$C$10)*R1248</f>
        <v>7.3357840450126931E-34</v>
      </c>
      <c r="V1248" s="253">
        <f t="shared" ref="V1248:V1311" si="545">T1248-U1248</f>
        <v>1.8042934147291654E-13</v>
      </c>
      <c r="W1248" s="253">
        <f t="shared" ref="W1248:W1311" si="546">(1-$C$8)*S1248</f>
        <v>2.1684467040249599E-13</v>
      </c>
      <c r="X1248">
        <f t="shared" si="540"/>
        <v>113.65676595692612</v>
      </c>
      <c r="Y1248">
        <f t="shared" si="541"/>
        <v>15.595425926280697</v>
      </c>
      <c r="Z1248" s="55">
        <f t="shared" si="542"/>
        <v>8.5124747496230029</v>
      </c>
      <c r="AA1248" s="477">
        <f t="shared" ref="AA1248:AA1311" si="547">AA1247*(1-$C$9)</f>
        <v>3.740644344126771E-21</v>
      </c>
      <c r="AB1248" s="253">
        <f t="shared" ref="AB1248:AB1311" si="548">AB1247*(1+$C$10)</f>
        <v>317774346338.48029</v>
      </c>
      <c r="AC1248" s="261">
        <f t="shared" ref="AC1248:AC1311" si="549">$C$11*(AA1248^$C$7)*(AB1248^(1-$C$7))</f>
        <v>0.12624348944097494</v>
      </c>
      <c r="AD1248" s="435">
        <f t="shared" si="517"/>
        <v>-1.5404755755586296E-2</v>
      </c>
      <c r="AE1248" s="478">
        <f t="shared" ref="AE1248:AE1311" si="550">(AA1248-AA1247)/AA1247</f>
        <v>-5.2318781614303506E-2</v>
      </c>
    </row>
    <row r="1249" spans="17:31" x14ac:dyDescent="0.3">
      <c r="Q1249" s="353">
        <v>1220</v>
      </c>
      <c r="R1249" s="54">
        <f t="shared" si="543"/>
        <v>1.1045070283786082E-32</v>
      </c>
      <c r="S1249" s="253">
        <f t="shared" si="538"/>
        <v>3.872812898558716E-13</v>
      </c>
      <c r="T1249" s="253">
        <f t="shared" si="539"/>
        <v>1.7589096191721304E-13</v>
      </c>
      <c r="U1249">
        <f t="shared" si="544"/>
        <v>6.8831532292989904E-34</v>
      </c>
      <c r="V1249" s="253">
        <f t="shared" si="545"/>
        <v>1.7589096191721304E-13</v>
      </c>
      <c r="W1249" s="253">
        <f t="shared" si="546"/>
        <v>2.1139032793865857E-13</v>
      </c>
      <c r="X1249">
        <f t="shared" si="540"/>
        <v>113.65676595692612</v>
      </c>
      <c r="Y1249">
        <f t="shared" si="541"/>
        <v>15.595425926280697</v>
      </c>
      <c r="Z1249" s="55">
        <f t="shared" si="542"/>
        <v>8.5124747496230029</v>
      </c>
      <c r="AA1249" s="477">
        <f t="shared" si="547"/>
        <v>3.5449383895896224E-21</v>
      </c>
      <c r="AB1249" s="253">
        <f t="shared" si="548"/>
        <v>320952089801.86511</v>
      </c>
      <c r="AC1249" s="261">
        <f t="shared" si="549"/>
        <v>0.12429873932040376</v>
      </c>
      <c r="AD1249" s="435">
        <f t="shared" ref="AD1249:AD1312" si="551">(AC1249-AC1248)/AC1248</f>
        <v>-1.5404755755586428E-2</v>
      </c>
      <c r="AE1249" s="478">
        <f t="shared" si="550"/>
        <v>-5.2318781614303658E-2</v>
      </c>
    </row>
    <row r="1250" spans="17:31" x14ac:dyDescent="0.3">
      <c r="Q1250" s="353">
        <v>1221</v>
      </c>
      <c r="R1250" s="54">
        <f t="shared" si="543"/>
        <v>1.0363569964053509E-32</v>
      </c>
      <c r="S1250" s="253">
        <f t="shared" si="538"/>
        <v>3.7753991700686386E-13</v>
      </c>
      <c r="T1250" s="253">
        <f t="shared" si="539"/>
        <v>1.7146673723689385E-13</v>
      </c>
      <c r="U1250">
        <f t="shared" si="544"/>
        <v>6.4584505333440673E-34</v>
      </c>
      <c r="V1250" s="253">
        <f t="shared" si="545"/>
        <v>1.7146673723689385E-13</v>
      </c>
      <c r="W1250" s="253">
        <f t="shared" si="546"/>
        <v>2.0607317976997001E-13</v>
      </c>
      <c r="X1250">
        <f t="shared" si="540"/>
        <v>113.65676595692612</v>
      </c>
      <c r="Y1250">
        <f t="shared" si="541"/>
        <v>15.595425926280697</v>
      </c>
      <c r="Z1250" s="55">
        <f t="shared" si="542"/>
        <v>8.5124747496230029</v>
      </c>
      <c r="AA1250" s="477">
        <f t="shared" si="547"/>
        <v>3.359471532148522E-21</v>
      </c>
      <c r="AB1250" s="253">
        <f t="shared" si="548"/>
        <v>324161610699.88379</v>
      </c>
      <c r="AC1250" s="261">
        <f t="shared" si="549"/>
        <v>0.12238394760044609</v>
      </c>
      <c r="AD1250" s="435">
        <f t="shared" si="551"/>
        <v>-1.5404755755582799E-2</v>
      </c>
      <c r="AE1250" s="478">
        <f t="shared" si="550"/>
        <v>-5.231878161430354E-2</v>
      </c>
    </row>
    <row r="1251" spans="17:31" x14ac:dyDescent="0.3">
      <c r="Q1251" s="353">
        <v>1222</v>
      </c>
      <c r="R1251" s="54">
        <f t="shared" si="543"/>
        <v>9.7241194161976601E-33</v>
      </c>
      <c r="S1251" s="253">
        <f t="shared" si="538"/>
        <v>3.6804357108652391E-13</v>
      </c>
      <c r="T1251" s="253">
        <f t="shared" si="539"/>
        <v>1.6715379606886374E-13</v>
      </c>
      <c r="U1251">
        <f t="shared" si="544"/>
        <v>6.0599527428943133E-34</v>
      </c>
      <c r="V1251" s="253">
        <f t="shared" si="545"/>
        <v>1.6715379606886374E-13</v>
      </c>
      <c r="W1251" s="253">
        <f t="shared" si="546"/>
        <v>2.0088977501766017E-13</v>
      </c>
      <c r="X1251">
        <f t="shared" si="540"/>
        <v>113.65676595692612</v>
      </c>
      <c r="Y1251">
        <f t="shared" si="541"/>
        <v>15.595425926280697</v>
      </c>
      <c r="Z1251" s="55">
        <f t="shared" si="542"/>
        <v>8.5124747496230029</v>
      </c>
      <c r="AA1251" s="477">
        <f t="shared" si="547"/>
        <v>3.1837080747185738E-21</v>
      </c>
      <c r="AB1251" s="253">
        <f t="shared" si="548"/>
        <v>327403226806.88263</v>
      </c>
      <c r="AC1251" s="261">
        <f t="shared" si="549"/>
        <v>0.1204986527792563</v>
      </c>
      <c r="AD1251" s="435">
        <f t="shared" si="551"/>
        <v>-1.5404755755589963E-2</v>
      </c>
      <c r="AE1251" s="478">
        <f t="shared" si="550"/>
        <v>-5.2318781614303547E-2</v>
      </c>
    </row>
    <row r="1252" spans="17:31" x14ac:dyDescent="0.3">
      <c r="Q1252" s="353">
        <v>1223</v>
      </c>
      <c r="R1252" s="54">
        <f t="shared" si="543"/>
        <v>9.1241240951190154E-33</v>
      </c>
      <c r="S1252" s="253">
        <f t="shared" si="538"/>
        <v>3.5878608887774518E-13</v>
      </c>
      <c r="T1252" s="253">
        <f t="shared" si="539"/>
        <v>1.6294933927406336E-13</v>
      </c>
      <c r="U1252">
        <f t="shared" si="544"/>
        <v>5.686042969055273E-34</v>
      </c>
      <c r="V1252" s="253">
        <f t="shared" si="545"/>
        <v>1.6294933927406336E-13</v>
      </c>
      <c r="W1252" s="253">
        <f t="shared" si="546"/>
        <v>1.9583674960368183E-13</v>
      </c>
      <c r="X1252">
        <f t="shared" si="540"/>
        <v>113.65676595692612</v>
      </c>
      <c r="Y1252">
        <f t="shared" si="541"/>
        <v>15.595425926280697</v>
      </c>
      <c r="Z1252" s="55">
        <f t="shared" si="542"/>
        <v>8.5124747496230029</v>
      </c>
      <c r="AA1252" s="477">
        <f t="shared" si="547"/>
        <v>3.0171403472336777E-21</v>
      </c>
      <c r="AB1252" s="253">
        <f t="shared" si="548"/>
        <v>330677259074.95148</v>
      </c>
      <c r="AC1252" s="261">
        <f t="shared" si="549"/>
        <v>0.11864240046431422</v>
      </c>
      <c r="AD1252" s="435">
        <f t="shared" si="551"/>
        <v>-1.5404755755589881E-2</v>
      </c>
      <c r="AE1252" s="478">
        <f t="shared" si="550"/>
        <v>-5.2318781614303624E-2</v>
      </c>
    </row>
    <row r="1253" spans="17:31" x14ac:dyDescent="0.3">
      <c r="Q1253" s="353">
        <v>1224</v>
      </c>
      <c r="R1253" s="54">
        <f t="shared" si="543"/>
        <v>8.561149543727403E-33</v>
      </c>
      <c r="S1253" s="253">
        <f t="shared" si="538"/>
        <v>3.4976146218819981E-13</v>
      </c>
      <c r="T1253" s="253">
        <f t="shared" si="539"/>
        <v>1.5885063812080437E-13</v>
      </c>
      <c r="U1253">
        <f t="shared" si="544"/>
        <v>5.3352040878294286E-34</v>
      </c>
      <c r="V1253" s="253">
        <f t="shared" si="545"/>
        <v>1.5885063812080437E-13</v>
      </c>
      <c r="W1253" s="253">
        <f t="shared" si="546"/>
        <v>1.9091082406739545E-13</v>
      </c>
      <c r="X1253">
        <f t="shared" si="540"/>
        <v>113.65676595692612</v>
      </c>
      <c r="Y1253">
        <f t="shared" si="541"/>
        <v>15.595425926280697</v>
      </c>
      <c r="Z1253" s="55">
        <f t="shared" si="542"/>
        <v>8.5124747496230029</v>
      </c>
      <c r="AA1253" s="477">
        <f t="shared" si="547"/>
        <v>2.8592872403070547E-21</v>
      </c>
      <c r="AB1253" s="253">
        <f t="shared" si="548"/>
        <v>333984031665.70099</v>
      </c>
      <c r="AC1253" s="261">
        <f t="shared" si="549"/>
        <v>0.11681474326290499</v>
      </c>
      <c r="AD1253" s="435">
        <f t="shared" si="551"/>
        <v>-1.5404755755586415E-2</v>
      </c>
      <c r="AE1253" s="478">
        <f t="shared" si="550"/>
        <v>-5.2318781614303603E-2</v>
      </c>
    </row>
    <row r="1254" spans="17:31" x14ac:dyDescent="0.3">
      <c r="Q1254" s="353">
        <v>1225</v>
      </c>
      <c r="R1254" s="54">
        <f t="shared" si="543"/>
        <v>8.0329115152294408E-33</v>
      </c>
      <c r="S1254" s="253">
        <f t="shared" si="538"/>
        <v>3.4096383395096213E-13</v>
      </c>
      <c r="T1254" s="253">
        <f t="shared" si="539"/>
        <v>1.5485503251379543E-13</v>
      </c>
      <c r="U1254">
        <f t="shared" si="544"/>
        <v>5.0060125844460811E-34</v>
      </c>
      <c r="V1254" s="253">
        <f t="shared" si="545"/>
        <v>1.5485503251379543E-13</v>
      </c>
      <c r="W1254" s="253">
        <f t="shared" si="546"/>
        <v>1.861088014371667E-13</v>
      </c>
      <c r="X1254">
        <f t="shared" si="540"/>
        <v>113.65676595692612</v>
      </c>
      <c r="Y1254">
        <f t="shared" si="541"/>
        <v>15.595425926280697</v>
      </c>
      <c r="Z1254" s="55">
        <f t="shared" si="542"/>
        <v>8.5124747496230029</v>
      </c>
      <c r="AA1254" s="477">
        <f t="shared" si="547"/>
        <v>2.7096928156088652E-21</v>
      </c>
      <c r="AB1254" s="253">
        <f t="shared" si="548"/>
        <v>337323871982.35797</v>
      </c>
      <c r="AC1254" s="261">
        <f t="shared" si="549"/>
        <v>0.11501524067428881</v>
      </c>
      <c r="AD1254" s="435">
        <f t="shared" si="551"/>
        <v>-1.5404755755582932E-2</v>
      </c>
      <c r="AE1254" s="478">
        <f t="shared" si="550"/>
        <v>-5.2318781614303575E-2</v>
      </c>
    </row>
    <row r="1255" spans="17:31" x14ac:dyDescent="0.3">
      <c r="Q1255" s="353">
        <v>1226</v>
      </c>
      <c r="R1255" s="54">
        <f t="shared" si="543"/>
        <v>7.537266704888244E-33</v>
      </c>
      <c r="S1255" s="253">
        <f t="shared" si="538"/>
        <v>3.3238749442322735E-13</v>
      </c>
      <c r="T1255" s="253">
        <f t="shared" si="539"/>
        <v>1.5095992926772001E-13</v>
      </c>
      <c r="U1255">
        <f t="shared" si="544"/>
        <v>4.6971327775069206E-34</v>
      </c>
      <c r="V1255" s="253">
        <f t="shared" si="545"/>
        <v>1.5095992926772001E-13</v>
      </c>
      <c r="W1255" s="253">
        <f t="shared" si="546"/>
        <v>1.8142756515550735E-13</v>
      </c>
      <c r="X1255">
        <f t="shared" si="540"/>
        <v>113.65676595692612</v>
      </c>
      <c r="Y1255">
        <f t="shared" si="541"/>
        <v>15.595425926280697</v>
      </c>
      <c r="Z1255" s="55">
        <f t="shared" si="542"/>
        <v>8.5124747496230029</v>
      </c>
      <c r="AA1255" s="477">
        <f t="shared" si="547"/>
        <v>2.5679249889471775E-21</v>
      </c>
      <c r="AB1255" s="253">
        <f t="shared" si="548"/>
        <v>340697110702.18158</v>
      </c>
      <c r="AC1255" s="261">
        <f t="shared" si="549"/>
        <v>0.11324345898353122</v>
      </c>
      <c r="AD1255" s="435">
        <f t="shared" si="551"/>
        <v>-1.5404755755588005E-2</v>
      </c>
      <c r="AE1255" s="478">
        <f t="shared" si="550"/>
        <v>-5.2318781614303617E-2</v>
      </c>
    </row>
    <row r="1256" spans="17:31" x14ac:dyDescent="0.3">
      <c r="Q1256" s="353">
        <v>1227</v>
      </c>
      <c r="R1256" s="54">
        <f t="shared" si="543"/>
        <v>7.0722040536499358E-33</v>
      </c>
      <c r="S1256" s="253">
        <f t="shared" si="538"/>
        <v>3.2402687748062034E-13</v>
      </c>
      <c r="T1256" s="253">
        <f t="shared" si="539"/>
        <v>1.4716280042422804E-13</v>
      </c>
      <c r="U1256">
        <f t="shared" si="544"/>
        <v>4.4073113995120291E-34</v>
      </c>
      <c r="V1256" s="253">
        <f t="shared" si="545"/>
        <v>1.4716280042422804E-13</v>
      </c>
      <c r="W1256" s="253">
        <f t="shared" si="546"/>
        <v>1.768640770563923E-13</v>
      </c>
      <c r="X1256">
        <f t="shared" si="540"/>
        <v>113.65676595692612</v>
      </c>
      <c r="Y1256">
        <f t="shared" si="541"/>
        <v>15.595425926280697</v>
      </c>
      <c r="Z1256" s="55">
        <f t="shared" si="542"/>
        <v>8.5124747496230029</v>
      </c>
      <c r="AA1256" s="477">
        <f t="shared" si="547"/>
        <v>2.433574282248537E-21</v>
      </c>
      <c r="AB1256" s="253">
        <f t="shared" si="548"/>
        <v>344104081809.20337</v>
      </c>
      <c r="AC1256" s="261">
        <f t="shared" si="549"/>
        <v>0.11149897115697195</v>
      </c>
      <c r="AD1256" s="435">
        <f t="shared" si="551"/>
        <v>-1.5404755755588195E-2</v>
      </c>
      <c r="AE1256" s="478">
        <f t="shared" si="550"/>
        <v>-5.2318781614303658E-2</v>
      </c>
    </row>
    <row r="1257" spans="17:31" x14ac:dyDescent="0.3">
      <c r="Q1257" s="353">
        <v>1228</v>
      </c>
      <c r="R1257" s="54">
        <f t="shared" si="543"/>
        <v>6.6358365883517134E-33</v>
      </c>
      <c r="S1257" s="253">
        <f t="shared" si="538"/>
        <v>3.1587655700473899E-13</v>
      </c>
      <c r="T1257" s="253">
        <f t="shared" si="539"/>
        <v>1.4346118161127214E-13</v>
      </c>
      <c r="U1257">
        <f t="shared" si="544"/>
        <v>4.1353725117769578E-34</v>
      </c>
      <c r="V1257" s="253">
        <f t="shared" si="545"/>
        <v>1.4346118161127214E-13</v>
      </c>
      <c r="W1257" s="253">
        <f t="shared" si="546"/>
        <v>1.7241537539346685E-13</v>
      </c>
      <c r="X1257">
        <f t="shared" si="540"/>
        <v>113.65676595692612</v>
      </c>
      <c r="Y1257">
        <f t="shared" si="541"/>
        <v>15.595425926280697</v>
      </c>
      <c r="Z1257" s="55">
        <f t="shared" si="542"/>
        <v>8.5124747496230029</v>
      </c>
      <c r="AA1257" s="477">
        <f t="shared" si="547"/>
        <v>2.3062526408333901E-21</v>
      </c>
      <c r="AB1257" s="253">
        <f t="shared" si="548"/>
        <v>347545122627.29541</v>
      </c>
      <c r="AC1257" s="261">
        <f t="shared" si="549"/>
        <v>0.10978135673929962</v>
      </c>
      <c r="AD1257" s="435">
        <f t="shared" si="551"/>
        <v>-1.5404755755586469E-2</v>
      </c>
      <c r="AE1257" s="478">
        <f t="shared" si="550"/>
        <v>-5.2318781614303637E-2</v>
      </c>
    </row>
    <row r="1258" spans="17:31" x14ac:dyDescent="0.3">
      <c r="Q1258" s="353">
        <v>1229</v>
      </c>
      <c r="R1258" s="54">
        <f t="shared" si="543"/>
        <v>6.2263937654035006E-33</v>
      </c>
      <c r="S1258" s="253">
        <f t="shared" si="538"/>
        <v>3.0793124336154812E-13</v>
      </c>
      <c r="T1258" s="253">
        <f t="shared" si="539"/>
        <v>1.3985267044370479E-13</v>
      </c>
      <c r="U1258">
        <f t="shared" si="544"/>
        <v>3.8802127331084218E-34</v>
      </c>
      <c r="V1258" s="253">
        <f t="shared" si="545"/>
        <v>1.3985267044370479E-13</v>
      </c>
      <c r="W1258" s="253">
        <f t="shared" si="546"/>
        <v>1.6807857291784333E-13</v>
      </c>
      <c r="X1258">
        <f t="shared" si="540"/>
        <v>113.65676595692612</v>
      </c>
      <c r="Y1258">
        <f t="shared" si="541"/>
        <v>15.595425926280697</v>
      </c>
      <c r="Z1258" s="55">
        <f t="shared" si="542"/>
        <v>8.5124747496230029</v>
      </c>
      <c r="AA1258" s="477">
        <f t="shared" si="547"/>
        <v>2.185592312570217E-21</v>
      </c>
      <c r="AB1258" s="253">
        <f t="shared" si="548"/>
        <v>351020573853.56836</v>
      </c>
      <c r="AC1258" s="261">
        <f t="shared" si="549"/>
        <v>0.10809020175221382</v>
      </c>
      <c r="AD1258" s="435">
        <f t="shared" si="551"/>
        <v>-1.5404755755586332E-2</v>
      </c>
      <c r="AE1258" s="478">
        <f t="shared" si="550"/>
        <v>-5.2318781614303568E-2</v>
      </c>
    </row>
    <row r="1259" spans="17:31" x14ac:dyDescent="0.3">
      <c r="Q1259" s="353">
        <v>1230</v>
      </c>
      <c r="R1259" s="54">
        <f t="shared" si="543"/>
        <v>5.8422142868779142E-33</v>
      </c>
      <c r="S1259" s="253">
        <f t="shared" si="538"/>
        <v>3.0018577996836608E-13</v>
      </c>
      <c r="T1259" s="253">
        <f t="shared" si="539"/>
        <v>1.3633492496411201E-13</v>
      </c>
      <c r="U1259">
        <f t="shared" si="544"/>
        <v>3.6407967628790914E-34</v>
      </c>
      <c r="V1259" s="253">
        <f t="shared" si="545"/>
        <v>1.3633492496411201E-13</v>
      </c>
      <c r="W1259" s="253">
        <f t="shared" si="546"/>
        <v>1.6385085500425408E-13</v>
      </c>
      <c r="X1259">
        <f t="shared" si="540"/>
        <v>113.65676595692612</v>
      </c>
      <c r="Y1259">
        <f t="shared" si="541"/>
        <v>15.595425926280697</v>
      </c>
      <c r="Z1259" s="55">
        <f t="shared" si="542"/>
        <v>8.5124747496230029</v>
      </c>
      <c r="AA1259" s="477">
        <f t="shared" si="547"/>
        <v>2.0712447856709553E-21</v>
      </c>
      <c r="AB1259" s="253">
        <f t="shared" si="548"/>
        <v>354530779592.10406</v>
      </c>
      <c r="AC1259" s="261">
        <f t="shared" si="549"/>
        <v>0.10642509859464871</v>
      </c>
      <c r="AD1259" s="435">
        <f t="shared" si="551"/>
        <v>-1.5404755755588157E-2</v>
      </c>
      <c r="AE1259" s="478">
        <f t="shared" si="550"/>
        <v>-5.2318781614303519E-2</v>
      </c>
    </row>
    <row r="1260" spans="17:31" x14ac:dyDescent="0.3">
      <c r="Q1260" s="353">
        <v>1231</v>
      </c>
      <c r="R1260" s="54">
        <f t="shared" si="543"/>
        <v>5.4817393598601822E-33</v>
      </c>
      <c r="S1260" s="253">
        <f t="shared" si="538"/>
        <v>2.9263513994718176E-13</v>
      </c>
      <c r="T1260" s="253">
        <f t="shared" si="539"/>
        <v>1.329056621228553E-13</v>
      </c>
      <c r="U1260">
        <f t="shared" si="544"/>
        <v>3.4161531803365908E-34</v>
      </c>
      <c r="V1260" s="253">
        <f t="shared" si="545"/>
        <v>1.329056621228553E-13</v>
      </c>
      <c r="W1260" s="253">
        <f t="shared" si="546"/>
        <v>1.5972947782432645E-13</v>
      </c>
      <c r="X1260">
        <f t="shared" si="540"/>
        <v>113.65676595692612</v>
      </c>
      <c r="Y1260">
        <f t="shared" si="541"/>
        <v>15.595425926280697</v>
      </c>
      <c r="Z1260" s="55">
        <f t="shared" si="542"/>
        <v>8.5124747496230029</v>
      </c>
      <c r="AA1260" s="477">
        <f t="shared" si="547"/>
        <v>1.9628797820596714E-21</v>
      </c>
      <c r="AB1260" s="253">
        <f t="shared" si="548"/>
        <v>358076087388.02509</v>
      </c>
      <c r="AC1260" s="261">
        <f t="shared" si="549"/>
        <v>0.10478564594453395</v>
      </c>
      <c r="AD1260" s="435">
        <f t="shared" si="551"/>
        <v>-1.5404755755586421E-2</v>
      </c>
      <c r="AE1260" s="478">
        <f t="shared" si="550"/>
        <v>-5.2318781614303637E-2</v>
      </c>
    </row>
    <row r="1261" spans="17:31" x14ac:dyDescent="0.3">
      <c r="Q1261" s="353">
        <v>1232</v>
      </c>
      <c r="R1261" s="54">
        <f t="shared" si="543"/>
        <v>5.1435063717080453E-33</v>
      </c>
      <c r="S1261" s="253">
        <f t="shared" si="538"/>
        <v>2.8527442286217214E-13</v>
      </c>
      <c r="T1261" s="253">
        <f t="shared" si="539"/>
        <v>1.295626562963548E-13</v>
      </c>
      <c r="U1261">
        <f t="shared" si="544"/>
        <v>3.2053705031025269E-34</v>
      </c>
      <c r="V1261" s="253">
        <f t="shared" si="545"/>
        <v>1.295626562963548E-13</v>
      </c>
      <c r="W1261" s="253">
        <f t="shared" si="546"/>
        <v>1.5571176656581734E-13</v>
      </c>
      <c r="X1261">
        <f t="shared" si="540"/>
        <v>113.65676595692612</v>
      </c>
      <c r="Y1261">
        <f t="shared" si="541"/>
        <v>15.595425926280697</v>
      </c>
      <c r="Z1261" s="55">
        <f t="shared" si="542"/>
        <v>8.5124747496230029</v>
      </c>
      <c r="AA1261" s="477">
        <f t="shared" si="547"/>
        <v>1.8601843034069598E-21</v>
      </c>
      <c r="AB1261" s="253">
        <f t="shared" si="548"/>
        <v>361656848261.90533</v>
      </c>
      <c r="AC1261" s="261">
        <f t="shared" si="549"/>
        <v>0.1031714486620669</v>
      </c>
      <c r="AD1261" s="435">
        <f t="shared" si="551"/>
        <v>-1.5404755755587826E-2</v>
      </c>
      <c r="AE1261" s="478">
        <f t="shared" si="550"/>
        <v>-5.2318781614303519E-2</v>
      </c>
    </row>
    <row r="1262" spans="17:31" x14ac:dyDescent="0.3">
      <c r="Q1262" s="353">
        <v>1233</v>
      </c>
      <c r="R1262" s="54">
        <f t="shared" si="543"/>
        <v>4.8261429555592802E-33</v>
      </c>
      <c r="S1262" s="253">
        <f t="shared" si="538"/>
        <v>2.7809885153927113E-13</v>
      </c>
      <c r="T1262" s="253">
        <f t="shared" si="539"/>
        <v>1.2630373784263777E-13</v>
      </c>
      <c r="U1262">
        <f t="shared" si="544"/>
        <v>3.0075934888690847E-34</v>
      </c>
      <c r="V1262" s="253">
        <f t="shared" si="545"/>
        <v>1.2630373784263777E-13</v>
      </c>
      <c r="W1262" s="253">
        <f t="shared" si="546"/>
        <v>1.5179511369663336E-13</v>
      </c>
      <c r="X1262">
        <f t="shared" si="540"/>
        <v>113.65676595692612</v>
      </c>
      <c r="Y1262">
        <f t="shared" si="541"/>
        <v>15.595425926280697</v>
      </c>
      <c r="Z1262" s="55">
        <f t="shared" si="542"/>
        <v>8.5124747496230029</v>
      </c>
      <c r="AA1262" s="477">
        <f t="shared" si="547"/>
        <v>1.7628617270746557E-21</v>
      </c>
      <c r="AB1262" s="253">
        <f t="shared" si="548"/>
        <v>365273416744.52441</v>
      </c>
      <c r="AC1262" s="261">
        <f t="shared" si="549"/>
        <v>0.10158211769447772</v>
      </c>
      <c r="AD1262" s="435">
        <f t="shared" si="551"/>
        <v>-1.540475575558653E-2</v>
      </c>
      <c r="AE1262" s="478">
        <f t="shared" si="550"/>
        <v>-5.2318781614303519E-2</v>
      </c>
    </row>
    <row r="1263" spans="17:31" x14ac:dyDescent="0.3">
      <c r="Q1263" s="353">
        <v>1234</v>
      </c>
      <c r="R1263" s="54">
        <f t="shared" si="543"/>
        <v>4.5283614220078858E-33</v>
      </c>
      <c r="S1263" s="253">
        <f t="shared" si="538"/>
        <v>2.7110376896574246E-13</v>
      </c>
      <c r="T1263" s="253">
        <f t="shared" si="539"/>
        <v>1.2312679169322224E-13</v>
      </c>
      <c r="U1263">
        <f t="shared" si="544"/>
        <v>2.8220196652874668E-34</v>
      </c>
      <c r="V1263" s="253">
        <f t="shared" si="545"/>
        <v>1.2312679169322224E-13</v>
      </c>
      <c r="W1263" s="253">
        <f t="shared" si="546"/>
        <v>1.4797697727252022E-13</v>
      </c>
      <c r="X1263">
        <f t="shared" si="540"/>
        <v>113.65676595692612</v>
      </c>
      <c r="Y1263">
        <f t="shared" si="541"/>
        <v>15.595425926280697</v>
      </c>
      <c r="Z1263" s="55">
        <f t="shared" si="542"/>
        <v>8.5124747496230029</v>
      </c>
      <c r="AA1263" s="477">
        <f t="shared" si="547"/>
        <v>1.6706309493596228E-21</v>
      </c>
      <c r="AB1263" s="253">
        <f t="shared" si="548"/>
        <v>368926150911.96967</v>
      </c>
      <c r="AC1263" s="261">
        <f t="shared" si="549"/>
        <v>0.10001726998225924</v>
      </c>
      <c r="AD1263" s="435">
        <f t="shared" si="551"/>
        <v>-1.5404755755584686E-2</v>
      </c>
      <c r="AE1263" s="478">
        <f t="shared" si="550"/>
        <v>-5.231878161430354E-2</v>
      </c>
    </row>
    <row r="1264" spans="17:31" x14ac:dyDescent="0.3">
      <c r="Q1264" s="353">
        <v>1235</v>
      </c>
      <c r="R1264" s="54">
        <f t="shared" si="543"/>
        <v>4.2489535343556614E-33</v>
      </c>
      <c r="S1264" s="253">
        <f t="shared" si="538"/>
        <v>2.6428463526772928E-13</v>
      </c>
      <c r="T1264" s="253">
        <f t="shared" si="539"/>
        <v>1.2002975598041518E-13</v>
      </c>
      <c r="U1264">
        <f t="shared" si="544"/>
        <v>2.6478960739683384E-34</v>
      </c>
      <c r="V1264" s="253">
        <f t="shared" si="545"/>
        <v>1.2002975598041518E-13</v>
      </c>
      <c r="W1264" s="253">
        <f t="shared" si="546"/>
        <v>1.442548792873141E-13</v>
      </c>
      <c r="X1264">
        <f t="shared" si="540"/>
        <v>113.65676595692612</v>
      </c>
      <c r="Y1264">
        <f t="shared" si="541"/>
        <v>15.595425926280697</v>
      </c>
      <c r="Z1264" s="55">
        <f t="shared" si="542"/>
        <v>8.5124747496230029</v>
      </c>
      <c r="AA1264" s="477">
        <f t="shared" si="547"/>
        <v>1.5832255735619801E-21</v>
      </c>
      <c r="AB1264" s="253">
        <f t="shared" si="548"/>
        <v>372615412421.08936</v>
      </c>
      <c r="AC1264" s="261">
        <f t="shared" si="549"/>
        <v>9.8476528366841995E-2</v>
      </c>
      <c r="AD1264" s="435">
        <f t="shared" si="551"/>
        <v>-1.5404755755586363E-2</v>
      </c>
      <c r="AE1264" s="478">
        <f t="shared" si="550"/>
        <v>-5.231878161430354E-2</v>
      </c>
    </row>
    <row r="1265" spans="17:31" x14ac:dyDescent="0.3">
      <c r="Q1265" s="353">
        <v>1236</v>
      </c>
      <c r="R1265" s="54">
        <f t="shared" si="543"/>
        <v>3.9867856062399847E-33</v>
      </c>
      <c r="S1265" s="253">
        <f t="shared" si="538"/>
        <v>2.5763702476383574E-13</v>
      </c>
      <c r="T1265" s="253">
        <f t="shared" si="539"/>
        <v>1.1701062069914211E-13</v>
      </c>
      <c r="U1265">
        <f t="shared" si="544"/>
        <v>2.4845162153831854E-34</v>
      </c>
      <c r="V1265" s="253">
        <f t="shared" si="545"/>
        <v>1.1701062069914211E-13</v>
      </c>
      <c r="W1265" s="253">
        <f t="shared" si="546"/>
        <v>1.4062640406469363E-13</v>
      </c>
      <c r="X1265">
        <f t="shared" si="540"/>
        <v>113.65676595692612</v>
      </c>
      <c r="Y1265">
        <f t="shared" si="541"/>
        <v>15.595425926280697</v>
      </c>
      <c r="Z1265" s="55">
        <f t="shared" si="542"/>
        <v>8.5124747496230029</v>
      </c>
      <c r="AA1265" s="477">
        <f t="shared" si="547"/>
        <v>1.5003931405326103E-21</v>
      </c>
      <c r="AB1265" s="253">
        <f t="shared" si="548"/>
        <v>376341566545.30023</v>
      </c>
      <c r="AC1265" s="261">
        <f t="shared" si="549"/>
        <v>9.6959521499692738E-2</v>
      </c>
      <c r="AD1265" s="435">
        <f t="shared" si="551"/>
        <v>-1.5404755755586195E-2</v>
      </c>
      <c r="AE1265" s="478">
        <f t="shared" si="550"/>
        <v>-5.231878161430361E-2</v>
      </c>
    </row>
    <row r="1266" spans="17:31" x14ac:dyDescent="0.3">
      <c r="Q1266" s="353">
        <v>1237</v>
      </c>
      <c r="R1266" s="54">
        <f t="shared" si="543"/>
        <v>3.7407939017466002E-33</v>
      </c>
      <c r="S1266" s="253">
        <f t="shared" si="538"/>
        <v>2.5115662309282492E-13</v>
      </c>
      <c r="T1266" s="253">
        <f t="shared" si="539"/>
        <v>1.1406742640243802E-13</v>
      </c>
      <c r="U1266">
        <f t="shared" si="544"/>
        <v>2.3312171822706503E-34</v>
      </c>
      <c r="V1266" s="253">
        <f t="shared" si="545"/>
        <v>1.1406742640243802E-13</v>
      </c>
      <c r="W1266" s="253">
        <f t="shared" si="546"/>
        <v>1.370891966903869E-13</v>
      </c>
      <c r="X1266">
        <f t="shared" si="540"/>
        <v>113.65676595692612</v>
      </c>
      <c r="Y1266">
        <f t="shared" si="541"/>
        <v>15.595425926280697</v>
      </c>
      <c r="Z1266" s="55">
        <f t="shared" si="542"/>
        <v>8.5124747496230029</v>
      </c>
      <c r="AA1266" s="477">
        <f t="shared" si="547"/>
        <v>1.4218943994774856E-21</v>
      </c>
      <c r="AB1266" s="253">
        <f t="shared" si="548"/>
        <v>380104982210.75323</v>
      </c>
      <c r="AC1266" s="261">
        <f t="shared" si="549"/>
        <v>9.5465883752811245E-2</v>
      </c>
      <c r="AD1266" s="435">
        <f t="shared" si="551"/>
        <v>-1.5404755755588443E-2</v>
      </c>
      <c r="AE1266" s="478">
        <f t="shared" si="550"/>
        <v>-5.2318781614303554E-2</v>
      </c>
    </row>
    <row r="1267" spans="17:31" x14ac:dyDescent="0.3">
      <c r="Q1267" s="353">
        <v>1238</v>
      </c>
      <c r="R1267" s="54">
        <f t="shared" si="543"/>
        <v>3.5099803193435652E-33</v>
      </c>
      <c r="S1267" s="253">
        <f t="shared" si="538"/>
        <v>2.4483922441354687E-13</v>
      </c>
      <c r="T1267" s="253">
        <f t="shared" si="539"/>
        <v>1.1119826292974282E-13</v>
      </c>
      <c r="U1267">
        <f t="shared" si="544"/>
        <v>2.1873769699167522E-34</v>
      </c>
      <c r="V1267" s="253">
        <f t="shared" si="545"/>
        <v>1.1119826292974282E-13</v>
      </c>
      <c r="W1267" s="253">
        <f t="shared" si="546"/>
        <v>1.3364096148380405E-13</v>
      </c>
      <c r="X1267">
        <f t="shared" si="540"/>
        <v>113.65676595692612</v>
      </c>
      <c r="Y1267">
        <f t="shared" si="541"/>
        <v>15.595425926280697</v>
      </c>
      <c r="Z1267" s="55">
        <f t="shared" si="542"/>
        <v>8.5124747496230029</v>
      </c>
      <c r="AA1267" s="477">
        <f t="shared" si="547"/>
        <v>1.3475026169126218E-21</v>
      </c>
      <c r="AB1267" s="253">
        <f t="shared" si="548"/>
        <v>383906032032.86078</v>
      </c>
      <c r="AC1267" s="261">
        <f t="shared" si="549"/>
        <v>9.3995255130607483E-2</v>
      </c>
      <c r="AD1267" s="435">
        <f t="shared" si="551"/>
        <v>-1.5404755755591649E-2</v>
      </c>
      <c r="AE1267" s="478">
        <f t="shared" si="550"/>
        <v>-5.2318781614303554E-2</v>
      </c>
    </row>
    <row r="1268" spans="17:31" x14ac:dyDescent="0.3">
      <c r="Q1268" s="353">
        <v>1239</v>
      </c>
      <c r="R1268" s="54">
        <f t="shared" si="543"/>
        <v>3.2934083421240852E-33</v>
      </c>
      <c r="S1268" s="253">
        <f t="shared" si="538"/>
        <v>2.386807286753161E-13</v>
      </c>
      <c r="T1268" s="253">
        <f t="shared" si="539"/>
        <v>1.0840126816719286E-13</v>
      </c>
      <c r="U1268">
        <f t="shared" si="544"/>
        <v>2.0524119523955652E-34</v>
      </c>
      <c r="V1268" s="253">
        <f t="shared" si="545"/>
        <v>1.0840126816719286E-13</v>
      </c>
      <c r="W1268" s="253">
        <f t="shared" si="546"/>
        <v>1.3027946050812325E-13</v>
      </c>
      <c r="X1268">
        <f t="shared" si="540"/>
        <v>113.65676595692612</v>
      </c>
      <c r="Y1268">
        <f t="shared" si="541"/>
        <v>15.595425926280697</v>
      </c>
      <c r="Z1268" s="55">
        <f t="shared" si="542"/>
        <v>8.5124747496230029</v>
      </c>
      <c r="AA1268" s="477">
        <f t="shared" si="547"/>
        <v>1.2770029217736677E-21</v>
      </c>
      <c r="AB1268" s="253">
        <f t="shared" si="548"/>
        <v>387745092353.18939</v>
      </c>
      <c r="AC1268" s="261">
        <f t="shared" si="549"/>
        <v>9.2547281183136973E-2</v>
      </c>
      <c r="AD1268" s="435">
        <f t="shared" si="551"/>
        <v>-1.5404755755580786E-2</v>
      </c>
      <c r="AE1268" s="478">
        <f t="shared" si="550"/>
        <v>-5.231878161430361E-2</v>
      </c>
    </row>
    <row r="1269" spans="17:31" x14ac:dyDescent="0.3">
      <c r="Q1269" s="353">
        <v>1240</v>
      </c>
      <c r="R1269" s="54">
        <f t="shared" si="543"/>
        <v>3.090199237926504E-33</v>
      </c>
      <c r="S1269" s="253">
        <f t="shared" si="538"/>
        <v>2.3267713895693753E-13</v>
      </c>
      <c r="T1269" s="253">
        <f t="shared" si="539"/>
        <v>1.0567462683909026E-13</v>
      </c>
      <c r="U1269">
        <f t="shared" si="544"/>
        <v>1.9257745145302919E-34</v>
      </c>
      <c r="V1269" s="253">
        <f t="shared" si="545"/>
        <v>1.0567462683909026E-13</v>
      </c>
      <c r="W1269" s="253">
        <f t="shared" si="546"/>
        <v>1.2700251211784725E-13</v>
      </c>
      <c r="X1269">
        <f t="shared" si="540"/>
        <v>113.65676595692612</v>
      </c>
      <c r="Y1269">
        <f t="shared" si="541"/>
        <v>15.595425926280697</v>
      </c>
      <c r="Z1269" s="55">
        <f t="shared" si="542"/>
        <v>8.5124747496230029</v>
      </c>
      <c r="AA1269" s="477">
        <f t="shared" si="547"/>
        <v>1.2101916847885636E-21</v>
      </c>
      <c r="AB1269" s="253">
        <f t="shared" si="548"/>
        <v>391622543276.72131</v>
      </c>
      <c r="AC1269" s="261">
        <f t="shared" si="549"/>
        <v>9.1121612920666978E-2</v>
      </c>
      <c r="AD1269" s="435">
        <f t="shared" si="551"/>
        <v>-1.5404755755588485E-2</v>
      </c>
      <c r="AE1269" s="478">
        <f t="shared" si="550"/>
        <v>-5.2318781614303582E-2</v>
      </c>
    </row>
    <row r="1270" spans="17:31" x14ac:dyDescent="0.3">
      <c r="Q1270" s="353">
        <v>1241</v>
      </c>
      <c r="R1270" s="54">
        <f t="shared" si="543"/>
        <v>2.8995284939136038E-33</v>
      </c>
      <c r="S1270" s="253">
        <f t="shared" si="538"/>
        <v>2.2682455887267081E-13</v>
      </c>
      <c r="T1270" s="253">
        <f t="shared" si="539"/>
        <v>1.0301656932977373E-13</v>
      </c>
      <c r="U1270">
        <f t="shared" si="544"/>
        <v>1.8069508299665248E-34</v>
      </c>
      <c r="V1270" s="253">
        <f t="shared" si="545"/>
        <v>1.0301656932977373E-13</v>
      </c>
      <c r="W1270" s="253">
        <f t="shared" si="546"/>
        <v>1.2380798954289709E-13</v>
      </c>
      <c r="X1270">
        <f t="shared" si="540"/>
        <v>113.65676595692612</v>
      </c>
      <c r="Y1270">
        <f t="shared" si="541"/>
        <v>15.595425926280697</v>
      </c>
      <c r="Z1270" s="55">
        <f t="shared" si="542"/>
        <v>8.5124747496230029</v>
      </c>
      <c r="AA1270" s="477">
        <f t="shared" si="547"/>
        <v>1.1468759303206645E-21</v>
      </c>
      <c r="AB1270" s="253">
        <f t="shared" si="548"/>
        <v>395538768709.48853</v>
      </c>
      <c r="AC1270" s="261">
        <f t="shared" si="549"/>
        <v>8.971790672956885E-2</v>
      </c>
      <c r="AD1270" s="435">
        <f t="shared" si="551"/>
        <v>-1.5404755755588235E-2</v>
      </c>
      <c r="AE1270" s="478">
        <f t="shared" si="550"/>
        <v>-5.2318781614303624E-2</v>
      </c>
    </row>
    <row r="1271" spans="17:31" x14ac:dyDescent="0.3">
      <c r="Q1271" s="353">
        <v>1242</v>
      </c>
      <c r="R1271" s="54">
        <f t="shared" si="543"/>
        <v>2.720622471144641E-33</v>
      </c>
      <c r="S1271" s="253">
        <f t="shared" si="538"/>
        <v>2.2111919004343458E-13</v>
      </c>
      <c r="T1271" s="253">
        <f t="shared" si="539"/>
        <v>1.0042537053511904E-13</v>
      </c>
      <c r="U1271">
        <f t="shared" si="544"/>
        <v>1.6954587763422985E-34</v>
      </c>
      <c r="V1271" s="253">
        <f t="shared" si="545"/>
        <v>1.0042537053511904E-13</v>
      </c>
      <c r="W1271" s="253">
        <f t="shared" si="546"/>
        <v>1.2069381950831555E-13</v>
      </c>
      <c r="X1271">
        <f t="shared" si="540"/>
        <v>113.65676595692612</v>
      </c>
      <c r="Y1271">
        <f t="shared" si="541"/>
        <v>15.595425926280697</v>
      </c>
      <c r="Z1271" s="55">
        <f t="shared" si="542"/>
        <v>8.5124747496230029</v>
      </c>
      <c r="AA1271" s="477">
        <f t="shared" si="547"/>
        <v>1.0868727789835165E-21</v>
      </c>
      <c r="AB1271" s="253">
        <f t="shared" si="548"/>
        <v>399494156396.58344</v>
      </c>
      <c r="AC1271" s="261">
        <f t="shared" si="549"/>
        <v>8.833582428949753E-2</v>
      </c>
      <c r="AD1271" s="435">
        <f t="shared" si="551"/>
        <v>-1.5404755755584504E-2</v>
      </c>
      <c r="AE1271" s="478">
        <f t="shared" si="550"/>
        <v>-5.2318781614303506E-2</v>
      </c>
    </row>
    <row r="1272" spans="17:31" x14ac:dyDescent="0.3">
      <c r="Q1272" s="353">
        <v>1243</v>
      </c>
      <c r="R1272" s="54">
        <f t="shared" si="543"/>
        <v>2.5527552655661958E-33</v>
      </c>
      <c r="S1272" s="253">
        <f t="shared" si="538"/>
        <v>2.1555732963162637E-13</v>
      </c>
      <c r="T1272" s="253">
        <f t="shared" si="539"/>
        <v>9.7899348742932068E-14</v>
      </c>
      <c r="U1272">
        <f t="shared" si="544"/>
        <v>1.5908459790958331E-34</v>
      </c>
      <c r="V1272" s="253">
        <f t="shared" si="545"/>
        <v>9.7899348742932068E-14</v>
      </c>
      <c r="W1272" s="253">
        <f t="shared" si="546"/>
        <v>1.1765798088869431E-13</v>
      </c>
      <c r="X1272">
        <f t="shared" si="540"/>
        <v>113.65676595692612</v>
      </c>
      <c r="Y1272">
        <f t="shared" si="541"/>
        <v>15.595425926280697</v>
      </c>
      <c r="Z1272" s="55">
        <f t="shared" si="542"/>
        <v>8.5124747496230029</v>
      </c>
      <c r="AA1272" s="477">
        <f t="shared" si="547"/>
        <v>1.0300089194173468E-21</v>
      </c>
      <c r="AB1272" s="253">
        <f t="shared" si="548"/>
        <v>403489097960.54926</v>
      </c>
      <c r="AC1272" s="261">
        <f t="shared" si="549"/>
        <v>8.6975032491849291E-2</v>
      </c>
      <c r="AD1272" s="435">
        <f t="shared" si="551"/>
        <v>-1.5404755755587907E-2</v>
      </c>
      <c r="AE1272" s="478">
        <f t="shared" si="550"/>
        <v>-5.2318781614303506E-2</v>
      </c>
    </row>
    <row r="1273" spans="17:31" x14ac:dyDescent="0.3">
      <c r="Q1273" s="353">
        <v>1244</v>
      </c>
      <c r="R1273" s="54">
        <f t="shared" si="543"/>
        <v>2.3952457626854206E-33</v>
      </c>
      <c r="S1273" s="253">
        <f t="shared" si="538"/>
        <v>2.1013536793794404E-13</v>
      </c>
      <c r="T1273" s="253">
        <f t="shared" si="539"/>
        <v>9.5436864541500648E-14</v>
      </c>
      <c r="U1273">
        <f t="shared" si="544"/>
        <v>1.4926879759737877E-34</v>
      </c>
      <c r="V1273" s="253">
        <f t="shared" si="545"/>
        <v>9.5436864541500648E-14</v>
      </c>
      <c r="W1273" s="253">
        <f t="shared" si="546"/>
        <v>1.146985033964434E-13</v>
      </c>
      <c r="X1273">
        <f t="shared" si="540"/>
        <v>113.65676595692612</v>
      </c>
      <c r="Y1273">
        <f t="shared" si="541"/>
        <v>15.595425926280697</v>
      </c>
      <c r="Z1273" s="55">
        <f t="shared" si="542"/>
        <v>8.5124747496230029</v>
      </c>
      <c r="AA1273" s="477">
        <f t="shared" si="547"/>
        <v>9.7612010770156578E-22</v>
      </c>
      <c r="AB1273" s="253">
        <f t="shared" si="548"/>
        <v>407523988940.15472</v>
      </c>
      <c r="AC1273" s="261">
        <f t="shared" si="549"/>
        <v>8.5635203359478301E-2</v>
      </c>
      <c r="AD1273" s="435">
        <f t="shared" si="551"/>
        <v>-1.5404755755584795E-2</v>
      </c>
      <c r="AE1273" s="478">
        <f t="shared" si="550"/>
        <v>-5.2318781614303582E-2</v>
      </c>
    </row>
    <row r="1274" spans="17:31" x14ac:dyDescent="0.3">
      <c r="Q1274" s="353">
        <v>1245</v>
      </c>
      <c r="R1274" s="54">
        <f t="shared" si="543"/>
        <v>2.2474548739751447E-33</v>
      </c>
      <c r="S1274" s="253">
        <f t="shared" si="538"/>
        <v>2.0484978605866331E-13</v>
      </c>
      <c r="T1274" s="253">
        <f t="shared" si="539"/>
        <v>9.3036319755603906E-14</v>
      </c>
      <c r="U1274">
        <f t="shared" si="544"/>
        <v>1.4005864947925925E-34</v>
      </c>
      <c r="V1274" s="253">
        <f t="shared" si="545"/>
        <v>9.3036319755603906E-14</v>
      </c>
      <c r="W1274" s="253">
        <f t="shared" si="546"/>
        <v>1.1181346630305941E-13</v>
      </c>
      <c r="X1274">
        <f t="shared" si="540"/>
        <v>113.65676595692612</v>
      </c>
      <c r="Y1274">
        <f t="shared" si="541"/>
        <v>15.595425926280697</v>
      </c>
      <c r="Z1274" s="55">
        <f t="shared" si="542"/>
        <v>8.5124747496230029</v>
      </c>
      <c r="AA1274" s="477">
        <f t="shared" si="547"/>
        <v>9.2505069295739707E-22</v>
      </c>
      <c r="AB1274" s="253">
        <f t="shared" si="548"/>
        <v>411599228829.55627</v>
      </c>
      <c r="AC1274" s="261">
        <f t="shared" si="549"/>
        <v>8.4316013967645112E-2</v>
      </c>
      <c r="AD1274" s="435">
        <f t="shared" si="551"/>
        <v>-1.5404755755591703E-2</v>
      </c>
      <c r="AE1274" s="478">
        <f t="shared" si="550"/>
        <v>-5.2318781614303575E-2</v>
      </c>
    </row>
    <row r="1275" spans="17:31" x14ac:dyDescent="0.3">
      <c r="Q1275" s="353">
        <v>1246</v>
      </c>
      <c r="R1275" s="54">
        <f t="shared" si="543"/>
        <v>2.10878294379766E-33</v>
      </c>
      <c r="S1275" s="253">
        <f t="shared" si="538"/>
        <v>1.9969715360182741E-13</v>
      </c>
      <c r="T1275" s="253">
        <f t="shared" si="539"/>
        <v>9.0696156409277502E-14</v>
      </c>
      <c r="U1275">
        <f t="shared" si="544"/>
        <v>1.3141678374649461E-34</v>
      </c>
      <c r="V1275" s="253">
        <f t="shared" si="545"/>
        <v>9.0696156409277502E-14</v>
      </c>
      <c r="W1275" s="253">
        <f t="shared" si="546"/>
        <v>1.0900099719254991E-13</v>
      </c>
      <c r="X1275">
        <f t="shared" si="540"/>
        <v>113.65676595692612</v>
      </c>
      <c r="Y1275">
        <f t="shared" si="541"/>
        <v>15.595425926280697</v>
      </c>
      <c r="Z1275" s="55">
        <f t="shared" si="542"/>
        <v>8.5124747496230029</v>
      </c>
      <c r="AA1275" s="477">
        <f t="shared" si="547"/>
        <v>8.7665316777039876E-22</v>
      </c>
      <c r="AB1275" s="253">
        <f t="shared" si="548"/>
        <v>415715221117.85187</v>
      </c>
      <c r="AC1275" s="261">
        <f t="shared" si="549"/>
        <v>8.3017146366189079E-2</v>
      </c>
      <c r="AD1275" s="435">
        <f t="shared" si="551"/>
        <v>-1.5404755755584604E-2</v>
      </c>
      <c r="AE1275" s="478">
        <f t="shared" si="550"/>
        <v>-5.2318781614303644E-2</v>
      </c>
    </row>
    <row r="1276" spans="17:31" x14ac:dyDescent="0.3">
      <c r="Q1276" s="353">
        <v>1247</v>
      </c>
      <c r="R1276" s="54">
        <f t="shared" si="543"/>
        <v>1.9786673163258829E-33</v>
      </c>
      <c r="S1276" s="253">
        <f t="shared" si="538"/>
        <v>1.9467412646089532E-13</v>
      </c>
      <c r="T1276" s="253">
        <f t="shared" si="539"/>
        <v>8.841485571467485E-14</v>
      </c>
      <c r="U1276">
        <f t="shared" si="544"/>
        <v>1.2330813637347286E-34</v>
      </c>
      <c r="V1276" s="253">
        <f t="shared" si="545"/>
        <v>8.841485571467485E-14</v>
      </c>
      <c r="W1276" s="253">
        <f t="shared" si="546"/>
        <v>1.0625927074622047E-13</v>
      </c>
      <c r="X1276">
        <f t="shared" si="540"/>
        <v>113.65676595692612</v>
      </c>
      <c r="Y1276">
        <f t="shared" si="541"/>
        <v>15.595425926280697</v>
      </c>
      <c r="Z1276" s="55">
        <f t="shared" si="542"/>
        <v>8.5124747496230029</v>
      </c>
      <c r="AA1276" s="477">
        <f t="shared" si="547"/>
        <v>8.3078774213433181E-22</v>
      </c>
      <c r="AB1276" s="253">
        <f t="shared" si="548"/>
        <v>419872373329.0304</v>
      </c>
      <c r="AC1276" s="261">
        <f t="shared" si="549"/>
        <v>8.1738287502892026E-2</v>
      </c>
      <c r="AD1276" s="435">
        <f t="shared" si="551"/>
        <v>-1.5404755755588121E-2</v>
      </c>
      <c r="AE1276" s="478">
        <f t="shared" si="550"/>
        <v>-5.2318781614303603E-2</v>
      </c>
    </row>
    <row r="1277" spans="17:31" x14ac:dyDescent="0.3">
      <c r="Q1277" s="353">
        <v>1248</v>
      </c>
      <c r="R1277" s="54">
        <f t="shared" si="543"/>
        <v>1.8565800525897712E-33</v>
      </c>
      <c r="S1277" s="253">
        <f t="shared" si="538"/>
        <v>1.897774446443894E-13</v>
      </c>
      <c r="T1277" s="253">
        <f t="shared" si="539"/>
        <v>8.6190937086361348E-14</v>
      </c>
      <c r="U1277">
        <f t="shared" si="544"/>
        <v>1.1569980684681424E-34</v>
      </c>
      <c r="V1277" s="253">
        <f t="shared" si="545"/>
        <v>8.6190937086361348E-14</v>
      </c>
      <c r="W1277" s="253">
        <f t="shared" si="546"/>
        <v>1.0358650755802806E-13</v>
      </c>
      <c r="X1277">
        <f t="shared" si="540"/>
        <v>113.65676595692612</v>
      </c>
      <c r="Y1277">
        <f t="shared" si="541"/>
        <v>15.595425926280697</v>
      </c>
      <c r="Z1277" s="55">
        <f t="shared" si="542"/>
        <v>8.5124747496230029</v>
      </c>
      <c r="AA1277" s="477">
        <f t="shared" si="547"/>
        <v>7.8732193968576532E-22</v>
      </c>
      <c r="AB1277" s="253">
        <f t="shared" si="548"/>
        <v>424071097062.32068</v>
      </c>
      <c r="AC1277" s="261">
        <f t="shared" si="549"/>
        <v>8.0479129148030223E-2</v>
      </c>
      <c r="AD1277" s="435">
        <f t="shared" si="551"/>
        <v>-1.5404755755584578E-2</v>
      </c>
      <c r="AE1277" s="478">
        <f t="shared" si="550"/>
        <v>-5.2318781614303617E-2</v>
      </c>
    </row>
    <row r="1278" spans="17:31" x14ac:dyDescent="0.3">
      <c r="Q1278" s="353">
        <v>1249</v>
      </c>
      <c r="R1278" s="54">
        <f t="shared" si="543"/>
        <v>1.7420257883850048E-33</v>
      </c>
      <c r="S1278" s="253">
        <f t="shared" si="538"/>
        <v>1.8500393016012224E-13</v>
      </c>
      <c r="T1278" s="253">
        <f t="shared" si="539"/>
        <v>8.402295718039696E-14</v>
      </c>
      <c r="U1278">
        <f t="shared" si="544"/>
        <v>1.0856092467285015E-34</v>
      </c>
      <c r="V1278" s="253">
        <f t="shared" si="545"/>
        <v>8.402295718039696E-14</v>
      </c>
      <c r="W1278" s="253">
        <f t="shared" si="546"/>
        <v>1.0098097297972528E-13</v>
      </c>
      <c r="X1278">
        <f t="shared" si="540"/>
        <v>113.65676595692612</v>
      </c>
      <c r="Y1278">
        <f t="shared" si="541"/>
        <v>15.595425926280697</v>
      </c>
      <c r="Z1278" s="55">
        <f t="shared" si="542"/>
        <v>8.5124747496230029</v>
      </c>
      <c r="AA1278" s="477">
        <f t="shared" si="547"/>
        <v>7.4613021506319589E-22</v>
      </c>
      <c r="AB1278" s="253">
        <f t="shared" si="548"/>
        <v>428311808032.94391</v>
      </c>
      <c r="AC1278" s="261">
        <f t="shared" si="549"/>
        <v>7.9239367820082396E-2</v>
      </c>
      <c r="AD1278" s="435">
        <f t="shared" si="551"/>
        <v>-1.5404755755587987E-2</v>
      </c>
      <c r="AE1278" s="478">
        <f t="shared" si="550"/>
        <v>-5.2318781614303547E-2</v>
      </c>
    </row>
    <row r="1279" spans="17:31" x14ac:dyDescent="0.3">
      <c r="Q1279" s="353">
        <v>1250</v>
      </c>
      <c r="R1279" s="54">
        <f t="shared" si="543"/>
        <v>1.6345397243524795E-33</v>
      </c>
      <c r="S1279" s="253">
        <f t="shared" si="538"/>
        <v>1.8035048495265566E-13</v>
      </c>
      <c r="T1279" s="253">
        <f t="shared" si="539"/>
        <v>8.1909508957594998E-14</v>
      </c>
      <c r="U1279">
        <f t="shared" si="544"/>
        <v>1.0186252412182616E-34</v>
      </c>
      <c r="V1279" s="253">
        <f t="shared" si="545"/>
        <v>8.1909508957594998E-14</v>
      </c>
      <c r="W1279" s="253">
        <f t="shared" si="546"/>
        <v>9.8440975995060667E-14</v>
      </c>
      <c r="X1279">
        <f t="shared" si="540"/>
        <v>113.65676595692612</v>
      </c>
      <c r="Y1279">
        <f t="shared" si="541"/>
        <v>15.595425926280697</v>
      </c>
      <c r="Z1279" s="55">
        <f t="shared" si="542"/>
        <v>8.5124747496230029</v>
      </c>
      <c r="AA1279" s="477">
        <f t="shared" si="547"/>
        <v>7.0709359128547113E-22</v>
      </c>
      <c r="AB1279" s="253">
        <f t="shared" si="548"/>
        <v>432594926113.27338</v>
      </c>
      <c r="AC1279" s="261">
        <f t="shared" si="549"/>
        <v>7.8018704712587081E-2</v>
      </c>
      <c r="AD1279" s="435">
        <f t="shared" si="551"/>
        <v>-1.5404755755584797E-2</v>
      </c>
      <c r="AE1279" s="478">
        <f t="shared" si="550"/>
        <v>-5.2318781614303651E-2</v>
      </c>
    </row>
    <row r="1280" spans="17:31" x14ac:dyDescent="0.3">
      <c r="Q1280" s="353">
        <v>1251</v>
      </c>
      <c r="R1280" s="54">
        <f t="shared" si="543"/>
        <v>1.5336857400734438E-33</v>
      </c>
      <c r="S1280" s="253">
        <f t="shared" si="538"/>
        <v>1.7581408889263169E-13</v>
      </c>
      <c r="T1280" s="253">
        <f t="shared" si="539"/>
        <v>7.9849220770339635E-14</v>
      </c>
      <c r="U1280">
        <f t="shared" si="544"/>
        <v>9.5577426700608526E-35</v>
      </c>
      <c r="V1280" s="253">
        <f t="shared" si="545"/>
        <v>7.9849220770339635E-14</v>
      </c>
      <c r="W1280" s="253">
        <f t="shared" si="546"/>
        <v>9.5964868122292054E-14</v>
      </c>
      <c r="X1280">
        <f t="shared" si="540"/>
        <v>113.65676595692612</v>
      </c>
      <c r="Y1280">
        <f t="shared" si="541"/>
        <v>15.595425926280697</v>
      </c>
      <c r="Z1280" s="55">
        <f t="shared" si="542"/>
        <v>8.5124747496230029</v>
      </c>
      <c r="AA1280" s="477">
        <f t="shared" si="547"/>
        <v>6.7009931610213296E-22</v>
      </c>
      <c r="AB1280" s="253">
        <f t="shared" si="548"/>
        <v>436920875374.40613</v>
      </c>
      <c r="AC1280" s="261">
        <f t="shared" si="549"/>
        <v>7.6816845622122334E-2</v>
      </c>
      <c r="AD1280" s="435">
        <f t="shared" si="551"/>
        <v>-1.5404755755587999E-2</v>
      </c>
      <c r="AE1280" s="478">
        <f t="shared" si="550"/>
        <v>-5.2318781614303547E-2</v>
      </c>
    </row>
    <row r="1281" spans="17:31" x14ac:dyDescent="0.3">
      <c r="Q1281" s="353">
        <v>1252</v>
      </c>
      <c r="R1281" s="54">
        <f t="shared" si="543"/>
        <v>1.4390546245282869E-33</v>
      </c>
      <c r="S1281" s="253">
        <f t="shared" si="538"/>
        <v>1.713917978166831E-13</v>
      </c>
      <c r="T1281" s="253">
        <f t="shared" si="539"/>
        <v>7.7840755472374993E-14</v>
      </c>
      <c r="U1281">
        <f t="shared" si="544"/>
        <v>8.9680130877031962E-35</v>
      </c>
      <c r="V1281" s="253">
        <f t="shared" si="545"/>
        <v>7.7840755472374993E-14</v>
      </c>
      <c r="W1281" s="253">
        <f t="shared" si="546"/>
        <v>9.3551042344308103E-14</v>
      </c>
      <c r="X1281">
        <f t="shared" si="540"/>
        <v>113.65676595692612</v>
      </c>
      <c r="Y1281">
        <f t="shared" si="541"/>
        <v>15.595425926280697</v>
      </c>
      <c r="Z1281" s="55">
        <f t="shared" si="542"/>
        <v>8.5124747496230029</v>
      </c>
      <c r="AA1281" s="477">
        <f t="shared" si="547"/>
        <v>6.3504053632309132E-22</v>
      </c>
      <c r="AB1281" s="253">
        <f t="shared" si="548"/>
        <v>441290084128.15021</v>
      </c>
      <c r="AC1281" s="261">
        <f t="shared" si="549"/>
        <v>7.5633500877399076E-2</v>
      </c>
      <c r="AD1281" s="435">
        <f t="shared" si="551"/>
        <v>-1.54047557555848E-2</v>
      </c>
      <c r="AE1281" s="478">
        <f t="shared" si="550"/>
        <v>-5.2318781614303519E-2</v>
      </c>
    </row>
    <row r="1282" spans="17:31" x14ac:dyDescent="0.3">
      <c r="Q1282" s="353">
        <v>1253</v>
      </c>
      <c r="R1282" s="54">
        <f t="shared" si="543"/>
        <v>1.3502624157391464E-33</v>
      </c>
      <c r="S1282" s="253">
        <f t="shared" si="538"/>
        <v>1.6708074161664004E-13</v>
      </c>
      <c r="T1282" s="253">
        <f t="shared" si="539"/>
        <v>7.5882809550982985E-14</v>
      </c>
      <c r="U1282">
        <f t="shared" si="544"/>
        <v>8.4146708608449864E-35</v>
      </c>
      <c r="V1282" s="253">
        <f t="shared" si="545"/>
        <v>7.5882809550982985E-14</v>
      </c>
      <c r="W1282" s="253">
        <f t="shared" si="546"/>
        <v>9.1197932065657056E-14</v>
      </c>
      <c r="X1282">
        <f t="shared" si="540"/>
        <v>113.65676595692612</v>
      </c>
      <c r="Y1282">
        <f t="shared" si="541"/>
        <v>15.595425926280697</v>
      </c>
      <c r="Z1282" s="55">
        <f t="shared" si="542"/>
        <v>8.5124747496230029</v>
      </c>
      <c r="AA1282" s="477">
        <f t="shared" si="547"/>
        <v>6.018159891869733E-22</v>
      </c>
      <c r="AB1282" s="253">
        <f t="shared" si="548"/>
        <v>445702984969.4317</v>
      </c>
      <c r="AC1282" s="261">
        <f t="shared" si="549"/>
        <v>7.4468385269442425E-2</v>
      </c>
      <c r="AD1282" s="435">
        <f t="shared" si="551"/>
        <v>-1.5404755755591545E-2</v>
      </c>
      <c r="AE1282" s="478">
        <f t="shared" si="550"/>
        <v>-5.2318781614303561E-2</v>
      </c>
    </row>
    <row r="1283" spans="17:31" x14ac:dyDescent="0.3">
      <c r="Q1283" s="353">
        <v>1254</v>
      </c>
      <c r="R1283" s="54">
        <f t="shared" si="543"/>
        <v>1.2669488428594931E-33</v>
      </c>
      <c r="S1283" s="253">
        <f t="shared" si="538"/>
        <v>1.6287812237680559E-13</v>
      </c>
      <c r="T1283" s="253">
        <f t="shared" si="539"/>
        <v>7.3974112280992574E-14</v>
      </c>
      <c r="U1283">
        <f t="shared" si="544"/>
        <v>7.895470825465539E-35</v>
      </c>
      <c r="V1283" s="253">
        <f t="shared" si="545"/>
        <v>7.3974112280992574E-14</v>
      </c>
      <c r="W1283" s="253">
        <f t="shared" si="546"/>
        <v>8.8904010095813016E-14</v>
      </c>
      <c r="X1283">
        <f t="shared" si="540"/>
        <v>113.65676595692612</v>
      </c>
      <c r="Y1283">
        <f t="shared" si="541"/>
        <v>15.595425926280697</v>
      </c>
      <c r="Z1283" s="55">
        <f t="shared" si="542"/>
        <v>8.5124747496230029</v>
      </c>
      <c r="AA1283" s="477">
        <f t="shared" si="547"/>
        <v>5.7032970987670396E-22</v>
      </c>
      <c r="AB1283" s="253">
        <f t="shared" si="548"/>
        <v>450160014819.12604</v>
      </c>
      <c r="AC1283" s="261">
        <f t="shared" si="549"/>
        <v>7.332121798285389E-2</v>
      </c>
      <c r="AD1283" s="435">
        <f t="shared" si="551"/>
        <v>-1.5404755755584608E-2</v>
      </c>
      <c r="AE1283" s="478">
        <f t="shared" si="550"/>
        <v>-5.2318781614303575E-2</v>
      </c>
    </row>
    <row r="1284" spans="17:31" x14ac:dyDescent="0.3">
      <c r="Q1284" s="353">
        <v>1255</v>
      </c>
      <c r="R1284" s="54">
        <f t="shared" si="543"/>
        <v>1.1887758643895372E-33</v>
      </c>
      <c r="S1284" s="253">
        <f t="shared" si="538"/>
        <v>1.5878121255808061E-13</v>
      </c>
      <c r="T1284" s="253">
        <f t="shared" si="539"/>
        <v>7.211342490006646E-14</v>
      </c>
      <c r="U1284">
        <f t="shared" si="544"/>
        <v>7.4083063481246545E-35</v>
      </c>
      <c r="V1284" s="253">
        <f t="shared" si="545"/>
        <v>7.211342490006646E-14</v>
      </c>
      <c r="W1284" s="253">
        <f t="shared" si="546"/>
        <v>8.6667787658014149E-14</v>
      </c>
      <c r="X1284">
        <f t="shared" si="540"/>
        <v>113.65676595692612</v>
      </c>
      <c r="Y1284">
        <f t="shared" si="541"/>
        <v>15.595425926280697</v>
      </c>
      <c r="Z1284" s="55">
        <f t="shared" si="542"/>
        <v>8.5124747496230029</v>
      </c>
      <c r="AA1284" s="477">
        <f t="shared" si="547"/>
        <v>5.4049075433751555E-22</v>
      </c>
      <c r="AB1284" s="253">
        <f t="shared" si="548"/>
        <v>454661614967.31732</v>
      </c>
      <c r="AC1284" s="261">
        <f t="shared" si="549"/>
        <v>7.2191722528125793E-2</v>
      </c>
      <c r="AD1284" s="435">
        <f t="shared" si="551"/>
        <v>-1.5404755755588079E-2</v>
      </c>
      <c r="AE1284" s="478">
        <f t="shared" si="550"/>
        <v>-5.231878161430361E-2</v>
      </c>
    </row>
    <row r="1285" spans="17:31" x14ac:dyDescent="0.3">
      <c r="Q1285" s="353">
        <v>1256</v>
      </c>
      <c r="R1285" s="54">
        <f t="shared" si="543"/>
        <v>1.1154262965863227E-33</v>
      </c>
      <c r="S1285" s="253">
        <f t="shared" si="538"/>
        <v>1.5478735322777E-13</v>
      </c>
      <c r="T1285" s="253">
        <f t="shared" si="539"/>
        <v>7.0299539804734833E-14</v>
      </c>
      <c r="U1285">
        <f t="shared" si="544"/>
        <v>6.9512007783814478E-35</v>
      </c>
      <c r="V1285" s="253">
        <f t="shared" si="545"/>
        <v>7.0299539804734833E-14</v>
      </c>
      <c r="W1285" s="253">
        <f t="shared" si="546"/>
        <v>8.4487813423035165E-14</v>
      </c>
      <c r="X1285">
        <f t="shared" si="540"/>
        <v>113.65676595692612</v>
      </c>
      <c r="Y1285">
        <f t="shared" si="541"/>
        <v>15.595425926280697</v>
      </c>
      <c r="Z1285" s="55">
        <f t="shared" si="542"/>
        <v>8.5124747496230029</v>
      </c>
      <c r="AA1285" s="477">
        <f t="shared" si="547"/>
        <v>5.1221293659678089E-22</v>
      </c>
      <c r="AB1285" s="253">
        <f t="shared" si="548"/>
        <v>459208231116.99048</v>
      </c>
      <c r="AC1285" s="261">
        <f t="shared" si="549"/>
        <v>7.1079626675005073E-2</v>
      </c>
      <c r="AD1285" s="435">
        <f t="shared" si="551"/>
        <v>-1.5404755755584712E-2</v>
      </c>
      <c r="AE1285" s="478">
        <f t="shared" si="550"/>
        <v>-5.2318781614303547E-2</v>
      </c>
    </row>
    <row r="1286" spans="17:31" x14ac:dyDescent="0.3">
      <c r="Q1286" s="353">
        <v>1257</v>
      </c>
      <c r="R1286" s="54">
        <f t="shared" si="543"/>
        <v>1.0466025265033382E-33</v>
      </c>
      <c r="S1286" s="253">
        <f t="shared" si="538"/>
        <v>1.5089395233390366E-13</v>
      </c>
      <c r="T1286" s="253">
        <f t="shared" si="539"/>
        <v>6.8531279766646395E-14</v>
      </c>
      <c r="U1286">
        <f t="shared" si="544"/>
        <v>6.5222994286139924E-35</v>
      </c>
      <c r="V1286" s="253">
        <f t="shared" si="545"/>
        <v>6.8531279766646395E-14</v>
      </c>
      <c r="W1286" s="253">
        <f t="shared" si="546"/>
        <v>8.2362672567257268E-14</v>
      </c>
      <c r="X1286">
        <f t="shared" si="540"/>
        <v>113.65676595692612</v>
      </c>
      <c r="Y1286">
        <f t="shared" si="541"/>
        <v>15.595425926280697</v>
      </c>
      <c r="Z1286" s="55">
        <f t="shared" si="542"/>
        <v>8.5124747496230029</v>
      </c>
      <c r="AA1286" s="477">
        <f t="shared" si="547"/>
        <v>4.8541457982695278E-22</v>
      </c>
      <c r="AB1286" s="253">
        <f t="shared" si="548"/>
        <v>463800313428.1604</v>
      </c>
      <c r="AC1286" s="261">
        <f t="shared" si="549"/>
        <v>6.9984662386878477E-2</v>
      </c>
      <c r="AD1286" s="435">
        <f t="shared" si="551"/>
        <v>-1.5404755755584696E-2</v>
      </c>
      <c r="AE1286" s="478">
        <f t="shared" si="550"/>
        <v>-5.2318781614303589E-2</v>
      </c>
    </row>
    <row r="1287" spans="17:31" x14ac:dyDescent="0.3">
      <c r="Q1287" s="353">
        <v>1258</v>
      </c>
      <c r="R1287" s="54">
        <f t="shared" si="543"/>
        <v>9.8202530443785296E-34</v>
      </c>
      <c r="S1287" s="253">
        <f t="shared" si="538"/>
        <v>1.4709848302297469E-13</v>
      </c>
      <c r="T1287" s="253">
        <f t="shared" si="539"/>
        <v>6.6807497168537909E-14</v>
      </c>
      <c r="U1287">
        <f t="shared" si="544"/>
        <v>6.1198620486982557E-35</v>
      </c>
      <c r="V1287" s="253">
        <f t="shared" si="545"/>
        <v>6.6807497168537909E-14</v>
      </c>
      <c r="W1287" s="253">
        <f t="shared" si="546"/>
        <v>8.0290985854436776E-14</v>
      </c>
      <c r="X1287">
        <f t="shared" si="540"/>
        <v>113.65676595692612</v>
      </c>
      <c r="Y1287">
        <f t="shared" si="541"/>
        <v>15.595425926280697</v>
      </c>
      <c r="Z1287" s="55">
        <f t="shared" si="542"/>
        <v>8.5124747496230029</v>
      </c>
      <c r="AA1287" s="477">
        <f t="shared" si="547"/>
        <v>4.6001828043258747E-22</v>
      </c>
      <c r="AB1287" s="253">
        <f t="shared" si="548"/>
        <v>468438316562.44202</v>
      </c>
      <c r="AC1287" s="261">
        <f t="shared" si="549"/>
        <v>6.8906565756171323E-2</v>
      </c>
      <c r="AD1287" s="435">
        <f t="shared" si="551"/>
        <v>-1.5404755755588065E-2</v>
      </c>
      <c r="AE1287" s="478">
        <f t="shared" si="550"/>
        <v>-5.2318781614303651E-2</v>
      </c>
    </row>
    <row r="1288" spans="17:31" x14ac:dyDescent="0.3">
      <c r="Q1288" s="353">
        <v>1259</v>
      </c>
      <c r="R1288" s="54">
        <f t="shared" si="543"/>
        <v>9.2143261088638504E-34</v>
      </c>
      <c r="S1288" s="253">
        <f t="shared" si="538"/>
        <v>1.4339848199998875E-13</v>
      </c>
      <c r="T1288" s="253">
        <f t="shared" si="539"/>
        <v>6.5127073259420417E-14</v>
      </c>
      <c r="U1288">
        <f t="shared" si="544"/>
        <v>5.7422557650126202E-35</v>
      </c>
      <c r="V1288" s="253">
        <f t="shared" si="545"/>
        <v>6.5127073259420417E-14</v>
      </c>
      <c r="W1288" s="253">
        <f t="shared" si="546"/>
        <v>7.8271408740568333E-14</v>
      </c>
      <c r="X1288">
        <f t="shared" si="540"/>
        <v>113.65676595692612</v>
      </c>
      <c r="Y1288">
        <f t="shared" si="541"/>
        <v>15.595425926280697</v>
      </c>
      <c r="Z1288" s="55">
        <f t="shared" si="542"/>
        <v>8.5124747496230029</v>
      </c>
      <c r="AA1288" s="477">
        <f t="shared" si="547"/>
        <v>4.3595068448004749E-22</v>
      </c>
      <c r="AB1288" s="253">
        <f t="shared" si="548"/>
        <v>473122699728.06647</v>
      </c>
      <c r="AC1288" s="261">
        <f t="shared" si="549"/>
        <v>6.7845076940741128E-2</v>
      </c>
      <c r="AD1288" s="435">
        <f t="shared" si="551"/>
        <v>-1.5404755755588171E-2</v>
      </c>
      <c r="AE1288" s="478">
        <f t="shared" si="550"/>
        <v>-5.2318781614303533E-2</v>
      </c>
    </row>
    <row r="1289" spans="17:31" x14ac:dyDescent="0.3">
      <c r="Q1289" s="353">
        <v>1260</v>
      </c>
      <c r="R1289" s="54">
        <f t="shared" si="543"/>
        <v>8.6457859341101266E-34</v>
      </c>
      <c r="S1289" s="253">
        <f t="shared" si="538"/>
        <v>1.3979154792975963E-13</v>
      </c>
      <c r="T1289" s="253">
        <f t="shared" si="539"/>
        <v>6.3488917428497949E-14</v>
      </c>
      <c r="U1289">
        <f t="shared" si="544"/>
        <v>5.3879484551182671E-35</v>
      </c>
      <c r="V1289" s="253">
        <f t="shared" si="545"/>
        <v>6.3488917428497949E-14</v>
      </c>
      <c r="W1289" s="253">
        <f t="shared" si="546"/>
        <v>7.6302630501261676E-14</v>
      </c>
      <c r="X1289">
        <f t="shared" si="540"/>
        <v>113.65676595692612</v>
      </c>
      <c r="Y1289">
        <f t="shared" si="541"/>
        <v>15.595425926280697</v>
      </c>
      <c r="Z1289" s="55">
        <f t="shared" si="542"/>
        <v>8.5124747496230029</v>
      </c>
      <c r="AA1289" s="477">
        <f t="shared" si="547"/>
        <v>4.1314227582412969E-22</v>
      </c>
      <c r="AB1289" s="253">
        <f t="shared" si="548"/>
        <v>477853926725.34711</v>
      </c>
      <c r="AC1289" s="261">
        <f t="shared" si="549"/>
        <v>6.6799940101249927E-2</v>
      </c>
      <c r="AD1289" s="435">
        <f t="shared" si="551"/>
        <v>-1.5404755755588122E-2</v>
      </c>
      <c r="AE1289" s="478">
        <f t="shared" si="550"/>
        <v>-5.2318781614303637E-2</v>
      </c>
    </row>
    <row r="1290" spans="17:31" x14ac:dyDescent="0.3">
      <c r="Q1290" s="353">
        <v>1261</v>
      </c>
      <c r="R1290" s="54">
        <f t="shared" si="543"/>
        <v>8.1123256910291098E-34</v>
      </c>
      <c r="S1290" s="253">
        <f t="shared" si="538"/>
        <v>1.3627533987842228E-13</v>
      </c>
      <c r="T1290" s="253">
        <f t="shared" si="539"/>
        <v>6.1891966497351899E-14</v>
      </c>
      <c r="U1290">
        <f t="shared" si="544"/>
        <v>5.0555025312334754E-35</v>
      </c>
      <c r="V1290" s="253">
        <f t="shared" si="545"/>
        <v>6.1891966497351899E-14</v>
      </c>
      <c r="W1290" s="253">
        <f t="shared" si="546"/>
        <v>7.4383373381070379E-14</v>
      </c>
      <c r="X1290">
        <f t="shared" si="540"/>
        <v>113.65676595692612</v>
      </c>
      <c r="Y1290">
        <f t="shared" si="541"/>
        <v>15.595425926280697</v>
      </c>
      <c r="Z1290" s="55">
        <f t="shared" si="542"/>
        <v>8.5124747496230029</v>
      </c>
      <c r="AA1290" s="477">
        <f t="shared" si="547"/>
        <v>3.9152717531965066E-22</v>
      </c>
      <c r="AB1290" s="253">
        <f t="shared" si="548"/>
        <v>482632465992.60059</v>
      </c>
      <c r="AC1290" s="261">
        <f t="shared" si="549"/>
        <v>6.5770903339502487E-2</v>
      </c>
      <c r="AD1290" s="435">
        <f t="shared" si="551"/>
        <v>-1.5404755755584655E-2</v>
      </c>
      <c r="AE1290" s="478">
        <f t="shared" si="550"/>
        <v>-5.2318781614303624E-2</v>
      </c>
    </row>
    <row r="1291" spans="17:31" x14ac:dyDescent="0.3">
      <c r="Q1291" s="353">
        <v>1262</v>
      </c>
      <c r="R1291" s="54">
        <f t="shared" si="543"/>
        <v>7.6117808859564876E-34</v>
      </c>
      <c r="S1291" s="253">
        <f t="shared" si="538"/>
        <v>1.3284757579414339E-13</v>
      </c>
      <c r="T1291" s="253">
        <f t="shared" si="539"/>
        <v>6.033518402992761E-14</v>
      </c>
      <c r="U1291">
        <f t="shared" si="544"/>
        <v>4.7435691072785267E-35</v>
      </c>
      <c r="V1291" s="253">
        <f t="shared" si="545"/>
        <v>6.033518402992761E-14</v>
      </c>
      <c r="W1291" s="253">
        <f t="shared" si="546"/>
        <v>7.2512391764215783E-14</v>
      </c>
      <c r="X1291">
        <f t="shared" si="540"/>
        <v>113.65676595692612</v>
      </c>
      <c r="Y1291">
        <f t="shared" si="541"/>
        <v>15.595425926280697</v>
      </c>
      <c r="Z1291" s="55">
        <f t="shared" si="542"/>
        <v>8.5124747496230029</v>
      </c>
      <c r="AA1291" s="477">
        <f t="shared" si="547"/>
        <v>3.7104295053803669E-22</v>
      </c>
      <c r="AB1291" s="253">
        <f t="shared" si="548"/>
        <v>487458790652.52661</v>
      </c>
      <c r="AC1291" s="261">
        <f t="shared" si="549"/>
        <v>6.4757718637733053E-2</v>
      </c>
      <c r="AD1291" s="435">
        <f t="shared" si="551"/>
        <v>-1.5404755755588176E-2</v>
      </c>
      <c r="AE1291" s="478">
        <f t="shared" si="550"/>
        <v>-5.231878161430361E-2</v>
      </c>
    </row>
    <row r="1292" spans="17:31" x14ac:dyDescent="0.3">
      <c r="Q1292" s="353">
        <v>1263</v>
      </c>
      <c r="R1292" s="54">
        <f t="shared" si="543"/>
        <v>7.1421205783051478E-34</v>
      </c>
      <c r="S1292" s="253">
        <f t="shared" si="538"/>
        <v>1.2950603102605249E-13</v>
      </c>
      <c r="T1292" s="253">
        <f t="shared" si="539"/>
        <v>5.8817559659879484E-14</v>
      </c>
      <c r="U1292">
        <f t="shared" si="544"/>
        <v>4.4508825258242216E-35</v>
      </c>
      <c r="V1292" s="253">
        <f t="shared" si="545"/>
        <v>5.8817559659879484E-14</v>
      </c>
      <c r="W1292" s="253">
        <f t="shared" si="546"/>
        <v>7.0688471366173004E-14</v>
      </c>
      <c r="X1292">
        <f t="shared" si="540"/>
        <v>113.65676595692612</v>
      </c>
      <c r="Y1292">
        <f t="shared" si="541"/>
        <v>15.595425926280697</v>
      </c>
      <c r="Z1292" s="55">
        <f t="shared" si="542"/>
        <v>8.5124747496230029</v>
      </c>
      <c r="AA1292" s="477">
        <f t="shared" si="547"/>
        <v>3.516304354393103E-22</v>
      </c>
      <c r="AB1292" s="253">
        <f t="shared" si="548"/>
        <v>492333378559.05188</v>
      </c>
      <c r="AC1292" s="261">
        <f t="shared" si="549"/>
        <v>6.3760141798829911E-2</v>
      </c>
      <c r="AD1292" s="435">
        <f t="shared" si="551"/>
        <v>-1.5404755755584523E-2</v>
      </c>
      <c r="AE1292" s="478">
        <f t="shared" si="550"/>
        <v>-5.2318781614303596E-2</v>
      </c>
    </row>
    <row r="1293" spans="17:31" x14ac:dyDescent="0.3">
      <c r="Q1293" s="353">
        <v>1264</v>
      </c>
      <c r="R1293" s="54">
        <f t="shared" si="543"/>
        <v>6.7014391401047302E-34</v>
      </c>
      <c r="S1293" s="253">
        <f t="shared" si="538"/>
        <v>1.2624853688041674E-13</v>
      </c>
      <c r="T1293" s="253">
        <f t="shared" si="539"/>
        <v>5.7338108434831173E-14</v>
      </c>
      <c r="U1293">
        <f t="shared" si="544"/>
        <v>4.1762552227373314E-35</v>
      </c>
      <c r="V1293" s="253">
        <f t="shared" si="545"/>
        <v>5.7338108434831173E-14</v>
      </c>
      <c r="W1293" s="253">
        <f t="shared" si="546"/>
        <v>6.8910428445585563E-14</v>
      </c>
      <c r="X1293">
        <f t="shared" si="540"/>
        <v>113.65676595692612</v>
      </c>
      <c r="Y1293">
        <f t="shared" si="541"/>
        <v>15.595425926280697</v>
      </c>
      <c r="Z1293" s="55">
        <f t="shared" si="542"/>
        <v>8.5124747496230029</v>
      </c>
      <c r="AA1293" s="477">
        <f t="shared" si="547"/>
        <v>3.3323355947861855E-22</v>
      </c>
      <c r="AB1293" s="253">
        <f t="shared" si="548"/>
        <v>497256712344.6424</v>
      </c>
      <c r="AC1293" s="261">
        <f t="shared" si="549"/>
        <v>6.2777932387477267E-2</v>
      </c>
      <c r="AD1293" s="435">
        <f t="shared" si="551"/>
        <v>-1.540475575558819E-2</v>
      </c>
      <c r="AE1293" s="478">
        <f t="shared" si="550"/>
        <v>-5.2318781614303596E-2</v>
      </c>
    </row>
    <row r="1294" spans="17:31" x14ac:dyDescent="0.3">
      <c r="Q1294" s="353">
        <v>1265</v>
      </c>
      <c r="R1294" s="54">
        <f t="shared" si="543"/>
        <v>6.2879485239921233E-34</v>
      </c>
      <c r="S1294" s="253">
        <f t="shared" si="538"/>
        <v>1.2307297921314249E-13</v>
      </c>
      <c r="T1294" s="253">
        <f t="shared" si="539"/>
        <v>5.5895870177133989E-14</v>
      </c>
      <c r="U1294">
        <f t="shared" si="544"/>
        <v>3.9185729086864774E-35</v>
      </c>
      <c r="V1294" s="253">
        <f t="shared" si="545"/>
        <v>5.5895870177133989E-14</v>
      </c>
      <c r="W1294" s="253">
        <f t="shared" si="546"/>
        <v>6.7177109036008503E-14</v>
      </c>
      <c r="X1294">
        <f t="shared" si="540"/>
        <v>113.65676595692612</v>
      </c>
      <c r="Y1294">
        <f t="shared" si="541"/>
        <v>15.595425926280697</v>
      </c>
      <c r="Z1294" s="55">
        <f t="shared" si="542"/>
        <v>8.5124747496230029</v>
      </c>
      <c r="AA1294" s="477">
        <f t="shared" si="547"/>
        <v>3.1579918565369965E-22</v>
      </c>
      <c r="AB1294" s="253">
        <f t="shared" si="548"/>
        <v>502229279468.08881</v>
      </c>
      <c r="AC1294" s="261">
        <f t="shared" si="549"/>
        <v>6.1810853672207358E-2</v>
      </c>
      <c r="AD1294" s="435">
        <f t="shared" si="551"/>
        <v>-1.5404755755588067E-2</v>
      </c>
      <c r="AE1294" s="478">
        <f t="shared" si="550"/>
        <v>-5.2318781614303596E-2</v>
      </c>
    </row>
    <row r="1295" spans="17:31" x14ac:dyDescent="0.3">
      <c r="Q1295" s="353">
        <v>1266</v>
      </c>
      <c r="R1295" s="54">
        <f t="shared" si="543"/>
        <v>5.8999710082805905E-34</v>
      </c>
      <c r="S1295" s="253">
        <f t="shared" si="538"/>
        <v>1.199772970576742E-13</v>
      </c>
      <c r="T1295" s="253">
        <f t="shared" si="539"/>
        <v>5.4489908860701926E-14</v>
      </c>
      <c r="U1295">
        <f t="shared" si="544"/>
        <v>3.676790047957607E-35</v>
      </c>
      <c r="V1295" s="253">
        <f t="shared" si="545"/>
        <v>5.4489908860701926E-14</v>
      </c>
      <c r="W1295" s="253">
        <f t="shared" si="546"/>
        <v>6.548738819697228E-14</v>
      </c>
      <c r="X1295">
        <f t="shared" si="540"/>
        <v>113.65676595692612</v>
      </c>
      <c r="Y1295">
        <f t="shared" si="541"/>
        <v>15.595425926280697</v>
      </c>
      <c r="Z1295" s="55">
        <f t="shared" si="542"/>
        <v>8.5124747496230029</v>
      </c>
      <c r="AA1295" s="477">
        <f t="shared" si="547"/>
        <v>2.9927695702550883E-22</v>
      </c>
      <c r="AB1295" s="253">
        <f t="shared" si="548"/>
        <v>507251572262.76971</v>
      </c>
      <c r="AC1295" s="261">
        <f t="shared" si="549"/>
        <v>6.085867256834282E-2</v>
      </c>
      <c r="AD1295" s="435">
        <f t="shared" si="551"/>
        <v>-1.5404755755584674E-2</v>
      </c>
      <c r="AE1295" s="478">
        <f t="shared" si="550"/>
        <v>-5.2318781614303582E-2</v>
      </c>
    </row>
    <row r="1296" spans="17:31" x14ac:dyDescent="0.3">
      <c r="Q1296" s="353">
        <v>1267</v>
      </c>
      <c r="R1296" s="54">
        <f t="shared" si="543"/>
        <v>5.5359323896709267E-34</v>
      </c>
      <c r="S1296" s="253">
        <f t="shared" si="538"/>
        <v>1.1695948128741131E-13</v>
      </c>
      <c r="T1296" s="253">
        <f t="shared" si="539"/>
        <v>5.3119312003523472E-14</v>
      </c>
      <c r="U1296">
        <f t="shared" si="544"/>
        <v>3.4499256162345231E-35</v>
      </c>
      <c r="V1296" s="253">
        <f t="shared" si="545"/>
        <v>5.3119312003523472E-14</v>
      </c>
      <c r="W1296" s="253">
        <f t="shared" si="546"/>
        <v>6.3840169283887838E-14</v>
      </c>
      <c r="X1296">
        <f t="shared" si="540"/>
        <v>113.65676595692612</v>
      </c>
      <c r="Y1296">
        <f t="shared" si="541"/>
        <v>15.595425926280697</v>
      </c>
      <c r="Z1296" s="55">
        <f t="shared" si="542"/>
        <v>8.5124747496230029</v>
      </c>
      <c r="AA1296" s="477">
        <f t="shared" si="547"/>
        <v>2.836191512686979E-22</v>
      </c>
      <c r="AB1296" s="253">
        <f t="shared" si="548"/>
        <v>512324087985.3974</v>
      </c>
      <c r="AC1296" s="261">
        <f t="shared" si="549"/>
        <v>5.9921159581818192E-2</v>
      </c>
      <c r="AD1296" s="435">
        <f t="shared" si="551"/>
        <v>-1.5404755755588044E-2</v>
      </c>
      <c r="AE1296" s="478">
        <f t="shared" si="550"/>
        <v>-5.2318781614303637E-2</v>
      </c>
    </row>
    <row r="1297" spans="17:31" x14ac:dyDescent="0.3">
      <c r="Q1297" s="353">
        <v>1268</v>
      </c>
      <c r="R1297" s="54">
        <f t="shared" si="543"/>
        <v>5.1943555959843402E-34</v>
      </c>
      <c r="S1297" s="253">
        <f t="shared" si="538"/>
        <v>1.1401757331176119E-13</v>
      </c>
      <c r="T1297" s="253">
        <f t="shared" si="539"/>
        <v>5.1783190075449971E-14</v>
      </c>
      <c r="U1297">
        <f t="shared" si="544"/>
        <v>3.2370591201318386E-35</v>
      </c>
      <c r="V1297" s="253">
        <f t="shared" si="545"/>
        <v>5.1783190075449971E-14</v>
      </c>
      <c r="W1297" s="253">
        <f t="shared" si="546"/>
        <v>6.2234383236311226E-14</v>
      </c>
      <c r="X1297">
        <f t="shared" si="540"/>
        <v>113.65676595692612</v>
      </c>
      <c r="Y1297">
        <f t="shared" si="541"/>
        <v>15.595425926280697</v>
      </c>
      <c r="Z1297" s="55">
        <f t="shared" si="542"/>
        <v>8.5124747496230029</v>
      </c>
      <c r="AA1297" s="477">
        <f t="shared" si="547"/>
        <v>2.6878054283183677E-22</v>
      </c>
      <c r="AB1297" s="253">
        <f t="shared" si="548"/>
        <v>517447328865.2514</v>
      </c>
      <c r="AC1297" s="261">
        <f t="shared" si="549"/>
        <v>5.8998088753868666E-2</v>
      </c>
      <c r="AD1297" s="435">
        <f t="shared" si="551"/>
        <v>-1.5404755755588093E-2</v>
      </c>
      <c r="AE1297" s="478">
        <f t="shared" si="550"/>
        <v>-5.2318781614303554E-2</v>
      </c>
    </row>
    <row r="1298" spans="17:31" x14ac:dyDescent="0.3">
      <c r="Q1298" s="353">
        <v>1269</v>
      </c>
      <c r="R1298" s="54">
        <f t="shared" si="543"/>
        <v>4.8738546930009894E-34</v>
      </c>
      <c r="S1298" s="253">
        <f t="shared" si="538"/>
        <v>1.1114966380499858E-13</v>
      </c>
      <c r="T1298" s="253">
        <f t="shared" si="539"/>
        <v>5.0480675920883595E-14</v>
      </c>
      <c r="U1298">
        <f t="shared" si="544"/>
        <v>3.0373268623297733E-35</v>
      </c>
      <c r="V1298" s="253">
        <f t="shared" si="545"/>
        <v>5.0480675920883595E-14</v>
      </c>
      <c r="W1298" s="253">
        <f t="shared" si="546"/>
        <v>6.0668987884114983E-14</v>
      </c>
      <c r="X1298">
        <f t="shared" si="540"/>
        <v>113.65676595692612</v>
      </c>
      <c r="Y1298">
        <f t="shared" si="541"/>
        <v>15.595425926280697</v>
      </c>
      <c r="Z1298" s="55">
        <f t="shared" si="542"/>
        <v>8.5124747496230029</v>
      </c>
      <c r="AA1298" s="477">
        <f t="shared" si="547"/>
        <v>2.5471827230924393E-22</v>
      </c>
      <c r="AB1298" s="253">
        <f t="shared" si="548"/>
        <v>522621802153.90393</v>
      </c>
      <c r="AC1298" s="261">
        <f t="shared" si="549"/>
        <v>5.8089237606568811E-2</v>
      </c>
      <c r="AD1298" s="435">
        <f t="shared" si="551"/>
        <v>-1.5404755755588086E-2</v>
      </c>
      <c r="AE1298" s="478">
        <f t="shared" si="550"/>
        <v>-5.2318781614303568E-2</v>
      </c>
    </row>
    <row r="1299" spans="17:31" x14ac:dyDescent="0.3">
      <c r="Q1299" s="353">
        <v>1270</v>
      </c>
      <c r="R1299" s="54">
        <f t="shared" si="543"/>
        <v>4.5731292610871504E-34</v>
      </c>
      <c r="S1299" s="253">
        <f t="shared" si="538"/>
        <v>1.0835389146709618E-13</v>
      </c>
      <c r="T1299" s="253">
        <f t="shared" si="539"/>
        <v>4.9210924195985667E-14</v>
      </c>
      <c r="U1299">
        <f t="shared" si="544"/>
        <v>2.8499184371567168E-35</v>
      </c>
      <c r="V1299" s="253">
        <f t="shared" si="545"/>
        <v>4.9210924195985667E-14</v>
      </c>
      <c r="W1299" s="253">
        <f t="shared" si="546"/>
        <v>5.9142967271110519E-14</v>
      </c>
      <c r="X1299">
        <f t="shared" si="540"/>
        <v>113.65676595692612</v>
      </c>
      <c r="Y1299">
        <f t="shared" si="541"/>
        <v>15.595425926280697</v>
      </c>
      <c r="Z1299" s="55">
        <f t="shared" si="542"/>
        <v>8.5124747496230029</v>
      </c>
      <c r="AA1299" s="477">
        <f t="shared" si="547"/>
        <v>2.4139172264712387E-22</v>
      </c>
      <c r="AB1299" s="253">
        <f t="shared" si="548"/>
        <v>527848020175.44299</v>
      </c>
      <c r="AC1299" s="261">
        <f t="shared" si="549"/>
        <v>5.7194387089211492E-2</v>
      </c>
      <c r="AD1299" s="435">
        <f t="shared" si="551"/>
        <v>-1.5404755755584721E-2</v>
      </c>
      <c r="AE1299" s="478">
        <f t="shared" si="550"/>
        <v>-5.2318781614303658E-2</v>
      </c>
    </row>
    <row r="1300" spans="17:31" x14ac:dyDescent="0.3">
      <c r="Q1300" s="353">
        <v>1271</v>
      </c>
      <c r="R1300" s="54">
        <f t="shared" si="543"/>
        <v>4.2909591187944058E-34</v>
      </c>
      <c r="S1300" s="253">
        <f t="shared" si="538"/>
        <v>1.0562844181572115E-13</v>
      </c>
      <c r="T1300" s="253">
        <f t="shared" si="539"/>
        <v>4.7973110820039482E-14</v>
      </c>
      <c r="U1300">
        <f t="shared" si="544"/>
        <v>2.6740734424005317E-35</v>
      </c>
      <c r="V1300" s="253">
        <f t="shared" si="545"/>
        <v>4.7973110820039482E-14</v>
      </c>
      <c r="W1300" s="253">
        <f t="shared" si="546"/>
        <v>5.7655330995681667E-14</v>
      </c>
      <c r="X1300">
        <f t="shared" si="540"/>
        <v>113.65676595692612</v>
      </c>
      <c r="Y1300">
        <f t="shared" si="541"/>
        <v>15.595425926280697</v>
      </c>
      <c r="Z1300" s="55">
        <f t="shared" si="542"/>
        <v>8.5124747496230029</v>
      </c>
      <c r="AA1300" s="477">
        <f t="shared" si="547"/>
        <v>2.2876240182644848E-22</v>
      </c>
      <c r="AB1300" s="253">
        <f t="shared" si="548"/>
        <v>533126500377.19745</v>
      </c>
      <c r="AC1300" s="261">
        <f t="shared" si="549"/>
        <v>5.6313321525511828E-2</v>
      </c>
      <c r="AD1300" s="435">
        <f t="shared" si="551"/>
        <v>-1.5404755755584589E-2</v>
      </c>
      <c r="AE1300" s="478">
        <f t="shared" si="550"/>
        <v>-5.2318781614303499E-2</v>
      </c>
    </row>
    <row r="1301" spans="17:31" x14ac:dyDescent="0.3">
      <c r="Q1301" s="353">
        <v>1272</v>
      </c>
      <c r="R1301" s="54">
        <f t="shared" si="543"/>
        <v>4.0261993720220762E-34</v>
      </c>
      <c r="S1301" s="253">
        <f t="shared" si="538"/>
        <v>1.0297154600862072E-13</v>
      </c>
      <c r="T1301" s="253">
        <f t="shared" si="539"/>
        <v>4.6766432440615006E-14</v>
      </c>
      <c r="U1301">
        <f t="shared" si="544"/>
        <v>2.5090783940069004E-35</v>
      </c>
      <c r="V1301" s="253">
        <f t="shared" si="545"/>
        <v>4.6766432440615006E-14</v>
      </c>
      <c r="W1301" s="253">
        <f t="shared" si="546"/>
        <v>5.6205113568005717E-14</v>
      </c>
      <c r="X1301">
        <f t="shared" si="540"/>
        <v>113.65676595692612</v>
      </c>
      <c r="Y1301">
        <f t="shared" si="541"/>
        <v>15.595425926280697</v>
      </c>
      <c r="Z1301" s="55">
        <f t="shared" si="542"/>
        <v>8.5124747496230029</v>
      </c>
      <c r="AA1301" s="477">
        <f t="shared" si="547"/>
        <v>2.1679383168372694E-22</v>
      </c>
      <c r="AB1301" s="253">
        <f t="shared" si="548"/>
        <v>538457765380.96942</v>
      </c>
      <c r="AC1301" s="261">
        <f t="shared" si="549"/>
        <v>5.5445828561625402E-2</v>
      </c>
      <c r="AD1301" s="435">
        <f t="shared" si="551"/>
        <v>-1.5404755755588365E-2</v>
      </c>
      <c r="AE1301" s="478">
        <f t="shared" si="550"/>
        <v>-5.2318781614303665E-2</v>
      </c>
    </row>
    <row r="1302" spans="17:31" x14ac:dyDescent="0.3">
      <c r="Q1302" s="353">
        <v>1273</v>
      </c>
      <c r="R1302" s="54">
        <f t="shared" si="543"/>
        <v>3.7777757686550562E-34</v>
      </c>
      <c r="S1302" s="253">
        <f t="shared" si="538"/>
        <v>1.0038147969562593E-13</v>
      </c>
      <c r="T1302" s="253">
        <f t="shared" si="539"/>
        <v>4.5590105912185075E-14</v>
      </c>
      <c r="U1302">
        <f t="shared" si="544"/>
        <v>2.3542638311462233E-35</v>
      </c>
      <c r="V1302" s="253">
        <f t="shared" si="545"/>
        <v>4.5590105912185075E-14</v>
      </c>
      <c r="W1302" s="253">
        <f t="shared" si="546"/>
        <v>5.4791373783440855E-14</v>
      </c>
      <c r="X1302">
        <f t="shared" si="540"/>
        <v>113.65676595692612</v>
      </c>
      <c r="Y1302">
        <f t="shared" si="541"/>
        <v>15.595425926280697</v>
      </c>
      <c r="Z1302" s="55">
        <f t="shared" si="542"/>
        <v>8.5124747496230029</v>
      </c>
      <c r="AA1302" s="477">
        <f t="shared" si="547"/>
        <v>2.0545144254853794E-22</v>
      </c>
      <c r="AB1302" s="253">
        <f t="shared" si="548"/>
        <v>543842343034.77911</v>
      </c>
      <c r="AC1302" s="261">
        <f t="shared" si="549"/>
        <v>5.4591699114967557E-2</v>
      </c>
      <c r="AD1302" s="435">
        <f t="shared" si="551"/>
        <v>-1.5404755755584398E-2</v>
      </c>
      <c r="AE1302" s="478">
        <f t="shared" si="550"/>
        <v>-5.2318781614303575E-2</v>
      </c>
    </row>
    <row r="1303" spans="17:31" x14ac:dyDescent="0.3">
      <c r="Q1303" s="353">
        <v>1274</v>
      </c>
      <c r="R1303" s="54">
        <f t="shared" si="543"/>
        <v>3.5446803398286973E-34</v>
      </c>
      <c r="S1303" s="253">
        <f t="shared" si="538"/>
        <v>9.7856561899535206E-14</v>
      </c>
      <c r="T1303" s="253">
        <f t="shared" si="539"/>
        <v>4.4443367787858014E-14</v>
      </c>
      <c r="U1303">
        <f t="shared" si="544"/>
        <v>2.2090015999030004E-35</v>
      </c>
      <c r="V1303" s="253">
        <f t="shared" si="545"/>
        <v>4.4443367787858014E-14</v>
      </c>
      <c r="W1303" s="253">
        <f t="shared" si="546"/>
        <v>5.3413194111677191E-14</v>
      </c>
      <c r="X1303">
        <f t="shared" si="540"/>
        <v>113.65676595692612</v>
      </c>
      <c r="Y1303">
        <f t="shared" si="541"/>
        <v>15.595425926280697</v>
      </c>
      <c r="Z1303" s="55">
        <f t="shared" si="542"/>
        <v>8.5124747496230029</v>
      </c>
      <c r="AA1303" s="477">
        <f t="shared" si="547"/>
        <v>1.9470247339349734E-22</v>
      </c>
      <c r="AB1303" s="253">
        <f t="shared" si="548"/>
        <v>549280766465.12689</v>
      </c>
      <c r="AC1303" s="261">
        <f t="shared" si="549"/>
        <v>5.3750727323818914E-2</v>
      </c>
      <c r="AD1303" s="435">
        <f t="shared" si="551"/>
        <v>-1.5404755755588324E-2</v>
      </c>
      <c r="AE1303" s="478">
        <f t="shared" si="550"/>
        <v>-5.2318781614303617E-2</v>
      </c>
    </row>
    <row r="1304" spans="17:31" x14ac:dyDescent="0.3">
      <c r="Q1304" s="353">
        <v>1275</v>
      </c>
      <c r="R1304" s="54">
        <f t="shared" si="543"/>
        <v>3.3259673101353308E-34</v>
      </c>
      <c r="S1304" s="253">
        <f t="shared" si="538"/>
        <v>9.5395153925140146E-14</v>
      </c>
      <c r="T1304" s="253">
        <f t="shared" si="539"/>
        <v>4.3325473823891502E-14</v>
      </c>
      <c r="U1304">
        <f t="shared" si="544"/>
        <v>2.0727023045663644E-35</v>
      </c>
      <c r="V1304" s="253">
        <f t="shared" si="545"/>
        <v>4.3325473823891502E-14</v>
      </c>
      <c r="W1304" s="253">
        <f t="shared" si="546"/>
        <v>5.2069680101248644E-14</v>
      </c>
      <c r="X1304">
        <f t="shared" si="540"/>
        <v>113.65676595692612</v>
      </c>
      <c r="Y1304">
        <f t="shared" si="541"/>
        <v>15.595425926280697</v>
      </c>
      <c r="Z1304" s="55">
        <f t="shared" si="542"/>
        <v>8.5124747496230029</v>
      </c>
      <c r="AA1304" s="477">
        <f t="shared" si="547"/>
        <v>1.845158772082582E-22</v>
      </c>
      <c r="AB1304" s="253">
        <f t="shared" si="548"/>
        <v>554773574129.7782</v>
      </c>
      <c r="AC1304" s="261">
        <f t="shared" si="549"/>
        <v>5.2922710497710267E-2</v>
      </c>
      <c r="AD1304" s="435">
        <f t="shared" si="551"/>
        <v>-1.5404755755588131E-2</v>
      </c>
      <c r="AE1304" s="478">
        <f t="shared" si="550"/>
        <v>-5.2318781614303561E-2</v>
      </c>
    </row>
    <row r="1305" spans="17:31" x14ac:dyDescent="0.3">
      <c r="Q1305" s="353">
        <v>1276</v>
      </c>
      <c r="R1305" s="54">
        <f t="shared" si="543"/>
        <v>3.1207492601782653E-34</v>
      </c>
      <c r="S1305" s="253">
        <f t="shared" si="538"/>
        <v>9.2995658295699898E-14</v>
      </c>
      <c r="T1305" s="253">
        <f t="shared" si="539"/>
        <v>4.2235698496672717E-14</v>
      </c>
      <c r="U1305">
        <f t="shared" si="544"/>
        <v>1.9448129161804881E-35</v>
      </c>
      <c r="V1305" s="253">
        <f t="shared" si="545"/>
        <v>4.2235698496672717E-14</v>
      </c>
      <c r="W1305" s="253">
        <f t="shared" si="546"/>
        <v>5.075995979902718E-14</v>
      </c>
      <c r="X1305">
        <f t="shared" si="540"/>
        <v>113.65676595692612</v>
      </c>
      <c r="Y1305">
        <f t="shared" si="541"/>
        <v>15.595425926280697</v>
      </c>
      <c r="Z1305" s="55">
        <f t="shared" si="542"/>
        <v>8.5124747496230029</v>
      </c>
      <c r="AA1305" s="477">
        <f t="shared" si="547"/>
        <v>1.7486223132422768E-22</v>
      </c>
      <c r="AB1305" s="253">
        <f t="shared" si="548"/>
        <v>560321309871.07593</v>
      </c>
      <c r="AC1305" s="261">
        <f t="shared" si="549"/>
        <v>5.2107449068569338E-2</v>
      </c>
      <c r="AD1305" s="435">
        <f t="shared" si="551"/>
        <v>-1.5404755755588173E-2</v>
      </c>
      <c r="AE1305" s="478">
        <f t="shared" si="550"/>
        <v>-5.2318781614303589E-2</v>
      </c>
    </row>
    <row r="1306" spans="17:31" x14ac:dyDescent="0.3">
      <c r="Q1306" s="353">
        <v>1277</v>
      </c>
      <c r="R1306" s="54">
        <f t="shared" si="543"/>
        <v>2.9281935259029693E-34</v>
      </c>
      <c r="S1306" s="253">
        <f t="shared" si="538"/>
        <v>9.0656517716162821E-14</v>
      </c>
      <c r="T1306" s="253">
        <f t="shared" si="539"/>
        <v>4.1173334531846326E-14</v>
      </c>
      <c r="U1306">
        <f t="shared" si="544"/>
        <v>1.8248145286516478E-35</v>
      </c>
      <c r="V1306" s="253">
        <f t="shared" si="545"/>
        <v>4.1173334531846326E-14</v>
      </c>
      <c r="W1306" s="253">
        <f t="shared" si="546"/>
        <v>4.9483183184316494E-14</v>
      </c>
      <c r="X1306">
        <f t="shared" si="540"/>
        <v>113.65676595692612</v>
      </c>
      <c r="Y1306">
        <f t="shared" si="541"/>
        <v>15.595425926280697</v>
      </c>
      <c r="Z1306" s="55">
        <f t="shared" si="542"/>
        <v>8.5124747496230029</v>
      </c>
      <c r="AA1306" s="477">
        <f t="shared" si="547"/>
        <v>1.6571365243098559E-22</v>
      </c>
      <c r="AB1306" s="253">
        <f t="shared" si="548"/>
        <v>565924522969.78674</v>
      </c>
      <c r="AC1306" s="261">
        <f t="shared" si="549"/>
        <v>5.130474654262146E-2</v>
      </c>
      <c r="AD1306" s="435">
        <f t="shared" si="551"/>
        <v>-1.5404755755584656E-2</v>
      </c>
      <c r="AE1306" s="478">
        <f t="shared" si="550"/>
        <v>-5.231878161430354E-2</v>
      </c>
    </row>
    <row r="1307" spans="17:31" x14ac:dyDescent="0.3">
      <c r="Q1307" s="353">
        <v>1278</v>
      </c>
      <c r="R1307" s="54">
        <f t="shared" si="543"/>
        <v>2.7475188200958759E-34</v>
      </c>
      <c r="S1307" s="253">
        <f t="shared" si="538"/>
        <v>8.8376214062468757E-14</v>
      </c>
      <c r="T1307" s="253">
        <f t="shared" si="539"/>
        <v>4.0137692445287355E-14</v>
      </c>
      <c r="U1307">
        <f t="shared" si="544"/>
        <v>1.7122202533074396E-35</v>
      </c>
      <c r="V1307" s="253">
        <f t="shared" si="545"/>
        <v>4.0137692445287355E-14</v>
      </c>
      <c r="W1307" s="253">
        <f t="shared" si="546"/>
        <v>4.8238521617181402E-14</v>
      </c>
      <c r="X1307">
        <f t="shared" si="540"/>
        <v>113.65676595692612</v>
      </c>
      <c r="Y1307">
        <f t="shared" si="541"/>
        <v>15.595425926280697</v>
      </c>
      <c r="Z1307" s="55">
        <f t="shared" si="542"/>
        <v>8.5124747496230029</v>
      </c>
      <c r="AA1307" s="477">
        <f t="shared" si="547"/>
        <v>1.5704371603894025E-22</v>
      </c>
      <c r="AB1307" s="253">
        <f t="shared" si="548"/>
        <v>571583768199.48462</v>
      </c>
      <c r="AC1307" s="261">
        <f t="shared" si="549"/>
        <v>5.0514409453030019E-2</v>
      </c>
      <c r="AD1307" s="435">
        <f t="shared" si="551"/>
        <v>-1.5404755755588176E-2</v>
      </c>
      <c r="AE1307" s="478">
        <f t="shared" si="550"/>
        <v>-5.2318781614303533E-2</v>
      </c>
    </row>
    <row r="1308" spans="17:31" x14ac:dyDescent="0.3">
      <c r="Q1308" s="353">
        <v>1279</v>
      </c>
      <c r="R1308" s="54">
        <f t="shared" si="543"/>
        <v>2.5779920623426639E-34</v>
      </c>
      <c r="S1308" s="253">
        <f t="shared" si="538"/>
        <v>8.6153267396270394E-14</v>
      </c>
      <c r="T1308" s="253">
        <f t="shared" si="539"/>
        <v>3.9128100095618715E-14</v>
      </c>
      <c r="U1308">
        <f t="shared" si="544"/>
        <v>1.6065732433654061E-35</v>
      </c>
      <c r="V1308" s="253">
        <f t="shared" si="545"/>
        <v>3.9128100095618715E-14</v>
      </c>
      <c r="W1308" s="253">
        <f t="shared" si="546"/>
        <v>4.702516730065168E-14</v>
      </c>
      <c r="X1308">
        <f t="shared" si="540"/>
        <v>113.65676595692612</v>
      </c>
      <c r="Y1308">
        <f t="shared" si="541"/>
        <v>15.595425926280697</v>
      </c>
      <c r="Z1308" s="55">
        <f t="shared" si="542"/>
        <v>8.5124747496230029</v>
      </c>
      <c r="AA1308" s="477">
        <f t="shared" si="547"/>
        <v>1.4882738015560023E-22</v>
      </c>
      <c r="AB1308" s="253">
        <f t="shared" si="548"/>
        <v>577299605881.47949</v>
      </c>
      <c r="AC1308" s="261">
        <f t="shared" si="549"/>
        <v>4.9736247313268506E-2</v>
      </c>
      <c r="AD1308" s="435">
        <f t="shared" si="551"/>
        <v>-1.540475575558445E-2</v>
      </c>
      <c r="AE1308" s="478">
        <f t="shared" si="550"/>
        <v>-5.2318781614303624E-2</v>
      </c>
    </row>
    <row r="1309" spans="17:31" x14ac:dyDescent="0.3">
      <c r="Q1309" s="353">
        <v>1280</v>
      </c>
      <c r="R1309" s="54">
        <f t="shared" si="543"/>
        <v>2.4189254045837129E-34</v>
      </c>
      <c r="S1309" s="253">
        <f t="shared" si="538"/>
        <v>8.3986235004440208E-14</v>
      </c>
      <c r="T1309" s="253">
        <f t="shared" si="539"/>
        <v>3.8143902247985481E-14</v>
      </c>
      <c r="U1309">
        <f t="shared" si="544"/>
        <v>1.5074448402954336E-35</v>
      </c>
      <c r="V1309" s="253">
        <f t="shared" si="545"/>
        <v>3.8143902247985481E-14</v>
      </c>
      <c r="W1309" s="253">
        <f t="shared" si="546"/>
        <v>4.5842332756454726E-14</v>
      </c>
      <c r="X1309">
        <f t="shared" si="540"/>
        <v>113.65676595692612</v>
      </c>
      <c r="Y1309">
        <f t="shared" si="541"/>
        <v>15.595425926280697</v>
      </c>
      <c r="Z1309" s="55">
        <f t="shared" si="542"/>
        <v>8.5124747496230029</v>
      </c>
      <c r="AA1309" s="477">
        <f t="shared" si="547"/>
        <v>1.4104091295501045E-22</v>
      </c>
      <c r="AB1309" s="253">
        <f t="shared" si="548"/>
        <v>583072601940.29431</v>
      </c>
      <c r="AC1309" s="261">
        <f t="shared" si="549"/>
        <v>4.8970072571208077E-2</v>
      </c>
      <c r="AD1309" s="435">
        <f t="shared" si="551"/>
        <v>-1.5404755755588145E-2</v>
      </c>
      <c r="AE1309" s="478">
        <f t="shared" si="550"/>
        <v>-5.2318781614303533E-2</v>
      </c>
    </row>
    <row r="1310" spans="17:31" x14ac:dyDescent="0.3">
      <c r="Q1310" s="353">
        <v>1281</v>
      </c>
      <c r="R1310" s="54">
        <f t="shared" si="543"/>
        <v>2.269673440198026E-34</v>
      </c>
      <c r="S1310" s="253">
        <f t="shared" si="538"/>
        <v>8.1873710462738244E-14</v>
      </c>
      <c r="T1310" s="253">
        <f t="shared" si="539"/>
        <v>3.7184460148802325E-14</v>
      </c>
      <c r="U1310">
        <f t="shared" si="544"/>
        <v>1.4144328345548592E-35</v>
      </c>
      <c r="V1310" s="253">
        <f t="shared" si="545"/>
        <v>3.7184460148802325E-14</v>
      </c>
      <c r="W1310" s="253">
        <f t="shared" si="546"/>
        <v>4.4689250313935918E-14</v>
      </c>
      <c r="X1310">
        <f t="shared" si="540"/>
        <v>113.65676595692612</v>
      </c>
      <c r="Y1310">
        <f t="shared" si="541"/>
        <v>15.595425926280697</v>
      </c>
      <c r="Z1310" s="55">
        <f t="shared" si="542"/>
        <v>8.5124747496230029</v>
      </c>
      <c r="AA1310" s="477">
        <f t="shared" si="547"/>
        <v>1.3366182423143525E-22</v>
      </c>
      <c r="AB1310" s="253">
        <f t="shared" si="548"/>
        <v>588903327959.69727</v>
      </c>
      <c r="AC1310" s="261">
        <f t="shared" si="549"/>
        <v>4.8215700563915359E-2</v>
      </c>
      <c r="AD1310" s="435">
        <f t="shared" si="551"/>
        <v>-1.5404755755584702E-2</v>
      </c>
      <c r="AE1310" s="478">
        <f t="shared" si="550"/>
        <v>-5.2318781614303644E-2</v>
      </c>
    </row>
    <row r="1311" spans="17:31" x14ac:dyDescent="0.3">
      <c r="Q1311" s="353">
        <v>1282</v>
      </c>
      <c r="R1311" s="54">
        <f t="shared" si="543"/>
        <v>2.1296305852916043E-34</v>
      </c>
      <c r="S1311" s="253">
        <f t="shared" ref="S1311:S1374" si="552">$C$11*R1311^$C$7</f>
        <v>7.9814322723025989E-14</v>
      </c>
      <c r="T1311" s="253">
        <f t="shared" ref="T1311:T1374" si="553">$C$8*S1311</f>
        <v>3.6249151111194777E-14</v>
      </c>
      <c r="U1311">
        <f t="shared" si="544"/>
        <v>1.3271598336392901E-35</v>
      </c>
      <c r="V1311" s="253">
        <f t="shared" si="545"/>
        <v>3.6249151111194777E-14</v>
      </c>
      <c r="W1311" s="253">
        <f t="shared" si="546"/>
        <v>4.3565171611831212E-14</v>
      </c>
      <c r="X1311">
        <f t="shared" ref="X1311:X1374" si="554">(($C$8*$C$11)/($C$9+$C$10))^(1/(1-$C$7))</f>
        <v>113.65676595692612</v>
      </c>
      <c r="Y1311">
        <f t="shared" ref="Y1311:Y1374" si="555">$C$11*$C$17^$C$7</f>
        <v>15.595425926280697</v>
      </c>
      <c r="Z1311" s="55">
        <f t="shared" ref="Z1311:Z1374" si="556">(1-$C$8)*Y1311</f>
        <v>8.5124747496230029</v>
      </c>
      <c r="AA1311" s="477">
        <f t="shared" si="547"/>
        <v>1.2666880043930135E-22</v>
      </c>
      <c r="AB1311" s="253">
        <f t="shared" si="548"/>
        <v>594792361239.29419</v>
      </c>
      <c r="AC1311" s="261">
        <f t="shared" si="549"/>
        <v>4.7472949473143504E-2</v>
      </c>
      <c r="AD1311" s="435">
        <f t="shared" si="551"/>
        <v>-1.5404755755591576E-2</v>
      </c>
      <c r="AE1311" s="478">
        <f t="shared" si="550"/>
        <v>-5.2318781614303644E-2</v>
      </c>
    </row>
    <row r="1312" spans="17:31" x14ac:dyDescent="0.3">
      <c r="Q1312" s="353">
        <v>1283</v>
      </c>
      <c r="R1312" s="54">
        <f t="shared" ref="R1312:R1375" si="557">AA1312/AB1312</f>
        <v>1.9982286215649422E-34</v>
      </c>
      <c r="S1312" s="253">
        <f t="shared" si="552"/>
        <v>7.7806735223445861E-14</v>
      </c>
      <c r="T1312" s="253">
        <f t="shared" si="553"/>
        <v>3.5337368110870814E-14</v>
      </c>
      <c r="U1312">
        <f t="shared" ref="U1312:U1375" si="558">($C$9+$C$10)*R1312</f>
        <v>1.2452717308275654E-35</v>
      </c>
      <c r="V1312" s="253">
        <f t="shared" ref="V1312:V1375" si="559">T1312-U1312</f>
        <v>3.5337368110870814E-14</v>
      </c>
      <c r="W1312" s="253">
        <f t="shared" ref="W1312:W1375" si="560">(1-$C$8)*S1312</f>
        <v>4.2469367112575047E-14</v>
      </c>
      <c r="X1312">
        <f t="shared" si="554"/>
        <v>113.65676595692612</v>
      </c>
      <c r="Y1312">
        <f t="shared" si="555"/>
        <v>15.595425926280697</v>
      </c>
      <c r="Z1312" s="55">
        <f t="shared" si="556"/>
        <v>8.5124747496230029</v>
      </c>
      <c r="AA1312" s="477">
        <f t="shared" ref="AA1312:AA1375" si="561">AA1311*(1-$C$9)</f>
        <v>1.2004164313177174E-22</v>
      </c>
      <c r="AB1312" s="253">
        <f t="shared" ref="AB1312:AB1375" si="562">AB1311*(1+$C$10)</f>
        <v>600740284851.68713</v>
      </c>
      <c r="AC1312" s="261">
        <f t="shared" ref="AC1312:AC1375" si="563">$C$11*(AA1312^$C$7)*(AB1312^(1-$C$7))</f>
        <v>4.6741640281512523E-2</v>
      </c>
      <c r="AD1312" s="435">
        <f t="shared" si="551"/>
        <v>-1.5404755755584539E-2</v>
      </c>
      <c r="AE1312" s="478">
        <f t="shared" ref="AE1312:AE1375" si="564">(AA1312-AA1311)/AA1311</f>
        <v>-5.2318781614303561E-2</v>
      </c>
    </row>
    <row r="1313" spans="17:31" x14ac:dyDescent="0.3">
      <c r="Q1313" s="353">
        <v>1284</v>
      </c>
      <c r="R1313" s="54">
        <f t="shared" si="557"/>
        <v>1.8749343907899355E-34</v>
      </c>
      <c r="S1313" s="253">
        <f t="shared" si="552"/>
        <v>7.5849645020978835E-14</v>
      </c>
      <c r="T1313" s="253">
        <f t="shared" si="553"/>
        <v>3.4448519392155828E-14</v>
      </c>
      <c r="U1313">
        <f t="shared" si="558"/>
        <v>1.1684362684078534E-35</v>
      </c>
      <c r="V1313" s="253">
        <f t="shared" si="559"/>
        <v>3.4448519392155828E-14</v>
      </c>
      <c r="W1313" s="253">
        <f t="shared" si="560"/>
        <v>4.1401125628823007E-14</v>
      </c>
      <c r="X1313">
        <f t="shared" si="554"/>
        <v>113.65676595692612</v>
      </c>
      <c r="Y1313">
        <f t="shared" si="555"/>
        <v>15.595425926280697</v>
      </c>
      <c r="Z1313" s="55">
        <f t="shared" si="556"/>
        <v>8.5124747496230029</v>
      </c>
      <c r="AA1313" s="477">
        <f t="shared" si="561"/>
        <v>1.137612106201384E-22</v>
      </c>
      <c r="AB1313" s="253">
        <f t="shared" si="562"/>
        <v>606747687700.20398</v>
      </c>
      <c r="AC1313" s="261">
        <f t="shared" si="563"/>
        <v>4.6021596729360431E-2</v>
      </c>
      <c r="AD1313" s="435">
        <f t="shared" ref="AD1313:AD1376" si="565">(AC1313-AC1312)/AC1312</f>
        <v>-1.5404755755584525E-2</v>
      </c>
      <c r="AE1313" s="478">
        <f t="shared" si="564"/>
        <v>-5.2318781614303672E-2</v>
      </c>
    </row>
    <row r="1314" spans="17:31" x14ac:dyDescent="0.3">
      <c r="Q1314" s="353">
        <v>1285</v>
      </c>
      <c r="R1314" s="54">
        <f t="shared" si="557"/>
        <v>1.759247631541633E-34</v>
      </c>
      <c r="S1314" s="253">
        <f t="shared" si="552"/>
        <v>7.394178194582456E-14</v>
      </c>
      <c r="T1314" s="253">
        <f t="shared" si="553"/>
        <v>3.358202808393874E-14</v>
      </c>
      <c r="U1314">
        <f t="shared" si="558"/>
        <v>1.0963416895552385E-35</v>
      </c>
      <c r="V1314" s="253">
        <f t="shared" si="559"/>
        <v>3.358202808393874E-14</v>
      </c>
      <c r="W1314" s="253">
        <f t="shared" si="560"/>
        <v>4.0359753861885821E-14</v>
      </c>
      <c r="X1314">
        <f t="shared" si="554"/>
        <v>113.65676595692612</v>
      </c>
      <c r="Y1314">
        <f t="shared" si="555"/>
        <v>15.595425926280697</v>
      </c>
      <c r="Z1314" s="55">
        <f t="shared" si="556"/>
        <v>8.5124747496230029</v>
      </c>
      <c r="AA1314" s="477">
        <f t="shared" si="561"/>
        <v>1.0780936268552458E-22</v>
      </c>
      <c r="AB1314" s="253">
        <f t="shared" si="562"/>
        <v>612815164577.20605</v>
      </c>
      <c r="AC1314" s="261">
        <f t="shared" si="563"/>
        <v>4.5312645272262454E-2</v>
      </c>
      <c r="AD1314" s="435">
        <f t="shared" si="565"/>
        <v>-1.5404755755588258E-2</v>
      </c>
      <c r="AE1314" s="478">
        <f t="shared" si="564"/>
        <v>-5.2318781614303589E-2</v>
      </c>
    </row>
    <row r="1315" spans="17:31" x14ac:dyDescent="0.3">
      <c r="Q1315" s="353">
        <v>1286</v>
      </c>
      <c r="R1315" s="54">
        <f t="shared" si="557"/>
        <v>1.650698949407451E-34</v>
      </c>
      <c r="S1315" s="253">
        <f t="shared" si="552"/>
        <v>7.2081907777045938E-14</v>
      </c>
      <c r="T1315" s="253">
        <f t="shared" si="553"/>
        <v>3.2737331825275705E-14</v>
      </c>
      <c r="U1315">
        <f t="shared" si="558"/>
        <v>1.0286954733908331E-35</v>
      </c>
      <c r="V1315" s="253">
        <f t="shared" si="559"/>
        <v>3.2737331825275705E-14</v>
      </c>
      <c r="W1315" s="253">
        <f t="shared" si="560"/>
        <v>3.9344575951770233E-14</v>
      </c>
      <c r="X1315">
        <f t="shared" si="554"/>
        <v>113.65676595692612</v>
      </c>
      <c r="Y1315">
        <f t="shared" si="555"/>
        <v>15.595425926280697</v>
      </c>
      <c r="Z1315" s="55">
        <f t="shared" si="556"/>
        <v>8.5124747496230029</v>
      </c>
      <c r="AA1315" s="477">
        <f t="shared" si="561"/>
        <v>1.0216890818320338E-22</v>
      </c>
      <c r="AB1315" s="253">
        <f t="shared" si="562"/>
        <v>618943316222.97815</v>
      </c>
      <c r="AC1315" s="261">
        <f t="shared" si="563"/>
        <v>4.4614615039203637E-2</v>
      </c>
      <c r="AD1315" s="435">
        <f t="shared" si="565"/>
        <v>-1.5404755755588334E-2</v>
      </c>
      <c r="AE1315" s="478">
        <f t="shared" si="564"/>
        <v>-5.231878161430354E-2</v>
      </c>
    </row>
    <row r="1316" spans="17:31" x14ac:dyDescent="0.3">
      <c r="Q1316" s="353">
        <v>1287</v>
      </c>
      <c r="R1316" s="54">
        <f t="shared" si="557"/>
        <v>1.5488479124380617E-34</v>
      </c>
      <c r="S1316" s="253">
        <f t="shared" si="552"/>
        <v>7.0268815438954373E-14</v>
      </c>
      <c r="T1316" s="253">
        <f t="shared" si="553"/>
        <v>3.1913882400413642E-14</v>
      </c>
      <c r="U1316">
        <f t="shared" si="558"/>
        <v>9.6522314808997571E-36</v>
      </c>
      <c r="V1316" s="253">
        <f t="shared" si="559"/>
        <v>3.1913882400413642E-14</v>
      </c>
      <c r="W1316" s="253">
        <f t="shared" si="560"/>
        <v>3.8354933038540731E-14</v>
      </c>
      <c r="X1316">
        <f t="shared" si="554"/>
        <v>113.65676595692612</v>
      </c>
      <c r="Y1316">
        <f t="shared" si="555"/>
        <v>15.595425926280697</v>
      </c>
      <c r="Z1316" s="55">
        <f t="shared" si="556"/>
        <v>8.5124747496230029</v>
      </c>
      <c r="AA1316" s="477">
        <f t="shared" si="561"/>
        <v>9.682355538819452E-23</v>
      </c>
      <c r="AB1316" s="253">
        <f t="shared" si="562"/>
        <v>625132749385.20789</v>
      </c>
      <c r="AC1316" s="261">
        <f t="shared" si="563"/>
        <v>4.3927337791395127E-2</v>
      </c>
      <c r="AD1316" s="435">
        <f t="shared" si="565"/>
        <v>-1.5404755755587881E-2</v>
      </c>
      <c r="AE1316" s="478">
        <f t="shared" si="564"/>
        <v>-5.2318781614303637E-2</v>
      </c>
    </row>
    <row r="1317" spans="17:31" x14ac:dyDescent="0.3">
      <c r="Q1317" s="353">
        <v>1288</v>
      </c>
      <c r="R1317" s="54">
        <f t="shared" si="557"/>
        <v>1.4532812641123217E-34</v>
      </c>
      <c r="S1317" s="253">
        <f t="shared" si="552"/>
        <v>6.8501328217705667E-14</v>
      </c>
      <c r="T1317" s="253">
        <f t="shared" si="553"/>
        <v>3.1111145382992754E-14</v>
      </c>
      <c r="U1317">
        <f t="shared" si="558"/>
        <v>9.0566717722374835E-36</v>
      </c>
      <c r="V1317" s="253">
        <f t="shared" si="559"/>
        <v>3.1111145382992754E-14</v>
      </c>
      <c r="W1317" s="253">
        <f t="shared" si="560"/>
        <v>3.7390182834712913E-14</v>
      </c>
      <c r="X1317">
        <f t="shared" si="554"/>
        <v>113.65676595692612</v>
      </c>
      <c r="Y1317">
        <f t="shared" si="555"/>
        <v>15.595425926280697</v>
      </c>
      <c r="Z1317" s="55">
        <f t="shared" si="556"/>
        <v>8.5124747496230029</v>
      </c>
      <c r="AA1317" s="477">
        <f t="shared" si="561"/>
        <v>9.1757864938719148E-23</v>
      </c>
      <c r="AB1317" s="253">
        <f t="shared" si="562"/>
        <v>631384076879.05994</v>
      </c>
      <c r="AC1317" s="261">
        <f t="shared" si="563"/>
        <v>4.3250647881725765E-2</v>
      </c>
      <c r="AD1317" s="435">
        <f t="shared" si="565"/>
        <v>-1.5404755755581387E-2</v>
      </c>
      <c r="AE1317" s="478">
        <f t="shared" si="564"/>
        <v>-5.2318781614303533E-2</v>
      </c>
    </row>
    <row r="1318" spans="17:31" x14ac:dyDescent="0.3">
      <c r="Q1318" s="353">
        <v>1289</v>
      </c>
      <c r="R1318" s="54">
        <f t="shared" si="557"/>
        <v>1.3636112465654156E-34</v>
      </c>
      <c r="S1318" s="253">
        <f t="shared" si="552"/>
        <v>6.6778298997602712E-14</v>
      </c>
      <c r="T1318" s="253">
        <f t="shared" si="553"/>
        <v>3.0328599789199259E-14</v>
      </c>
      <c r="U1318">
        <f t="shared" si="558"/>
        <v>8.4978591481518417E-36</v>
      </c>
      <c r="V1318" s="253">
        <f t="shared" si="559"/>
        <v>3.0328599789199259E-14</v>
      </c>
      <c r="W1318" s="253">
        <f t="shared" si="560"/>
        <v>3.6449699208403454E-14</v>
      </c>
      <c r="X1318">
        <f t="shared" si="554"/>
        <v>113.65676595692612</v>
      </c>
      <c r="Y1318">
        <f t="shared" si="555"/>
        <v>15.595425926280697</v>
      </c>
      <c r="Z1318" s="55">
        <f t="shared" si="556"/>
        <v>8.5124747496230029</v>
      </c>
      <c r="AA1318" s="477">
        <f t="shared" si="561"/>
        <v>8.6957205241595531E-23</v>
      </c>
      <c r="AB1318" s="253">
        <f t="shared" si="562"/>
        <v>637697917647.85059</v>
      </c>
      <c r="AC1318" s="261">
        <f t="shared" si="563"/>
        <v>4.2584382214836687E-2</v>
      </c>
      <c r="AD1318" s="435">
        <f t="shared" si="565"/>
        <v>-1.5404755755591536E-2</v>
      </c>
      <c r="AE1318" s="478">
        <f t="shared" si="564"/>
        <v>-5.2318781614303651E-2</v>
      </c>
    </row>
    <row r="1319" spans="17:31" x14ac:dyDescent="0.3">
      <c r="Q1319" s="353">
        <v>1290</v>
      </c>
      <c r="R1319" s="54">
        <f t="shared" si="557"/>
        <v>1.2794740272767835E-34</v>
      </c>
      <c r="S1319" s="253">
        <f t="shared" si="552"/>
        <v>6.509860951660514E-14</v>
      </c>
      <c r="T1319" s="253">
        <f t="shared" si="553"/>
        <v>2.9565737739641334E-14</v>
      </c>
      <c r="U1319">
        <f t="shared" si="558"/>
        <v>7.9735262487035389E-36</v>
      </c>
      <c r="V1319" s="253">
        <f t="shared" si="559"/>
        <v>2.9565737739641334E-14</v>
      </c>
      <c r="W1319" s="253">
        <f t="shared" si="560"/>
        <v>3.5532871776963805E-14</v>
      </c>
      <c r="X1319">
        <f t="shared" si="554"/>
        <v>113.65676595692612</v>
      </c>
      <c r="Y1319">
        <f t="shared" si="555"/>
        <v>15.595425926280697</v>
      </c>
      <c r="Z1319" s="55">
        <f t="shared" si="556"/>
        <v>8.5124747496230029</v>
      </c>
      <c r="AA1319" s="477">
        <f t="shared" si="561"/>
        <v>8.2407710210770316E-23</v>
      </c>
      <c r="AB1319" s="253">
        <f t="shared" si="562"/>
        <v>644074896824.3291</v>
      </c>
      <c r="AC1319" s="261">
        <f t="shared" si="563"/>
        <v>4.1928380207814669E-2</v>
      </c>
      <c r="AD1319" s="435">
        <f t="shared" si="565"/>
        <v>-1.5404755755584547E-2</v>
      </c>
      <c r="AE1319" s="478">
        <f t="shared" si="564"/>
        <v>-5.2318781614303624E-2</v>
      </c>
    </row>
    <row r="1320" spans="17:31" x14ac:dyDescent="0.3">
      <c r="Q1320" s="353">
        <v>1291</v>
      </c>
      <c r="R1320" s="54">
        <f t="shared" si="557"/>
        <v>1.2005282228341742E-34</v>
      </c>
      <c r="S1320" s="253">
        <f t="shared" si="552"/>
        <v>6.3461169640567487E-14</v>
      </c>
      <c r="T1320" s="253">
        <f t="shared" si="553"/>
        <v>2.8822064129730951E-14</v>
      </c>
      <c r="U1320">
        <f t="shared" si="558"/>
        <v>7.4815456140610904E-36</v>
      </c>
      <c r="V1320" s="253">
        <f t="shared" si="559"/>
        <v>2.8822064129730951E-14</v>
      </c>
      <c r="W1320" s="253">
        <f t="shared" si="560"/>
        <v>3.4639105510836536E-14</v>
      </c>
      <c r="X1320">
        <f t="shared" si="554"/>
        <v>113.65676595692612</v>
      </c>
      <c r="Y1320">
        <f t="shared" si="555"/>
        <v>15.595425926280697</v>
      </c>
      <c r="Z1320" s="55">
        <f t="shared" si="556"/>
        <v>8.5124747496230029</v>
      </c>
      <c r="AA1320" s="477">
        <f t="shared" si="561"/>
        <v>7.8096239216918203E-23</v>
      </c>
      <c r="AB1320" s="253">
        <f t="shared" si="562"/>
        <v>650515645792.57239</v>
      </c>
      <c r="AC1320" s="261">
        <f t="shared" si="563"/>
        <v>4.1282483751485702E-2</v>
      </c>
      <c r="AD1320" s="435">
        <f t="shared" si="565"/>
        <v>-1.540475575559164E-2</v>
      </c>
      <c r="AE1320" s="478">
        <f t="shared" si="564"/>
        <v>-5.2318781614303651E-2</v>
      </c>
    </row>
    <row r="1321" spans="17:31" x14ac:dyDescent="0.3">
      <c r="Q1321" s="353">
        <v>1292</v>
      </c>
      <c r="R1321" s="54">
        <f t="shared" si="557"/>
        <v>1.1264535137840643E-34</v>
      </c>
      <c r="S1321" s="253">
        <f t="shared" si="552"/>
        <v>6.1864916655733445E-14</v>
      </c>
      <c r="T1321" s="253">
        <f t="shared" si="553"/>
        <v>2.809709630835706E-14</v>
      </c>
      <c r="U1321">
        <f t="shared" si="558"/>
        <v>7.0199210524174025E-36</v>
      </c>
      <c r="V1321" s="253">
        <f t="shared" si="559"/>
        <v>2.809709630835706E-14</v>
      </c>
      <c r="W1321" s="253">
        <f t="shared" si="560"/>
        <v>3.3767820347376388E-14</v>
      </c>
      <c r="X1321">
        <f t="shared" si="554"/>
        <v>113.65676595692612</v>
      </c>
      <c r="Y1321">
        <f t="shared" si="555"/>
        <v>15.595425926280697</v>
      </c>
      <c r="Z1321" s="55">
        <f t="shared" si="556"/>
        <v>8.5124747496230029</v>
      </c>
      <c r="AA1321" s="477">
        <f t="shared" si="561"/>
        <v>7.4010339132429848E-23</v>
      </c>
      <c r="AB1321" s="253">
        <f t="shared" si="562"/>
        <v>657020802250.49817</v>
      </c>
      <c r="AC1321" s="261">
        <f t="shared" si="563"/>
        <v>4.0646537172310315E-2</v>
      </c>
      <c r="AD1321" s="435">
        <f t="shared" si="565"/>
        <v>-1.5404755755581196E-2</v>
      </c>
      <c r="AE1321" s="478">
        <f t="shared" si="564"/>
        <v>-5.2318781614303596E-2</v>
      </c>
    </row>
    <row r="1322" spans="17:31" x14ac:dyDescent="0.3">
      <c r="Q1322" s="353">
        <v>1293</v>
      </c>
      <c r="R1322" s="54">
        <f t="shared" si="557"/>
        <v>1.0569493449482484E-34</v>
      </c>
      <c r="S1322" s="253">
        <f t="shared" si="552"/>
        <v>6.0308814579022008E-14</v>
      </c>
      <c r="T1322" s="253">
        <f t="shared" si="553"/>
        <v>2.7390363764639267E-14</v>
      </c>
      <c r="U1322">
        <f t="shared" si="558"/>
        <v>6.5867795405211128E-36</v>
      </c>
      <c r="V1322" s="253">
        <f t="shared" si="559"/>
        <v>2.7390363764639267E-14</v>
      </c>
      <c r="W1322" s="253">
        <f t="shared" si="560"/>
        <v>3.2918450814382741E-14</v>
      </c>
      <c r="X1322">
        <f t="shared" si="554"/>
        <v>113.65676595692612</v>
      </c>
      <c r="Y1322">
        <f t="shared" si="555"/>
        <v>15.595425926280697</v>
      </c>
      <c r="Z1322" s="55">
        <f t="shared" si="556"/>
        <v>8.5124747496230029</v>
      </c>
      <c r="AA1322" s="477">
        <f t="shared" si="561"/>
        <v>7.0138208362159708E-23</v>
      </c>
      <c r="AB1322" s="253">
        <f t="shared" si="562"/>
        <v>663591010273.00317</v>
      </c>
      <c r="AC1322" s="261">
        <f t="shared" si="563"/>
        <v>4.0020387194860445E-2</v>
      </c>
      <c r="AD1322" s="435">
        <f t="shared" si="565"/>
        <v>-1.5404755755588039E-2</v>
      </c>
      <c r="AE1322" s="478">
        <f t="shared" si="564"/>
        <v>-5.231878161430354E-2</v>
      </c>
    </row>
    <row r="1323" spans="17:31" x14ac:dyDescent="0.3">
      <c r="Q1323" s="353">
        <v>1294</v>
      </c>
      <c r="R1323" s="54">
        <f t="shared" si="557"/>
        <v>9.9173370593318799E-35</v>
      </c>
      <c r="S1323" s="253">
        <f t="shared" si="552"/>
        <v>5.879185348566663E-14</v>
      </c>
      <c r="T1323" s="253">
        <f t="shared" si="553"/>
        <v>2.6701407822562739E-14</v>
      </c>
      <c r="U1323">
        <f t="shared" si="558"/>
        <v>6.1803636239594319E-36</v>
      </c>
      <c r="V1323" s="253">
        <f t="shared" si="559"/>
        <v>2.6701407822562739E-14</v>
      </c>
      <c r="W1323" s="253">
        <f t="shared" si="560"/>
        <v>3.2090445663103887E-14</v>
      </c>
      <c r="X1323">
        <f t="shared" si="554"/>
        <v>113.65676595692612</v>
      </c>
      <c r="Y1323">
        <f t="shared" si="555"/>
        <v>15.595425926280697</v>
      </c>
      <c r="Z1323" s="55">
        <f t="shared" si="556"/>
        <v>8.5124747496230029</v>
      </c>
      <c r="AA1323" s="477">
        <f t="shared" si="561"/>
        <v>6.6468662756041351E-23</v>
      </c>
      <c r="AB1323" s="253">
        <f t="shared" si="562"/>
        <v>670226920375.73315</v>
      </c>
      <c r="AC1323" s="261">
        <f t="shared" si="563"/>
        <v>3.9403882904879686E-2</v>
      </c>
      <c r="AD1323" s="435">
        <f t="shared" si="565"/>
        <v>-1.5404755755584797E-2</v>
      </c>
      <c r="AE1323" s="478">
        <f t="shared" si="564"/>
        <v>-5.2318781614303596E-2</v>
      </c>
    </row>
    <row r="1324" spans="17:31" x14ac:dyDescent="0.3">
      <c r="Q1324" s="353">
        <v>1295</v>
      </c>
      <c r="R1324" s="54">
        <f t="shared" si="557"/>
        <v>9.3054198688408472E-35</v>
      </c>
      <c r="S1324" s="253">
        <f t="shared" si="552"/>
        <v>5.7313048853763929E-14</v>
      </c>
      <c r="T1324" s="253">
        <f t="shared" si="553"/>
        <v>2.6029781343292862E-14</v>
      </c>
      <c r="U1324">
        <f t="shared" si="558"/>
        <v>5.7990242863569435E-36</v>
      </c>
      <c r="V1324" s="253">
        <f t="shared" si="559"/>
        <v>2.6029781343292862E-14</v>
      </c>
      <c r="W1324" s="253">
        <f t="shared" si="560"/>
        <v>3.128326751047107E-14</v>
      </c>
      <c r="X1324">
        <f t="shared" si="554"/>
        <v>113.65676595692612</v>
      </c>
      <c r="Y1324">
        <f t="shared" si="555"/>
        <v>15.595425926280697</v>
      </c>
      <c r="Z1324" s="55">
        <f t="shared" si="556"/>
        <v>8.5124747496230029</v>
      </c>
      <c r="AA1324" s="477">
        <f t="shared" si="561"/>
        <v>6.2991103305113231E-23</v>
      </c>
      <c r="AB1324" s="253">
        <f t="shared" si="562"/>
        <v>676929189579.49048</v>
      </c>
      <c r="AC1324" s="261">
        <f t="shared" si="563"/>
        <v>3.8796875712908227E-2</v>
      </c>
      <c r="AD1324" s="435">
        <f t="shared" si="565"/>
        <v>-1.5404755755587958E-2</v>
      </c>
      <c r="AE1324" s="478">
        <f t="shared" si="564"/>
        <v>-5.2318781614303568E-2</v>
      </c>
    </row>
    <row r="1325" spans="17:31" x14ac:dyDescent="0.3">
      <c r="Q1325" s="353">
        <v>1296</v>
      </c>
      <c r="R1325" s="54">
        <f t="shared" si="557"/>
        <v>8.7312590484094656E-35</v>
      </c>
      <c r="S1325" s="253">
        <f t="shared" si="552"/>
        <v>5.5871440925310667E-14</v>
      </c>
      <c r="T1325" s="253">
        <f t="shared" si="553"/>
        <v>2.5375048434978364E-14</v>
      </c>
      <c r="U1325">
        <f t="shared" si="558"/>
        <v>5.441214258557417E-36</v>
      </c>
      <c r="V1325" s="253">
        <f t="shared" si="559"/>
        <v>2.5375048434978364E-14</v>
      </c>
      <c r="W1325" s="253">
        <f t="shared" si="560"/>
        <v>3.0496392490332307E-14</v>
      </c>
      <c r="X1325">
        <f t="shared" si="554"/>
        <v>113.65676595692612</v>
      </c>
      <c r="Y1325">
        <f t="shared" si="555"/>
        <v>15.595425926280697</v>
      </c>
      <c r="Z1325" s="55">
        <f t="shared" si="556"/>
        <v>8.5124747496230029</v>
      </c>
      <c r="AA1325" s="477">
        <f t="shared" si="561"/>
        <v>5.9695485527648974E-23</v>
      </c>
      <c r="AB1325" s="253">
        <f t="shared" si="562"/>
        <v>683698481475.2854</v>
      </c>
      <c r="AC1325" s="261">
        <f t="shared" si="563"/>
        <v>3.8199219318470971E-2</v>
      </c>
      <c r="AD1325" s="435">
        <f t="shared" si="565"/>
        <v>-1.540475575558801E-2</v>
      </c>
      <c r="AE1325" s="478">
        <f t="shared" si="564"/>
        <v>-5.2318781614303603E-2</v>
      </c>
    </row>
    <row r="1326" spans="17:31" x14ac:dyDescent="0.3">
      <c r="Q1326" s="353">
        <v>1297</v>
      </c>
      <c r="R1326" s="54">
        <f t="shared" si="557"/>
        <v>8.1925249634037813E-35</v>
      </c>
      <c r="S1326" s="253">
        <f t="shared" si="552"/>
        <v>5.446609408331053E-14</v>
      </c>
      <c r="T1326" s="253">
        <f t="shared" si="553"/>
        <v>2.4736784169852843E-14</v>
      </c>
      <c r="U1326">
        <f t="shared" si="558"/>
        <v>5.1054817406409077E-36</v>
      </c>
      <c r="V1326" s="253">
        <f t="shared" si="559"/>
        <v>2.4736784169852843E-14</v>
      </c>
      <c r="W1326" s="253">
        <f t="shared" si="560"/>
        <v>2.9729309913457687E-14</v>
      </c>
      <c r="X1326">
        <f t="shared" si="554"/>
        <v>113.65676595692612</v>
      </c>
      <c r="Y1326">
        <f t="shared" si="555"/>
        <v>15.595425926280697</v>
      </c>
      <c r="Z1326" s="55">
        <f t="shared" si="556"/>
        <v>8.5124747496230029</v>
      </c>
      <c r="AA1326" s="477">
        <f t="shared" si="561"/>
        <v>5.6572290456968087E-23</v>
      </c>
      <c r="AB1326" s="253">
        <f t="shared" si="562"/>
        <v>690535466290.03821</v>
      </c>
      <c r="AC1326" s="261">
        <f t="shared" si="563"/>
        <v>3.7610769674815775E-2</v>
      </c>
      <c r="AD1326" s="435">
        <f t="shared" si="565"/>
        <v>-1.5404755755588325E-2</v>
      </c>
      <c r="AE1326" s="478">
        <f t="shared" si="564"/>
        <v>-5.2318781614303589E-2</v>
      </c>
    </row>
    <row r="1327" spans="17:31" x14ac:dyDescent="0.3">
      <c r="Q1327" s="353">
        <v>1298</v>
      </c>
      <c r="R1327" s="54">
        <f t="shared" si="557"/>
        <v>7.6870317217561672E-35</v>
      </c>
      <c r="S1327" s="253">
        <f t="shared" si="552"/>
        <v>5.3096096244550899E-14</v>
      </c>
      <c r="T1327" s="253">
        <f t="shared" si="553"/>
        <v>2.4114574308453103E-14</v>
      </c>
      <c r="U1327">
        <f t="shared" si="558"/>
        <v>4.7904645113034669E-36</v>
      </c>
      <c r="V1327" s="253">
        <f t="shared" si="559"/>
        <v>2.4114574308453103E-14</v>
      </c>
      <c r="W1327" s="253">
        <f t="shared" si="560"/>
        <v>2.8981521936097796E-14</v>
      </c>
      <c r="X1327">
        <f t="shared" si="554"/>
        <v>113.65676595692612</v>
      </c>
      <c r="Y1327">
        <f t="shared" si="555"/>
        <v>15.595425926280697</v>
      </c>
      <c r="Z1327" s="55">
        <f t="shared" si="556"/>
        <v>8.5124747496230029</v>
      </c>
      <c r="AA1327" s="477">
        <f t="shared" si="561"/>
        <v>5.3612497147129021E-23</v>
      </c>
      <c r="AB1327" s="253">
        <f t="shared" si="562"/>
        <v>697440820952.9386</v>
      </c>
      <c r="AC1327" s="261">
        <f t="shared" si="563"/>
        <v>3.7031384954195688E-2</v>
      </c>
      <c r="AD1327" s="435">
        <f t="shared" si="565"/>
        <v>-1.5404755755584643E-2</v>
      </c>
      <c r="AE1327" s="478">
        <f t="shared" si="564"/>
        <v>-5.2318781614303624E-2</v>
      </c>
    </row>
    <row r="1328" spans="17:31" x14ac:dyDescent="0.3">
      <c r="Q1328" s="353">
        <v>1299</v>
      </c>
      <c r="R1328" s="54">
        <f t="shared" si="557"/>
        <v>7.2127283047954268E-35</v>
      </c>
      <c r="S1328" s="253">
        <f t="shared" si="552"/>
        <v>5.176055826765165E-14</v>
      </c>
      <c r="T1328" s="253">
        <f t="shared" si="553"/>
        <v>2.3508015030773565E-14</v>
      </c>
      <c r="U1328">
        <f t="shared" si="558"/>
        <v>4.4948844006985235E-36</v>
      </c>
      <c r="V1328" s="253">
        <f t="shared" si="559"/>
        <v>2.3508015030773565E-14</v>
      </c>
      <c r="W1328" s="253">
        <f t="shared" si="560"/>
        <v>2.8252543236878085E-14</v>
      </c>
      <c r="X1328">
        <f t="shared" si="554"/>
        <v>113.65676595692612</v>
      </c>
      <c r="Y1328">
        <f t="shared" si="555"/>
        <v>15.595425926280697</v>
      </c>
      <c r="Z1328" s="55">
        <f t="shared" si="556"/>
        <v>8.5124747496230029</v>
      </c>
      <c r="AA1328" s="477">
        <f t="shared" si="561"/>
        <v>5.0807556617090904E-23</v>
      </c>
      <c r="AB1328" s="253">
        <f t="shared" si="562"/>
        <v>704415229162.46802</v>
      </c>
      <c r="AC1328" s="261">
        <f t="shared" si="563"/>
        <v>3.6460925513685148E-2</v>
      </c>
      <c r="AD1328" s="435">
        <f t="shared" si="565"/>
        <v>-1.5404755755587978E-2</v>
      </c>
      <c r="AE1328" s="478">
        <f t="shared" si="564"/>
        <v>-5.2318781614303575E-2</v>
      </c>
    </row>
    <row r="1329" spans="17:31" x14ac:dyDescent="0.3">
      <c r="Q1329" s="353">
        <v>1300</v>
      </c>
      <c r="R1329" s="54">
        <f t="shared" si="557"/>
        <v>6.7676902453203267E-35</v>
      </c>
      <c r="S1329" s="253">
        <f t="shared" si="552"/>
        <v>5.0458613376005682E-14</v>
      </c>
      <c r="T1329" s="253">
        <f t="shared" si="553"/>
        <v>2.2916712674184032E-14</v>
      </c>
      <c r="U1329">
        <f t="shared" si="558"/>
        <v>4.2175421043137012E-36</v>
      </c>
      <c r="V1329" s="253">
        <f t="shared" si="559"/>
        <v>2.2916712674184032E-14</v>
      </c>
      <c r="W1329" s="253">
        <f t="shared" si="560"/>
        <v>2.7541900701821651E-14</v>
      </c>
      <c r="X1329">
        <f t="shared" si="554"/>
        <v>113.65676595692612</v>
      </c>
      <c r="Y1329">
        <f t="shared" si="555"/>
        <v>15.595425926280697</v>
      </c>
      <c r="Z1329" s="55">
        <f t="shared" si="556"/>
        <v>8.5124747496230029</v>
      </c>
      <c r="AA1329" s="477">
        <f t="shared" si="561"/>
        <v>4.8149367158084959E-23</v>
      </c>
      <c r="AB1329" s="253">
        <f t="shared" si="562"/>
        <v>711459381454.09265</v>
      </c>
      <c r="AC1329" s="261">
        <f t="shared" si="563"/>
        <v>3.5899253861524129E-2</v>
      </c>
      <c r="AD1329" s="435">
        <f t="shared" si="565"/>
        <v>-1.5404755755588348E-2</v>
      </c>
      <c r="AE1329" s="478">
        <f t="shared" si="564"/>
        <v>-5.231878161430361E-2</v>
      </c>
    </row>
    <row r="1330" spans="17:31" x14ac:dyDescent="0.3">
      <c r="Q1330" s="353">
        <v>1301</v>
      </c>
      <c r="R1330" s="54">
        <f t="shared" si="557"/>
        <v>6.3501118191506534E-35</v>
      </c>
      <c r="S1330" s="253">
        <f t="shared" si="552"/>
        <v>4.9189416595230497E-14</v>
      </c>
      <c r="T1330" s="253">
        <f t="shared" si="553"/>
        <v>2.234028347793792E-14</v>
      </c>
      <c r="U1330">
        <f t="shared" si="558"/>
        <v>3.9573123168405769E-36</v>
      </c>
      <c r="V1330" s="253">
        <f t="shared" si="559"/>
        <v>2.234028347793792E-14</v>
      </c>
      <c r="W1330" s="253">
        <f t="shared" si="560"/>
        <v>2.6849133117292578E-14</v>
      </c>
      <c r="X1330">
        <f t="shared" si="554"/>
        <v>113.65676595692612</v>
      </c>
      <c r="Y1330">
        <f t="shared" si="555"/>
        <v>15.595425926280697</v>
      </c>
      <c r="Z1330" s="55">
        <f t="shared" si="556"/>
        <v>8.5124747496230029</v>
      </c>
      <c r="AA1330" s="477">
        <f t="shared" si="561"/>
        <v>4.5630250932874191E-23</v>
      </c>
      <c r="AB1330" s="253">
        <f t="shared" si="562"/>
        <v>718573975268.63354</v>
      </c>
      <c r="AC1330" s="261">
        <f t="shared" si="563"/>
        <v>3.5346234623979622E-2</v>
      </c>
      <c r="AD1330" s="435">
        <f t="shared" si="565"/>
        <v>-1.5404755755584606E-2</v>
      </c>
      <c r="AE1330" s="478">
        <f t="shared" si="564"/>
        <v>-5.2318781614303582E-2</v>
      </c>
    </row>
    <row r="1331" spans="17:31" x14ac:dyDescent="0.3">
      <c r="Q1331" s="353">
        <v>1302</v>
      </c>
      <c r="R1331" s="54">
        <f t="shared" si="557"/>
        <v>5.9582987184733673E-35</v>
      </c>
      <c r="S1331" s="253">
        <f t="shared" si="552"/>
        <v>4.7952144204773504E-14</v>
      </c>
      <c r="T1331" s="253">
        <f t="shared" si="553"/>
        <v>2.1778353334108663E-14</v>
      </c>
      <c r="U1331">
        <f t="shared" si="558"/>
        <v>3.7131391662932675E-36</v>
      </c>
      <c r="V1331" s="253">
        <f t="shared" si="559"/>
        <v>2.1778353334108663E-14</v>
      </c>
      <c r="W1331" s="253">
        <f t="shared" si="560"/>
        <v>2.617379087066484E-14</v>
      </c>
      <c r="X1331">
        <f t="shared" si="554"/>
        <v>113.65676595692612</v>
      </c>
      <c r="Y1331">
        <f t="shared" si="555"/>
        <v>15.595425926280697</v>
      </c>
      <c r="Z1331" s="55">
        <f t="shared" si="556"/>
        <v>8.5124747496230029</v>
      </c>
      <c r="AA1331" s="477">
        <f t="shared" si="561"/>
        <v>4.3242931799311272E-23</v>
      </c>
      <c r="AB1331" s="253">
        <f t="shared" si="562"/>
        <v>725759715021.31995</v>
      </c>
      <c r="AC1331" s="261">
        <f t="shared" si="563"/>
        <v>3.4801734512717633E-2</v>
      </c>
      <c r="AD1331" s="435">
        <f t="shared" si="565"/>
        <v>-1.5404755755584467E-2</v>
      </c>
      <c r="AE1331" s="478">
        <f t="shared" si="564"/>
        <v>-5.2318781614303617E-2</v>
      </c>
    </row>
    <row r="1332" spans="17:31" x14ac:dyDescent="0.3">
      <c r="Q1332" s="353">
        <v>1303</v>
      </c>
      <c r="R1332" s="54">
        <f t="shared" si="557"/>
        <v>5.5906611772562121E-35</v>
      </c>
      <c r="S1332" s="253">
        <f t="shared" si="552"/>
        <v>4.6745993203308935E-14</v>
      </c>
      <c r="T1332" s="253">
        <f t="shared" si="553"/>
        <v>2.123055754478983E-14</v>
      </c>
      <c r="U1332">
        <f t="shared" si="558"/>
        <v>3.4840319298499528E-36</v>
      </c>
      <c r="V1332" s="253">
        <f t="shared" si="559"/>
        <v>2.123055754478983E-14</v>
      </c>
      <c r="W1332" s="253">
        <f t="shared" si="560"/>
        <v>2.5515435658519106E-14</v>
      </c>
      <c r="X1332">
        <f t="shared" si="554"/>
        <v>113.65676595692612</v>
      </c>
      <c r="Y1332">
        <f t="shared" si="555"/>
        <v>15.595425926280697</v>
      </c>
      <c r="Z1332" s="55">
        <f t="shared" si="556"/>
        <v>8.5124747496230029</v>
      </c>
      <c r="AA1332" s="477">
        <f t="shared" si="561"/>
        <v>4.0980514294140879E-23</v>
      </c>
      <c r="AB1332" s="253">
        <f t="shared" si="562"/>
        <v>733017312171.5332</v>
      </c>
      <c r="AC1332" s="261">
        <f t="shared" si="563"/>
        <v>3.4265622292678266E-2</v>
      </c>
      <c r="AD1332" s="435">
        <f t="shared" si="565"/>
        <v>-1.5404755755591864E-2</v>
      </c>
      <c r="AE1332" s="478">
        <f t="shared" si="564"/>
        <v>-5.2318781614303651E-2</v>
      </c>
    </row>
    <row r="1333" spans="17:31" x14ac:dyDescent="0.3">
      <c r="Q1333" s="353">
        <v>1304</v>
      </c>
      <c r="R1333" s="54">
        <f t="shared" si="557"/>
        <v>5.2457075208354247E-35</v>
      </c>
      <c r="S1333" s="253">
        <f t="shared" si="552"/>
        <v>4.5570180787583873E-14</v>
      </c>
      <c r="T1333" s="253">
        <f t="shared" si="553"/>
        <v>2.0696540585403411E-14</v>
      </c>
      <c r="U1333">
        <f t="shared" si="558"/>
        <v>3.2690610140345277E-36</v>
      </c>
      <c r="V1333" s="253">
        <f t="shared" si="559"/>
        <v>2.0696540585403411E-14</v>
      </c>
      <c r="W1333" s="253">
        <f t="shared" si="560"/>
        <v>2.4873640202180462E-14</v>
      </c>
      <c r="X1333">
        <f t="shared" si="554"/>
        <v>113.65676595692612</v>
      </c>
      <c r="Y1333">
        <f t="shared" si="555"/>
        <v>15.595425926280697</v>
      </c>
      <c r="Z1333" s="55">
        <f t="shared" si="556"/>
        <v>8.5124747496230029</v>
      </c>
      <c r="AA1333" s="477">
        <f t="shared" si="561"/>
        <v>3.8836463716343875E-23</v>
      </c>
      <c r="AB1333" s="253">
        <f t="shared" si="562"/>
        <v>740347485293.24854</v>
      </c>
      <c r="AC1333" s="261">
        <f t="shared" si="563"/>
        <v>3.3737768750446324E-2</v>
      </c>
      <c r="AD1333" s="435">
        <f t="shared" si="565"/>
        <v>-1.5404755755588048E-2</v>
      </c>
      <c r="AE1333" s="478">
        <f t="shared" si="564"/>
        <v>-5.2318781614303589E-2</v>
      </c>
    </row>
    <row r="1334" spans="17:31" x14ac:dyDescent="0.3">
      <c r="Q1334" s="353">
        <v>1305</v>
      </c>
      <c r="R1334" s="54">
        <f t="shared" si="557"/>
        <v>4.9220381135052734E-35</v>
      </c>
      <c r="S1334" s="253">
        <f t="shared" si="552"/>
        <v>4.4423943844369581E-14</v>
      </c>
      <c r="T1334" s="253">
        <f t="shared" si="553"/>
        <v>2.017595587396011E-14</v>
      </c>
      <c r="U1334">
        <f t="shared" si="558"/>
        <v>3.0673541829281393E-36</v>
      </c>
      <c r="V1334" s="253">
        <f t="shared" si="559"/>
        <v>2.017595587396011E-14</v>
      </c>
      <c r="W1334" s="253">
        <f t="shared" si="560"/>
        <v>2.4247987970409471E-14</v>
      </c>
      <c r="X1334">
        <f t="shared" si="554"/>
        <v>113.65676595692612</v>
      </c>
      <c r="Y1334">
        <f t="shared" si="555"/>
        <v>15.595425926280697</v>
      </c>
      <c r="Z1334" s="55">
        <f t="shared" si="556"/>
        <v>8.5124747496230029</v>
      </c>
      <c r="AA1334" s="477">
        <f t="shared" si="561"/>
        <v>3.6804587252496657E-23</v>
      </c>
      <c r="AB1334" s="253">
        <f t="shared" si="562"/>
        <v>747750960146.18103</v>
      </c>
      <c r="AC1334" s="261">
        <f t="shared" si="563"/>
        <v>3.3218046663107417E-2</v>
      </c>
      <c r="AD1334" s="435">
        <f t="shared" si="565"/>
        <v>-1.5404755755581248E-2</v>
      </c>
      <c r="AE1334" s="478">
        <f t="shared" si="564"/>
        <v>-5.2318781614303526E-2</v>
      </c>
    </row>
    <row r="1335" spans="17:31" x14ac:dyDescent="0.3">
      <c r="Q1335" s="353">
        <v>1306</v>
      </c>
      <c r="R1335" s="54">
        <f t="shared" si="557"/>
        <v>4.6183396795519922E-35</v>
      </c>
      <c r="S1335" s="253">
        <f t="shared" si="552"/>
        <v>4.3306538455195126E-14</v>
      </c>
      <c r="T1335" s="253">
        <f t="shared" si="553"/>
        <v>1.966846554612497E-14</v>
      </c>
      <c r="U1335">
        <f t="shared" si="558"/>
        <v>2.8780930191067343E-36</v>
      </c>
      <c r="V1335" s="253">
        <f t="shared" si="559"/>
        <v>1.966846554612497E-14</v>
      </c>
      <c r="W1335" s="253">
        <f t="shared" si="560"/>
        <v>2.3638072909070156E-14</v>
      </c>
      <c r="X1335">
        <f t="shared" si="554"/>
        <v>113.65676595692612</v>
      </c>
      <c r="Y1335">
        <f t="shared" si="555"/>
        <v>15.595425926280697</v>
      </c>
      <c r="Z1335" s="55">
        <f t="shared" si="556"/>
        <v>8.5124747496230029</v>
      </c>
      <c r="AA1335" s="477">
        <f t="shared" si="561"/>
        <v>3.4879016089628701E-23</v>
      </c>
      <c r="AB1335" s="253">
        <f t="shared" si="562"/>
        <v>755228469747.64282</v>
      </c>
      <c r="AC1335" s="261">
        <f t="shared" si="563"/>
        <v>3.2706330767584522E-2</v>
      </c>
      <c r="AD1335" s="435">
        <f t="shared" si="565"/>
        <v>-1.5404755755588003E-2</v>
      </c>
      <c r="AE1335" s="478">
        <f t="shared" si="564"/>
        <v>-5.2318781614303637E-2</v>
      </c>
    </row>
    <row r="1336" spans="17:31" x14ac:dyDescent="0.3">
      <c r="Q1336" s="353">
        <v>1307</v>
      </c>
      <c r="R1336" s="54">
        <f t="shared" si="557"/>
        <v>4.3333799746899393E-35</v>
      </c>
      <c r="S1336" s="253">
        <f t="shared" si="552"/>
        <v>4.2217239413537598E-14</v>
      </c>
      <c r="T1336" s="253">
        <f t="shared" si="553"/>
        <v>1.9173740235940361E-14</v>
      </c>
      <c r="U1336">
        <f t="shared" si="558"/>
        <v>2.7005096029449875E-36</v>
      </c>
      <c r="V1336" s="253">
        <f t="shared" si="559"/>
        <v>1.9173740235940361E-14</v>
      </c>
      <c r="W1336" s="253">
        <f t="shared" si="560"/>
        <v>2.3043499177597237E-14</v>
      </c>
      <c r="X1336">
        <f t="shared" si="554"/>
        <v>113.65676595692612</v>
      </c>
      <c r="Y1336">
        <f t="shared" si="555"/>
        <v>15.595425926280697</v>
      </c>
      <c r="Z1336" s="55">
        <f t="shared" si="556"/>
        <v>8.5124747496230029</v>
      </c>
      <c r="AA1336" s="477">
        <f t="shared" si="561"/>
        <v>3.3054188463913638E-23</v>
      </c>
      <c r="AB1336" s="253">
        <f t="shared" si="562"/>
        <v>762780754445.11926</v>
      </c>
      <c r="AC1336" s="261">
        <f t="shared" si="563"/>
        <v>3.2202497730448407E-2</v>
      </c>
      <c r="AD1336" s="435">
        <f t="shared" si="565"/>
        <v>-1.5404755755588098E-2</v>
      </c>
      <c r="AE1336" s="478">
        <f t="shared" si="564"/>
        <v>-5.2318781614303526E-2</v>
      </c>
    </row>
    <row r="1337" spans="17:31" x14ac:dyDescent="0.3">
      <c r="Q1337" s="353">
        <v>1308</v>
      </c>
      <c r="R1337" s="54">
        <f t="shared" si="557"/>
        <v>4.0660027862795447E-35</v>
      </c>
      <c r="S1337" s="253">
        <f t="shared" si="552"/>
        <v>4.1155339754155435E-14</v>
      </c>
      <c r="T1337" s="253">
        <f t="shared" si="553"/>
        <v>1.8691458862064026E-14</v>
      </c>
      <c r="U1337">
        <f t="shared" si="558"/>
        <v>2.5338833968130488E-36</v>
      </c>
      <c r="V1337" s="253">
        <f t="shared" si="559"/>
        <v>1.8691458862064026E-14</v>
      </c>
      <c r="W1337" s="253">
        <f t="shared" si="560"/>
        <v>2.2463880892091409E-14</v>
      </c>
      <c r="X1337">
        <f t="shared" si="554"/>
        <v>113.65676595692612</v>
      </c>
      <c r="Y1337">
        <f t="shared" si="555"/>
        <v>15.595425926280697</v>
      </c>
      <c r="Z1337" s="55">
        <f t="shared" si="556"/>
        <v>8.5124747496230029</v>
      </c>
      <c r="AA1337" s="477">
        <f t="shared" si="561"/>
        <v>3.1324833596232106E-23</v>
      </c>
      <c r="AB1337" s="253">
        <f t="shared" si="562"/>
        <v>770408561989.57043</v>
      </c>
      <c r="AC1337" s="261">
        <f t="shared" si="563"/>
        <v>3.1706426118190967E-2</v>
      </c>
      <c r="AD1337" s="435">
        <f t="shared" si="565"/>
        <v>-1.5404755755588164E-2</v>
      </c>
      <c r="AE1337" s="478">
        <f t="shared" si="564"/>
        <v>-5.2318781614303624E-2</v>
      </c>
    </row>
    <row r="1338" spans="17:31" x14ac:dyDescent="0.3">
      <c r="Q1338" s="353">
        <v>1309</v>
      </c>
      <c r="R1338" s="54">
        <f t="shared" si="557"/>
        <v>3.8151232420406289E-35</v>
      </c>
      <c r="S1338" s="253">
        <f t="shared" si="552"/>
        <v>4.0120150294261919E-14</v>
      </c>
      <c r="T1338" s="253">
        <f t="shared" si="553"/>
        <v>1.8221308419384513E-14</v>
      </c>
      <c r="U1338">
        <f t="shared" si="558"/>
        <v>2.3775383215238385E-36</v>
      </c>
      <c r="V1338" s="253">
        <f t="shared" si="559"/>
        <v>1.8221308419384513E-14</v>
      </c>
      <c r="W1338" s="253">
        <f t="shared" si="560"/>
        <v>2.1898841874877406E-14</v>
      </c>
      <c r="X1338">
        <f t="shared" si="554"/>
        <v>113.65676595692612</v>
      </c>
      <c r="Y1338">
        <f t="shared" si="555"/>
        <v>15.595425926280697</v>
      </c>
      <c r="Z1338" s="55">
        <f t="shared" si="556"/>
        <v>8.5124747496230029</v>
      </c>
      <c r="AA1338" s="477">
        <f t="shared" si="561"/>
        <v>2.9685956468206439E-23</v>
      </c>
      <c r="AB1338" s="253">
        <f t="shared" si="562"/>
        <v>778112647609.46619</v>
      </c>
      <c r="AC1338" s="261">
        <f t="shared" si="563"/>
        <v>3.1217996367957742E-2</v>
      </c>
      <c r="AD1338" s="435">
        <f t="shared" si="565"/>
        <v>-1.5404755755584745E-2</v>
      </c>
      <c r="AE1338" s="478">
        <f t="shared" si="564"/>
        <v>-5.2318781614303582E-2</v>
      </c>
    </row>
    <row r="1339" spans="17:31" x14ac:dyDescent="0.3">
      <c r="Q1339" s="353">
        <v>1310</v>
      </c>
      <c r="R1339" s="54">
        <f t="shared" si="557"/>
        <v>3.5797234082263866E-35</v>
      </c>
      <c r="S1339" s="253">
        <f t="shared" si="552"/>
        <v>3.9110999186238776E-14</v>
      </c>
      <c r="T1339" s="253">
        <f t="shared" si="553"/>
        <v>1.7762983775877799E-14</v>
      </c>
      <c r="U1339">
        <f t="shared" si="558"/>
        <v>2.2308400131687074E-36</v>
      </c>
      <c r="V1339" s="253">
        <f t="shared" si="559"/>
        <v>1.7762983775877799E-14</v>
      </c>
      <c r="W1339" s="253">
        <f t="shared" si="560"/>
        <v>2.1348015410360977E-14</v>
      </c>
      <c r="X1339">
        <f t="shared" si="554"/>
        <v>113.65676595692612</v>
      </c>
      <c r="Y1339">
        <f t="shared" si="555"/>
        <v>15.595425926280697</v>
      </c>
      <c r="Z1339" s="55">
        <f t="shared" si="556"/>
        <v>8.5124747496230029</v>
      </c>
      <c r="AA1339" s="477">
        <f t="shared" si="561"/>
        <v>2.8132823394734621E-23</v>
      </c>
      <c r="AB1339" s="253">
        <f t="shared" si="562"/>
        <v>785893774085.56091</v>
      </c>
      <c r="AC1339" s="261">
        <f t="shared" si="563"/>
        <v>3.0737090758730629E-2</v>
      </c>
      <c r="AD1339" s="435">
        <f t="shared" si="565"/>
        <v>-1.5404755755584513E-2</v>
      </c>
      <c r="AE1339" s="478">
        <f t="shared" si="564"/>
        <v>-5.2318781614303658E-2</v>
      </c>
    </row>
    <row r="1340" spans="17:31" x14ac:dyDescent="0.3">
      <c r="Q1340" s="353">
        <v>1311</v>
      </c>
      <c r="R1340" s="54">
        <f t="shared" si="557"/>
        <v>3.3588481593978016E-35</v>
      </c>
      <c r="S1340" s="253">
        <f t="shared" si="552"/>
        <v>3.8127231481601852E-14</v>
      </c>
      <c r="T1340" s="253">
        <f t="shared" si="553"/>
        <v>1.7316187474574234E-14</v>
      </c>
      <c r="U1340">
        <f t="shared" si="558"/>
        <v>2.0931932492111717E-36</v>
      </c>
      <c r="V1340" s="253">
        <f t="shared" si="559"/>
        <v>1.7316187474574234E-14</v>
      </c>
      <c r="W1340" s="253">
        <f t="shared" si="560"/>
        <v>2.0811044007027618E-14</v>
      </c>
      <c r="X1340">
        <f t="shared" si="554"/>
        <v>113.65676595692612</v>
      </c>
      <c r="Y1340">
        <f t="shared" si="555"/>
        <v>15.595425926280697</v>
      </c>
      <c r="Z1340" s="55">
        <f t="shared" si="556"/>
        <v>8.5124747496230029</v>
      </c>
      <c r="AA1340" s="477">
        <f t="shared" si="561"/>
        <v>2.6660948351351728E-23</v>
      </c>
      <c r="AB1340" s="253">
        <f t="shared" si="562"/>
        <v>793752711826.4165</v>
      </c>
      <c r="AC1340" s="261">
        <f t="shared" si="563"/>
        <v>3.0263593382955034E-2</v>
      </c>
      <c r="AD1340" s="435">
        <f t="shared" si="565"/>
        <v>-1.5404755755588263E-2</v>
      </c>
      <c r="AE1340" s="478">
        <f t="shared" si="564"/>
        <v>-5.2318781614303658E-2</v>
      </c>
    </row>
    <row r="1341" spans="17:31" x14ac:dyDescent="0.3">
      <c r="Q1341" s="353">
        <v>1312</v>
      </c>
      <c r="R1341" s="54">
        <f t="shared" si="557"/>
        <v>3.1516013030402604E-35</v>
      </c>
      <c r="S1341" s="253">
        <f t="shared" si="552"/>
        <v>3.7168208705931791E-14</v>
      </c>
      <c r="T1341" s="253">
        <f t="shared" si="553"/>
        <v>1.6880629540505436E-14</v>
      </c>
      <c r="U1341">
        <f t="shared" si="558"/>
        <v>1.9640395333952061E-36</v>
      </c>
      <c r="V1341" s="253">
        <f t="shared" si="559"/>
        <v>1.6880629540505436E-14</v>
      </c>
      <c r="W1341" s="253">
        <f t="shared" si="560"/>
        <v>2.0287579165426355E-14</v>
      </c>
      <c r="X1341">
        <f t="shared" si="554"/>
        <v>113.65676595692612</v>
      </c>
      <c r="Y1341">
        <f t="shared" si="555"/>
        <v>15.595425926280697</v>
      </c>
      <c r="Z1341" s="55">
        <f t="shared" si="556"/>
        <v>8.5124747496230029</v>
      </c>
      <c r="AA1341" s="477">
        <f t="shared" si="561"/>
        <v>2.5266080016927131E-23</v>
      </c>
      <c r="AB1341" s="253">
        <f t="shared" si="562"/>
        <v>801690238944.68066</v>
      </c>
      <c r="AC1341" s="261">
        <f t="shared" si="563"/>
        <v>2.9797390118604078E-2</v>
      </c>
      <c r="AD1341" s="435">
        <f t="shared" si="565"/>
        <v>-1.5404755755591458E-2</v>
      </c>
      <c r="AE1341" s="478">
        <f t="shared" si="564"/>
        <v>-5.2318781614303533E-2</v>
      </c>
    </row>
    <row r="1342" spans="17:31" x14ac:dyDescent="0.3">
      <c r="Q1342" s="353">
        <v>1313</v>
      </c>
      <c r="R1342" s="54">
        <f t="shared" si="557"/>
        <v>2.9571419432981607E-35</v>
      </c>
      <c r="S1342" s="253">
        <f t="shared" si="552"/>
        <v>3.6233308444499301E-14</v>
      </c>
      <c r="T1342" s="253">
        <f t="shared" si="553"/>
        <v>1.6456027292508351E-14</v>
      </c>
      <c r="U1342">
        <f t="shared" si="558"/>
        <v>1.8428548296689543E-36</v>
      </c>
      <c r="V1342" s="253">
        <f t="shared" si="559"/>
        <v>1.6456027292508351E-14</v>
      </c>
      <c r="W1342" s="253">
        <f t="shared" si="560"/>
        <v>1.977728115199095E-14</v>
      </c>
      <c r="X1342">
        <f t="shared" si="554"/>
        <v>113.65676595692612</v>
      </c>
      <c r="Y1342">
        <f t="shared" si="555"/>
        <v>15.595425926280697</v>
      </c>
      <c r="Z1342" s="55">
        <f t="shared" si="556"/>
        <v>8.5124747496230029</v>
      </c>
      <c r="AA1342" s="477">
        <f t="shared" si="561"/>
        <v>2.3944189494272001E-23</v>
      </c>
      <c r="AB1342" s="253">
        <f t="shared" si="562"/>
        <v>809707141334.12744</v>
      </c>
      <c r="AC1342" s="261">
        <f t="shared" si="563"/>
        <v>2.9338368601673107E-2</v>
      </c>
      <c r="AD1342" s="435">
        <f t="shared" si="565"/>
        <v>-1.5404755755584762E-2</v>
      </c>
      <c r="AE1342" s="478">
        <f t="shared" si="564"/>
        <v>-5.2318781614303561E-2</v>
      </c>
    </row>
    <row r="1343" spans="17:31" x14ac:dyDescent="0.3">
      <c r="Q1343" s="353">
        <v>1314</v>
      </c>
      <c r="R1343" s="54">
        <f t="shared" si="557"/>
        <v>2.7746810690735118E-35</v>
      </c>
      <c r="S1343" s="253">
        <f t="shared" si="552"/>
        <v>3.5321923938311761E-14</v>
      </c>
      <c r="T1343" s="253">
        <f t="shared" si="553"/>
        <v>1.6042105159762332E-14</v>
      </c>
      <c r="U1343">
        <f t="shared" si="558"/>
        <v>1.7291474359293458E-36</v>
      </c>
      <c r="V1343" s="253">
        <f t="shared" si="559"/>
        <v>1.6042105159762332E-14</v>
      </c>
      <c r="W1343" s="253">
        <f t="shared" si="560"/>
        <v>1.9279818778549429E-14</v>
      </c>
      <c r="X1343">
        <f t="shared" si="554"/>
        <v>113.65676595692612</v>
      </c>
      <c r="Y1343">
        <f t="shared" si="555"/>
        <v>15.595425926280697</v>
      </c>
      <c r="Z1343" s="55">
        <f t="shared" si="556"/>
        <v>8.5124747496230029</v>
      </c>
      <c r="AA1343" s="477">
        <f t="shared" si="561"/>
        <v>2.2691458673189682E-23</v>
      </c>
      <c r="AB1343" s="253">
        <f t="shared" si="562"/>
        <v>817804212747.46875</v>
      </c>
      <c r="AC1343" s="261">
        <f t="shared" si="563"/>
        <v>2.8886418199097028E-2</v>
      </c>
      <c r="AD1343" s="435">
        <f t="shared" si="565"/>
        <v>-1.5404755755584374E-2</v>
      </c>
      <c r="AE1343" s="478">
        <f t="shared" si="564"/>
        <v>-5.2318781614303561E-2</v>
      </c>
    </row>
    <row r="1344" spans="17:31" x14ac:dyDescent="0.3">
      <c r="Q1344" s="353">
        <v>1315</v>
      </c>
      <c r="R1344" s="54">
        <f t="shared" si="557"/>
        <v>2.6034783526448634E-35</v>
      </c>
      <c r="S1344" s="253">
        <f t="shared" si="552"/>
        <v>3.4433463690321493E-14</v>
      </c>
      <c r="T1344" s="253">
        <f t="shared" si="553"/>
        <v>1.5638594502941366E-14</v>
      </c>
      <c r="U1344">
        <f t="shared" si="558"/>
        <v>1.6224559889604212E-36</v>
      </c>
      <c r="V1344" s="253">
        <f t="shared" si="559"/>
        <v>1.5638594502941366E-14</v>
      </c>
      <c r="W1344" s="253">
        <f t="shared" si="560"/>
        <v>1.8794869187380127E-14</v>
      </c>
      <c r="X1344">
        <f t="shared" si="554"/>
        <v>113.65676595692612</v>
      </c>
      <c r="Y1344">
        <f t="shared" si="555"/>
        <v>15.595425926280697</v>
      </c>
      <c r="Z1344" s="55">
        <f t="shared" si="556"/>
        <v>8.5124747496230029</v>
      </c>
      <c r="AA1344" s="477">
        <f t="shared" si="561"/>
        <v>2.1504269202357075E-23</v>
      </c>
      <c r="AB1344" s="253">
        <f t="shared" si="562"/>
        <v>825982254874.94348</v>
      </c>
      <c r="AC1344" s="261">
        <f t="shared" si="563"/>
        <v>2.8441429982086264E-2</v>
      </c>
      <c r="AD1344" s="435">
        <f t="shared" si="565"/>
        <v>-1.5404755755584606E-2</v>
      </c>
      <c r="AE1344" s="478">
        <f t="shared" si="564"/>
        <v>-5.2318781614303637E-2</v>
      </c>
    </row>
    <row r="1345" spans="17:31" x14ac:dyDescent="0.3">
      <c r="Q1345" s="353">
        <v>1316</v>
      </c>
      <c r="R1345" s="54">
        <f t="shared" si="557"/>
        <v>2.4428391458170987E-35</v>
      </c>
      <c r="S1345" s="253">
        <f t="shared" si="552"/>
        <v>3.3567351081537893E-14</v>
      </c>
      <c r="T1345" s="253">
        <f t="shared" si="553"/>
        <v>1.5245233439864273E-14</v>
      </c>
      <c r="U1345">
        <f t="shared" si="558"/>
        <v>1.5223475924704771E-36</v>
      </c>
      <c r="V1345" s="253">
        <f t="shared" si="559"/>
        <v>1.5245233439864273E-14</v>
      </c>
      <c r="W1345" s="253">
        <f t="shared" si="560"/>
        <v>1.8322117641673621E-14</v>
      </c>
      <c r="X1345">
        <f t="shared" si="554"/>
        <v>113.65676595692612</v>
      </c>
      <c r="Y1345">
        <f t="shared" si="555"/>
        <v>15.595425926280697</v>
      </c>
      <c r="Z1345" s="55">
        <f t="shared" si="556"/>
        <v>8.5124747496230029</v>
      </c>
      <c r="AA1345" s="477">
        <f t="shared" si="561"/>
        <v>2.037919203818376E-23</v>
      </c>
      <c r="AB1345" s="253">
        <f t="shared" si="562"/>
        <v>834242077423.69287</v>
      </c>
      <c r="AC1345" s="261">
        <f t="shared" si="563"/>
        <v>2.8003296699872556E-2</v>
      </c>
      <c r="AD1345" s="435">
        <f t="shared" si="565"/>
        <v>-1.540475575558839E-2</v>
      </c>
      <c r="AE1345" s="478">
        <f t="shared" si="564"/>
        <v>-5.2318781614303637E-2</v>
      </c>
    </row>
    <row r="1346" spans="17:31" x14ac:dyDescent="0.3">
      <c r="Q1346" s="353">
        <v>1317</v>
      </c>
      <c r="R1346" s="54">
        <f t="shared" si="557"/>
        <v>2.2921116614140815E-35</v>
      </c>
      <c r="S1346" s="253">
        <f t="shared" si="552"/>
        <v>3.2723023996796616E-14</v>
      </c>
      <c r="T1346" s="253">
        <f t="shared" si="553"/>
        <v>1.4861766675530863E-14</v>
      </c>
      <c r="U1346">
        <f t="shared" si="558"/>
        <v>1.4284160606326272E-36</v>
      </c>
      <c r="V1346" s="253">
        <f t="shared" si="559"/>
        <v>1.4861766675530863E-14</v>
      </c>
      <c r="W1346" s="253">
        <f t="shared" si="560"/>
        <v>1.7861257321265753E-14</v>
      </c>
      <c r="X1346">
        <f t="shared" si="554"/>
        <v>113.65676595692612</v>
      </c>
      <c r="Y1346">
        <f t="shared" si="555"/>
        <v>15.595425926280697</v>
      </c>
      <c r="Z1346" s="55">
        <f t="shared" si="556"/>
        <v>8.5124747496230029</v>
      </c>
      <c r="AA1346" s="477">
        <f t="shared" si="561"/>
        <v>1.9312977540462071E-23</v>
      </c>
      <c r="AB1346" s="253">
        <f t="shared" si="562"/>
        <v>842584498197.92981</v>
      </c>
      <c r="AC1346" s="261">
        <f t="shared" si="563"/>
        <v>2.7571912753859756E-2</v>
      </c>
      <c r="AD1346" s="435">
        <f t="shared" si="565"/>
        <v>-1.5404755755587985E-2</v>
      </c>
      <c r="AE1346" s="478">
        <f t="shared" si="564"/>
        <v>-5.2318781614303526E-2</v>
      </c>
    </row>
    <row r="1347" spans="17:31" x14ac:dyDescent="0.3">
      <c r="Q1347" s="353">
        <v>1318</v>
      </c>
      <c r="R1347" s="54">
        <f t="shared" si="557"/>
        <v>2.1506843286781781E-35</v>
      </c>
      <c r="S1347" s="253">
        <f t="shared" si="552"/>
        <v>3.1899934459942386E-14</v>
      </c>
      <c r="T1347" s="253">
        <f t="shared" si="553"/>
        <v>1.4487945336433482E-14</v>
      </c>
      <c r="U1347">
        <f t="shared" si="558"/>
        <v>1.3402802700020051E-36</v>
      </c>
      <c r="V1347" s="253">
        <f t="shared" si="559"/>
        <v>1.4487945336433482E-14</v>
      </c>
      <c r="W1347" s="253">
        <f t="shared" si="560"/>
        <v>1.7411989123508904E-14</v>
      </c>
      <c r="X1347">
        <f t="shared" si="554"/>
        <v>113.65676595692612</v>
      </c>
      <c r="Y1347">
        <f t="shared" si="555"/>
        <v>15.595425926280697</v>
      </c>
      <c r="Z1347" s="55">
        <f t="shared" si="556"/>
        <v>8.5124747496230029</v>
      </c>
      <c r="AA1347" s="477">
        <f t="shared" si="561"/>
        <v>1.8302546086200686E-23</v>
      </c>
      <c r="AB1347" s="253">
        <f t="shared" si="562"/>
        <v>851010343179.90906</v>
      </c>
      <c r="AC1347" s="261">
        <f t="shared" si="563"/>
        <v>2.7147174172172165E-2</v>
      </c>
      <c r="AD1347" s="435">
        <f t="shared" si="565"/>
        <v>-1.5404755755588003E-2</v>
      </c>
      <c r="AE1347" s="478">
        <f t="shared" si="564"/>
        <v>-5.2318781614303575E-2</v>
      </c>
    </row>
    <row r="1348" spans="17:31" x14ac:dyDescent="0.3">
      <c r="Q1348" s="353">
        <v>1319</v>
      </c>
      <c r="R1348" s="54">
        <f t="shared" si="557"/>
        <v>2.0179833118462965E-35</v>
      </c>
      <c r="S1348" s="253">
        <f t="shared" si="552"/>
        <v>3.1097548278185936E-14</v>
      </c>
      <c r="T1348" s="253">
        <f t="shared" si="553"/>
        <v>1.4123526809035102E-14</v>
      </c>
      <c r="U1348">
        <f t="shared" si="558"/>
        <v>1.2575826131225845E-36</v>
      </c>
      <c r="V1348" s="253">
        <f t="shared" si="559"/>
        <v>1.4123526809035102E-14</v>
      </c>
      <c r="W1348" s="253">
        <f t="shared" si="560"/>
        <v>1.6974021469150835E-14</v>
      </c>
      <c r="X1348">
        <f t="shared" si="554"/>
        <v>113.65676595692612</v>
      </c>
      <c r="Y1348">
        <f t="shared" si="555"/>
        <v>15.595425926280697</v>
      </c>
      <c r="Z1348" s="55">
        <f t="shared" si="556"/>
        <v>8.5124747496230029</v>
      </c>
      <c r="AA1348" s="477">
        <f t="shared" si="561"/>
        <v>1.7344979174531026E-23</v>
      </c>
      <c r="AB1348" s="253">
        <f t="shared" si="562"/>
        <v>859520446611.70813</v>
      </c>
      <c r="AC1348" s="261">
        <f t="shared" si="563"/>
        <v>2.6728978584595536E-2</v>
      </c>
      <c r="AD1348" s="435">
        <f t="shared" si="565"/>
        <v>-1.5404755755584696E-2</v>
      </c>
      <c r="AE1348" s="478">
        <f t="shared" si="564"/>
        <v>-5.231878161430354E-2</v>
      </c>
    </row>
    <row r="1349" spans="17:31" x14ac:dyDescent="0.3">
      <c r="Q1349" s="353">
        <v>1320</v>
      </c>
      <c r="R1349" s="54">
        <f t="shared" si="557"/>
        <v>1.8934701818341594E-35</v>
      </c>
      <c r="S1349" s="253">
        <f t="shared" si="552"/>
        <v>3.0315344695408867E-14</v>
      </c>
      <c r="T1349" s="253">
        <f t="shared" si="553"/>
        <v>1.376827458231134E-14</v>
      </c>
      <c r="U1349">
        <f t="shared" si="558"/>
        <v>1.1799875475491869E-36</v>
      </c>
      <c r="V1349" s="253">
        <f t="shared" si="559"/>
        <v>1.376827458231134E-14</v>
      </c>
      <c r="W1349" s="253">
        <f t="shared" si="560"/>
        <v>1.6547070113097527E-14</v>
      </c>
      <c r="X1349">
        <f t="shared" si="554"/>
        <v>113.65676595692612</v>
      </c>
      <c r="Y1349">
        <f t="shared" si="555"/>
        <v>15.595425926280697</v>
      </c>
      <c r="Z1349" s="55">
        <f t="shared" si="556"/>
        <v>8.5124747496230029</v>
      </c>
      <c r="AA1349" s="477">
        <f t="shared" si="561"/>
        <v>1.6437510996994093E-23</v>
      </c>
      <c r="AB1349" s="253">
        <f t="shared" si="562"/>
        <v>868115651077.8252</v>
      </c>
      <c r="AC1349" s="261">
        <f t="shared" si="563"/>
        <v>2.6317225197903492E-2</v>
      </c>
      <c r="AD1349" s="435">
        <f t="shared" si="565"/>
        <v>-1.5404755755588273E-2</v>
      </c>
      <c r="AE1349" s="478">
        <f t="shared" si="564"/>
        <v>-5.2318781614303624E-2</v>
      </c>
    </row>
    <row r="1350" spans="17:31" x14ac:dyDescent="0.3">
      <c r="Q1350" s="353">
        <v>1321</v>
      </c>
      <c r="R1350" s="54">
        <f t="shared" si="557"/>
        <v>1.7766397315817646E-35</v>
      </c>
      <c r="S1350" s="253">
        <f t="shared" si="552"/>
        <v>2.9552816054187627E-14</v>
      </c>
      <c r="T1350" s="253">
        <f t="shared" si="553"/>
        <v>1.342195809425238E-14</v>
      </c>
      <c r="U1350">
        <f t="shared" si="558"/>
        <v>1.1071802343973894E-36</v>
      </c>
      <c r="V1350" s="253">
        <f t="shared" si="559"/>
        <v>1.342195809425238E-14</v>
      </c>
      <c r="W1350" s="253">
        <f t="shared" si="560"/>
        <v>1.6130857959935247E-14</v>
      </c>
      <c r="X1350">
        <f t="shared" si="554"/>
        <v>113.65676595692612</v>
      </c>
      <c r="Y1350">
        <f t="shared" si="555"/>
        <v>15.595425926280697</v>
      </c>
      <c r="Z1350" s="55">
        <f t="shared" si="556"/>
        <v>8.5124747496230029</v>
      </c>
      <c r="AA1350" s="477">
        <f t="shared" si="561"/>
        <v>1.5577520448859646E-23</v>
      </c>
      <c r="AB1350" s="253">
        <f t="shared" si="562"/>
        <v>876796807588.60352</v>
      </c>
      <c r="AC1350" s="261">
        <f t="shared" si="563"/>
        <v>2.5911814771564984E-2</v>
      </c>
      <c r="AD1350" s="435">
        <f t="shared" si="565"/>
        <v>-1.5404755755587951E-2</v>
      </c>
      <c r="AE1350" s="478">
        <f t="shared" si="564"/>
        <v>-5.2318781614303575E-2</v>
      </c>
    </row>
    <row r="1351" spans="17:31" x14ac:dyDescent="0.3">
      <c r="Q1351" s="353">
        <v>1322</v>
      </c>
      <c r="R1351" s="54">
        <f t="shared" si="557"/>
        <v>1.6670179261958846E-35</v>
      </c>
      <c r="S1351" s="253">
        <f t="shared" si="552"/>
        <v>2.8809467466319928E-14</v>
      </c>
      <c r="T1351" s="253">
        <f t="shared" si="553"/>
        <v>1.3084352582226457E-14</v>
      </c>
      <c r="U1351">
        <f t="shared" si="558"/>
        <v>1.0388652608973059E-36</v>
      </c>
      <c r="V1351" s="253">
        <f t="shared" si="559"/>
        <v>1.3084352582226457E-14</v>
      </c>
      <c r="W1351" s="253">
        <f t="shared" si="560"/>
        <v>1.5725114884093471E-14</v>
      </c>
      <c r="X1351">
        <f t="shared" si="554"/>
        <v>113.65676595692612</v>
      </c>
      <c r="Y1351">
        <f t="shared" si="555"/>
        <v>15.595425926280697</v>
      </c>
      <c r="Z1351" s="55">
        <f t="shared" si="556"/>
        <v>8.5124747496230029</v>
      </c>
      <c r="AA1351" s="477">
        <f t="shared" si="561"/>
        <v>1.4762523558403409E-23</v>
      </c>
      <c r="AB1351" s="253">
        <f t="shared" si="562"/>
        <v>885564775664.4895</v>
      </c>
      <c r="AC1351" s="261">
        <f t="shared" si="563"/>
        <v>2.5512649593824981E-2</v>
      </c>
      <c r="AD1351" s="435">
        <f t="shared" si="565"/>
        <v>-1.5404755755588284E-2</v>
      </c>
      <c r="AE1351" s="478">
        <f t="shared" si="564"/>
        <v>-5.2318781614303617E-2</v>
      </c>
    </row>
    <row r="1352" spans="17:31" x14ac:dyDescent="0.3">
      <c r="Q1352" s="353">
        <v>1323</v>
      </c>
      <c r="R1352" s="54">
        <f t="shared" si="557"/>
        <v>1.5641599795723889E-35</v>
      </c>
      <c r="S1352" s="253">
        <f t="shared" si="552"/>
        <v>2.8084816491636427E-14</v>
      </c>
      <c r="T1352" s="253">
        <f t="shared" si="553"/>
        <v>1.2755238937106235E-14</v>
      </c>
      <c r="U1352">
        <f t="shared" si="558"/>
        <v>9.7476544176805264E-37</v>
      </c>
      <c r="V1352" s="253">
        <f t="shared" si="559"/>
        <v>1.2755238937106235E-14</v>
      </c>
      <c r="W1352" s="253">
        <f t="shared" si="560"/>
        <v>1.5329577554530193E-14</v>
      </c>
      <c r="X1352">
        <f t="shared" si="554"/>
        <v>113.65676595692612</v>
      </c>
      <c r="Y1352">
        <f t="shared" si="555"/>
        <v>15.595425926280697</v>
      </c>
      <c r="Z1352" s="55">
        <f t="shared" si="556"/>
        <v>8.5124747496230029</v>
      </c>
      <c r="AA1352" s="477">
        <f t="shared" si="561"/>
        <v>1.3990166312275291E-23</v>
      </c>
      <c r="AB1352" s="253">
        <f t="shared" si="562"/>
        <v>894420423421.1344</v>
      </c>
      <c r="AC1352" s="261">
        <f t="shared" si="563"/>
        <v>2.5119633458154378E-2</v>
      </c>
      <c r="AD1352" s="435">
        <f t="shared" si="565"/>
        <v>-1.5404755755581239E-2</v>
      </c>
      <c r="AE1352" s="478">
        <f t="shared" si="564"/>
        <v>-5.2318781614303499E-2</v>
      </c>
    </row>
    <row r="1353" spans="17:31" x14ac:dyDescent="0.3">
      <c r="Q1353" s="353">
        <v>1324</v>
      </c>
      <c r="R1353" s="54">
        <f t="shared" si="557"/>
        <v>1.4676485496943639E-35</v>
      </c>
      <c r="S1353" s="253">
        <f t="shared" si="552"/>
        <v>2.7378392824893397E-14</v>
      </c>
      <c r="T1353" s="253">
        <f t="shared" si="553"/>
        <v>1.2434403561065328E-14</v>
      </c>
      <c r="U1353">
        <f t="shared" si="558"/>
        <v>9.1462069454952448E-37</v>
      </c>
      <c r="V1353" s="253">
        <f t="shared" si="559"/>
        <v>1.2434403561065328E-14</v>
      </c>
      <c r="W1353" s="253">
        <f t="shared" si="560"/>
        <v>1.4943989263828069E-14</v>
      </c>
      <c r="X1353">
        <f t="shared" si="554"/>
        <v>113.65676595692612</v>
      </c>
      <c r="Y1353">
        <f t="shared" si="555"/>
        <v>15.595425926280697</v>
      </c>
      <c r="Z1353" s="55">
        <f t="shared" si="556"/>
        <v>8.5124747496230029</v>
      </c>
      <c r="AA1353" s="477">
        <f t="shared" si="561"/>
        <v>1.3258217856235572E-23</v>
      </c>
      <c r="AB1353" s="253">
        <f t="shared" si="562"/>
        <v>903364627655.3457</v>
      </c>
      <c r="AC1353" s="261">
        <f t="shared" si="563"/>
        <v>2.4732671640061616E-2</v>
      </c>
      <c r="AD1353" s="435">
        <f t="shared" si="565"/>
        <v>-1.5404755755587892E-2</v>
      </c>
      <c r="AE1353" s="478">
        <f t="shared" si="564"/>
        <v>-5.2318781614303651E-2</v>
      </c>
    </row>
    <row r="1354" spans="17:31" x14ac:dyDescent="0.3">
      <c r="Q1354" s="353">
        <v>1325</v>
      </c>
      <c r="R1354" s="54">
        <f t="shared" si="557"/>
        <v>1.3770920452835199E-35</v>
      </c>
      <c r="S1354" s="253">
        <f t="shared" si="552"/>
        <v>2.6689737990539858E-14</v>
      </c>
      <c r="T1354" s="253">
        <f t="shared" si="553"/>
        <v>1.212163822895114E-14</v>
      </c>
      <c r="U1354">
        <f t="shared" si="558"/>
        <v>8.581869843281834E-37</v>
      </c>
      <c r="V1354" s="253">
        <f t="shared" si="559"/>
        <v>1.212163822895114E-14</v>
      </c>
      <c r="W1354" s="253">
        <f t="shared" si="560"/>
        <v>1.4568099761588718E-14</v>
      </c>
      <c r="X1354">
        <f t="shared" si="554"/>
        <v>113.65676595692612</v>
      </c>
      <c r="Y1354">
        <f t="shared" si="555"/>
        <v>15.595425926280697</v>
      </c>
      <c r="Z1354" s="55">
        <f t="shared" si="556"/>
        <v>8.5124747496230029</v>
      </c>
      <c r="AA1354" s="477">
        <f t="shared" si="561"/>
        <v>1.2564564051620323E-23</v>
      </c>
      <c r="AB1354" s="253">
        <f t="shared" si="562"/>
        <v>912398273931.89917</v>
      </c>
      <c r="AC1354" s="261">
        <f t="shared" si="563"/>
        <v>2.4351670874263213E-2</v>
      </c>
      <c r="AD1354" s="435">
        <f t="shared" si="565"/>
        <v>-1.540475575559188E-2</v>
      </c>
      <c r="AE1354" s="478">
        <f t="shared" si="564"/>
        <v>-5.2318781614303547E-2</v>
      </c>
    </row>
    <row r="1355" spans="17:31" x14ac:dyDescent="0.3">
      <c r="Q1355" s="353">
        <v>1326</v>
      </c>
      <c r="R1355" s="54">
        <f t="shared" si="557"/>
        <v>1.292123036934195E-35</v>
      </c>
      <c r="S1355" s="253">
        <f t="shared" si="552"/>
        <v>2.601840504516339E-14</v>
      </c>
      <c r="T1355" s="253">
        <f t="shared" si="553"/>
        <v>1.1816739953145129E-14</v>
      </c>
      <c r="U1355">
        <f t="shared" si="558"/>
        <v>8.0523533357512834E-37</v>
      </c>
      <c r="V1355" s="253">
        <f t="shared" si="559"/>
        <v>1.1816739953145129E-14</v>
      </c>
      <c r="W1355" s="253">
        <f t="shared" si="560"/>
        <v>1.4201665092018262E-14</v>
      </c>
      <c r="X1355">
        <f t="shared" si="554"/>
        <v>113.65676595692612</v>
      </c>
      <c r="Y1355">
        <f t="shared" si="555"/>
        <v>15.595425926280697</v>
      </c>
      <c r="Z1355" s="55">
        <f t="shared" si="556"/>
        <v>8.5124747496230029</v>
      </c>
      <c r="AA1355" s="477">
        <f t="shared" si="561"/>
        <v>1.1907201368924671E-23</v>
      </c>
      <c r="AB1355" s="253">
        <f t="shared" si="562"/>
        <v>921522256671.21814</v>
      </c>
      <c r="AC1355" s="261">
        <f t="shared" si="563"/>
        <v>2.3976539332204807E-2</v>
      </c>
      <c r="AD1355" s="435">
        <f t="shared" si="565"/>
        <v>-1.5404755755584509E-2</v>
      </c>
      <c r="AE1355" s="478">
        <f t="shared" si="564"/>
        <v>-5.231878161430354E-2</v>
      </c>
    </row>
    <row r="1356" spans="17:31" x14ac:dyDescent="0.3">
      <c r="Q1356" s="353">
        <v>1327</v>
      </c>
      <c r="R1356" s="54">
        <f t="shared" si="557"/>
        <v>1.2123967662831921E-35</v>
      </c>
      <c r="S1356" s="253">
        <f t="shared" si="552"/>
        <v>2.5363958287418573E-14</v>
      </c>
      <c r="T1356" s="253">
        <f t="shared" si="553"/>
        <v>1.1519510851821447E-14</v>
      </c>
      <c r="U1356">
        <f t="shared" si="558"/>
        <v>7.5555089307890125E-37</v>
      </c>
      <c r="V1356" s="253">
        <f t="shared" si="559"/>
        <v>1.1519510851821447E-14</v>
      </c>
      <c r="W1356" s="253">
        <f t="shared" si="560"/>
        <v>1.3844447435597126E-14</v>
      </c>
      <c r="X1356">
        <f t="shared" si="554"/>
        <v>113.65676595692612</v>
      </c>
      <c r="Y1356">
        <f t="shared" si="555"/>
        <v>15.595425926280697</v>
      </c>
      <c r="Z1356" s="55">
        <f t="shared" si="556"/>
        <v>8.5124747496230029</v>
      </c>
      <c r="AA1356" s="477">
        <f t="shared" si="561"/>
        <v>1.1284231100866364E-23</v>
      </c>
      <c r="AB1356" s="253">
        <f t="shared" si="562"/>
        <v>930737479237.9303</v>
      </c>
      <c r="AC1356" s="261">
        <f t="shared" si="563"/>
        <v>2.3607186599928026E-2</v>
      </c>
      <c r="AD1356" s="435">
        <f t="shared" si="565"/>
        <v>-1.5404755755584525E-2</v>
      </c>
      <c r="AE1356" s="478">
        <f t="shared" si="564"/>
        <v>-5.2318781614303575E-2</v>
      </c>
    </row>
    <row r="1357" spans="17:31" x14ac:dyDescent="0.3">
      <c r="Q1357" s="353">
        <v>1328</v>
      </c>
      <c r="R1357" s="54">
        <f t="shared" si="557"/>
        <v>1.1375897471664694E-35</v>
      </c>
      <c r="S1357" s="253">
        <f t="shared" si="552"/>
        <v>2.4725972975253501E-14</v>
      </c>
      <c r="T1357" s="253">
        <f t="shared" si="553"/>
        <v>1.1229758020520122E-14</v>
      </c>
      <c r="U1357">
        <f t="shared" si="558"/>
        <v>7.0893207020338049E-37</v>
      </c>
      <c r="V1357" s="253">
        <f t="shared" si="559"/>
        <v>1.1229758020520122E-14</v>
      </c>
      <c r="W1357" s="253">
        <f t="shared" si="560"/>
        <v>1.3496214954733379E-14</v>
      </c>
      <c r="X1357">
        <f t="shared" si="554"/>
        <v>113.65676595692612</v>
      </c>
      <c r="Y1357">
        <f t="shared" si="555"/>
        <v>15.595425926280697</v>
      </c>
      <c r="Z1357" s="55">
        <f t="shared" si="556"/>
        <v>8.5124747496230029</v>
      </c>
      <c r="AA1357" s="477">
        <f t="shared" si="561"/>
        <v>1.0693853878214805E-23</v>
      </c>
      <c r="AB1357" s="253">
        <f t="shared" si="562"/>
        <v>940044854030.30957</v>
      </c>
      <c r="AC1357" s="261">
        <f t="shared" si="563"/>
        <v>2.324352365627954E-2</v>
      </c>
      <c r="AD1357" s="435">
        <f t="shared" si="565"/>
        <v>-1.5404755755588223E-2</v>
      </c>
      <c r="AE1357" s="478">
        <f t="shared" si="564"/>
        <v>-5.231878161430354E-2</v>
      </c>
    </row>
    <row r="1358" spans="17:31" x14ac:dyDescent="0.3">
      <c r="Q1358" s="353">
        <v>1329</v>
      </c>
      <c r="R1358" s="54">
        <f t="shared" si="557"/>
        <v>1.0673984530869267E-35</v>
      </c>
      <c r="S1358" s="253">
        <f t="shared" si="552"/>
        <v>2.4104035050248037E-14</v>
      </c>
      <c r="T1358" s="253">
        <f t="shared" si="553"/>
        <v>1.0947293406950183E-14</v>
      </c>
      <c r="U1358">
        <f t="shared" si="558"/>
        <v>6.6518971093369667E-37</v>
      </c>
      <c r="V1358" s="253">
        <f t="shared" si="559"/>
        <v>1.0947293406950183E-14</v>
      </c>
      <c r="W1358" s="253">
        <f t="shared" si="560"/>
        <v>1.3156741643297854E-14</v>
      </c>
      <c r="X1358">
        <f t="shared" si="554"/>
        <v>113.65676595692612</v>
      </c>
      <c r="Y1358">
        <f t="shared" si="555"/>
        <v>15.595425926280697</v>
      </c>
      <c r="Z1358" s="55">
        <f t="shared" si="556"/>
        <v>8.5124747496230029</v>
      </c>
      <c r="AA1358" s="477">
        <f t="shared" si="561"/>
        <v>1.0134364472545211E-23</v>
      </c>
      <c r="AB1358" s="253">
        <f t="shared" si="562"/>
        <v>949445302570.61267</v>
      </c>
      <c r="AC1358" s="261">
        <f t="shared" si="563"/>
        <v>2.2885462851455318E-2</v>
      </c>
      <c r="AD1358" s="435">
        <f t="shared" si="565"/>
        <v>-1.5404755755588147E-2</v>
      </c>
      <c r="AE1358" s="478">
        <f t="shared" si="564"/>
        <v>-5.2318781614303582E-2</v>
      </c>
    </row>
    <row r="1359" spans="17:31" x14ac:dyDescent="0.3">
      <c r="Q1359" s="353">
        <v>1330</v>
      </c>
      <c r="R1359" s="54">
        <f t="shared" si="557"/>
        <v>1.0015380856677488E-35</v>
      </c>
      <c r="S1359" s="253">
        <f t="shared" si="552"/>
        <v>2.3497740868886036E-14</v>
      </c>
      <c r="T1359" s="253">
        <f t="shared" si="553"/>
        <v>1.0671933688941965E-14</v>
      </c>
      <c r="U1359">
        <f t="shared" si="558"/>
        <v>6.241463323913612E-37</v>
      </c>
      <c r="V1359" s="253">
        <f t="shared" si="559"/>
        <v>1.0671933688941965E-14</v>
      </c>
      <c r="W1359" s="253">
        <f t="shared" si="560"/>
        <v>1.2825807179944071E-14</v>
      </c>
      <c r="X1359">
        <f t="shared" si="554"/>
        <v>113.65676595692612</v>
      </c>
      <c r="Y1359">
        <f t="shared" si="555"/>
        <v>15.595425926280697</v>
      </c>
      <c r="Z1359" s="55">
        <f t="shared" si="556"/>
        <v>8.5124747496230029</v>
      </c>
      <c r="AA1359" s="477">
        <f t="shared" si="561"/>
        <v>9.6041468709063614E-24</v>
      </c>
      <c r="AB1359" s="253">
        <f t="shared" si="562"/>
        <v>958939755596.31885</v>
      </c>
      <c r="AC1359" s="261">
        <f t="shared" si="563"/>
        <v>2.2532917885875144E-2</v>
      </c>
      <c r="AD1359" s="435">
        <f t="shared" si="565"/>
        <v>-1.5404755755584632E-2</v>
      </c>
      <c r="AE1359" s="478">
        <f t="shared" si="564"/>
        <v>-5.2318781614303561E-2</v>
      </c>
    </row>
    <row r="1360" spans="17:31" x14ac:dyDescent="0.3">
      <c r="Q1360" s="353">
        <v>1331</v>
      </c>
      <c r="R1360" s="54">
        <f t="shared" si="557"/>
        <v>9.3974141909434668E-36</v>
      </c>
      <c r="S1360" s="253">
        <f t="shared" si="552"/>
        <v>2.2906696940586946E-14</v>
      </c>
      <c r="T1360" s="253">
        <f t="shared" si="553"/>
        <v>1.040350015546932E-14</v>
      </c>
      <c r="U1360">
        <f t="shared" si="558"/>
        <v>5.8563540270456341E-37</v>
      </c>
      <c r="V1360" s="253">
        <f t="shared" si="559"/>
        <v>1.040350015546932E-14</v>
      </c>
      <c r="W1360" s="253">
        <f t="shared" si="560"/>
        <v>1.2503196785117625E-14</v>
      </c>
      <c r="X1360">
        <f t="shared" si="554"/>
        <v>113.65676595692612</v>
      </c>
      <c r="Y1360">
        <f t="shared" si="555"/>
        <v>15.595425926280697</v>
      </c>
      <c r="Z1360" s="55">
        <f t="shared" si="556"/>
        <v>8.5124747496230029</v>
      </c>
      <c r="AA1360" s="477">
        <f t="shared" si="561"/>
        <v>9.1016696081757139E-24</v>
      </c>
      <c r="AB1360" s="253">
        <f t="shared" si="562"/>
        <v>968529153152.2821</v>
      </c>
      <c r="AC1360" s="261">
        <f t="shared" si="563"/>
        <v>2.2185803789382511E-2</v>
      </c>
      <c r="AD1360" s="435">
        <f t="shared" si="565"/>
        <v>-1.5404755755588244E-2</v>
      </c>
      <c r="AE1360" s="478">
        <f t="shared" si="564"/>
        <v>-5.2318781614303637E-2</v>
      </c>
    </row>
    <row r="1361" spans="17:31" x14ac:dyDescent="0.3">
      <c r="Q1361" s="353">
        <v>1332</v>
      </c>
      <c r="R1361" s="54">
        <f t="shared" si="557"/>
        <v>8.817577158562711E-36</v>
      </c>
      <c r="S1361" s="253">
        <f t="shared" si="552"/>
        <v>2.2330519672326566E-14</v>
      </c>
      <c r="T1361" s="253">
        <f t="shared" si="553"/>
        <v>1.0141818590664405E-14</v>
      </c>
      <c r="U1361">
        <f t="shared" si="558"/>
        <v>5.4950066531174113E-37</v>
      </c>
      <c r="V1361" s="253">
        <f t="shared" si="559"/>
        <v>1.0141818590664405E-14</v>
      </c>
      <c r="W1361" s="253">
        <f t="shared" si="560"/>
        <v>1.2188701081662162E-14</v>
      </c>
      <c r="X1361">
        <f t="shared" si="554"/>
        <v>113.65676595692612</v>
      </c>
      <c r="Y1361">
        <f t="shared" si="555"/>
        <v>15.595425926280697</v>
      </c>
      <c r="Z1361" s="55">
        <f t="shared" si="556"/>
        <v>8.5124747496230029</v>
      </c>
      <c r="AA1361" s="477">
        <f t="shared" si="561"/>
        <v>8.6254813436200246E-24</v>
      </c>
      <c r="AB1361" s="253">
        <f t="shared" si="562"/>
        <v>978214444683.80493</v>
      </c>
      <c r="AC1361" s="261">
        <f t="shared" si="563"/>
        <v>2.1844036900765754E-2</v>
      </c>
      <c r="AD1361" s="435">
        <f t="shared" si="565"/>
        <v>-1.5404755755584419E-2</v>
      </c>
      <c r="AE1361" s="478">
        <f t="shared" si="564"/>
        <v>-5.2318781614303596E-2</v>
      </c>
    </row>
    <row r="1362" spans="17:31" x14ac:dyDescent="0.3">
      <c r="Q1362" s="353">
        <v>1333</v>
      </c>
      <c r="R1362" s="54">
        <f t="shared" si="557"/>
        <v>8.2735170938976204E-36</v>
      </c>
      <c r="S1362" s="253">
        <f t="shared" si="552"/>
        <v>2.1768835119682259E-14</v>
      </c>
      <c r="T1362" s="253">
        <f t="shared" si="553"/>
        <v>9.8867191607502619E-15</v>
      </c>
      <c r="U1362">
        <f t="shared" si="558"/>
        <v>5.1559550495681346E-37</v>
      </c>
      <c r="V1362" s="253">
        <f t="shared" si="559"/>
        <v>9.8867191607502619E-15</v>
      </c>
      <c r="W1362" s="253">
        <f t="shared" si="560"/>
        <v>1.1882115958931997E-14</v>
      </c>
      <c r="X1362">
        <f t="shared" si="554"/>
        <v>113.65676595692612</v>
      </c>
      <c r="Y1362">
        <f t="shared" si="555"/>
        <v>15.595425926280697</v>
      </c>
      <c r="Z1362" s="55">
        <f t="shared" si="556"/>
        <v>8.5124747496230029</v>
      </c>
      <c r="AA1362" s="477">
        <f t="shared" si="561"/>
        <v>8.1742066688849186E-24</v>
      </c>
      <c r="AB1362" s="253">
        <f t="shared" si="562"/>
        <v>987996589130.64294</v>
      </c>
      <c r="AC1362" s="261">
        <f t="shared" si="563"/>
        <v>2.1507534847593327E-2</v>
      </c>
      <c r="AD1362" s="435">
        <f t="shared" si="565"/>
        <v>-1.540475575559163E-2</v>
      </c>
      <c r="AE1362" s="478">
        <f t="shared" si="564"/>
        <v>-5.2318781614303596E-2</v>
      </c>
    </row>
    <row r="1363" spans="17:31" x14ac:dyDescent="0.3">
      <c r="Q1363" s="353">
        <v>1334</v>
      </c>
      <c r="R1363" s="54">
        <f t="shared" si="557"/>
        <v>7.7630264949304795E-36</v>
      </c>
      <c r="S1363" s="253">
        <f t="shared" si="552"/>
        <v>2.122127874413856E-14</v>
      </c>
      <c r="T1363" s="253">
        <f t="shared" si="553"/>
        <v>9.6380363038166722E-15</v>
      </c>
      <c r="U1363">
        <f t="shared" si="558"/>
        <v>4.8378235280362523E-37</v>
      </c>
      <c r="V1363" s="253">
        <f t="shared" si="559"/>
        <v>9.6380363038166722E-15</v>
      </c>
      <c r="W1363" s="253">
        <f t="shared" si="560"/>
        <v>1.1583242440321888E-14</v>
      </c>
      <c r="X1363">
        <f t="shared" si="554"/>
        <v>113.65676595692612</v>
      </c>
      <c r="Y1363">
        <f t="shared" si="555"/>
        <v>15.595425926280697</v>
      </c>
      <c r="Z1363" s="55">
        <f t="shared" si="556"/>
        <v>8.5124747496230029</v>
      </c>
      <c r="AA1363" s="477">
        <f t="shared" si="561"/>
        <v>7.7465421353053449E-24</v>
      </c>
      <c r="AB1363" s="253">
        <f t="shared" si="562"/>
        <v>997876555021.94934</v>
      </c>
      <c r="AC1363" s="261">
        <f t="shared" si="563"/>
        <v>2.1176216526361421E-2</v>
      </c>
      <c r="AD1363" s="435">
        <f t="shared" si="565"/>
        <v>-1.5404755755584906E-2</v>
      </c>
      <c r="AE1363" s="478">
        <f t="shared" si="564"/>
        <v>-5.231878161430354E-2</v>
      </c>
    </row>
    <row r="1364" spans="17:31" x14ac:dyDescent="0.3">
      <c r="Q1364" s="353">
        <v>1335</v>
      </c>
      <c r="R1364" s="54">
        <f t="shared" si="557"/>
        <v>7.2840340664120388E-36</v>
      </c>
      <c r="S1364" s="253">
        <f t="shared" si="552"/>
        <v>2.0687495176498923E-14</v>
      </c>
      <c r="T1364" s="253">
        <f t="shared" si="553"/>
        <v>9.3956086223692206E-15</v>
      </c>
      <c r="U1364">
        <f t="shared" si="558"/>
        <v>4.539321282558796E-37</v>
      </c>
      <c r="V1364" s="253">
        <f t="shared" si="559"/>
        <v>9.3956086223692206E-15</v>
      </c>
      <c r="W1364" s="253">
        <f t="shared" si="560"/>
        <v>1.1291886554129702E-14</v>
      </c>
      <c r="X1364">
        <f t="shared" si="554"/>
        <v>113.65676595692612</v>
      </c>
      <c r="Y1364">
        <f t="shared" si="555"/>
        <v>15.595425926280697</v>
      </c>
      <c r="Z1364" s="55">
        <f t="shared" si="556"/>
        <v>8.5124747496230029</v>
      </c>
      <c r="AA1364" s="477">
        <f t="shared" si="561"/>
        <v>7.3412524890623034E-24</v>
      </c>
      <c r="AB1364" s="253">
        <f t="shared" si="562"/>
        <v>1007855320572.1688</v>
      </c>
      <c r="AC1364" s="261">
        <f t="shared" si="563"/>
        <v>2.0850002082945379E-2</v>
      </c>
      <c r="AD1364" s="435">
        <f t="shared" si="565"/>
        <v>-1.5404755755587902E-2</v>
      </c>
      <c r="AE1364" s="478">
        <f t="shared" si="564"/>
        <v>-5.231878161430361E-2</v>
      </c>
    </row>
    <row r="1365" spans="17:31" x14ac:dyDescent="0.3">
      <c r="Q1365" s="353">
        <v>1336</v>
      </c>
      <c r="R1365" s="54">
        <f t="shared" si="557"/>
        <v>6.8345963156636424E-36</v>
      </c>
      <c r="S1365" s="253">
        <f t="shared" si="552"/>
        <v>2.016713798624749E-14</v>
      </c>
      <c r="T1365" s="253">
        <f t="shared" si="553"/>
        <v>9.1592787785806793E-15</v>
      </c>
      <c r="U1365">
        <f t="shared" si="558"/>
        <v>4.2592371521776647E-37</v>
      </c>
      <c r="V1365" s="253">
        <f t="shared" si="559"/>
        <v>9.1592787785806793E-15</v>
      </c>
      <c r="W1365" s="253">
        <f t="shared" si="560"/>
        <v>1.100785920766681E-14</v>
      </c>
      <c r="X1365">
        <f t="shared" si="554"/>
        <v>113.65676595692612</v>
      </c>
      <c r="Y1365">
        <f t="shared" si="555"/>
        <v>15.595425926280697</v>
      </c>
      <c r="Z1365" s="55">
        <f t="shared" si="556"/>
        <v>8.5124747496230029</v>
      </c>
      <c r="AA1365" s="477">
        <f t="shared" si="561"/>
        <v>6.9571671033115898E-24</v>
      </c>
      <c r="AB1365" s="253">
        <f t="shared" si="562"/>
        <v>1017933873777.8905</v>
      </c>
      <c r="AC1365" s="261">
        <f t="shared" si="563"/>
        <v>2.0528812893354242E-2</v>
      </c>
      <c r="AD1365" s="435">
        <f t="shared" si="565"/>
        <v>-1.5404755755581419E-2</v>
      </c>
      <c r="AE1365" s="478">
        <f t="shared" si="564"/>
        <v>-5.2318781614303624E-2</v>
      </c>
    </row>
    <row r="1366" spans="17:31" x14ac:dyDescent="0.3">
      <c r="Q1366" s="353">
        <v>1337</v>
      </c>
      <c r="R1366" s="54">
        <f t="shared" si="557"/>
        <v>6.4128896669331802E-36</v>
      </c>
      <c r="S1366" s="253">
        <f t="shared" si="552"/>
        <v>1.9659869456713028E-14</v>
      </c>
      <c r="T1366" s="253">
        <f t="shared" si="553"/>
        <v>8.9288933921775511E-15</v>
      </c>
      <c r="U1366">
        <f t="shared" si="558"/>
        <v>3.9964347067023296E-37</v>
      </c>
      <c r="V1366" s="253">
        <f t="shared" si="559"/>
        <v>8.9288933921775511E-15</v>
      </c>
      <c r="W1366" s="253">
        <f t="shared" si="560"/>
        <v>1.0730976064535477E-14</v>
      </c>
      <c r="X1366">
        <f t="shared" si="554"/>
        <v>113.65676595692612</v>
      </c>
      <c r="Y1366">
        <f t="shared" si="555"/>
        <v>15.595425926280697</v>
      </c>
      <c r="Z1366" s="55">
        <f t="shared" si="556"/>
        <v>8.5124747496230029</v>
      </c>
      <c r="AA1366" s="477">
        <f t="shared" si="561"/>
        <v>6.5931765969792138E-24</v>
      </c>
      <c r="AB1366" s="253">
        <f t="shared" si="562"/>
        <v>1028113212515.6694</v>
      </c>
      <c r="AC1366" s="261">
        <f t="shared" si="563"/>
        <v>2.0212571544779959E-2</v>
      </c>
      <c r="AD1366" s="435">
        <f t="shared" si="565"/>
        <v>-1.540475575558773E-2</v>
      </c>
      <c r="AE1366" s="478">
        <f t="shared" si="564"/>
        <v>-5.2318781614303568E-2</v>
      </c>
    </row>
    <row r="1367" spans="17:31" x14ac:dyDescent="0.3">
      <c r="Q1367" s="353">
        <v>1338</v>
      </c>
      <c r="R1367" s="54">
        <f t="shared" si="557"/>
        <v>6.0172030623091874E-36</v>
      </c>
      <c r="S1367" s="253">
        <f t="shared" si="552"/>
        <v>1.9165360365886803E-14</v>
      </c>
      <c r="T1367" s="253">
        <f t="shared" si="553"/>
        <v>8.7043029408944516E-15</v>
      </c>
      <c r="U1367">
        <f t="shared" si="558"/>
        <v>3.7498476356896507E-37</v>
      </c>
      <c r="V1367" s="253">
        <f t="shared" si="559"/>
        <v>8.7043029408944516E-15</v>
      </c>
      <c r="W1367" s="253">
        <f t="shared" si="560"/>
        <v>1.0461057424992351E-14</v>
      </c>
      <c r="X1367">
        <f t="shared" si="554"/>
        <v>113.65676595692612</v>
      </c>
      <c r="Y1367">
        <f t="shared" si="555"/>
        <v>15.595425926280697</v>
      </c>
      <c r="Z1367" s="55">
        <f t="shared" si="556"/>
        <v>8.5124747496230029</v>
      </c>
      <c r="AA1367" s="477">
        <f t="shared" si="561"/>
        <v>6.2482296304573207E-24</v>
      </c>
      <c r="AB1367" s="253">
        <f t="shared" si="562"/>
        <v>1038394344640.8262</v>
      </c>
      <c r="AC1367" s="261">
        <f t="shared" si="563"/>
        <v>1.9901201816940269E-2</v>
      </c>
      <c r="AD1367" s="435">
        <f t="shared" si="565"/>
        <v>-1.5404755755588338E-2</v>
      </c>
      <c r="AE1367" s="478">
        <f t="shared" si="564"/>
        <v>-5.2318781614303631E-2</v>
      </c>
    </row>
    <row r="1368" spans="17:31" x14ac:dyDescent="0.3">
      <c r="Q1368" s="353">
        <v>1339</v>
      </c>
      <c r="R1368" s="54">
        <f t="shared" si="557"/>
        <v>5.6459310191715981E-36</v>
      </c>
      <c r="S1368" s="253">
        <f t="shared" si="552"/>
        <v>1.8683289772754862E-14</v>
      </c>
      <c r="T1368" s="253">
        <f t="shared" si="553"/>
        <v>8.4853616634329609E-15</v>
      </c>
      <c r="U1368">
        <f t="shared" si="558"/>
        <v>3.5184754219317733E-37</v>
      </c>
      <c r="V1368" s="253">
        <f t="shared" si="559"/>
        <v>8.4853616634329609E-15</v>
      </c>
      <c r="W1368" s="253">
        <f t="shared" si="560"/>
        <v>1.0197928109321901E-14</v>
      </c>
      <c r="X1368">
        <f t="shared" si="554"/>
        <v>113.65676595692612</v>
      </c>
      <c r="Y1368">
        <f t="shared" si="555"/>
        <v>15.595425926280697</v>
      </c>
      <c r="Z1368" s="55">
        <f t="shared" si="556"/>
        <v>8.5124747496230029</v>
      </c>
      <c r="AA1368" s="477">
        <f t="shared" si="561"/>
        <v>5.9213298689454035E-24</v>
      </c>
      <c r="AB1368" s="253">
        <f t="shared" si="562"/>
        <v>1048778288087.2345</v>
      </c>
      <c r="AC1368" s="261">
        <f t="shared" si="563"/>
        <v>1.9594628663707637E-2</v>
      </c>
      <c r="AD1368" s="435">
        <f t="shared" si="565"/>
        <v>-1.5404755755588173E-2</v>
      </c>
      <c r="AE1368" s="478">
        <f t="shared" si="564"/>
        <v>-5.2318781614303568E-2</v>
      </c>
    </row>
    <row r="1369" spans="17:31" x14ac:dyDescent="0.3">
      <c r="Q1369" s="353">
        <v>1340</v>
      </c>
      <c r="R1369" s="54">
        <f t="shared" si="557"/>
        <v>5.2975671160100364E-36</v>
      </c>
      <c r="S1369" s="253">
        <f t="shared" si="552"/>
        <v>1.8213344809004701E-14</v>
      </c>
      <c r="T1369" s="253">
        <f t="shared" si="553"/>
        <v>8.2719274648613561E-15</v>
      </c>
      <c r="U1369">
        <f t="shared" si="558"/>
        <v>3.3013792818974554E-37</v>
      </c>
      <c r="V1369" s="253">
        <f t="shared" si="559"/>
        <v>8.2719274648613561E-15</v>
      </c>
      <c r="W1369" s="253">
        <f t="shared" si="560"/>
        <v>9.9414173441433454E-15</v>
      </c>
      <c r="X1369">
        <f t="shared" si="554"/>
        <v>113.65676595692612</v>
      </c>
      <c r="Y1369">
        <f t="shared" si="555"/>
        <v>15.595425926280697</v>
      </c>
      <c r="Z1369" s="55">
        <f t="shared" si="556"/>
        <v>8.5124747496230029</v>
      </c>
      <c r="AA1369" s="477">
        <f t="shared" si="561"/>
        <v>5.6115331046657964E-24</v>
      </c>
      <c r="AB1369" s="253">
        <f t="shared" si="562"/>
        <v>1059266070968.1068</v>
      </c>
      <c r="AC1369" s="261">
        <f t="shared" si="563"/>
        <v>1.9292778195021842E-2</v>
      </c>
      <c r="AD1369" s="435">
        <f t="shared" si="565"/>
        <v>-1.540475575558466E-2</v>
      </c>
      <c r="AE1369" s="478">
        <f t="shared" si="564"/>
        <v>-5.2318781614303533E-2</v>
      </c>
    </row>
    <row r="1370" spans="17:31" x14ac:dyDescent="0.3">
      <c r="Q1370" s="353">
        <v>1341</v>
      </c>
      <c r="R1370" s="54">
        <f t="shared" si="557"/>
        <v>4.9706978801786055E-36</v>
      </c>
      <c r="S1370" s="253">
        <f t="shared" si="552"/>
        <v>1.7755220475970023E-14</v>
      </c>
      <c r="T1370" s="253">
        <f t="shared" si="553"/>
        <v>8.0638618243933128E-15</v>
      </c>
      <c r="U1370">
        <f t="shared" si="558"/>
        <v>3.0976783566553232E-37</v>
      </c>
      <c r="V1370" s="253">
        <f t="shared" si="559"/>
        <v>8.0638618243933128E-15</v>
      </c>
      <c r="W1370" s="253">
        <f t="shared" si="560"/>
        <v>9.6913586515767097E-15</v>
      </c>
      <c r="X1370">
        <f t="shared" si="554"/>
        <v>113.65676595692612</v>
      </c>
      <c r="Y1370">
        <f t="shared" si="555"/>
        <v>15.595425926280697</v>
      </c>
      <c r="Z1370" s="55">
        <f t="shared" si="556"/>
        <v>8.5124747496230029</v>
      </c>
      <c r="AA1370" s="477">
        <f t="shared" si="561"/>
        <v>5.3179445296413518E-24</v>
      </c>
      <c r="AB1370" s="253">
        <f t="shared" si="562"/>
        <v>1069858731677.7878</v>
      </c>
      <c r="AC1370" s="261">
        <f t="shared" si="563"/>
        <v>1.8995577659080796E-2</v>
      </c>
      <c r="AD1370" s="435">
        <f t="shared" si="565"/>
        <v>-1.5404755755588029E-2</v>
      </c>
      <c r="AE1370" s="478">
        <f t="shared" si="564"/>
        <v>-5.231878161430354E-2</v>
      </c>
    </row>
    <row r="1371" spans="17:31" x14ac:dyDescent="0.3">
      <c r="Q1371" s="353">
        <v>1342</v>
      </c>
      <c r="R1371" s="54">
        <f t="shared" si="557"/>
        <v>4.6639970527869899E-36</v>
      </c>
      <c r="S1371" s="253">
        <f t="shared" si="552"/>
        <v>1.7308619446684296E-14</v>
      </c>
      <c r="T1371" s="253">
        <f t="shared" si="553"/>
        <v>7.8610297054868778E-15</v>
      </c>
      <c r="U1371">
        <f t="shared" si="558"/>
        <v>2.9065461378238799E-37</v>
      </c>
      <c r="V1371" s="253">
        <f t="shared" si="559"/>
        <v>7.8610297054868778E-15</v>
      </c>
      <c r="W1371" s="253">
        <f t="shared" si="560"/>
        <v>9.4475897411974185E-15</v>
      </c>
      <c r="X1371">
        <f t="shared" si="554"/>
        <v>113.65676595692612</v>
      </c>
      <c r="Y1371">
        <f t="shared" si="555"/>
        <v>15.595425926280697</v>
      </c>
      <c r="Z1371" s="55">
        <f t="shared" si="556"/>
        <v>8.5124747496230029</v>
      </c>
      <c r="AA1371" s="477">
        <f t="shared" si="561"/>
        <v>5.0397161511580659E-24</v>
      </c>
      <c r="AB1371" s="253">
        <f t="shared" si="562"/>
        <v>1080557318994.5657</v>
      </c>
      <c r="AC1371" s="261">
        <f t="shared" si="563"/>
        <v>1.870295542480635E-2</v>
      </c>
      <c r="AD1371" s="435">
        <f t="shared" si="565"/>
        <v>-1.540475575558814E-2</v>
      </c>
      <c r="AE1371" s="478">
        <f t="shared" si="564"/>
        <v>-5.2318781614303519E-2</v>
      </c>
    </row>
    <row r="1372" spans="17:31" x14ac:dyDescent="0.3">
      <c r="Q1372" s="353">
        <v>1343</v>
      </c>
      <c r="R1372" s="54">
        <f t="shared" si="557"/>
        <v>4.3762202074578934E-36</v>
      </c>
      <c r="S1372" s="253">
        <f t="shared" si="552"/>
        <v>1.6873251872912504E-14</v>
      </c>
      <c r="T1372" s="253">
        <f t="shared" si="553"/>
        <v>7.6632994682043536E-15</v>
      </c>
      <c r="U1372">
        <f t="shared" si="558"/>
        <v>2.7272071140467081E-37</v>
      </c>
      <c r="V1372" s="253">
        <f t="shared" si="559"/>
        <v>7.6632994682043536E-15</v>
      </c>
      <c r="W1372" s="253">
        <f t="shared" si="560"/>
        <v>9.2099524047081507E-15</v>
      </c>
      <c r="X1372">
        <f t="shared" si="554"/>
        <v>113.65676595692612</v>
      </c>
      <c r="Y1372">
        <f t="shared" si="555"/>
        <v>15.595425926280697</v>
      </c>
      <c r="Z1372" s="55">
        <f t="shared" si="556"/>
        <v>8.5124747496230029</v>
      </c>
      <c r="AA1372" s="477">
        <f t="shared" si="561"/>
        <v>4.7760443424475486E-24</v>
      </c>
      <c r="AB1372" s="253">
        <f t="shared" si="562"/>
        <v>1091362892184.5114</v>
      </c>
      <c r="AC1372" s="261">
        <f t="shared" si="563"/>
        <v>1.8414840964579557E-2</v>
      </c>
      <c r="AD1372" s="435">
        <f t="shared" si="565"/>
        <v>-1.5404755755588095E-2</v>
      </c>
      <c r="AE1372" s="478">
        <f t="shared" si="564"/>
        <v>-5.2318781614303561E-2</v>
      </c>
    </row>
    <row r="1373" spans="17:31" x14ac:dyDescent="0.3">
      <c r="Q1373" s="353">
        <v>1344</v>
      </c>
      <c r="R1373" s="54">
        <f t="shared" si="557"/>
        <v>4.1061997011166348E-36</v>
      </c>
      <c r="S1373" s="253">
        <f t="shared" si="552"/>
        <v>1.6448835197037442E-14</v>
      </c>
      <c r="T1373" s="253">
        <f t="shared" si="553"/>
        <v>7.4705427837769891E-15</v>
      </c>
      <c r="U1373">
        <f t="shared" si="558"/>
        <v>2.5589336243860623E-37</v>
      </c>
      <c r="V1373" s="253">
        <f t="shared" si="559"/>
        <v>7.4705427837769891E-15</v>
      </c>
      <c r="W1373" s="253">
        <f t="shared" si="560"/>
        <v>8.9782924132604534E-15</v>
      </c>
      <c r="X1373">
        <f t="shared" si="554"/>
        <v>113.65676595692612</v>
      </c>
      <c r="Y1373">
        <f t="shared" si="555"/>
        <v>15.595425926280697</v>
      </c>
      <c r="Z1373" s="55">
        <f t="shared" si="556"/>
        <v>8.5124747496230029</v>
      </c>
      <c r="AA1373" s="477">
        <f t="shared" si="561"/>
        <v>4.526167521514805E-24</v>
      </c>
      <c r="AB1373" s="253">
        <f t="shared" si="562"/>
        <v>1102276521106.3564</v>
      </c>
      <c r="AC1373" s="261">
        <f t="shared" si="563"/>
        <v>1.8131164837242274E-2</v>
      </c>
      <c r="AD1373" s="435">
        <f t="shared" si="565"/>
        <v>-1.5404755755584662E-2</v>
      </c>
      <c r="AE1373" s="478">
        <f t="shared" si="564"/>
        <v>-5.2318781614303617E-2</v>
      </c>
    </row>
    <row r="1374" spans="17:31" x14ac:dyDescent="0.3">
      <c r="Q1374" s="353">
        <v>1345</v>
      </c>
      <c r="R1374" s="54">
        <f t="shared" si="557"/>
        <v>3.8528399363259366E-36</v>
      </c>
      <c r="S1374" s="253">
        <f t="shared" si="552"/>
        <v>1.6035093968676441E-14</v>
      </c>
      <c r="T1374" s="253">
        <f t="shared" si="553"/>
        <v>7.2826345513180735E-15</v>
      </c>
      <c r="U1374">
        <f t="shared" si="558"/>
        <v>2.401042905867634E-37</v>
      </c>
      <c r="V1374" s="253">
        <f t="shared" si="559"/>
        <v>7.2826345513180735E-15</v>
      </c>
      <c r="W1374" s="253">
        <f t="shared" si="560"/>
        <v>8.7524594173583679E-15</v>
      </c>
      <c r="X1374">
        <f t="shared" si="554"/>
        <v>113.65676595692612</v>
      </c>
      <c r="Y1374">
        <f t="shared" si="555"/>
        <v>15.595425926280697</v>
      </c>
      <c r="Z1374" s="55">
        <f t="shared" si="556"/>
        <v>8.5124747496230029</v>
      </c>
      <c r="AA1374" s="477">
        <f t="shared" si="561"/>
        <v>4.2893639514069185E-24</v>
      </c>
      <c r="AB1374" s="253">
        <f t="shared" si="562"/>
        <v>1113299286317.4199</v>
      </c>
      <c r="AC1374" s="261">
        <f t="shared" si="563"/>
        <v>1.7851858671360309E-2</v>
      </c>
      <c r="AD1374" s="435">
        <f t="shared" si="565"/>
        <v>-1.5404755755584787E-2</v>
      </c>
      <c r="AE1374" s="478">
        <f t="shared" si="564"/>
        <v>-5.2318781614303513E-2</v>
      </c>
    </row>
    <row r="1375" spans="17:31" x14ac:dyDescent="0.3">
      <c r="Q1375" s="353">
        <v>1346</v>
      </c>
      <c r="R1375" s="54">
        <f t="shared" si="557"/>
        <v>3.6151129159430018E-36</v>
      </c>
      <c r="S1375" s="253">
        <f t="shared" ref="S1375:S1438" si="566">$C$11*R1375^$C$7</f>
        <v>1.5631759665911999E-14</v>
      </c>
      <c r="T1375" s="253">
        <f t="shared" ref="T1375:T1438" si="567">$C$8*S1375</f>
        <v>7.0994528166315159E-15</v>
      </c>
      <c r="U1375">
        <f t="shared" si="558"/>
        <v>2.2528943231970017E-37</v>
      </c>
      <c r="V1375" s="253">
        <f t="shared" si="559"/>
        <v>7.0994528166315159E-15</v>
      </c>
      <c r="W1375" s="253">
        <f t="shared" si="560"/>
        <v>8.5323068492804821E-15</v>
      </c>
      <c r="X1375">
        <f t="shared" ref="X1375:X1438" si="568">(($C$8*$C$11)/($C$9+$C$10))^(1/(1-$C$7))</f>
        <v>113.65676595692612</v>
      </c>
      <c r="Y1375">
        <f t="shared" ref="Y1375:Y1438" si="569">$C$11*$C$17^$C$7</f>
        <v>15.595425926280697</v>
      </c>
      <c r="Z1375" s="55">
        <f t="shared" ref="Z1375:Z1438" si="570">(1-$C$8)*Y1375</f>
        <v>8.5124747496230029</v>
      </c>
      <c r="AA1375" s="477">
        <f t="shared" si="561"/>
        <v>4.0649496555689937E-24</v>
      </c>
      <c r="AB1375" s="253">
        <f t="shared" si="562"/>
        <v>1124432279180.5942</v>
      </c>
      <c r="AC1375" s="261">
        <f t="shared" si="563"/>
        <v>1.7576855148744731E-2</v>
      </c>
      <c r="AD1375" s="435">
        <f t="shared" si="565"/>
        <v>-1.5404755755587854E-2</v>
      </c>
      <c r="AE1375" s="478">
        <f t="shared" si="564"/>
        <v>-5.2318781614303561E-2</v>
      </c>
    </row>
    <row r="1376" spans="17:31" x14ac:dyDescent="0.3">
      <c r="Q1376" s="353">
        <v>1347</v>
      </c>
      <c r="R1376" s="54">
        <f t="shared" ref="R1376:R1439" si="571">AA1376/AB1376</f>
        <v>3.3920540720621108E-36</v>
      </c>
      <c r="S1376" s="253">
        <f t="shared" si="566"/>
        <v>1.5238570521018431E-14</v>
      </c>
      <c r="T1376" s="253">
        <f t="shared" si="567"/>
        <v>6.9208786930623817E-15</v>
      </c>
      <c r="U1376">
        <f t="shared" ref="U1376:U1439" si="572">($C$9+$C$10)*R1376</f>
        <v>2.113886769407479E-37</v>
      </c>
      <c r="V1376" s="253">
        <f t="shared" ref="V1376:V1439" si="573">T1376-U1376</f>
        <v>6.9208786930623817E-15</v>
      </c>
      <c r="W1376" s="253">
        <f t="shared" ref="W1376:W1439" si="574">(1-$C$8)*S1376</f>
        <v>8.3176918279560489E-15</v>
      </c>
      <c r="X1376">
        <f t="shared" si="568"/>
        <v>113.65676595692612</v>
      </c>
      <c r="Y1376">
        <f t="shared" si="569"/>
        <v>15.595425926280697</v>
      </c>
      <c r="Z1376" s="55">
        <f t="shared" si="570"/>
        <v>8.5124747496230029</v>
      </c>
      <c r="AA1376" s="477">
        <f t="shared" ref="AA1376:AA1439" si="575">AA1375*(1-$C$9)</f>
        <v>3.8522764422661413E-24</v>
      </c>
      <c r="AB1376" s="253">
        <f t="shared" ref="AB1376:AB1439" si="576">AB1375*(1+$C$10)</f>
        <v>1135676601972.4001</v>
      </c>
      <c r="AC1376" s="261">
        <f t="shared" ref="AC1376:AC1439" si="577">$C$11*(AA1376^$C$7)*(AB1376^(1-$C$7))</f>
        <v>1.7306087988227026E-2</v>
      </c>
      <c r="AD1376" s="435">
        <f t="shared" si="565"/>
        <v>-1.5404755755584754E-2</v>
      </c>
      <c r="AE1376" s="478">
        <f t="shared" ref="AE1376:AE1439" si="578">(AA1376-AA1375)/AA1375</f>
        <v>-5.2318781614303513E-2</v>
      </c>
    </row>
    <row r="1377" spans="17:31" x14ac:dyDescent="0.3">
      <c r="Q1377" s="353">
        <v>1348</v>
      </c>
      <c r="R1377" s="54">
        <f t="shared" si="571"/>
        <v>3.1827583523187961E-36</v>
      </c>
      <c r="S1377" s="253">
        <f t="shared" si="566"/>
        <v>1.4855271350572158E-14</v>
      </c>
      <c r="T1377" s="253">
        <f t="shared" si="567"/>
        <v>6.746796284338338E-15</v>
      </c>
      <c r="U1377">
        <f t="shared" si="572"/>
        <v>1.9834562268925579E-37</v>
      </c>
      <c r="V1377" s="253">
        <f t="shared" si="573"/>
        <v>6.746796284338338E-15</v>
      </c>
      <c r="W1377" s="253">
        <f t="shared" si="574"/>
        <v>8.1084750662338199E-15</v>
      </c>
      <c r="X1377">
        <f t="shared" si="568"/>
        <v>113.65676595692612</v>
      </c>
      <c r="Y1377">
        <f t="shared" si="569"/>
        <v>15.595425926280697</v>
      </c>
      <c r="Z1377" s="55">
        <f t="shared" si="570"/>
        <v>8.5124747496230029</v>
      </c>
      <c r="AA1377" s="477">
        <f t="shared" si="575"/>
        <v>3.6507300323652925E-24</v>
      </c>
      <c r="AB1377" s="253">
        <f t="shared" si="576"/>
        <v>1147033367992.1243</v>
      </c>
      <c r="AC1377" s="261">
        <f t="shared" si="577"/>
        <v>1.7039491929683608E-2</v>
      </c>
      <c r="AD1377" s="435">
        <f t="shared" ref="AD1377:AD1440" si="579">(AC1377-AC1376)/AC1376</f>
        <v>-1.540475575559175E-2</v>
      </c>
      <c r="AE1377" s="478">
        <f t="shared" si="578"/>
        <v>-5.2318781614303637E-2</v>
      </c>
    </row>
    <row r="1378" spans="17:31" x14ac:dyDescent="0.3">
      <c r="Q1378" s="353">
        <v>1349</v>
      </c>
      <c r="R1378" s="54">
        <f t="shared" si="571"/>
        <v>2.9863765476759688E-36</v>
      </c>
      <c r="S1378" s="253">
        <f t="shared" si="566"/>
        <v>1.4481613389835298E-14</v>
      </c>
      <c r="T1378" s="253">
        <f t="shared" si="567"/>
        <v>6.5770926093518972E-15</v>
      </c>
      <c r="U1378">
        <f t="shared" si="572"/>
        <v>1.8610734789269659E-37</v>
      </c>
      <c r="V1378" s="253">
        <f t="shared" si="573"/>
        <v>6.5770926093518972E-15</v>
      </c>
      <c r="W1378" s="253">
        <f t="shared" si="574"/>
        <v>7.9045207804834013E-15</v>
      </c>
      <c r="X1378">
        <f t="shared" si="568"/>
        <v>113.65676595692612</v>
      </c>
      <c r="Y1378">
        <f t="shared" si="569"/>
        <v>15.595425926280697</v>
      </c>
      <c r="Z1378" s="55">
        <f t="shared" si="570"/>
        <v>8.5124747496230029</v>
      </c>
      <c r="AA1378" s="477">
        <f t="shared" si="575"/>
        <v>3.4597282850691935E-24</v>
      </c>
      <c r="AB1378" s="253">
        <f t="shared" si="576"/>
        <v>1158503701672.0454</v>
      </c>
      <c r="AC1378" s="261">
        <f t="shared" si="577"/>
        <v>1.6777002718307579E-2</v>
      </c>
      <c r="AD1378" s="435">
        <f t="shared" si="579"/>
        <v>-1.5404755755584486E-2</v>
      </c>
      <c r="AE1378" s="478">
        <f t="shared" si="578"/>
        <v>-5.2318781614303513E-2</v>
      </c>
    </row>
    <row r="1379" spans="17:31" x14ac:dyDescent="0.3">
      <c r="Q1379" s="353">
        <v>1350</v>
      </c>
      <c r="R1379" s="54">
        <f t="shared" si="571"/>
        <v>2.8021118467921109E-36</v>
      </c>
      <c r="S1379" s="253">
        <f t="shared" si="566"/>
        <v>1.4117354131305023E-14</v>
      </c>
      <c r="T1379" s="253">
        <f t="shared" si="567"/>
        <v>6.4116575288346199E-15</v>
      </c>
      <c r="U1379">
        <f t="shared" si="572"/>
        <v>1.7462419623909047E-37</v>
      </c>
      <c r="V1379" s="253">
        <f t="shared" si="573"/>
        <v>6.4116575288346199E-15</v>
      </c>
      <c r="W1379" s="253">
        <f t="shared" si="574"/>
        <v>7.7056966024704027E-15</v>
      </c>
      <c r="X1379">
        <f t="shared" si="568"/>
        <v>113.65676595692612</v>
      </c>
      <c r="Y1379">
        <f t="shared" si="569"/>
        <v>15.595425926280697</v>
      </c>
      <c r="Z1379" s="55">
        <f t="shared" si="570"/>
        <v>8.5124747496230029</v>
      </c>
      <c r="AA1379" s="477">
        <f t="shared" si="575"/>
        <v>3.2787195164778292E-24</v>
      </c>
      <c r="AB1379" s="253">
        <f t="shared" si="576"/>
        <v>1170088738688.7659</v>
      </c>
      <c r="AC1379" s="261">
        <f t="shared" si="577"/>
        <v>1.6518557089121217E-2</v>
      </c>
      <c r="AD1379" s="435">
        <f t="shared" si="579"/>
        <v>-1.5404755755587883E-2</v>
      </c>
      <c r="AE1379" s="478">
        <f t="shared" si="578"/>
        <v>-5.2318781614303624E-2</v>
      </c>
    </row>
    <row r="1380" spans="17:31" x14ac:dyDescent="0.3">
      <c r="Q1380" s="353">
        <v>1351</v>
      </c>
      <c r="R1380" s="54">
        <f t="shared" si="571"/>
        <v>2.629216602991031E-36</v>
      </c>
      <c r="S1380" s="253">
        <f t="shared" si="566"/>
        <v>1.3762257167323827E-14</v>
      </c>
      <c r="T1380" s="253">
        <f t="shared" si="567"/>
        <v>6.2503836738756607E-15</v>
      </c>
      <c r="U1380">
        <f t="shared" si="572"/>
        <v>1.638495752984992E-37</v>
      </c>
      <c r="V1380" s="253">
        <f t="shared" si="573"/>
        <v>6.2503836738756607E-15</v>
      </c>
      <c r="W1380" s="253">
        <f t="shared" si="574"/>
        <v>7.5118734934481659E-15</v>
      </c>
      <c r="X1380">
        <f t="shared" si="568"/>
        <v>113.65676595692612</v>
      </c>
      <c r="Y1380">
        <f t="shared" si="569"/>
        <v>15.595425926280697</v>
      </c>
      <c r="Z1380" s="55">
        <f t="shared" si="570"/>
        <v>8.5124747496230029</v>
      </c>
      <c r="AA1380" s="477">
        <f t="shared" si="575"/>
        <v>3.1071809061206707E-24</v>
      </c>
      <c r="AB1380" s="253">
        <f t="shared" si="576"/>
        <v>1181789626075.6536</v>
      </c>
      <c r="AC1380" s="261">
        <f t="shared" si="577"/>
        <v>1.6264092751728621E-2</v>
      </c>
      <c r="AD1380" s="435">
        <f t="shared" si="579"/>
        <v>-1.5404755755584783E-2</v>
      </c>
      <c r="AE1380" s="478">
        <f t="shared" si="578"/>
        <v>-5.2318781614303554E-2</v>
      </c>
    </row>
    <row r="1381" spans="17:31" x14ac:dyDescent="0.3">
      <c r="Q1381" s="353">
        <v>1352</v>
      </c>
      <c r="R1381" s="54">
        <f t="shared" si="571"/>
        <v>2.4669893007152892E-36</v>
      </c>
      <c r="S1381" s="253">
        <f t="shared" si="566"/>
        <v>1.3416092036649158E-14</v>
      </c>
      <c r="T1381" s="253">
        <f t="shared" si="567"/>
        <v>6.0931663762385229E-15</v>
      </c>
      <c r="U1381">
        <f t="shared" si="572"/>
        <v>1.5373976747609964E-37</v>
      </c>
      <c r="V1381" s="253">
        <f t="shared" si="573"/>
        <v>6.0931663762385229E-15</v>
      </c>
      <c r="W1381" s="253">
        <f t="shared" si="574"/>
        <v>7.3229256604106345E-15</v>
      </c>
      <c r="X1381">
        <f t="shared" si="568"/>
        <v>113.65676595692612</v>
      </c>
      <c r="Y1381">
        <f t="shared" si="569"/>
        <v>15.595425926280697</v>
      </c>
      <c r="Z1381" s="55">
        <f t="shared" si="570"/>
        <v>8.5124747496230029</v>
      </c>
      <c r="AA1381" s="477">
        <f t="shared" si="575"/>
        <v>2.9446169868572093E-24</v>
      </c>
      <c r="AB1381" s="253">
        <f t="shared" si="576"/>
        <v>1193607522336.4102</v>
      </c>
      <c r="AC1381" s="261">
        <f t="shared" si="577"/>
        <v>1.6013548375302007E-2</v>
      </c>
      <c r="AD1381" s="435">
        <f t="shared" si="579"/>
        <v>-1.5404755755588332E-2</v>
      </c>
      <c r="AE1381" s="478">
        <f t="shared" si="578"/>
        <v>-5.2318781614303631E-2</v>
      </c>
    </row>
    <row r="1382" spans="17:31" x14ac:dyDescent="0.3">
      <c r="Q1382" s="353">
        <v>1353</v>
      </c>
      <c r="R1382" s="54">
        <f t="shared" si="571"/>
        <v>2.3147717091547946E-36</v>
      </c>
      <c r="S1382" s="253">
        <f t="shared" si="566"/>
        <v>1.3078634074881313E-14</v>
      </c>
      <c r="T1382" s="253">
        <f t="shared" si="567"/>
        <v>5.9399036004301227E-15</v>
      </c>
      <c r="U1382">
        <f t="shared" si="572"/>
        <v>1.4425375262978591E-37</v>
      </c>
      <c r="V1382" s="253">
        <f t="shared" si="573"/>
        <v>5.9399036004301227E-15</v>
      </c>
      <c r="W1382" s="253">
        <f t="shared" si="574"/>
        <v>7.1387304744511901E-15</v>
      </c>
      <c r="X1382">
        <f t="shared" si="568"/>
        <v>113.65676595692612</v>
      </c>
      <c r="Y1382">
        <f t="shared" si="569"/>
        <v>15.595425926280697</v>
      </c>
      <c r="Z1382" s="55">
        <f t="shared" si="570"/>
        <v>8.5124747496230029</v>
      </c>
      <c r="AA1382" s="477">
        <f t="shared" si="575"/>
        <v>2.7905582137840585E-24</v>
      </c>
      <c r="AB1382" s="253">
        <f t="shared" si="576"/>
        <v>1205543597559.7742</v>
      </c>
      <c r="AC1382" s="261">
        <f t="shared" si="577"/>
        <v>1.5766863573800187E-2</v>
      </c>
      <c r="AD1382" s="435">
        <f t="shared" si="579"/>
        <v>-1.5404755755587987E-2</v>
      </c>
      <c r="AE1382" s="478">
        <f t="shared" si="578"/>
        <v>-5.2318781614303526E-2</v>
      </c>
    </row>
    <row r="1383" spans="17:31" x14ac:dyDescent="0.3">
      <c r="Q1383" s="353">
        <v>1354</v>
      </c>
      <c r="R1383" s="54">
        <f t="shared" si="571"/>
        <v>2.1719462115015414E-36</v>
      </c>
      <c r="S1383" s="253">
        <f t="shared" si="566"/>
        <v>1.2749664268654454E-14</v>
      </c>
      <c r="T1383" s="253">
        <f t="shared" si="567"/>
        <v>5.7904958774789438E-15</v>
      </c>
      <c r="U1383">
        <f t="shared" si="572"/>
        <v>1.3535304163257859E-37</v>
      </c>
      <c r="V1383" s="253">
        <f t="shared" si="573"/>
        <v>5.7904958774789438E-15</v>
      </c>
      <c r="W1383" s="253">
        <f t="shared" si="574"/>
        <v>6.9591683911755102E-15</v>
      </c>
      <c r="X1383">
        <f t="shared" si="568"/>
        <v>113.65676595692612</v>
      </c>
      <c r="Y1383">
        <f t="shared" si="569"/>
        <v>15.595425926280697</v>
      </c>
      <c r="Z1383" s="55">
        <f t="shared" si="570"/>
        <v>8.5124747496230029</v>
      </c>
      <c r="AA1383" s="477">
        <f t="shared" si="575"/>
        <v>2.6445596080150891E-24</v>
      </c>
      <c r="AB1383" s="253">
        <f t="shared" si="576"/>
        <v>1217599033535.3718</v>
      </c>
      <c r="AC1383" s="261">
        <f t="shared" si="577"/>
        <v>1.5523978891414169E-2</v>
      </c>
      <c r="AD1383" s="435">
        <f t="shared" si="579"/>
        <v>-1.540475575558475E-2</v>
      </c>
      <c r="AE1383" s="478">
        <f t="shared" si="578"/>
        <v>-5.2318781614303624E-2</v>
      </c>
    </row>
    <row r="1384" spans="17:31" x14ac:dyDescent="0.3">
      <c r="Q1384" s="353">
        <v>1355</v>
      </c>
      <c r="R1384" s="54">
        <f t="shared" si="571"/>
        <v>2.037933298994038E-36</v>
      </c>
      <c r="S1384" s="253">
        <f t="shared" si="566"/>
        <v>1.2428969113495168E-14</v>
      </c>
      <c r="T1384" s="253">
        <f t="shared" si="567"/>
        <v>5.6448462403788687E-15</v>
      </c>
      <c r="U1384">
        <f t="shared" si="572"/>
        <v>1.2700152020452671E-37</v>
      </c>
      <c r="V1384" s="253">
        <f t="shared" si="573"/>
        <v>5.6448462403788687E-15</v>
      </c>
      <c r="W1384" s="253">
        <f t="shared" si="574"/>
        <v>6.7841228731162993E-15</v>
      </c>
      <c r="X1384">
        <f t="shared" si="568"/>
        <v>113.65676595692612</v>
      </c>
      <c r="Y1384">
        <f t="shared" si="569"/>
        <v>15.595425926280697</v>
      </c>
      <c r="Z1384" s="55">
        <f t="shared" si="570"/>
        <v>8.5124747496230029</v>
      </c>
      <c r="AA1384" s="477">
        <f t="shared" si="575"/>
        <v>2.5061994714173394E-24</v>
      </c>
      <c r="AB1384" s="253">
        <f t="shared" si="576"/>
        <v>1229775023870.7256</v>
      </c>
      <c r="AC1384" s="261">
        <f t="shared" si="577"/>
        <v>1.528483578823703E-2</v>
      </c>
      <c r="AD1384" s="435">
        <f t="shared" si="579"/>
        <v>-1.5404755755588024E-2</v>
      </c>
      <c r="AE1384" s="478">
        <f t="shared" si="578"/>
        <v>-5.2318781614303561E-2</v>
      </c>
    </row>
    <row r="1385" spans="17:31" x14ac:dyDescent="0.3">
      <c r="Q1385" s="353">
        <v>1356</v>
      </c>
      <c r="R1385" s="54">
        <f t="shared" si="571"/>
        <v>1.9121892195836155E-36</v>
      </c>
      <c r="S1385" s="253">
        <f t="shared" si="566"/>
        <v>1.2116340475255506E-14</v>
      </c>
      <c r="T1385" s="253">
        <f t="shared" si="567"/>
        <v>5.5028601611564334E-15</v>
      </c>
      <c r="U1385">
        <f t="shared" si="572"/>
        <v>1.1916530238045695E-37</v>
      </c>
      <c r="V1385" s="253">
        <f t="shared" si="573"/>
        <v>5.5028601611564334E-15</v>
      </c>
      <c r="W1385" s="253">
        <f t="shared" si="574"/>
        <v>6.6134803140990722E-15</v>
      </c>
      <c r="X1385">
        <f t="shared" si="568"/>
        <v>113.65676595692612</v>
      </c>
      <c r="Y1385">
        <f t="shared" si="569"/>
        <v>15.595425926280697</v>
      </c>
      <c r="Z1385" s="55">
        <f t="shared" si="570"/>
        <v>8.5124747496230029</v>
      </c>
      <c r="AA1385" s="477">
        <f t="shared" si="575"/>
        <v>2.3750781685903727E-24</v>
      </c>
      <c r="AB1385" s="253">
        <f t="shared" si="576"/>
        <v>1242072774109.4329</v>
      </c>
      <c r="AC1385" s="261">
        <f t="shared" si="577"/>
        <v>1.5049376626154964E-2</v>
      </c>
      <c r="AD1385" s="435">
        <f t="shared" si="579"/>
        <v>-1.5404755755588218E-2</v>
      </c>
      <c r="AE1385" s="478">
        <f t="shared" si="578"/>
        <v>-5.2318781614303526E-2</v>
      </c>
    </row>
    <row r="1386" spans="17:31" x14ac:dyDescent="0.3">
      <c r="Q1386" s="353">
        <v>1357</v>
      </c>
      <c r="R1386" s="54">
        <f t="shared" si="571"/>
        <v>1.794203771682173E-36</v>
      </c>
      <c r="S1386" s="253">
        <f t="shared" si="566"/>
        <v>1.1811575455032358E-14</v>
      </c>
      <c r="T1386" s="253">
        <f t="shared" si="567"/>
        <v>5.3644454895214626E-15</v>
      </c>
      <c r="U1386">
        <f t="shared" si="572"/>
        <v>1.1181259301902116E-37</v>
      </c>
      <c r="V1386" s="253">
        <f t="shared" si="573"/>
        <v>5.3644454895214626E-15</v>
      </c>
      <c r="W1386" s="253">
        <f t="shared" si="574"/>
        <v>6.447129965510895E-15</v>
      </c>
      <c r="X1386">
        <f t="shared" si="568"/>
        <v>113.65676595692612</v>
      </c>
      <c r="Y1386">
        <f t="shared" si="569"/>
        <v>15.595425926280697</v>
      </c>
      <c r="Z1386" s="55">
        <f t="shared" si="570"/>
        <v>8.5124747496230029</v>
      </c>
      <c r="AA1386" s="477">
        <f t="shared" si="575"/>
        <v>2.2508169725709929E-24</v>
      </c>
      <c r="AB1386" s="253">
        <f t="shared" si="576"/>
        <v>1254493501850.5271</v>
      </c>
      <c r="AC1386" s="261">
        <f t="shared" si="577"/>
        <v>1.4817544654955243E-2</v>
      </c>
      <c r="AD1386" s="435">
        <f t="shared" si="579"/>
        <v>-1.5404755755584624E-2</v>
      </c>
      <c r="AE1386" s="478">
        <f t="shared" si="578"/>
        <v>-5.2318781614303568E-2</v>
      </c>
    </row>
    <row r="1387" spans="17:31" x14ac:dyDescent="0.3">
      <c r="Q1387" s="353">
        <v>1358</v>
      </c>
      <c r="R1387" s="54">
        <f t="shared" si="571"/>
        <v>1.6834982340395777E-36</v>
      </c>
      <c r="S1387" s="253">
        <f t="shared" si="566"/>
        <v>1.1514476257483996E-14</v>
      </c>
      <c r="T1387" s="253">
        <f t="shared" si="567"/>
        <v>5.2295123930605906E-15</v>
      </c>
      <c r="U1387">
        <f t="shared" si="572"/>
        <v>1.0491355879517821E-37</v>
      </c>
      <c r="V1387" s="253">
        <f t="shared" si="573"/>
        <v>5.2295123930605906E-15</v>
      </c>
      <c r="W1387" s="253">
        <f t="shared" si="574"/>
        <v>6.2849638644234054E-15</v>
      </c>
      <c r="X1387">
        <f t="shared" si="568"/>
        <v>113.65676595692612</v>
      </c>
      <c r="Y1387">
        <f t="shared" si="569"/>
        <v>15.595425926280697</v>
      </c>
      <c r="Z1387" s="55">
        <f t="shared" si="570"/>
        <v>8.5124747496230029</v>
      </c>
      <c r="AA1387" s="477">
        <f t="shared" si="575"/>
        <v>2.1330569709292831E-24</v>
      </c>
      <c r="AB1387" s="253">
        <f t="shared" si="576"/>
        <v>1267038436869.0325</v>
      </c>
      <c r="AC1387" s="261">
        <f t="shared" si="577"/>
        <v>1.4589283998648134E-2</v>
      </c>
      <c r="AD1387" s="435">
        <f t="shared" si="579"/>
        <v>-1.540475575558831E-2</v>
      </c>
      <c r="AE1387" s="478">
        <f t="shared" si="578"/>
        <v>-5.2318781614303637E-2</v>
      </c>
    </row>
    <row r="1388" spans="17:31" x14ac:dyDescent="0.3">
      <c r="Q1388" s="353">
        <v>1359</v>
      </c>
      <c r="R1388" s="54">
        <f t="shared" si="571"/>
        <v>1.5796234233512822E-36</v>
      </c>
      <c r="S1388" s="253">
        <f t="shared" si="566"/>
        <v>1.1224850062459376E-14</v>
      </c>
      <c r="T1388" s="253">
        <f t="shared" si="567"/>
        <v>5.0979732989353325E-15</v>
      </c>
      <c r="U1388">
        <f t="shared" si="572"/>
        <v>9.8440207152667181E-38</v>
      </c>
      <c r="V1388" s="253">
        <f t="shared" si="573"/>
        <v>5.0979732989353325E-15</v>
      </c>
      <c r="W1388" s="253">
        <f t="shared" si="574"/>
        <v>6.1268767635240433E-15</v>
      </c>
      <c r="X1388">
        <f t="shared" si="568"/>
        <v>113.65676595692612</v>
      </c>
      <c r="Y1388">
        <f t="shared" si="569"/>
        <v>15.595425926280697</v>
      </c>
      <c r="Z1388" s="55">
        <f t="shared" si="570"/>
        <v>8.5124747496230029</v>
      </c>
      <c r="AA1388" s="477">
        <f t="shared" si="575"/>
        <v>2.0214580290963661E-24</v>
      </c>
      <c r="AB1388" s="253">
        <f t="shared" si="576"/>
        <v>1279708821237.7229</v>
      </c>
      <c r="AC1388" s="261">
        <f t="shared" si="577"/>
        <v>1.4364539642000103E-2</v>
      </c>
      <c r="AD1388" s="435">
        <f t="shared" si="579"/>
        <v>-1.5404755755584467E-2</v>
      </c>
      <c r="AE1388" s="478">
        <f t="shared" si="578"/>
        <v>-5.231878161430354E-2</v>
      </c>
    </row>
    <row r="1389" spans="17:31" x14ac:dyDescent="0.3">
      <c r="Q1389" s="353">
        <v>1360</v>
      </c>
      <c r="R1389" s="54">
        <f t="shared" si="571"/>
        <v>1.4821578717149781E-36</v>
      </c>
      <c r="S1389" s="253">
        <f t="shared" si="566"/>
        <v>1.0942508899855567E-14</v>
      </c>
      <c r="T1389" s="253">
        <f t="shared" si="567"/>
        <v>4.9697428370462757E-15</v>
      </c>
      <c r="U1389">
        <f t="shared" si="572"/>
        <v>9.2366272725326724E-38</v>
      </c>
      <c r="V1389" s="253">
        <f t="shared" si="573"/>
        <v>4.9697428370462757E-15</v>
      </c>
      <c r="W1389" s="253">
        <f t="shared" si="574"/>
        <v>5.9727660628092916E-15</v>
      </c>
      <c r="X1389">
        <f t="shared" si="568"/>
        <v>113.65676595692612</v>
      </c>
      <c r="Y1389">
        <f t="shared" si="569"/>
        <v>15.595425926280697</v>
      </c>
      <c r="Z1389" s="55">
        <f t="shared" si="570"/>
        <v>8.5124747496230029</v>
      </c>
      <c r="AA1389" s="477">
        <f t="shared" si="575"/>
        <v>1.9156978079295926E-24</v>
      </c>
      <c r="AB1389" s="253">
        <f t="shared" si="576"/>
        <v>1292505909450.1001</v>
      </c>
      <c r="AC1389" s="261">
        <f t="shared" si="577"/>
        <v>1.4143257417273628E-2</v>
      </c>
      <c r="AD1389" s="435">
        <f t="shared" si="579"/>
        <v>-1.5404755755588135E-2</v>
      </c>
      <c r="AE1389" s="478">
        <f t="shared" si="578"/>
        <v>-5.2318781614303679E-2</v>
      </c>
    </row>
    <row r="1390" spans="17:31" x14ac:dyDescent="0.3">
      <c r="Q1390" s="353">
        <v>1361</v>
      </c>
      <c r="R1390" s="54">
        <f t="shared" si="571"/>
        <v>1.3907061165413875E-36</v>
      </c>
      <c r="S1390" s="253">
        <f t="shared" si="566"/>
        <v>1.0667269527623736E-14</v>
      </c>
      <c r="T1390" s="253">
        <f t="shared" si="567"/>
        <v>4.8447377846272359E-15</v>
      </c>
      <c r="U1390">
        <f t="shared" si="572"/>
        <v>8.6667110766418968E-38</v>
      </c>
      <c r="V1390" s="253">
        <f t="shared" si="573"/>
        <v>4.8447377846272359E-15</v>
      </c>
      <c r="W1390" s="253">
        <f t="shared" si="574"/>
        <v>5.8225317429965E-15</v>
      </c>
      <c r="X1390">
        <f t="shared" si="568"/>
        <v>113.65676595692612</v>
      </c>
      <c r="Y1390">
        <f t="shared" si="569"/>
        <v>15.595425926280697</v>
      </c>
      <c r="Z1390" s="55">
        <f t="shared" si="570"/>
        <v>8.5124747496230029</v>
      </c>
      <c r="AA1390" s="477">
        <f t="shared" si="575"/>
        <v>1.8154708326775243E-24</v>
      </c>
      <c r="AB1390" s="253">
        <f t="shared" si="576"/>
        <v>1305430968544.6011</v>
      </c>
      <c r="AC1390" s="261">
        <f t="shared" si="577"/>
        <v>1.3925383991172168E-2</v>
      </c>
      <c r="AD1390" s="435">
        <f t="shared" si="579"/>
        <v>-1.5404755755584566E-2</v>
      </c>
      <c r="AE1390" s="478">
        <f t="shared" si="578"/>
        <v>-5.2318781614303506E-2</v>
      </c>
    </row>
    <row r="1391" spans="17:31" x14ac:dyDescent="0.3">
      <c r="Q1391" s="353">
        <v>1362</v>
      </c>
      <c r="R1391" s="54">
        <f t="shared" si="571"/>
        <v>1.3048970959805766E-36</v>
      </c>
      <c r="S1391" s="253">
        <f t="shared" si="566"/>
        <v>1.039895331284319E-14</v>
      </c>
      <c r="T1391" s="253">
        <f t="shared" si="567"/>
        <v>4.7228770122328358E-15</v>
      </c>
      <c r="U1391">
        <f t="shared" si="572"/>
        <v>8.1319597153552509E-38</v>
      </c>
      <c r="V1391" s="253">
        <f t="shared" si="573"/>
        <v>4.7228770122328358E-15</v>
      </c>
      <c r="W1391" s="253">
        <f t="shared" si="574"/>
        <v>5.6760763006103539E-15</v>
      </c>
      <c r="X1391">
        <f t="shared" si="568"/>
        <v>113.65676595692612</v>
      </c>
      <c r="Y1391">
        <f t="shared" si="569"/>
        <v>15.595425926280697</v>
      </c>
      <c r="Z1391" s="55">
        <f t="shared" si="570"/>
        <v>8.5124747496230029</v>
      </c>
      <c r="AA1391" s="477">
        <f t="shared" si="575"/>
        <v>1.720487610655531E-24</v>
      </c>
      <c r="AB1391" s="253">
        <f t="shared" si="576"/>
        <v>1318485278230.0471</v>
      </c>
      <c r="AC1391" s="261">
        <f t="shared" si="577"/>
        <v>1.3710866851985385E-2</v>
      </c>
      <c r="AD1391" s="435">
        <f t="shared" si="579"/>
        <v>-1.5404755755588022E-2</v>
      </c>
      <c r="AE1391" s="478">
        <f t="shared" si="578"/>
        <v>-5.2318781614303575E-2</v>
      </c>
    </row>
    <row r="1392" spans="17:31" x14ac:dyDescent="0.3">
      <c r="Q1392" s="353">
        <v>1363</v>
      </c>
      <c r="R1392" s="54">
        <f t="shared" si="571"/>
        <v>1.2243826433532969E-36</v>
      </c>
      <c r="S1392" s="253">
        <f t="shared" si="566"/>
        <v>1.0137386115787232E-14</v>
      </c>
      <c r="T1392" s="253">
        <f t="shared" si="567"/>
        <v>4.6040814310848717E-15</v>
      </c>
      <c r="U1392">
        <f t="shared" si="572"/>
        <v>7.6302034563477862E-38</v>
      </c>
      <c r="V1392" s="253">
        <f t="shared" si="573"/>
        <v>4.6040814310848717E-15</v>
      </c>
      <c r="W1392" s="253">
        <f t="shared" si="574"/>
        <v>5.5333046847023606E-15</v>
      </c>
      <c r="X1392">
        <f t="shared" si="568"/>
        <v>113.65676595692612</v>
      </c>
      <c r="Y1392">
        <f t="shared" si="569"/>
        <v>15.595425926280697</v>
      </c>
      <c r="Z1392" s="55">
        <f t="shared" si="570"/>
        <v>8.5124747496230029</v>
      </c>
      <c r="AA1392" s="477">
        <f t="shared" si="575"/>
        <v>1.6304737950835293E-24</v>
      </c>
      <c r="AB1392" s="253">
        <f t="shared" si="576"/>
        <v>1331670131012.3477</v>
      </c>
      <c r="AC1392" s="261">
        <f t="shared" si="577"/>
        <v>1.3499654296933158E-2</v>
      </c>
      <c r="AD1392" s="435">
        <f t="shared" si="579"/>
        <v>-1.5404755755588318E-2</v>
      </c>
      <c r="AE1392" s="478">
        <f t="shared" si="578"/>
        <v>-5.2318781614303575E-2</v>
      </c>
    </row>
    <row r="1393" spans="17:31" x14ac:dyDescent="0.3">
      <c r="Q1393" s="353">
        <v>1364</v>
      </c>
      <c r="R1393" s="54">
        <f t="shared" si="571"/>
        <v>1.1488360744785662E-36</v>
      </c>
      <c r="S1393" s="253">
        <f t="shared" si="566"/>
        <v>9.8823981769044232E-15</v>
      </c>
      <c r="T1393" s="253">
        <f t="shared" si="567"/>
        <v>4.4882739417427554E-15</v>
      </c>
      <c r="U1393">
        <f t="shared" si="572"/>
        <v>7.1594064436063584E-38</v>
      </c>
      <c r="V1393" s="253">
        <f t="shared" si="573"/>
        <v>4.4882739417427554E-15</v>
      </c>
      <c r="W1393" s="253">
        <f t="shared" si="574"/>
        <v>5.3941242351616678E-15</v>
      </c>
      <c r="X1393">
        <f t="shared" si="568"/>
        <v>113.65676595692612</v>
      </c>
      <c r="Y1393">
        <f t="shared" si="569"/>
        <v>15.595425926280697</v>
      </c>
      <c r="Z1393" s="55">
        <f t="shared" si="570"/>
        <v>8.5124747496230029</v>
      </c>
      <c r="AA1393" s="477">
        <f t="shared" si="575"/>
        <v>1.5451693926707095E-24</v>
      </c>
      <c r="AB1393" s="253">
        <f t="shared" si="576"/>
        <v>1344986832322.4712</v>
      </c>
      <c r="AC1393" s="261">
        <f t="shared" si="577"/>
        <v>1.3291695419704028E-2</v>
      </c>
      <c r="AD1393" s="435">
        <f t="shared" si="579"/>
        <v>-1.5404755755588105E-2</v>
      </c>
      <c r="AE1393" s="478">
        <f t="shared" si="578"/>
        <v>-5.2318781614303547E-2</v>
      </c>
    </row>
    <row r="1394" spans="17:31" x14ac:dyDescent="0.3">
      <c r="Q1394" s="353">
        <v>1365</v>
      </c>
      <c r="R1394" s="54">
        <f t="shared" si="571"/>
        <v>1.0779508621656321E-36</v>
      </c>
      <c r="S1394" s="253">
        <f t="shared" si="566"/>
        <v>9.6338240066433354E-15</v>
      </c>
      <c r="T1394" s="253">
        <f t="shared" si="567"/>
        <v>4.3753793840653961E-15</v>
      </c>
      <c r="U1394">
        <f t="shared" si="572"/>
        <v>6.7176584370250296E-38</v>
      </c>
      <c r="V1394" s="253">
        <f t="shared" si="573"/>
        <v>4.3753793840653961E-15</v>
      </c>
      <c r="W1394" s="253">
        <f t="shared" si="574"/>
        <v>5.2584446225779393E-15</v>
      </c>
      <c r="X1394">
        <f t="shared" si="568"/>
        <v>113.65676595692612</v>
      </c>
      <c r="Y1394">
        <f t="shared" si="569"/>
        <v>15.595425926280697</v>
      </c>
      <c r="Z1394" s="55">
        <f t="shared" si="570"/>
        <v>8.5124747496230029</v>
      </c>
      <c r="AA1394" s="477">
        <f t="shared" si="575"/>
        <v>1.4643280126584645E-24</v>
      </c>
      <c r="AB1394" s="253">
        <f t="shared" si="576"/>
        <v>1358436700645.6958</v>
      </c>
      <c r="AC1394" s="261">
        <f t="shared" si="577"/>
        <v>1.3086940098185866E-2</v>
      </c>
      <c r="AD1394" s="435">
        <f t="shared" si="579"/>
        <v>-1.5404755755584516E-2</v>
      </c>
      <c r="AE1394" s="478">
        <f t="shared" si="578"/>
        <v>-5.2318781614303575E-2</v>
      </c>
    </row>
    <row r="1395" spans="17:31" x14ac:dyDescent="0.3">
      <c r="Q1395" s="353">
        <v>1366</v>
      </c>
      <c r="R1395" s="54">
        <f t="shared" si="571"/>
        <v>1.0114393924921169E-36</v>
      </c>
      <c r="S1395" s="253">
        <f t="shared" si="566"/>
        <v>9.3915022780482185E-15</v>
      </c>
      <c r="T1395" s="253">
        <f t="shared" si="567"/>
        <v>4.2653244884315304E-15</v>
      </c>
      <c r="U1395">
        <f t="shared" si="572"/>
        <v>6.303167061682013E-38</v>
      </c>
      <c r="V1395" s="253">
        <f t="shared" si="573"/>
        <v>4.2653244884315304E-15</v>
      </c>
      <c r="W1395" s="253">
        <f t="shared" si="574"/>
        <v>5.1261777896166882E-15</v>
      </c>
      <c r="X1395">
        <f t="shared" si="568"/>
        <v>113.65676595692612</v>
      </c>
      <c r="Y1395">
        <f t="shared" si="569"/>
        <v>15.595425926280697</v>
      </c>
      <c r="Z1395" s="55">
        <f t="shared" si="570"/>
        <v>8.5124747496230029</v>
      </c>
      <c r="AA1395" s="477">
        <f t="shared" si="575"/>
        <v>1.3877161551524791E-24</v>
      </c>
      <c r="AB1395" s="253">
        <f t="shared" si="576"/>
        <v>1372021067652.1528</v>
      </c>
      <c r="AC1395" s="261">
        <f t="shared" si="577"/>
        <v>1.2885338982385299E-2</v>
      </c>
      <c r="AD1395" s="435">
        <f t="shared" si="579"/>
        <v>-1.5404755755588162E-2</v>
      </c>
      <c r="AE1395" s="478">
        <f t="shared" si="578"/>
        <v>-5.2318781614303596E-2</v>
      </c>
    </row>
    <row r="1396" spans="17:31" x14ac:dyDescent="0.3">
      <c r="Q1396" s="353">
        <v>1367</v>
      </c>
      <c r="R1396" s="54">
        <f t="shared" si="571"/>
        <v>9.4903179782199795E-37</v>
      </c>
      <c r="S1396" s="253">
        <f t="shared" si="566"/>
        <v>9.1552757220562992E-15</v>
      </c>
      <c r="T1396" s="253">
        <f t="shared" si="567"/>
        <v>4.1580378281870553E-15</v>
      </c>
      <c r="U1396">
        <f t="shared" si="572"/>
        <v>5.914250535349901E-38</v>
      </c>
      <c r="V1396" s="253">
        <f t="shared" si="573"/>
        <v>4.1580378281870553E-15</v>
      </c>
      <c r="W1396" s="253">
        <f t="shared" si="574"/>
        <v>4.9972378938692439E-15</v>
      </c>
      <c r="X1396">
        <f t="shared" si="568"/>
        <v>113.65676595692612</v>
      </c>
      <c r="Y1396">
        <f t="shared" si="569"/>
        <v>15.595425926280697</v>
      </c>
      <c r="Z1396" s="55">
        <f t="shared" si="570"/>
        <v>8.5124747496230029</v>
      </c>
      <c r="AA1396" s="477">
        <f t="shared" si="575"/>
        <v>1.3151125366884155E-24</v>
      </c>
      <c r="AB1396" s="253">
        <f t="shared" si="576"/>
        <v>1385741278328.6743</v>
      </c>
      <c r="AC1396" s="261">
        <f t="shared" si="577"/>
        <v>1.268684348253374E-2</v>
      </c>
      <c r="AD1396" s="435">
        <f t="shared" si="579"/>
        <v>-1.5404755755584663E-2</v>
      </c>
      <c r="AE1396" s="478">
        <f t="shared" si="578"/>
        <v>-5.2318781614303596E-2</v>
      </c>
    </row>
    <row r="1397" spans="17:31" x14ac:dyDescent="0.3">
      <c r="Q1397" s="353">
        <v>1368</v>
      </c>
      <c r="R1397" s="54">
        <f t="shared" si="571"/>
        <v>8.9047486182843452E-37</v>
      </c>
      <c r="S1397" s="253">
        <f t="shared" si="566"/>
        <v>8.9249910254286951E-15</v>
      </c>
      <c r="T1397" s="253">
        <f t="shared" si="567"/>
        <v>4.0534497732884642E-15</v>
      </c>
      <c r="U1397">
        <f t="shared" si="572"/>
        <v>5.5493308447313371E-38</v>
      </c>
      <c r="V1397" s="253">
        <f t="shared" si="573"/>
        <v>4.0534497732884642E-15</v>
      </c>
      <c r="W1397" s="253">
        <f t="shared" si="574"/>
        <v>4.871541252140231E-15</v>
      </c>
      <c r="X1397">
        <f t="shared" si="568"/>
        <v>113.65676595692612</v>
      </c>
      <c r="Y1397">
        <f t="shared" si="569"/>
        <v>15.595425926280697</v>
      </c>
      <c r="Z1397" s="55">
        <f t="shared" si="570"/>
        <v>8.5124747496230029</v>
      </c>
      <c r="AA1397" s="477">
        <f t="shared" si="575"/>
        <v>1.2463074510831816E-24</v>
      </c>
      <c r="AB1397" s="253">
        <f t="shared" si="576"/>
        <v>1399598691111.9612</v>
      </c>
      <c r="AC1397" s="261">
        <f t="shared" si="577"/>
        <v>1.2491405757375975E-2</v>
      </c>
      <c r="AD1397" s="435">
        <f t="shared" si="579"/>
        <v>-1.5404755755584799E-2</v>
      </c>
      <c r="AE1397" s="478">
        <f t="shared" si="578"/>
        <v>-5.2318781614303554E-2</v>
      </c>
    </row>
    <row r="1398" spans="17:31" x14ac:dyDescent="0.3">
      <c r="Q1398" s="353">
        <v>1369</v>
      </c>
      <c r="R1398" s="54">
        <f t="shared" si="571"/>
        <v>8.3553099207861926E-37</v>
      </c>
      <c r="S1398" s="253">
        <f t="shared" si="566"/>
        <v>8.7004987312486283E-15</v>
      </c>
      <c r="T1398" s="253">
        <f t="shared" si="567"/>
        <v>3.9514924451122725E-15</v>
      </c>
      <c r="U1398">
        <f t="shared" si="572"/>
        <v>5.2069273427329902E-38</v>
      </c>
      <c r="V1398" s="253">
        <f t="shared" si="573"/>
        <v>3.9514924451122725E-15</v>
      </c>
      <c r="W1398" s="253">
        <f t="shared" si="574"/>
        <v>4.7490062861363558E-15</v>
      </c>
      <c r="X1398">
        <f t="shared" si="568"/>
        <v>113.65676595692612</v>
      </c>
      <c r="Y1398">
        <f t="shared" si="569"/>
        <v>15.595425926280697</v>
      </c>
      <c r="Z1398" s="55">
        <f t="shared" si="570"/>
        <v>8.5124747496230029</v>
      </c>
      <c r="AA1398" s="477">
        <f t="shared" si="575"/>
        <v>1.1811021637256811E-24</v>
      </c>
      <c r="AB1398" s="253">
        <f t="shared" si="576"/>
        <v>1413594678023.0808</v>
      </c>
      <c r="AC1398" s="261">
        <f t="shared" si="577"/>
        <v>1.2298978702639652E-2</v>
      </c>
      <c r="AD1398" s="435">
        <f t="shared" si="579"/>
        <v>-1.5404755755588057E-2</v>
      </c>
      <c r="AE1398" s="478">
        <f t="shared" si="578"/>
        <v>-5.2318781614303658E-2</v>
      </c>
    </row>
    <row r="1399" spans="17:31" x14ac:dyDescent="0.3">
      <c r="Q1399" s="353">
        <v>1370</v>
      </c>
      <c r="R1399" s="54">
        <f t="shared" si="571"/>
        <v>7.8397725601195614E-37</v>
      </c>
      <c r="S1399" s="253">
        <f t="shared" si="566"/>
        <v>8.4816531419227359E-15</v>
      </c>
      <c r="T1399" s="253">
        <f t="shared" si="567"/>
        <v>3.8520996724012647E-15</v>
      </c>
      <c r="U1399">
        <f t="shared" si="572"/>
        <v>4.885650740799007E-38</v>
      </c>
      <c r="V1399" s="253">
        <f t="shared" si="573"/>
        <v>3.8520996724012647E-15</v>
      </c>
      <c r="W1399" s="253">
        <f t="shared" si="574"/>
        <v>4.6295534695214713E-15</v>
      </c>
      <c r="X1399">
        <f t="shared" si="568"/>
        <v>113.65676595692612</v>
      </c>
      <c r="Y1399">
        <f t="shared" si="569"/>
        <v>15.595425926280697</v>
      </c>
      <c r="Z1399" s="55">
        <f t="shared" si="570"/>
        <v>8.5124747496230029</v>
      </c>
      <c r="AA1399" s="477">
        <f t="shared" si="575"/>
        <v>1.1193083375575359E-24</v>
      </c>
      <c r="AB1399" s="253">
        <f t="shared" si="576"/>
        <v>1427730624803.3115</v>
      </c>
      <c r="AC1399" s="261">
        <f t="shared" si="577"/>
        <v>1.2109515939682266E-2</v>
      </c>
      <c r="AD1399" s="435">
        <f t="shared" si="579"/>
        <v>-1.5404755755591554E-2</v>
      </c>
      <c r="AE1399" s="478">
        <f t="shared" si="578"/>
        <v>-5.2318781614303526E-2</v>
      </c>
    </row>
    <row r="1400" spans="17:31" x14ac:dyDescent="0.3">
      <c r="Q1400" s="353">
        <v>1371</v>
      </c>
      <c r="R1400" s="54">
        <f t="shared" si="571"/>
        <v>7.3560447640008476E-37</v>
      </c>
      <c r="S1400" s="253">
        <f t="shared" si="566"/>
        <v>8.2683122246216063E-15</v>
      </c>
      <c r="T1400" s="253">
        <f t="shared" si="567"/>
        <v>3.7552069483185669E-15</v>
      </c>
      <c r="U1400">
        <f t="shared" si="572"/>
        <v>4.5841974719281024E-38</v>
      </c>
      <c r="V1400" s="253">
        <f t="shared" si="573"/>
        <v>3.7552069483185669E-15</v>
      </c>
      <c r="W1400" s="253">
        <f t="shared" si="574"/>
        <v>4.5131052763030394E-15</v>
      </c>
      <c r="X1400">
        <f t="shared" si="568"/>
        <v>113.65676595692612</v>
      </c>
      <c r="Y1400">
        <f t="shared" si="569"/>
        <v>15.595425926280697</v>
      </c>
      <c r="Z1400" s="55">
        <f t="shared" si="570"/>
        <v>8.5124747496230029</v>
      </c>
      <c r="AA1400" s="477">
        <f t="shared" si="575"/>
        <v>1.060747489085794E-24</v>
      </c>
      <c r="AB1400" s="253">
        <f t="shared" si="576"/>
        <v>1442007931051.3447</v>
      </c>
      <c r="AC1400" s="261">
        <f t="shared" si="577"/>
        <v>1.1922971804313101E-2</v>
      </c>
      <c r="AD1400" s="435">
        <f t="shared" si="579"/>
        <v>-1.540475575558462E-2</v>
      </c>
      <c r="AE1400" s="478">
        <f t="shared" si="578"/>
        <v>-5.2318781614303554E-2</v>
      </c>
    </row>
    <row r="1401" spans="17:31" x14ac:dyDescent="0.3">
      <c r="Q1401" s="353">
        <v>1372</v>
      </c>
      <c r="R1401" s="54">
        <f t="shared" si="571"/>
        <v>6.9021638261861848E-37</v>
      </c>
      <c r="S1401" s="253">
        <f t="shared" si="566"/>
        <v>8.0603375190993969E-15</v>
      </c>
      <c r="T1401" s="253">
        <f t="shared" si="567"/>
        <v>3.6607513885822204E-15</v>
      </c>
      <c r="U1401">
        <f t="shared" si="572"/>
        <v>4.3013444015024296E-38</v>
      </c>
      <c r="V1401" s="253">
        <f t="shared" si="573"/>
        <v>3.6607513885822204E-15</v>
      </c>
      <c r="W1401" s="253">
        <f t="shared" si="574"/>
        <v>4.3995861305171765E-15</v>
      </c>
      <c r="X1401">
        <f t="shared" si="568"/>
        <v>113.65676595692612</v>
      </c>
      <c r="Y1401">
        <f t="shared" si="569"/>
        <v>15.595425926280697</v>
      </c>
      <c r="Z1401" s="55">
        <f t="shared" si="570"/>
        <v>8.5124747496230029</v>
      </c>
      <c r="AA1401" s="477">
        <f t="shared" si="575"/>
        <v>1.0052504728563935E-24</v>
      </c>
      <c r="AB1401" s="253">
        <f t="shared" si="576"/>
        <v>1456428010361.8582</v>
      </c>
      <c r="AC1401" s="261">
        <f t="shared" si="577"/>
        <v>1.1739301335786937E-2</v>
      </c>
      <c r="AD1401" s="435">
        <f t="shared" si="579"/>
        <v>-1.5404755755584537E-2</v>
      </c>
      <c r="AE1401" s="478">
        <f t="shared" si="578"/>
        <v>-5.2318781614303519E-2</v>
      </c>
    </row>
    <row r="1402" spans="17:31" x14ac:dyDescent="0.3">
      <c r="Q1402" s="353">
        <v>1373</v>
      </c>
      <c r="R1402" s="54">
        <f t="shared" si="571"/>
        <v>6.4762881428691118E-37</v>
      </c>
      <c r="S1402" s="253">
        <f t="shared" si="566"/>
        <v>7.8575940478317164E-15</v>
      </c>
      <c r="T1402" s="253">
        <f t="shared" si="567"/>
        <v>3.5686716906526398E-15</v>
      </c>
      <c r="U1402">
        <f t="shared" si="572"/>
        <v>4.0359438644676395E-38</v>
      </c>
      <c r="V1402" s="253">
        <f t="shared" si="573"/>
        <v>3.5686716906526398E-15</v>
      </c>
      <c r="W1402" s="253">
        <f t="shared" si="574"/>
        <v>4.2889223571790766E-15</v>
      </c>
      <c r="X1402">
        <f t="shared" si="568"/>
        <v>113.65676595692612</v>
      </c>
      <c r="Y1402">
        <f t="shared" si="569"/>
        <v>15.595425926280697</v>
      </c>
      <c r="Z1402" s="55">
        <f t="shared" si="570"/>
        <v>8.5124747496230029</v>
      </c>
      <c r="AA1402" s="477">
        <f t="shared" si="575"/>
        <v>9.5265699289934435E-25</v>
      </c>
      <c r="AB1402" s="253">
        <f t="shared" si="576"/>
        <v>1470992290465.4768</v>
      </c>
      <c r="AC1402" s="261">
        <f t="shared" si="577"/>
        <v>1.1558460265967888E-2</v>
      </c>
      <c r="AD1402" s="435">
        <f t="shared" si="579"/>
        <v>-1.5404755755588292E-2</v>
      </c>
      <c r="AE1402" s="478">
        <f t="shared" si="578"/>
        <v>-5.2318781614303679E-2</v>
      </c>
    </row>
    <row r="1403" spans="17:31" x14ac:dyDescent="0.3">
      <c r="Q1403" s="353">
        <v>1374</v>
      </c>
      <c r="R1403" s="54">
        <f t="shared" si="571"/>
        <v>6.0766897404465727E-37</v>
      </c>
      <c r="S1403" s="253">
        <f t="shared" si="566"/>
        <v>7.6599502284141862E-15</v>
      </c>
      <c r="T1403" s="253">
        <f t="shared" si="567"/>
        <v>3.4789080939467961E-15</v>
      </c>
      <c r="U1403">
        <f t="shared" si="572"/>
        <v>3.7869190087276915E-38</v>
      </c>
      <c r="V1403" s="253">
        <f t="shared" si="573"/>
        <v>3.4789080939467961E-15</v>
      </c>
      <c r="W1403" s="253">
        <f t="shared" si="574"/>
        <v>4.1810421344673897E-15</v>
      </c>
      <c r="X1403">
        <f t="shared" si="568"/>
        <v>113.65676595692612</v>
      </c>
      <c r="Y1403">
        <f t="shared" si="569"/>
        <v>15.595425926280697</v>
      </c>
      <c r="Z1403" s="55">
        <f t="shared" si="570"/>
        <v>8.5124747496230029</v>
      </c>
      <c r="AA1403" s="477">
        <f t="shared" si="575"/>
        <v>9.0281513973450434E-25</v>
      </c>
      <c r="AB1403" s="253">
        <f t="shared" si="576"/>
        <v>1485702213370.1316</v>
      </c>
      <c r="AC1403" s="261">
        <f t="shared" si="577"/>
        <v>1.1380405008659982E-2</v>
      </c>
      <c r="AD1403" s="435">
        <f t="shared" si="579"/>
        <v>-1.540475575558815E-2</v>
      </c>
      <c r="AE1403" s="478">
        <f t="shared" si="578"/>
        <v>-5.2318781614303637E-2</v>
      </c>
    </row>
    <row r="1404" spans="17:31" x14ac:dyDescent="0.3">
      <c r="Q1404" s="353">
        <v>1375</v>
      </c>
      <c r="R1404" s="54">
        <f t="shared" si="571"/>
        <v>5.7017472643349189E-37</v>
      </c>
      <c r="S1404" s="253">
        <f t="shared" si="566"/>
        <v>7.4672777881638865E-15</v>
      </c>
      <c r="T1404" s="253">
        <f t="shared" si="567"/>
        <v>3.3914023410528877E-15</v>
      </c>
      <c r="U1404">
        <f t="shared" si="572"/>
        <v>3.5532594258604072E-38</v>
      </c>
      <c r="V1404" s="253">
        <f t="shared" si="573"/>
        <v>3.3914023410528877E-15</v>
      </c>
      <c r="W1404" s="253">
        <f t="shared" si="574"/>
        <v>4.0758754471109984E-15</v>
      </c>
      <c r="X1404">
        <f t="shared" si="568"/>
        <v>113.65676595692612</v>
      </c>
      <c r="Y1404">
        <f t="shared" si="569"/>
        <v>15.595425926280697</v>
      </c>
      <c r="Z1404" s="55">
        <f t="shared" si="570"/>
        <v>8.5124747496230029</v>
      </c>
      <c r="AA1404" s="477">
        <f t="shared" si="575"/>
        <v>8.5558095160064776E-25</v>
      </c>
      <c r="AB1404" s="253">
        <f t="shared" si="576"/>
        <v>1500559235503.833</v>
      </c>
      <c r="AC1404" s="261">
        <f t="shared" si="577"/>
        <v>1.1205092649101904E-2</v>
      </c>
      <c r="AD1404" s="435">
        <f t="shared" si="579"/>
        <v>-1.5404755755588069E-2</v>
      </c>
      <c r="AE1404" s="478">
        <f t="shared" si="578"/>
        <v>-5.2318781614303672E-2</v>
      </c>
    </row>
    <row r="1405" spans="17:31" x14ac:dyDescent="0.3">
      <c r="Q1405" s="353">
        <v>1376</v>
      </c>
      <c r="R1405" s="54">
        <f t="shared" si="571"/>
        <v>5.3499394003883436E-37</v>
      </c>
      <c r="S1405" s="253">
        <f t="shared" si="566"/>
        <v>7.2794516808693682E-15</v>
      </c>
      <c r="T1405" s="253">
        <f t="shared" si="567"/>
        <v>3.306097639920816E-15</v>
      </c>
      <c r="U1405">
        <f t="shared" si="572"/>
        <v>3.334017051425595E-38</v>
      </c>
      <c r="V1405" s="253">
        <f t="shared" si="573"/>
        <v>3.306097639920816E-15</v>
      </c>
      <c r="W1405" s="253">
        <f t="shared" si="574"/>
        <v>3.9733540409485522E-15</v>
      </c>
      <c r="X1405">
        <f t="shared" si="568"/>
        <v>113.65676595692612</v>
      </c>
      <c r="Y1405">
        <f t="shared" si="569"/>
        <v>15.595425926280697</v>
      </c>
      <c r="Z1405" s="55">
        <f t="shared" si="570"/>
        <v>8.5124747496230029</v>
      </c>
      <c r="AA1405" s="477">
        <f t="shared" si="575"/>
        <v>8.1081799864049537E-25</v>
      </c>
      <c r="AB1405" s="253">
        <f t="shared" si="576"/>
        <v>1515564827858.8713</v>
      </c>
      <c r="AC1405" s="261">
        <f t="shared" si="577"/>
        <v>1.1032480933623832E-2</v>
      </c>
      <c r="AD1405" s="435">
        <f t="shared" si="579"/>
        <v>-1.5404755755581118E-2</v>
      </c>
      <c r="AE1405" s="478">
        <f t="shared" si="578"/>
        <v>-5.2318781614303637E-2</v>
      </c>
    </row>
    <row r="1406" spans="17:31" x14ac:dyDescent="0.3">
      <c r="Q1406" s="353">
        <v>1377</v>
      </c>
      <c r="R1406" s="54">
        <f t="shared" si="571"/>
        <v>5.0198387022273945E-37</v>
      </c>
      <c r="S1406" s="253">
        <f t="shared" si="566"/>
        <v>7.0963500056346451E-15</v>
      </c>
      <c r="T1406" s="253">
        <f t="shared" si="567"/>
        <v>3.2229386270036824E-15</v>
      </c>
      <c r="U1406">
        <f t="shared" si="572"/>
        <v>3.1283023182313817E-38</v>
      </c>
      <c r="V1406" s="253">
        <f t="shared" si="573"/>
        <v>3.2229386270036824E-15</v>
      </c>
      <c r="W1406" s="253">
        <f t="shared" si="574"/>
        <v>3.8734113786309632E-15</v>
      </c>
      <c r="X1406">
        <f t="shared" si="568"/>
        <v>113.65676595692612</v>
      </c>
      <c r="Y1406">
        <f t="shared" si="569"/>
        <v>15.595425926280697</v>
      </c>
      <c r="Z1406" s="55">
        <f t="shared" si="570"/>
        <v>8.5124747496230029</v>
      </c>
      <c r="AA1406" s="477">
        <f t="shared" si="575"/>
        <v>7.6839698884067661E-25</v>
      </c>
      <c r="AB1406" s="253">
        <f t="shared" si="576"/>
        <v>1530720476137.46</v>
      </c>
      <c r="AC1406" s="261">
        <f t="shared" si="577"/>
        <v>1.0862528259463133E-2</v>
      </c>
      <c r="AD1406" s="435">
        <f t="shared" si="579"/>
        <v>-1.5404755755591821E-2</v>
      </c>
      <c r="AE1406" s="478">
        <f t="shared" si="578"/>
        <v>-5.2318781614303575E-2</v>
      </c>
    </row>
    <row r="1407" spans="17:31" x14ac:dyDescent="0.3">
      <c r="Q1407" s="353">
        <v>1378</v>
      </c>
      <c r="R1407" s="54">
        <f t="shared" si="571"/>
        <v>4.7101057994322086E-37</v>
      </c>
      <c r="S1407" s="253">
        <f t="shared" si="566"/>
        <v>6.9178539277640569E-15</v>
      </c>
      <c r="T1407" s="253">
        <f t="shared" si="567"/>
        <v>3.1418713313261873E-15</v>
      </c>
      <c r="U1407">
        <f t="shared" si="572"/>
        <v>2.9352805469508066E-38</v>
      </c>
      <c r="V1407" s="253">
        <f t="shared" si="573"/>
        <v>3.1418713313261873E-15</v>
      </c>
      <c r="W1407" s="253">
        <f t="shared" si="574"/>
        <v>3.7759825964378692E-15</v>
      </c>
      <c r="X1407">
        <f t="shared" si="568"/>
        <v>113.65676595692612</v>
      </c>
      <c r="Y1407">
        <f t="shared" si="569"/>
        <v>15.595425926280697</v>
      </c>
      <c r="Z1407" s="55">
        <f t="shared" si="570"/>
        <v>8.5124747496230029</v>
      </c>
      <c r="AA1407" s="477">
        <f t="shared" si="575"/>
        <v>7.281953945884328E-25</v>
      </c>
      <c r="AB1407" s="253">
        <f t="shared" si="576"/>
        <v>1546027680898.8345</v>
      </c>
      <c r="AC1407" s="261">
        <f t="shared" si="577"/>
        <v>1.069519366473797E-2</v>
      </c>
      <c r="AD1407" s="435">
        <f t="shared" si="579"/>
        <v>-1.5404755755584419E-2</v>
      </c>
      <c r="AE1407" s="478">
        <f t="shared" si="578"/>
        <v>-5.2318781614303561E-2</v>
      </c>
    </row>
    <row r="1408" spans="17:31" x14ac:dyDescent="0.3">
      <c r="Q1408" s="353">
        <v>1379</v>
      </c>
      <c r="R1408" s="54">
        <f t="shared" si="571"/>
        <v>4.4194839631004453E-37</v>
      </c>
      <c r="S1408" s="253">
        <f t="shared" si="566"/>
        <v>6.7438476016376576E-15</v>
      </c>
      <c r="T1408" s="253">
        <f t="shared" si="567"/>
        <v>3.0628431394570607E-15</v>
      </c>
      <c r="U1408">
        <f t="shared" si="572"/>
        <v>2.7541685594437361E-38</v>
      </c>
      <c r="V1408" s="253">
        <f t="shared" si="573"/>
        <v>3.0628431394570607E-15</v>
      </c>
      <c r="W1408" s="253">
        <f t="shared" si="574"/>
        <v>3.6810044621805966E-15</v>
      </c>
      <c r="X1408">
        <f t="shared" si="568"/>
        <v>113.65676595692612</v>
      </c>
      <c r="Y1408">
        <f t="shared" si="569"/>
        <v>15.595425926280697</v>
      </c>
      <c r="Z1408" s="55">
        <f t="shared" si="570"/>
        <v>8.5124747496230029</v>
      </c>
      <c r="AA1408" s="477">
        <f t="shared" si="575"/>
        <v>6.9009709876641896E-25</v>
      </c>
      <c r="AB1408" s="253">
        <f t="shared" si="576"/>
        <v>1561487957707.8228</v>
      </c>
      <c r="AC1408" s="261">
        <f t="shared" si="577"/>
        <v>1.053043681857393E-2</v>
      </c>
      <c r="AD1408" s="435">
        <f t="shared" si="579"/>
        <v>-1.5404755755591703E-2</v>
      </c>
      <c r="AE1408" s="478">
        <f t="shared" si="578"/>
        <v>-5.2318781614303575E-2</v>
      </c>
    </row>
    <row r="1409" spans="17:31" x14ac:dyDescent="0.3">
      <c r="Q1409" s="353">
        <v>1380</v>
      </c>
      <c r="R1409" s="54">
        <f t="shared" si="571"/>
        <v>4.146794006719878E-37</v>
      </c>
      <c r="S1409" s="253">
        <f t="shared" si="566"/>
        <v>6.5742180955262311E-15</v>
      </c>
      <c r="T1409" s="253">
        <f t="shared" si="567"/>
        <v>2.9858027613624093E-15</v>
      </c>
      <c r="U1409">
        <f t="shared" si="572"/>
        <v>2.5842315010427906E-38</v>
      </c>
      <c r="V1409" s="253">
        <f t="shared" si="573"/>
        <v>2.9858027613624093E-15</v>
      </c>
      <c r="W1409" s="253">
        <f t="shared" si="574"/>
        <v>3.5884153341638217E-15</v>
      </c>
      <c r="X1409">
        <f t="shared" si="568"/>
        <v>113.65676595692612</v>
      </c>
      <c r="Y1409">
        <f t="shared" si="569"/>
        <v>15.595425926280697</v>
      </c>
      <c r="Z1409" s="55">
        <f t="shared" si="570"/>
        <v>8.5124747496230029</v>
      </c>
      <c r="AA1409" s="477">
        <f t="shared" si="575"/>
        <v>6.5399205936339424E-25</v>
      </c>
      <c r="AB1409" s="253">
        <f t="shared" si="576"/>
        <v>1577102837284.9009</v>
      </c>
      <c r="AC1409" s="261">
        <f t="shared" si="577"/>
        <v>1.036821801138422E-2</v>
      </c>
      <c r="AD1409" s="435">
        <f t="shared" si="579"/>
        <v>-1.5404755755581074E-2</v>
      </c>
      <c r="AE1409" s="478">
        <f t="shared" si="578"/>
        <v>-5.2318781614303526E-2</v>
      </c>
    </row>
    <row r="1410" spans="17:31" x14ac:dyDescent="0.3">
      <c r="Q1410" s="353">
        <v>1381</v>
      </c>
      <c r="R1410" s="54">
        <f t="shared" si="571"/>
        <v>3.8909295016661363E-37</v>
      </c>
      <c r="S1410" s="253">
        <f t="shared" si="566"/>
        <v>6.4088553182977232E-15</v>
      </c>
      <c r="T1410" s="253">
        <f t="shared" si="567"/>
        <v>2.9107001971180885E-15</v>
      </c>
      <c r="U1410">
        <f t="shared" si="572"/>
        <v>2.4247798589098305E-38</v>
      </c>
      <c r="V1410" s="253">
        <f t="shared" si="573"/>
        <v>2.9107001971180885E-15</v>
      </c>
      <c r="W1410" s="253">
        <f t="shared" si="574"/>
        <v>3.4981551211796347E-15</v>
      </c>
      <c r="X1410">
        <f t="shared" si="568"/>
        <v>113.65676595692612</v>
      </c>
      <c r="Y1410">
        <f t="shared" si="569"/>
        <v>15.595425926280697</v>
      </c>
      <c r="Z1410" s="55">
        <f t="shared" si="570"/>
        <v>8.5124747496230029</v>
      </c>
      <c r="AA1410" s="477">
        <f t="shared" si="575"/>
        <v>6.1977599163207211E-25</v>
      </c>
      <c r="AB1410" s="253">
        <f t="shared" si="576"/>
        <v>1592873865657.75</v>
      </c>
      <c r="AC1410" s="261">
        <f t="shared" si="577"/>
        <v>1.0208498145298154E-2</v>
      </c>
      <c r="AD1410" s="435">
        <f t="shared" si="579"/>
        <v>-1.5404755755588419E-2</v>
      </c>
      <c r="AE1410" s="478">
        <f t="shared" si="578"/>
        <v>-5.2318781614303637E-2</v>
      </c>
    </row>
    <row r="1411" spans="17:31" x14ac:dyDescent="0.3">
      <c r="Q1411" s="353">
        <v>1382</v>
      </c>
      <c r="R1411" s="54">
        <f t="shared" si="571"/>
        <v>3.6508522879126881E-37</v>
      </c>
      <c r="S1411" s="253">
        <f t="shared" si="566"/>
        <v>6.247651947966794E-15</v>
      </c>
      <c r="T1411" s="253">
        <f t="shared" si="567"/>
        <v>2.8374867044591586E-15</v>
      </c>
      <c r="U1411">
        <f t="shared" si="572"/>
        <v>2.2751666643651143E-38</v>
      </c>
      <c r="V1411" s="253">
        <f t="shared" si="573"/>
        <v>2.8374867044591586E-15</v>
      </c>
      <c r="W1411" s="253">
        <f t="shared" si="574"/>
        <v>3.4101652435076353E-15</v>
      </c>
      <c r="X1411">
        <f t="shared" si="568"/>
        <v>113.65676595692612</v>
      </c>
      <c r="Y1411">
        <f t="shared" si="569"/>
        <v>15.595425926280697</v>
      </c>
      <c r="Z1411" s="55">
        <f t="shared" si="570"/>
        <v>8.5124747496230029</v>
      </c>
      <c r="AA1411" s="477">
        <f t="shared" si="575"/>
        <v>5.8735006687608533E-25</v>
      </c>
      <c r="AB1411" s="253">
        <f t="shared" si="576"/>
        <v>1608802604314.3274</v>
      </c>
      <c r="AC1411" s="261">
        <f t="shared" si="577"/>
        <v>1.0051238724738499E-2</v>
      </c>
      <c r="AD1411" s="435">
        <f t="shared" si="579"/>
        <v>-1.5404755755584428E-2</v>
      </c>
      <c r="AE1411" s="478">
        <f t="shared" si="578"/>
        <v>-5.2318781614303519E-2</v>
      </c>
    </row>
    <row r="1412" spans="17:31" x14ac:dyDescent="0.3">
      <c r="Q1412" s="353">
        <v>1383</v>
      </c>
      <c r="R1412" s="54">
        <f t="shared" si="571"/>
        <v>3.4255882617379242E-37</v>
      </c>
      <c r="S1412" s="253">
        <f t="shared" si="566"/>
        <v>6.0905033620420391E-15</v>
      </c>
      <c r="T1412" s="253">
        <f t="shared" si="567"/>
        <v>2.7661147671457871E-15</v>
      </c>
      <c r="U1412">
        <f t="shared" si="572"/>
        <v>2.1347848678376755E-38</v>
      </c>
      <c r="V1412" s="253">
        <f t="shared" si="573"/>
        <v>2.7661147671457871E-15</v>
      </c>
      <c r="W1412" s="253">
        <f t="shared" si="574"/>
        <v>3.324388594896252E-15</v>
      </c>
      <c r="X1412">
        <f t="shared" si="568"/>
        <v>113.65676595692612</v>
      </c>
      <c r="Y1412">
        <f t="shared" si="569"/>
        <v>15.595425926280697</v>
      </c>
      <c r="Z1412" s="55">
        <f t="shared" si="570"/>
        <v>8.5124747496230029</v>
      </c>
      <c r="AA1412" s="477">
        <f t="shared" si="575"/>
        <v>5.5662062699604883E-25</v>
      </c>
      <c r="AB1412" s="253">
        <f t="shared" si="576"/>
        <v>1624890630357.4707</v>
      </c>
      <c r="AC1412" s="261">
        <f t="shared" si="577"/>
        <v>9.8964018471427925E-3</v>
      </c>
      <c r="AD1412" s="435">
        <f t="shared" si="579"/>
        <v>-1.5404755755588199E-2</v>
      </c>
      <c r="AE1412" s="478">
        <f t="shared" si="578"/>
        <v>-5.2318781614303561E-2</v>
      </c>
    </row>
    <row r="1413" spans="17:31" x14ac:dyDescent="0.3">
      <c r="Q1413" s="353">
        <v>1384</v>
      </c>
      <c r="R1413" s="54">
        <f t="shared" si="571"/>
        <v>3.2142234233381546E-37</v>
      </c>
      <c r="S1413" s="253">
        <f t="shared" si="566"/>
        <v>5.9373075696249604E-15</v>
      </c>
      <c r="T1413" s="253">
        <f t="shared" si="567"/>
        <v>2.6965380641247409E-15</v>
      </c>
      <c r="U1413">
        <f t="shared" si="572"/>
        <v>2.0030648757858973E-38</v>
      </c>
      <c r="V1413" s="253">
        <f t="shared" si="573"/>
        <v>2.6965380641247409E-15</v>
      </c>
      <c r="W1413" s="253">
        <f t="shared" si="574"/>
        <v>3.2407695055002196E-15</v>
      </c>
      <c r="X1413">
        <f t="shared" si="568"/>
        <v>113.65676595692612</v>
      </c>
      <c r="Y1413">
        <f t="shared" si="569"/>
        <v>15.595425926280697</v>
      </c>
      <c r="Z1413" s="55">
        <f t="shared" si="570"/>
        <v>8.5124747496230029</v>
      </c>
      <c r="AA1413" s="477">
        <f t="shared" si="575"/>
        <v>5.2749891397022583E-25</v>
      </c>
      <c r="AB1413" s="253">
        <f t="shared" si="576"/>
        <v>1641139536661.0454</v>
      </c>
      <c r="AC1413" s="261">
        <f t="shared" si="577"/>
        <v>9.7439501938284077E-3</v>
      </c>
      <c r="AD1413" s="435">
        <f t="shared" si="579"/>
        <v>-1.5404755755588022E-2</v>
      </c>
      <c r="AE1413" s="478">
        <f t="shared" si="578"/>
        <v>-5.2318781614303561E-2</v>
      </c>
    </row>
    <row r="1414" spans="17:31" x14ac:dyDescent="0.3">
      <c r="Q1414" s="353">
        <v>1385</v>
      </c>
      <c r="R1414" s="54">
        <f t="shared" si="571"/>
        <v>3.015900168309848E-37</v>
      </c>
      <c r="S1414" s="253">
        <f t="shared" si="566"/>
        <v>5.7879651452169314E-15</v>
      </c>
      <c r="T1414" s="253">
        <f t="shared" si="567"/>
        <v>2.6287114394665946E-15</v>
      </c>
      <c r="U1414">
        <f t="shared" si="572"/>
        <v>1.8794722395944285E-38</v>
      </c>
      <c r="V1414" s="253">
        <f t="shared" si="573"/>
        <v>2.6287114394665946E-15</v>
      </c>
      <c r="W1414" s="253">
        <f t="shared" si="574"/>
        <v>3.1592537057503368E-15</v>
      </c>
      <c r="X1414">
        <f t="shared" si="568"/>
        <v>113.65676595692612</v>
      </c>
      <c r="Y1414">
        <f t="shared" si="569"/>
        <v>15.595425926280697</v>
      </c>
      <c r="Z1414" s="55">
        <f t="shared" si="570"/>
        <v>8.5124747496230029</v>
      </c>
      <c r="AA1414" s="477">
        <f t="shared" si="575"/>
        <v>4.9990081348843524E-25</v>
      </c>
      <c r="AB1414" s="253">
        <f t="shared" si="576"/>
        <v>1657550932027.6558</v>
      </c>
      <c r="AC1414" s="261">
        <f t="shared" si="577"/>
        <v>9.5938470209978657E-3</v>
      </c>
      <c r="AD1414" s="435">
        <f t="shared" si="579"/>
        <v>-1.5404755755588098E-2</v>
      </c>
      <c r="AE1414" s="478">
        <f t="shared" si="578"/>
        <v>-5.2318781614303637E-2</v>
      </c>
    </row>
    <row r="1415" spans="17:31" x14ac:dyDescent="0.3">
      <c r="Q1415" s="353">
        <v>1386</v>
      </c>
      <c r="R1415" s="54">
        <f t="shared" si="571"/>
        <v>2.8298138079539638E-37</v>
      </c>
      <c r="S1415" s="253">
        <f t="shared" si="566"/>
        <v>5.6423791641911124E-15</v>
      </c>
      <c r="T1415" s="253">
        <f t="shared" si="567"/>
        <v>2.5625908730591075E-15</v>
      </c>
      <c r="U1415">
        <f t="shared" si="572"/>
        <v>1.7635054870702391E-38</v>
      </c>
      <c r="V1415" s="253">
        <f t="shared" si="573"/>
        <v>2.5625908730591075E-15</v>
      </c>
      <c r="W1415" s="253">
        <f t="shared" si="574"/>
        <v>3.079788291132005E-15</v>
      </c>
      <c r="X1415">
        <f t="shared" si="568"/>
        <v>113.65676595692612</v>
      </c>
      <c r="Y1415">
        <f t="shared" si="569"/>
        <v>15.595425926280697</v>
      </c>
      <c r="Z1415" s="55">
        <f t="shared" si="570"/>
        <v>8.5124747496230029</v>
      </c>
      <c r="AA1415" s="477">
        <f t="shared" si="575"/>
        <v>4.737466119987211E-25</v>
      </c>
      <c r="AB1415" s="253">
        <f t="shared" si="576"/>
        <v>1674126441347.9324</v>
      </c>
      <c r="AC1415" s="261">
        <f t="shared" si="577"/>
        <v>9.4460561508829498E-3</v>
      </c>
      <c r="AD1415" s="435">
        <f t="shared" si="579"/>
        <v>-1.5404755755584695E-2</v>
      </c>
      <c r="AE1415" s="478">
        <f t="shared" si="578"/>
        <v>-5.2318781614303561E-2</v>
      </c>
    </row>
    <row r="1416" spans="17:31" x14ac:dyDescent="0.3">
      <c r="Q1416" s="353">
        <v>1387</v>
      </c>
      <c r="R1416" s="54">
        <f t="shared" si="571"/>
        <v>2.6552093042836431E-37</v>
      </c>
      <c r="S1416" s="253">
        <f t="shared" si="566"/>
        <v>5.5004551398874701E-15</v>
      </c>
      <c r="T1416" s="253">
        <f t="shared" si="567"/>
        <v>2.4981334520377622E-15</v>
      </c>
      <c r="U1416">
        <f t="shared" si="572"/>
        <v>1.6546940877391933E-38</v>
      </c>
      <c r="V1416" s="253">
        <f t="shared" si="573"/>
        <v>2.4981334520377622E-15</v>
      </c>
      <c r="W1416" s="253">
        <f t="shared" si="574"/>
        <v>3.0023216878497079E-15</v>
      </c>
      <c r="X1416">
        <f t="shared" si="568"/>
        <v>113.65676595692612</v>
      </c>
      <c r="Y1416">
        <f t="shared" si="569"/>
        <v>15.595425926280697</v>
      </c>
      <c r="Z1416" s="55">
        <f t="shared" si="570"/>
        <v>8.5124747496230029</v>
      </c>
      <c r="AA1416" s="477">
        <f t="shared" si="575"/>
        <v>4.4896076646504375E-25</v>
      </c>
      <c r="AB1416" s="253">
        <f t="shared" si="576"/>
        <v>1690867705761.4116</v>
      </c>
      <c r="AC1416" s="261">
        <f t="shared" si="577"/>
        <v>9.3005419630250268E-3</v>
      </c>
      <c r="AD1416" s="435">
        <f t="shared" si="579"/>
        <v>-1.5404755755588157E-2</v>
      </c>
      <c r="AE1416" s="478">
        <f t="shared" si="578"/>
        <v>-5.2318781614303686E-2</v>
      </c>
    </row>
    <row r="1417" spans="17:31" x14ac:dyDescent="0.3">
      <c r="Q1417" s="353">
        <v>1388</v>
      </c>
      <c r="R1417" s="54">
        <f t="shared" si="571"/>
        <v>2.4913782064876835E-37</v>
      </c>
      <c r="S1417" s="253">
        <f t="shared" si="566"/>
        <v>5.3621009622900111E-15</v>
      </c>
      <c r="T1417" s="253">
        <f t="shared" si="567"/>
        <v>2.4352973429348967E-15</v>
      </c>
      <c r="U1417">
        <f t="shared" si="572"/>
        <v>1.552596543687413E-38</v>
      </c>
      <c r="V1417" s="253">
        <f t="shared" si="573"/>
        <v>2.4352973429348967E-15</v>
      </c>
      <c r="W1417" s="253">
        <f t="shared" si="574"/>
        <v>2.9268036193551144E-15</v>
      </c>
      <c r="X1417">
        <f t="shared" si="568"/>
        <v>113.65676595692612</v>
      </c>
      <c r="Y1417">
        <f t="shared" si="569"/>
        <v>15.595425926280697</v>
      </c>
      <c r="Z1417" s="55">
        <f t="shared" si="570"/>
        <v>8.5124747496230029</v>
      </c>
      <c r="AA1417" s="477">
        <f t="shared" si="575"/>
        <v>4.2547168617096875E-25</v>
      </c>
      <c r="AB1417" s="253">
        <f t="shared" si="576"/>
        <v>1707776382819.0256</v>
      </c>
      <c r="AC1417" s="261">
        <f t="shared" si="577"/>
        <v>9.1572693856900277E-3</v>
      </c>
      <c r="AD1417" s="435">
        <f t="shared" si="579"/>
        <v>-1.5404755755588173E-2</v>
      </c>
      <c r="AE1417" s="478">
        <f t="shared" si="578"/>
        <v>-5.2318781614303624E-2</v>
      </c>
    </row>
    <row r="1418" spans="17:31" x14ac:dyDescent="0.3">
      <c r="Q1418" s="353">
        <v>1389</v>
      </c>
      <c r="R1418" s="54">
        <f t="shared" si="571"/>
        <v>2.3376557764196226E-37</v>
      </c>
      <c r="S1418" s="253">
        <f t="shared" si="566"/>
        <v>5.2272268382466771E-15</v>
      </c>
      <c r="T1418" s="253">
        <f t="shared" si="567"/>
        <v>2.3740417645294641E-15</v>
      </c>
      <c r="U1418">
        <f t="shared" si="572"/>
        <v>1.4567985982010975E-38</v>
      </c>
      <c r="V1418" s="253">
        <f t="shared" si="573"/>
        <v>2.3740417645294641E-15</v>
      </c>
      <c r="W1418" s="253">
        <f t="shared" si="574"/>
        <v>2.853185073717213E-15</v>
      </c>
      <c r="X1418">
        <f t="shared" si="568"/>
        <v>113.65676595692612</v>
      </c>
      <c r="Y1418">
        <f t="shared" si="569"/>
        <v>15.595425926280697</v>
      </c>
      <c r="Z1418" s="55">
        <f t="shared" si="570"/>
        <v>8.5124747496230029</v>
      </c>
      <c r="AA1418" s="477">
        <f t="shared" si="575"/>
        <v>4.0321152593912031E-25</v>
      </c>
      <c r="AB1418" s="253">
        <f t="shared" si="576"/>
        <v>1724854146647.2158</v>
      </c>
      <c r="AC1418" s="261">
        <f t="shared" si="577"/>
        <v>9.0162038874154124E-3</v>
      </c>
      <c r="AD1418" s="435">
        <f t="shared" si="579"/>
        <v>-1.5404755755581121E-2</v>
      </c>
      <c r="AE1418" s="478">
        <f t="shared" si="578"/>
        <v>-5.2318781614303624E-2</v>
      </c>
    </row>
    <row r="1419" spans="17:31" x14ac:dyDescent="0.3">
      <c r="Q1419" s="353">
        <v>1390</v>
      </c>
      <c r="R1419" s="54">
        <f t="shared" si="571"/>
        <v>2.1934182914492172E-37</v>
      </c>
      <c r="S1419" s="253">
        <f t="shared" si="566"/>
        <v>5.0957452331925225E-15</v>
      </c>
      <c r="T1419" s="253">
        <f t="shared" si="567"/>
        <v>2.314326961379534E-15</v>
      </c>
      <c r="U1419">
        <f t="shared" si="572"/>
        <v>1.3669115549364267E-38</v>
      </c>
      <c r="V1419" s="253">
        <f t="shared" si="573"/>
        <v>2.314326961379534E-15</v>
      </c>
      <c r="W1419" s="253">
        <f t="shared" si="574"/>
        <v>2.7814182718129886E-15</v>
      </c>
      <c r="X1419">
        <f t="shared" si="568"/>
        <v>113.65676595692612</v>
      </c>
      <c r="Y1419">
        <f t="shared" si="569"/>
        <v>15.595425926280697</v>
      </c>
      <c r="Z1419" s="55">
        <f t="shared" si="570"/>
        <v>8.5124747496230029</v>
      </c>
      <c r="AA1419" s="477">
        <f t="shared" si="575"/>
        <v>3.8211599016914139E-25</v>
      </c>
      <c r="AB1419" s="253">
        <f t="shared" si="576"/>
        <v>1742102688113.688</v>
      </c>
      <c r="AC1419" s="261">
        <f t="shared" si="577"/>
        <v>8.8773114686871938E-3</v>
      </c>
      <c r="AD1419" s="435">
        <f t="shared" si="579"/>
        <v>-1.5404755755588124E-2</v>
      </c>
      <c r="AE1419" s="478">
        <f t="shared" si="578"/>
        <v>-5.231878161430354E-2</v>
      </c>
    </row>
    <row r="1420" spans="17:31" x14ac:dyDescent="0.3">
      <c r="Q1420" s="353">
        <v>1391</v>
      </c>
      <c r="R1420" s="54">
        <f t="shared" si="571"/>
        <v>2.0580805137327388E-37</v>
      </c>
      <c r="S1420" s="253">
        <f t="shared" si="566"/>
        <v>4.9675708143390768E-15</v>
      </c>
      <c r="T1420" s="253">
        <f t="shared" si="567"/>
        <v>2.2561141780206931E-15</v>
      </c>
      <c r="U1420">
        <f t="shared" si="572"/>
        <v>1.2825707007996429E-38</v>
      </c>
      <c r="V1420" s="253">
        <f t="shared" si="573"/>
        <v>2.2561141780206931E-15</v>
      </c>
      <c r="W1420" s="253">
        <f t="shared" si="574"/>
        <v>2.7114566363183837E-15</v>
      </c>
      <c r="X1420">
        <f t="shared" si="568"/>
        <v>113.65676595692612</v>
      </c>
      <c r="Y1420">
        <f t="shared" si="569"/>
        <v>15.595425926280697</v>
      </c>
      <c r="Z1420" s="55">
        <f t="shared" si="570"/>
        <v>8.5124747496230029</v>
      </c>
      <c r="AA1420" s="477">
        <f t="shared" si="575"/>
        <v>3.6212414712814868E-25</v>
      </c>
      <c r="AB1420" s="253">
        <f t="shared" si="576"/>
        <v>1759523714994.825</v>
      </c>
      <c r="AC1420" s="261">
        <f t="shared" si="577"/>
        <v>8.7405586537457544E-3</v>
      </c>
      <c r="AD1420" s="435">
        <f t="shared" si="579"/>
        <v>-1.5404755755591715E-2</v>
      </c>
      <c r="AE1420" s="478">
        <f t="shared" si="578"/>
        <v>-5.2318781614303644E-2</v>
      </c>
    </row>
    <row r="1421" spans="17:31" x14ac:dyDescent="0.3">
      <c r="Q1421" s="353">
        <v>1392</v>
      </c>
      <c r="R1421" s="54">
        <f t="shared" si="571"/>
        <v>1.9310933156337642E-37</v>
      </c>
      <c r="S1421" s="253">
        <f t="shared" si="566"/>
        <v>4.8426203952926829E-15</v>
      </c>
      <c r="T1421" s="253">
        <f t="shared" si="567"/>
        <v>2.1993656338134369E-15</v>
      </c>
      <c r="U1421">
        <f t="shared" si="572"/>
        <v>1.2034338261382198E-38</v>
      </c>
      <c r="V1421" s="253">
        <f t="shared" si="573"/>
        <v>2.1993656338134369E-15</v>
      </c>
      <c r="W1421" s="253">
        <f t="shared" si="574"/>
        <v>2.643254761479246E-15</v>
      </c>
      <c r="X1421">
        <f t="shared" si="568"/>
        <v>113.65676595692612</v>
      </c>
      <c r="Y1421">
        <f t="shared" si="569"/>
        <v>15.595425926280697</v>
      </c>
      <c r="Z1421" s="55">
        <f t="shared" si="570"/>
        <v>8.5124747496230029</v>
      </c>
      <c r="AA1421" s="477">
        <f t="shared" si="575"/>
        <v>3.4317825295728512E-25</v>
      </c>
      <c r="AB1421" s="253">
        <f t="shared" si="576"/>
        <v>1777118952144.7732</v>
      </c>
      <c r="AC1421" s="261">
        <f t="shared" si="577"/>
        <v>8.60591248251741E-3</v>
      </c>
      <c r="AD1421" s="435">
        <f t="shared" si="579"/>
        <v>-1.5404755755588001E-2</v>
      </c>
      <c r="AE1421" s="478">
        <f t="shared" si="578"/>
        <v>-5.2318781614303603E-2</v>
      </c>
    </row>
    <row r="1422" spans="17:31" x14ac:dyDescent="0.3">
      <c r="Q1422" s="353">
        <v>1393</v>
      </c>
      <c r="R1422" s="54">
        <f t="shared" si="571"/>
        <v>1.8119414516596831E-37</v>
      </c>
      <c r="S1422" s="253">
        <f t="shared" si="566"/>
        <v>4.7208128820655271E-15</v>
      </c>
      <c r="T1422" s="253">
        <f t="shared" si="567"/>
        <v>2.1440444984230816E-15</v>
      </c>
      <c r="U1422">
        <f t="shared" si="572"/>
        <v>1.1291798362388402E-38</v>
      </c>
      <c r="V1422" s="253">
        <f t="shared" si="573"/>
        <v>2.1440444984230816E-15</v>
      </c>
      <c r="W1422" s="253">
        <f t="shared" si="574"/>
        <v>2.5767683836424455E-15</v>
      </c>
      <c r="X1422">
        <f t="shared" si="568"/>
        <v>113.65676595692612</v>
      </c>
      <c r="Y1422">
        <f t="shared" si="569"/>
        <v>15.595425926280697</v>
      </c>
      <c r="Z1422" s="55">
        <f t="shared" si="570"/>
        <v>8.5124747496230029</v>
      </c>
      <c r="AA1422" s="477">
        <f t="shared" si="575"/>
        <v>3.2522358488603467E-25</v>
      </c>
      <c r="AB1422" s="253">
        <f t="shared" si="576"/>
        <v>1794890141666.2209</v>
      </c>
      <c r="AC1422" s="261">
        <f t="shared" si="577"/>
        <v>8.4733405026703231E-3</v>
      </c>
      <c r="AD1422" s="435">
        <f t="shared" si="579"/>
        <v>-1.540475575558105E-2</v>
      </c>
      <c r="AE1422" s="478">
        <f t="shared" si="578"/>
        <v>-5.2318781614303651E-2</v>
      </c>
    </row>
    <row r="1423" spans="17:31" x14ac:dyDescent="0.3">
      <c r="Q1423" s="353">
        <v>1394</v>
      </c>
      <c r="R1423" s="54">
        <f t="shared" si="571"/>
        <v>1.7001414678736594E-37</v>
      </c>
      <c r="S1423" s="253">
        <f t="shared" si="566"/>
        <v>4.6020692204450371E-15</v>
      </c>
      <c r="T1423" s="253">
        <f t="shared" si="567"/>
        <v>2.090114867916602E-15</v>
      </c>
      <c r="U1423">
        <f t="shared" si="572"/>
        <v>1.0595074484984013E-38</v>
      </c>
      <c r="V1423" s="253">
        <f t="shared" si="573"/>
        <v>2.090114867916602E-15</v>
      </c>
      <c r="W1423" s="253">
        <f t="shared" si="574"/>
        <v>2.511954352528435E-15</v>
      </c>
      <c r="X1423">
        <f t="shared" si="568"/>
        <v>113.65676595692612</v>
      </c>
      <c r="Y1423">
        <f t="shared" si="569"/>
        <v>15.595425926280697</v>
      </c>
      <c r="Z1423" s="55">
        <f t="shared" si="570"/>
        <v>8.5124747496230029</v>
      </c>
      <c r="AA1423" s="477">
        <f t="shared" si="575"/>
        <v>3.0820828317256128E-25</v>
      </c>
      <c r="AB1423" s="253">
        <f t="shared" si="576"/>
        <v>1812839043082.8831</v>
      </c>
      <c r="AC1423" s="261">
        <f t="shared" si="577"/>
        <v>8.342810761792753E-3</v>
      </c>
      <c r="AD1423" s="435">
        <f t="shared" si="579"/>
        <v>-1.5404755755588299E-2</v>
      </c>
      <c r="AE1423" s="478">
        <f t="shared" si="578"/>
        <v>-5.2318781614303637E-2</v>
      </c>
    </row>
    <row r="1424" spans="17:31" x14ac:dyDescent="0.3">
      <c r="Q1424" s="353">
        <v>1395</v>
      </c>
      <c r="R1424" s="54">
        <f t="shared" si="571"/>
        <v>1.5952397402995603E-37</v>
      </c>
      <c r="S1424" s="253">
        <f t="shared" si="566"/>
        <v>4.4863123446868827E-15</v>
      </c>
      <c r="T1424" s="253">
        <f t="shared" si="567"/>
        <v>2.0375417414606084E-15</v>
      </c>
      <c r="U1424">
        <f t="shared" si="572"/>
        <v>9.9413396998186675E-39</v>
      </c>
      <c r="V1424" s="253">
        <f t="shared" si="573"/>
        <v>2.0375417414606084E-15</v>
      </c>
      <c r="W1424" s="253">
        <f t="shared" si="574"/>
        <v>2.4487706032262743E-15</v>
      </c>
      <c r="X1424">
        <f t="shared" si="568"/>
        <v>113.65676595692612</v>
      </c>
      <c r="Y1424">
        <f t="shared" si="569"/>
        <v>15.595425926280697</v>
      </c>
      <c r="Z1424" s="55">
        <f t="shared" si="570"/>
        <v>8.5124747496230029</v>
      </c>
      <c r="AA1424" s="477">
        <f t="shared" si="575"/>
        <v>2.9208320131353662E-25</v>
      </c>
      <c r="AB1424" s="253">
        <f t="shared" si="576"/>
        <v>1830967433513.7119</v>
      </c>
      <c r="AC1424" s="261">
        <f t="shared" si="577"/>
        <v>8.2142917996922433E-3</v>
      </c>
      <c r="AD1424" s="435">
        <f t="shared" si="579"/>
        <v>-1.5404755755588155E-2</v>
      </c>
      <c r="AE1424" s="478">
        <f t="shared" si="578"/>
        <v>-5.231878161430354E-2</v>
      </c>
    </row>
    <row r="1425" spans="17:31" x14ac:dyDescent="0.3">
      <c r="Q1425" s="353">
        <v>1396</v>
      </c>
      <c r="R1425" s="54">
        <f t="shared" si="571"/>
        <v>1.4968106343607615E-37</v>
      </c>
      <c r="S1425" s="253">
        <f t="shared" si="566"/>
        <v>4.3734671274987273E-15</v>
      </c>
      <c r="T1425" s="253">
        <f t="shared" si="567"/>
        <v>1.9862909986055424E-15</v>
      </c>
      <c r="U1425">
        <f t="shared" si="572"/>
        <v>9.3279415040695514E-39</v>
      </c>
      <c r="V1425" s="253">
        <f t="shared" si="573"/>
        <v>1.9862909986055424E-15</v>
      </c>
      <c r="W1425" s="253">
        <f t="shared" si="574"/>
        <v>2.3871761288931849E-15</v>
      </c>
      <c r="X1425">
        <f t="shared" si="568"/>
        <v>113.65676595692612</v>
      </c>
      <c r="Y1425">
        <f t="shared" si="569"/>
        <v>15.595425926280697</v>
      </c>
      <c r="Z1425" s="55">
        <f t="shared" si="570"/>
        <v>8.5124747496230029</v>
      </c>
      <c r="AA1425" s="477">
        <f t="shared" si="575"/>
        <v>2.7680176409080703E-25</v>
      </c>
      <c r="AB1425" s="253">
        <f t="shared" si="576"/>
        <v>1849277107848.8491</v>
      </c>
      <c r="AC1425" s="261">
        <f t="shared" si="577"/>
        <v>8.0877526408128543E-3</v>
      </c>
      <c r="AD1425" s="435">
        <f t="shared" si="579"/>
        <v>-1.540475575558807E-2</v>
      </c>
      <c r="AE1425" s="478">
        <f t="shared" si="578"/>
        <v>-5.2318781614303568E-2</v>
      </c>
    </row>
    <row r="1426" spans="17:31" x14ac:dyDescent="0.3">
      <c r="Q1426" s="353">
        <v>1397</v>
      </c>
      <c r="R1426" s="54">
        <f t="shared" si="571"/>
        <v>1.4044547778848252E-37</v>
      </c>
      <c r="S1426" s="253">
        <f t="shared" si="566"/>
        <v>4.2634603312817112E-15</v>
      </c>
      <c r="T1426" s="253">
        <f t="shared" si="567"/>
        <v>1.9363293771410957E-15</v>
      </c>
      <c r="U1426">
        <f t="shared" si="572"/>
        <v>8.7523910590169679E-39</v>
      </c>
      <c r="V1426" s="253">
        <f t="shared" si="573"/>
        <v>1.9363293771410957E-15</v>
      </c>
      <c r="W1426" s="253">
        <f t="shared" si="574"/>
        <v>2.3271309541406156E-15</v>
      </c>
      <c r="X1426">
        <f t="shared" si="568"/>
        <v>113.65676595692612</v>
      </c>
      <c r="Y1426">
        <f t="shared" si="569"/>
        <v>15.595425926280697</v>
      </c>
      <c r="Z1426" s="55">
        <f t="shared" si="570"/>
        <v>8.5124747496230029</v>
      </c>
      <c r="AA1426" s="477">
        <f t="shared" si="575"/>
        <v>2.623198330448861E-25</v>
      </c>
      <c r="AB1426" s="253">
        <f t="shared" si="576"/>
        <v>1867769878927.3376</v>
      </c>
      <c r="AC1426" s="261">
        <f t="shared" si="577"/>
        <v>7.9631627867695481E-3</v>
      </c>
      <c r="AD1426" s="435">
        <f t="shared" si="579"/>
        <v>-1.5404755755584575E-2</v>
      </c>
      <c r="AE1426" s="478">
        <f t="shared" si="578"/>
        <v>-5.2318781614303651E-2</v>
      </c>
    </row>
    <row r="1427" spans="17:31" x14ac:dyDescent="0.3">
      <c r="Q1427" s="353">
        <v>1398</v>
      </c>
      <c r="R1427" s="54">
        <f t="shared" si="571"/>
        <v>1.3177974406668355E-37</v>
      </c>
      <c r="S1427" s="253">
        <f t="shared" si="566"/>
        <v>4.1562205605987023E-15</v>
      </c>
      <c r="T1427" s="253">
        <f t="shared" si="567"/>
        <v>1.8876244515087845E-15</v>
      </c>
      <c r="U1427">
        <f t="shared" si="572"/>
        <v>8.212353091680471E-39</v>
      </c>
      <c r="V1427" s="253">
        <f t="shared" si="573"/>
        <v>1.8876244515087845E-15</v>
      </c>
      <c r="W1427" s="253">
        <f t="shared" si="574"/>
        <v>2.2685961090899177E-15</v>
      </c>
      <c r="X1427">
        <f t="shared" si="568"/>
        <v>113.65676595692612</v>
      </c>
      <c r="Y1427">
        <f t="shared" si="569"/>
        <v>15.595425926280697</v>
      </c>
      <c r="Z1427" s="55">
        <f t="shared" si="570"/>
        <v>8.5124747496230029</v>
      </c>
      <c r="AA1427" s="477">
        <f t="shared" si="575"/>
        <v>2.4859557898671011E-25</v>
      </c>
      <c r="AB1427" s="253">
        <f t="shared" si="576"/>
        <v>1886447577716.6111</v>
      </c>
      <c r="AC1427" s="261">
        <f t="shared" si="577"/>
        <v>7.8404922089973742E-3</v>
      </c>
      <c r="AD1427" s="435">
        <f t="shared" si="579"/>
        <v>-1.5404755755588195E-2</v>
      </c>
      <c r="AE1427" s="478">
        <f t="shared" si="578"/>
        <v>-5.2318781614303658E-2</v>
      </c>
    </row>
    <row r="1428" spans="17:31" x14ac:dyDescent="0.3">
      <c r="Q1428" s="353">
        <v>1399</v>
      </c>
      <c r="R1428" s="54">
        <f t="shared" si="571"/>
        <v>1.2364870140165338E-37</v>
      </c>
      <c r="S1428" s="253">
        <f t="shared" si="566"/>
        <v>4.0516782158379296E-15</v>
      </c>
      <c r="T1428" s="253">
        <f t="shared" si="567"/>
        <v>1.8401446117574337E-15</v>
      </c>
      <c r="U1428">
        <f t="shared" si="572"/>
        <v>7.7056364195418717E-39</v>
      </c>
      <c r="V1428" s="253">
        <f t="shared" si="573"/>
        <v>1.8401446117574337E-15</v>
      </c>
      <c r="W1428" s="253">
        <f t="shared" si="574"/>
        <v>2.2115336040804958E-15</v>
      </c>
      <c r="X1428">
        <f t="shared" si="568"/>
        <v>113.65676595692612</v>
      </c>
      <c r="Y1428">
        <f t="shared" si="569"/>
        <v>15.595425926280697</v>
      </c>
      <c r="Z1428" s="55">
        <f t="shared" si="570"/>
        <v>8.5124747496230029</v>
      </c>
      <c r="AA1428" s="477">
        <f t="shared" si="575"/>
        <v>2.3558936117942307E-25</v>
      </c>
      <c r="AB1428" s="253">
        <f t="shared" si="576"/>
        <v>1905312053493.7771</v>
      </c>
      <c r="AC1428" s="261">
        <f t="shared" si="577"/>
        <v>7.7197113415142064E-3</v>
      </c>
      <c r="AD1428" s="435">
        <f t="shared" si="579"/>
        <v>-1.5404755755584507E-2</v>
      </c>
      <c r="AE1428" s="478">
        <f t="shared" si="578"/>
        <v>-5.2318781614303554E-2</v>
      </c>
    </row>
    <row r="1429" spans="17:31" x14ac:dyDescent="0.3">
      <c r="Q1429" s="353">
        <v>1400</v>
      </c>
      <c r="R1429" s="54">
        <f t="shared" si="571"/>
        <v>1.1601935841200796E-37</v>
      </c>
      <c r="S1429" s="253">
        <f t="shared" si="566"/>
        <v>3.9497654480422968E-15</v>
      </c>
      <c r="T1429" s="253">
        <f t="shared" si="567"/>
        <v>1.7938590430280731E-15</v>
      </c>
      <c r="U1429">
        <f t="shared" si="572"/>
        <v>7.2301850599095403E-39</v>
      </c>
      <c r="V1429" s="253">
        <f t="shared" si="573"/>
        <v>1.7938590430280731E-15</v>
      </c>
      <c r="W1429" s="253">
        <f t="shared" si="574"/>
        <v>2.1559064050142238E-15</v>
      </c>
      <c r="X1429">
        <f t="shared" si="568"/>
        <v>113.65676595692612</v>
      </c>
      <c r="Y1429">
        <f t="shared" si="569"/>
        <v>15.595425926280697</v>
      </c>
      <c r="Z1429" s="55">
        <f t="shared" si="570"/>
        <v>8.5124747496230029</v>
      </c>
      <c r="AA1429" s="477">
        <f t="shared" si="575"/>
        <v>2.2326361284122354E-25</v>
      </c>
      <c r="AB1429" s="253">
        <f t="shared" si="576"/>
        <v>1924365174028.7148</v>
      </c>
      <c r="AC1429" s="261">
        <f t="shared" si="577"/>
        <v>7.6007910737945087E-3</v>
      </c>
      <c r="AD1429" s="435">
        <f t="shared" si="579"/>
        <v>-1.5404755755591734E-2</v>
      </c>
      <c r="AE1429" s="478">
        <f t="shared" si="578"/>
        <v>-5.2318781614303589E-2</v>
      </c>
    </row>
    <row r="1430" spans="17:31" x14ac:dyDescent="0.3">
      <c r="Q1430" s="353">
        <v>1401</v>
      </c>
      <c r="R1430" s="54">
        <f t="shared" si="571"/>
        <v>1.0886075934279058E-37</v>
      </c>
      <c r="S1430" s="253">
        <f t="shared" si="566"/>
        <v>3.8504161148746096E-15</v>
      </c>
      <c r="T1430" s="253">
        <f t="shared" si="567"/>
        <v>1.7487377055547303E-15</v>
      </c>
      <c r="U1430">
        <f t="shared" si="572"/>
        <v>6.7840698878506253E-39</v>
      </c>
      <c r="V1430" s="253">
        <f t="shared" si="573"/>
        <v>1.7487377055547303E-15</v>
      </c>
      <c r="W1430" s="253">
        <f t="shared" si="574"/>
        <v>2.1016784093198794E-15</v>
      </c>
      <c r="X1430">
        <f t="shared" si="568"/>
        <v>113.65676595692612</v>
      </c>
      <c r="Y1430">
        <f t="shared" si="569"/>
        <v>15.595425926280697</v>
      </c>
      <c r="Z1430" s="55">
        <f t="shared" si="570"/>
        <v>8.5124747496230029</v>
      </c>
      <c r="AA1430" s="477">
        <f t="shared" si="575"/>
        <v>2.1158273263856312E-25</v>
      </c>
      <c r="AB1430" s="253">
        <f t="shared" si="576"/>
        <v>1943608825769.002</v>
      </c>
      <c r="AC1430" s="261">
        <f t="shared" si="577"/>
        <v>7.4837027437534764E-3</v>
      </c>
      <c r="AD1430" s="435">
        <f t="shared" si="579"/>
        <v>-1.5404755755584634E-2</v>
      </c>
      <c r="AE1430" s="478">
        <f t="shared" si="578"/>
        <v>-5.2318781614303672E-2</v>
      </c>
    </row>
    <row r="1431" spans="17:31" x14ac:dyDescent="0.3">
      <c r="Q1431" s="353">
        <v>1402</v>
      </c>
      <c r="R1431" s="54">
        <f t="shared" si="571"/>
        <v>1.0214385846373057E-37</v>
      </c>
      <c r="S1431" s="253">
        <f t="shared" si="566"/>
        <v>3.7535657376906893E-15</v>
      </c>
      <c r="T1431" s="253">
        <f t="shared" si="567"/>
        <v>1.7047513151683929E-15</v>
      </c>
      <c r="U1431">
        <f t="shared" si="572"/>
        <v>6.3654808088435605E-39</v>
      </c>
      <c r="V1431" s="253">
        <f t="shared" si="573"/>
        <v>1.7047513151683929E-15</v>
      </c>
      <c r="W1431" s="253">
        <f t="shared" si="574"/>
        <v>2.0488144225222962E-15</v>
      </c>
      <c r="X1431">
        <f t="shared" si="568"/>
        <v>113.65676595692612</v>
      </c>
      <c r="Y1431">
        <f t="shared" si="569"/>
        <v>15.595425926280697</v>
      </c>
      <c r="Z1431" s="55">
        <f t="shared" si="570"/>
        <v>8.5124747496230029</v>
      </c>
      <c r="AA1431" s="477">
        <f t="shared" si="575"/>
        <v>2.0051298185628857E-25</v>
      </c>
      <c r="AB1431" s="253">
        <f t="shared" si="576"/>
        <v>1963044914026.6919</v>
      </c>
      <c r="AC1431" s="261">
        <f t="shared" si="577"/>
        <v>7.368418130838556E-3</v>
      </c>
      <c r="AD1431" s="435">
        <f t="shared" si="579"/>
        <v>-1.5404755755584573E-2</v>
      </c>
      <c r="AE1431" s="478">
        <f t="shared" si="578"/>
        <v>-5.231878161430354E-2</v>
      </c>
    </row>
    <row r="1432" spans="17:31" x14ac:dyDescent="0.3">
      <c r="Q1432" s="353">
        <v>1403</v>
      </c>
      <c r="R1432" s="54">
        <f t="shared" si="571"/>
        <v>9.5841402217350807E-38</v>
      </c>
      <c r="S1432" s="253">
        <f t="shared" si="566"/>
        <v>3.65915145969211E-15</v>
      </c>
      <c r="T1432" s="253">
        <f t="shared" si="567"/>
        <v>1.6618713242912981E-15</v>
      </c>
      <c r="U1432">
        <f t="shared" si="572"/>
        <v>5.9727194143917174E-39</v>
      </c>
      <c r="V1432" s="253">
        <f t="shared" si="573"/>
        <v>1.6618713242912981E-15</v>
      </c>
      <c r="W1432" s="253">
        <f t="shared" si="574"/>
        <v>1.9972801354008119E-15</v>
      </c>
      <c r="X1432">
        <f t="shared" si="568"/>
        <v>113.65676595692612</v>
      </c>
      <c r="Y1432">
        <f t="shared" si="569"/>
        <v>15.595425926280697</v>
      </c>
      <c r="Z1432" s="55">
        <f t="shared" si="570"/>
        <v>8.5124747496230029</v>
      </c>
      <c r="AA1432" s="477">
        <f t="shared" si="575"/>
        <v>1.9002238694771659E-25</v>
      </c>
      <c r="AB1432" s="253">
        <f t="shared" si="576"/>
        <v>1982675363166.9587</v>
      </c>
      <c r="AC1432" s="261">
        <f t="shared" si="577"/>
        <v>7.2549094492279651E-3</v>
      </c>
      <c r="AD1432" s="435">
        <f t="shared" si="579"/>
        <v>-1.5404755755584835E-2</v>
      </c>
      <c r="AE1432" s="478">
        <f t="shared" si="578"/>
        <v>-5.2318781614303561E-2</v>
      </c>
    </row>
    <row r="1433" spans="17:31" x14ac:dyDescent="0.3">
      <c r="Q1433" s="353">
        <v>1404</v>
      </c>
      <c r="R1433" s="54">
        <f t="shared" si="571"/>
        <v>8.9927818638745151E-38</v>
      </c>
      <c r="S1433" s="253">
        <f t="shared" si="566"/>
        <v>3.5671120051315443E-15</v>
      </c>
      <c r="T1433" s="253">
        <f t="shared" si="567"/>
        <v>1.6200699034092868E-15</v>
      </c>
      <c r="U1433">
        <f t="shared" si="572"/>
        <v>5.6041920907986594E-39</v>
      </c>
      <c r="V1433" s="253">
        <f t="shared" si="573"/>
        <v>1.6200699034092868E-15</v>
      </c>
      <c r="W1433" s="253">
        <f t="shared" si="574"/>
        <v>1.9470421017222575E-15</v>
      </c>
      <c r="X1433">
        <f t="shared" si="568"/>
        <v>113.65676595692612</v>
      </c>
      <c r="Y1433">
        <f t="shared" si="569"/>
        <v>15.595425926280697</v>
      </c>
      <c r="Z1433" s="55">
        <f t="shared" si="570"/>
        <v>8.5124747496230029</v>
      </c>
      <c r="AA1433" s="477">
        <f t="shared" si="575"/>
        <v>1.8008064718317032E-25</v>
      </c>
      <c r="AB1433" s="253">
        <f t="shared" si="576"/>
        <v>2002502116798.6284</v>
      </c>
      <c r="AC1433" s="261">
        <f t="shared" si="577"/>
        <v>7.1431493411337017E-3</v>
      </c>
      <c r="AD1433" s="435">
        <f t="shared" si="579"/>
        <v>-1.540475575558788E-2</v>
      </c>
      <c r="AE1433" s="478">
        <f t="shared" si="578"/>
        <v>-5.2318781614303582E-2</v>
      </c>
    </row>
    <row r="1434" spans="17:31" x14ac:dyDescent="0.3">
      <c r="Q1434" s="353">
        <v>1405</v>
      </c>
      <c r="R1434" s="54">
        <f t="shared" si="571"/>
        <v>8.437911359835043E-38</v>
      </c>
      <c r="S1434" s="253">
        <f t="shared" si="566"/>
        <v>3.477387639544234E-15</v>
      </c>
      <c r="T1434" s="253">
        <f t="shared" si="567"/>
        <v>1.5793199230101899E-15</v>
      </c>
      <c r="U1434">
        <f t="shared" si="572"/>
        <v>5.2584035531441148E-39</v>
      </c>
      <c r="V1434" s="253">
        <f t="shared" si="573"/>
        <v>1.5793199230101899E-15</v>
      </c>
      <c r="W1434" s="253">
        <f t="shared" si="574"/>
        <v>1.8980677165340439E-15</v>
      </c>
      <c r="X1434">
        <f t="shared" si="568"/>
        <v>113.65676595692612</v>
      </c>
      <c r="Y1434">
        <f t="shared" si="569"/>
        <v>15.595425926280697</v>
      </c>
      <c r="Z1434" s="55">
        <f t="shared" si="570"/>
        <v>8.5124747496230029</v>
      </c>
      <c r="AA1434" s="477">
        <f t="shared" si="575"/>
        <v>1.7065904713023156E-25</v>
      </c>
      <c r="AB1434" s="253">
        <f t="shared" si="576"/>
        <v>2022527137966.6147</v>
      </c>
      <c r="AC1434" s="261">
        <f t="shared" si="577"/>
        <v>7.0331108702078472E-3</v>
      </c>
      <c r="AD1434" s="435">
        <f t="shared" si="579"/>
        <v>-1.5404755755588072E-2</v>
      </c>
      <c r="AE1434" s="478">
        <f t="shared" si="578"/>
        <v>-5.2318781614303637E-2</v>
      </c>
    </row>
    <row r="1435" spans="17:31" x14ac:dyDescent="0.3">
      <c r="Q1435" s="353">
        <v>1406</v>
      </c>
      <c r="R1435" s="54">
        <f t="shared" si="571"/>
        <v>7.9172773446722588E-38</v>
      </c>
      <c r="S1435" s="253">
        <f t="shared" si="566"/>
        <v>3.3899201309797424E-15</v>
      </c>
      <c r="T1435" s="253">
        <f t="shared" si="567"/>
        <v>1.5395949359765123E-15</v>
      </c>
      <c r="U1435">
        <f t="shared" si="572"/>
        <v>4.9339507782250394E-39</v>
      </c>
      <c r="V1435" s="253">
        <f t="shared" si="573"/>
        <v>1.5395949359765123E-15</v>
      </c>
      <c r="W1435" s="253">
        <f t="shared" si="574"/>
        <v>1.8503251950032303E-15</v>
      </c>
      <c r="X1435">
        <f t="shared" si="568"/>
        <v>113.65676595692612</v>
      </c>
      <c r="Y1435">
        <f t="shared" si="569"/>
        <v>15.595425926280697</v>
      </c>
      <c r="Z1435" s="55">
        <f t="shared" si="570"/>
        <v>8.5124747496230029</v>
      </c>
      <c r="AA1435" s="477">
        <f t="shared" si="575"/>
        <v>1.6173037371291984E-25</v>
      </c>
      <c r="AB1435" s="253">
        <f t="shared" si="576"/>
        <v>2042752409346.281</v>
      </c>
      <c r="AC1435" s="261">
        <f t="shared" si="577"/>
        <v>6.9247675150503228E-3</v>
      </c>
      <c r="AD1435" s="435">
        <f t="shared" si="579"/>
        <v>-1.5404755755588216E-2</v>
      </c>
      <c r="AE1435" s="478">
        <f t="shared" si="578"/>
        <v>-5.2318781614303575E-2</v>
      </c>
    </row>
    <row r="1436" spans="17:31" x14ac:dyDescent="0.3">
      <c r="Q1436" s="353">
        <v>1407</v>
      </c>
      <c r="R1436" s="54">
        <f t="shared" si="571"/>
        <v>7.4287673666301757E-38</v>
      </c>
      <c r="S1436" s="253">
        <f t="shared" si="566"/>
        <v>3.3046527122089676E-15</v>
      </c>
      <c r="T1436" s="253">
        <f t="shared" si="567"/>
        <v>1.5008691604210474E-15</v>
      </c>
      <c r="U1436">
        <f t="shared" si="572"/>
        <v>4.6295173118449112E-39</v>
      </c>
      <c r="V1436" s="253">
        <f t="shared" si="573"/>
        <v>1.5008691604210474E-15</v>
      </c>
      <c r="W1436" s="253">
        <f t="shared" si="574"/>
        <v>1.8037835517879202E-15</v>
      </c>
      <c r="X1436">
        <f t="shared" si="568"/>
        <v>113.65676595692612</v>
      </c>
      <c r="Y1436">
        <f t="shared" si="569"/>
        <v>15.595425926280697</v>
      </c>
      <c r="Z1436" s="55">
        <f t="shared" si="570"/>
        <v>8.5124747496230029</v>
      </c>
      <c r="AA1436" s="477">
        <f t="shared" si="575"/>
        <v>1.5326883761023387E-25</v>
      </c>
      <c r="AB1436" s="253">
        <f t="shared" si="576"/>
        <v>2063179933439.7439</v>
      </c>
      <c r="AC1436" s="261">
        <f t="shared" si="577"/>
        <v>6.8180931628167643E-3</v>
      </c>
      <c r="AD1436" s="435">
        <f t="shared" si="579"/>
        <v>-1.5404755755584853E-2</v>
      </c>
      <c r="AE1436" s="478">
        <f t="shared" si="578"/>
        <v>-5.2318781614303624E-2</v>
      </c>
    </row>
    <row r="1437" spans="17:31" x14ac:dyDescent="0.3">
      <c r="Q1437" s="353">
        <v>1408</v>
      </c>
      <c r="R1437" s="54">
        <f t="shared" si="571"/>
        <v>6.9703993159524612E-38</v>
      </c>
      <c r="S1437" s="253">
        <f t="shared" si="566"/>
        <v>3.2215300438815405E-15</v>
      </c>
      <c r="T1437" s="253">
        <f t="shared" si="567"/>
        <v>1.4631174629541295E-15</v>
      </c>
      <c r="U1437">
        <f t="shared" si="572"/>
        <v>4.3438679273533254E-39</v>
      </c>
      <c r="V1437" s="253">
        <f t="shared" si="573"/>
        <v>1.4631174629541295E-15</v>
      </c>
      <c r="W1437" s="253">
        <f t="shared" si="574"/>
        <v>1.758412580927411E-15</v>
      </c>
      <c r="X1437">
        <f t="shared" si="568"/>
        <v>113.65676595692612</v>
      </c>
      <c r="Y1437">
        <f t="shared" si="569"/>
        <v>15.595425926280697</v>
      </c>
      <c r="Z1437" s="55">
        <f t="shared" si="570"/>
        <v>8.5124747496230029</v>
      </c>
      <c r="AA1437" s="477">
        <f t="shared" si="575"/>
        <v>1.4524999876702588E-25</v>
      </c>
      <c r="AB1437" s="253">
        <f t="shared" si="576"/>
        <v>2083811732774.1414</v>
      </c>
      <c r="AC1437" s="261">
        <f t="shared" si="577"/>
        <v>6.7130621029247274E-3</v>
      </c>
      <c r="AD1437" s="435">
        <f t="shared" si="579"/>
        <v>-1.5404755755588018E-2</v>
      </c>
      <c r="AE1437" s="478">
        <f t="shared" si="578"/>
        <v>-5.231878161430361E-2</v>
      </c>
    </row>
    <row r="1438" spans="17:31" x14ac:dyDescent="0.3">
      <c r="Q1438" s="353">
        <v>1409</v>
      </c>
      <c r="R1438" s="54">
        <f t="shared" si="571"/>
        <v>6.5403133825511419E-38</v>
      </c>
      <c r="S1438" s="253">
        <f t="shared" si="566"/>
        <v>3.1404981786101639E-15</v>
      </c>
      <c r="T1438" s="253">
        <f t="shared" si="567"/>
        <v>1.4263153423718708E-15</v>
      </c>
      <c r="U1438">
        <f t="shared" si="572"/>
        <v>4.0758436137631183E-39</v>
      </c>
      <c r="V1438" s="253">
        <f t="shared" si="573"/>
        <v>1.4263153423718708E-15</v>
      </c>
      <c r="W1438" s="253">
        <f t="shared" si="574"/>
        <v>1.7141828362382932E-15</v>
      </c>
      <c r="X1438">
        <f t="shared" si="568"/>
        <v>113.65676595692612</v>
      </c>
      <c r="Y1438">
        <f t="shared" si="569"/>
        <v>15.595425926280697</v>
      </c>
      <c r="Z1438" s="55">
        <f t="shared" si="570"/>
        <v>8.5124747496230029</v>
      </c>
      <c r="AA1438" s="477">
        <f t="shared" si="575"/>
        <v>1.37650695802056E-25</v>
      </c>
      <c r="AB1438" s="253">
        <f t="shared" si="576"/>
        <v>2104649850101.8828</v>
      </c>
      <c r="AC1438" s="261">
        <f t="shared" si="577"/>
        <v>6.6096490208570769E-3</v>
      </c>
      <c r="AD1438" s="435">
        <f t="shared" si="579"/>
        <v>-1.5404755755588173E-2</v>
      </c>
      <c r="AE1438" s="478">
        <f t="shared" si="578"/>
        <v>-5.2318781614303533E-2</v>
      </c>
    </row>
    <row r="1439" spans="17:31" x14ac:dyDescent="0.3">
      <c r="Q1439" s="353">
        <v>1410</v>
      </c>
      <c r="R1439" s="54">
        <f t="shared" si="571"/>
        <v>6.1367645099013281E-38</v>
      </c>
      <c r="S1439" s="253">
        <f t="shared" ref="S1439:S1502" si="580">$C$11*R1439^$C$7</f>
        <v>3.0615045259582097E-15</v>
      </c>
      <c r="T1439" s="253">
        <f t="shared" ref="T1439:T1502" si="581">$C$8*S1439</f>
        <v>1.3904389137546318E-15</v>
      </c>
      <c r="U1439">
        <f t="shared" si="572"/>
        <v>3.8243568731094969E-39</v>
      </c>
      <c r="V1439" s="253">
        <f t="shared" si="573"/>
        <v>1.3904389137546318E-15</v>
      </c>
      <c r="W1439" s="253">
        <f t="shared" si="574"/>
        <v>1.671065612203578E-15</v>
      </c>
      <c r="X1439">
        <f t="shared" ref="X1439:X1502" si="582">(($C$8*$C$11)/($C$9+$C$10))^(1/(1-$C$7))</f>
        <v>113.65676595692612</v>
      </c>
      <c r="Y1439">
        <f t="shared" ref="Y1439:Y1502" si="583">$C$11*$C$17^$C$7</f>
        <v>15.595425926280697</v>
      </c>
      <c r="Z1439" s="55">
        <f t="shared" ref="Z1439:Z1502" si="584">(1-$C$8)*Y1439</f>
        <v>8.5124747496230029</v>
      </c>
      <c r="AA1439" s="477">
        <f t="shared" si="575"/>
        <v>1.3044897910933128E-25</v>
      </c>
      <c r="AB1439" s="253">
        <f t="shared" si="576"/>
        <v>2125696348602.9016</v>
      </c>
      <c r="AC1439" s="261">
        <f t="shared" si="577"/>
        <v>6.5078289920606344E-3</v>
      </c>
      <c r="AD1439" s="435">
        <f t="shared" si="579"/>
        <v>-1.5404755755584653E-2</v>
      </c>
      <c r="AE1439" s="478">
        <f t="shared" si="578"/>
        <v>-5.2318781614303658E-2</v>
      </c>
    </row>
    <row r="1440" spans="17:31" x14ac:dyDescent="0.3">
      <c r="Q1440" s="353">
        <v>1411</v>
      </c>
      <c r="R1440" s="54">
        <f t="shared" ref="R1440:R1503" si="585">AA1440/AB1440</f>
        <v>5.7581153145439513E-38</v>
      </c>
      <c r="S1440" s="253">
        <f t="shared" si="580"/>
        <v>2.9844978183081232E-15</v>
      </c>
      <c r="T1440" s="253">
        <f t="shared" si="581"/>
        <v>1.355464892965525E-15</v>
      </c>
      <c r="U1440">
        <f t="shared" ref="U1440:U1503" si="586">($C$9+$C$10)*R1440</f>
        <v>3.588387307970415E-39</v>
      </c>
      <c r="V1440" s="253">
        <f t="shared" ref="V1440:V1503" si="587">T1440-U1440</f>
        <v>1.355464892965525E-15</v>
      </c>
      <c r="W1440" s="253">
        <f t="shared" ref="W1440:W1503" si="588">(1-$C$8)*S1440</f>
        <v>1.6290329253425982E-15</v>
      </c>
      <c r="X1440">
        <f t="shared" si="582"/>
        <v>113.65676595692612</v>
      </c>
      <c r="Y1440">
        <f t="shared" si="583"/>
        <v>15.595425926280697</v>
      </c>
      <c r="Z1440" s="55">
        <f t="shared" si="584"/>
        <v>8.5124747496230029</v>
      </c>
      <c r="AA1440" s="477">
        <f t="shared" ref="AA1440:AA1503" si="589">AA1439*(1-$C$9)</f>
        <v>1.2362404745950132E-25</v>
      </c>
      <c r="AB1440" s="253">
        <f t="shared" ref="AB1440:AB1503" si="590">AB1439*(1+$C$10)</f>
        <v>2146953312088.9307</v>
      </c>
      <c r="AC1440" s="261">
        <f t="shared" ref="AC1440:AC1503" si="591">$C$11*(AA1440^$C$7)*(AB1440^(1-$C$7))</f>
        <v>6.4075774759388276E-3</v>
      </c>
      <c r="AD1440" s="435">
        <f t="shared" si="579"/>
        <v>-1.5404755755584655E-2</v>
      </c>
      <c r="AE1440" s="478">
        <f t="shared" ref="AE1440:AE1503" si="592">(AA1440-AA1439)/AA1439</f>
        <v>-5.2318781614303658E-2</v>
      </c>
    </row>
    <row r="1441" spans="17:31" x14ac:dyDescent="0.3">
      <c r="Q1441" s="353">
        <v>1412</v>
      </c>
      <c r="R1441" s="54">
        <f t="shared" si="585"/>
        <v>5.4028294424676727E-38</v>
      </c>
      <c r="S1441" s="253">
        <f t="shared" si="580"/>
        <v>2.9094280775881284E-15</v>
      </c>
      <c r="T1441" s="253">
        <f t="shared" si="581"/>
        <v>1.3213705815387335E-15</v>
      </c>
      <c r="U1441">
        <f t="shared" si="586"/>
        <v>3.366977481244725E-39</v>
      </c>
      <c r="V1441" s="253">
        <f t="shared" si="587"/>
        <v>1.3213705815387335E-15</v>
      </c>
      <c r="W1441" s="253">
        <f t="shared" si="588"/>
        <v>1.5880574960493949E-15</v>
      </c>
      <c r="X1441">
        <f t="shared" si="582"/>
        <v>113.65676595692612</v>
      </c>
      <c r="Y1441">
        <f t="shared" si="583"/>
        <v>15.595425926280697</v>
      </c>
      <c r="Z1441" s="55">
        <f t="shared" si="584"/>
        <v>8.5124747496230029</v>
      </c>
      <c r="AA1441" s="477">
        <f t="shared" si="589"/>
        <v>1.1715618791819137E-25</v>
      </c>
      <c r="AB1441" s="253">
        <f t="shared" si="590"/>
        <v>2168422845209.8201</v>
      </c>
      <c r="AC1441" s="261">
        <f t="shared" si="591"/>
        <v>6.3088703099369835E-3</v>
      </c>
      <c r="AD1441" s="435">
        <f t="shared" ref="AD1441:AD1504" si="593">(AC1441-AC1440)/AC1440</f>
        <v>-1.5404755755587921E-2</v>
      </c>
      <c r="AE1441" s="478">
        <f t="shared" si="592"/>
        <v>-5.2318781614303568E-2</v>
      </c>
    </row>
    <row r="1442" spans="17:31" x14ac:dyDescent="0.3">
      <c r="Q1442" s="353">
        <v>1413</v>
      </c>
      <c r="R1442" s="54">
        <f t="shared" si="585"/>
        <v>5.0694653354137396E-38</v>
      </c>
      <c r="S1442" s="253">
        <f t="shared" si="580"/>
        <v>2.83624658283606E-15</v>
      </c>
      <c r="T1442" s="253">
        <f t="shared" si="581"/>
        <v>1.288133851948024E-15</v>
      </c>
      <c r="U1442">
        <f t="shared" si="586"/>
        <v>3.1592290313893114E-39</v>
      </c>
      <c r="V1442" s="253">
        <f t="shared" si="587"/>
        <v>1.288133851948024E-15</v>
      </c>
      <c r="W1442" s="253">
        <f t="shared" si="588"/>
        <v>1.548112730888036E-15</v>
      </c>
      <c r="X1442">
        <f t="shared" si="582"/>
        <v>113.65676595692612</v>
      </c>
      <c r="Y1442">
        <f t="shared" si="583"/>
        <v>15.595425926280697</v>
      </c>
      <c r="Z1442" s="55">
        <f t="shared" si="584"/>
        <v>8.5124747496230029</v>
      </c>
      <c r="AA1442" s="477">
        <f t="shared" si="589"/>
        <v>1.1102671890773519E-25</v>
      </c>
      <c r="AB1442" s="253">
        <f t="shared" si="590"/>
        <v>2190107073661.9182</v>
      </c>
      <c r="AC1442" s="261">
        <f t="shared" si="591"/>
        <v>6.2116837037186996E-3</v>
      </c>
      <c r="AD1442" s="435">
        <f t="shared" si="593"/>
        <v>-1.5404755755591786E-2</v>
      </c>
      <c r="AE1442" s="478">
        <f t="shared" si="592"/>
        <v>-5.2318781614303672E-2</v>
      </c>
    </row>
    <row r="1443" spans="17:31" x14ac:dyDescent="0.3">
      <c r="Q1443" s="353">
        <v>1414</v>
      </c>
      <c r="R1443" s="54">
        <f t="shared" si="585"/>
        <v>4.7566703818108376E-38</v>
      </c>
      <c r="S1443" s="253">
        <f t="shared" si="580"/>
        <v>2.7649058385790668E-15</v>
      </c>
      <c r="T1443" s="253">
        <f t="shared" si="581"/>
        <v>1.2557331332458055E-15</v>
      </c>
      <c r="U1443">
        <f t="shared" si="586"/>
        <v>2.9642990273529569E-39</v>
      </c>
      <c r="V1443" s="253">
        <f t="shared" si="587"/>
        <v>1.2557331332458055E-15</v>
      </c>
      <c r="W1443" s="253">
        <f t="shared" si="588"/>
        <v>1.5091727053332613E-15</v>
      </c>
      <c r="X1443">
        <f t="shared" si="582"/>
        <v>113.65676595692612</v>
      </c>
      <c r="Y1443">
        <f t="shared" si="583"/>
        <v>15.595425926280697</v>
      </c>
      <c r="Z1443" s="55">
        <f t="shared" si="584"/>
        <v>8.5124747496230029</v>
      </c>
      <c r="AA1443" s="477">
        <f t="shared" si="589"/>
        <v>1.0521793624784874E-25</v>
      </c>
      <c r="AB1443" s="253">
        <f t="shared" si="590"/>
        <v>2212008144398.5376</v>
      </c>
      <c r="AC1443" s="261">
        <f t="shared" si="591"/>
        <v>6.1159942334319678E-3</v>
      </c>
      <c r="AD1443" s="435">
        <f t="shared" si="593"/>
        <v>-1.5404755755584615E-2</v>
      </c>
      <c r="AE1443" s="478">
        <f t="shared" si="592"/>
        <v>-5.2318781614303499E-2</v>
      </c>
    </row>
    <row r="1444" spans="17:31" x14ac:dyDescent="0.3">
      <c r="Q1444" s="353">
        <v>1415</v>
      </c>
      <c r="R1444" s="54">
        <f t="shared" si="585"/>
        <v>4.4631754286075746E-38</v>
      </c>
      <c r="S1444" s="253">
        <f t="shared" si="580"/>
        <v>2.6953595440084793E-15</v>
      </c>
      <c r="T1444" s="253">
        <f t="shared" si="581"/>
        <v>1.2241473970633245E-15</v>
      </c>
      <c r="U1444">
        <f t="shared" si="586"/>
        <v>2.7813965484172128E-39</v>
      </c>
      <c r="V1444" s="253">
        <f t="shared" si="587"/>
        <v>1.2241473970633245E-15</v>
      </c>
      <c r="W1444" s="253">
        <f t="shared" si="588"/>
        <v>1.4712121469451548E-15</v>
      </c>
      <c r="X1444">
        <f t="shared" si="582"/>
        <v>113.65676595692612</v>
      </c>
      <c r="Y1444">
        <f t="shared" si="583"/>
        <v>15.595425926280697</v>
      </c>
      <c r="Z1444" s="55">
        <f t="shared" si="584"/>
        <v>8.5124747496230029</v>
      </c>
      <c r="AA1444" s="477">
        <f t="shared" si="589"/>
        <v>9.9713062019389822E-26</v>
      </c>
      <c r="AB1444" s="253">
        <f t="shared" si="590"/>
        <v>2234128225842.5229</v>
      </c>
      <c r="AC1444" s="261">
        <f t="shared" si="591"/>
        <v>6.0217788360633854E-3</v>
      </c>
      <c r="AD1444" s="435">
        <f t="shared" si="593"/>
        <v>-1.5404755755584448E-2</v>
      </c>
      <c r="AE1444" s="478">
        <f t="shared" si="592"/>
        <v>-5.2318781614303575E-2</v>
      </c>
    </row>
    <row r="1445" spans="17:31" x14ac:dyDescent="0.3">
      <c r="Q1445" s="353">
        <v>1416</v>
      </c>
      <c r="R1445" s="54">
        <f t="shared" si="585"/>
        <v>4.1877896317345829E-38</v>
      </c>
      <c r="S1445" s="253">
        <f t="shared" si="580"/>
        <v>2.6275625629302408E-15</v>
      </c>
      <c r="T1445" s="253">
        <f t="shared" si="581"/>
        <v>1.1933561439630976E-15</v>
      </c>
      <c r="U1445">
        <f t="shared" si="586"/>
        <v>2.6097794750671232E-39</v>
      </c>
      <c r="V1445" s="253">
        <f t="shared" si="587"/>
        <v>1.1933561439630976E-15</v>
      </c>
      <c r="W1445" s="253">
        <f t="shared" si="588"/>
        <v>1.4342064189671432E-15</v>
      </c>
      <c r="X1445">
        <f t="shared" si="582"/>
        <v>113.65676595692612</v>
      </c>
      <c r="Y1445">
        <f t="shared" si="583"/>
        <v>15.595425926280697</v>
      </c>
      <c r="Z1445" s="55">
        <f t="shared" si="584"/>
        <v>8.5124747496230029</v>
      </c>
      <c r="AA1445" s="477">
        <f t="shared" si="589"/>
        <v>9.4496196103503852E-26</v>
      </c>
      <c r="AB1445" s="253">
        <f t="shared" si="590"/>
        <v>2256469508100.9482</v>
      </c>
      <c r="AC1445" s="261">
        <f t="shared" si="591"/>
        <v>5.9290148038796588E-3</v>
      </c>
      <c r="AD1445" s="435">
        <f t="shared" si="593"/>
        <v>-1.5404755755588185E-2</v>
      </c>
      <c r="AE1445" s="478">
        <f t="shared" si="592"/>
        <v>-5.2318781614303644E-2</v>
      </c>
    </row>
    <row r="1446" spans="17:31" x14ac:dyDescent="0.3">
      <c r="Q1446" s="353">
        <v>1417</v>
      </c>
      <c r="R1446" s="54">
        <f t="shared" si="585"/>
        <v>3.9293956243021946E-38</v>
      </c>
      <c r="S1446" s="253">
        <f t="shared" si="580"/>
        <v>2.5614708944710518E-15</v>
      </c>
      <c r="T1446" s="253">
        <f t="shared" si="581"/>
        <v>1.1633393901345651E-15</v>
      </c>
      <c r="U1446">
        <f t="shared" si="586"/>
        <v>2.4487514778708859E-39</v>
      </c>
      <c r="V1446" s="253">
        <f t="shared" si="587"/>
        <v>1.1633393901345651E-15</v>
      </c>
      <c r="W1446" s="253">
        <f t="shared" si="588"/>
        <v>1.3981315043364868E-15</v>
      </c>
      <c r="X1446">
        <f t="shared" si="582"/>
        <v>113.65676595692612</v>
      </c>
      <c r="Y1446">
        <f t="shared" si="583"/>
        <v>15.595425926280697</v>
      </c>
      <c r="Z1446" s="55">
        <f t="shared" si="584"/>
        <v>8.5124747496230029</v>
      </c>
      <c r="AA1446" s="477">
        <f t="shared" si="589"/>
        <v>8.9552270256182232E-26</v>
      </c>
      <c r="AB1446" s="253">
        <f t="shared" si="590"/>
        <v>2279034203181.9575</v>
      </c>
      <c r="AC1446" s="261">
        <f t="shared" si="591"/>
        <v>5.8376797789546258E-3</v>
      </c>
      <c r="AD1446" s="435">
        <f t="shared" si="593"/>
        <v>-1.5404755755588242E-2</v>
      </c>
      <c r="AE1446" s="478">
        <f t="shared" si="592"/>
        <v>-5.2318781614303547E-2</v>
      </c>
    </row>
    <row r="1447" spans="17:31" x14ac:dyDescent="0.3">
      <c r="Q1447" s="353">
        <v>1418</v>
      </c>
      <c r="R1447" s="54">
        <f t="shared" si="585"/>
        <v>3.6869449829288395E-38</v>
      </c>
      <c r="S1447" s="253">
        <f t="shared" si="580"/>
        <v>2.4970416445214696E-15</v>
      </c>
      <c r="T1447" s="253">
        <f t="shared" si="581"/>
        <v>1.134077654424446E-15</v>
      </c>
      <c r="U1447">
        <f t="shared" si="586"/>
        <v>2.2976591921509462E-39</v>
      </c>
      <c r="V1447" s="253">
        <f t="shared" si="587"/>
        <v>1.134077654424446E-15</v>
      </c>
      <c r="W1447" s="253">
        <f t="shared" si="588"/>
        <v>1.3629639900970236E-15</v>
      </c>
      <c r="X1447">
        <f t="shared" si="582"/>
        <v>113.65676595692612</v>
      </c>
      <c r="Y1447">
        <f t="shared" si="583"/>
        <v>15.595425926280697</v>
      </c>
      <c r="Z1447" s="55">
        <f t="shared" si="584"/>
        <v>8.5124747496230029</v>
      </c>
      <c r="AA1447" s="477">
        <f t="shared" si="589"/>
        <v>8.4867004585583938E-26</v>
      </c>
      <c r="AB1447" s="253">
        <f t="shared" si="590"/>
        <v>2301824545213.7773</v>
      </c>
      <c r="AC1447" s="261">
        <f t="shared" si="591"/>
        <v>5.7477517477805143E-3</v>
      </c>
      <c r="AD1447" s="435">
        <f t="shared" si="593"/>
        <v>-1.5404755755584656E-2</v>
      </c>
      <c r="AE1447" s="478">
        <f t="shared" si="592"/>
        <v>-5.2318781614303596E-2</v>
      </c>
    </row>
    <row r="1448" spans="17:31" x14ac:dyDescent="0.3">
      <c r="Q1448" s="353">
        <v>1419</v>
      </c>
      <c r="R1448" s="54">
        <f t="shared" si="585"/>
        <v>3.459453973804983E-38</v>
      </c>
      <c r="S1448" s="253">
        <f t="shared" si="580"/>
        <v>2.4342329978971204E-15</v>
      </c>
      <c r="T1448" s="253">
        <f t="shared" si="581"/>
        <v>1.105551945693238E-15</v>
      </c>
      <c r="U1448">
        <f t="shared" si="586"/>
        <v>2.1558895669828747E-39</v>
      </c>
      <c r="V1448" s="253">
        <f t="shared" si="587"/>
        <v>1.105551945693238E-15</v>
      </c>
      <c r="W1448" s="253">
        <f t="shared" si="588"/>
        <v>1.3286810522038825E-15</v>
      </c>
      <c r="X1448">
        <f t="shared" si="582"/>
        <v>113.65676595692612</v>
      </c>
      <c r="Y1448">
        <f t="shared" si="583"/>
        <v>15.595425926280697</v>
      </c>
      <c r="Z1448" s="55">
        <f t="shared" si="584"/>
        <v>8.5124747496230029</v>
      </c>
      <c r="AA1448" s="477">
        <f t="shared" si="589"/>
        <v>8.0426866306410665E-26</v>
      </c>
      <c r="AB1448" s="253">
        <f t="shared" si="590"/>
        <v>2324842790665.915</v>
      </c>
      <c r="AC1448" s="261">
        <f t="shared" si="591"/>
        <v>5.6592090359622012E-3</v>
      </c>
      <c r="AD1448" s="435">
        <f t="shared" si="593"/>
        <v>-1.5404755755588043E-2</v>
      </c>
      <c r="AE1448" s="478">
        <f t="shared" si="592"/>
        <v>-5.2318781614303651E-2</v>
      </c>
    </row>
    <row r="1449" spans="17:31" x14ac:dyDescent="0.3">
      <c r="Q1449" s="353">
        <v>1420</v>
      </c>
      <c r="R1449" s="54">
        <f t="shared" si="585"/>
        <v>3.2459995612324214E-38</v>
      </c>
      <c r="S1449" s="253">
        <f t="shared" si="580"/>
        <v>2.3730041912003258E-15</v>
      </c>
      <c r="T1449" s="253">
        <f t="shared" si="581"/>
        <v>1.0777437504898234E-15</v>
      </c>
      <c r="U1449">
        <f t="shared" si="586"/>
        <v>2.0228673777656855E-39</v>
      </c>
      <c r="V1449" s="253">
        <f t="shared" si="587"/>
        <v>1.0777437504898234E-15</v>
      </c>
      <c r="W1449" s="253">
        <f t="shared" si="588"/>
        <v>1.2952604407105024E-15</v>
      </c>
      <c r="X1449">
        <f t="shared" si="582"/>
        <v>113.65676595692612</v>
      </c>
      <c r="Y1449">
        <f t="shared" si="583"/>
        <v>15.595425926280697</v>
      </c>
      <c r="Z1449" s="55">
        <f t="shared" si="584"/>
        <v>8.5124747496230029</v>
      </c>
      <c r="AA1449" s="477">
        <f t="shared" si="589"/>
        <v>7.6219030652202777E-26</v>
      </c>
      <c r="AB1449" s="253">
        <f t="shared" si="590"/>
        <v>2348091218572.5742</v>
      </c>
      <c r="AC1449" s="261">
        <f t="shared" si="591"/>
        <v>5.5720303029934059E-3</v>
      </c>
      <c r="AD1449" s="435">
        <f t="shared" si="593"/>
        <v>-1.5404755755584634E-2</v>
      </c>
      <c r="AE1449" s="478">
        <f t="shared" si="592"/>
        <v>-5.2318781614303554E-2</v>
      </c>
    </row>
    <row r="1450" spans="17:31" x14ac:dyDescent="0.3">
      <c r="Q1450" s="353">
        <v>1421</v>
      </c>
      <c r="R1450" s="54">
        <f t="shared" si="585"/>
        <v>3.0457156624437398E-38</v>
      </c>
      <c r="S1450" s="253">
        <f t="shared" si="580"/>
        <v>2.3133154863642619E-15</v>
      </c>
      <c r="T1450" s="253">
        <f t="shared" si="581"/>
        <v>1.0506350210360585E-15</v>
      </c>
      <c r="U1450">
        <f t="shared" si="586"/>
        <v>1.8980528922709541E-39</v>
      </c>
      <c r="V1450" s="253">
        <f t="shared" si="587"/>
        <v>1.0506350210360585E-15</v>
      </c>
      <c r="W1450" s="253">
        <f t="shared" si="588"/>
        <v>1.2626804653282034E-15</v>
      </c>
      <c r="X1450">
        <f t="shared" si="582"/>
        <v>113.65676595692612</v>
      </c>
      <c r="Y1450">
        <f t="shared" si="583"/>
        <v>15.595425926280697</v>
      </c>
      <c r="Z1450" s="55">
        <f t="shared" si="584"/>
        <v>8.5124747496230029</v>
      </c>
      <c r="AA1450" s="477">
        <f t="shared" si="589"/>
        <v>7.2231343832656269E-26</v>
      </c>
      <c r="AB1450" s="253">
        <f t="shared" si="590"/>
        <v>2371572130758.2998</v>
      </c>
      <c r="AC1450" s="261">
        <f t="shared" si="591"/>
        <v>5.4861945371130379E-3</v>
      </c>
      <c r="AD1450" s="435">
        <f t="shared" si="593"/>
        <v>-1.5404755755591524E-2</v>
      </c>
      <c r="AE1450" s="478">
        <f t="shared" si="592"/>
        <v>-5.2318781614303582E-2</v>
      </c>
    </row>
    <row r="1451" spans="17:31" x14ac:dyDescent="0.3">
      <c r="Q1451" s="353">
        <v>1422</v>
      </c>
      <c r="R1451" s="54">
        <f t="shared" si="585"/>
        <v>2.8577896335060216E-38</v>
      </c>
      <c r="S1451" s="253">
        <f t="shared" si="580"/>
        <v>2.2551281448625812E-15</v>
      </c>
      <c r="T1451" s="253">
        <f t="shared" si="581"/>
        <v>1.0242081635135976E-15</v>
      </c>
      <c r="U1451">
        <f t="shared" si="586"/>
        <v>1.7809396807008245E-39</v>
      </c>
      <c r="V1451" s="253">
        <f t="shared" si="587"/>
        <v>1.0242081635135976E-15</v>
      </c>
      <c r="W1451" s="253">
        <f t="shared" si="588"/>
        <v>1.2309199813489836E-15</v>
      </c>
      <c r="X1451">
        <f t="shared" si="582"/>
        <v>113.65676595692612</v>
      </c>
      <c r="Y1451">
        <f t="shared" si="583"/>
        <v>15.595425926280697</v>
      </c>
      <c r="Z1451" s="55">
        <f t="shared" si="584"/>
        <v>8.5124747496230029</v>
      </c>
      <c r="AA1451" s="477">
        <f t="shared" si="589"/>
        <v>6.8452287928967852E-26</v>
      </c>
      <c r="AB1451" s="253">
        <f t="shared" si="590"/>
        <v>2395287852065.8828</v>
      </c>
      <c r="AC1451" s="261">
        <f t="shared" si="591"/>
        <v>5.4016810502411873E-3</v>
      </c>
      <c r="AD1451" s="435">
        <f t="shared" si="593"/>
        <v>-1.5404755755584917E-2</v>
      </c>
      <c r="AE1451" s="478">
        <f t="shared" si="592"/>
        <v>-5.2318781614303582E-2</v>
      </c>
    </row>
    <row r="1452" spans="17:31" x14ac:dyDescent="0.3">
      <c r="Q1452" s="353">
        <v>1423</v>
      </c>
      <c r="R1452" s="54">
        <f t="shared" si="585"/>
        <v>2.6814589720504944E-38</v>
      </c>
      <c r="S1452" s="253">
        <f t="shared" si="580"/>
        <v>2.1984044025677497E-15</v>
      </c>
      <c r="T1452" s="253">
        <f t="shared" si="581"/>
        <v>9.9844602664534081E-16</v>
      </c>
      <c r="U1452">
        <f t="shared" si="586"/>
        <v>1.6710525608692977E-39</v>
      </c>
      <c r="V1452" s="253">
        <f t="shared" si="587"/>
        <v>9.9844602664534081E-16</v>
      </c>
      <c r="W1452" s="253">
        <f t="shared" si="588"/>
        <v>1.1999583759224089E-15</v>
      </c>
      <c r="X1452">
        <f t="shared" si="582"/>
        <v>113.65676595692612</v>
      </c>
      <c r="Y1452">
        <f t="shared" si="583"/>
        <v>15.595425926280697</v>
      </c>
      <c r="Z1452" s="55">
        <f t="shared" si="584"/>
        <v>8.5124747496230029</v>
      </c>
      <c r="AA1452" s="477">
        <f t="shared" si="589"/>
        <v>6.4870947625812752E-26</v>
      </c>
      <c r="AB1452" s="253">
        <f t="shared" si="590"/>
        <v>2419240730586.5415</v>
      </c>
      <c r="AC1452" s="261">
        <f t="shared" si="591"/>
        <v>5.3184694729926331E-3</v>
      </c>
      <c r="AD1452" s="435">
        <f t="shared" si="593"/>
        <v>-1.5404755755588121E-2</v>
      </c>
      <c r="AE1452" s="478">
        <f t="shared" si="592"/>
        <v>-5.231878161430361E-2</v>
      </c>
    </row>
    <row r="1453" spans="17:31" x14ac:dyDescent="0.3">
      <c r="Q1453" s="353">
        <v>1424</v>
      </c>
      <c r="R1453" s="54">
        <f t="shared" si="585"/>
        <v>2.5160082234495741E-38</v>
      </c>
      <c r="S1453" s="253">
        <f t="shared" si="580"/>
        <v>2.1431074452417574E-15</v>
      </c>
      <c r="T1453" s="253">
        <f t="shared" si="581"/>
        <v>9.7333189056408706E-16</v>
      </c>
      <c r="U1453">
        <f t="shared" si="586"/>
        <v>1.5679456701694596E-39</v>
      </c>
      <c r="V1453" s="253">
        <f t="shared" si="587"/>
        <v>9.7333189056408706E-16</v>
      </c>
      <c r="W1453" s="253">
        <f t="shared" si="588"/>
        <v>1.1697755546776703E-15</v>
      </c>
      <c r="X1453">
        <f t="shared" si="582"/>
        <v>113.65676595692612</v>
      </c>
      <c r="Y1453">
        <f t="shared" si="583"/>
        <v>15.595425926280697</v>
      </c>
      <c r="Z1453" s="55">
        <f t="shared" si="584"/>
        <v>8.5124747496230029</v>
      </c>
      <c r="AA1453" s="477">
        <f t="shared" si="589"/>
        <v>6.1476978683864924E-26</v>
      </c>
      <c r="AB1453" s="253">
        <f t="shared" si="590"/>
        <v>2443433137892.4067</v>
      </c>
      <c r="AC1453" s="261">
        <f t="shared" si="591"/>
        <v>5.2365397497676673E-3</v>
      </c>
      <c r="AD1453" s="435">
        <f t="shared" si="593"/>
        <v>-1.5404755755581112E-2</v>
      </c>
      <c r="AE1453" s="478">
        <f t="shared" si="592"/>
        <v>-5.2318781614303665E-2</v>
      </c>
    </row>
    <row r="1454" spans="17:31" x14ac:dyDescent="0.3">
      <c r="Q1454" s="353">
        <v>1425</v>
      </c>
      <c r="R1454" s="54">
        <f t="shared" si="585"/>
        <v>2.3607660778882411E-38</v>
      </c>
      <c r="S1454" s="253">
        <f t="shared" si="580"/>
        <v>2.0892013846433973E-15</v>
      </c>
      <c r="T1454" s="253">
        <f t="shared" si="581"/>
        <v>9.4884945596121274E-16</v>
      </c>
      <c r="U1454">
        <f t="shared" si="586"/>
        <v>1.4712006565037333E-39</v>
      </c>
      <c r="V1454" s="253">
        <f t="shared" si="587"/>
        <v>9.4884945596121274E-16</v>
      </c>
      <c r="W1454" s="253">
        <f t="shared" si="588"/>
        <v>1.1403519286821845E-15</v>
      </c>
      <c r="X1454">
        <f t="shared" si="582"/>
        <v>113.65676595692612</v>
      </c>
      <c r="Y1454">
        <f t="shared" si="583"/>
        <v>15.595425926280697</v>
      </c>
      <c r="Z1454" s="55">
        <f t="shared" si="584"/>
        <v>8.5124747496230029</v>
      </c>
      <c r="AA1454" s="477">
        <f t="shared" si="589"/>
        <v>5.8260578061796593E-26</v>
      </c>
      <c r="AB1454" s="253">
        <f t="shared" si="590"/>
        <v>2467867469271.3311</v>
      </c>
      <c r="AC1454" s="261">
        <f t="shared" si="591"/>
        <v>5.1558721339180682E-3</v>
      </c>
      <c r="AD1454" s="435">
        <f t="shared" si="593"/>
        <v>-1.5404755755588065E-2</v>
      </c>
      <c r="AE1454" s="478">
        <f t="shared" si="592"/>
        <v>-5.2318781614303679E-2</v>
      </c>
    </row>
    <row r="1455" spans="17:31" x14ac:dyDescent="0.3">
      <c r="Q1455" s="353">
        <v>1426</v>
      </c>
      <c r="R1455" s="54">
        <f t="shared" si="585"/>
        <v>2.2151026465512377E-38</v>
      </c>
      <c r="S1455" s="253">
        <f t="shared" si="580"/>
        <v>2.0366512352363718E-15</v>
      </c>
      <c r="T1455" s="253">
        <f t="shared" si="581"/>
        <v>9.2498283350822831E-16</v>
      </c>
      <c r="U1455">
        <f t="shared" si="586"/>
        <v>1.3804249808369249E-39</v>
      </c>
      <c r="V1455" s="253">
        <f t="shared" si="587"/>
        <v>9.2498283350822831E-16</v>
      </c>
      <c r="W1455" s="253">
        <f t="shared" si="588"/>
        <v>1.1116684017281435E-15</v>
      </c>
      <c r="X1455">
        <f t="shared" si="582"/>
        <v>113.65676595692612</v>
      </c>
      <c r="Y1455">
        <f t="shared" si="583"/>
        <v>15.595425926280697</v>
      </c>
      <c r="Z1455" s="55">
        <f t="shared" si="584"/>
        <v>8.5124747496230029</v>
      </c>
      <c r="AA1455" s="477">
        <f t="shared" si="589"/>
        <v>5.5212455601458368E-26</v>
      </c>
      <c r="AB1455" s="253">
        <f t="shared" si="590"/>
        <v>2492546143964.0444</v>
      </c>
      <c r="AC1455" s="261">
        <f t="shared" si="591"/>
        <v>5.0764471829880175E-3</v>
      </c>
      <c r="AD1455" s="435">
        <f t="shared" si="593"/>
        <v>-1.54047557555881E-2</v>
      </c>
      <c r="AE1455" s="478">
        <f t="shared" si="592"/>
        <v>-5.2318781614303631E-2</v>
      </c>
    </row>
    <row r="1456" spans="17:31" x14ac:dyDescent="0.3">
      <c r="Q1456" s="353">
        <v>1427</v>
      </c>
      <c r="R1456" s="54">
        <f t="shared" si="585"/>
        <v>2.0784269058743141E-38</v>
      </c>
      <c r="S1456" s="253">
        <f t="shared" si="580"/>
        <v>1.98542289148341E-15</v>
      </c>
      <c r="T1456" s="253">
        <f t="shared" si="581"/>
        <v>9.0171653354447986E-16</v>
      </c>
      <c r="U1456">
        <f t="shared" si="586"/>
        <v>1.295250324484741E-39</v>
      </c>
      <c r="V1456" s="253">
        <f t="shared" si="587"/>
        <v>9.0171653354447986E-16</v>
      </c>
      <c r="W1456" s="253">
        <f t="shared" si="588"/>
        <v>1.0837063579389302E-15</v>
      </c>
      <c r="X1456">
        <f t="shared" si="582"/>
        <v>113.65676595692612</v>
      </c>
      <c r="Y1456">
        <f t="shared" si="583"/>
        <v>15.595425926280697</v>
      </c>
      <c r="Z1456" s="55">
        <f t="shared" si="584"/>
        <v>8.5124747496230029</v>
      </c>
      <c r="AA1456" s="477">
        <f t="shared" si="589"/>
        <v>5.232380719445623E-26</v>
      </c>
      <c r="AB1456" s="253">
        <f t="shared" si="590"/>
        <v>2517471605403.6851</v>
      </c>
      <c r="AC1456" s="261">
        <f t="shared" si="591"/>
        <v>4.9982457540279262E-3</v>
      </c>
      <c r="AD1456" s="435">
        <f t="shared" si="593"/>
        <v>-1.5404755755591588E-2</v>
      </c>
      <c r="AE1456" s="478">
        <f t="shared" si="592"/>
        <v>-5.2318781614303679E-2</v>
      </c>
    </row>
    <row r="1457" spans="17:31" x14ac:dyDescent="0.3">
      <c r="Q1457" s="353">
        <v>1428</v>
      </c>
      <c r="R1457" s="54">
        <f t="shared" si="585"/>
        <v>1.9501842994896859E-38</v>
      </c>
      <c r="S1457" s="253">
        <f t="shared" si="580"/>
        <v>1.9354831057114317E-15</v>
      </c>
      <c r="T1457" s="253">
        <f t="shared" si="581"/>
        <v>8.7903545602420564E-16</v>
      </c>
      <c r="U1457">
        <f t="shared" si="586"/>
        <v>1.2153310946754136E-39</v>
      </c>
      <c r="V1457" s="253">
        <f t="shared" si="587"/>
        <v>8.7903545602420564E-16</v>
      </c>
      <c r="W1457" s="253">
        <f t="shared" si="588"/>
        <v>1.056447649687226E-15</v>
      </c>
      <c r="X1457">
        <f t="shared" si="582"/>
        <v>113.65676595692612</v>
      </c>
      <c r="Y1457">
        <f t="shared" si="583"/>
        <v>15.595425926280697</v>
      </c>
      <c r="Z1457" s="55">
        <f t="shared" si="584"/>
        <v>8.5124747496230029</v>
      </c>
      <c r="AA1457" s="477">
        <f t="shared" si="589"/>
        <v>4.9586289352620549E-26</v>
      </c>
      <c r="AB1457" s="253">
        <f t="shared" si="590"/>
        <v>2542646321457.7222</v>
      </c>
      <c r="AC1457" s="261">
        <f t="shared" si="591"/>
        <v>4.9212489989807545E-3</v>
      </c>
      <c r="AD1457" s="435">
        <f t="shared" si="593"/>
        <v>-1.5404755755581336E-2</v>
      </c>
      <c r="AE1457" s="478">
        <f t="shared" si="592"/>
        <v>-5.2318781614303547E-2</v>
      </c>
    </row>
    <row r="1458" spans="17:31" x14ac:dyDescent="0.3">
      <c r="Q1458" s="353">
        <v>1429</v>
      </c>
      <c r="R1458" s="54">
        <f t="shared" si="585"/>
        <v>1.8298544881356847E-38</v>
      </c>
      <c r="S1458" s="253">
        <f t="shared" si="580"/>
        <v>1.8867994665335502E-15</v>
      </c>
      <c r="T1458" s="253">
        <f t="shared" si="581"/>
        <v>8.5692488071648848E-16</v>
      </c>
      <c r="U1458">
        <f t="shared" si="586"/>
        <v>1.1403430223208103E-39</v>
      </c>
      <c r="V1458" s="253">
        <f t="shared" si="587"/>
        <v>8.5692488071648848E-16</v>
      </c>
      <c r="W1458" s="253">
        <f t="shared" si="588"/>
        <v>1.0298745858170618E-15</v>
      </c>
      <c r="X1458">
        <f t="shared" si="582"/>
        <v>113.65676595692612</v>
      </c>
      <c r="Y1458">
        <f t="shared" si="583"/>
        <v>15.595425926280697</v>
      </c>
      <c r="Z1458" s="55">
        <f t="shared" si="584"/>
        <v>8.5124747496230029</v>
      </c>
      <c r="AA1458" s="477">
        <f t="shared" si="589"/>
        <v>4.699199510891713E-26</v>
      </c>
      <c r="AB1458" s="253">
        <f t="shared" si="590"/>
        <v>2568072784672.2993</v>
      </c>
      <c r="AC1458" s="261">
        <f t="shared" si="591"/>
        <v>4.8454383601390242E-3</v>
      </c>
      <c r="AD1458" s="435">
        <f t="shared" si="593"/>
        <v>-1.5404755755587972E-2</v>
      </c>
      <c r="AE1458" s="478">
        <f t="shared" si="592"/>
        <v>-5.2318781614303547E-2</v>
      </c>
    </row>
    <row r="1459" spans="17:31" x14ac:dyDescent="0.3">
      <c r="Q1459" s="353">
        <v>1430</v>
      </c>
      <c r="R1459" s="54">
        <f t="shared" si="585"/>
        <v>1.7169492384009509E-38</v>
      </c>
      <c r="S1459" s="253">
        <f t="shared" si="580"/>
        <v>1.8393403778136952E-15</v>
      </c>
      <c r="T1459" s="253">
        <f t="shared" si="581"/>
        <v>8.3537045765165034E-16</v>
      </c>
      <c r="U1459">
        <f t="shared" si="586"/>
        <v>1.0699818463075373E-39</v>
      </c>
      <c r="V1459" s="253">
        <f t="shared" si="587"/>
        <v>8.3537045765165034E-16</v>
      </c>
      <c r="W1459" s="253">
        <f t="shared" si="588"/>
        <v>1.0039699201620449E-15</v>
      </c>
      <c r="X1459">
        <f t="shared" si="582"/>
        <v>113.65676595692612</v>
      </c>
      <c r="Y1459">
        <f t="shared" si="583"/>
        <v>15.595425926280697</v>
      </c>
      <c r="Z1459" s="55">
        <f t="shared" si="584"/>
        <v>8.5124747496230029</v>
      </c>
      <c r="AA1459" s="477">
        <f t="shared" si="589"/>
        <v>4.453343117919327E-26</v>
      </c>
      <c r="AB1459" s="253">
        <f t="shared" si="590"/>
        <v>2593753512519.0225</v>
      </c>
      <c r="AC1459" s="261">
        <f t="shared" si="591"/>
        <v>4.7707955656723254E-3</v>
      </c>
      <c r="AD1459" s="435">
        <f t="shared" si="593"/>
        <v>-1.5404755755588057E-2</v>
      </c>
      <c r="AE1459" s="478">
        <f t="shared" si="592"/>
        <v>-5.2318781614303637E-2</v>
      </c>
    </row>
    <row r="1460" spans="17:31" x14ac:dyDescent="0.3">
      <c r="Q1460" s="353">
        <v>1431</v>
      </c>
      <c r="R1460" s="54">
        <f t="shared" si="585"/>
        <v>1.6110104417368382E-38</v>
      </c>
      <c r="S1460" s="253">
        <f t="shared" si="580"/>
        <v>1.7930750381604845E-15</v>
      </c>
      <c r="T1460" s="253">
        <f t="shared" si="581"/>
        <v>8.1435819780801509E-16</v>
      </c>
      <c r="U1460">
        <f t="shared" si="586"/>
        <v>1.0039620789696077E-39</v>
      </c>
      <c r="V1460" s="253">
        <f t="shared" si="587"/>
        <v>8.1435819780801509E-16</v>
      </c>
      <c r="W1460" s="253">
        <f t="shared" si="588"/>
        <v>9.787168403524694E-16</v>
      </c>
      <c r="X1460">
        <f t="shared" si="582"/>
        <v>113.65676595692612</v>
      </c>
      <c r="Y1460">
        <f t="shared" si="583"/>
        <v>15.595425926280697</v>
      </c>
      <c r="Z1460" s="55">
        <f t="shared" si="584"/>
        <v>8.5124747496230029</v>
      </c>
      <c r="AA1460" s="477">
        <f t="shared" si="589"/>
        <v>4.2203496318793438E-26</v>
      </c>
      <c r="AB1460" s="253">
        <f t="shared" si="590"/>
        <v>2619691047644.2129</v>
      </c>
      <c r="AC1460" s="261">
        <f t="shared" si="591"/>
        <v>4.6973026252233171E-3</v>
      </c>
      <c r="AD1460" s="435">
        <f t="shared" si="593"/>
        <v>-1.5404755755584603E-2</v>
      </c>
      <c r="AE1460" s="478">
        <f t="shared" si="592"/>
        <v>-5.2318781614303596E-2</v>
      </c>
    </row>
    <row r="1461" spans="17:31" x14ac:dyDescent="0.3">
      <c r="Q1461" s="353">
        <v>1432</v>
      </c>
      <c r="R1461" s="54">
        <f t="shared" si="585"/>
        <v>1.5116082557002433E-38</v>
      </c>
      <c r="S1461" s="253">
        <f t="shared" si="580"/>
        <v>1.7479734209368049E-15</v>
      </c>
      <c r="T1461" s="253">
        <f t="shared" si="581"/>
        <v>7.9387446403288937E-16</v>
      </c>
      <c r="U1461">
        <f t="shared" si="586"/>
        <v>9.4201584773361851E-40</v>
      </c>
      <c r="V1461" s="253">
        <f t="shared" si="587"/>
        <v>7.9387446403288937E-16</v>
      </c>
      <c r="W1461" s="253">
        <f t="shared" si="588"/>
        <v>9.5409895690391545E-16</v>
      </c>
      <c r="X1461">
        <f t="shared" si="582"/>
        <v>113.65676595692612</v>
      </c>
      <c r="Y1461">
        <f t="shared" si="583"/>
        <v>15.595425926280697</v>
      </c>
      <c r="Z1461" s="55">
        <f t="shared" si="584"/>
        <v>8.5124747496230029</v>
      </c>
      <c r="AA1461" s="477">
        <f t="shared" si="589"/>
        <v>3.9995460811530418E-26</v>
      </c>
      <c r="AB1461" s="253">
        <f t="shared" si="590"/>
        <v>2645887958120.6553</v>
      </c>
      <c r="AC1461" s="261">
        <f t="shared" si="591"/>
        <v>4.6249418255716679E-3</v>
      </c>
      <c r="AD1461" s="435">
        <f t="shared" si="593"/>
        <v>-1.5404755755588358E-2</v>
      </c>
      <c r="AE1461" s="478">
        <f t="shared" si="592"/>
        <v>-5.231878161430361E-2</v>
      </c>
    </row>
    <row r="1462" spans="17:31" x14ac:dyDescent="0.3">
      <c r="Q1462" s="353">
        <v>1433</v>
      </c>
      <c r="R1462" s="54">
        <f t="shared" si="585"/>
        <v>1.4183393598850334E-38</v>
      </c>
      <c r="S1462" s="253">
        <f t="shared" si="580"/>
        <v>1.7040062547722954E-15</v>
      </c>
      <c r="T1462" s="253">
        <f t="shared" si="581"/>
        <v>7.7390596219194698E-16</v>
      </c>
      <c r="U1462">
        <f t="shared" si="586"/>
        <v>8.8389180823646536E-40</v>
      </c>
      <c r="V1462" s="253">
        <f t="shared" si="587"/>
        <v>7.7390596219194698E-16</v>
      </c>
      <c r="W1462" s="253">
        <f t="shared" si="588"/>
        <v>9.3010029258034845E-16</v>
      </c>
      <c r="X1462">
        <f t="shared" si="582"/>
        <v>113.65676595692612</v>
      </c>
      <c r="Y1462">
        <f t="shared" si="583"/>
        <v>15.595425926280697</v>
      </c>
      <c r="Z1462" s="55">
        <f t="shared" si="584"/>
        <v>8.5124747496230029</v>
      </c>
      <c r="AA1462" s="477">
        <f t="shared" si="589"/>
        <v>3.7902947031768518E-26</v>
      </c>
      <c r="AB1462" s="253">
        <f t="shared" si="590"/>
        <v>2672346837701.8618</v>
      </c>
      <c r="AC1462" s="261">
        <f t="shared" si="591"/>
        <v>4.5536957263649491E-3</v>
      </c>
      <c r="AD1462" s="435">
        <f t="shared" si="593"/>
        <v>-1.5404755755584549E-2</v>
      </c>
      <c r="AE1462" s="478">
        <f t="shared" si="592"/>
        <v>-5.2318781614303651E-2</v>
      </c>
    </row>
    <row r="1463" spans="17:31" x14ac:dyDescent="0.3">
      <c r="Q1463" s="353">
        <v>1434</v>
      </c>
      <c r="R1463" s="54">
        <f t="shared" si="585"/>
        <v>1.3308253194655815E-38</v>
      </c>
      <c r="S1463" s="253">
        <f t="shared" si="580"/>
        <v>1.6611450045658797E-15</v>
      </c>
      <c r="T1463" s="253">
        <f t="shared" si="581"/>
        <v>7.54439732541177E-16</v>
      </c>
      <c r="U1463">
        <f t="shared" si="586"/>
        <v>8.2935412450561374E-40</v>
      </c>
      <c r="V1463" s="253">
        <f t="shared" si="587"/>
        <v>7.54439732541177E-16</v>
      </c>
      <c r="W1463" s="253">
        <f t="shared" si="588"/>
        <v>9.0670527202470259E-16</v>
      </c>
      <c r="X1463">
        <f t="shared" si="582"/>
        <v>113.65676595692612</v>
      </c>
      <c r="Y1463">
        <f t="shared" si="583"/>
        <v>15.595425926280697</v>
      </c>
      <c r="Z1463" s="55">
        <f t="shared" si="584"/>
        <v>8.5124747496230029</v>
      </c>
      <c r="AA1463" s="477">
        <f t="shared" si="589"/>
        <v>3.5919911023474908E-26</v>
      </c>
      <c r="AB1463" s="253">
        <f t="shared" si="590"/>
        <v>2699070306078.8804</v>
      </c>
      <c r="AC1463" s="261">
        <f t="shared" si="591"/>
        <v>4.4835471559150162E-3</v>
      </c>
      <c r="AD1463" s="435">
        <f t="shared" si="593"/>
        <v>-1.54047557555915E-2</v>
      </c>
      <c r="AE1463" s="478">
        <f t="shared" si="592"/>
        <v>-5.2318781614303513E-2</v>
      </c>
    </row>
    <row r="1464" spans="17:31" x14ac:dyDescent="0.3">
      <c r="Q1464" s="353">
        <v>1435</v>
      </c>
      <c r="R1464" s="54">
        <f t="shared" si="585"/>
        <v>1.2487110497125504E-38</v>
      </c>
      <c r="S1464" s="253">
        <f t="shared" si="580"/>
        <v>1.6193618529662574E-15</v>
      </c>
      <c r="T1464" s="253">
        <f t="shared" si="581"/>
        <v>7.3546314131590672E-16</v>
      </c>
      <c r="U1464">
        <f t="shared" si="586"/>
        <v>7.7818151206404232E-40</v>
      </c>
      <c r="V1464" s="253">
        <f t="shared" si="587"/>
        <v>7.3546314131590672E-16</v>
      </c>
      <c r="W1464" s="253">
        <f t="shared" si="588"/>
        <v>8.8389871165035072E-16</v>
      </c>
      <c r="X1464">
        <f t="shared" si="582"/>
        <v>113.65676595692612</v>
      </c>
      <c r="Y1464">
        <f t="shared" si="583"/>
        <v>15.595425926280697</v>
      </c>
      <c r="Z1464" s="55">
        <f t="shared" si="584"/>
        <v>8.5124747496230029</v>
      </c>
      <c r="AA1464" s="477">
        <f t="shared" si="589"/>
        <v>3.404062504303251E-26</v>
      </c>
      <c r="AB1464" s="253">
        <f t="shared" si="590"/>
        <v>2726061009139.6694</v>
      </c>
      <c r="AC1464" s="261">
        <f t="shared" si="591"/>
        <v>4.4144792070594987E-3</v>
      </c>
      <c r="AD1464" s="435">
        <f t="shared" si="593"/>
        <v>-1.5404755755584755E-2</v>
      </c>
      <c r="AE1464" s="478">
        <f t="shared" si="592"/>
        <v>-5.2318781614303519E-2</v>
      </c>
    </row>
    <row r="1465" spans="17:31" x14ac:dyDescent="0.3">
      <c r="Q1465" s="353">
        <v>1436</v>
      </c>
      <c r="R1465" s="54">
        <f t="shared" si="585"/>
        <v>1.1716633752507642E-38</v>
      </c>
      <c r="S1465" s="253">
        <f t="shared" si="580"/>
        <v>1.5786296823182181E-15</v>
      </c>
      <c r="T1465" s="253">
        <f t="shared" si="581"/>
        <v>7.1696387253138583E-16</v>
      </c>
      <c r="U1465">
        <f t="shared" si="586"/>
        <v>7.301663400773021E-40</v>
      </c>
      <c r="V1465" s="253">
        <f t="shared" si="587"/>
        <v>7.1696387253138583E-16</v>
      </c>
      <c r="W1465" s="253">
        <f t="shared" si="588"/>
        <v>8.6166580978683225E-16</v>
      </c>
      <c r="X1465">
        <f t="shared" si="582"/>
        <v>113.65676595692612</v>
      </c>
      <c r="Y1465">
        <f t="shared" si="583"/>
        <v>15.595425926280697</v>
      </c>
      <c r="Z1465" s="55">
        <f t="shared" si="584"/>
        <v>8.5124747496230029</v>
      </c>
      <c r="AA1465" s="477">
        <f t="shared" si="589"/>
        <v>3.2259661015391702E-26</v>
      </c>
      <c r="AB1465" s="253">
        <f t="shared" si="590"/>
        <v>2753321619231.0659</v>
      </c>
      <c r="AC1465" s="261">
        <f t="shared" si="591"/>
        <v>4.3464752330866253E-3</v>
      </c>
      <c r="AD1465" s="435">
        <f t="shared" si="593"/>
        <v>-1.5404755755587996E-2</v>
      </c>
      <c r="AE1465" s="478">
        <f t="shared" si="592"/>
        <v>-5.2318781614303506E-2</v>
      </c>
    </row>
    <row r="1466" spans="17:31" x14ac:dyDescent="0.3">
      <c r="Q1466" s="353">
        <v>1437</v>
      </c>
      <c r="R1466" s="54">
        <f t="shared" si="585"/>
        <v>1.0993696782134077E-38</v>
      </c>
      <c r="S1466" s="253">
        <f t="shared" si="580"/>
        <v>1.5389220570629592E-15</v>
      </c>
      <c r="T1466" s="253">
        <f t="shared" si="581"/>
        <v>6.9892991998956565E-16</v>
      </c>
      <c r="U1466">
        <f t="shared" si="586"/>
        <v>6.8511378889968563E-40</v>
      </c>
      <c r="V1466" s="253">
        <f t="shared" si="587"/>
        <v>6.9892991998956565E-16</v>
      </c>
      <c r="W1466" s="253">
        <f t="shared" si="588"/>
        <v>8.3999213707339357E-16</v>
      </c>
      <c r="X1466">
        <f t="shared" si="582"/>
        <v>113.65676595692612</v>
      </c>
      <c r="Y1466">
        <f t="shared" si="583"/>
        <v>15.595425926280697</v>
      </c>
      <c r="Z1466" s="55">
        <f t="shared" si="584"/>
        <v>8.5124747496230029</v>
      </c>
      <c r="AA1466" s="477">
        <f t="shared" si="589"/>
        <v>3.057187485577596E-26</v>
      </c>
      <c r="AB1466" s="253">
        <f t="shared" si="590"/>
        <v>2780854835423.3765</v>
      </c>
      <c r="AC1466" s="261">
        <f t="shared" si="591"/>
        <v>4.2795188437232271E-3</v>
      </c>
      <c r="AD1466" s="435">
        <f t="shared" si="593"/>
        <v>-1.5404755755584863E-2</v>
      </c>
      <c r="AE1466" s="478">
        <f t="shared" si="592"/>
        <v>-5.2318781614303582E-2</v>
      </c>
    </row>
    <row r="1467" spans="17:31" x14ac:dyDescent="0.3">
      <c r="Q1467" s="353">
        <v>1438</v>
      </c>
      <c r="R1467" s="54">
        <f t="shared" si="585"/>
        <v>1.0315366298074981E-38</v>
      </c>
      <c r="S1467" s="253">
        <f t="shared" si="580"/>
        <v>1.5002132065812094E-15</v>
      </c>
      <c r="T1467" s="253">
        <f t="shared" si="581"/>
        <v>6.813495794869857E-16</v>
      </c>
      <c r="U1467">
        <f t="shared" si="586"/>
        <v>6.42841059601282E-40</v>
      </c>
      <c r="V1467" s="253">
        <f t="shared" si="587"/>
        <v>6.813495794869857E-16</v>
      </c>
      <c r="W1467" s="253">
        <f t="shared" si="588"/>
        <v>8.1886362709422365E-16</v>
      </c>
      <c r="X1467">
        <f t="shared" si="582"/>
        <v>113.65676595692612</v>
      </c>
      <c r="Y1467">
        <f t="shared" si="583"/>
        <v>15.595425926280697</v>
      </c>
      <c r="Z1467" s="55">
        <f t="shared" si="584"/>
        <v>8.5124747496230029</v>
      </c>
      <c r="AA1467" s="477">
        <f t="shared" si="589"/>
        <v>2.8972391611656797E-26</v>
      </c>
      <c r="AB1467" s="253">
        <f t="shared" si="590"/>
        <v>2808663383777.6104</v>
      </c>
      <c r="AC1467" s="261">
        <f t="shared" si="591"/>
        <v>4.2135939011842347E-3</v>
      </c>
      <c r="AD1467" s="435">
        <f t="shared" si="593"/>
        <v>-1.5404755755587923E-2</v>
      </c>
      <c r="AE1467" s="478">
        <f t="shared" si="592"/>
        <v>-5.2318781614303637E-2</v>
      </c>
    </row>
    <row r="1468" spans="17:31" x14ac:dyDescent="0.3">
      <c r="Q1468" s="353">
        <v>1439</v>
      </c>
      <c r="R1468" s="54">
        <f t="shared" si="585"/>
        <v>9.6788900014400466E-39</v>
      </c>
      <c r="S1468" s="253">
        <f t="shared" si="580"/>
        <v>1.462478008467844E-15</v>
      </c>
      <c r="T1468" s="253">
        <f t="shared" si="581"/>
        <v>6.6421144121863167E-16</v>
      </c>
      <c r="U1468">
        <f t="shared" si="586"/>
        <v>6.031766322686088E-40</v>
      </c>
      <c r="V1468" s="253">
        <f t="shared" si="587"/>
        <v>6.6421144121863167E-16</v>
      </c>
      <c r="W1468" s="253">
        <f t="shared" si="588"/>
        <v>7.9826656724921232E-16</v>
      </c>
      <c r="X1468">
        <f t="shared" si="582"/>
        <v>113.65676595692612</v>
      </c>
      <c r="Y1468">
        <f t="shared" si="583"/>
        <v>15.595425926280697</v>
      </c>
      <c r="Z1468" s="55">
        <f t="shared" si="584"/>
        <v>8.5124747496230029</v>
      </c>
      <c r="AA1468" s="477">
        <f t="shared" si="589"/>
        <v>2.7456591382082443E-26</v>
      </c>
      <c r="AB1468" s="253">
        <f t="shared" si="590"/>
        <v>2836750017615.3867</v>
      </c>
      <c r="AC1468" s="261">
        <f t="shared" si="591"/>
        <v>4.148684516283271E-3</v>
      </c>
      <c r="AD1468" s="435">
        <f t="shared" si="593"/>
        <v>-1.5404755755584521E-2</v>
      </c>
      <c r="AE1468" s="478">
        <f t="shared" si="592"/>
        <v>-5.2318781614303637E-2</v>
      </c>
    </row>
    <row r="1469" spans="17:31" x14ac:dyDescent="0.3">
      <c r="Q1469" s="353">
        <v>1440</v>
      </c>
      <c r="R1469" s="54">
        <f t="shared" si="585"/>
        <v>9.0816854150354824E-39</v>
      </c>
      <c r="S1469" s="253">
        <f t="shared" si="580"/>
        <v>1.4256919722272099E-15</v>
      </c>
      <c r="T1469" s="253">
        <f t="shared" si="581"/>
        <v>6.4750438237286468E-16</v>
      </c>
      <c r="U1469">
        <f t="shared" si="586"/>
        <v>5.6595957006940232E-40</v>
      </c>
      <c r="V1469" s="253">
        <f t="shared" si="587"/>
        <v>6.4750438237286468E-16</v>
      </c>
      <c r="W1469" s="253">
        <f t="shared" si="588"/>
        <v>7.7818758985434519E-16</v>
      </c>
      <c r="X1469">
        <f t="shared" si="582"/>
        <v>113.65676595692612</v>
      </c>
      <c r="Y1469">
        <f t="shared" si="583"/>
        <v>15.595425926280697</v>
      </c>
      <c r="Z1469" s="55">
        <f t="shared" si="584"/>
        <v>8.5124747496230029</v>
      </c>
      <c r="AA1469" s="477">
        <f t="shared" si="589"/>
        <v>2.60200959736901E-26</v>
      </c>
      <c r="AB1469" s="253">
        <f t="shared" si="590"/>
        <v>2865117517791.5405</v>
      </c>
      <c r="AC1469" s="261">
        <f t="shared" si="591"/>
        <v>4.0847750446029365E-3</v>
      </c>
      <c r="AD1469" s="435">
        <f t="shared" si="593"/>
        <v>-1.5404755755588247E-2</v>
      </c>
      <c r="AE1469" s="478">
        <f t="shared" si="592"/>
        <v>-5.2318781614303658E-2</v>
      </c>
    </row>
    <row r="1470" spans="17:31" x14ac:dyDescent="0.3">
      <c r="Q1470" s="353">
        <v>1441</v>
      </c>
      <c r="R1470" s="54">
        <f t="shared" si="585"/>
        <v>8.5213294050657778E-39</v>
      </c>
      <c r="S1470" s="253">
        <f t="shared" si="580"/>
        <v>1.3898312233785654E-15</v>
      </c>
      <c r="T1470" s="253">
        <f t="shared" si="581"/>
        <v>6.3121755991261342E-16</v>
      </c>
      <c r="U1470">
        <f t="shared" si="586"/>
        <v>5.3103886625783776E-40</v>
      </c>
      <c r="V1470" s="253">
        <f t="shared" si="587"/>
        <v>6.3121755991261342E-16</v>
      </c>
      <c r="W1470" s="253">
        <f t="shared" si="588"/>
        <v>7.5861366346595194E-16</v>
      </c>
      <c r="X1470">
        <f t="shared" si="582"/>
        <v>113.65676595692612</v>
      </c>
      <c r="Y1470">
        <f t="shared" si="583"/>
        <v>15.595425926280697</v>
      </c>
      <c r="Z1470" s="55">
        <f t="shared" si="584"/>
        <v>8.5124747496230029</v>
      </c>
      <c r="AA1470" s="477">
        <f t="shared" si="589"/>
        <v>2.4658756254859389E-26</v>
      </c>
      <c r="AB1470" s="253">
        <f t="shared" si="590"/>
        <v>2893768692969.4561</v>
      </c>
      <c r="AC1470" s="261">
        <f t="shared" si="591"/>
        <v>4.0218500827243209E-3</v>
      </c>
      <c r="AD1470" s="435">
        <f t="shared" si="593"/>
        <v>-1.5404755755584646E-2</v>
      </c>
      <c r="AE1470" s="478">
        <f t="shared" si="592"/>
        <v>-5.2318781614303533E-2</v>
      </c>
    </row>
    <row r="1471" spans="17:31" x14ac:dyDescent="0.3">
      <c r="Q1471" s="353">
        <v>1442</v>
      </c>
      <c r="R1471" s="54">
        <f t="shared" si="585"/>
        <v>7.9955483493649474E-39</v>
      </c>
      <c r="S1471" s="253">
        <f t="shared" si="580"/>
        <v>1.3548724879613192E-15</v>
      </c>
      <c r="T1471" s="253">
        <f t="shared" si="581"/>
        <v>6.1534040353814172E-16</v>
      </c>
      <c r="U1471">
        <f t="shared" si="586"/>
        <v>4.9827283147067975E-40</v>
      </c>
      <c r="V1471" s="253">
        <f t="shared" si="587"/>
        <v>6.1534040353814172E-16</v>
      </c>
      <c r="W1471" s="253">
        <f t="shared" si="588"/>
        <v>7.3953208442317744E-16</v>
      </c>
      <c r="X1471">
        <f t="shared" si="582"/>
        <v>113.65676595692612</v>
      </c>
      <c r="Y1471">
        <f t="shared" si="583"/>
        <v>15.595425926280697</v>
      </c>
      <c r="Z1471" s="55">
        <f t="shared" si="584"/>
        <v>8.5124747496230029</v>
      </c>
      <c r="AA1471" s="477">
        <f t="shared" si="589"/>
        <v>2.3368640171481058E-26</v>
      </c>
      <c r="AB1471" s="253">
        <f t="shared" si="590"/>
        <v>2922706379899.1509</v>
      </c>
      <c r="AC1471" s="261">
        <f t="shared" si="591"/>
        <v>3.9598944645143613E-3</v>
      </c>
      <c r="AD1471" s="435">
        <f t="shared" si="593"/>
        <v>-1.5404755755588013E-2</v>
      </c>
      <c r="AE1471" s="478">
        <f t="shared" si="592"/>
        <v>-5.2318781614303561E-2</v>
      </c>
    </row>
    <row r="1472" spans="17:31" x14ac:dyDescent="0.3">
      <c r="Q1472" s="353">
        <v>1443</v>
      </c>
      <c r="R1472" s="54">
        <f t="shared" si="585"/>
        <v>7.5022089122652643E-39</v>
      </c>
      <c r="S1472" s="253">
        <f t="shared" si="580"/>
        <v>1.3207930774300033E-15</v>
      </c>
      <c r="T1472" s="253">
        <f t="shared" si="581"/>
        <v>5.9986260882682083E-16</v>
      </c>
      <c r="U1472">
        <f t="shared" si="586"/>
        <v>4.675285188283411E-40</v>
      </c>
      <c r="V1472" s="253">
        <f t="shared" si="587"/>
        <v>5.9986260882682083E-16</v>
      </c>
      <c r="W1472" s="253">
        <f t="shared" si="588"/>
        <v>7.2093046860318251E-16</v>
      </c>
      <c r="X1472">
        <f t="shared" si="582"/>
        <v>113.65676595692612</v>
      </c>
      <c r="Y1472">
        <f t="shared" si="583"/>
        <v>15.595425926280697</v>
      </c>
      <c r="Z1472" s="55">
        <f t="shared" si="584"/>
        <v>8.5124747496230029</v>
      </c>
      <c r="AA1472" s="477">
        <f t="shared" si="589"/>
        <v>2.2146021389726098E-26</v>
      </c>
      <c r="AB1472" s="253">
        <f t="shared" si="590"/>
        <v>2951933443698.1426</v>
      </c>
      <c r="AC1472" s="261">
        <f t="shared" si="591"/>
        <v>3.8988932574706113E-3</v>
      </c>
      <c r="AD1472" s="435">
        <f t="shared" si="593"/>
        <v>-1.5404755755588327E-2</v>
      </c>
      <c r="AE1472" s="478">
        <f t="shared" si="592"/>
        <v>-5.2318781614303637E-2</v>
      </c>
    </row>
    <row r="1473" spans="17:31" x14ac:dyDescent="0.3">
      <c r="Q1473" s="353">
        <v>1444</v>
      </c>
      <c r="R1473" s="54">
        <f t="shared" si="585"/>
        <v>7.0393093886728469E-39</v>
      </c>
      <c r="S1473" s="253">
        <f t="shared" si="580"/>
        <v>1.2875708739292337E-15</v>
      </c>
      <c r="T1473" s="253">
        <f t="shared" si="581"/>
        <v>5.8477413054548053E-16</v>
      </c>
      <c r="U1473">
        <f t="shared" si="586"/>
        <v>4.3868118450822007E-40</v>
      </c>
      <c r="V1473" s="253">
        <f t="shared" si="587"/>
        <v>5.8477413054548053E-16</v>
      </c>
      <c r="W1473" s="253">
        <f t="shared" si="588"/>
        <v>7.0279674338375318E-16</v>
      </c>
      <c r="X1473">
        <f t="shared" si="582"/>
        <v>113.65676595692612</v>
      </c>
      <c r="Y1473">
        <f t="shared" si="583"/>
        <v>15.595425926280697</v>
      </c>
      <c r="Z1473" s="55">
        <f t="shared" si="584"/>
        <v>8.5124747496230029</v>
      </c>
      <c r="AA1473" s="477">
        <f t="shared" si="589"/>
        <v>2.0987368533011321E-26</v>
      </c>
      <c r="AB1473" s="253">
        <f t="shared" si="590"/>
        <v>2981452778135.124</v>
      </c>
      <c r="AC1473" s="261">
        <f t="shared" si="591"/>
        <v>3.8388317591221666E-3</v>
      </c>
      <c r="AD1473" s="435">
        <f t="shared" si="593"/>
        <v>-1.5404755755588266E-2</v>
      </c>
      <c r="AE1473" s="478">
        <f t="shared" si="592"/>
        <v>-5.2318781614303651E-2</v>
      </c>
    </row>
    <row r="1474" spans="17:31" x14ac:dyDescent="0.3">
      <c r="Q1474" s="353">
        <v>1445</v>
      </c>
      <c r="R1474" s="54">
        <f t="shared" si="585"/>
        <v>6.6049715822290659E-39</v>
      </c>
      <c r="S1474" s="253">
        <f t="shared" si="580"/>
        <v>1.2551843159389587E-15</v>
      </c>
      <c r="T1474" s="253">
        <f t="shared" si="581"/>
        <v>5.7006517613093327E-16</v>
      </c>
      <c r="U1474">
        <f t="shared" si="586"/>
        <v>4.1161378160161438E-40</v>
      </c>
      <c r="V1474" s="253">
        <f t="shared" si="587"/>
        <v>5.7006517613093327E-16</v>
      </c>
      <c r="W1474" s="253">
        <f t="shared" si="588"/>
        <v>6.8511913980802541E-16</v>
      </c>
      <c r="X1474">
        <f t="shared" si="582"/>
        <v>113.65676595692612</v>
      </c>
      <c r="Y1474">
        <f t="shared" si="583"/>
        <v>15.595425926280697</v>
      </c>
      <c r="Z1474" s="55">
        <f t="shared" si="584"/>
        <v>8.5124747496230029</v>
      </c>
      <c r="AA1474" s="477">
        <f t="shared" si="589"/>
        <v>1.9889334982073795E-26</v>
      </c>
      <c r="AB1474" s="253">
        <f t="shared" si="590"/>
        <v>3011267305916.4751</v>
      </c>
      <c r="AC1474" s="261">
        <f t="shared" si="591"/>
        <v>3.7796954934861088E-3</v>
      </c>
      <c r="AD1474" s="435">
        <f t="shared" si="593"/>
        <v>-1.5404755755584523E-2</v>
      </c>
      <c r="AE1474" s="478">
        <f t="shared" si="592"/>
        <v>-5.2318781614303547E-2</v>
      </c>
    </row>
    <row r="1475" spans="17:31" x14ac:dyDescent="0.3">
      <c r="Q1475" s="353">
        <v>1446</v>
      </c>
      <c r="R1475" s="54">
        <f t="shared" si="585"/>
        <v>6.1974331846037044E-39</v>
      </c>
      <c r="S1475" s="253">
        <f t="shared" si="580"/>
        <v>1.2236123842808603E-15</v>
      </c>
      <c r="T1475" s="253">
        <f t="shared" si="581"/>
        <v>5.5572619933452242E-16</v>
      </c>
      <c r="U1475">
        <f t="shared" si="586"/>
        <v>3.8621648520055632E-40</v>
      </c>
      <c r="V1475" s="253">
        <f t="shared" si="587"/>
        <v>5.5572619933452242E-16</v>
      </c>
      <c r="W1475" s="253">
        <f t="shared" si="588"/>
        <v>6.6788618494633792E-16</v>
      </c>
      <c r="X1475">
        <f t="shared" si="582"/>
        <v>113.65676595692612</v>
      </c>
      <c r="Y1475">
        <f t="shared" si="583"/>
        <v>15.595425926280697</v>
      </c>
      <c r="Z1475" s="55">
        <f t="shared" si="584"/>
        <v>8.5124747496230029</v>
      </c>
      <c r="AA1475" s="477">
        <f t="shared" si="589"/>
        <v>1.8848749208692948E-26</v>
      </c>
      <c r="AB1475" s="253">
        <f t="shared" si="590"/>
        <v>3041379978975.6396</v>
      </c>
      <c r="AC1475" s="261">
        <f t="shared" si="591"/>
        <v>3.7214702075784715E-3</v>
      </c>
      <c r="AD1475" s="435">
        <f t="shared" si="593"/>
        <v>-1.5404755755584589E-2</v>
      </c>
      <c r="AE1475" s="478">
        <f t="shared" si="592"/>
        <v>-5.2318781614303575E-2</v>
      </c>
    </row>
    <row r="1476" spans="17:31" x14ac:dyDescent="0.3">
      <c r="Q1476" s="353">
        <v>1447</v>
      </c>
      <c r="R1476" s="54">
        <f t="shared" si="585"/>
        <v>5.8150406249991939E-39</v>
      </c>
      <c r="S1476" s="253">
        <f t="shared" si="580"/>
        <v>1.1928345884767369E-15</v>
      </c>
      <c r="T1476" s="253">
        <f t="shared" si="581"/>
        <v>5.4174789402652904E-16</v>
      </c>
      <c r="U1476">
        <f t="shared" si="586"/>
        <v>3.6238624678762824E-40</v>
      </c>
      <c r="V1476" s="253">
        <f t="shared" si="587"/>
        <v>5.4174789402652904E-16</v>
      </c>
      <c r="W1476" s="253">
        <f t="shared" si="588"/>
        <v>6.5108669445020783E-16</v>
      </c>
      <c r="X1476">
        <f t="shared" si="582"/>
        <v>113.65676595692612</v>
      </c>
      <c r="Y1476">
        <f t="shared" si="583"/>
        <v>15.595425926280697</v>
      </c>
      <c r="Z1476" s="55">
        <f t="shared" si="584"/>
        <v>8.5124747496230029</v>
      </c>
      <c r="AA1476" s="477">
        <f t="shared" si="589"/>
        <v>1.7862605615140565E-26</v>
      </c>
      <c r="AB1476" s="253">
        <f t="shared" si="590"/>
        <v>3071793778765.396</v>
      </c>
      <c r="AC1476" s="261">
        <f t="shared" si="591"/>
        <v>3.6641418679790269E-3</v>
      </c>
      <c r="AD1476" s="435">
        <f t="shared" si="593"/>
        <v>-1.5404755755588244E-2</v>
      </c>
      <c r="AE1476" s="478">
        <f t="shared" si="592"/>
        <v>-5.231878161430354E-2</v>
      </c>
    </row>
    <row r="1477" spans="17:31" x14ac:dyDescent="0.3">
      <c r="Q1477" s="353">
        <v>1448</v>
      </c>
      <c r="R1477" s="54">
        <f t="shared" si="585"/>
        <v>5.4562423608530277E-39</v>
      </c>
      <c r="S1477" s="253">
        <f t="shared" si="580"/>
        <v>1.1628309534499394E-15</v>
      </c>
      <c r="T1477" s="253">
        <f t="shared" si="581"/>
        <v>5.2812118815638392E-16</v>
      </c>
      <c r="U1477">
        <f t="shared" si="586"/>
        <v>3.4002637612071208E-40</v>
      </c>
      <c r="V1477" s="253">
        <f t="shared" si="587"/>
        <v>5.2812118815638392E-16</v>
      </c>
      <c r="W1477" s="253">
        <f t="shared" si="588"/>
        <v>6.3470976529355551E-16</v>
      </c>
      <c r="X1477">
        <f t="shared" si="582"/>
        <v>113.65676595692612</v>
      </c>
      <c r="Y1477">
        <f t="shared" si="583"/>
        <v>15.595425926280697</v>
      </c>
      <c r="Z1477" s="55">
        <f t="shared" si="584"/>
        <v>8.5124747496230029</v>
      </c>
      <c r="AA1477" s="477">
        <f t="shared" si="589"/>
        <v>1.6928055852899591E-26</v>
      </c>
      <c r="AB1477" s="253">
        <f t="shared" si="590"/>
        <v>3102511716553.0498</v>
      </c>
      <c r="AC1477" s="261">
        <f t="shared" si="591"/>
        <v>3.607696657448986E-3</v>
      </c>
      <c r="AD1477" s="435">
        <f t="shared" si="593"/>
        <v>-1.5404755755588006E-2</v>
      </c>
      <c r="AE1477" s="478">
        <f t="shared" si="592"/>
        <v>-5.2318781614303665E-2</v>
      </c>
    </row>
    <row r="1478" spans="17:31" x14ac:dyDescent="0.3">
      <c r="Q1478" s="353">
        <v>1449</v>
      </c>
      <c r="R1478" s="54">
        <f t="shared" si="585"/>
        <v>5.1195825825156878E-39</v>
      </c>
      <c r="S1478" s="253">
        <f t="shared" si="580"/>
        <v>1.1335820065613946E-15</v>
      </c>
      <c r="T1478" s="253">
        <f t="shared" si="581"/>
        <v>5.1483723786483683E-16</v>
      </c>
      <c r="U1478">
        <f t="shared" si="586"/>
        <v>3.1904614891618754E-40</v>
      </c>
      <c r="V1478" s="253">
        <f t="shared" si="587"/>
        <v>5.1483723786483683E-16</v>
      </c>
      <c r="W1478" s="253">
        <f t="shared" si="588"/>
        <v>6.1874476869655773E-16</v>
      </c>
      <c r="X1478">
        <f t="shared" si="582"/>
        <v>113.65676595692612</v>
      </c>
      <c r="Y1478">
        <f t="shared" si="583"/>
        <v>15.595425926280697</v>
      </c>
      <c r="Z1478" s="55">
        <f t="shared" si="584"/>
        <v>8.5124747496230029</v>
      </c>
      <c r="AA1478" s="477">
        <f t="shared" si="589"/>
        <v>1.6042400595577003E-26</v>
      </c>
      <c r="AB1478" s="253">
        <f t="shared" si="590"/>
        <v>3133536833718.5806</v>
      </c>
      <c r="AC1478" s="261">
        <f t="shared" si="591"/>
        <v>3.5521209716007328E-3</v>
      </c>
      <c r="AD1478" s="435">
        <f t="shared" si="593"/>
        <v>-1.5404755755588088E-2</v>
      </c>
      <c r="AE1478" s="478">
        <f t="shared" si="592"/>
        <v>-5.2318781614303637E-2</v>
      </c>
    </row>
    <row r="1479" spans="17:31" x14ac:dyDescent="0.3">
      <c r="Q1479" s="353">
        <v>1450</v>
      </c>
      <c r="R1479" s="54">
        <f t="shared" si="585"/>
        <v>4.8036953063610467E-39</v>
      </c>
      <c r="S1479" s="253">
        <f t="shared" si="580"/>
        <v>1.1050687649716655E-15</v>
      </c>
      <c r="T1479" s="253">
        <f t="shared" si="581"/>
        <v>5.0188742174420334E-16</v>
      </c>
      <c r="U1479">
        <f t="shared" si="586"/>
        <v>2.9936043873876927E-40</v>
      </c>
      <c r="V1479" s="253">
        <f t="shared" si="587"/>
        <v>5.0188742174420334E-16</v>
      </c>
      <c r="W1479" s="253">
        <f t="shared" si="588"/>
        <v>6.0318134322746221E-16</v>
      </c>
      <c r="X1479">
        <f t="shared" si="582"/>
        <v>113.65676595692612</v>
      </c>
      <c r="Y1479">
        <f t="shared" si="583"/>
        <v>15.595425926280697</v>
      </c>
      <c r="Z1479" s="55">
        <f t="shared" si="584"/>
        <v>8.5124747496230029</v>
      </c>
      <c r="AA1479" s="477">
        <f t="shared" si="589"/>
        <v>1.5203081742247836E-26</v>
      </c>
      <c r="AB1479" s="253">
        <f t="shared" si="590"/>
        <v>3164872202055.7666</v>
      </c>
      <c r="AC1479" s="261">
        <f t="shared" si="591"/>
        <v>3.4974014156189332E-3</v>
      </c>
      <c r="AD1479" s="435">
        <f t="shared" si="593"/>
        <v>-1.5404755755584729E-2</v>
      </c>
      <c r="AE1479" s="478">
        <f t="shared" si="592"/>
        <v>-5.2318781614303561E-2</v>
      </c>
    </row>
    <row r="1480" spans="17:31" x14ac:dyDescent="0.3">
      <c r="Q1480" s="353">
        <v>1451</v>
      </c>
      <c r="R1480" s="54">
        <f t="shared" si="585"/>
        <v>4.5072988323622652E-39</v>
      </c>
      <c r="S1480" s="253">
        <f t="shared" si="580"/>
        <v>1.0772727233209413E-15</v>
      </c>
      <c r="T1480" s="253">
        <f t="shared" si="581"/>
        <v>4.8926333524300335E-16</v>
      </c>
      <c r="U1480">
        <f t="shared" si="586"/>
        <v>2.8088937160438956E-40</v>
      </c>
      <c r="V1480" s="253">
        <f t="shared" si="587"/>
        <v>4.8926333524300335E-16</v>
      </c>
      <c r="W1480" s="253">
        <f t="shared" si="588"/>
        <v>5.8800938807793791E-16</v>
      </c>
      <c r="X1480">
        <f t="shared" si="582"/>
        <v>113.65676595692612</v>
      </c>
      <c r="Y1480">
        <f t="shared" si="583"/>
        <v>15.595425926280697</v>
      </c>
      <c r="Z1480" s="55">
        <f t="shared" si="584"/>
        <v>8.5124747496230029</v>
      </c>
      <c r="AA1480" s="477">
        <f t="shared" si="589"/>
        <v>1.4407675028710766E-26</v>
      </c>
      <c r="AB1480" s="253">
        <f t="shared" si="590"/>
        <v>3196520924076.3242</v>
      </c>
      <c r="AC1480" s="261">
        <f t="shared" si="591"/>
        <v>3.4435248010320752E-3</v>
      </c>
      <c r="AD1480" s="435">
        <f t="shared" si="593"/>
        <v>-1.5404755755588171E-2</v>
      </c>
      <c r="AE1480" s="478">
        <f t="shared" si="592"/>
        <v>-5.2318781614303575E-2</v>
      </c>
    </row>
    <row r="1481" spans="17:31" x14ac:dyDescent="0.3">
      <c r="Q1481" s="353">
        <v>1452</v>
      </c>
      <c r="R1481" s="54">
        <f t="shared" si="585"/>
        <v>4.2291905436450484E-39</v>
      </c>
      <c r="S1481" s="253">
        <f t="shared" si="580"/>
        <v>1.0501758417188396E-15</v>
      </c>
      <c r="T1481" s="253">
        <f t="shared" si="581"/>
        <v>4.7695678521130877E-16</v>
      </c>
      <c r="U1481">
        <f t="shared" si="586"/>
        <v>2.6355800189469365E-40</v>
      </c>
      <c r="V1481" s="253">
        <f t="shared" si="587"/>
        <v>4.7695678521130877E-16</v>
      </c>
      <c r="W1481" s="253">
        <f t="shared" si="588"/>
        <v>5.7321905650753079E-16</v>
      </c>
      <c r="X1481">
        <f t="shared" si="582"/>
        <v>113.65676595692612</v>
      </c>
      <c r="Y1481">
        <f t="shared" si="583"/>
        <v>15.595425926280697</v>
      </c>
      <c r="Z1481" s="55">
        <f t="shared" si="584"/>
        <v>8.5124747496230029</v>
      </c>
      <c r="AA1481" s="477">
        <f t="shared" si="589"/>
        <v>1.3653883025313793E-26</v>
      </c>
      <c r="AB1481" s="253">
        <f t="shared" si="590"/>
        <v>3228486133317.0874</v>
      </c>
      <c r="AC1481" s="261">
        <f t="shared" si="591"/>
        <v>3.3904781425338781E-3</v>
      </c>
      <c r="AD1481" s="435">
        <f t="shared" si="593"/>
        <v>-1.5404755755584582E-2</v>
      </c>
      <c r="AE1481" s="478">
        <f t="shared" si="592"/>
        <v>-5.2318781614303533E-2</v>
      </c>
    </row>
    <row r="1482" spans="17:31" x14ac:dyDescent="0.3">
      <c r="Q1482" s="353">
        <v>1453</v>
      </c>
      <c r="R1482" s="54">
        <f t="shared" si="585"/>
        <v>3.968242026917629E-39</v>
      </c>
      <c r="S1482" s="253">
        <f t="shared" si="580"/>
        <v>1.0237605340363808E-15</v>
      </c>
      <c r="T1482" s="253">
        <f t="shared" si="581"/>
        <v>4.6495978458332614E-16</v>
      </c>
      <c r="U1482">
        <f t="shared" si="586"/>
        <v>2.4729600826818117E-40</v>
      </c>
      <c r="V1482" s="253">
        <f t="shared" si="587"/>
        <v>4.6495978458332614E-16</v>
      </c>
      <c r="W1482" s="253">
        <f t="shared" si="588"/>
        <v>5.5880074945305462E-16</v>
      </c>
      <c r="X1482">
        <f t="shared" si="582"/>
        <v>113.65676595692612</v>
      </c>
      <c r="Y1482">
        <f t="shared" si="583"/>
        <v>15.595425926280697</v>
      </c>
      <c r="Z1482" s="55">
        <f t="shared" si="584"/>
        <v>8.5124747496230029</v>
      </c>
      <c r="AA1482" s="477">
        <f t="shared" si="589"/>
        <v>1.2939528501125154E-26</v>
      </c>
      <c r="AB1482" s="253">
        <f t="shared" si="590"/>
        <v>3260770994650.2583</v>
      </c>
      <c r="AC1482" s="261">
        <f t="shared" si="591"/>
        <v>3.3382486548534838E-3</v>
      </c>
      <c r="AD1482" s="435">
        <f t="shared" si="593"/>
        <v>-1.5404755755588074E-2</v>
      </c>
      <c r="AE1482" s="478">
        <f t="shared" si="592"/>
        <v>-5.2318781614303568E-2</v>
      </c>
    </row>
    <row r="1483" spans="17:31" x14ac:dyDescent="0.3">
      <c r="Q1483" s="353">
        <v>1454</v>
      </c>
      <c r="R1483" s="54">
        <f t="shared" si="585"/>
        <v>3.7233944939788361E-39</v>
      </c>
      <c r="S1483" s="253">
        <f t="shared" si="580"/>
        <v>9.9800965649241152E-16</v>
      </c>
      <c r="T1483" s="253">
        <f t="shared" si="581"/>
        <v>4.5326454719371002E-16</v>
      </c>
      <c r="U1483">
        <f t="shared" si="586"/>
        <v>2.320374083341675E-40</v>
      </c>
      <c r="V1483" s="253">
        <f t="shared" si="587"/>
        <v>4.5326454719371002E-16</v>
      </c>
      <c r="W1483" s="253">
        <f t="shared" si="588"/>
        <v>5.4474510929870149E-16</v>
      </c>
      <c r="X1483">
        <f t="shared" si="582"/>
        <v>113.65676595692612</v>
      </c>
      <c r="Y1483">
        <f t="shared" si="583"/>
        <v>15.595425926280697</v>
      </c>
      <c r="Z1483" s="55">
        <f t="shared" si="584"/>
        <v>8.5124747496230029</v>
      </c>
      <c r="AA1483" s="477">
        <f t="shared" si="589"/>
        <v>1.226254813528273E-26</v>
      </c>
      <c r="AB1483" s="253">
        <f t="shared" si="590"/>
        <v>3293378704596.7607</v>
      </c>
      <c r="AC1483" s="261">
        <f t="shared" si="591"/>
        <v>3.286823749674045E-3</v>
      </c>
      <c r="AD1483" s="435">
        <f t="shared" si="593"/>
        <v>-1.5404755755588204E-2</v>
      </c>
      <c r="AE1483" s="478">
        <f t="shared" si="592"/>
        <v>-5.2318781614303568E-2</v>
      </c>
    </row>
    <row r="1484" spans="17:31" x14ac:dyDescent="0.3">
      <c r="Q1484" s="353">
        <v>1455</v>
      </c>
      <c r="R1484" s="54">
        <f t="shared" si="585"/>
        <v>3.4936544857271849E-39</v>
      </c>
      <c r="S1484" s="253">
        <f t="shared" si="580"/>
        <v>9.7290649652715869E-16</v>
      </c>
      <c r="T1484" s="253">
        <f t="shared" si="581"/>
        <v>4.4186348272428214E-16</v>
      </c>
      <c r="U1484">
        <f t="shared" si="586"/>
        <v>2.1772029093186455E-40</v>
      </c>
      <c r="V1484" s="253">
        <f t="shared" si="587"/>
        <v>4.4186348272428214E-16</v>
      </c>
      <c r="W1484" s="253">
        <f t="shared" si="588"/>
        <v>5.3104301380287655E-16</v>
      </c>
      <c r="X1484">
        <f t="shared" si="582"/>
        <v>113.65676595692612</v>
      </c>
      <c r="Y1484">
        <f t="shared" si="583"/>
        <v>15.595425926280697</v>
      </c>
      <c r="Z1484" s="55">
        <f t="shared" si="584"/>
        <v>8.5124747496230029</v>
      </c>
      <c r="AA1484" s="477">
        <f t="shared" si="589"/>
        <v>1.1620986557357987E-26</v>
      </c>
      <c r="AB1484" s="253">
        <f t="shared" si="590"/>
        <v>3326312491642.7285</v>
      </c>
      <c r="AC1484" s="261">
        <f t="shared" si="591"/>
        <v>3.2361910325986619E-3</v>
      </c>
      <c r="AD1484" s="435">
        <f t="shared" si="593"/>
        <v>-1.5404755755584514E-2</v>
      </c>
      <c r="AE1484" s="478">
        <f t="shared" si="592"/>
        <v>-5.2318781614303603E-2</v>
      </c>
    </row>
    <row r="1485" spans="17:31" x14ac:dyDescent="0.3">
      <c r="Q1485" s="353">
        <v>1456</v>
      </c>
      <c r="R1485" s="54">
        <f t="shared" si="585"/>
        <v>3.2780898412401902E-39</v>
      </c>
      <c r="S1485" s="253">
        <f t="shared" si="580"/>
        <v>9.4843476195557991E-16</v>
      </c>
      <c r="T1485" s="253">
        <f t="shared" si="581"/>
        <v>4.3074919177782412E-16</v>
      </c>
      <c r="U1485">
        <f t="shared" si="586"/>
        <v>2.0428656492831456E-40</v>
      </c>
      <c r="V1485" s="253">
        <f t="shared" si="587"/>
        <v>4.3074919177782412E-16</v>
      </c>
      <c r="W1485" s="253">
        <f t="shared" si="588"/>
        <v>5.1768557017775585E-16</v>
      </c>
      <c r="X1485">
        <f t="shared" si="582"/>
        <v>113.65676595692612</v>
      </c>
      <c r="Y1485">
        <f t="shared" si="583"/>
        <v>15.595425926280697</v>
      </c>
      <c r="Z1485" s="55">
        <f t="shared" si="584"/>
        <v>8.5124747496230029</v>
      </c>
      <c r="AA1485" s="477">
        <f t="shared" si="589"/>
        <v>1.1012990699520818E-26</v>
      </c>
      <c r="AB1485" s="253">
        <f t="shared" si="590"/>
        <v>3359575616559.1558</v>
      </c>
      <c r="AC1485" s="261">
        <f t="shared" si="591"/>
        <v>3.1863383001630545E-3</v>
      </c>
      <c r="AD1485" s="435">
        <f t="shared" si="593"/>
        <v>-1.5404755755588263E-2</v>
      </c>
      <c r="AE1485" s="478">
        <f t="shared" si="592"/>
        <v>-5.231878161430354E-2</v>
      </c>
    </row>
    <row r="1486" spans="17:31" x14ac:dyDescent="0.3">
      <c r="Q1486" s="353">
        <v>1457</v>
      </c>
      <c r="R1486" s="54">
        <f t="shared" si="585"/>
        <v>3.0758259155685919E-39</v>
      </c>
      <c r="S1486" s="253">
        <f t="shared" si="580"/>
        <v>9.2457857039361121E-16</v>
      </c>
      <c r="T1486" s="253">
        <f t="shared" si="581"/>
        <v>4.1991446107581275E-16</v>
      </c>
      <c r="U1486">
        <f t="shared" si="586"/>
        <v>1.9168172351593446E-40</v>
      </c>
      <c r="V1486" s="253">
        <f t="shared" si="587"/>
        <v>4.1991446107581275E-16</v>
      </c>
      <c r="W1486" s="253">
        <f t="shared" si="588"/>
        <v>5.0466410931779846E-16</v>
      </c>
      <c r="X1486">
        <f t="shared" si="582"/>
        <v>113.65676595692612</v>
      </c>
      <c r="Y1486">
        <f t="shared" si="583"/>
        <v>15.595425926280697</v>
      </c>
      <c r="Z1486" s="55">
        <f t="shared" si="584"/>
        <v>8.5124747496230029</v>
      </c>
      <c r="AA1486" s="477">
        <f t="shared" si="589"/>
        <v>1.0436804444192232E-26</v>
      </c>
      <c r="AB1486" s="253">
        <f t="shared" si="590"/>
        <v>3393171372724.7476</v>
      </c>
      <c r="AC1486" s="261">
        <f t="shared" si="591"/>
        <v>3.1372535368943666E-3</v>
      </c>
      <c r="AD1486" s="435">
        <f t="shared" si="593"/>
        <v>-1.5404755755588175E-2</v>
      </c>
      <c r="AE1486" s="478">
        <f t="shared" si="592"/>
        <v>-5.2318781614303575E-2</v>
      </c>
    </row>
    <row r="1487" spans="17:31" x14ac:dyDescent="0.3">
      <c r="Q1487" s="353">
        <v>1458</v>
      </c>
      <c r="R1487" s="54">
        <f t="shared" si="585"/>
        <v>2.8860420308993495E-39</v>
      </c>
      <c r="S1487" s="253">
        <f t="shared" si="580"/>
        <v>9.0132243895034599E-16</v>
      </c>
      <c r="T1487" s="253">
        <f t="shared" si="581"/>
        <v>4.0935225877693233E-16</v>
      </c>
      <c r="U1487">
        <f t="shared" si="586"/>
        <v>1.7985462305331777E-40</v>
      </c>
      <c r="V1487" s="253">
        <f t="shared" si="587"/>
        <v>4.0935225877693233E-16</v>
      </c>
      <c r="W1487" s="253">
        <f t="shared" si="588"/>
        <v>4.9197018017341367E-16</v>
      </c>
      <c r="X1487">
        <f t="shared" si="582"/>
        <v>113.65676595692612</v>
      </c>
      <c r="Y1487">
        <f t="shared" si="583"/>
        <v>15.595425926280697</v>
      </c>
      <c r="Z1487" s="55">
        <f t="shared" si="584"/>
        <v>8.5124747496230029</v>
      </c>
      <c r="AA1487" s="477">
        <f t="shared" si="589"/>
        <v>9.8907635517253446E-27</v>
      </c>
      <c r="AB1487" s="253">
        <f t="shared" si="590"/>
        <v>3427103086451.9951</v>
      </c>
      <c r="AC1487" s="261">
        <f t="shared" si="591"/>
        <v>3.0889249124151654E-3</v>
      </c>
      <c r="AD1487" s="435">
        <f t="shared" si="593"/>
        <v>-1.5404755755584476E-2</v>
      </c>
      <c r="AE1487" s="478">
        <f t="shared" si="592"/>
        <v>-5.2318781614303624E-2</v>
      </c>
    </row>
    <row r="1488" spans="17:31" x14ac:dyDescent="0.3">
      <c r="Q1488" s="353">
        <v>1459</v>
      </c>
      <c r="R1488" s="54">
        <f t="shared" si="585"/>
        <v>2.7079681466881437E-39</v>
      </c>
      <c r="S1488" s="253">
        <f t="shared" si="580"/>
        <v>8.7865127417949252E-16</v>
      </c>
      <c r="T1488" s="253">
        <f t="shared" si="581"/>
        <v>3.9905572991334309E-16</v>
      </c>
      <c r="U1488">
        <f t="shared" si="586"/>
        <v>1.6875727555194887E-40</v>
      </c>
      <c r="V1488" s="253">
        <f t="shared" si="587"/>
        <v>3.9905572991334309E-16</v>
      </c>
      <c r="W1488" s="253">
        <f t="shared" si="588"/>
        <v>4.7959554426614948E-16</v>
      </c>
      <c r="X1488">
        <f t="shared" si="582"/>
        <v>113.65676595692612</v>
      </c>
      <c r="Y1488">
        <f t="shared" si="583"/>
        <v>15.595425926280697</v>
      </c>
      <c r="Z1488" s="55">
        <f t="shared" si="584"/>
        <v>8.5124747496230029</v>
      </c>
      <c r="AA1488" s="477">
        <f t="shared" si="589"/>
        <v>9.3732908534639124E-27</v>
      </c>
      <c r="AB1488" s="253">
        <f t="shared" si="590"/>
        <v>3461374117316.5151</v>
      </c>
      <c r="AC1488" s="261">
        <f t="shared" si="591"/>
        <v>3.041340778592058E-3</v>
      </c>
      <c r="AD1488" s="435">
        <f t="shared" si="593"/>
        <v>-1.5404755755588221E-2</v>
      </c>
      <c r="AE1488" s="478">
        <f t="shared" si="592"/>
        <v>-5.231878161430361E-2</v>
      </c>
    </row>
    <row r="1489" spans="17:31" x14ac:dyDescent="0.3">
      <c r="Q1489" s="353">
        <v>1460</v>
      </c>
      <c r="R1489" s="54">
        <f t="shared" si="585"/>
        <v>2.5408817352505707E-39</v>
      </c>
      <c r="S1489" s="253">
        <f t="shared" si="580"/>
        <v>8.5655036228358776E-16</v>
      </c>
      <c r="T1489" s="253">
        <f t="shared" si="581"/>
        <v>3.8901819194174378E-16</v>
      </c>
      <c r="U1489">
        <f t="shared" si="586"/>
        <v>1.5834465396685306E-40</v>
      </c>
      <c r="V1489" s="253">
        <f t="shared" si="587"/>
        <v>3.8901819194174378E-16</v>
      </c>
      <c r="W1489" s="253">
        <f t="shared" si="588"/>
        <v>4.6753217034184403E-16</v>
      </c>
      <c r="X1489">
        <f t="shared" si="582"/>
        <v>113.65676595692612</v>
      </c>
      <c r="Y1489">
        <f t="shared" si="583"/>
        <v>15.595425926280697</v>
      </c>
      <c r="Z1489" s="55">
        <f t="shared" si="584"/>
        <v>8.5124747496230029</v>
      </c>
      <c r="AA1489" s="477">
        <f t="shared" si="589"/>
        <v>8.8828916962941853E-27</v>
      </c>
      <c r="AB1489" s="253">
        <f t="shared" si="590"/>
        <v>3495987858489.6802</v>
      </c>
      <c r="AC1489" s="261">
        <f t="shared" si="591"/>
        <v>2.9944896667283474E-3</v>
      </c>
      <c r="AD1489" s="435">
        <f t="shared" si="593"/>
        <v>-1.5404755755584768E-2</v>
      </c>
      <c r="AE1489" s="478">
        <f t="shared" si="592"/>
        <v>-5.2318781614303519E-2</v>
      </c>
    </row>
    <row r="1490" spans="17:31" x14ac:dyDescent="0.3">
      <c r="Q1490" s="353">
        <v>1461</v>
      </c>
      <c r="R1490" s="54">
        <f t="shared" si="585"/>
        <v>2.3841048501348746E-39</v>
      </c>
      <c r="S1490" s="253">
        <f t="shared" si="580"/>
        <v>8.3500535956459905E-16</v>
      </c>
      <c r="T1490" s="253">
        <f t="shared" si="581"/>
        <v>3.7923313040633577E-16</v>
      </c>
      <c r="U1490">
        <f t="shared" si="586"/>
        <v>1.4857450950115723E-40</v>
      </c>
      <c r="V1490" s="253">
        <f t="shared" si="587"/>
        <v>3.7923313040633577E-16</v>
      </c>
      <c r="W1490" s="253">
        <f t="shared" si="588"/>
        <v>4.5577222915826333E-16</v>
      </c>
      <c r="X1490">
        <f t="shared" si="582"/>
        <v>113.65676595692612</v>
      </c>
      <c r="Y1490">
        <f t="shared" si="583"/>
        <v>15.595425926280697</v>
      </c>
      <c r="Z1490" s="55">
        <f t="shared" si="584"/>
        <v>8.5124747496230029</v>
      </c>
      <c r="AA1490" s="477">
        <f t="shared" si="589"/>
        <v>8.4181496255322594E-27</v>
      </c>
      <c r="AB1490" s="253">
        <f t="shared" si="590"/>
        <v>3530947737074.5771</v>
      </c>
      <c r="AC1490" s="261">
        <f t="shared" si="591"/>
        <v>2.9483602847997651E-3</v>
      </c>
      <c r="AD1490" s="435">
        <f t="shared" si="593"/>
        <v>-1.5404755755587999E-2</v>
      </c>
      <c r="AE1490" s="478">
        <f t="shared" si="592"/>
        <v>-5.2318781614303561E-2</v>
      </c>
    </row>
    <row r="1491" spans="17:31" x14ac:dyDescent="0.3">
      <c r="Q1491" s="353">
        <v>1462</v>
      </c>
      <c r="R1491" s="54">
        <f t="shared" si="585"/>
        <v>2.2370013753812536E-39</v>
      </c>
      <c r="S1491" s="253">
        <f t="shared" si="580"/>
        <v>8.1400228311475417E-16</v>
      </c>
      <c r="T1491" s="253">
        <f t="shared" si="581"/>
        <v>3.6969419471089124E-16</v>
      </c>
      <c r="U1491">
        <f t="shared" si="586"/>
        <v>1.3940720018328111E-40</v>
      </c>
      <c r="V1491" s="253">
        <f t="shared" si="587"/>
        <v>3.6969419471089124E-16</v>
      </c>
      <c r="W1491" s="253">
        <f t="shared" si="588"/>
        <v>4.4430808840386299E-16</v>
      </c>
      <c r="X1491">
        <f t="shared" si="582"/>
        <v>113.65676595692612</v>
      </c>
      <c r="Y1491">
        <f t="shared" si="583"/>
        <v>15.595425926280697</v>
      </c>
      <c r="Z1491" s="55">
        <f t="shared" si="584"/>
        <v>8.5124747496230029</v>
      </c>
      <c r="AA1491" s="477">
        <f t="shared" si="589"/>
        <v>7.9777222936775049E-27</v>
      </c>
      <c r="AB1491" s="253">
        <f t="shared" si="590"/>
        <v>3566257214445.3228</v>
      </c>
      <c r="AC1491" s="261">
        <f t="shared" si="591"/>
        <v>2.9029415147329585E-3</v>
      </c>
      <c r="AD1491" s="435">
        <f t="shared" si="593"/>
        <v>-1.5404755755584698E-2</v>
      </c>
      <c r="AE1491" s="478">
        <f t="shared" si="592"/>
        <v>-5.2318781614303658E-2</v>
      </c>
    </row>
    <row r="1492" spans="17:31" x14ac:dyDescent="0.3">
      <c r="Q1492" s="353">
        <v>1463</v>
      </c>
      <c r="R1492" s="54">
        <f t="shared" si="585"/>
        <v>2.0989744445067181E-39</v>
      </c>
      <c r="S1492" s="253">
        <f t="shared" si="580"/>
        <v>7.9352750174146789E-16</v>
      </c>
      <c r="T1492" s="253">
        <f t="shared" si="581"/>
        <v>3.6039519399714073E-16</v>
      </c>
      <c r="U1492">
        <f t="shared" si="586"/>
        <v>1.3080553002121835E-40</v>
      </c>
      <c r="V1492" s="253">
        <f t="shared" si="587"/>
        <v>3.6039519399714073E-16</v>
      </c>
      <c r="W1492" s="253">
        <f t="shared" si="588"/>
        <v>4.3313230774432716E-16</v>
      </c>
      <c r="X1492">
        <f t="shared" si="582"/>
        <v>113.65676595692612</v>
      </c>
      <c r="Y1492">
        <f t="shared" si="583"/>
        <v>15.595425926280697</v>
      </c>
      <c r="Z1492" s="55">
        <f t="shared" si="584"/>
        <v>8.5124747496230029</v>
      </c>
      <c r="AA1492" s="477">
        <f t="shared" si="589"/>
        <v>7.5603375832150309E-27</v>
      </c>
      <c r="AB1492" s="253">
        <f t="shared" si="590"/>
        <v>3601919786589.7759</v>
      </c>
      <c r="AC1492" s="261">
        <f t="shared" si="591"/>
        <v>2.8582224097257404E-3</v>
      </c>
      <c r="AD1492" s="435">
        <f t="shared" si="593"/>
        <v>-1.5404755755588079E-2</v>
      </c>
      <c r="AE1492" s="478">
        <f t="shared" si="592"/>
        <v>-5.2318781614303526E-2</v>
      </c>
    </row>
    <row r="1493" spans="17:31" x14ac:dyDescent="0.3">
      <c r="Q1493" s="353">
        <v>1464</v>
      </c>
      <c r="R1493" s="54">
        <f t="shared" si="585"/>
        <v>1.9694640187431352E-39</v>
      </c>
      <c r="S1493" s="253">
        <f t="shared" si="580"/>
        <v>7.7356772712059486E-16</v>
      </c>
      <c r="T1493" s="253">
        <f t="shared" si="581"/>
        <v>3.5133009312685941E-16</v>
      </c>
      <c r="U1493">
        <f t="shared" si="586"/>
        <v>1.2273459808128215E-40</v>
      </c>
      <c r="V1493" s="253">
        <f t="shared" si="587"/>
        <v>3.5133009312685941E-16</v>
      </c>
      <c r="W1493" s="253">
        <f t="shared" si="588"/>
        <v>4.2223763399373545E-16</v>
      </c>
      <c r="X1493">
        <f t="shared" si="582"/>
        <v>113.65676595692612</v>
      </c>
      <c r="Y1493">
        <f t="shared" si="583"/>
        <v>15.595425926280697</v>
      </c>
      <c r="Z1493" s="55">
        <f t="shared" si="584"/>
        <v>8.5124747496230029</v>
      </c>
      <c r="AA1493" s="477">
        <f t="shared" si="589"/>
        <v>7.1647899322683915E-27</v>
      </c>
      <c r="AB1493" s="253">
        <f t="shared" si="590"/>
        <v>3637938984455.6738</v>
      </c>
      <c r="AC1493" s="261">
        <f t="shared" si="591"/>
        <v>2.8141921916087667E-3</v>
      </c>
      <c r="AD1493" s="435">
        <f t="shared" si="593"/>
        <v>-1.5404755755588183E-2</v>
      </c>
      <c r="AE1493" s="478">
        <f t="shared" si="592"/>
        <v>-5.2318781614303644E-2</v>
      </c>
    </row>
    <row r="1494" spans="17:31" x14ac:dyDescent="0.3">
      <c r="Q1494" s="353">
        <v>1465</v>
      </c>
      <c r="R1494" s="54">
        <f t="shared" si="585"/>
        <v>1.8479446147022619E-39</v>
      </c>
      <c r="S1494" s="253">
        <f t="shared" si="580"/>
        <v>7.5411000517217169E-16</v>
      </c>
      <c r="T1494" s="253">
        <f t="shared" si="581"/>
        <v>3.424930087650006E-16</v>
      </c>
      <c r="U1494">
        <f t="shared" si="586"/>
        <v>1.1516165687895866E-40</v>
      </c>
      <c r="V1494" s="253">
        <f t="shared" si="587"/>
        <v>3.424930087650006E-16</v>
      </c>
      <c r="W1494" s="253">
        <f t="shared" si="588"/>
        <v>4.1161699640717109E-16</v>
      </c>
      <c r="X1494">
        <f t="shared" si="582"/>
        <v>113.65676595692612</v>
      </c>
      <c r="Y1494">
        <f t="shared" si="583"/>
        <v>15.595425926280697</v>
      </c>
      <c r="Z1494" s="55">
        <f t="shared" si="584"/>
        <v>8.5124747496230029</v>
      </c>
      <c r="AA1494" s="477">
        <f t="shared" si="589"/>
        <v>6.7899368524896806E-27</v>
      </c>
      <c r="AB1494" s="253">
        <f t="shared" si="590"/>
        <v>3674318374300.2305</v>
      </c>
      <c r="AC1494" s="261">
        <f t="shared" si="591"/>
        <v>2.7708402482477506E-3</v>
      </c>
      <c r="AD1494" s="435">
        <f t="shared" si="593"/>
        <v>-1.5404755755588053E-2</v>
      </c>
      <c r="AE1494" s="478">
        <f t="shared" si="592"/>
        <v>-5.2318781614303582E-2</v>
      </c>
    </row>
    <row r="1495" spans="17:31" x14ac:dyDescent="0.3">
      <c r="Q1495" s="353">
        <v>1466</v>
      </c>
      <c r="R1495" s="54">
        <f t="shared" si="585"/>
        <v>1.7339231722478473E-39</v>
      </c>
      <c r="S1495" s="253">
        <f t="shared" si="580"/>
        <v>7.3514170765312001E-16</v>
      </c>
      <c r="T1495" s="253">
        <f t="shared" si="581"/>
        <v>3.3387820556136658E-16</v>
      </c>
      <c r="U1495">
        <f t="shared" si="586"/>
        <v>1.0805597950729411E-40</v>
      </c>
      <c r="V1495" s="253">
        <f t="shared" si="587"/>
        <v>3.3387820556136658E-16</v>
      </c>
      <c r="W1495" s="253">
        <f t="shared" si="588"/>
        <v>4.0126350209175343E-16</v>
      </c>
      <c r="X1495">
        <f t="shared" si="582"/>
        <v>113.65676595692612</v>
      </c>
      <c r="Y1495">
        <f t="shared" si="583"/>
        <v>15.595425926280697</v>
      </c>
      <c r="Z1495" s="55">
        <f t="shared" si="584"/>
        <v>8.5124747496230029</v>
      </c>
      <c r="AA1495" s="477">
        <f t="shared" si="589"/>
        <v>6.4346956291293613E-27</v>
      </c>
      <c r="AB1495" s="253">
        <f t="shared" si="590"/>
        <v>3711061558043.2329</v>
      </c>
      <c r="AC1495" s="261">
        <f t="shared" si="591"/>
        <v>2.7281561309857503E-3</v>
      </c>
      <c r="AD1495" s="435">
        <f t="shared" si="593"/>
        <v>-1.5404755755584717E-2</v>
      </c>
      <c r="AE1495" s="478">
        <f t="shared" si="592"/>
        <v>-5.2318781614303554E-2</v>
      </c>
    </row>
    <row r="1496" spans="17:31" x14ac:dyDescent="0.3">
      <c r="Q1496" s="353">
        <v>1467</v>
      </c>
      <c r="R1496" s="54">
        <f t="shared" si="585"/>
        <v>1.626937053923794E-39</v>
      </c>
      <c r="S1496" s="253">
        <f t="shared" si="580"/>
        <v>7.1665052396136613E-16</v>
      </c>
      <c r="T1496" s="253">
        <f t="shared" si="581"/>
        <v>3.2548009242829767E-16</v>
      </c>
      <c r="U1496">
        <f t="shared" si="586"/>
        <v>1.0138873496369539E-40</v>
      </c>
      <c r="V1496" s="253">
        <f t="shared" si="587"/>
        <v>3.2548009242829767E-16</v>
      </c>
      <c r="W1496" s="253">
        <f t="shared" si="588"/>
        <v>3.9117043153306846E-16</v>
      </c>
      <c r="X1496">
        <f t="shared" si="582"/>
        <v>113.65676595692612</v>
      </c>
      <c r="Y1496">
        <f t="shared" si="583"/>
        <v>15.595425926280697</v>
      </c>
      <c r="Z1496" s="55">
        <f t="shared" si="584"/>
        <v>8.5124747496230029</v>
      </c>
      <c r="AA1496" s="477">
        <f t="shared" si="589"/>
        <v>6.0980401937544286E-27</v>
      </c>
      <c r="AB1496" s="253">
        <f t="shared" si="590"/>
        <v>3748172173623.665</v>
      </c>
      <c r="AC1496" s="261">
        <f t="shared" si="591"/>
        <v>2.6861295521248044E-3</v>
      </c>
      <c r="AD1496" s="435">
        <f t="shared" si="593"/>
        <v>-1.5404755755588155E-2</v>
      </c>
      <c r="AE1496" s="478">
        <f t="shared" si="592"/>
        <v>-5.2318781614303568E-2</v>
      </c>
    </row>
    <row r="1497" spans="17:31" x14ac:dyDescent="0.3">
      <c r="Q1497" s="353">
        <v>1468</v>
      </c>
      <c r="R1497" s="54">
        <f t="shared" si="585"/>
        <v>1.5265521678211249E-39</v>
      </c>
      <c r="S1497" s="253">
        <f t="shared" si="580"/>
        <v>6.9862445314616739E-16</v>
      </c>
      <c r="T1497" s="253">
        <f t="shared" si="581"/>
        <v>3.1729321891201427E-16</v>
      </c>
      <c r="U1497">
        <f t="shared" si="586"/>
        <v>9.5132871169286409E-41</v>
      </c>
      <c r="V1497" s="253">
        <f t="shared" si="587"/>
        <v>3.1729321891201427E-16</v>
      </c>
      <c r="W1497" s="253">
        <f t="shared" si="588"/>
        <v>3.8133123423415313E-16</v>
      </c>
      <c r="X1497">
        <f t="shared" si="582"/>
        <v>113.65676595692612</v>
      </c>
      <c r="Y1497">
        <f t="shared" si="583"/>
        <v>15.595425926280697</v>
      </c>
      <c r="Z1497" s="55">
        <f t="shared" si="584"/>
        <v>8.5124747496230029</v>
      </c>
      <c r="AA1497" s="477">
        <f t="shared" si="589"/>
        <v>5.7789981605821448E-27</v>
      </c>
      <c r="AB1497" s="253">
        <f t="shared" si="590"/>
        <v>3785653895359.9019</v>
      </c>
      <c r="AC1497" s="261">
        <f t="shared" si="591"/>
        <v>2.6447503824464647E-3</v>
      </c>
      <c r="AD1497" s="435">
        <f t="shared" si="593"/>
        <v>-1.5404755755584339E-2</v>
      </c>
      <c r="AE1497" s="478">
        <f t="shared" si="592"/>
        <v>-5.2318781614303644E-2</v>
      </c>
    </row>
    <row r="1498" spans="17:31" x14ac:dyDescent="0.3">
      <c r="Q1498" s="353">
        <v>1469</v>
      </c>
      <c r="R1498" s="54">
        <f t="shared" si="585"/>
        <v>1.4323612062673762E-39</v>
      </c>
      <c r="S1498" s="253">
        <f t="shared" si="580"/>
        <v>6.8105179611937278E-16</v>
      </c>
      <c r="T1498" s="253">
        <f t="shared" si="581"/>
        <v>3.0931227165521687E-16</v>
      </c>
      <c r="U1498">
        <f t="shared" si="586"/>
        <v>8.9263005206177082E-41</v>
      </c>
      <c r="V1498" s="253">
        <f t="shared" si="587"/>
        <v>3.0931227165521687E-16</v>
      </c>
      <c r="W1498" s="253">
        <f t="shared" si="588"/>
        <v>3.7173952446415591E-16</v>
      </c>
      <c r="X1498">
        <f t="shared" si="582"/>
        <v>113.65676595692612</v>
      </c>
      <c r="Y1498">
        <f t="shared" si="583"/>
        <v>15.595425926280697</v>
      </c>
      <c r="Z1498" s="55">
        <f t="shared" si="584"/>
        <v>8.5124747496230029</v>
      </c>
      <c r="AA1498" s="477">
        <f t="shared" si="589"/>
        <v>5.4766480178691856E-27</v>
      </c>
      <c r="AB1498" s="253">
        <f t="shared" si="590"/>
        <v>3823510434313.501</v>
      </c>
      <c r="AC1498" s="261">
        <f t="shared" si="591"/>
        <v>2.6040086487703782E-3</v>
      </c>
      <c r="AD1498" s="435">
        <f t="shared" si="593"/>
        <v>-1.5404755755588256E-2</v>
      </c>
      <c r="AE1498" s="478">
        <f t="shared" si="592"/>
        <v>-5.2318781614303547E-2</v>
      </c>
    </row>
    <row r="1499" spans="17:31" x14ac:dyDescent="0.3">
      <c r="Q1499" s="353">
        <v>1470</v>
      </c>
      <c r="R1499" s="54">
        <f t="shared" si="585"/>
        <v>1.3439819931919532E-39</v>
      </c>
      <c r="S1499" s="253">
        <f t="shared" si="580"/>
        <v>6.6392114806262491E-16</v>
      </c>
      <c r="T1499" s="253">
        <f t="shared" si="581"/>
        <v>3.0153207094867625E-16</v>
      </c>
      <c r="U1499">
        <f t="shared" si="586"/>
        <v>8.3755320327285788E-41</v>
      </c>
      <c r="V1499" s="253">
        <f t="shared" si="587"/>
        <v>3.0153207094867625E-16</v>
      </c>
      <c r="W1499" s="253">
        <f t="shared" si="588"/>
        <v>3.6238907711394866E-16</v>
      </c>
      <c r="X1499">
        <f t="shared" si="582"/>
        <v>113.65676595692612</v>
      </c>
      <c r="Y1499">
        <f t="shared" si="583"/>
        <v>15.595425926280697</v>
      </c>
      <c r="Z1499" s="55">
        <f t="shared" si="584"/>
        <v>8.5124747496230029</v>
      </c>
      <c r="AA1499" s="477">
        <f t="shared" si="589"/>
        <v>5.1901164662438791E-27</v>
      </c>
      <c r="AB1499" s="253">
        <f t="shared" si="590"/>
        <v>3861745538656.6362</v>
      </c>
      <c r="AC1499" s="261">
        <f t="shared" si="591"/>
        <v>2.56389453155064E-3</v>
      </c>
      <c r="AD1499" s="435">
        <f t="shared" si="593"/>
        <v>-1.5404755755584847E-2</v>
      </c>
      <c r="AE1499" s="478">
        <f t="shared" si="592"/>
        <v>-5.2318781614303589E-2</v>
      </c>
    </row>
    <row r="1500" spans="17:31" x14ac:dyDescent="0.3">
      <c r="Q1500" s="353">
        <v>1471</v>
      </c>
      <c r="R1500" s="54">
        <f t="shared" si="585"/>
        <v>1.2610559334619673E-39</v>
      </c>
      <c r="S1500" s="253">
        <f t="shared" si="580"/>
        <v>6.4722139102549732E-16</v>
      </c>
      <c r="T1500" s="253">
        <f t="shared" si="581"/>
        <v>2.9394756736954062E-16</v>
      </c>
      <c r="U1500">
        <f t="shared" si="586"/>
        <v>7.8587469320838102E-41</v>
      </c>
      <c r="V1500" s="253">
        <f t="shared" si="587"/>
        <v>2.9394756736954062E-16</v>
      </c>
      <c r="W1500" s="253">
        <f t="shared" si="588"/>
        <v>3.5327382365595671E-16</v>
      </c>
      <c r="X1500">
        <f t="shared" si="582"/>
        <v>113.65676595692612</v>
      </c>
      <c r="Y1500">
        <f t="shared" si="583"/>
        <v>15.595425926280697</v>
      </c>
      <c r="Z1500" s="55">
        <f t="shared" si="584"/>
        <v>8.5124747496230029</v>
      </c>
      <c r="AA1500" s="477">
        <f t="shared" si="589"/>
        <v>4.9185758962936644E-27</v>
      </c>
      <c r="AB1500" s="253">
        <f t="shared" si="590"/>
        <v>3900362994043.2026</v>
      </c>
      <c r="AC1500" s="261">
        <f t="shared" si="591"/>
        <v>2.5243983625090056E-3</v>
      </c>
      <c r="AD1500" s="435">
        <f t="shared" si="593"/>
        <v>-1.540475575559154E-2</v>
      </c>
      <c r="AE1500" s="478">
        <f t="shared" si="592"/>
        <v>-5.2318781614303617E-2</v>
      </c>
    </row>
    <row r="1501" spans="17:31" x14ac:dyDescent="0.3">
      <c r="Q1501" s="353">
        <v>1472</v>
      </c>
      <c r="R1501" s="54">
        <f t="shared" si="585"/>
        <v>1.1832465578967809E-39</v>
      </c>
      <c r="S1501" s="253">
        <f t="shared" si="580"/>
        <v>6.3094168670985625E-16</v>
      </c>
      <c r="T1501" s="253">
        <f t="shared" si="581"/>
        <v>2.8655383850422012E-16</v>
      </c>
      <c r="U1501">
        <f t="shared" si="586"/>
        <v>7.3738483837445915E-41</v>
      </c>
      <c r="V1501" s="253">
        <f t="shared" si="587"/>
        <v>2.8655383850422012E-16</v>
      </c>
      <c r="W1501" s="253">
        <f t="shared" si="588"/>
        <v>3.4438784820563613E-16</v>
      </c>
      <c r="X1501">
        <f t="shared" si="582"/>
        <v>113.65676595692612</v>
      </c>
      <c r="Y1501">
        <f t="shared" si="583"/>
        <v>15.595425926280697</v>
      </c>
      <c r="Z1501" s="55">
        <f t="shared" si="584"/>
        <v>8.5124747496230029</v>
      </c>
      <c r="AA1501" s="477">
        <f t="shared" si="589"/>
        <v>4.6612419981220983E-27</v>
      </c>
      <c r="AB1501" s="253">
        <f t="shared" si="590"/>
        <v>3939366623983.6348</v>
      </c>
      <c r="AC1501" s="261">
        <f t="shared" si="591"/>
        <v>2.485510622304757E-3</v>
      </c>
      <c r="AD1501" s="435">
        <f t="shared" si="593"/>
        <v>-1.5404755755584474E-2</v>
      </c>
      <c r="AE1501" s="478">
        <f t="shared" si="592"/>
        <v>-5.2318781614303651E-2</v>
      </c>
    </row>
    <row r="1502" spans="17:31" x14ac:dyDescent="0.3">
      <c r="Q1502" s="353">
        <v>1473</v>
      </c>
      <c r="R1502" s="54">
        <f t="shared" si="585"/>
        <v>1.1102381580577255E-39</v>
      </c>
      <c r="S1502" s="253">
        <f t="shared" si="580"/>
        <v>6.1507146943571674E-16</v>
      </c>
      <c r="T1502" s="253">
        <f t="shared" si="581"/>
        <v>2.7934608575370015E-16</v>
      </c>
      <c r="U1502">
        <f t="shared" si="586"/>
        <v>6.9188689311866073E-41</v>
      </c>
      <c r="V1502" s="253">
        <f t="shared" si="587"/>
        <v>2.7934608575370015E-16</v>
      </c>
      <c r="W1502" s="253">
        <f t="shared" si="588"/>
        <v>3.3572538368201659E-16</v>
      </c>
      <c r="X1502">
        <f t="shared" si="582"/>
        <v>113.65676595692612</v>
      </c>
      <c r="Y1502">
        <f t="shared" si="583"/>
        <v>15.595425926280697</v>
      </c>
      <c r="Z1502" s="55">
        <f t="shared" si="584"/>
        <v>8.5124747496230029</v>
      </c>
      <c r="AA1502" s="477">
        <f t="shared" si="589"/>
        <v>4.4173714959709282E-27</v>
      </c>
      <c r="AB1502" s="253">
        <f t="shared" si="590"/>
        <v>3978760290223.4712</v>
      </c>
      <c r="AC1502" s="261">
        <f t="shared" si="591"/>
        <v>2.447221938240241E-3</v>
      </c>
      <c r="AD1502" s="435">
        <f t="shared" si="593"/>
        <v>-1.5404755755584656E-2</v>
      </c>
      <c r="AE1502" s="478">
        <f t="shared" si="592"/>
        <v>-5.2318781614303589E-2</v>
      </c>
    </row>
    <row r="1503" spans="17:31" x14ac:dyDescent="0.3">
      <c r="Q1503" s="353">
        <v>1474</v>
      </c>
      <c r="R1503" s="54">
        <f t="shared" si="585"/>
        <v>1.0417345052736997E-39</v>
      </c>
      <c r="S1503" s="253">
        <f t="shared" ref="S1503:S1566" si="594">$C$11*R1503^$C$7</f>
        <v>5.9960043928399064E-16</v>
      </c>
      <c r="T1503" s="253">
        <f t="shared" ref="T1503:T1566" si="595">$C$8*S1503</f>
        <v>2.7231963121919367E-16</v>
      </c>
      <c r="U1503">
        <f t="shared" si="586"/>
        <v>6.4919625134236285E-41</v>
      </c>
      <c r="V1503" s="253">
        <f t="shared" si="587"/>
        <v>2.7231963121919367E-16</v>
      </c>
      <c r="W1503" s="253">
        <f t="shared" si="588"/>
        <v>3.2728080806479696E-16</v>
      </c>
      <c r="X1503">
        <f t="shared" ref="X1503:X1566" si="596">(($C$8*$C$11)/($C$9+$C$10))^(1/(1-$C$7))</f>
        <v>113.65676595692612</v>
      </c>
      <c r="Y1503">
        <f t="shared" ref="Y1503:Y1566" si="597">$C$11*$C$17^$C$7</f>
        <v>15.595425926280697</v>
      </c>
      <c r="Z1503" s="55">
        <f t="shared" ref="Z1503:Z1566" si="598">(1-$C$8)*Y1503</f>
        <v>8.5124747496230029</v>
      </c>
      <c r="AA1503" s="477">
        <f t="shared" si="589"/>
        <v>4.1862600013639757E-27</v>
      </c>
      <c r="AB1503" s="253">
        <f t="shared" si="590"/>
        <v>4018547893125.7061</v>
      </c>
      <c r="AC1503" s="261">
        <f t="shared" si="591"/>
        <v>2.4095230820019328E-3</v>
      </c>
      <c r="AD1503" s="435">
        <f t="shared" si="593"/>
        <v>-1.5404755755588253E-2</v>
      </c>
      <c r="AE1503" s="478">
        <f t="shared" si="592"/>
        <v>-5.2318781614303582E-2</v>
      </c>
    </row>
    <row r="1504" spans="17:31" x14ac:dyDescent="0.3">
      <c r="Q1504" s="353">
        <v>1475</v>
      </c>
      <c r="R1504" s="54">
        <f t="shared" ref="R1504:R1567" si="599">AA1504/AB1504</f>
        <v>9.774576487051488E-40</v>
      </c>
      <c r="S1504" s="253">
        <f t="shared" si="594"/>
        <v>5.8451855541176157E-16</v>
      </c>
      <c r="T1504" s="253">
        <f t="shared" si="595"/>
        <v>2.654699146661495E-16</v>
      </c>
      <c r="U1504">
        <f t="shared" ref="U1504:U1567" si="600">($C$9+$C$10)*R1504</f>
        <v>6.0913969746886847E-41</v>
      </c>
      <c r="V1504" s="253">
        <f t="shared" ref="V1504:V1567" si="601">T1504-U1504</f>
        <v>2.654699146661495E-16</v>
      </c>
      <c r="W1504" s="253">
        <f t="shared" ref="W1504:W1567" si="602">(1-$C$8)*S1504</f>
        <v>3.1904864074561208E-16</v>
      </c>
      <c r="X1504">
        <f t="shared" si="596"/>
        <v>113.65676595692612</v>
      </c>
      <c r="Y1504">
        <f t="shared" si="597"/>
        <v>15.595425926280697</v>
      </c>
      <c r="Z1504" s="55">
        <f t="shared" si="598"/>
        <v>8.5124747496230029</v>
      </c>
      <c r="AA1504" s="477">
        <f t="shared" ref="AA1504:AA1567" si="603">AA1503*(1-$C$9)</f>
        <v>3.9672399785719194E-27</v>
      </c>
      <c r="AB1504" s="253">
        <f t="shared" ref="AB1504:AB1567" si="604">AB1503*(1+$C$10)</f>
        <v>4058733372056.9634</v>
      </c>
      <c r="AC1504" s="261">
        <f t="shared" ref="AC1504:AC1567" si="605">$C$11*(AA1504^$C$7)*(AB1504^(1-$C$7))</f>
        <v>2.3724049674362416E-3</v>
      </c>
      <c r="AD1504" s="435">
        <f t="shared" si="593"/>
        <v>-1.5404755755587906E-2</v>
      </c>
      <c r="AE1504" s="478">
        <f t="shared" ref="AE1504:AE1567" si="606">(AA1504-AA1503)/AA1503</f>
        <v>-5.2318781614303631E-2</v>
      </c>
    </row>
    <row r="1505" spans="17:31" x14ac:dyDescent="0.3">
      <c r="Q1505" s="353">
        <v>1476</v>
      </c>
      <c r="R1505" s="54">
        <f t="shared" si="599"/>
        <v>9.1714678756961721E-40</v>
      </c>
      <c r="S1505" s="253">
        <f t="shared" si="594"/>
        <v>5.6981602953567902E-16</v>
      </c>
      <c r="T1505" s="253">
        <f t="shared" si="595"/>
        <v>2.5879249056461522E-16</v>
      </c>
      <c r="U1505">
        <f t="shared" si="600"/>
        <v>5.7155470362811064E-41</v>
      </c>
      <c r="V1505" s="253">
        <f t="shared" si="601"/>
        <v>2.5879249056461522E-16</v>
      </c>
      <c r="W1505" s="253">
        <f t="shared" si="602"/>
        <v>3.110235389710638E-16</v>
      </c>
      <c r="X1505">
        <f t="shared" si="596"/>
        <v>113.65676595692612</v>
      </c>
      <c r="Y1505">
        <f t="shared" si="597"/>
        <v>15.595425926280697</v>
      </c>
      <c r="Z1505" s="55">
        <f t="shared" si="598"/>
        <v>8.5124747496230029</v>
      </c>
      <c r="AA1505" s="477">
        <f t="shared" si="603"/>
        <v>3.7596788165214806E-27</v>
      </c>
      <c r="AB1505" s="253">
        <f t="shared" si="604"/>
        <v>4099320705777.5332</v>
      </c>
      <c r="AC1505" s="261">
        <f t="shared" si="605"/>
        <v>2.3358586483595424E-3</v>
      </c>
      <c r="AD1505" s="435">
        <f t="shared" ref="AD1505:AD1568" si="607">(AC1505-AC1504)/AC1504</f>
        <v>-1.5404755755588098E-2</v>
      </c>
      <c r="AE1505" s="478">
        <f t="shared" si="606"/>
        <v>-5.2318781614303617E-2</v>
      </c>
    </row>
    <row r="1506" spans="17:31" x14ac:dyDescent="0.3">
      <c r="Q1506" s="353">
        <v>1477</v>
      </c>
      <c r="R1506" s="54">
        <f t="shared" si="599"/>
        <v>8.6055721295297267E-40</v>
      </c>
      <c r="S1506" s="253">
        <f t="shared" si="594"/>
        <v>5.5548331957927178E-16</v>
      </c>
      <c r="T1506" s="253">
        <f t="shared" si="595"/>
        <v>2.5228302520404723E-16</v>
      </c>
      <c r="U1506">
        <f t="shared" si="600"/>
        <v>5.3628877020630051E-41</v>
      </c>
      <c r="V1506" s="253">
        <f t="shared" si="601"/>
        <v>2.5228302520404723E-16</v>
      </c>
      <c r="W1506" s="253">
        <f t="shared" si="602"/>
        <v>3.0320029437522455E-16</v>
      </c>
      <c r="X1506">
        <f t="shared" si="596"/>
        <v>113.65676595692612</v>
      </c>
      <c r="Y1506">
        <f t="shared" si="597"/>
        <v>15.595425926280697</v>
      </c>
      <c r="Z1506" s="55">
        <f t="shared" si="598"/>
        <v>8.5124747496230029</v>
      </c>
      <c r="AA1506" s="477">
        <f t="shared" si="603"/>
        <v>3.56297700157997E-27</v>
      </c>
      <c r="AB1506" s="253">
        <f t="shared" si="604"/>
        <v>4140313912835.3086</v>
      </c>
      <c r="AC1506" s="261">
        <f t="shared" si="605"/>
        <v>2.2998753164020012E-3</v>
      </c>
      <c r="AD1506" s="435">
        <f t="shared" si="607"/>
        <v>-1.5404755755581364E-2</v>
      </c>
      <c r="AE1506" s="478">
        <f t="shared" si="606"/>
        <v>-5.2318781614303561E-2</v>
      </c>
    </row>
    <row r="1507" spans="17:31" x14ac:dyDescent="0.3">
      <c r="Q1507" s="353">
        <v>1478</v>
      </c>
      <c r="R1507" s="54">
        <f t="shared" si="599"/>
        <v>8.0745931491274485E-40</v>
      </c>
      <c r="S1507" s="253">
        <f t="shared" si="594"/>
        <v>5.415111234800508E-16</v>
      </c>
      <c r="T1507" s="253">
        <f t="shared" si="595"/>
        <v>2.4593729388069177E-16</v>
      </c>
      <c r="U1507">
        <f t="shared" si="600"/>
        <v>5.0319880708482538E-41</v>
      </c>
      <c r="V1507" s="253">
        <f t="shared" si="601"/>
        <v>2.4593729388069177E-16</v>
      </c>
      <c r="W1507" s="253">
        <f t="shared" si="602"/>
        <v>2.9557382959935903E-16</v>
      </c>
      <c r="X1507">
        <f t="shared" si="596"/>
        <v>113.65676595692612</v>
      </c>
      <c r="Y1507">
        <f t="shared" si="597"/>
        <v>15.595425926280697</v>
      </c>
      <c r="Z1507" s="55">
        <f t="shared" si="598"/>
        <v>8.5124747496230029</v>
      </c>
      <c r="AA1507" s="477">
        <f t="shared" si="603"/>
        <v>3.3765663859375214E-27</v>
      </c>
      <c r="AB1507" s="253">
        <f t="shared" si="604"/>
        <v>4181717051963.6616</v>
      </c>
      <c r="AC1507" s="261">
        <f t="shared" si="605"/>
        <v>2.2644462988845146E-3</v>
      </c>
      <c r="AD1507" s="435">
        <f t="shared" si="607"/>
        <v>-1.5404755755591526E-2</v>
      </c>
      <c r="AE1507" s="478">
        <f t="shared" si="606"/>
        <v>-5.2318781614303554E-2</v>
      </c>
    </row>
    <row r="1508" spans="17:31" x14ac:dyDescent="0.3">
      <c r="Q1508" s="353">
        <v>1479</v>
      </c>
      <c r="R1508" s="54">
        <f t="shared" si="599"/>
        <v>7.5763765084494031E-40</v>
      </c>
      <c r="S1508" s="253">
        <f t="shared" si="594"/>
        <v>5.2789037315238424E-16</v>
      </c>
      <c r="T1508" s="253">
        <f t="shared" si="595"/>
        <v>2.39751178155713E-16</v>
      </c>
      <c r="U1508">
        <f t="shared" si="600"/>
        <v>4.7215055305779834E-41</v>
      </c>
      <c r="V1508" s="253">
        <f t="shared" si="601"/>
        <v>2.39751178155713E-16</v>
      </c>
      <c r="W1508" s="253">
        <f t="shared" si="602"/>
        <v>2.8813919499667123E-16</v>
      </c>
      <c r="X1508">
        <f t="shared" si="596"/>
        <v>113.65676595692612</v>
      </c>
      <c r="Y1508">
        <f t="shared" si="597"/>
        <v>15.595425926280697</v>
      </c>
      <c r="Z1508" s="55">
        <f t="shared" si="598"/>
        <v>8.5124747496230029</v>
      </c>
      <c r="AA1508" s="477">
        <f t="shared" si="603"/>
        <v>3.1999085465854578E-27</v>
      </c>
      <c r="AB1508" s="253">
        <f t="shared" si="604"/>
        <v>4223534222483.2983</v>
      </c>
      <c r="AC1508" s="261">
        <f t="shared" si="605"/>
        <v>2.229563056728561E-3</v>
      </c>
      <c r="AD1508" s="435">
        <f t="shared" si="607"/>
        <v>-1.540475575558465E-2</v>
      </c>
      <c r="AE1508" s="478">
        <f t="shared" si="606"/>
        <v>-5.2318781614303637E-2</v>
      </c>
    </row>
    <row r="1509" spans="17:31" x14ac:dyDescent="0.3">
      <c r="Q1509" s="353">
        <v>1480</v>
      </c>
      <c r="R1509" s="54">
        <f t="shared" si="599"/>
        <v>7.1089007133426728E-40</v>
      </c>
      <c r="S1509" s="253">
        <f t="shared" si="594"/>
        <v>5.146122286022211E-16</v>
      </c>
      <c r="T1509" s="253">
        <f t="shared" si="595"/>
        <v>2.337206631822859E-16</v>
      </c>
      <c r="U1509">
        <f t="shared" si="600"/>
        <v>4.4301803107256902E-41</v>
      </c>
      <c r="V1509" s="253">
        <f t="shared" si="601"/>
        <v>2.337206631822859E-16</v>
      </c>
      <c r="W1509" s="253">
        <f t="shared" si="602"/>
        <v>2.8089156541993519E-16</v>
      </c>
      <c r="X1509">
        <f t="shared" si="596"/>
        <v>113.65676595692612</v>
      </c>
      <c r="Y1509">
        <f t="shared" si="597"/>
        <v>15.595425926280697</v>
      </c>
      <c r="Z1509" s="55">
        <f t="shared" si="598"/>
        <v>8.5124747496230029</v>
      </c>
      <c r="AA1509" s="477">
        <f t="shared" si="603"/>
        <v>3.0324932301509097E-27</v>
      </c>
      <c r="AB1509" s="253">
        <f t="shared" si="604"/>
        <v>4265769564708.1313</v>
      </c>
      <c r="AC1509" s="261">
        <f t="shared" si="605"/>
        <v>2.1952171823979671E-3</v>
      </c>
      <c r="AD1509" s="435">
        <f t="shared" si="607"/>
        <v>-1.5404755755591687E-2</v>
      </c>
      <c r="AE1509" s="478">
        <f t="shared" si="606"/>
        <v>-5.2318781614303547E-2</v>
      </c>
    </row>
    <row r="1510" spans="17:31" x14ac:dyDescent="0.3">
      <c r="Q1510" s="353">
        <v>1481</v>
      </c>
      <c r="R1510" s="54">
        <f t="shared" si="599"/>
        <v>6.6702689994094352E-40</v>
      </c>
      <c r="S1510" s="253">
        <f t="shared" si="594"/>
        <v>5.0166807218986779E-16</v>
      </c>
      <c r="T1510" s="253">
        <f t="shared" si="595"/>
        <v>2.2784183509993007E-16</v>
      </c>
      <c r="U1510">
        <f t="shared" si="600"/>
        <v>4.1568303708285593E-41</v>
      </c>
      <c r="V1510" s="253">
        <f t="shared" si="601"/>
        <v>2.2784183509993007E-16</v>
      </c>
      <c r="W1510" s="253">
        <f t="shared" si="602"/>
        <v>2.7382623708993772E-16</v>
      </c>
      <c r="X1510">
        <f t="shared" si="596"/>
        <v>113.65676595692612</v>
      </c>
      <c r="Y1510">
        <f t="shared" si="597"/>
        <v>15.595425926280697</v>
      </c>
      <c r="Z1510" s="55">
        <f t="shared" si="598"/>
        <v>8.5124747496230029</v>
      </c>
      <c r="AA1510" s="477">
        <f t="shared" si="603"/>
        <v>2.8738368790957901E-27</v>
      </c>
      <c r="AB1510" s="253">
        <f t="shared" si="604"/>
        <v>4308427260355.2129</v>
      </c>
      <c r="AC1510" s="261">
        <f t="shared" si="605"/>
        <v>2.1614003978726714E-3</v>
      </c>
      <c r="AD1510" s="435">
        <f t="shared" si="607"/>
        <v>-1.5404755755581158E-2</v>
      </c>
      <c r="AE1510" s="478">
        <f t="shared" si="606"/>
        <v>-5.2318781614303624E-2</v>
      </c>
    </row>
    <row r="1511" spans="17:31" x14ac:dyDescent="0.3">
      <c r="Q1511" s="353">
        <v>1482</v>
      </c>
      <c r="R1511" s="54">
        <f t="shared" si="599"/>
        <v>6.2587016359610629E-40</v>
      </c>
      <c r="S1511" s="253">
        <f t="shared" si="594"/>
        <v>4.890495030370371E-16</v>
      </c>
      <c r="T1511" s="253">
        <f t="shared" si="595"/>
        <v>2.2211087849436762E-16</v>
      </c>
      <c r="U1511">
        <f t="shared" si="600"/>
        <v>3.900346604405421E-41</v>
      </c>
      <c r="V1511" s="253">
        <f t="shared" si="601"/>
        <v>2.2211087849436762E-16</v>
      </c>
      <c r="W1511" s="253">
        <f t="shared" si="602"/>
        <v>2.6693862454266948E-16</v>
      </c>
      <c r="X1511">
        <f t="shared" si="596"/>
        <v>113.65676595692612</v>
      </c>
      <c r="Y1511">
        <f t="shared" si="597"/>
        <v>15.595425926280697</v>
      </c>
      <c r="Z1511" s="55">
        <f t="shared" si="598"/>
        <v>8.5124747496230029</v>
      </c>
      <c r="AA1511" s="477">
        <f t="shared" si="603"/>
        <v>2.7234812350232456E-27</v>
      </c>
      <c r="AB1511" s="253">
        <f t="shared" si="604"/>
        <v>4351511532958.7651</v>
      </c>
      <c r="AC1511" s="261">
        <f t="shared" si="605"/>
        <v>2.1281045526534122E-3</v>
      </c>
      <c r="AD1511" s="435">
        <f t="shared" si="607"/>
        <v>-1.5404755755587984E-2</v>
      </c>
      <c r="AE1511" s="478">
        <f t="shared" si="606"/>
        <v>-5.231878161430361E-2</v>
      </c>
    </row>
    <row r="1512" spans="17:31" x14ac:dyDescent="0.3">
      <c r="Q1512" s="353">
        <v>1483</v>
      </c>
      <c r="R1512" s="54">
        <f t="shared" si="599"/>
        <v>5.8725287048318125E-40</v>
      </c>
      <c r="S1512" s="253">
        <f t="shared" si="594"/>
        <v>4.7674833157461164E-16</v>
      </c>
      <c r="T1512" s="253">
        <f t="shared" si="595"/>
        <v>2.1652407392128894E-16</v>
      </c>
      <c r="U1512">
        <f t="shared" si="600"/>
        <v>3.6596883388014284E-41</v>
      </c>
      <c r="V1512" s="253">
        <f t="shared" si="601"/>
        <v>2.1652407392128894E-16</v>
      </c>
      <c r="W1512" s="253">
        <f t="shared" si="602"/>
        <v>2.602242576533227E-16</v>
      </c>
      <c r="X1512">
        <f t="shared" si="596"/>
        <v>113.65676595692612</v>
      </c>
      <c r="Y1512">
        <f t="shared" si="597"/>
        <v>15.595425926280697</v>
      </c>
      <c r="Z1512" s="55">
        <f t="shared" si="598"/>
        <v>8.5124747496230029</v>
      </c>
      <c r="AA1512" s="477">
        <f t="shared" si="603"/>
        <v>2.5809920150574105E-27</v>
      </c>
      <c r="AB1512" s="253">
        <f t="shared" si="604"/>
        <v>4395026648288.353</v>
      </c>
      <c r="AC1512" s="261">
        <f t="shared" si="605"/>
        <v>2.0953216217974384E-3</v>
      </c>
      <c r="AD1512" s="435">
        <f t="shared" si="607"/>
        <v>-1.540475575558475E-2</v>
      </c>
      <c r="AE1512" s="478">
        <f t="shared" si="606"/>
        <v>-5.2318781614303637E-2</v>
      </c>
    </row>
    <row r="1513" spans="17:31" x14ac:dyDescent="0.3">
      <c r="Q1513" s="353">
        <v>1484</v>
      </c>
      <c r="R1513" s="54">
        <f t="shared" si="599"/>
        <v>5.5101833247524638E-40</v>
      </c>
      <c r="S1513" s="253">
        <f t="shared" si="594"/>
        <v>4.6475657422754652E-16</v>
      </c>
      <c r="T1513" s="253">
        <f t="shared" si="595"/>
        <v>2.1107779549240318E-16</v>
      </c>
      <c r="U1513">
        <f t="shared" si="600"/>
        <v>3.4338791127002609E-41</v>
      </c>
      <c r="V1513" s="253">
        <f t="shared" si="601"/>
        <v>2.1107779549240318E-16</v>
      </c>
      <c r="W1513" s="253">
        <f t="shared" si="602"/>
        <v>2.5367877873514337E-16</v>
      </c>
      <c r="X1513">
        <f t="shared" si="596"/>
        <v>113.65676595692612</v>
      </c>
      <c r="Y1513">
        <f t="shared" si="597"/>
        <v>15.595425926280697</v>
      </c>
      <c r="Z1513" s="55">
        <f t="shared" si="598"/>
        <v>8.5124747496230029</v>
      </c>
      <c r="AA1513" s="477">
        <f t="shared" si="603"/>
        <v>2.4459576574733606E-27</v>
      </c>
      <c r="AB1513" s="253">
        <f t="shared" si="604"/>
        <v>4438976914771.2363</v>
      </c>
      <c r="AC1513" s="261">
        <f t="shared" si="605"/>
        <v>2.063043703984246E-3</v>
      </c>
      <c r="AD1513" s="435">
        <f t="shared" si="607"/>
        <v>-1.5404755755588185E-2</v>
      </c>
      <c r="AE1513" s="478">
        <f t="shared" si="606"/>
        <v>-5.231878161430354E-2</v>
      </c>
    </row>
    <row r="1514" spans="17:31" x14ac:dyDescent="0.3">
      <c r="Q1514" s="353">
        <v>1485</v>
      </c>
      <c r="R1514" s="54">
        <f t="shared" si="599"/>
        <v>5.1701952937920413E-40</v>
      </c>
      <c r="S1514" s="253">
        <f t="shared" si="594"/>
        <v>4.5306644823343419E-16</v>
      </c>
      <c r="T1514" s="253">
        <f t="shared" si="595"/>
        <v>2.0576850852219335E-16</v>
      </c>
      <c r="U1514">
        <f t="shared" si="600"/>
        <v>3.222002714171264E-41</v>
      </c>
      <c r="V1514" s="253">
        <f t="shared" si="601"/>
        <v>2.0576850852219335E-16</v>
      </c>
      <c r="W1514" s="253">
        <f t="shared" si="602"/>
        <v>2.4729793971124084E-16</v>
      </c>
      <c r="X1514">
        <f t="shared" si="596"/>
        <v>113.65676595692612</v>
      </c>
      <c r="Y1514">
        <f t="shared" si="597"/>
        <v>15.595425926280697</v>
      </c>
      <c r="Z1514" s="55">
        <f t="shared" si="598"/>
        <v>8.5124747496230029</v>
      </c>
      <c r="AA1514" s="477">
        <f t="shared" si="603"/>
        <v>2.3179881329541783E-27</v>
      </c>
      <c r="AB1514" s="253">
        <f t="shared" si="604"/>
        <v>4483366683918.9492</v>
      </c>
      <c r="AC1514" s="261">
        <f t="shared" si="605"/>
        <v>2.0312630196112646E-3</v>
      </c>
      <c r="AD1514" s="435">
        <f t="shared" si="607"/>
        <v>-1.5404755755588232E-2</v>
      </c>
      <c r="AE1514" s="478">
        <f t="shared" si="606"/>
        <v>-5.2318781614303547E-2</v>
      </c>
    </row>
    <row r="1515" spans="17:31" x14ac:dyDescent="0.3">
      <c r="Q1515" s="353">
        <v>1486</v>
      </c>
      <c r="R1515" s="54">
        <f t="shared" si="599"/>
        <v>4.8511851240721142E-40</v>
      </c>
      <c r="S1515" s="253">
        <f t="shared" si="594"/>
        <v>4.4167036659143332E-16</v>
      </c>
      <c r="T1515" s="253">
        <f t="shared" si="595"/>
        <v>2.0059276723387912E-16</v>
      </c>
      <c r="U1515">
        <f t="shared" si="600"/>
        <v>3.0231994631760835E-41</v>
      </c>
      <c r="V1515" s="253">
        <f t="shared" si="601"/>
        <v>2.0059276723387912E-16</v>
      </c>
      <c r="W1515" s="253">
        <f t="shared" si="602"/>
        <v>2.410775993575542E-16</v>
      </c>
      <c r="X1515">
        <f t="shared" si="596"/>
        <v>113.65676595692612</v>
      </c>
      <c r="Y1515">
        <f t="shared" si="597"/>
        <v>15.595425926280697</v>
      </c>
      <c r="Z1515" s="55">
        <f t="shared" si="598"/>
        <v>8.5124747496230029</v>
      </c>
      <c r="AA1515" s="477">
        <f t="shared" si="603"/>
        <v>2.1967138180416012E-27</v>
      </c>
      <c r="AB1515" s="253">
        <f t="shared" si="604"/>
        <v>4528200350758.1387</v>
      </c>
      <c r="AC1515" s="261">
        <f t="shared" si="605"/>
        <v>1.9999719089187945E-3</v>
      </c>
      <c r="AD1515" s="435">
        <f t="shared" si="607"/>
        <v>-1.5404755755588192E-2</v>
      </c>
      <c r="AE1515" s="478">
        <f t="shared" si="606"/>
        <v>-5.2318781614303637E-2</v>
      </c>
    </row>
    <row r="1516" spans="17:31" x14ac:dyDescent="0.3">
      <c r="Q1516" s="353">
        <v>1487</v>
      </c>
      <c r="R1516" s="54">
        <f t="shared" si="599"/>
        <v>4.5518584445497303E-40</v>
      </c>
      <c r="S1516" s="253">
        <f t="shared" si="594"/>
        <v>4.305609331382271E-16</v>
      </c>
      <c r="T1516" s="253">
        <f t="shared" si="595"/>
        <v>1.9554721252307211E-16</v>
      </c>
      <c r="U1516">
        <f t="shared" si="600"/>
        <v>2.8366627234511829E-41</v>
      </c>
      <c r="V1516" s="253">
        <f t="shared" si="601"/>
        <v>1.9554721252307211E-16</v>
      </c>
      <c r="W1516" s="253">
        <f t="shared" si="602"/>
        <v>2.3501372061515498E-16</v>
      </c>
      <c r="X1516">
        <f t="shared" si="596"/>
        <v>113.65676595692612</v>
      </c>
      <c r="Y1516">
        <f t="shared" si="597"/>
        <v>15.595425926280697</v>
      </c>
      <c r="Z1516" s="55">
        <f t="shared" si="598"/>
        <v>8.5124747496230029</v>
      </c>
      <c r="AA1516" s="477">
        <f t="shared" si="603"/>
        <v>2.0817844275263597E-27</v>
      </c>
      <c r="AB1516" s="253">
        <f t="shared" si="604"/>
        <v>4573482354265.7197</v>
      </c>
      <c r="AC1516" s="261">
        <f t="shared" si="605"/>
        <v>1.9691628301438707E-3</v>
      </c>
      <c r="AD1516" s="435">
        <f t="shared" si="607"/>
        <v>-1.540475575558433E-2</v>
      </c>
      <c r="AE1516" s="478">
        <f t="shared" si="606"/>
        <v>-5.2318781614303582E-2</v>
      </c>
    </row>
    <row r="1517" spans="17:31" x14ac:dyDescent="0.3">
      <c r="Q1517" s="353">
        <v>1488</v>
      </c>
      <c r="R1517" s="54">
        <f t="shared" si="599"/>
        <v>4.2710007491585232E-40</v>
      </c>
      <c r="S1517" s="253">
        <f t="shared" si="594"/>
        <v>4.1973093774785723E-16</v>
      </c>
      <c r="T1517" s="253">
        <f t="shared" si="595"/>
        <v>1.9062856977769171E-16</v>
      </c>
      <c r="U1517">
        <f t="shared" si="600"/>
        <v>2.6616356296133703E-41</v>
      </c>
      <c r="V1517" s="253">
        <f t="shared" si="601"/>
        <v>1.9062856977769171E-16</v>
      </c>
      <c r="W1517" s="253">
        <f t="shared" si="602"/>
        <v>2.2910236797016552E-16</v>
      </c>
      <c r="X1517">
        <f t="shared" si="596"/>
        <v>113.65676595692612</v>
      </c>
      <c r="Y1517">
        <f t="shared" si="597"/>
        <v>15.595425926280697</v>
      </c>
      <c r="Z1517" s="55">
        <f t="shared" si="598"/>
        <v>8.5124747496230029</v>
      </c>
      <c r="AA1517" s="477">
        <f t="shared" si="603"/>
        <v>1.9728680026945499E-27</v>
      </c>
      <c r="AB1517" s="253">
        <f t="shared" si="604"/>
        <v>4619217177808.377</v>
      </c>
      <c r="AC1517" s="261">
        <f t="shared" si="605"/>
        <v>1.9388283577025215E-3</v>
      </c>
      <c r="AD1517" s="435">
        <f t="shared" si="607"/>
        <v>-1.5404755755588228E-2</v>
      </c>
      <c r="AE1517" s="478">
        <f t="shared" si="606"/>
        <v>-5.2318781614303672E-2</v>
      </c>
    </row>
    <row r="1518" spans="17:31" x14ac:dyDescent="0.3">
      <c r="Q1518" s="353">
        <v>1489</v>
      </c>
      <c r="R1518" s="54">
        <f t="shared" si="599"/>
        <v>4.0074724689987837E-40</v>
      </c>
      <c r="S1518" s="253">
        <f t="shared" si="594"/>
        <v>4.091733516522661E-16</v>
      </c>
      <c r="T1518" s="253">
        <f t="shared" si="595"/>
        <v>1.8583364675270283E-16</v>
      </c>
      <c r="U1518">
        <f t="shared" si="600"/>
        <v>2.4974080162086921E-41</v>
      </c>
      <c r="V1518" s="253">
        <f t="shared" si="601"/>
        <v>1.8583364675270283E-16</v>
      </c>
      <c r="W1518" s="253">
        <f t="shared" si="602"/>
        <v>2.2333970489956327E-16</v>
      </c>
      <c r="X1518">
        <f t="shared" si="596"/>
        <v>113.65676595692612</v>
      </c>
      <c r="Y1518">
        <f t="shared" si="597"/>
        <v>15.595425926280697</v>
      </c>
      <c r="Z1518" s="55">
        <f t="shared" si="598"/>
        <v>8.5124747496230029</v>
      </c>
      <c r="AA1518" s="477">
        <f t="shared" si="603"/>
        <v>1.8696499525077264E-27</v>
      </c>
      <c r="AB1518" s="253">
        <f t="shared" si="604"/>
        <v>4665409349586.4609</v>
      </c>
      <c r="AC1518" s="261">
        <f t="shared" si="605"/>
        <v>1.9089611804001063E-3</v>
      </c>
      <c r="AD1518" s="435">
        <f t="shared" si="607"/>
        <v>-1.5404755755588025E-2</v>
      </c>
      <c r="AE1518" s="478">
        <f t="shared" si="606"/>
        <v>-5.2318781614303582E-2</v>
      </c>
    </row>
    <row r="1519" spans="17:31" x14ac:dyDescent="0.3">
      <c r="Q1519" s="353">
        <v>1490</v>
      </c>
      <c r="R1519" s="54">
        <f t="shared" si="599"/>
        <v>3.760204348582082E-40</v>
      </c>
      <c r="S1519" s="253">
        <f t="shared" si="594"/>
        <v>3.9888132287957294E-16</v>
      </c>
      <c r="T1519" s="253">
        <f t="shared" si="595"/>
        <v>1.8115933149832446E-16</v>
      </c>
      <c r="U1519">
        <f t="shared" si="600"/>
        <v>2.3433135362444147E-41</v>
      </c>
      <c r="V1519" s="253">
        <f t="shared" si="601"/>
        <v>1.8115933149832446E-16</v>
      </c>
      <c r="W1519" s="253">
        <f t="shared" si="602"/>
        <v>2.1772199138124849E-16</v>
      </c>
      <c r="X1519">
        <f t="shared" si="596"/>
        <v>113.65676595692612</v>
      </c>
      <c r="Y1519">
        <f t="shared" si="597"/>
        <v>15.595425926280697</v>
      </c>
      <c r="Z1519" s="55">
        <f t="shared" si="598"/>
        <v>8.5124747496230029</v>
      </c>
      <c r="AA1519" s="477">
        <f t="shared" si="603"/>
        <v>1.7718321449472815E-27</v>
      </c>
      <c r="AB1519" s="253">
        <f t="shared" si="604"/>
        <v>4712063443082.3252</v>
      </c>
      <c r="AC1519" s="261">
        <f t="shared" si="605"/>
        <v>1.8795540996691502E-3</v>
      </c>
      <c r="AD1519" s="435">
        <f t="shared" si="607"/>
        <v>-1.5404755755584629E-2</v>
      </c>
      <c r="AE1519" s="478">
        <f t="shared" si="606"/>
        <v>-5.2318781614303631E-2</v>
      </c>
    </row>
    <row r="1520" spans="17:31" x14ac:dyDescent="0.3">
      <c r="Q1520" s="353">
        <v>1491</v>
      </c>
      <c r="R1520" s="54">
        <f t="shared" si="599"/>
        <v>3.5281931073697636E-40</v>
      </c>
      <c r="S1520" s="253">
        <f t="shared" si="594"/>
        <v>3.8884817180707487E-16</v>
      </c>
      <c r="T1520" s="253">
        <f t="shared" si="595"/>
        <v>1.7660259034034297E-16</v>
      </c>
      <c r="U1520">
        <f t="shared" si="600"/>
        <v>2.1987269575126748E-41</v>
      </c>
      <c r="V1520" s="253">
        <f t="shared" si="601"/>
        <v>1.7660259034034297E-16</v>
      </c>
      <c r="W1520" s="253">
        <f t="shared" si="602"/>
        <v>2.122455814667319E-16</v>
      </c>
      <c r="X1520">
        <f t="shared" si="596"/>
        <v>113.65676595692612</v>
      </c>
      <c r="Y1520">
        <f t="shared" si="597"/>
        <v>15.595425926280697</v>
      </c>
      <c r="Z1520" s="55">
        <f t="shared" si="598"/>
        <v>8.5124747496230029</v>
      </c>
      <c r="AA1520" s="477">
        <f t="shared" si="603"/>
        <v>1.6791320458985816E-27</v>
      </c>
      <c r="AB1520" s="253">
        <f t="shared" si="604"/>
        <v>4759184077513.1484</v>
      </c>
      <c r="AC1520" s="261">
        <f t="shared" si="605"/>
        <v>1.8506000278343388E-3</v>
      </c>
      <c r="AD1520" s="435">
        <f t="shared" si="607"/>
        <v>-1.5404755755584832E-2</v>
      </c>
      <c r="AE1520" s="478">
        <f t="shared" si="606"/>
        <v>-5.2318781614303589E-2</v>
      </c>
    </row>
    <row r="1521" spans="17:31" x14ac:dyDescent="0.3">
      <c r="Q1521" s="353">
        <v>1492</v>
      </c>
      <c r="R1521" s="54">
        <f t="shared" si="599"/>
        <v>3.3104973690021716E-40</v>
      </c>
      <c r="S1521" s="253">
        <f t="shared" si="594"/>
        <v>3.7906738682611975E-16</v>
      </c>
      <c r="T1521" s="253">
        <f t="shared" si="595"/>
        <v>1.7216046591123395E-16</v>
      </c>
      <c r="U1521">
        <f t="shared" si="600"/>
        <v>2.0630616257357295E-41</v>
      </c>
      <c r="V1521" s="253">
        <f t="shared" si="601"/>
        <v>1.7216046591123395E-16</v>
      </c>
      <c r="W1521" s="253">
        <f t="shared" si="602"/>
        <v>2.069069209148858E-16</v>
      </c>
      <c r="X1521">
        <f t="shared" si="596"/>
        <v>113.65676595692612</v>
      </c>
      <c r="Y1521">
        <f t="shared" si="597"/>
        <v>15.595425926280697</v>
      </c>
      <c r="Z1521" s="55">
        <f t="shared" si="598"/>
        <v>8.5124747496230029</v>
      </c>
      <c r="AA1521" s="477">
        <f t="shared" si="603"/>
        <v>1.591281903087635E-27</v>
      </c>
      <c r="AB1521" s="253">
        <f t="shared" si="604"/>
        <v>4806775918288.2803</v>
      </c>
      <c r="AC1521" s="261">
        <f t="shared" si="605"/>
        <v>1.8220919864042598E-3</v>
      </c>
      <c r="AD1521" s="435">
        <f t="shared" si="607"/>
        <v>-1.5404755755591592E-2</v>
      </c>
      <c r="AE1521" s="478">
        <f t="shared" si="606"/>
        <v>-5.2318781614303568E-2</v>
      </c>
    </row>
    <row r="1522" spans="17:31" x14ac:dyDescent="0.3">
      <c r="Q1522" s="353">
        <v>1493</v>
      </c>
      <c r="R1522" s="54">
        <f t="shared" si="599"/>
        <v>3.1062338417016045E-40</v>
      </c>
      <c r="S1522" s="253">
        <f t="shared" si="594"/>
        <v>3.6953262011599552E-16</v>
      </c>
      <c r="T1522" s="253">
        <f t="shared" si="595"/>
        <v>1.678300752307957E-16</v>
      </c>
      <c r="U1522">
        <f t="shared" si="600"/>
        <v>1.9357670842396155E-41</v>
      </c>
      <c r="V1522" s="253">
        <f t="shared" si="601"/>
        <v>1.678300752307957E-16</v>
      </c>
      <c r="W1522" s="253">
        <f t="shared" si="602"/>
        <v>2.0170254488519982E-16</v>
      </c>
      <c r="X1522">
        <f t="shared" si="596"/>
        <v>113.65676595692612</v>
      </c>
      <c r="Y1522">
        <f t="shared" si="597"/>
        <v>15.595425926280697</v>
      </c>
      <c r="Z1522" s="55">
        <f t="shared" si="598"/>
        <v>8.5124747496230029</v>
      </c>
      <c r="AA1522" s="477">
        <f t="shared" si="603"/>
        <v>1.5080279727131996E-27</v>
      </c>
      <c r="AB1522" s="253">
        <f t="shared" si="604"/>
        <v>4854843677471.1631</v>
      </c>
      <c r="AC1522" s="261">
        <f t="shared" si="605"/>
        <v>1.794023104389488E-3</v>
      </c>
      <c r="AD1522" s="435">
        <f t="shared" si="607"/>
        <v>-1.5404755755587994E-2</v>
      </c>
      <c r="AE1522" s="478">
        <f t="shared" si="606"/>
        <v>-5.2318781614303568E-2</v>
      </c>
    </row>
    <row r="1523" spans="17:31" x14ac:dyDescent="0.3">
      <c r="Q1523" s="353">
        <v>1494</v>
      </c>
      <c r="R1523" s="54">
        <f t="shared" si="599"/>
        <v>2.9145737343511473E-40</v>
      </c>
      <c r="S1523" s="253">
        <f t="shared" si="594"/>
        <v>3.6023768352414561E-16</v>
      </c>
      <c r="T1523" s="253">
        <f t="shared" si="595"/>
        <v>1.6360860783507302E-16</v>
      </c>
      <c r="U1523">
        <f t="shared" si="600"/>
        <v>1.8163268404981443E-41</v>
      </c>
      <c r="V1523" s="253">
        <f t="shared" si="601"/>
        <v>1.6360860783507302E-16</v>
      </c>
      <c r="W1523" s="253">
        <f t="shared" si="602"/>
        <v>1.9662907568907259E-16</v>
      </c>
      <c r="X1523">
        <f t="shared" si="596"/>
        <v>113.65676595692612</v>
      </c>
      <c r="Y1523">
        <f t="shared" si="597"/>
        <v>15.595425926280697</v>
      </c>
      <c r="Z1523" s="55">
        <f t="shared" si="598"/>
        <v>8.5124747496230029</v>
      </c>
      <c r="AA1523" s="477">
        <f t="shared" si="603"/>
        <v>1.4291297865405568E-27</v>
      </c>
      <c r="AB1523" s="253">
        <f t="shared" si="604"/>
        <v>4903392114245.875</v>
      </c>
      <c r="AC1523" s="261">
        <f t="shared" si="605"/>
        <v>1.7663866166464988E-3</v>
      </c>
      <c r="AD1523" s="435">
        <f t="shared" si="607"/>
        <v>-1.5404755755580946E-2</v>
      </c>
      <c r="AE1523" s="478">
        <f t="shared" si="606"/>
        <v>-5.2318781614303575E-2</v>
      </c>
    </row>
    <row r="1524" spans="17:31" x14ac:dyDescent="0.3">
      <c r="Q1524" s="353">
        <v>1495</v>
      </c>
      <c r="R1524" s="54">
        <f t="shared" si="599"/>
        <v>2.7347393937077667E-40</v>
      </c>
      <c r="S1524" s="253">
        <f t="shared" si="594"/>
        <v>3.5117654454999834E-16</v>
      </c>
      <c r="T1524" s="253">
        <f t="shared" si="595"/>
        <v>1.59493323952339E-16</v>
      </c>
      <c r="U1524">
        <f t="shared" si="600"/>
        <v>1.7042562704850731E-41</v>
      </c>
      <c r="V1524" s="253">
        <f t="shared" si="601"/>
        <v>1.59493323952339E-16</v>
      </c>
      <c r="W1524" s="253">
        <f t="shared" si="602"/>
        <v>1.9168322059765934E-16</v>
      </c>
      <c r="X1524">
        <f t="shared" si="596"/>
        <v>113.65676595692612</v>
      </c>
      <c r="Y1524">
        <f t="shared" si="597"/>
        <v>15.595425926280697</v>
      </c>
      <c r="Z1524" s="55">
        <f t="shared" si="598"/>
        <v>8.5124747496230029</v>
      </c>
      <c r="AA1524" s="477">
        <f t="shared" si="603"/>
        <v>1.3543594573400451E-27</v>
      </c>
      <c r="AB1524" s="253">
        <f t="shared" si="604"/>
        <v>4952426035388.334</v>
      </c>
      <c r="AC1524" s="261">
        <f t="shared" si="605"/>
        <v>1.7391758622471193E-3</v>
      </c>
      <c r="AD1524" s="435">
        <f t="shared" si="607"/>
        <v>-1.5404755755588417E-2</v>
      </c>
      <c r="AE1524" s="478">
        <f t="shared" si="606"/>
        <v>-5.2318781614303547E-2</v>
      </c>
    </row>
    <row r="1525" spans="17:31" x14ac:dyDescent="0.3">
      <c r="Q1525" s="353">
        <v>1496</v>
      </c>
      <c r="R1525" s="54">
        <f t="shared" si="599"/>
        <v>2.5660011491052843E-40</v>
      </c>
      <c r="S1525" s="253">
        <f t="shared" si="594"/>
        <v>3.4234332242981702E-16</v>
      </c>
      <c r="T1525" s="253">
        <f t="shared" si="595"/>
        <v>1.554815527249572E-16</v>
      </c>
      <c r="U1525">
        <f t="shared" si="600"/>
        <v>1.5991006523314427E-41</v>
      </c>
      <c r="V1525" s="253">
        <f t="shared" si="601"/>
        <v>1.554815527249572E-16</v>
      </c>
      <c r="W1525" s="253">
        <f t="shared" si="602"/>
        <v>1.8686176970485982E-16</v>
      </c>
      <c r="X1525">
        <f t="shared" si="596"/>
        <v>113.65676595692612</v>
      </c>
      <c r="Y1525">
        <f t="shared" si="597"/>
        <v>15.595425926280697</v>
      </c>
      <c r="Z1525" s="55">
        <f t="shared" si="598"/>
        <v>8.5124747496230029</v>
      </c>
      <c r="AA1525" s="477">
        <f t="shared" si="603"/>
        <v>1.2835010206642047E-27</v>
      </c>
      <c r="AB1525" s="253">
        <f t="shared" si="604"/>
        <v>5001950295742.2178</v>
      </c>
      <c r="AC1525" s="261">
        <f t="shared" si="605"/>
        <v>1.7123842828731884E-3</v>
      </c>
      <c r="AD1525" s="435">
        <f t="shared" si="607"/>
        <v>-1.5404755755587958E-2</v>
      </c>
      <c r="AE1525" s="478">
        <f t="shared" si="606"/>
        <v>-5.2318781614303554E-2</v>
      </c>
    </row>
    <row r="1526" spans="17:31" x14ac:dyDescent="0.3">
      <c r="Q1526" s="353">
        <v>1497</v>
      </c>
      <c r="R1526" s="54">
        <f t="shared" si="599"/>
        <v>2.4076743518447452E-40</v>
      </c>
      <c r="S1526" s="253">
        <f t="shared" si="594"/>
        <v>3.3373228432002979E-16</v>
      </c>
      <c r="T1526" s="253">
        <f t="shared" si="595"/>
        <v>1.5157069047597036E-16</v>
      </c>
      <c r="U1526">
        <f t="shared" si="600"/>
        <v>1.5004333213097262E-41</v>
      </c>
      <c r="V1526" s="253">
        <f t="shared" si="601"/>
        <v>1.5157069047597036E-16</v>
      </c>
      <c r="W1526" s="253">
        <f t="shared" si="602"/>
        <v>1.8216159384405943E-16</v>
      </c>
      <c r="X1526">
        <f t="shared" si="596"/>
        <v>113.65676595692612</v>
      </c>
      <c r="Y1526">
        <f t="shared" si="597"/>
        <v>15.595425926280697</v>
      </c>
      <c r="Z1526" s="55">
        <f t="shared" si="598"/>
        <v>8.5124747496230029</v>
      </c>
      <c r="AA1526" s="477">
        <f t="shared" si="603"/>
        <v>1.2163498110623383E-27</v>
      </c>
      <c r="AB1526" s="253">
        <f t="shared" si="604"/>
        <v>5051969798699.6396</v>
      </c>
      <c r="AC1526" s="261">
        <f t="shared" si="605"/>
        <v>1.6860054212358188E-3</v>
      </c>
      <c r="AD1526" s="435">
        <f t="shared" si="607"/>
        <v>-1.5404755755588249E-2</v>
      </c>
      <c r="AE1526" s="478">
        <f t="shared" si="606"/>
        <v>-5.2318781614303624E-2</v>
      </c>
    </row>
    <row r="1527" spans="17:31" x14ac:dyDescent="0.3">
      <c r="Q1527" s="353">
        <v>1498</v>
      </c>
      <c r="R1527" s="54">
        <f t="shared" si="599"/>
        <v>2.2591165972596239E-40</v>
      </c>
      <c r="S1527" s="253">
        <f t="shared" si="594"/>
        <v>3.2533784157655826E-16</v>
      </c>
      <c r="T1527" s="253">
        <f t="shared" si="595"/>
        <v>1.4775819901928868E-16</v>
      </c>
      <c r="U1527">
        <f t="shared" si="600"/>
        <v>1.4078539386587114E-41</v>
      </c>
      <c r="V1527" s="253">
        <f t="shared" si="601"/>
        <v>1.4775819901928868E-16</v>
      </c>
      <c r="W1527" s="253">
        <f t="shared" si="602"/>
        <v>1.7757964255726958E-16</v>
      </c>
      <c r="X1527">
        <f t="shared" si="596"/>
        <v>113.65676595692612</v>
      </c>
      <c r="Y1527">
        <f t="shared" si="597"/>
        <v>15.595425926280697</v>
      </c>
      <c r="Z1527" s="55">
        <f t="shared" si="598"/>
        <v>8.5124747496230029</v>
      </c>
      <c r="AA1527" s="477">
        <f t="shared" si="603"/>
        <v>1.1527118709307684E-27</v>
      </c>
      <c r="AB1527" s="253">
        <f t="shared" si="604"/>
        <v>5102489496686.6357</v>
      </c>
      <c r="AC1527" s="261">
        <f t="shared" si="605"/>
        <v>1.660032919519089E-3</v>
      </c>
      <c r="AD1527" s="435">
        <f t="shared" si="607"/>
        <v>-1.5404755755584868E-2</v>
      </c>
      <c r="AE1527" s="478">
        <f t="shared" si="606"/>
        <v>-5.2318781614303631E-2</v>
      </c>
    </row>
    <row r="1528" spans="17:31" x14ac:dyDescent="0.3">
      <c r="Q1528" s="353">
        <v>1499</v>
      </c>
      <c r="R1528" s="54">
        <f t="shared" si="599"/>
        <v>2.1197251181845042E-40</v>
      </c>
      <c r="S1528" s="253">
        <f t="shared" si="594"/>
        <v>3.1715454612774466E-16</v>
      </c>
      <c r="T1528" s="253">
        <f t="shared" si="595"/>
        <v>1.4404160401238751E-16</v>
      </c>
      <c r="U1528">
        <f t="shared" si="600"/>
        <v>1.3209868672249399E-41</v>
      </c>
      <c r="V1528" s="253">
        <f t="shared" si="601"/>
        <v>1.4404160401238751E-16</v>
      </c>
      <c r="W1528" s="253">
        <f t="shared" si="602"/>
        <v>1.7311294211535715E-16</v>
      </c>
      <c r="X1528">
        <f t="shared" si="596"/>
        <v>113.65676595692612</v>
      </c>
      <c r="Y1528">
        <f t="shared" si="597"/>
        <v>15.595425926280697</v>
      </c>
      <c r="Z1528" s="55">
        <f t="shared" si="598"/>
        <v>8.5124747496230029</v>
      </c>
      <c r="AA1528" s="477">
        <f t="shared" si="603"/>
        <v>1.0924033902913262E-27</v>
      </c>
      <c r="AB1528" s="253">
        <f t="shared" si="604"/>
        <v>5153514391653.502</v>
      </c>
      <c r="AC1528" s="261">
        <f t="shared" si="605"/>
        <v>1.6344605178476676E-3</v>
      </c>
      <c r="AD1528" s="435">
        <f t="shared" si="607"/>
        <v>-1.5404755755584454E-2</v>
      </c>
      <c r="AE1528" s="478">
        <f t="shared" si="606"/>
        <v>-5.2318781614303547E-2</v>
      </c>
    </row>
    <row r="1529" spans="17:31" x14ac:dyDescent="0.3">
      <c r="Q1529" s="353">
        <v>1500</v>
      </c>
      <c r="R1529" s="54">
        <f t="shared" si="599"/>
        <v>1.9889343392513418E-40</v>
      </c>
      <c r="S1529" s="253">
        <f t="shared" si="594"/>
        <v>3.0917708693848832E-16</v>
      </c>
      <c r="T1529" s="253">
        <f t="shared" si="595"/>
        <v>1.4041849335042962E-16</v>
      </c>
      <c r="U1529">
        <f t="shared" si="600"/>
        <v>1.2394796473299358E-41</v>
      </c>
      <c r="V1529" s="253">
        <f t="shared" si="601"/>
        <v>1.4041849335042962E-16</v>
      </c>
      <c r="W1529" s="253">
        <f t="shared" si="602"/>
        <v>1.687585935880587E-16</v>
      </c>
      <c r="X1529">
        <f t="shared" si="596"/>
        <v>113.65676595692612</v>
      </c>
      <c r="Y1529">
        <f t="shared" si="597"/>
        <v>15.595425926280697</v>
      </c>
      <c r="Z1529" s="55">
        <f t="shared" si="598"/>
        <v>8.5124747496230029</v>
      </c>
      <c r="AA1529" s="477">
        <f t="shared" si="603"/>
        <v>1.0352501758799495E-27</v>
      </c>
      <c r="AB1529" s="253">
        <f t="shared" si="604"/>
        <v>5205049535570.0371</v>
      </c>
      <c r="AC1529" s="261">
        <f t="shared" si="605"/>
        <v>1.6092820527780721E-3</v>
      </c>
      <c r="AD1529" s="435">
        <f t="shared" si="607"/>
        <v>-1.5404755755588192E-2</v>
      </c>
      <c r="AE1529" s="478">
        <f t="shared" si="606"/>
        <v>-5.231878161430354E-2</v>
      </c>
    </row>
    <row r="1530" spans="17:31" x14ac:dyDescent="0.3">
      <c r="Q1530" s="353">
        <v>1501</v>
      </c>
      <c r="R1530" s="54">
        <f t="shared" si="599"/>
        <v>1.8662135820899621E-40</v>
      </c>
      <c r="S1530" s="253">
        <f t="shared" si="594"/>
        <v>3.0140028656334411E-16</v>
      </c>
      <c r="T1530" s="253">
        <f t="shared" si="595"/>
        <v>1.3688651560079107E-16</v>
      </c>
      <c r="U1530">
        <f t="shared" si="600"/>
        <v>1.1630015666791157E-41</v>
      </c>
      <c r="V1530" s="253">
        <f t="shared" si="601"/>
        <v>1.3688651560079107E-16</v>
      </c>
      <c r="W1530" s="253">
        <f t="shared" si="602"/>
        <v>1.6451377096255304E-16</v>
      </c>
      <c r="X1530">
        <f t="shared" si="596"/>
        <v>113.65676595692612</v>
      </c>
      <c r="Y1530">
        <f t="shared" si="597"/>
        <v>15.595425926280697</v>
      </c>
      <c r="Z1530" s="55">
        <f t="shared" si="598"/>
        <v>8.5124747496230029</v>
      </c>
      <c r="AA1530" s="477">
        <f t="shared" si="603"/>
        <v>9.8108714801191714E-28</v>
      </c>
      <c r="AB1530" s="253">
        <f t="shared" si="604"/>
        <v>5257100030925.7373</v>
      </c>
      <c r="AC1530" s="261">
        <f t="shared" si="605"/>
        <v>1.5844914558131688E-3</v>
      </c>
      <c r="AD1530" s="435">
        <f t="shared" si="607"/>
        <v>-1.540475575559162E-2</v>
      </c>
      <c r="AE1530" s="478">
        <f t="shared" si="606"/>
        <v>-5.2318781614303533E-2</v>
      </c>
    </row>
    <row r="1531" spans="17:31" x14ac:dyDescent="0.3">
      <c r="Q1531" s="353">
        <v>1502</v>
      </c>
      <c r="R1531" s="54">
        <f t="shared" si="599"/>
        <v>1.7510649121217328E-40</v>
      </c>
      <c r="S1531" s="253">
        <f t="shared" si="594"/>
        <v>2.9381909778630718E-16</v>
      </c>
      <c r="T1531" s="253">
        <f t="shared" si="595"/>
        <v>1.3344337847695723E-16</v>
      </c>
      <c r="U1531">
        <f t="shared" si="600"/>
        <v>1.0912423185098397E-41</v>
      </c>
      <c r="V1531" s="253">
        <f t="shared" si="601"/>
        <v>1.3344337847695723E-16</v>
      </c>
      <c r="W1531" s="253">
        <f t="shared" si="602"/>
        <v>1.6037571930934995E-16</v>
      </c>
      <c r="X1531">
        <f t="shared" si="596"/>
        <v>113.65676595692612</v>
      </c>
      <c r="Y1531">
        <f t="shared" si="597"/>
        <v>15.595425926280697</v>
      </c>
      <c r="Z1531" s="55">
        <f t="shared" si="598"/>
        <v>8.5124747496230029</v>
      </c>
      <c r="AA1531" s="477">
        <f t="shared" si="603"/>
        <v>9.2975786377048175E-28</v>
      </c>
      <c r="AB1531" s="253">
        <f t="shared" si="604"/>
        <v>5309671031234.9951</v>
      </c>
      <c r="AC1531" s="261">
        <f t="shared" si="605"/>
        <v>1.5600827519395566E-3</v>
      </c>
      <c r="AD1531" s="435">
        <f t="shared" si="607"/>
        <v>-1.5404755755584415E-2</v>
      </c>
      <c r="AE1531" s="478">
        <f t="shared" si="606"/>
        <v>-5.2318781614303547E-2</v>
      </c>
    </row>
    <row r="1532" spans="17:31" x14ac:dyDescent="0.3">
      <c r="Q1532" s="353">
        <v>1503</v>
      </c>
      <c r="R1532" s="54">
        <f t="shared" si="599"/>
        <v>1.6430211182098675E-40</v>
      </c>
      <c r="S1532" s="253">
        <f t="shared" si="594"/>
        <v>2.8642860034513144E-16</v>
      </c>
      <c r="T1532" s="253">
        <f t="shared" si="595"/>
        <v>1.300868473508115E-16</v>
      </c>
      <c r="U1532">
        <f t="shared" si="600"/>
        <v>1.0239107425340962E-41</v>
      </c>
      <c r="V1532" s="253">
        <f t="shared" si="601"/>
        <v>1.300868473508115E-16</v>
      </c>
      <c r="W1532" s="253">
        <f t="shared" si="602"/>
        <v>1.5634175299431994E-16</v>
      </c>
      <c r="X1532">
        <f t="shared" si="596"/>
        <v>113.65676595692612</v>
      </c>
      <c r="Y1532">
        <f t="shared" si="597"/>
        <v>15.595425926280697</v>
      </c>
      <c r="Z1532" s="55">
        <f t="shared" si="598"/>
        <v>8.5124747496230029</v>
      </c>
      <c r="AA1532" s="477">
        <f t="shared" si="603"/>
        <v>8.8111406514169242E-28</v>
      </c>
      <c r="AB1532" s="253">
        <f t="shared" si="604"/>
        <v>5362767741547.3447</v>
      </c>
      <c r="AC1532" s="261">
        <f t="shared" si="605"/>
        <v>1.5360500581874273E-3</v>
      </c>
      <c r="AD1532" s="435">
        <f t="shared" si="607"/>
        <v>-1.5404755755584709E-2</v>
      </c>
      <c r="AE1532" s="478">
        <f t="shared" si="606"/>
        <v>-5.2318781614303658E-2</v>
      </c>
    </row>
    <row r="1533" spans="17:31" x14ac:dyDescent="0.3">
      <c r="Q1533" s="353">
        <v>1504</v>
      </c>
      <c r="R1533" s="54">
        <f t="shared" si="599"/>
        <v>1.5416438169688678E-40</v>
      </c>
      <c r="S1533" s="253">
        <f t="shared" si="594"/>
        <v>2.7922399773802029E-16</v>
      </c>
      <c r="T1533" s="253">
        <f t="shared" si="595"/>
        <v>1.2681474380233478E-16</v>
      </c>
      <c r="U1533">
        <f t="shared" si="600"/>
        <v>9.6073364356724283E-42</v>
      </c>
      <c r="V1533" s="253">
        <f t="shared" si="601"/>
        <v>1.2681474380233478E-16</v>
      </c>
      <c r="W1533" s="253">
        <f t="shared" si="602"/>
        <v>1.5240925393568551E-16</v>
      </c>
      <c r="X1533">
        <f t="shared" si="596"/>
        <v>113.65676595692612</v>
      </c>
      <c r="Y1533">
        <f t="shared" si="597"/>
        <v>15.595425926280697</v>
      </c>
      <c r="Z1533" s="55">
        <f t="shared" si="598"/>
        <v>8.5124747496230029</v>
      </c>
      <c r="AA1533" s="477">
        <f t="shared" si="603"/>
        <v>8.3501525079025288E-28</v>
      </c>
      <c r="AB1533" s="253">
        <f t="shared" si="604"/>
        <v>5416395418962.8184</v>
      </c>
      <c r="AC1533" s="261">
        <f t="shared" si="605"/>
        <v>1.512387582212698E-3</v>
      </c>
      <c r="AD1533" s="435">
        <f t="shared" si="607"/>
        <v>-1.5404755755584892E-2</v>
      </c>
      <c r="AE1533" s="478">
        <f t="shared" si="606"/>
        <v>-5.2318781614303672E-2</v>
      </c>
    </row>
    <row r="1534" spans="17:31" x14ac:dyDescent="0.3">
      <c r="Q1534" s="353">
        <v>1505</v>
      </c>
      <c r="R1534" s="54">
        <f t="shared" si="599"/>
        <v>1.4465216740414181E-40</v>
      </c>
      <c r="S1534" s="253">
        <f t="shared" si="594"/>
        <v>2.7220061411065947E-16</v>
      </c>
      <c r="T1534" s="253">
        <f t="shared" si="595"/>
        <v>1.2362494420579387E-16</v>
      </c>
      <c r="U1534">
        <f t="shared" si="600"/>
        <v>9.0145468304943979E-42</v>
      </c>
      <c r="V1534" s="253">
        <f t="shared" si="601"/>
        <v>1.2362494420579387E-16</v>
      </c>
      <c r="W1534" s="253">
        <f t="shared" si="602"/>
        <v>1.485756699048656E-16</v>
      </c>
      <c r="X1534">
        <f t="shared" si="596"/>
        <v>113.65676595692612</v>
      </c>
      <c r="Y1534">
        <f t="shared" si="597"/>
        <v>15.595425926280697</v>
      </c>
      <c r="Z1534" s="55">
        <f t="shared" si="598"/>
        <v>8.5124747496230029</v>
      </c>
      <c r="AA1534" s="477">
        <f t="shared" si="603"/>
        <v>7.9132827023954471E-28</v>
      </c>
      <c r="AB1534" s="253">
        <f t="shared" si="604"/>
        <v>5470559373152.4463</v>
      </c>
      <c r="AC1534" s="261">
        <f t="shared" si="605"/>
        <v>1.4890896209009271E-3</v>
      </c>
      <c r="AD1534" s="435">
        <f t="shared" si="607"/>
        <v>-1.5404755755588005E-2</v>
      </c>
      <c r="AE1534" s="478">
        <f t="shared" si="606"/>
        <v>-5.2318781614303575E-2</v>
      </c>
    </row>
    <row r="1535" spans="17:31" x14ac:dyDescent="0.3">
      <c r="Q1535" s="353">
        <v>1506</v>
      </c>
      <c r="R1535" s="54">
        <f t="shared" si="599"/>
        <v>1.357268735125632E-40</v>
      </c>
      <c r="S1535" s="253">
        <f t="shared" si="594"/>
        <v>2.6535389122154894E-16</v>
      </c>
      <c r="T1535" s="253">
        <f t="shared" si="595"/>
        <v>1.2051537835149084E-16</v>
      </c>
      <c r="U1535">
        <f t="shared" si="600"/>
        <v>8.4583333896216326E-42</v>
      </c>
      <c r="V1535" s="253">
        <f t="shared" si="601"/>
        <v>1.2051537835149084E-16</v>
      </c>
      <c r="W1535" s="253">
        <f t="shared" si="602"/>
        <v>1.448385128700581E-16</v>
      </c>
      <c r="X1535">
        <f t="shared" si="596"/>
        <v>113.65676595692612</v>
      </c>
      <c r="Y1535">
        <f t="shared" si="597"/>
        <v>15.595425926280697</v>
      </c>
      <c r="Z1535" s="55">
        <f t="shared" si="598"/>
        <v>8.5124747496230029</v>
      </c>
      <c r="AA1535" s="477">
        <f t="shared" si="603"/>
        <v>7.4992693928365736E-28</v>
      </c>
      <c r="AB1535" s="253">
        <f t="shared" si="604"/>
        <v>5525264966883.9707</v>
      </c>
      <c r="AC1535" s="261">
        <f t="shared" si="605"/>
        <v>1.4661505589927673E-3</v>
      </c>
      <c r="AD1535" s="435">
        <f t="shared" si="607"/>
        <v>-1.5404755755587951E-2</v>
      </c>
      <c r="AE1535" s="478">
        <f t="shared" si="606"/>
        <v>-5.2318781614303582E-2</v>
      </c>
    </row>
    <row r="1536" spans="17:31" x14ac:dyDescent="0.3">
      <c r="Q1536" s="353">
        <v>1507</v>
      </c>
      <c r="R1536" s="54">
        <f t="shared" si="599"/>
        <v>1.2735228599808632E-40</v>
      </c>
      <c r="S1536" s="253">
        <f t="shared" si="594"/>
        <v>2.5867938548365033E-16</v>
      </c>
      <c r="T1536" s="253">
        <f t="shared" si="595"/>
        <v>1.1748402810217244E-16</v>
      </c>
      <c r="U1536">
        <f t="shared" si="600"/>
        <v>7.9364392991970744E-42</v>
      </c>
      <c r="V1536" s="253">
        <f t="shared" si="601"/>
        <v>1.1748402810217244E-16</v>
      </c>
      <c r="W1536" s="253">
        <f t="shared" si="602"/>
        <v>1.4119535738147789E-16</v>
      </c>
      <c r="X1536">
        <f t="shared" si="596"/>
        <v>113.65676595692612</v>
      </c>
      <c r="Y1536">
        <f t="shared" si="597"/>
        <v>15.595425926280697</v>
      </c>
      <c r="Z1536" s="55">
        <f t="shared" si="598"/>
        <v>8.5124747496230029</v>
      </c>
      <c r="AA1536" s="477">
        <f t="shared" si="603"/>
        <v>7.1069167552059255E-28</v>
      </c>
      <c r="AB1536" s="253">
        <f t="shared" si="604"/>
        <v>5580517616552.8105</v>
      </c>
      <c r="AC1536" s="261">
        <f t="shared" si="605"/>
        <v>1.4435648677305645E-3</v>
      </c>
      <c r="AD1536" s="435">
        <f t="shared" si="607"/>
        <v>-1.5404755755588235E-2</v>
      </c>
      <c r="AE1536" s="478">
        <f t="shared" si="606"/>
        <v>-5.2318781614303624E-2</v>
      </c>
    </row>
    <row r="1537" spans="17:31" x14ac:dyDescent="0.3">
      <c r="Q1537" s="353">
        <v>1508</v>
      </c>
      <c r="R1537" s="54">
        <f t="shared" si="599"/>
        <v>1.1949442530581199E-40</v>
      </c>
      <c r="S1537" s="253">
        <f t="shared" si="594"/>
        <v>2.521727650804651E-16</v>
      </c>
      <c r="T1537" s="253">
        <f t="shared" si="595"/>
        <v>1.1452892608324371E-16</v>
      </c>
      <c r="U1537">
        <f t="shared" si="600"/>
        <v>7.4467469947596097E-42</v>
      </c>
      <c r="V1537" s="253">
        <f t="shared" si="601"/>
        <v>1.1452892608324371E-16</v>
      </c>
      <c r="W1537" s="253">
        <f t="shared" si="602"/>
        <v>1.3764383899722139E-16</v>
      </c>
      <c r="X1537">
        <f t="shared" si="596"/>
        <v>113.65676595692612</v>
      </c>
      <c r="Y1537">
        <f t="shared" si="597"/>
        <v>15.595425926280697</v>
      </c>
      <c r="Z1537" s="55">
        <f t="shared" si="598"/>
        <v>8.5124747496230029</v>
      </c>
      <c r="AA1537" s="477">
        <f t="shared" si="603"/>
        <v>6.7350915295392715E-28</v>
      </c>
      <c r="AB1537" s="253">
        <f t="shared" si="604"/>
        <v>5636322792718.3389</v>
      </c>
      <c r="AC1537" s="261">
        <f t="shared" si="605"/>
        <v>1.4213271035258324E-3</v>
      </c>
      <c r="AD1537" s="435">
        <f t="shared" si="607"/>
        <v>-1.5404755755584565E-2</v>
      </c>
      <c r="AE1537" s="478">
        <f t="shared" si="606"/>
        <v>-5.2318781614303603E-2</v>
      </c>
    </row>
    <row r="1538" spans="17:31" x14ac:dyDescent="0.3">
      <c r="Q1538" s="353">
        <v>1509</v>
      </c>
      <c r="R1538" s="54">
        <f t="shared" si="599"/>
        <v>1.1212140847931732E-40</v>
      </c>
      <c r="S1538" s="253">
        <f t="shared" si="594"/>
        <v>2.458298071546418E-16</v>
      </c>
      <c r="T1538" s="253">
        <f t="shared" si="595"/>
        <v>1.1164815440592186E-16</v>
      </c>
      <c r="U1538">
        <f t="shared" si="600"/>
        <v>6.9872695693107031E-42</v>
      </c>
      <c r="V1538" s="253">
        <f t="shared" si="601"/>
        <v>1.1164815440592186E-16</v>
      </c>
      <c r="W1538" s="253">
        <f t="shared" si="602"/>
        <v>1.3418165274871995E-16</v>
      </c>
      <c r="X1538">
        <f t="shared" si="596"/>
        <v>113.65676595692612</v>
      </c>
      <c r="Y1538">
        <f t="shared" si="597"/>
        <v>15.595425926280697</v>
      </c>
      <c r="Z1538" s="55">
        <f t="shared" si="598"/>
        <v>8.5124747496230029</v>
      </c>
      <c r="AA1538" s="477">
        <f t="shared" si="603"/>
        <v>6.3827197466529603E-28</v>
      </c>
      <c r="AB1538" s="253">
        <f t="shared" si="604"/>
        <v>5692686020645.5225</v>
      </c>
      <c r="AC1538" s="261">
        <f t="shared" si="605"/>
        <v>1.3994319066472193E-3</v>
      </c>
      <c r="AD1538" s="435">
        <f t="shared" si="607"/>
        <v>-1.5404755755588216E-2</v>
      </c>
      <c r="AE1538" s="478">
        <f t="shared" si="606"/>
        <v>-5.231878161430361E-2</v>
      </c>
    </row>
    <row r="1539" spans="17:31" x14ac:dyDescent="0.3">
      <c r="Q1539" s="353">
        <v>1510</v>
      </c>
      <c r="R1539" s="54">
        <f t="shared" si="599"/>
        <v>1.0520331979683147E-40</v>
      </c>
      <c r="S1539" s="253">
        <f t="shared" si="594"/>
        <v>2.3964639506730878E-16</v>
      </c>
      <c r="T1539" s="253">
        <f t="shared" si="595"/>
        <v>1.0883984342251162E-16</v>
      </c>
      <c r="U1539">
        <f t="shared" si="600"/>
        <v>6.5561427115184817E-42</v>
      </c>
      <c r="V1539" s="253">
        <f t="shared" si="601"/>
        <v>1.0883984342251162E-16</v>
      </c>
      <c r="W1539" s="253">
        <f t="shared" si="602"/>
        <v>1.3080655164479718E-16</v>
      </c>
      <c r="X1539">
        <f t="shared" si="596"/>
        <v>113.65676595692612</v>
      </c>
      <c r="Y1539">
        <f t="shared" si="597"/>
        <v>15.595425926280697</v>
      </c>
      <c r="Z1539" s="55">
        <f t="shared" si="598"/>
        <v>8.5124747496230029</v>
      </c>
      <c r="AA1539" s="477">
        <f t="shared" si="603"/>
        <v>6.0487836261225209E-28</v>
      </c>
      <c r="AB1539" s="253">
        <f t="shared" si="604"/>
        <v>5749612880851.9775</v>
      </c>
      <c r="AC1539" s="261">
        <f t="shared" si="605"/>
        <v>1.3778739999287417E-3</v>
      </c>
      <c r="AD1539" s="435">
        <f t="shared" si="607"/>
        <v>-1.5404755755588256E-2</v>
      </c>
      <c r="AE1539" s="478">
        <f t="shared" si="606"/>
        <v>-5.2318781614303596E-2</v>
      </c>
    </row>
    <row r="1540" spans="17:31" x14ac:dyDescent="0.3">
      <c r="Q1540" s="353">
        <v>1511</v>
      </c>
      <c r="R1540" s="54">
        <f t="shared" si="599"/>
        <v>9.8712089389387425E-41</v>
      </c>
      <c r="S1540" s="253">
        <f t="shared" si="594"/>
        <v>2.3361851572632712E-16</v>
      </c>
      <c r="T1540" s="253">
        <f t="shared" si="595"/>
        <v>1.0610217051298185E-16</v>
      </c>
      <c r="U1540">
        <f t="shared" si="600"/>
        <v>6.1516171413488502E-42</v>
      </c>
      <c r="V1540" s="253">
        <f t="shared" si="601"/>
        <v>1.0610217051298185E-16</v>
      </c>
      <c r="W1540" s="253">
        <f t="shared" si="602"/>
        <v>1.2751634521334525E-16</v>
      </c>
      <c r="X1540">
        <f t="shared" si="596"/>
        <v>113.65676595692612</v>
      </c>
      <c r="Y1540">
        <f t="shared" si="597"/>
        <v>15.595425926280697</v>
      </c>
      <c r="Z1540" s="55">
        <f t="shared" si="598"/>
        <v>8.5124747496230029</v>
      </c>
      <c r="AA1540" s="477">
        <f t="shared" si="603"/>
        <v>5.732318636555241E-28</v>
      </c>
      <c r="AB1540" s="253">
        <f t="shared" si="604"/>
        <v>5807109009660.4971</v>
      </c>
      <c r="AC1540" s="261">
        <f t="shared" si="605"/>
        <v>1.3566481874978643E-3</v>
      </c>
      <c r="AD1540" s="435">
        <f t="shared" si="607"/>
        <v>-1.540475575558811E-2</v>
      </c>
      <c r="AE1540" s="478">
        <f t="shared" si="606"/>
        <v>-5.2318781614303644E-2</v>
      </c>
    </row>
    <row r="1541" spans="17:31" x14ac:dyDescent="0.3">
      <c r="Q1541" s="353">
        <v>1512</v>
      </c>
      <c r="R1541" s="54">
        <f t="shared" si="599"/>
        <v>9.2621379348447968E-41</v>
      </c>
      <c r="S1541" s="253">
        <f t="shared" si="594"/>
        <v>2.2774225698176307E-16</v>
      </c>
      <c r="T1541" s="253">
        <f t="shared" si="595"/>
        <v>1.034333589020712E-16</v>
      </c>
      <c r="U1541">
        <f t="shared" si="600"/>
        <v>5.7720515124314981E-42</v>
      </c>
      <c r="V1541" s="253">
        <f t="shared" si="601"/>
        <v>1.034333589020712E-16</v>
      </c>
      <c r="W1541" s="253">
        <f t="shared" si="602"/>
        <v>1.2430889807969187E-16</v>
      </c>
      <c r="X1541">
        <f t="shared" si="596"/>
        <v>113.65676595692612</v>
      </c>
      <c r="Y1541">
        <f t="shared" si="597"/>
        <v>15.595425926280697</v>
      </c>
      <c r="Z1541" s="55">
        <f t="shared" si="598"/>
        <v>8.5124747496230029</v>
      </c>
      <c r="AA1541" s="477">
        <f t="shared" si="603"/>
        <v>5.4324107096657047E-28</v>
      </c>
      <c r="AB1541" s="253">
        <f t="shared" si="604"/>
        <v>5865180099757.1025</v>
      </c>
      <c r="AC1541" s="261">
        <f t="shared" si="605"/>
        <v>1.3357493535232081E-3</v>
      </c>
      <c r="AD1541" s="435">
        <f t="shared" si="607"/>
        <v>-1.5404755755580915E-2</v>
      </c>
      <c r="AE1541" s="478">
        <f t="shared" si="606"/>
        <v>-5.2318781614303617E-2</v>
      </c>
    </row>
    <row r="1542" spans="17:31" x14ac:dyDescent="0.3">
      <c r="Q1542" s="353">
        <v>1513</v>
      </c>
      <c r="R1542" s="54">
        <f t="shared" si="599"/>
        <v>8.6906476860892035E-41</v>
      </c>
      <c r="S1542" s="253">
        <f t="shared" si="594"/>
        <v>2.2201380508686462E-16</v>
      </c>
      <c r="T1542" s="253">
        <f t="shared" si="595"/>
        <v>1.0083167650614356E-16</v>
      </c>
      <c r="U1542">
        <f t="shared" si="600"/>
        <v>5.4159057523624593E-42</v>
      </c>
      <c r="V1542" s="253">
        <f t="shared" si="601"/>
        <v>1.0083167650614356E-16</v>
      </c>
      <c r="W1542" s="253">
        <f t="shared" si="602"/>
        <v>1.2118212858072107E-16</v>
      </c>
      <c r="X1542">
        <f t="shared" si="596"/>
        <v>113.65676595692612</v>
      </c>
      <c r="Y1542">
        <f t="shared" si="597"/>
        <v>15.595425926280697</v>
      </c>
      <c r="Z1542" s="55">
        <f t="shared" si="598"/>
        <v>8.5124747496230029</v>
      </c>
      <c r="AA1542" s="477">
        <f t="shared" si="603"/>
        <v>5.1481936001075012E-28</v>
      </c>
      <c r="AB1542" s="253">
        <f t="shared" si="604"/>
        <v>5923831900754.6738</v>
      </c>
      <c r="AC1542" s="261">
        <f t="shared" si="605"/>
        <v>1.3151724609814981E-3</v>
      </c>
      <c r="AD1542" s="435">
        <f t="shared" si="607"/>
        <v>-1.5404755755588339E-2</v>
      </c>
      <c r="AE1542" s="478">
        <f t="shared" si="606"/>
        <v>-5.2318781614303513E-2</v>
      </c>
    </row>
    <row r="1543" spans="17:31" x14ac:dyDescent="0.3">
      <c r="Q1543" s="353">
        <v>1514</v>
      </c>
      <c r="R1543" s="54">
        <f t="shared" si="599"/>
        <v>8.1544193937760881E-41</v>
      </c>
      <c r="S1543" s="253">
        <f t="shared" si="594"/>
        <v>2.164294422229043E-16</v>
      </c>
      <c r="T1543" s="253">
        <f t="shared" si="595"/>
        <v>9.8295434809049733E-17</v>
      </c>
      <c r="U1543">
        <f t="shared" si="600"/>
        <v>5.0817348139217391E-42</v>
      </c>
      <c r="V1543" s="253">
        <f t="shared" si="601"/>
        <v>9.8295434809049733E-17</v>
      </c>
      <c r="W1543" s="253">
        <f t="shared" si="602"/>
        <v>1.1813400741385457E-16</v>
      </c>
      <c r="X1543">
        <f t="shared" si="596"/>
        <v>113.65676595692612</v>
      </c>
      <c r="Y1543">
        <f t="shared" si="597"/>
        <v>15.595425926280697</v>
      </c>
      <c r="Z1543" s="55">
        <f t="shared" si="598"/>
        <v>8.5124747496230029</v>
      </c>
      <c r="AA1543" s="477">
        <f t="shared" si="603"/>
        <v>4.8788463834353214E-28</v>
      </c>
      <c r="AB1543" s="253">
        <f t="shared" si="604"/>
        <v>5983070219762.2207</v>
      </c>
      <c r="AC1543" s="261">
        <f t="shared" si="605"/>
        <v>1.2949125504435979E-3</v>
      </c>
      <c r="AD1543" s="435">
        <f t="shared" si="607"/>
        <v>-1.5404755755591514E-2</v>
      </c>
      <c r="AE1543" s="478">
        <f t="shared" si="606"/>
        <v>-5.2318781614303589E-2</v>
      </c>
    </row>
    <row r="1544" spans="17:31" x14ac:dyDescent="0.3">
      <c r="Q1544" s="353">
        <v>1515</v>
      </c>
      <c r="R1544" s="54">
        <f t="shared" si="599"/>
        <v>7.6512773329917573E-41</v>
      </c>
      <c r="S1544" s="253">
        <f t="shared" si="594"/>
        <v>2.109855440862801E-16</v>
      </c>
      <c r="T1544" s="253">
        <f t="shared" si="595"/>
        <v>9.5822987766264617E-17</v>
      </c>
      <c r="U1544">
        <f t="shared" si="600"/>
        <v>4.7681828118518451E-42</v>
      </c>
      <c r="V1544" s="253">
        <f t="shared" si="601"/>
        <v>9.5822987766264617E-17</v>
      </c>
      <c r="W1544" s="253">
        <f t="shared" si="602"/>
        <v>1.1516255632001549E-16</v>
      </c>
      <c r="X1544">
        <f t="shared" si="596"/>
        <v>113.65676595692612</v>
      </c>
      <c r="Y1544">
        <f t="shared" si="597"/>
        <v>15.595425926280697</v>
      </c>
      <c r="Z1544" s="55">
        <f t="shared" si="598"/>
        <v>8.5124747496230029</v>
      </c>
      <c r="AA1544" s="477">
        <f t="shared" si="603"/>
        <v>4.623591084970634E-28</v>
      </c>
      <c r="AB1544" s="253">
        <f t="shared" si="604"/>
        <v>6042900921959.8428</v>
      </c>
      <c r="AC1544" s="261">
        <f t="shared" si="605"/>
        <v>1.2749647388791733E-3</v>
      </c>
      <c r="AD1544" s="435">
        <f t="shared" si="607"/>
        <v>-1.5404755755584471E-2</v>
      </c>
      <c r="AE1544" s="478">
        <f t="shared" si="606"/>
        <v>-5.2318781614303589E-2</v>
      </c>
    </row>
    <row r="1545" spans="17:31" x14ac:dyDescent="0.3">
      <c r="Q1545" s="353">
        <v>1516</v>
      </c>
      <c r="R1545" s="54">
        <f t="shared" si="599"/>
        <v>7.1791800248876152E-41</v>
      </c>
      <c r="S1545" s="253">
        <f t="shared" si="594"/>
        <v>2.0567857753630713E-16</v>
      </c>
      <c r="T1545" s="253">
        <f t="shared" si="595"/>
        <v>9.3412730736588319E-17</v>
      </c>
      <c r="U1545">
        <f t="shared" si="600"/>
        <v>4.4739775214074192E-42</v>
      </c>
      <c r="V1545" s="253">
        <f t="shared" si="601"/>
        <v>9.3412730736588319E-17</v>
      </c>
      <c r="W1545" s="253">
        <f t="shared" si="602"/>
        <v>1.1226584679971881E-16</v>
      </c>
      <c r="X1545">
        <f t="shared" si="596"/>
        <v>113.65676595692612</v>
      </c>
      <c r="Y1545">
        <f t="shared" si="597"/>
        <v>15.595425926280697</v>
      </c>
      <c r="Z1545" s="55">
        <f t="shared" si="598"/>
        <v>8.5124747496230029</v>
      </c>
      <c r="AA1545" s="477">
        <f t="shared" si="603"/>
        <v>4.3816904327222148E-28</v>
      </c>
      <c r="AB1545" s="253">
        <f t="shared" si="604"/>
        <v>6103329931179.4414</v>
      </c>
      <c r="AC1545" s="261">
        <f t="shared" si="605"/>
        <v>1.2553242184797566E-3</v>
      </c>
      <c r="AD1545" s="435">
        <f t="shared" si="607"/>
        <v>-1.5404755755584884E-2</v>
      </c>
      <c r="AE1545" s="478">
        <f t="shared" si="606"/>
        <v>-5.2318781614303499E-2</v>
      </c>
    </row>
    <row r="1546" spans="17:31" x14ac:dyDescent="0.3">
      <c r="Q1546" s="353">
        <v>1517</v>
      </c>
      <c r="R1546" s="54">
        <f t="shared" si="599"/>
        <v>6.7362119534611378E-41</v>
      </c>
      <c r="S1546" s="253">
        <f t="shared" si="594"/>
        <v>2.0050509830218227E-16</v>
      </c>
      <c r="T1546" s="253">
        <f t="shared" si="595"/>
        <v>9.1063099440721694E-17</v>
      </c>
      <c r="U1546">
        <f t="shared" si="600"/>
        <v>4.1979252163540604E-42</v>
      </c>
      <c r="V1546" s="253">
        <f t="shared" si="601"/>
        <v>9.1063099440721694E-17</v>
      </c>
      <c r="W1546" s="253">
        <f t="shared" si="602"/>
        <v>1.0944199886146058E-16</v>
      </c>
      <c r="X1546">
        <f t="shared" si="596"/>
        <v>113.65676595692612</v>
      </c>
      <c r="Y1546">
        <f t="shared" si="597"/>
        <v>15.595425926280697</v>
      </c>
      <c r="Z1546" s="55">
        <f t="shared" si="598"/>
        <v>8.5124747496230029</v>
      </c>
      <c r="AA1546" s="477">
        <f t="shared" si="603"/>
        <v>4.152445727871138E-28</v>
      </c>
      <c r="AB1546" s="253">
        <f t="shared" si="604"/>
        <v>6164363230491.2363</v>
      </c>
      <c r="AC1546" s="261">
        <f t="shared" si="605"/>
        <v>1.2359862555000015E-3</v>
      </c>
      <c r="AD1546" s="435">
        <f t="shared" si="607"/>
        <v>-1.5404755755588046E-2</v>
      </c>
      <c r="AE1546" s="478">
        <f t="shared" si="606"/>
        <v>-5.2318781614303547E-2</v>
      </c>
    </row>
    <row r="1547" spans="17:31" x14ac:dyDescent="0.3">
      <c r="Q1547" s="353">
        <v>1518</v>
      </c>
      <c r="R1547" s="54">
        <f t="shared" si="599"/>
        <v>6.3205757934260822E-41</v>
      </c>
      <c r="S1547" s="253">
        <f t="shared" si="594"/>
        <v>1.9546174874761141E-16</v>
      </c>
      <c r="T1547" s="253">
        <f t="shared" si="595"/>
        <v>8.8772568946030497E-17</v>
      </c>
      <c r="U1547">
        <f t="shared" si="600"/>
        <v>3.9389058254717366E-42</v>
      </c>
      <c r="V1547" s="253">
        <f t="shared" si="601"/>
        <v>8.8772568946030497E-17</v>
      </c>
      <c r="W1547" s="253">
        <f t="shared" si="602"/>
        <v>1.0668917980158091E-16</v>
      </c>
      <c r="X1547">
        <f t="shared" si="596"/>
        <v>113.65676595692612</v>
      </c>
      <c r="Y1547">
        <f t="shared" si="597"/>
        <v>15.595425926280697</v>
      </c>
      <c r="Z1547" s="55">
        <f t="shared" si="598"/>
        <v>8.5124747496230029</v>
      </c>
      <c r="AA1547" s="477">
        <f t="shared" si="603"/>
        <v>3.9351948266694E-28</v>
      </c>
      <c r="AB1547" s="253">
        <f t="shared" si="604"/>
        <v>6226006862796.1484</v>
      </c>
      <c r="AC1547" s="261">
        <f t="shared" si="605"/>
        <v>1.21694618911676E-3</v>
      </c>
      <c r="AD1547" s="435">
        <f t="shared" si="607"/>
        <v>-1.5404755755588129E-2</v>
      </c>
      <c r="AE1547" s="478">
        <f t="shared" si="606"/>
        <v>-5.2318781614303596E-2</v>
      </c>
    </row>
    <row r="1548" spans="17:31" x14ac:dyDescent="0.3">
      <c r="Q1548" s="353">
        <v>1519</v>
      </c>
      <c r="R1548" s="54">
        <f t="shared" si="599"/>
        <v>5.9305851176368007E-41</v>
      </c>
      <c r="S1548" s="253">
        <f t="shared" si="594"/>
        <v>1.905452556916781E-16</v>
      </c>
      <c r="T1548" s="253">
        <f t="shared" si="595"/>
        <v>8.6539652676852518E-17</v>
      </c>
      <c r="U1548">
        <f t="shared" si="600"/>
        <v>3.6958683879104679E-42</v>
      </c>
      <c r="V1548" s="253">
        <f t="shared" si="601"/>
        <v>8.6539652676852518E-17</v>
      </c>
      <c r="W1548" s="253">
        <f t="shared" si="602"/>
        <v>1.0400560301482558E-16</v>
      </c>
      <c r="X1548">
        <f t="shared" si="596"/>
        <v>113.65676595692612</v>
      </c>
      <c r="Y1548">
        <f t="shared" si="597"/>
        <v>15.595425926280697</v>
      </c>
      <c r="Z1548" s="55">
        <f t="shared" si="598"/>
        <v>8.5124747496230029</v>
      </c>
      <c r="AA1548" s="477">
        <f t="shared" si="603"/>
        <v>3.7293102279231464E-28</v>
      </c>
      <c r="AB1548" s="253">
        <f t="shared" si="604"/>
        <v>6288266931424.1104</v>
      </c>
      <c r="AC1548" s="261">
        <f t="shared" si="605"/>
        <v>1.1981994303057269E-3</v>
      </c>
      <c r="AD1548" s="435">
        <f t="shared" si="607"/>
        <v>-1.5404755755584594E-2</v>
      </c>
      <c r="AE1548" s="478">
        <f t="shared" si="606"/>
        <v>-5.2318781614303603E-2</v>
      </c>
    </row>
    <row r="1549" spans="17:31" x14ac:dyDescent="0.3">
      <c r="Q1549" s="353">
        <v>1520</v>
      </c>
      <c r="R1549" s="54">
        <f t="shared" si="599"/>
        <v>5.5646575544773486E-41</v>
      </c>
      <c r="S1549" s="253">
        <f t="shared" si="594"/>
        <v>1.8575242828451578E-16</v>
      </c>
      <c r="T1549" s="253">
        <f t="shared" si="595"/>
        <v>8.4362901449694874E-17</v>
      </c>
      <c r="U1549">
        <f t="shared" si="600"/>
        <v>3.4678267889585859E-42</v>
      </c>
      <c r="V1549" s="253">
        <f t="shared" si="601"/>
        <v>8.4362901449694874E-17</v>
      </c>
      <c r="W1549" s="253">
        <f t="shared" si="602"/>
        <v>1.013895268348209E-16</v>
      </c>
      <c r="X1549">
        <f t="shared" si="596"/>
        <v>113.65676595692612</v>
      </c>
      <c r="Y1549">
        <f t="shared" si="597"/>
        <v>15.595425926280697</v>
      </c>
      <c r="Z1549" s="55">
        <f t="shared" si="598"/>
        <v>8.5124747496230029</v>
      </c>
      <c r="AA1549" s="477">
        <f t="shared" si="603"/>
        <v>3.5341972605364465E-28</v>
      </c>
      <c r="AB1549" s="253">
        <f t="shared" si="604"/>
        <v>6351149600738.3516</v>
      </c>
      <c r="AC1549" s="261">
        <f t="shared" si="605"/>
        <v>1.1797414607353823E-3</v>
      </c>
      <c r="AD1549" s="435">
        <f t="shared" si="607"/>
        <v>-1.5404755755588093E-2</v>
      </c>
      <c r="AE1549" s="478">
        <f t="shared" si="606"/>
        <v>-5.231878161430361E-2</v>
      </c>
    </row>
    <row r="1550" spans="17:31" x14ac:dyDescent="0.3">
      <c r="Q1550" s="353">
        <v>1521</v>
      </c>
      <c r="R1550" s="54">
        <f t="shared" si="599"/>
        <v>5.221308367451746E-41</v>
      </c>
      <c r="S1550" s="253">
        <f t="shared" si="594"/>
        <v>1.8108015593642172E-16</v>
      </c>
      <c r="T1550" s="253">
        <f t="shared" si="595"/>
        <v>8.2240902532702787E-17</v>
      </c>
      <c r="U1550">
        <f t="shared" si="600"/>
        <v>3.2538557589216139E-42</v>
      </c>
      <c r="V1550" s="253">
        <f t="shared" si="601"/>
        <v>8.2240902532702787E-17</v>
      </c>
      <c r="W1550" s="253">
        <f t="shared" si="602"/>
        <v>9.8839253403718936E-17</v>
      </c>
      <c r="X1550">
        <f t="shared" si="596"/>
        <v>113.65676595692612</v>
      </c>
      <c r="Y1550">
        <f t="shared" si="597"/>
        <v>15.595425926280697</v>
      </c>
      <c r="Z1550" s="55">
        <f t="shared" si="598"/>
        <v>8.5124747496230029</v>
      </c>
      <c r="AA1550" s="477">
        <f t="shared" si="603"/>
        <v>3.3492923658805699E-28</v>
      </c>
      <c r="AB1550" s="253">
        <f t="shared" si="604"/>
        <v>6414661096745.7354</v>
      </c>
      <c r="AC1550" s="261">
        <f t="shared" si="605"/>
        <v>1.1615678316780212E-3</v>
      </c>
      <c r="AD1550" s="435">
        <f t="shared" si="607"/>
        <v>-1.5404755755581175E-2</v>
      </c>
      <c r="AE1550" s="478">
        <f t="shared" si="606"/>
        <v>-5.2318781614303651E-2</v>
      </c>
    </row>
    <row r="1551" spans="17:31" x14ac:dyDescent="0.3">
      <c r="Q1551" s="353">
        <v>1522</v>
      </c>
      <c r="R1551" s="54">
        <f t="shared" si="599"/>
        <v>4.8991444309248535E-41</v>
      </c>
      <c r="S1551" s="253">
        <f t="shared" si="594"/>
        <v>1.7652540629904735E-16</v>
      </c>
      <c r="T1551" s="253">
        <f t="shared" si="595"/>
        <v>8.017227872877979E-17</v>
      </c>
      <c r="U1551">
        <f t="shared" si="600"/>
        <v>3.0530871188773756E-42</v>
      </c>
      <c r="V1551" s="253">
        <f t="shared" si="601"/>
        <v>8.017227872877979E-17</v>
      </c>
      <c r="W1551" s="253">
        <f t="shared" si="602"/>
        <v>9.6353127570267558E-17</v>
      </c>
      <c r="X1551">
        <f t="shared" si="596"/>
        <v>113.65676595692612</v>
      </c>
      <c r="Y1551">
        <f t="shared" si="597"/>
        <v>15.595425926280697</v>
      </c>
      <c r="Z1551" s="55">
        <f t="shared" si="598"/>
        <v>8.5124747496230029</v>
      </c>
      <c r="AA1551" s="477">
        <f t="shared" si="603"/>
        <v>3.1740614700276102E-28</v>
      </c>
      <c r="AB1551" s="253">
        <f t="shared" si="604"/>
        <v>6478807707713.1924</v>
      </c>
      <c r="AC1551" s="261">
        <f t="shared" si="605"/>
        <v>1.1436741629374651E-3</v>
      </c>
      <c r="AD1551" s="435">
        <f t="shared" si="607"/>
        <v>-1.5404755755595127E-2</v>
      </c>
      <c r="AE1551" s="478">
        <f t="shared" si="606"/>
        <v>-5.2318781614303568E-2</v>
      </c>
    </row>
    <row r="1552" spans="17:31" x14ac:dyDescent="0.3">
      <c r="Q1552" s="353">
        <v>1523</v>
      </c>
      <c r="R1552" s="54">
        <f t="shared" si="599"/>
        <v>4.5968585775706575E-41</v>
      </c>
      <c r="S1552" s="253">
        <f t="shared" si="594"/>
        <v>1.7208522329738127E-16</v>
      </c>
      <c r="T1552" s="253">
        <f t="shared" si="595"/>
        <v>7.8155687481776472E-17</v>
      </c>
      <c r="U1552">
        <f t="shared" si="600"/>
        <v>2.8647062580746404E-42</v>
      </c>
      <c r="V1552" s="253">
        <f t="shared" si="601"/>
        <v>7.8155687481776472E-17</v>
      </c>
      <c r="W1552" s="253">
        <f t="shared" si="602"/>
        <v>9.3929535815604796E-17</v>
      </c>
      <c r="X1552">
        <f t="shared" si="596"/>
        <v>113.65676595692612</v>
      </c>
      <c r="Y1552">
        <f t="shared" si="597"/>
        <v>15.595425926280697</v>
      </c>
      <c r="Z1552" s="55">
        <f t="shared" si="598"/>
        <v>8.5124747496230029</v>
      </c>
      <c r="AA1552" s="477">
        <f t="shared" si="603"/>
        <v>3.0079984411468601E-28</v>
      </c>
      <c r="AB1552" s="253">
        <f t="shared" si="604"/>
        <v>6543595784790.3242</v>
      </c>
      <c r="AC1552" s="261">
        <f t="shared" si="605"/>
        <v>1.1260561417934408E-3</v>
      </c>
      <c r="AD1552" s="435">
        <f t="shared" si="607"/>
        <v>-1.5404755755584596E-2</v>
      </c>
      <c r="AE1552" s="478">
        <f t="shared" si="606"/>
        <v>-5.2318781614303637E-2</v>
      </c>
    </row>
    <row r="1553" spans="17:31" x14ac:dyDescent="0.3">
      <c r="Q1553" s="353">
        <v>1524</v>
      </c>
      <c r="R1553" s="54">
        <f t="shared" si="599"/>
        <v>4.3132242945929709E-41</v>
      </c>
      <c r="S1553" s="253">
        <f t="shared" si="594"/>
        <v>1.6775672521122627E-16</v>
      </c>
      <c r="T1553" s="253">
        <f t="shared" si="595"/>
        <v>7.6189820005157727E-17</v>
      </c>
      <c r="U1553">
        <f t="shared" si="600"/>
        <v>2.6879488286824801E-42</v>
      </c>
      <c r="V1553" s="253">
        <f t="shared" si="601"/>
        <v>7.6189820005157727E-17</v>
      </c>
      <c r="W1553" s="253">
        <f t="shared" si="602"/>
        <v>9.1566905206068543E-17</v>
      </c>
      <c r="X1553">
        <f t="shared" si="596"/>
        <v>113.65676595692612</v>
      </c>
      <c r="Y1553">
        <f t="shared" si="597"/>
        <v>15.595425926280697</v>
      </c>
      <c r="Z1553" s="55">
        <f t="shared" si="598"/>
        <v>8.5124747496230029</v>
      </c>
      <c r="AA1553" s="477">
        <f t="shared" si="603"/>
        <v>2.8506236276083321E-28</v>
      </c>
      <c r="AB1553" s="253">
        <f t="shared" si="604"/>
        <v>6609031742638.2275</v>
      </c>
      <c r="AC1553" s="261">
        <f t="shared" si="605"/>
        <v>1.1087095219620329E-3</v>
      </c>
      <c r="AD1553" s="435">
        <f t="shared" si="607"/>
        <v>-1.5404755755588143E-2</v>
      </c>
      <c r="AE1553" s="478">
        <f t="shared" si="606"/>
        <v>-5.2318781614303519E-2</v>
      </c>
    </row>
    <row r="1554" spans="17:31" x14ac:dyDescent="0.3">
      <c r="Q1554" s="353">
        <v>1525</v>
      </c>
      <c r="R1554" s="54">
        <f t="shared" si="599"/>
        <v>4.0470907471986655E-41</v>
      </c>
      <c r="S1554" s="253">
        <f t="shared" si="594"/>
        <v>1.6353710280494111E-16</v>
      </c>
      <c r="T1554" s="253">
        <f t="shared" si="595"/>
        <v>7.4273400432590367E-17</v>
      </c>
      <c r="U1554">
        <f t="shared" si="600"/>
        <v>2.5220976444794236E-42</v>
      </c>
      <c r="V1554" s="253">
        <f t="shared" si="601"/>
        <v>7.4273400432590367E-17</v>
      </c>
      <c r="W1554" s="253">
        <f t="shared" si="602"/>
        <v>8.9263702372350738E-17</v>
      </c>
      <c r="X1554">
        <f t="shared" si="596"/>
        <v>113.65676595692612</v>
      </c>
      <c r="Y1554">
        <f t="shared" si="597"/>
        <v>15.595425926280697</v>
      </c>
      <c r="Z1554" s="55">
        <f t="shared" si="598"/>
        <v>8.5124747496230029</v>
      </c>
      <c r="AA1554" s="477">
        <f t="shared" si="603"/>
        <v>2.7014824725709178E-28</v>
      </c>
      <c r="AB1554" s="253">
        <f t="shared" si="604"/>
        <v>6675122060064.6104</v>
      </c>
      <c r="AC1554" s="261">
        <f t="shared" si="605"/>
        <v>1.0916301225723207E-3</v>
      </c>
      <c r="AD1554" s="435">
        <f t="shared" si="607"/>
        <v>-1.54047557555811E-2</v>
      </c>
      <c r="AE1554" s="478">
        <f t="shared" si="606"/>
        <v>-5.2318781614303651E-2</v>
      </c>
    </row>
    <row r="1555" spans="17:31" x14ac:dyDescent="0.3">
      <c r="Q1555" s="353">
        <v>1526</v>
      </c>
      <c r="R1555" s="54">
        <f t="shared" si="599"/>
        <v>3.7973781091313953E-41</v>
      </c>
      <c r="S1555" s="253">
        <f t="shared" si="594"/>
        <v>1.5942361750421279E-16</v>
      </c>
      <c r="T1555" s="253">
        <f t="shared" si="595"/>
        <v>7.2405184989890606E-17</v>
      </c>
      <c r="U1555">
        <f t="shared" si="600"/>
        <v>2.3664797708989653E-42</v>
      </c>
      <c r="V1555" s="253">
        <f t="shared" si="601"/>
        <v>7.2405184989890606E-17</v>
      </c>
      <c r="W1555" s="253">
        <f t="shared" si="602"/>
        <v>8.7018432514322182E-17</v>
      </c>
      <c r="X1555">
        <f t="shared" si="596"/>
        <v>113.65676595692612</v>
      </c>
      <c r="Y1555">
        <f t="shared" si="597"/>
        <v>15.595425926280697</v>
      </c>
      <c r="Z1555" s="55">
        <f t="shared" si="598"/>
        <v>8.5124747496230029</v>
      </c>
      <c r="AA1555" s="477">
        <f t="shared" si="603"/>
        <v>2.5601442010536108E-28</v>
      </c>
      <c r="AB1555" s="253">
        <f t="shared" si="604"/>
        <v>6741873280665.2568</v>
      </c>
      <c r="AC1555" s="261">
        <f t="shared" si="605"/>
        <v>1.0748138271586512E-3</v>
      </c>
      <c r="AD1555" s="435">
        <f t="shared" si="607"/>
        <v>-1.5404755755588235E-2</v>
      </c>
      <c r="AE1555" s="478">
        <f t="shared" si="606"/>
        <v>-5.2318781614303658E-2</v>
      </c>
    </row>
    <row r="1556" spans="17:31" x14ac:dyDescent="0.3">
      <c r="Q1556" s="353">
        <v>1527</v>
      </c>
      <c r="R1556" s="54">
        <f t="shared" si="599"/>
        <v>3.5630731813196162E-41</v>
      </c>
      <c r="S1556" s="253">
        <f t="shared" si="594"/>
        <v>1.5541359961870042E-16</v>
      </c>
      <c r="T1556" s="253">
        <f t="shared" si="595"/>
        <v>7.058396118780482E-17</v>
      </c>
      <c r="U1556">
        <f t="shared" si="600"/>
        <v>2.2204637946243912E-42</v>
      </c>
      <c r="V1556" s="253">
        <f t="shared" si="601"/>
        <v>7.058396118780482E-17</v>
      </c>
      <c r="W1556" s="253">
        <f t="shared" si="602"/>
        <v>8.4829638430895601E-17</v>
      </c>
      <c r="X1556">
        <f t="shared" si="596"/>
        <v>113.65676595692612</v>
      </c>
      <c r="Y1556">
        <f t="shared" si="597"/>
        <v>15.595425926280697</v>
      </c>
      <c r="Z1556" s="55">
        <f t="shared" si="598"/>
        <v>8.5124747496230029</v>
      </c>
      <c r="AA1556" s="477">
        <f t="shared" si="603"/>
        <v>2.4262005756975611E-28</v>
      </c>
      <c r="AB1556" s="253">
        <f t="shared" si="604"/>
        <v>6809292013471.9092</v>
      </c>
      <c r="AC1556" s="261">
        <f t="shared" si="605"/>
        <v>1.0582565826685432E-3</v>
      </c>
      <c r="AD1556" s="435">
        <f t="shared" si="607"/>
        <v>-1.5404755755588194E-2</v>
      </c>
      <c r="AE1556" s="478">
        <f t="shared" si="606"/>
        <v>-5.2318781614303624E-2</v>
      </c>
    </row>
    <row r="1557" spans="17:31" x14ac:dyDescent="0.3">
      <c r="Q1557" s="353">
        <v>1528</v>
      </c>
      <c r="R1557" s="54">
        <f t="shared" si="599"/>
        <v>3.343225280861756E-41</v>
      </c>
      <c r="S1557" s="253">
        <f t="shared" si="594"/>
        <v>1.5150444660938418E-16</v>
      </c>
      <c r="T1557" s="253">
        <f t="shared" si="595"/>
        <v>6.8808547035094039E-17</v>
      </c>
      <c r="U1557">
        <f t="shared" si="600"/>
        <v>2.0834572616544255E-42</v>
      </c>
      <c r="V1557" s="253">
        <f t="shared" si="601"/>
        <v>6.8808547035094039E-17</v>
      </c>
      <c r="W1557" s="253">
        <f t="shared" si="602"/>
        <v>8.2695899574290144E-17</v>
      </c>
      <c r="X1557">
        <f t="shared" si="596"/>
        <v>113.65676595692612</v>
      </c>
      <c r="Y1557">
        <f t="shared" si="597"/>
        <v>15.595425926280697</v>
      </c>
      <c r="Z1557" s="55">
        <f t="shared" si="598"/>
        <v>8.5124747496230029</v>
      </c>
      <c r="AA1557" s="477">
        <f t="shared" si="603"/>
        <v>2.2992647176251427E-28</v>
      </c>
      <c r="AB1557" s="253">
        <f t="shared" si="604"/>
        <v>6877384933606.6279</v>
      </c>
      <c r="AC1557" s="261">
        <f t="shared" si="605"/>
        <v>1.0419543984857911E-3</v>
      </c>
      <c r="AD1557" s="435">
        <f t="shared" si="607"/>
        <v>-1.5404755755587978E-2</v>
      </c>
      <c r="AE1557" s="478">
        <f t="shared" si="606"/>
        <v>-5.2318781614303624E-2</v>
      </c>
    </row>
    <row r="1558" spans="17:31" x14ac:dyDescent="0.3">
      <c r="Q1558" s="353">
        <v>1529</v>
      </c>
      <c r="R1558" s="54">
        <f t="shared" si="599"/>
        <v>3.1369423836682485E-41</v>
      </c>
      <c r="S1558" s="253">
        <f t="shared" si="594"/>
        <v>1.4769362139948663E-16</v>
      </c>
      <c r="T1558" s="253">
        <f t="shared" si="595"/>
        <v>6.7077790271407632E-17</v>
      </c>
      <c r="U1558">
        <f t="shared" si="600"/>
        <v>1.9549042734447451E-42</v>
      </c>
      <c r="V1558" s="253">
        <f t="shared" si="601"/>
        <v>6.7077790271407632E-17</v>
      </c>
      <c r="W1558" s="253">
        <f t="shared" si="602"/>
        <v>8.0615831128078998E-17</v>
      </c>
      <c r="X1558">
        <f t="shared" si="596"/>
        <v>113.65676595692612</v>
      </c>
      <c r="Y1558">
        <f t="shared" si="597"/>
        <v>15.595425926280697</v>
      </c>
      <c r="Z1558" s="55">
        <f t="shared" si="598"/>
        <v>8.5124747496230029</v>
      </c>
      <c r="AA1558" s="477">
        <f t="shared" si="603"/>
        <v>2.1789699889902396E-28</v>
      </c>
      <c r="AB1558" s="253">
        <f t="shared" si="604"/>
        <v>6946158782942.6943</v>
      </c>
      <c r="AC1558" s="261">
        <f t="shared" si="605"/>
        <v>1.0259033454686603E-3</v>
      </c>
      <c r="AD1558" s="435">
        <f t="shared" si="607"/>
        <v>-1.5404755755584745E-2</v>
      </c>
      <c r="AE1558" s="478">
        <f t="shared" si="606"/>
        <v>-5.2318781614303533E-2</v>
      </c>
    </row>
    <row r="1559" spans="17:31" x14ac:dyDescent="0.3">
      <c r="Q1559" s="353">
        <v>1530</v>
      </c>
      <c r="R1559" s="54">
        <f t="shared" si="599"/>
        <v>2.9433875051093626E-41</v>
      </c>
      <c r="S1559" s="253">
        <f t="shared" si="594"/>
        <v>1.4397865072789073E-16</v>
      </c>
      <c r="T1559" s="253">
        <f t="shared" si="595"/>
        <v>6.5390567619457636E-17</v>
      </c>
      <c r="U1559">
        <f t="shared" si="600"/>
        <v>1.8342832313718025E-42</v>
      </c>
      <c r="V1559" s="253">
        <f t="shared" si="601"/>
        <v>6.5390567619457636E-17</v>
      </c>
      <c r="W1559" s="253">
        <f t="shared" si="602"/>
        <v>7.8588083108433094E-17</v>
      </c>
      <c r="X1559">
        <f t="shared" si="596"/>
        <v>113.65676595692612</v>
      </c>
      <c r="Y1559">
        <f t="shared" si="597"/>
        <v>15.595425926280697</v>
      </c>
      <c r="Z1559" s="55">
        <f t="shared" si="598"/>
        <v>8.5124747496230029</v>
      </c>
      <c r="AA1559" s="477">
        <f t="shared" si="603"/>
        <v>2.0649689339921375E-28</v>
      </c>
      <c r="AB1559" s="253">
        <f t="shared" si="604"/>
        <v>7015620370772.1211</v>
      </c>
      <c r="AC1559" s="261">
        <f t="shared" si="605"/>
        <v>1.0100995550028746E-3</v>
      </c>
      <c r="AD1559" s="435">
        <f t="shared" si="607"/>
        <v>-1.5404755755588369E-2</v>
      </c>
      <c r="AE1559" s="478">
        <f t="shared" si="606"/>
        <v>-5.2318781614303693E-2</v>
      </c>
    </row>
    <row r="1560" spans="17:31" x14ac:dyDescent="0.3">
      <c r="Q1560" s="353">
        <v>1531</v>
      </c>
      <c r="R1560" s="54">
        <f t="shared" si="599"/>
        <v>2.7617753039834414E-41</v>
      </c>
      <c r="S1560" s="253">
        <f t="shared" si="594"/>
        <v>1.4035712354396918E-16</v>
      </c>
      <c r="T1560" s="253">
        <f t="shared" si="595"/>
        <v>6.3745784056000817E-17</v>
      </c>
      <c r="U1560">
        <f t="shared" si="600"/>
        <v>1.72110472036721E-42</v>
      </c>
      <c r="V1560" s="253">
        <f t="shared" si="601"/>
        <v>6.3745784056000817E-17</v>
      </c>
      <c r="W1560" s="253">
        <f t="shared" si="602"/>
        <v>7.6611339487968364E-17</v>
      </c>
      <c r="X1560">
        <f t="shared" si="596"/>
        <v>113.65676595692612</v>
      </c>
      <c r="Y1560">
        <f t="shared" si="597"/>
        <v>15.595425926280697</v>
      </c>
      <c r="Z1560" s="55">
        <f t="shared" si="598"/>
        <v>8.5124747496230029</v>
      </c>
      <c r="AA1560" s="477">
        <f t="shared" si="603"/>
        <v>1.9569322752942817E-28</v>
      </c>
      <c r="AB1560" s="253">
        <f t="shared" si="604"/>
        <v>7085776574479.8428</v>
      </c>
      <c r="AC1560" s="261">
        <f t="shared" si="605"/>
        <v>9.945392180692274E-4</v>
      </c>
      <c r="AD1560" s="435">
        <f t="shared" si="607"/>
        <v>-1.5404755755587774E-2</v>
      </c>
      <c r="AE1560" s="478">
        <f t="shared" si="606"/>
        <v>-5.231878161430354E-2</v>
      </c>
    </row>
    <row r="1561" spans="17:31" x14ac:dyDescent="0.3">
      <c r="Q1561" s="353">
        <v>1532</v>
      </c>
      <c r="R1561" s="54">
        <f t="shared" si="599"/>
        <v>2.5913688960262922E-41</v>
      </c>
      <c r="S1561" s="253">
        <f t="shared" si="594"/>
        <v>1.3682668944278992E-16</v>
      </c>
      <c r="T1561" s="253">
        <f t="shared" si="595"/>
        <v>6.2142372101158251E-17</v>
      </c>
      <c r="U1561">
        <f t="shared" si="600"/>
        <v>1.614909523135615E-42</v>
      </c>
      <c r="V1561" s="253">
        <f t="shared" si="601"/>
        <v>6.2142372101158251E-17</v>
      </c>
      <c r="W1561" s="253">
        <f t="shared" si="602"/>
        <v>7.4684317341631674E-17</v>
      </c>
      <c r="X1561">
        <f t="shared" si="596"/>
        <v>113.65676595692612</v>
      </c>
      <c r="Y1561">
        <f t="shared" si="597"/>
        <v>15.595425926280697</v>
      </c>
      <c r="Z1561" s="55">
        <f t="shared" si="598"/>
        <v>8.5124747496230029</v>
      </c>
      <c r="AA1561" s="477">
        <f t="shared" si="603"/>
        <v>1.854547962949178E-28</v>
      </c>
      <c r="AB1561" s="253">
        <f t="shared" si="604"/>
        <v>7156634340224.6416</v>
      </c>
      <c r="AC1561" s="261">
        <f t="shared" si="605"/>
        <v>9.7921858432552071E-4</v>
      </c>
      <c r="AD1561" s="435">
        <f t="shared" si="607"/>
        <v>-1.5404755755584754E-2</v>
      </c>
      <c r="AE1561" s="478">
        <f t="shared" si="606"/>
        <v>-5.231878161430354E-2</v>
      </c>
    </row>
    <row r="1562" spans="17:31" x14ac:dyDescent="0.3">
      <c r="Q1562" s="353">
        <v>1533</v>
      </c>
      <c r="R1562" s="54">
        <f t="shared" si="599"/>
        <v>2.4314768640326671E-41</v>
      </c>
      <c r="S1562" s="253">
        <f t="shared" si="594"/>
        <v>1.3338505713968161E-16</v>
      </c>
      <c r="T1562" s="253">
        <f t="shared" si="595"/>
        <v>6.0579291125611101E-17</v>
      </c>
      <c r="U1562">
        <f t="shared" si="600"/>
        <v>1.5152667568988352E-42</v>
      </c>
      <c r="V1562" s="253">
        <f t="shared" si="601"/>
        <v>6.0579291125611101E-17</v>
      </c>
      <c r="W1562" s="253">
        <f t="shared" si="602"/>
        <v>7.2805766014070505E-17</v>
      </c>
      <c r="X1562">
        <f t="shared" si="596"/>
        <v>113.65676595692612</v>
      </c>
      <c r="Y1562">
        <f t="shared" si="597"/>
        <v>15.595425926280697</v>
      </c>
      <c r="Z1562" s="55">
        <f t="shared" si="598"/>
        <v>8.5124747496230029</v>
      </c>
      <c r="AA1562" s="477">
        <f t="shared" si="603"/>
        <v>1.7575202730823885E-28</v>
      </c>
      <c r="AB1562" s="253">
        <f t="shared" si="604"/>
        <v>7228200683626.8877</v>
      </c>
      <c r="AC1562" s="261">
        <f t="shared" si="605"/>
        <v>9.6413396120265333E-4</v>
      </c>
      <c r="AD1562" s="435">
        <f t="shared" si="607"/>
        <v>-1.5404755755588088E-2</v>
      </c>
      <c r="AE1562" s="478">
        <f t="shared" si="606"/>
        <v>-5.2318781614303533E-2</v>
      </c>
    </row>
    <row r="1563" spans="17:31" x14ac:dyDescent="0.3">
      <c r="Q1563" s="353">
        <v>1534</v>
      </c>
      <c r="R1563" s="54">
        <f t="shared" si="599"/>
        <v>2.2814504524585251E-41</v>
      </c>
      <c r="S1563" s="253">
        <f t="shared" si="594"/>
        <v>1.3002999298316832E-16</v>
      </c>
      <c r="T1563" s="253">
        <f t="shared" si="595"/>
        <v>5.905552667522234E-17</v>
      </c>
      <c r="U1563">
        <f t="shared" si="600"/>
        <v>1.4217721251061694E-42</v>
      </c>
      <c r="V1563" s="253">
        <f t="shared" si="601"/>
        <v>5.905552667522234E-17</v>
      </c>
      <c r="W1563" s="253">
        <f t="shared" si="602"/>
        <v>7.0974466307945982E-17</v>
      </c>
      <c r="X1563">
        <f t="shared" si="596"/>
        <v>113.65676595692612</v>
      </c>
      <c r="Y1563">
        <f t="shared" si="597"/>
        <v>15.595425926280697</v>
      </c>
      <c r="Z1563" s="55">
        <f t="shared" si="598"/>
        <v>8.5124747496230029</v>
      </c>
      <c r="AA1563" s="477">
        <f t="shared" si="603"/>
        <v>1.6655689537322799E-28</v>
      </c>
      <c r="AB1563" s="253">
        <f t="shared" si="604"/>
        <v>7300482690463.1563</v>
      </c>
      <c r="AC1563" s="261">
        <f t="shared" si="605"/>
        <v>9.4928171301466213E-4</v>
      </c>
      <c r="AD1563" s="435">
        <f t="shared" si="607"/>
        <v>-1.5404755755584643E-2</v>
      </c>
      <c r="AE1563" s="478">
        <f t="shared" si="606"/>
        <v>-5.2318781614303526E-2</v>
      </c>
    </row>
    <row r="1564" spans="17:31" x14ac:dyDescent="0.3">
      <c r="Q1564" s="353">
        <v>1535</v>
      </c>
      <c r="R1564" s="54">
        <f t="shared" si="599"/>
        <v>2.1406809351212806E-41</v>
      </c>
      <c r="S1564" s="253">
        <f t="shared" si="594"/>
        <v>1.2675931950530815E-16</v>
      </c>
      <c r="T1564" s="253">
        <f t="shared" si="595"/>
        <v>5.7570089812646201E-17</v>
      </c>
      <c r="U1564">
        <f t="shared" si="600"/>
        <v>1.3340462770172628E-42</v>
      </c>
      <c r="V1564" s="253">
        <f t="shared" si="601"/>
        <v>5.7570089812646201E-17</v>
      </c>
      <c r="W1564" s="253">
        <f t="shared" si="602"/>
        <v>6.9189229692661948E-17</v>
      </c>
      <c r="X1564">
        <f t="shared" si="596"/>
        <v>113.65676595692612</v>
      </c>
      <c r="Y1564">
        <f t="shared" si="597"/>
        <v>15.595425926280697</v>
      </c>
      <c r="Z1564" s="55">
        <f t="shared" si="598"/>
        <v>8.5124747496230029</v>
      </c>
      <c r="AA1564" s="477">
        <f t="shared" si="603"/>
        <v>1.5784284153783967E-28</v>
      </c>
      <c r="AB1564" s="253">
        <f t="shared" si="604"/>
        <v>7373487517367.7881</v>
      </c>
      <c r="AC1564" s="261">
        <f t="shared" si="605"/>
        <v>9.3465826008242499E-4</v>
      </c>
      <c r="AD1564" s="435">
        <f t="shared" si="607"/>
        <v>-1.5404755755588091E-2</v>
      </c>
      <c r="AE1564" s="478">
        <f t="shared" si="606"/>
        <v>-5.2318781614303561E-2</v>
      </c>
    </row>
    <row r="1565" spans="17:31" x14ac:dyDescent="0.3">
      <c r="Q1565" s="353">
        <v>1536</v>
      </c>
      <c r="R1565" s="54">
        <f t="shared" si="599"/>
        <v>2.0085971453175913E-41</v>
      </c>
      <c r="S1565" s="253">
        <f t="shared" si="594"/>
        <v>1.235709140084997E-16</v>
      </c>
      <c r="T1565" s="253">
        <f t="shared" si="595"/>
        <v>5.6122016475500285E-17</v>
      </c>
      <c r="U1565">
        <f t="shared" si="600"/>
        <v>1.2517332685016058E-42</v>
      </c>
      <c r="V1565" s="253">
        <f t="shared" si="601"/>
        <v>5.6122016475500285E-17</v>
      </c>
      <c r="W1565" s="253">
        <f t="shared" si="602"/>
        <v>6.7448897532999413E-17</v>
      </c>
      <c r="X1565">
        <f t="shared" si="596"/>
        <v>113.65676595692612</v>
      </c>
      <c r="Y1565">
        <f t="shared" si="597"/>
        <v>15.595425926280697</v>
      </c>
      <c r="Z1565" s="55">
        <f t="shared" si="598"/>
        <v>8.5124747496230029</v>
      </c>
      <c r="AA1565" s="477">
        <f t="shared" si="603"/>
        <v>1.4958469638204031E-28</v>
      </c>
      <c r="AB1565" s="253">
        <f t="shared" si="604"/>
        <v>7447222392541.4658</v>
      </c>
      <c r="AC1565" s="261">
        <f t="shared" si="605"/>
        <v>9.2026007787091209E-4</v>
      </c>
      <c r="AD1565" s="435">
        <f t="shared" si="607"/>
        <v>-1.5404755755588325E-2</v>
      </c>
      <c r="AE1565" s="478">
        <f t="shared" si="606"/>
        <v>-5.2318781614303582E-2</v>
      </c>
    </row>
    <row r="1566" spans="17:31" x14ac:dyDescent="0.3">
      <c r="Q1566" s="353">
        <v>1537</v>
      </c>
      <c r="R1566" s="54">
        <f t="shared" si="599"/>
        <v>1.8846631583372344E-41</v>
      </c>
      <c r="S1566" s="253">
        <f t="shared" si="594"/>
        <v>1.2046270718782607E-16</v>
      </c>
      <c r="T1566" s="253">
        <f t="shared" si="595"/>
        <v>5.4710366850677496E-17</v>
      </c>
      <c r="U1566">
        <f t="shared" si="600"/>
        <v>1.1744991178094178E-42</v>
      </c>
      <c r="V1566" s="253">
        <f t="shared" si="601"/>
        <v>5.4710366850677496E-17</v>
      </c>
      <c r="W1566" s="253">
        <f t="shared" si="602"/>
        <v>6.5752340337148569E-17</v>
      </c>
      <c r="X1566">
        <f t="shared" si="596"/>
        <v>113.65676595692612</v>
      </c>
      <c r="Y1566">
        <f t="shared" si="597"/>
        <v>15.595425926280697</v>
      </c>
      <c r="Z1566" s="55">
        <f t="shared" si="598"/>
        <v>8.5124747496230029</v>
      </c>
      <c r="AA1566" s="477">
        <f t="shared" si="603"/>
        <v>1.4175860731918644E-28</v>
      </c>
      <c r="AB1566" s="253">
        <f t="shared" si="604"/>
        <v>7521694616466.8809</v>
      </c>
      <c r="AC1566" s="261">
        <f t="shared" si="605"/>
        <v>9.0608369613969549E-4</v>
      </c>
      <c r="AD1566" s="435">
        <f t="shared" si="607"/>
        <v>-1.5404755755584519E-2</v>
      </c>
      <c r="AE1566" s="478">
        <f t="shared" si="606"/>
        <v>-5.2318781614303568E-2</v>
      </c>
    </row>
    <row r="1567" spans="17:31" x14ac:dyDescent="0.3">
      <c r="Q1567" s="353">
        <v>1538</v>
      </c>
      <c r="R1567" s="54">
        <f t="shared" si="599"/>
        <v>1.7683761169699654E-41</v>
      </c>
      <c r="S1567" s="253">
        <f t="shared" ref="S1567:S1630" si="608">$C$11*R1567^$C$7</f>
        <v>1.1743268178805957E-16</v>
      </c>
      <c r="T1567" s="253">
        <f t="shared" ref="T1567:T1630" si="609">$C$8*S1567</f>
        <v>5.3334224764399954E-17</v>
      </c>
      <c r="U1567">
        <f t="shared" si="600"/>
        <v>1.1020304504540145E-42</v>
      </c>
      <c r="V1567" s="253">
        <f t="shared" si="601"/>
        <v>5.3334224764399954E-17</v>
      </c>
      <c r="W1567" s="253">
        <f t="shared" si="602"/>
        <v>6.409845702365962E-17</v>
      </c>
      <c r="X1567">
        <f t="shared" ref="X1567:X1630" si="610">(($C$8*$C$11)/($C$9+$C$10))^(1/(1-$C$7))</f>
        <v>113.65676595692612</v>
      </c>
      <c r="Y1567">
        <f t="shared" ref="Y1567:Y1630" si="611">$C$11*$C$17^$C$7</f>
        <v>15.595425926280697</v>
      </c>
      <c r="Z1567" s="55">
        <f t="shared" ref="Z1567:Z1630" si="612">(1-$C$8)*Y1567</f>
        <v>8.5124747496230029</v>
      </c>
      <c r="AA1567" s="477">
        <f t="shared" si="603"/>
        <v>1.3434196970090612E-28</v>
      </c>
      <c r="AB1567" s="253">
        <f t="shared" si="604"/>
        <v>7596911562631.5498</v>
      </c>
      <c r="AC1567" s="261">
        <f t="shared" si="605"/>
        <v>8.9212569810654307E-4</v>
      </c>
      <c r="AD1567" s="435">
        <f t="shared" si="607"/>
        <v>-1.5404755755587998E-2</v>
      </c>
      <c r="AE1567" s="478">
        <f t="shared" si="606"/>
        <v>-5.2318781614303513E-2</v>
      </c>
    </row>
    <row r="1568" spans="17:31" x14ac:dyDescent="0.3">
      <c r="Q1568" s="353">
        <v>1539</v>
      </c>
      <c r="R1568" s="54">
        <f t="shared" ref="R1568:R1631" si="613">AA1568/AB1568</f>
        <v>1.6592641911824393E-41</v>
      </c>
      <c r="S1568" s="253">
        <f t="shared" si="608"/>
        <v>1.1447887129444666E-16</v>
      </c>
      <c r="T1568" s="253">
        <f t="shared" si="609"/>
        <v>5.1992697087614731E-17</v>
      </c>
      <c r="U1568">
        <f t="shared" ref="U1568:U1631" si="614">($C$9+$C$10)*R1568</f>
        <v>1.0340332277073252E-42</v>
      </c>
      <c r="V1568" s="253">
        <f t="shared" ref="V1568:V1631" si="615">T1568-U1568</f>
        <v>5.1992697087614731E-17</v>
      </c>
      <c r="W1568" s="253">
        <f t="shared" ref="W1568:W1631" si="616">(1-$C$8)*S1568</f>
        <v>6.2486174206831931E-17</v>
      </c>
      <c r="X1568">
        <f t="shared" si="610"/>
        <v>113.65676595692612</v>
      </c>
      <c r="Y1568">
        <f t="shared" si="611"/>
        <v>15.595425926280697</v>
      </c>
      <c r="Z1568" s="55">
        <f t="shared" si="612"/>
        <v>8.5124747496230029</v>
      </c>
      <c r="AA1568" s="477">
        <f t="shared" ref="AA1568:AA1631" si="617">AA1567*(1-$C$9)</f>
        <v>1.2731336152648903E-28</v>
      </c>
      <c r="AB1568" s="253">
        <f t="shared" ref="AB1568:AB1631" si="618">AB1567*(1+$C$10)</f>
        <v>7672880678257.8652</v>
      </c>
      <c r="AC1568" s="261">
        <f t="shared" ref="AC1568:AC1631" si="619">$C$11*(AA1568^$C$7)*(AB1568^(1-$C$7))</f>
        <v>8.7838271962393123E-4</v>
      </c>
      <c r="AD1568" s="435">
        <f t="shared" si="607"/>
        <v>-1.5404755755584768E-2</v>
      </c>
      <c r="AE1568" s="478">
        <f t="shared" ref="AE1568:AE1631" si="620">(AA1568-AA1567)/AA1567</f>
        <v>-5.2318781614303533E-2</v>
      </c>
    </row>
    <row r="1569" spans="17:31" x14ac:dyDescent="0.3">
      <c r="Q1569" s="353">
        <v>1540</v>
      </c>
      <c r="R1569" s="54">
        <f t="shared" si="613"/>
        <v>1.5568846636866645E-41</v>
      </c>
      <c r="S1569" s="253">
        <f t="shared" si="608"/>
        <v>1.1159935865641649E-16</v>
      </c>
      <c r="T1569" s="253">
        <f t="shared" si="609"/>
        <v>5.068491315634248E-17</v>
      </c>
      <c r="U1569">
        <f t="shared" si="614"/>
        <v>9.7023155354947742E-43</v>
      </c>
      <c r="V1569" s="253">
        <f t="shared" si="615"/>
        <v>5.068491315634248E-17</v>
      </c>
      <c r="W1569" s="253">
        <f t="shared" si="616"/>
        <v>6.0914445500074004E-17</v>
      </c>
      <c r="X1569">
        <f t="shared" si="610"/>
        <v>113.65676595692612</v>
      </c>
      <c r="Y1569">
        <f t="shared" si="611"/>
        <v>15.595425926280697</v>
      </c>
      <c r="Z1569" s="55">
        <f t="shared" si="612"/>
        <v>8.5124747496230029</v>
      </c>
      <c r="AA1569" s="477">
        <f t="shared" si="617"/>
        <v>1.2065248156820176E-28</v>
      </c>
      <c r="AB1569" s="253">
        <f t="shared" si="618"/>
        <v>7749609485040.4443</v>
      </c>
      <c r="AC1569" s="261">
        <f t="shared" si="619"/>
        <v>8.6485144836819536E-4</v>
      </c>
      <c r="AD1569" s="435">
        <f t="shared" ref="AD1569:AD1632" si="621">(AC1569-AC1568)/AC1568</f>
        <v>-1.5404755755588081E-2</v>
      </c>
      <c r="AE1569" s="478">
        <f t="shared" si="620"/>
        <v>-5.2318781614303603E-2</v>
      </c>
    </row>
    <row r="1570" spans="17:31" x14ac:dyDescent="0.3">
      <c r="Q1570" s="353">
        <v>1541</v>
      </c>
      <c r="R1570" s="54">
        <f t="shared" si="613"/>
        <v>1.4608221336322607E-41</v>
      </c>
      <c r="S1570" s="253">
        <f t="shared" si="608"/>
        <v>1.087922750434004E-16</v>
      </c>
      <c r="T1570" s="253">
        <f t="shared" si="609"/>
        <v>4.9410024206609862E-17</v>
      </c>
      <c r="U1570">
        <f t="shared" si="614"/>
        <v>9.1036655523169878E-43</v>
      </c>
      <c r="V1570" s="253">
        <f t="shared" si="615"/>
        <v>4.9410024206609862E-17</v>
      </c>
      <c r="W1570" s="253">
        <f t="shared" si="616"/>
        <v>5.9382250836790533E-17</v>
      </c>
      <c r="X1570">
        <f t="shared" si="610"/>
        <v>113.65676595692612</v>
      </c>
      <c r="Y1570">
        <f t="shared" si="611"/>
        <v>15.595425926280697</v>
      </c>
      <c r="Z1570" s="55">
        <f t="shared" si="612"/>
        <v>8.5124747496230029</v>
      </c>
      <c r="AA1570" s="477">
        <f t="shared" si="617"/>
        <v>1.1434009073381123E-28</v>
      </c>
      <c r="AB1570" s="253">
        <f t="shared" si="618"/>
        <v>7827105579890.8486</v>
      </c>
      <c r="AC1570" s="261">
        <f t="shared" si="619"/>
        <v>8.5152862304121362E-4</v>
      </c>
      <c r="AD1570" s="435">
        <f t="shared" si="621"/>
        <v>-1.5404755755591663E-2</v>
      </c>
      <c r="AE1570" s="478">
        <f t="shared" si="620"/>
        <v>-5.2318781614303596E-2</v>
      </c>
    </row>
    <row r="1571" spans="17:31" x14ac:dyDescent="0.3">
      <c r="Q1571" s="353">
        <v>1542</v>
      </c>
      <c r="R1571" s="54">
        <f t="shared" si="613"/>
        <v>1.3706868311340725E-41</v>
      </c>
      <c r="S1571" s="253">
        <f t="shared" si="608"/>
        <v>1.0605579863194219E-16</v>
      </c>
      <c r="T1571" s="253">
        <f t="shared" si="609"/>
        <v>4.8167202823593209E-17</v>
      </c>
      <c r="U1571">
        <f t="shared" si="614"/>
        <v>8.5419533291046096E-43</v>
      </c>
      <c r="V1571" s="253">
        <f t="shared" si="615"/>
        <v>4.8167202823593209E-17</v>
      </c>
      <c r="W1571" s="253">
        <f t="shared" si="616"/>
        <v>5.7888595808348983E-17</v>
      </c>
      <c r="X1571">
        <f t="shared" si="610"/>
        <v>113.65676595692612</v>
      </c>
      <c r="Y1571">
        <f t="shared" si="611"/>
        <v>15.595425926280697</v>
      </c>
      <c r="Z1571" s="55">
        <f t="shared" si="612"/>
        <v>8.5124747496230029</v>
      </c>
      <c r="AA1571" s="477">
        <f t="shared" si="617"/>
        <v>1.0835795649694929E-28</v>
      </c>
      <c r="AB1571" s="253">
        <f t="shared" si="618"/>
        <v>7905376635689.7568</v>
      </c>
      <c r="AC1571" s="261">
        <f t="shared" si="619"/>
        <v>8.3841103258437742E-4</v>
      </c>
      <c r="AD1571" s="435">
        <f t="shared" si="621"/>
        <v>-1.5404755755581109E-2</v>
      </c>
      <c r="AE1571" s="478">
        <f t="shared" si="620"/>
        <v>-5.2318781614303679E-2</v>
      </c>
    </row>
    <row r="1572" spans="17:31" x14ac:dyDescent="0.3">
      <c r="Q1572" s="353">
        <v>1543</v>
      </c>
      <c r="R1572" s="54">
        <f t="shared" si="613"/>
        <v>1.2861130357964033E-41</v>
      </c>
      <c r="S1572" s="253">
        <f t="shared" si="608"/>
        <v>1.0338815342332038E-16</v>
      </c>
      <c r="T1572" s="253">
        <f t="shared" si="609"/>
        <v>4.6955642404619819E-17</v>
      </c>
      <c r="U1572">
        <f t="shared" si="614"/>
        <v>8.0148997409105068E-43</v>
      </c>
      <c r="V1572" s="253">
        <f t="shared" si="615"/>
        <v>4.6955642404619819E-17</v>
      </c>
      <c r="W1572" s="253">
        <f t="shared" si="616"/>
        <v>5.6432511018700563E-17</v>
      </c>
      <c r="X1572">
        <f t="shared" si="610"/>
        <v>113.65676595692612</v>
      </c>
      <c r="Y1572">
        <f t="shared" si="611"/>
        <v>15.595425926280697</v>
      </c>
      <c r="Z1572" s="55">
        <f t="shared" si="612"/>
        <v>8.5124747496230029</v>
      </c>
      <c r="AA1572" s="477">
        <f t="shared" si="617"/>
        <v>1.0268880023481319E-28</v>
      </c>
      <c r="AB1572" s="253">
        <f t="shared" si="618"/>
        <v>7984430402046.6543</v>
      </c>
      <c r="AC1572" s="261">
        <f t="shared" si="619"/>
        <v>8.2549551540462174E-4</v>
      </c>
      <c r="AD1572" s="435">
        <f t="shared" si="621"/>
        <v>-1.5404755755591595E-2</v>
      </c>
      <c r="AE1572" s="478">
        <f t="shared" si="620"/>
        <v>-5.2318781614303624E-2</v>
      </c>
    </row>
    <row r="1573" spans="17:31" x14ac:dyDescent="0.3">
      <c r="Q1573" s="353">
        <v>1544</v>
      </c>
      <c r="R1573" s="54">
        <f t="shared" si="613"/>
        <v>1.2067575928170914E-41</v>
      </c>
      <c r="S1573" s="253">
        <f t="shared" si="608"/>
        <v>1.0078760809090409E-16</v>
      </c>
      <c r="T1573" s="253">
        <f t="shared" si="609"/>
        <v>4.5774556635673309E-17</v>
      </c>
      <c r="U1573">
        <f t="shared" si="614"/>
        <v>7.5203662888171015E-43</v>
      </c>
      <c r="V1573" s="253">
        <f t="shared" si="615"/>
        <v>4.5774556635673309E-17</v>
      </c>
      <c r="W1573" s="253">
        <f t="shared" si="616"/>
        <v>5.5013051455230785E-17</v>
      </c>
      <c r="X1573">
        <f t="shared" si="610"/>
        <v>113.65676595692612</v>
      </c>
      <c r="Y1573">
        <f t="shared" si="611"/>
        <v>15.595425926280697</v>
      </c>
      <c r="Z1573" s="55">
        <f t="shared" si="612"/>
        <v>8.5124747496230029</v>
      </c>
      <c r="AA1573" s="477">
        <f t="shared" si="617"/>
        <v>9.7316247321093153E-29</v>
      </c>
      <c r="AB1573" s="253">
        <f t="shared" si="618"/>
        <v>8064274706067.1211</v>
      </c>
      <c r="AC1573" s="261">
        <f t="shared" si="619"/>
        <v>8.1277895861248583E-4</v>
      </c>
      <c r="AD1573" s="435">
        <f t="shared" si="621"/>
        <v>-1.540475575558131E-2</v>
      </c>
      <c r="AE1573" s="478">
        <f t="shared" si="620"/>
        <v>-5.2318781614303547E-2</v>
      </c>
    </row>
    <row r="1574" spans="17:31" x14ac:dyDescent="0.3">
      <c r="Q1574" s="353">
        <v>1545</v>
      </c>
      <c r="R1574" s="54">
        <f t="shared" si="613"/>
        <v>1.1322985206505854E-41</v>
      </c>
      <c r="S1574" s="253">
        <f t="shared" si="608"/>
        <v>9.8252474856508992E-17</v>
      </c>
      <c r="T1574" s="253">
        <f t="shared" si="609"/>
        <v>4.4623178981069863E-17</v>
      </c>
      <c r="U1574">
        <f t="shared" si="614"/>
        <v>7.0563464230622855E-43</v>
      </c>
      <c r="V1574" s="253">
        <f t="shared" si="615"/>
        <v>4.4623178981069863E-17</v>
      </c>
      <c r="W1574" s="253">
        <f t="shared" si="616"/>
        <v>5.3629295875439129E-17</v>
      </c>
      <c r="X1574">
        <f t="shared" si="610"/>
        <v>113.65676595692612</v>
      </c>
      <c r="Y1574">
        <f t="shared" si="611"/>
        <v>15.595425926280697</v>
      </c>
      <c r="Z1574" s="55">
        <f t="shared" si="612"/>
        <v>8.5124747496230029</v>
      </c>
      <c r="AA1574" s="477">
        <f t="shared" si="617"/>
        <v>9.2224779829977328E-29</v>
      </c>
      <c r="AB1574" s="253">
        <f t="shared" si="618"/>
        <v>8144917453127.792</v>
      </c>
      <c r="AC1574" s="261">
        <f t="shared" si="619"/>
        <v>8.002582972717764E-4</v>
      </c>
      <c r="AD1574" s="435">
        <f t="shared" si="621"/>
        <v>-1.5404755755591592E-2</v>
      </c>
      <c r="AE1574" s="478">
        <f t="shared" si="620"/>
        <v>-5.2318781614303547E-2</v>
      </c>
    </row>
    <row r="1575" spans="17:31" x14ac:dyDescent="0.3">
      <c r="Q1575" s="353">
        <v>1546</v>
      </c>
      <c r="R1575" s="54">
        <f t="shared" si="613"/>
        <v>1.0624337045806618E-41</v>
      </c>
      <c r="S1575" s="253">
        <f t="shared" si="608"/>
        <v>9.5781108395011876E-17</v>
      </c>
      <c r="T1575" s="253">
        <f t="shared" si="609"/>
        <v>4.3500762185968713E-17</v>
      </c>
      <c r="U1575">
        <f t="shared" si="614"/>
        <v>6.62095740154378E-43</v>
      </c>
      <c r="V1575" s="253">
        <f t="shared" si="615"/>
        <v>4.3500762185968713E-17</v>
      </c>
      <c r="W1575" s="253">
        <f t="shared" si="616"/>
        <v>5.2280346209043163E-17</v>
      </c>
      <c r="X1575">
        <f t="shared" si="610"/>
        <v>113.65676595692612</v>
      </c>
      <c r="Y1575">
        <f t="shared" si="611"/>
        <v>15.595425926280697</v>
      </c>
      <c r="Z1575" s="55">
        <f t="shared" si="612"/>
        <v>8.5124747496230029</v>
      </c>
      <c r="AA1575" s="477">
        <f t="shared" si="617"/>
        <v>8.7399691714625509E-29</v>
      </c>
      <c r="AB1575" s="253">
        <f t="shared" si="618"/>
        <v>8226366627659.0703</v>
      </c>
      <c r="AC1575" s="261">
        <f t="shared" si="619"/>
        <v>7.8793051366092765E-4</v>
      </c>
      <c r="AD1575" s="435">
        <f t="shared" si="621"/>
        <v>-1.5404755755580883E-2</v>
      </c>
      <c r="AE1575" s="478">
        <f t="shared" si="620"/>
        <v>-5.2318781614303637E-2</v>
      </c>
    </row>
    <row r="1576" spans="17:31" x14ac:dyDescent="0.3">
      <c r="Q1576" s="353">
        <v>1547</v>
      </c>
      <c r="R1576" s="54">
        <f t="shared" si="613"/>
        <v>9.9687967090201042E-42</v>
      </c>
      <c r="S1576" s="253">
        <f t="shared" si="608"/>
        <v>9.3371904766522259E-17</v>
      </c>
      <c r="T1576" s="253">
        <f t="shared" si="609"/>
        <v>4.2406577791398083E-17</v>
      </c>
      <c r="U1576">
        <f t="shared" si="614"/>
        <v>6.2124326506681219E-43</v>
      </c>
      <c r="V1576" s="253">
        <f t="shared" si="615"/>
        <v>4.2406577791398083E-17</v>
      </c>
      <c r="W1576" s="253">
        <f t="shared" si="616"/>
        <v>5.0965326975124176E-17</v>
      </c>
      <c r="X1576">
        <f t="shared" si="610"/>
        <v>113.65676595692612</v>
      </c>
      <c r="Y1576">
        <f t="shared" si="611"/>
        <v>15.595425926280697</v>
      </c>
      <c r="Z1576" s="55">
        <f t="shared" si="612"/>
        <v>8.5124747496230029</v>
      </c>
      <c r="AA1576" s="477">
        <f t="shared" si="617"/>
        <v>8.2827046330650563E-29</v>
      </c>
      <c r="AB1576" s="253">
        <f t="shared" si="618"/>
        <v>8308630293935.6611</v>
      </c>
      <c r="AC1576" s="261">
        <f t="shared" si="619"/>
        <v>7.757926365456057E-4</v>
      </c>
      <c r="AD1576" s="435">
        <f t="shared" si="621"/>
        <v>-1.5404755755588466E-2</v>
      </c>
      <c r="AE1576" s="478">
        <f t="shared" si="620"/>
        <v>-5.231878161430354E-2</v>
      </c>
    </row>
    <row r="1577" spans="17:31" x14ac:dyDescent="0.3">
      <c r="Q1577" s="353">
        <v>1548</v>
      </c>
      <c r="R1577" s="54">
        <f t="shared" si="613"/>
        <v>9.3537043673697958E-42</v>
      </c>
      <c r="S1577" s="253">
        <f t="shared" si="608"/>
        <v>9.1023300375406143E-17</v>
      </c>
      <c r="T1577" s="253">
        <f t="shared" si="609"/>
        <v>4.1339915661476602E-17</v>
      </c>
      <c r="U1577">
        <f t="shared" si="614"/>
        <v>5.8291145975487601E-43</v>
      </c>
      <c r="V1577" s="253">
        <f t="shared" si="615"/>
        <v>4.1339915661476602E-17</v>
      </c>
      <c r="W1577" s="253">
        <f t="shared" si="616"/>
        <v>4.9683384713929541E-17</v>
      </c>
      <c r="X1577">
        <f t="shared" si="610"/>
        <v>113.65676595692612</v>
      </c>
      <c r="Y1577">
        <f t="shared" si="611"/>
        <v>15.595425926280697</v>
      </c>
      <c r="Z1577" s="55">
        <f t="shared" si="612"/>
        <v>8.5124747496230029</v>
      </c>
      <c r="AA1577" s="477">
        <f t="shared" si="617"/>
        <v>7.8493636181919449E-29</v>
      </c>
      <c r="AB1577" s="253">
        <f t="shared" si="618"/>
        <v>8391716596875.0176</v>
      </c>
      <c r="AC1577" s="261">
        <f t="shared" si="619"/>
        <v>7.6384174046263426E-4</v>
      </c>
      <c r="AD1577" s="435">
        <f t="shared" si="621"/>
        <v>-1.5404755755591514E-2</v>
      </c>
      <c r="AE1577" s="478">
        <f t="shared" si="620"/>
        <v>-5.2318781614303603E-2</v>
      </c>
    </row>
    <row r="1578" spans="17:31" x14ac:dyDescent="0.3">
      <c r="Q1578" s="353">
        <v>1549</v>
      </c>
      <c r="R1578" s="54">
        <f t="shared" si="613"/>
        <v>8.7765643082065522E-42</v>
      </c>
      <c r="S1578" s="253">
        <f t="shared" si="608"/>
        <v>8.8733770955500722E-17</v>
      </c>
      <c r="T1578" s="253">
        <f t="shared" si="609"/>
        <v>4.0300083522529758E-17</v>
      </c>
      <c r="U1578">
        <f t="shared" si="614"/>
        <v>5.469447944470156E-43</v>
      </c>
      <c r="V1578" s="253">
        <f t="shared" si="615"/>
        <v>4.0300083522529758E-17</v>
      </c>
      <c r="W1578" s="253">
        <f t="shared" si="616"/>
        <v>4.8433687432970964E-17</v>
      </c>
      <c r="X1578">
        <f t="shared" si="610"/>
        <v>113.65676595692612</v>
      </c>
      <c r="Y1578">
        <f t="shared" si="611"/>
        <v>15.595425926280697</v>
      </c>
      <c r="Z1578" s="55">
        <f t="shared" si="612"/>
        <v>8.5124747496230029</v>
      </c>
      <c r="AA1578" s="477">
        <f t="shared" si="617"/>
        <v>7.4386944772405003E-29</v>
      </c>
      <c r="AB1578" s="253">
        <f t="shared" si="618"/>
        <v>8475633762843.7676</v>
      </c>
      <c r="AC1578" s="261">
        <f t="shared" si="619"/>
        <v>7.5207494501488669E-4</v>
      </c>
      <c r="AD1578" s="435">
        <f t="shared" si="621"/>
        <v>-1.540475575558466E-2</v>
      </c>
      <c r="AE1578" s="478">
        <f t="shared" si="620"/>
        <v>-5.2318781614303644E-2</v>
      </c>
    </row>
    <row r="1579" spans="17:31" x14ac:dyDescent="0.3">
      <c r="Q1579" s="353">
        <v>1550</v>
      </c>
      <c r="R1579" s="54">
        <f t="shared" si="613"/>
        <v>8.2350348087540612E-42</v>
      </c>
      <c r="S1579" s="253">
        <f t="shared" si="608"/>
        <v>8.6501830580850676E-17</v>
      </c>
      <c r="T1579" s="253">
        <f t="shared" si="609"/>
        <v>3.9286406513797521E-17</v>
      </c>
      <c r="U1579">
        <f t="shared" si="614"/>
        <v>5.1319733583293269E-43</v>
      </c>
      <c r="V1579" s="253">
        <f t="shared" si="615"/>
        <v>3.9286406513797521E-17</v>
      </c>
      <c r="W1579" s="253">
        <f t="shared" si="616"/>
        <v>4.7215424067053155E-17</v>
      </c>
      <c r="X1579">
        <f t="shared" si="610"/>
        <v>113.65676595692612</v>
      </c>
      <c r="Y1579">
        <f t="shared" si="611"/>
        <v>15.595425926280697</v>
      </c>
      <c r="Z1579" s="55">
        <f t="shared" si="612"/>
        <v>8.5124747496230029</v>
      </c>
      <c r="AA1579" s="477">
        <f t="shared" si="617"/>
        <v>7.0495110453902282E-29</v>
      </c>
      <c r="AB1579" s="253">
        <f t="shared" si="618"/>
        <v>8560390100472.2051</v>
      </c>
      <c r="AC1579" s="261">
        <f t="shared" si="619"/>
        <v>7.40489414177035E-4</v>
      </c>
      <c r="AD1579" s="435">
        <f t="shared" si="621"/>
        <v>-1.5404755755588119E-2</v>
      </c>
      <c r="AE1579" s="478">
        <f t="shared" si="620"/>
        <v>-5.231878161430361E-2</v>
      </c>
    </row>
    <row r="1580" spans="17:31" x14ac:dyDescent="0.3">
      <c r="Q1580" s="353">
        <v>1551</v>
      </c>
      <c r="R1580" s="54">
        <f t="shared" si="613"/>
        <v>7.7269186346620494E-42</v>
      </c>
      <c r="S1580" s="253">
        <f t="shared" si="608"/>
        <v>8.4326030701328363E-17</v>
      </c>
      <c r="T1580" s="253">
        <f t="shared" si="609"/>
        <v>3.8298226749443401E-17</v>
      </c>
      <c r="U1580">
        <f t="shared" si="614"/>
        <v>4.8153215494499712E-43</v>
      </c>
      <c r="V1580" s="253">
        <f t="shared" si="615"/>
        <v>3.8298226749443401E-17</v>
      </c>
      <c r="W1580" s="253">
        <f t="shared" si="616"/>
        <v>4.6027803951884963E-17</v>
      </c>
      <c r="X1580">
        <f t="shared" si="610"/>
        <v>113.65676595692612</v>
      </c>
      <c r="Y1580">
        <f t="shared" si="611"/>
        <v>15.595425926280697</v>
      </c>
      <c r="Z1580" s="55">
        <f t="shared" si="612"/>
        <v>8.5124747496230029</v>
      </c>
      <c r="AA1580" s="477">
        <f t="shared" si="617"/>
        <v>6.6806892165188363E-29</v>
      </c>
      <c r="AB1580" s="253">
        <f t="shared" si="618"/>
        <v>8645994001476.9268</v>
      </c>
      <c r="AC1580" s="261">
        <f t="shared" si="619"/>
        <v>7.2908235561204191E-4</v>
      </c>
      <c r="AD1580" s="435">
        <f t="shared" si="621"/>
        <v>-1.5404755755584516E-2</v>
      </c>
      <c r="AE1580" s="478">
        <f t="shared" si="620"/>
        <v>-5.2318781614303519E-2</v>
      </c>
    </row>
    <row r="1581" spans="17:31" x14ac:dyDescent="0.3">
      <c r="Q1581" s="353">
        <v>1552</v>
      </c>
      <c r="R1581" s="54">
        <f t="shared" si="613"/>
        <v>7.2501541248155184E-42</v>
      </c>
      <c r="S1581" s="253">
        <f t="shared" si="608"/>
        <v>8.2204959202511315E-17</v>
      </c>
      <c r="T1581" s="253">
        <f t="shared" si="609"/>
        <v>3.7334902891580402E-17</v>
      </c>
      <c r="U1581">
        <f t="shared" si="614"/>
        <v>4.5182077157442066E-43</v>
      </c>
      <c r="V1581" s="253">
        <f t="shared" si="615"/>
        <v>3.7334902891580402E-17</v>
      </c>
      <c r="W1581" s="253">
        <f t="shared" si="616"/>
        <v>4.4870056310930912E-17</v>
      </c>
      <c r="X1581">
        <f t="shared" si="610"/>
        <v>113.65676595692612</v>
      </c>
      <c r="Y1581">
        <f t="shared" si="611"/>
        <v>15.595425926280697</v>
      </c>
      <c r="Z1581" s="55">
        <f t="shared" si="612"/>
        <v>8.5124747496230029</v>
      </c>
      <c r="AA1581" s="477">
        <f t="shared" si="617"/>
        <v>6.3311636963667548E-29</v>
      </c>
      <c r="AB1581" s="253">
        <f t="shared" si="618"/>
        <v>8732453941491.6963</v>
      </c>
      <c r="AC1581" s="261">
        <f t="shared" si="619"/>
        <v>7.1785101999812949E-4</v>
      </c>
      <c r="AD1581" s="435">
        <f t="shared" si="621"/>
        <v>-1.5404755755588223E-2</v>
      </c>
      <c r="AE1581" s="478">
        <f t="shared" si="620"/>
        <v>-5.2318781614303519E-2</v>
      </c>
    </row>
    <row r="1582" spans="17:31" x14ac:dyDescent="0.3">
      <c r="Q1582" s="353">
        <v>1553</v>
      </c>
      <c r="R1582" s="54">
        <f t="shared" si="613"/>
        <v>6.8028068262269816E-42</v>
      </c>
      <c r="S1582" s="253">
        <f t="shared" si="608"/>
        <v>8.0137239489206128E-17</v>
      </c>
      <c r="T1582" s="253">
        <f t="shared" si="609"/>
        <v>3.6395809734036482E-17</v>
      </c>
      <c r="U1582">
        <f t="shared" si="614"/>
        <v>4.2394263296793302E-43</v>
      </c>
      <c r="V1582" s="253">
        <f t="shared" si="615"/>
        <v>3.6395809734036482E-17</v>
      </c>
      <c r="W1582" s="253">
        <f t="shared" si="616"/>
        <v>4.3741429755169645E-17</v>
      </c>
      <c r="X1582">
        <f t="shared" si="610"/>
        <v>113.65676595692612</v>
      </c>
      <c r="Y1582">
        <f t="shared" si="611"/>
        <v>15.595425926280697</v>
      </c>
      <c r="Z1582" s="55">
        <f t="shared" si="612"/>
        <v>8.5124747496230029</v>
      </c>
      <c r="AA1582" s="477">
        <f t="shared" si="617"/>
        <v>5.9999249255721352E-29</v>
      </c>
      <c r="AB1582" s="253">
        <f t="shared" si="618"/>
        <v>8819778480906.6133</v>
      </c>
      <c r="AC1582" s="261">
        <f t="shared" si="619"/>
        <v>7.0679270036616353E-4</v>
      </c>
      <c r="AD1582" s="435">
        <f t="shared" si="621"/>
        <v>-1.5404755755581111E-2</v>
      </c>
      <c r="AE1582" s="478">
        <f t="shared" si="620"/>
        <v>-5.2318781614303644E-2</v>
      </c>
    </row>
    <row r="1583" spans="17:31" x14ac:dyDescent="0.3">
      <c r="Q1583" s="353">
        <v>1554</v>
      </c>
      <c r="R1583" s="54">
        <f t="shared" si="613"/>
        <v>6.3830616450706126E-42</v>
      </c>
      <c r="S1583" s="253">
        <f t="shared" si="608"/>
        <v>7.8121529592027785E-17</v>
      </c>
      <c r="T1583" s="253">
        <f t="shared" si="609"/>
        <v>3.5480337796590987E-17</v>
      </c>
      <c r="U1583">
        <f t="shared" si="614"/>
        <v>3.977846246897929E-43</v>
      </c>
      <c r="V1583" s="253">
        <f t="shared" si="615"/>
        <v>3.5480337796590987E-17</v>
      </c>
      <c r="W1583" s="253">
        <f t="shared" si="616"/>
        <v>4.2641191795436798E-17</v>
      </c>
      <c r="X1583">
        <f t="shared" si="610"/>
        <v>113.65676595692612</v>
      </c>
      <c r="Y1583">
        <f t="shared" si="611"/>
        <v>15.595425926280697</v>
      </c>
      <c r="Z1583" s="55">
        <f t="shared" si="612"/>
        <v>8.5124747496230029</v>
      </c>
      <c r="AA1583" s="477">
        <f t="shared" si="617"/>
        <v>5.6860161636889101E-29</v>
      </c>
      <c r="AB1583" s="253">
        <f t="shared" si="618"/>
        <v>8907976265715.6797</v>
      </c>
      <c r="AC1583" s="261">
        <f t="shared" si="619"/>
        <v>6.9590473144718777E-4</v>
      </c>
      <c r="AD1583" s="435">
        <f t="shared" si="621"/>
        <v>-1.5404755755591569E-2</v>
      </c>
      <c r="AE1583" s="478">
        <f t="shared" si="620"/>
        <v>-5.2318781614303561E-2</v>
      </c>
    </row>
    <row r="1584" spans="17:31" x14ac:dyDescent="0.3">
      <c r="Q1584" s="353">
        <v>1555</v>
      </c>
      <c r="R1584" s="54">
        <f t="shared" si="613"/>
        <v>5.9892154820114117E-42</v>
      </c>
      <c r="S1584" s="253">
        <f t="shared" si="608"/>
        <v>7.6156521296445418E-17</v>
      </c>
      <c r="T1584" s="253">
        <f t="shared" si="609"/>
        <v>3.4587892929414698E-17</v>
      </c>
      <c r="U1584">
        <f t="shared" si="614"/>
        <v>3.732406116644752E-43</v>
      </c>
      <c r="V1584" s="253">
        <f t="shared" si="615"/>
        <v>3.4587892929414698E-17</v>
      </c>
      <c r="W1584" s="253">
        <f t="shared" si="616"/>
        <v>4.156862836703072E-17</v>
      </c>
      <c r="X1584">
        <f t="shared" si="610"/>
        <v>113.65676595692612</v>
      </c>
      <c r="Y1584">
        <f t="shared" si="611"/>
        <v>15.595425926280697</v>
      </c>
      <c r="Z1584" s="55">
        <f t="shared" si="612"/>
        <v>8.5124747496230029</v>
      </c>
      <c r="AA1584" s="477">
        <f t="shared" si="617"/>
        <v>5.3885307257654694E-29</v>
      </c>
      <c r="AB1584" s="253">
        <f t="shared" si="618"/>
        <v>8997056028372.8359</v>
      </c>
      <c r="AC1584" s="261">
        <f t="shared" si="619"/>
        <v>6.8518448903008566E-4</v>
      </c>
      <c r="AD1584" s="435">
        <f t="shared" si="621"/>
        <v>-1.5404755755588168E-2</v>
      </c>
      <c r="AE1584" s="478">
        <f t="shared" si="620"/>
        <v>-5.2318781614303644E-2</v>
      </c>
    </row>
    <row r="1585" spans="17:31" x14ac:dyDescent="0.3">
      <c r="Q1585" s="353">
        <v>1556</v>
      </c>
      <c r="R1585" s="54">
        <f t="shared" si="613"/>
        <v>5.6196703219475747E-42</v>
      </c>
      <c r="S1585" s="253">
        <f t="shared" si="608"/>
        <v>7.4240939293741216E-17</v>
      </c>
      <c r="T1585" s="253">
        <f t="shared" si="609"/>
        <v>3.3717895927462095E-17</v>
      </c>
      <c r="U1585">
        <f t="shared" si="614"/>
        <v>3.5021100753783404E-43</v>
      </c>
      <c r="V1585" s="253">
        <f t="shared" si="615"/>
        <v>3.3717895927462095E-17</v>
      </c>
      <c r="W1585" s="253">
        <f t="shared" si="616"/>
        <v>4.0523043366279121E-17</v>
      </c>
      <c r="X1585">
        <f t="shared" si="610"/>
        <v>113.65676595692612</v>
      </c>
      <c r="Y1585">
        <f t="shared" si="611"/>
        <v>15.595425926280697</v>
      </c>
      <c r="Z1585" s="55">
        <f t="shared" si="612"/>
        <v>8.5124747496230029</v>
      </c>
      <c r="AA1585" s="477">
        <f t="shared" si="617"/>
        <v>5.1066093635021806E-29</v>
      </c>
      <c r="AB1585" s="253">
        <f t="shared" si="618"/>
        <v>9087026588656.5645</v>
      </c>
      <c r="AC1585" s="261">
        <f t="shared" si="619"/>
        <v>6.7462938932906209E-4</v>
      </c>
      <c r="AD1585" s="435">
        <f t="shared" si="621"/>
        <v>-1.5404755755584695E-2</v>
      </c>
      <c r="AE1585" s="478">
        <f t="shared" si="620"/>
        <v>-5.2318781614303658E-2</v>
      </c>
    </row>
    <row r="1586" spans="17:31" x14ac:dyDescent="0.3">
      <c r="Q1586" s="353">
        <v>1557</v>
      </c>
      <c r="R1586" s="54">
        <f t="shared" si="613"/>
        <v>5.2729267501279363E-42</v>
      </c>
      <c r="S1586" s="253">
        <f t="shared" si="608"/>
        <v>7.2373540353322168E-17</v>
      </c>
      <c r="T1586" s="253">
        <f t="shared" si="609"/>
        <v>3.2869782154561453E-17</v>
      </c>
      <c r="U1586">
        <f t="shared" si="614"/>
        <v>3.2860237060944242E-43</v>
      </c>
      <c r="V1586" s="253">
        <f t="shared" si="615"/>
        <v>3.2869782154561453E-17</v>
      </c>
      <c r="W1586" s="253">
        <f t="shared" si="616"/>
        <v>3.9503758198760716E-17</v>
      </c>
      <c r="X1586">
        <f t="shared" si="610"/>
        <v>113.65676595692612</v>
      </c>
      <c r="Y1586">
        <f t="shared" si="611"/>
        <v>15.595425926280697</v>
      </c>
      <c r="Z1586" s="55">
        <f t="shared" si="612"/>
        <v>8.5124747496230029</v>
      </c>
      <c r="AA1586" s="477">
        <f t="shared" si="617"/>
        <v>4.8394377834235522E-29</v>
      </c>
      <c r="AB1586" s="253">
        <f t="shared" si="618"/>
        <v>9177896854543.1309</v>
      </c>
      <c r="AC1586" s="261">
        <f t="shared" si="619"/>
        <v>6.6423688836090634E-4</v>
      </c>
      <c r="AD1586" s="435">
        <f t="shared" si="621"/>
        <v>-1.5404755755588105E-2</v>
      </c>
      <c r="AE1586" s="478">
        <f t="shared" si="620"/>
        <v>-5.2318781614303582E-2</v>
      </c>
    </row>
    <row r="1587" spans="17:31" x14ac:dyDescent="0.3">
      <c r="Q1587" s="353">
        <v>1558</v>
      </c>
      <c r="R1587" s="54">
        <f t="shared" si="613"/>
        <v>4.947577868336409E-42</v>
      </c>
      <c r="S1587" s="253">
        <f t="shared" si="608"/>
        <v>7.0553112515853702E-17</v>
      </c>
      <c r="T1587" s="253">
        <f t="shared" si="609"/>
        <v>3.2043001176961521E-17</v>
      </c>
      <c r="U1587">
        <f t="shared" si="614"/>
        <v>3.0832702469661835E-43</v>
      </c>
      <c r="V1587" s="253">
        <f t="shared" si="615"/>
        <v>3.2043001176961521E-17</v>
      </c>
      <c r="W1587" s="253">
        <f t="shared" si="616"/>
        <v>3.8510111338892182E-17</v>
      </c>
      <c r="X1587">
        <f t="shared" si="610"/>
        <v>113.65676595692612</v>
      </c>
      <c r="Y1587">
        <f t="shared" si="611"/>
        <v>15.595425926280697</v>
      </c>
      <c r="Z1587" s="55">
        <f t="shared" si="612"/>
        <v>8.5124747496230029</v>
      </c>
      <c r="AA1587" s="477">
        <f t="shared" si="617"/>
        <v>4.586244294896606E-29</v>
      </c>
      <c r="AB1587" s="253">
        <f t="shared" si="618"/>
        <v>9269675823088.5625</v>
      </c>
      <c r="AC1587" s="261">
        <f t="shared" si="619"/>
        <v>6.540044813318571E-4</v>
      </c>
      <c r="AD1587" s="435">
        <f t="shared" si="621"/>
        <v>-1.5404755755584542E-2</v>
      </c>
      <c r="AE1587" s="478">
        <f t="shared" si="620"/>
        <v>-5.2318781614303568E-2</v>
      </c>
    </row>
    <row r="1588" spans="17:31" x14ac:dyDescent="0.3">
      <c r="Q1588" s="353">
        <v>1559</v>
      </c>
      <c r="R1588" s="54">
        <f t="shared" si="613"/>
        <v>4.6423035864585697E-42</v>
      </c>
      <c r="S1588" s="253">
        <f t="shared" si="608"/>
        <v>6.8778474306683804E-17</v>
      </c>
      <c r="T1588" s="253">
        <f t="shared" si="609"/>
        <v>3.1237016406093557E-17</v>
      </c>
      <c r="U1588">
        <f t="shared" si="614"/>
        <v>2.8930270339180992E-43</v>
      </c>
      <c r="V1588" s="253">
        <f t="shared" si="615"/>
        <v>3.1237016406093557E-17</v>
      </c>
      <c r="W1588" s="253">
        <f t="shared" si="616"/>
        <v>3.7541457900590247E-17</v>
      </c>
      <c r="X1588">
        <f t="shared" si="610"/>
        <v>113.65676595692612</v>
      </c>
      <c r="Y1588">
        <f t="shared" si="611"/>
        <v>15.595425926280697</v>
      </c>
      <c r="Z1588" s="55">
        <f t="shared" si="612"/>
        <v>8.5124747496230029</v>
      </c>
      <c r="AA1588" s="477">
        <f t="shared" si="617"/>
        <v>4.346297581202065E-29</v>
      </c>
      <c r="AB1588" s="253">
        <f t="shared" si="618"/>
        <v>9362372581319.4473</v>
      </c>
      <c r="AC1588" s="261">
        <f t="shared" si="619"/>
        <v>6.4392970203387744E-4</v>
      </c>
      <c r="AD1588" s="435">
        <f t="shared" si="621"/>
        <v>-1.5404755755591656E-2</v>
      </c>
      <c r="AE1588" s="478">
        <f t="shared" si="620"/>
        <v>-5.2318781614303533E-2</v>
      </c>
    </row>
    <row r="1589" spans="17:31" x14ac:dyDescent="0.3">
      <c r="Q1589" s="353">
        <v>1560</v>
      </c>
      <c r="R1589" s="54">
        <f t="shared" si="613"/>
        <v>4.3558652662686587E-42</v>
      </c>
      <c r="S1589" s="253">
        <f t="shared" si="608"/>
        <v>6.7048473969056976E-17</v>
      </c>
      <c r="T1589" s="253">
        <f t="shared" si="609"/>
        <v>3.0451304750321265E-17</v>
      </c>
      <c r="U1589">
        <f t="shared" si="614"/>
        <v>2.714522162699269E-43</v>
      </c>
      <c r="V1589" s="253">
        <f t="shared" si="615"/>
        <v>3.0451304750321265E-17</v>
      </c>
      <c r="W1589" s="253">
        <f t="shared" si="616"/>
        <v>3.6597169218735712E-17</v>
      </c>
      <c r="X1589">
        <f t="shared" si="610"/>
        <v>113.65676595692612</v>
      </c>
      <c r="Y1589">
        <f t="shared" si="611"/>
        <v>15.595425926280697</v>
      </c>
      <c r="Z1589" s="55">
        <f t="shared" si="612"/>
        <v>8.5124747496230029</v>
      </c>
      <c r="AA1589" s="477">
        <f t="shared" si="617"/>
        <v>4.1189045872203784E-29</v>
      </c>
      <c r="AB1589" s="253">
        <f t="shared" si="618"/>
        <v>9455996307132.6426</v>
      </c>
      <c r="AC1589" s="261">
        <f t="shared" si="619"/>
        <v>6.3401012225027919E-4</v>
      </c>
      <c r="AD1589" s="435">
        <f t="shared" si="621"/>
        <v>-1.5404755755584592E-2</v>
      </c>
      <c r="AE1589" s="478">
        <f t="shared" si="620"/>
        <v>-5.2318781614303547E-2</v>
      </c>
    </row>
    <row r="1590" spans="17:31" x14ac:dyDescent="0.3">
      <c r="Q1590" s="353">
        <v>1561</v>
      </c>
      <c r="R1590" s="54">
        <f t="shared" si="613"/>
        <v>4.0871006957043752E-42</v>
      </c>
      <c r="S1590" s="253">
        <f t="shared" si="608"/>
        <v>6.536198871661234E-17</v>
      </c>
      <c r="T1590" s="253">
        <f t="shared" si="609"/>
        <v>2.9685356275448973E-17</v>
      </c>
      <c r="U1590">
        <f t="shared" si="614"/>
        <v>2.5470313569126922E-43</v>
      </c>
      <c r="V1590" s="253">
        <f t="shared" si="615"/>
        <v>2.9685356275448973E-17</v>
      </c>
      <c r="W1590" s="253">
        <f t="shared" si="616"/>
        <v>3.5676632441163368E-17</v>
      </c>
      <c r="X1590">
        <f t="shared" si="610"/>
        <v>113.65676595692612</v>
      </c>
      <c r="Y1590">
        <f t="shared" si="611"/>
        <v>15.595425926280697</v>
      </c>
      <c r="Z1590" s="55">
        <f t="shared" si="612"/>
        <v>8.5124747496230029</v>
      </c>
      <c r="AA1590" s="477">
        <f t="shared" si="617"/>
        <v>3.9034085176314423E-29</v>
      </c>
      <c r="AB1590" s="253">
        <f t="shared" si="618"/>
        <v>9550556270203.9688</v>
      </c>
      <c r="AC1590" s="261">
        <f t="shared" si="619"/>
        <v>6.2424335117044517E-4</v>
      </c>
      <c r="AD1590" s="435">
        <f t="shared" si="621"/>
        <v>-1.5404755755584811E-2</v>
      </c>
      <c r="AE1590" s="478">
        <f t="shared" si="620"/>
        <v>-5.2318781614303547E-2</v>
      </c>
    </row>
    <row r="1591" spans="17:31" x14ac:dyDescent="0.3">
      <c r="Q1591" s="353">
        <v>1562</v>
      </c>
      <c r="R1591" s="54">
        <f t="shared" si="613"/>
        <v>3.8349193732377719E-42</v>
      </c>
      <c r="S1591" s="253">
        <f t="shared" si="608"/>
        <v>6.3717924004686733E-17</v>
      </c>
      <c r="T1591" s="253">
        <f t="shared" si="609"/>
        <v>2.893867387377044E-17</v>
      </c>
      <c r="U1591">
        <f t="shared" si="614"/>
        <v>2.3898750292926671E-43</v>
      </c>
      <c r="V1591" s="253">
        <f t="shared" si="615"/>
        <v>2.893867387377044E-17</v>
      </c>
      <c r="W1591" s="253">
        <f t="shared" si="616"/>
        <v>3.4779250130916294E-17</v>
      </c>
      <c r="X1591">
        <f t="shared" si="610"/>
        <v>113.65676595692612</v>
      </c>
      <c r="Y1591">
        <f t="shared" si="611"/>
        <v>15.595425926280697</v>
      </c>
      <c r="Z1591" s="55">
        <f t="shared" si="612"/>
        <v>8.5124747496230029</v>
      </c>
      <c r="AA1591" s="477">
        <f t="shared" si="617"/>
        <v>3.6991869398460701E-29</v>
      </c>
      <c r="AB1591" s="253">
        <f t="shared" si="618"/>
        <v>9646061832906.0078</v>
      </c>
      <c r="AC1591" s="261">
        <f t="shared" si="619"/>
        <v>6.1462703481361246E-4</v>
      </c>
      <c r="AD1591" s="435">
        <f t="shared" si="621"/>
        <v>-1.5404755755591609E-2</v>
      </c>
      <c r="AE1591" s="478">
        <f t="shared" si="620"/>
        <v>-5.2318781614303658E-2</v>
      </c>
    </row>
    <row r="1592" spans="17:31" x14ac:dyDescent="0.3">
      <c r="Q1592" s="353">
        <v>1563</v>
      </c>
      <c r="R1592" s="54">
        <f t="shared" si="613"/>
        <v>3.5982980832087947E-42</v>
      </c>
      <c r="S1592" s="253">
        <f t="shared" si="608"/>
        <v>6.2115212819942174E-17</v>
      </c>
      <c r="T1592" s="253">
        <f t="shared" si="609"/>
        <v>2.821077294144007E-17</v>
      </c>
      <c r="U1592">
        <f t="shared" si="614"/>
        <v>2.242415524306561E-43</v>
      </c>
      <c r="V1592" s="253">
        <f t="shared" si="615"/>
        <v>2.821077294144007E-17</v>
      </c>
      <c r="W1592" s="253">
        <f t="shared" si="616"/>
        <v>3.3904439878502104E-17</v>
      </c>
      <c r="X1592">
        <f t="shared" si="610"/>
        <v>113.65676595692612</v>
      </c>
      <c r="Y1592">
        <f t="shared" si="611"/>
        <v>15.595425926280697</v>
      </c>
      <c r="Z1592" s="55">
        <f t="shared" si="612"/>
        <v>8.5124747496230029</v>
      </c>
      <c r="AA1592" s="477">
        <f t="shared" si="617"/>
        <v>3.5056499861897797E-29</v>
      </c>
      <c r="AB1592" s="253">
        <f t="shared" si="618"/>
        <v>9742522451235.0684</v>
      </c>
      <c r="AC1592" s="261">
        <f t="shared" si="619"/>
        <v>6.0515885546153186E-4</v>
      </c>
      <c r="AD1592" s="435">
        <f t="shared" si="621"/>
        <v>-1.5404755755580873E-2</v>
      </c>
      <c r="AE1592" s="478">
        <f t="shared" si="620"/>
        <v>-5.2318781614303561E-2</v>
      </c>
    </row>
    <row r="1593" spans="17:31" x14ac:dyDescent="0.3">
      <c r="Q1593" s="353">
        <v>1564</v>
      </c>
      <c r="R1593" s="54">
        <f t="shared" si="613"/>
        <v>3.3762767441685415E-42</v>
      </c>
      <c r="S1593" s="253">
        <f t="shared" si="608"/>
        <v>6.0552814987865671E-17</v>
      </c>
      <c r="T1593" s="253">
        <f t="shared" si="609"/>
        <v>2.7501181063961105E-17</v>
      </c>
      <c r="U1593">
        <f t="shared" si="614"/>
        <v>2.104054530892913E-43</v>
      </c>
      <c r="V1593" s="253">
        <f t="shared" si="615"/>
        <v>2.7501181063961105E-17</v>
      </c>
      <c r="W1593" s="253">
        <f t="shared" si="616"/>
        <v>3.3051633923904569E-17</v>
      </c>
      <c r="X1593">
        <f t="shared" si="610"/>
        <v>113.65676595692612</v>
      </c>
      <c r="Y1593">
        <f t="shared" si="611"/>
        <v>15.595425926280697</v>
      </c>
      <c r="Z1593" s="55">
        <f t="shared" si="612"/>
        <v>8.5124747496230029</v>
      </c>
      <c r="AA1593" s="477">
        <f t="shared" si="617"/>
        <v>3.3222386501461303E-29</v>
      </c>
      <c r="AB1593" s="253">
        <f t="shared" si="618"/>
        <v>9839947675747.4199</v>
      </c>
      <c r="AC1593" s="261">
        <f t="shared" si="619"/>
        <v>5.9583653109981341E-4</v>
      </c>
      <c r="AD1593" s="435">
        <f t="shared" si="621"/>
        <v>-1.5404755755591918E-2</v>
      </c>
      <c r="AE1593" s="478">
        <f t="shared" si="620"/>
        <v>-5.2318781614303554E-2</v>
      </c>
    </row>
    <row r="1594" spans="17:31" x14ac:dyDescent="0.3">
      <c r="Q1594" s="353">
        <v>1565</v>
      </c>
      <c r="R1594" s="54">
        <f t="shared" si="613"/>
        <v>3.1679545133870641E-42</v>
      </c>
      <c r="S1594" s="253">
        <f t="shared" si="608"/>
        <v>5.9029716497687579E-17</v>
      </c>
      <c r="T1594" s="253">
        <f t="shared" si="609"/>
        <v>2.6809437709584807E-17</v>
      </c>
      <c r="U1594">
        <f t="shared" si="614"/>
        <v>1.9742306548381584E-43</v>
      </c>
      <c r="V1594" s="253">
        <f t="shared" si="615"/>
        <v>2.6809437709584807E-17</v>
      </c>
      <c r="W1594" s="253">
        <f t="shared" si="616"/>
        <v>3.2220278788102772E-17</v>
      </c>
      <c r="X1594">
        <f t="shared" si="610"/>
        <v>113.65676595692612</v>
      </c>
      <c r="Y1594">
        <f t="shared" si="611"/>
        <v>15.595425926280697</v>
      </c>
      <c r="Z1594" s="55">
        <f t="shared" si="612"/>
        <v>8.5124747496230029</v>
      </c>
      <c r="AA1594" s="477">
        <f t="shared" si="617"/>
        <v>3.148423171738536E-29</v>
      </c>
      <c r="AB1594" s="253">
        <f t="shared" si="618"/>
        <v>9938347152504.8945</v>
      </c>
      <c r="AC1594" s="261">
        <f t="shared" si="619"/>
        <v>5.8665781486796822E-4</v>
      </c>
      <c r="AD1594" s="435">
        <f t="shared" si="621"/>
        <v>-1.5404755755580875E-2</v>
      </c>
      <c r="AE1594" s="478">
        <f t="shared" si="620"/>
        <v>-5.2318781614303644E-2</v>
      </c>
    </row>
    <row r="1595" spans="17:31" x14ac:dyDescent="0.3">
      <c r="Q1595" s="353">
        <v>1566</v>
      </c>
      <c r="R1595" s="54">
        <f t="shared" si="613"/>
        <v>2.9724861317199201E-42</v>
      </c>
      <c r="S1595" s="253">
        <f t="shared" si="608"/>
        <v>5.754492884427649E-17</v>
      </c>
      <c r="T1595" s="253">
        <f t="shared" si="609"/>
        <v>2.6135093930419875E-17</v>
      </c>
      <c r="U1595">
        <f t="shared" si="614"/>
        <v>1.8524171409419977E-43</v>
      </c>
      <c r="V1595" s="253">
        <f t="shared" si="615"/>
        <v>2.6135093930419875E-17</v>
      </c>
      <c r="W1595" s="253">
        <f t="shared" si="616"/>
        <v>3.1409834913856618E-17</v>
      </c>
      <c r="X1595">
        <f t="shared" si="610"/>
        <v>113.65676595692612</v>
      </c>
      <c r="Y1595">
        <f t="shared" si="611"/>
        <v>15.595425926280697</v>
      </c>
      <c r="Z1595" s="55">
        <f t="shared" si="612"/>
        <v>8.5124747496230029</v>
      </c>
      <c r="AA1595" s="477">
        <f t="shared" si="617"/>
        <v>2.9837015073869345E-29</v>
      </c>
      <c r="AB1595" s="253">
        <f t="shared" si="618"/>
        <v>10037730624029.943</v>
      </c>
      <c r="AC1595" s="261">
        <f t="shared" si="619"/>
        <v>5.7762049451781801E-4</v>
      </c>
      <c r="AD1595" s="435">
        <f t="shared" si="621"/>
        <v>-1.5404755755591734E-2</v>
      </c>
      <c r="AE1595" s="478">
        <f t="shared" si="620"/>
        <v>-5.2318781614303582E-2</v>
      </c>
    </row>
    <row r="1596" spans="17:31" x14ac:dyDescent="0.3">
      <c r="Q1596" s="353">
        <v>1567</v>
      </c>
      <c r="R1596" s="54">
        <f t="shared" si="613"/>
        <v>2.7890784940028908E-42</v>
      </c>
      <c r="S1596" s="253">
        <f t="shared" si="608"/>
        <v>5.6097488386591957E-17</v>
      </c>
      <c r="T1596" s="253">
        <f t="shared" si="609"/>
        <v>2.5477712071061858E-17</v>
      </c>
      <c r="U1596">
        <f t="shared" si="614"/>
        <v>1.7381197357291691E-43</v>
      </c>
      <c r="V1596" s="253">
        <f t="shared" si="615"/>
        <v>2.5477712071061858E-17</v>
      </c>
      <c r="W1596" s="253">
        <f t="shared" si="616"/>
        <v>3.0619776315530098E-17</v>
      </c>
      <c r="X1596">
        <f t="shared" si="610"/>
        <v>113.65676595692612</v>
      </c>
      <c r="Y1596">
        <f t="shared" si="611"/>
        <v>15.595425926280697</v>
      </c>
      <c r="Z1596" s="55">
        <f t="shared" si="612"/>
        <v>8.5124747496230029</v>
      </c>
      <c r="AA1596" s="477">
        <f t="shared" si="617"/>
        <v>2.827597879819689E-29</v>
      </c>
      <c r="AB1596" s="253">
        <f t="shared" si="618"/>
        <v>10138107930270.242</v>
      </c>
      <c r="AC1596" s="261">
        <f t="shared" si="619"/>
        <v>5.6872239188035295E-4</v>
      </c>
      <c r="AD1596" s="435">
        <f t="shared" si="621"/>
        <v>-1.5404755755581282E-2</v>
      </c>
      <c r="AE1596" s="478">
        <f t="shared" si="620"/>
        <v>-5.2318781614303603E-2</v>
      </c>
    </row>
    <row r="1597" spans="17:31" x14ac:dyDescent="0.3">
      <c r="Q1597" s="353">
        <v>1568</v>
      </c>
      <c r="R1597" s="54">
        <f t="shared" si="613"/>
        <v>2.6169874310594084E-42</v>
      </c>
      <c r="S1597" s="253">
        <f t="shared" si="608"/>
        <v>5.4686455722272008E-17</v>
      </c>
      <c r="T1597" s="253">
        <f t="shared" si="609"/>
        <v>2.4836865484550521E-17</v>
      </c>
      <c r="U1597">
        <f t="shared" si="614"/>
        <v>1.6308746820356865E-43</v>
      </c>
      <c r="V1597" s="253">
        <f t="shared" si="615"/>
        <v>2.4836865484550521E-17</v>
      </c>
      <c r="W1597" s="253">
        <f t="shared" si="616"/>
        <v>2.984959023772149E-17</v>
      </c>
      <c r="X1597">
        <f t="shared" si="610"/>
        <v>113.65676595692612</v>
      </c>
      <c r="Y1597">
        <f t="shared" si="611"/>
        <v>15.595425926280697</v>
      </c>
      <c r="Z1597" s="55">
        <f t="shared" si="612"/>
        <v>8.5124747496230029</v>
      </c>
      <c r="AA1597" s="477">
        <f t="shared" si="617"/>
        <v>2.6796614038523349E-29</v>
      </c>
      <c r="AB1597" s="253">
        <f t="shared" si="618"/>
        <v>10239489009572.945</v>
      </c>
      <c r="AC1597" s="261">
        <f t="shared" si="619"/>
        <v>5.599613623407004E-4</v>
      </c>
      <c r="AD1597" s="435">
        <f t="shared" si="621"/>
        <v>-1.5404755755591356E-2</v>
      </c>
      <c r="AE1597" s="478">
        <f t="shared" si="620"/>
        <v>-5.2318781614303561E-2</v>
      </c>
    </row>
    <row r="1598" spans="17:31" x14ac:dyDescent="0.3">
      <c r="Q1598" s="353">
        <v>1569</v>
      </c>
      <c r="R1598" s="54">
        <f t="shared" si="613"/>
        <v>2.4555146902637954E-42</v>
      </c>
      <c r="S1598" s="253">
        <f t="shared" si="608"/>
        <v>5.3310915077952257E-17</v>
      </c>
      <c r="T1598" s="253">
        <f t="shared" si="609"/>
        <v>2.4212138255471973E-17</v>
      </c>
      <c r="U1598">
        <f t="shared" si="614"/>
        <v>1.5302468373326379E-43</v>
      </c>
      <c r="V1598" s="253">
        <f t="shared" si="615"/>
        <v>2.4212138255471973E-17</v>
      </c>
      <c r="W1598" s="253">
        <f t="shared" si="616"/>
        <v>2.9098776822480284E-17</v>
      </c>
      <c r="X1598">
        <f t="shared" si="610"/>
        <v>113.65676595692612</v>
      </c>
      <c r="Y1598">
        <f t="shared" si="611"/>
        <v>15.595425926280697</v>
      </c>
      <c r="Z1598" s="55">
        <f t="shared" si="612"/>
        <v>8.5124747496230029</v>
      </c>
      <c r="AA1598" s="477">
        <f t="shared" si="617"/>
        <v>2.5394647840639062E-29</v>
      </c>
      <c r="AB1598" s="253">
        <f t="shared" si="618"/>
        <v>10341883899668.676</v>
      </c>
      <c r="AC1598" s="261">
        <f t="shared" si="619"/>
        <v>5.5133529432127538E-4</v>
      </c>
      <c r="AD1598" s="435">
        <f t="shared" si="621"/>
        <v>-1.5404755755588391E-2</v>
      </c>
      <c r="AE1598" s="478">
        <f t="shared" si="620"/>
        <v>-5.2318781614303672E-2</v>
      </c>
    </row>
    <row r="1599" spans="17:31" x14ac:dyDescent="0.3">
      <c r="Q1599" s="353">
        <v>1570</v>
      </c>
      <c r="R1599" s="54">
        <f t="shared" si="613"/>
        <v>2.3040051024090789E-42</v>
      </c>
      <c r="S1599" s="253">
        <f t="shared" si="608"/>
        <v>5.1969973714920448E-17</v>
      </c>
      <c r="T1599" s="253">
        <f t="shared" si="609"/>
        <v>2.3603124930025707E-17</v>
      </c>
      <c r="U1599">
        <f t="shared" si="614"/>
        <v>1.4358279081527256E-43</v>
      </c>
      <c r="V1599" s="253">
        <f t="shared" si="615"/>
        <v>2.3603124930025707E-17</v>
      </c>
      <c r="W1599" s="253">
        <f t="shared" si="616"/>
        <v>2.8366848784894738E-17</v>
      </c>
      <c r="X1599">
        <f t="shared" si="610"/>
        <v>113.65676595692612</v>
      </c>
      <c r="Y1599">
        <f t="shared" si="611"/>
        <v>15.595425926280697</v>
      </c>
      <c r="Z1599" s="55">
        <f t="shared" si="612"/>
        <v>8.5124747496230029</v>
      </c>
      <c r="AA1599" s="477">
        <f t="shared" si="617"/>
        <v>2.4066030806092522E-29</v>
      </c>
      <c r="AB1599" s="253">
        <f t="shared" si="618"/>
        <v>10445302738665.363</v>
      </c>
      <c r="AC1599" s="261">
        <f t="shared" si="619"/>
        <v>5.4284210877282287E-4</v>
      </c>
      <c r="AD1599" s="435">
        <f t="shared" si="621"/>
        <v>-1.5404755755584448E-2</v>
      </c>
      <c r="AE1599" s="478">
        <f t="shared" si="620"/>
        <v>-5.231878161430354E-2</v>
      </c>
    </row>
    <row r="1600" spans="17:31" x14ac:dyDescent="0.3">
      <c r="Q1600" s="353">
        <v>1571</v>
      </c>
      <c r="R1600" s="54">
        <f t="shared" si="613"/>
        <v>2.1618439233840562E-42</v>
      </c>
      <c r="S1600" s="253">
        <f t="shared" si="608"/>
        <v>5.0662761349720341E-17</v>
      </c>
      <c r="T1600" s="253">
        <f t="shared" si="609"/>
        <v>2.3009430252881117E-17</v>
      </c>
      <c r="U1600">
        <f t="shared" si="614"/>
        <v>1.3472347934558026E-43</v>
      </c>
      <c r="V1600" s="253">
        <f t="shared" si="615"/>
        <v>2.3009430252881117E-17</v>
      </c>
      <c r="W1600" s="253">
        <f t="shared" si="616"/>
        <v>2.7653331096839224E-17</v>
      </c>
      <c r="X1600">
        <f t="shared" si="610"/>
        <v>113.65676595692612</v>
      </c>
      <c r="Y1600">
        <f t="shared" si="611"/>
        <v>15.595425926280697</v>
      </c>
      <c r="Z1600" s="55">
        <f t="shared" si="612"/>
        <v>8.5124747496230029</v>
      </c>
      <c r="AA1600" s="477">
        <f t="shared" si="617"/>
        <v>2.2806925396025464E-29</v>
      </c>
      <c r="AB1600" s="253">
        <f t="shared" si="618"/>
        <v>10549755766052.018</v>
      </c>
      <c r="AC1600" s="261">
        <f t="shared" si="619"/>
        <v>5.3447975867332905E-4</v>
      </c>
      <c r="AD1600" s="435">
        <f t="shared" si="621"/>
        <v>-1.5404755755588266E-2</v>
      </c>
      <c r="AE1600" s="478">
        <f t="shared" si="620"/>
        <v>-5.2318781614303624E-2</v>
      </c>
    </row>
    <row r="1601" spans="17:31" x14ac:dyDescent="0.3">
      <c r="Q1601" s="353">
        <v>1572</v>
      </c>
      <c r="R1601" s="54">
        <f t="shared" si="613"/>
        <v>2.0284543398735808E-42</v>
      </c>
      <c r="S1601" s="253">
        <f t="shared" si="608"/>
        <v>4.9388429589331079E-17</v>
      </c>
      <c r="T1601" s="253">
        <f t="shared" si="609"/>
        <v>2.2430668910653771E-17</v>
      </c>
      <c r="U1601">
        <f t="shared" si="614"/>
        <v>1.2641080302116804E-43</v>
      </c>
      <c r="V1601" s="253">
        <f t="shared" si="615"/>
        <v>2.2430668910653771E-17</v>
      </c>
      <c r="W1601" s="253">
        <f t="shared" si="616"/>
        <v>2.6957760678677308E-17</v>
      </c>
      <c r="X1601">
        <f t="shared" si="610"/>
        <v>113.65676595692612</v>
      </c>
      <c r="Y1601">
        <f t="shared" si="611"/>
        <v>15.595425926280697</v>
      </c>
      <c r="Z1601" s="55">
        <f t="shared" si="612"/>
        <v>8.5124747496230029</v>
      </c>
      <c r="AA1601" s="477">
        <f t="shared" si="617"/>
        <v>2.1613694846937093E-29</v>
      </c>
      <c r="AB1601" s="253">
        <f t="shared" si="618"/>
        <v>10655253323712.537</v>
      </c>
      <c r="AC1601" s="261">
        <f t="shared" si="619"/>
        <v>5.2624622853466262E-4</v>
      </c>
      <c r="AD1601" s="435">
        <f t="shared" si="621"/>
        <v>-1.5404755755584598E-2</v>
      </c>
      <c r="AE1601" s="478">
        <f t="shared" si="620"/>
        <v>-5.2318781614303631E-2</v>
      </c>
    </row>
    <row r="1602" spans="17:31" x14ac:dyDescent="0.3">
      <c r="Q1602" s="353">
        <v>1573</v>
      </c>
      <c r="R1602" s="54">
        <f t="shared" si="613"/>
        <v>1.9032951289615335E-42</v>
      </c>
      <c r="S1602" s="253">
        <f t="shared" si="608"/>
        <v>4.8146151380550015E-17</v>
      </c>
      <c r="T1602" s="253">
        <f t="shared" si="609"/>
        <v>2.1866465281832425E-17</v>
      </c>
      <c r="U1602">
        <f t="shared" si="614"/>
        <v>1.1861103348932159E-43</v>
      </c>
      <c r="V1602" s="253">
        <f t="shared" si="615"/>
        <v>2.1866465281832425E-17</v>
      </c>
      <c r="W1602" s="253">
        <f t="shared" si="616"/>
        <v>2.627968609871759E-17</v>
      </c>
      <c r="X1602">
        <f t="shared" si="610"/>
        <v>113.65676595692612</v>
      </c>
      <c r="Y1602">
        <f t="shared" si="611"/>
        <v>15.595425926280697</v>
      </c>
      <c r="Z1602" s="55">
        <f t="shared" si="612"/>
        <v>8.5124747496230029</v>
      </c>
      <c r="AA1602" s="477">
        <f t="shared" si="617"/>
        <v>2.0482892666361992E-29</v>
      </c>
      <c r="AB1602" s="253">
        <f t="shared" si="618"/>
        <v>10761805856949.662</v>
      </c>
      <c r="AC1602" s="261">
        <f t="shared" si="619"/>
        <v>5.1813953391678679E-4</v>
      </c>
      <c r="AD1602" s="435">
        <f t="shared" si="621"/>
        <v>-1.5404755755588006E-2</v>
      </c>
      <c r="AE1602" s="478">
        <f t="shared" si="620"/>
        <v>-5.2318781614303575E-2</v>
      </c>
    </row>
    <row r="1603" spans="17:31" x14ac:dyDescent="0.3">
      <c r="Q1603" s="353">
        <v>1574</v>
      </c>
      <c r="R1603" s="54">
        <f t="shared" si="613"/>
        <v>1.785858462140423E-42</v>
      </c>
      <c r="S1603" s="253">
        <f t="shared" si="608"/>
        <v>4.6935120473228914E-17</v>
      </c>
      <c r="T1603" s="253">
        <f t="shared" si="609"/>
        <v>2.1316453192997833E-17</v>
      </c>
      <c r="U1603">
        <f t="shared" si="614"/>
        <v>1.1129252349618507E-43</v>
      </c>
      <c r="V1603" s="253">
        <f t="shared" si="615"/>
        <v>2.1316453192997833E-17</v>
      </c>
      <c r="W1603" s="253">
        <f t="shared" si="616"/>
        <v>2.5618667280231081E-17</v>
      </c>
      <c r="X1603">
        <f t="shared" si="610"/>
        <v>113.65676595692612</v>
      </c>
      <c r="Y1603">
        <f t="shared" si="611"/>
        <v>15.595425926280697</v>
      </c>
      <c r="Z1603" s="55">
        <f t="shared" si="612"/>
        <v>8.5124747496230029</v>
      </c>
      <c r="AA1603" s="477">
        <f t="shared" si="617"/>
        <v>1.941125267812138E-29</v>
      </c>
      <c r="AB1603" s="253">
        <f t="shared" si="618"/>
        <v>10869423915519.158</v>
      </c>
      <c r="AC1603" s="261">
        <f t="shared" si="619"/>
        <v>5.1015772094948795E-4</v>
      </c>
      <c r="AD1603" s="435">
        <f t="shared" si="621"/>
        <v>-1.5404755755581321E-2</v>
      </c>
      <c r="AE1603" s="478">
        <f t="shared" si="620"/>
        <v>-5.2318781614303526E-2</v>
      </c>
    </row>
    <row r="1604" spans="17:31" x14ac:dyDescent="0.3">
      <c r="Q1604" s="353">
        <v>1575</v>
      </c>
      <c r="R1604" s="54">
        <f t="shared" si="613"/>
        <v>1.6756678448174677E-42</v>
      </c>
      <c r="S1604" s="253">
        <f t="shared" si="608"/>
        <v>4.5754550897009432E-17</v>
      </c>
      <c r="T1604" s="253">
        <f t="shared" si="609"/>
        <v>2.078027568117246E-17</v>
      </c>
      <c r="U1604">
        <f t="shared" si="614"/>
        <v>1.0442557847929053E-43</v>
      </c>
      <c r="V1604" s="253">
        <f t="shared" si="615"/>
        <v>2.078027568117246E-17</v>
      </c>
      <c r="W1604" s="253">
        <f t="shared" si="616"/>
        <v>2.4974275215836972E-17</v>
      </c>
      <c r="X1604">
        <f t="shared" si="610"/>
        <v>113.65676595692612</v>
      </c>
      <c r="Y1604">
        <f t="shared" si="611"/>
        <v>15.595425926280697</v>
      </c>
      <c r="Z1604" s="55">
        <f t="shared" si="612"/>
        <v>8.5124747496230029</v>
      </c>
      <c r="AA1604" s="477">
        <f t="shared" si="617"/>
        <v>1.8395679588394682E-29</v>
      </c>
      <c r="AB1604" s="253">
        <f t="shared" si="618"/>
        <v>10978118154674.35</v>
      </c>
      <c r="AC1604" s="261">
        <f t="shared" si="619"/>
        <v>5.022988658614319E-4</v>
      </c>
      <c r="AD1604" s="435">
        <f t="shared" si="621"/>
        <v>-1.5404755755591457E-2</v>
      </c>
      <c r="AE1604" s="478">
        <f t="shared" si="620"/>
        <v>-5.2318781614303561E-2</v>
      </c>
    </row>
    <row r="1605" spans="17:31" x14ac:dyDescent="0.3">
      <c r="Q1605" s="353">
        <v>1576</v>
      </c>
      <c r="R1605" s="54">
        <f t="shared" si="613"/>
        <v>1.5722761829567838E-42</v>
      </c>
      <c r="S1605" s="253">
        <f t="shared" si="608"/>
        <v>4.460367645122228E-17</v>
      </c>
      <c r="T1605" s="253">
        <f t="shared" si="609"/>
        <v>2.0257584762148782E-17</v>
      </c>
      <c r="U1605">
        <f t="shared" si="614"/>
        <v>9.7982336083054657E-44</v>
      </c>
      <c r="V1605" s="253">
        <f t="shared" si="615"/>
        <v>2.0257584762148782E-17</v>
      </c>
      <c r="W1605" s="253">
        <f t="shared" si="616"/>
        <v>2.4346091689073498E-17</v>
      </c>
      <c r="X1605">
        <f t="shared" si="610"/>
        <v>113.65676595692612</v>
      </c>
      <c r="Y1605">
        <f t="shared" si="611"/>
        <v>15.595425926280697</v>
      </c>
      <c r="Z1605" s="55">
        <f t="shared" si="612"/>
        <v>8.5124747496230029</v>
      </c>
      <c r="AA1605" s="477">
        <f t="shared" si="617"/>
        <v>1.7433240045362758E-29</v>
      </c>
      <c r="AB1605" s="253">
        <f t="shared" si="618"/>
        <v>11087899336221.094</v>
      </c>
      <c r="AC1605" s="261">
        <f t="shared" si="619"/>
        <v>4.9456107451652579E-4</v>
      </c>
      <c r="AD1605" s="435">
        <f t="shared" si="621"/>
        <v>-1.5404755755591783E-2</v>
      </c>
      <c r="AE1605" s="478">
        <f t="shared" si="620"/>
        <v>-5.2318781614303617E-2</v>
      </c>
    </row>
    <row r="1606" spans="17:31" x14ac:dyDescent="0.3">
      <c r="Q1606" s="353">
        <v>1577</v>
      </c>
      <c r="R1606" s="54">
        <f t="shared" si="613"/>
        <v>1.4752639690131656E-42</v>
      </c>
      <c r="S1606" s="253">
        <f t="shared" si="608"/>
        <v>4.348175020761391E-17</v>
      </c>
      <c r="T1606" s="253">
        <f t="shared" si="609"/>
        <v>1.9748041204643378E-17</v>
      </c>
      <c r="U1606">
        <f t="shared" si="614"/>
        <v>9.193665310838221E-44</v>
      </c>
      <c r="V1606" s="253">
        <f t="shared" si="615"/>
        <v>1.9748041204643378E-17</v>
      </c>
      <c r="W1606" s="253">
        <f t="shared" si="616"/>
        <v>2.3733709002970532E-17</v>
      </c>
      <c r="X1606">
        <f t="shared" si="610"/>
        <v>113.65676595692612</v>
      </c>
      <c r="Y1606">
        <f t="shared" si="611"/>
        <v>15.595425926280697</v>
      </c>
      <c r="Z1606" s="55">
        <f t="shared" si="612"/>
        <v>8.5124747496230029</v>
      </c>
      <c r="AA1606" s="477">
        <f t="shared" si="617"/>
        <v>1.6521154166599693E-29</v>
      </c>
      <c r="AB1606" s="253">
        <f t="shared" si="618"/>
        <v>11198778329583.305</v>
      </c>
      <c r="AC1606" s="261">
        <f t="shared" si="619"/>
        <v>4.8694248195737925E-4</v>
      </c>
      <c r="AD1606" s="435">
        <f t="shared" si="621"/>
        <v>-1.5404755755584556E-2</v>
      </c>
      <c r="AE1606" s="478">
        <f t="shared" si="620"/>
        <v>-5.2318781614303506E-2</v>
      </c>
    </row>
    <row r="1607" spans="17:31" x14ac:dyDescent="0.3">
      <c r="Q1607" s="353">
        <v>1578</v>
      </c>
      <c r="R1607" s="54">
        <f t="shared" si="613"/>
        <v>1.3842375797969454E-42</v>
      </c>
      <c r="S1607" s="253">
        <f t="shared" si="608"/>
        <v>4.2388044025584401E-17</v>
      </c>
      <c r="T1607" s="253">
        <f t="shared" si="609"/>
        <v>1.925131431013328E-17</v>
      </c>
      <c r="U1607">
        <f t="shared" si="614"/>
        <v>8.6263999437677984E-44</v>
      </c>
      <c r="V1607" s="253">
        <f t="shared" si="615"/>
        <v>1.925131431013328E-17</v>
      </c>
      <c r="W1607" s="253">
        <f t="shared" si="616"/>
        <v>2.3136729715451122E-17</v>
      </c>
      <c r="X1607">
        <f t="shared" si="610"/>
        <v>113.65676595692612</v>
      </c>
      <c r="Y1607">
        <f t="shared" si="611"/>
        <v>15.595425926280697</v>
      </c>
      <c r="Z1607" s="55">
        <f t="shared" si="612"/>
        <v>8.5124747496230029</v>
      </c>
      <c r="AA1607" s="477">
        <f t="shared" si="617"/>
        <v>1.5656787509741122E-29</v>
      </c>
      <c r="AB1607" s="253">
        <f t="shared" si="618"/>
        <v>11310766112879.139</v>
      </c>
      <c r="AC1607" s="261">
        <f t="shared" si="619"/>
        <v>4.7944125195580756E-4</v>
      </c>
      <c r="AD1607" s="435">
        <f t="shared" si="621"/>
        <v>-1.5404755755584825E-2</v>
      </c>
      <c r="AE1607" s="478">
        <f t="shared" si="620"/>
        <v>-5.2318781614303596E-2</v>
      </c>
    </row>
    <row r="1608" spans="17:31" x14ac:dyDescent="0.3">
      <c r="Q1608" s="353">
        <v>1579</v>
      </c>
      <c r="R1608" s="54">
        <f t="shared" si="613"/>
        <v>1.2988276793636008E-42</v>
      </c>
      <c r="S1608" s="253">
        <f t="shared" si="608"/>
        <v>4.1321848079616813E-17</v>
      </c>
      <c r="T1608" s="253">
        <f t="shared" si="609"/>
        <v>1.8767081698229247E-17</v>
      </c>
      <c r="U1608">
        <f t="shared" si="614"/>
        <v>8.0941358504872965E-44</v>
      </c>
      <c r="V1608" s="253">
        <f t="shared" si="615"/>
        <v>1.8767081698229247E-17</v>
      </c>
      <c r="W1608" s="253">
        <f t="shared" si="616"/>
        <v>2.2554766381387566E-17</v>
      </c>
      <c r="X1608">
        <f t="shared" si="610"/>
        <v>113.65676595692612</v>
      </c>
      <c r="Y1608">
        <f t="shared" si="611"/>
        <v>15.595425926280697</v>
      </c>
      <c r="Z1608" s="55">
        <f t="shared" si="612"/>
        <v>8.5124747496230029</v>
      </c>
      <c r="AA1608" s="477">
        <f t="shared" si="617"/>
        <v>1.483764346323742E-29</v>
      </c>
      <c r="AB1608" s="253">
        <f t="shared" si="618"/>
        <v>11423873774007.93</v>
      </c>
      <c r="AC1608" s="261">
        <f t="shared" si="619"/>
        <v>4.7205557657027669E-4</v>
      </c>
      <c r="AD1608" s="435">
        <f t="shared" si="621"/>
        <v>-1.54047557555845E-2</v>
      </c>
      <c r="AE1608" s="478">
        <f t="shared" si="620"/>
        <v>-5.2318781614303589E-2</v>
      </c>
    </row>
    <row r="1609" spans="17:31" x14ac:dyDescent="0.3">
      <c r="Q1609" s="353">
        <v>1580</v>
      </c>
      <c r="R1609" s="54">
        <f t="shared" si="613"/>
        <v>1.218687720447885E-42</v>
      </c>
      <c r="S1609" s="253">
        <f t="shared" si="608"/>
        <v>4.028247039859497E-17</v>
      </c>
      <c r="T1609" s="253">
        <f t="shared" si="609"/>
        <v>1.8295029097448428E-17</v>
      </c>
      <c r="U1609">
        <f t="shared" si="614"/>
        <v>7.5947133906625213E-44</v>
      </c>
      <c r="V1609" s="253">
        <f t="shared" si="615"/>
        <v>1.8295029097448428E-17</v>
      </c>
      <c r="W1609" s="253">
        <f t="shared" si="616"/>
        <v>2.1987441301146542E-17</v>
      </c>
      <c r="X1609">
        <f t="shared" si="610"/>
        <v>113.65676595692612</v>
      </c>
      <c r="Y1609">
        <f t="shared" si="611"/>
        <v>15.595425926280697</v>
      </c>
      <c r="Z1609" s="55">
        <f t="shared" si="612"/>
        <v>8.5124747496230029</v>
      </c>
      <c r="AA1609" s="477">
        <f t="shared" si="617"/>
        <v>1.4061356035213402E-29</v>
      </c>
      <c r="AB1609" s="253">
        <f t="shared" si="618"/>
        <v>11538112511748.01</v>
      </c>
      <c r="AC1609" s="261">
        <f t="shared" si="619"/>
        <v>4.6478367571014661E-4</v>
      </c>
      <c r="AD1609" s="435">
        <f t="shared" si="621"/>
        <v>-1.5404755755591604E-2</v>
      </c>
      <c r="AE1609" s="478">
        <f t="shared" si="620"/>
        <v>-5.2318781614303624E-2</v>
      </c>
    </row>
    <row r="1610" spans="17:31" x14ac:dyDescent="0.3">
      <c r="Q1610" s="353">
        <v>1581</v>
      </c>
      <c r="R1610" s="54">
        <f t="shared" si="613"/>
        <v>1.1434925383621173E-42</v>
      </c>
      <c r="S1610" s="253">
        <f t="shared" si="608"/>
        <v>3.9269236416705954E-17</v>
      </c>
      <c r="T1610" s="253">
        <f t="shared" si="609"/>
        <v>1.783485014124842E-17</v>
      </c>
      <c r="U1610">
        <f t="shared" si="614"/>
        <v>7.1261061775774458E-44</v>
      </c>
      <c r="V1610" s="253">
        <f t="shared" si="615"/>
        <v>1.783485014124842E-17</v>
      </c>
      <c r="W1610" s="253">
        <f t="shared" si="616"/>
        <v>2.1434386275457534E-17</v>
      </c>
      <c r="X1610">
        <f t="shared" si="610"/>
        <v>113.65676595692612</v>
      </c>
      <c r="Y1610">
        <f t="shared" si="611"/>
        <v>15.595425926280697</v>
      </c>
      <c r="Z1610" s="55">
        <f t="shared" si="612"/>
        <v>8.5124747496230029</v>
      </c>
      <c r="AA1610" s="477">
        <f t="shared" si="617"/>
        <v>1.3325683019606101E-29</v>
      </c>
      <c r="AB1610" s="253">
        <f t="shared" si="618"/>
        <v>11653493636865.49</v>
      </c>
      <c r="AC1610" s="261">
        <f t="shared" si="619"/>
        <v>4.57623796706649E-4</v>
      </c>
      <c r="AD1610" s="435">
        <f t="shared" si="621"/>
        <v>-1.5404755755584521E-2</v>
      </c>
      <c r="AE1610" s="478">
        <f t="shared" si="620"/>
        <v>-5.2318781614303679E-2</v>
      </c>
    </row>
    <row r="1611" spans="17:31" x14ac:dyDescent="0.3">
      <c r="Q1611" s="353">
        <v>1582</v>
      </c>
      <c r="R1611" s="54">
        <f t="shared" si="613"/>
        <v>1.0729370316534298E-42</v>
      </c>
      <c r="S1611" s="253">
        <f t="shared" si="608"/>
        <v>3.8281488535641846E-17</v>
      </c>
      <c r="T1611" s="253">
        <f t="shared" si="609"/>
        <v>1.7386246169193093E-17</v>
      </c>
      <c r="U1611">
        <f t="shared" si="614"/>
        <v>6.6864128561509226E-44</v>
      </c>
      <c r="V1611" s="253">
        <f t="shared" si="615"/>
        <v>1.7386246169193093E-17</v>
      </c>
      <c r="W1611" s="253">
        <f t="shared" si="616"/>
        <v>2.0895242366448753E-17</v>
      </c>
      <c r="X1611">
        <f t="shared" si="610"/>
        <v>113.65676595692612</v>
      </c>
      <c r="Y1611">
        <f t="shared" si="611"/>
        <v>15.595425926280697</v>
      </c>
      <c r="Z1611" s="55">
        <f t="shared" si="612"/>
        <v>8.5124747496230029</v>
      </c>
      <c r="AA1611" s="477">
        <f t="shared" si="617"/>
        <v>1.2628499519841896E-29</v>
      </c>
      <c r="AB1611" s="253">
        <f t="shared" si="618"/>
        <v>11770028573234.145</v>
      </c>
      <c r="AC1611" s="261">
        <f t="shared" si="619"/>
        <v>4.5057421389043973E-4</v>
      </c>
      <c r="AD1611" s="435">
        <f t="shared" si="621"/>
        <v>-1.5404755755584686E-2</v>
      </c>
      <c r="AE1611" s="478">
        <f t="shared" si="620"/>
        <v>-5.2318781614303589E-2</v>
      </c>
    </row>
    <row r="1612" spans="17:31" x14ac:dyDescent="0.3">
      <c r="Q1612" s="353">
        <v>1583</v>
      </c>
      <c r="R1612" s="54">
        <f t="shared" si="613"/>
        <v>1.0067349241667868E-42</v>
      </c>
      <c r="S1612" s="253">
        <f t="shared" si="608"/>
        <v>3.7318585697811662E-17</v>
      </c>
      <c r="T1612" s="253">
        <f t="shared" si="609"/>
        <v>1.6948926033118883E-17</v>
      </c>
      <c r="U1612">
        <f t="shared" si="614"/>
        <v>6.2738493882642477E-44</v>
      </c>
      <c r="V1612" s="253">
        <f t="shared" si="615"/>
        <v>1.6948926033118883E-17</v>
      </c>
      <c r="W1612" s="253">
        <f t="shared" si="616"/>
        <v>2.0369659664692778E-17</v>
      </c>
      <c r="X1612">
        <f t="shared" si="610"/>
        <v>113.65676595692612</v>
      </c>
      <c r="Y1612">
        <f t="shared" si="611"/>
        <v>15.595425926280697</v>
      </c>
      <c r="Z1612" s="55">
        <f t="shared" si="612"/>
        <v>8.5124747496230029</v>
      </c>
      <c r="AA1612" s="477">
        <f t="shared" si="617"/>
        <v>1.196779181134695E-29</v>
      </c>
      <c r="AB1612" s="253">
        <f t="shared" si="618"/>
        <v>11887728858966.486</v>
      </c>
      <c r="AC1612" s="261">
        <f t="shared" si="619"/>
        <v>4.4363322817569288E-4</v>
      </c>
      <c r="AD1612" s="435">
        <f t="shared" si="621"/>
        <v>-1.540475575558479E-2</v>
      </c>
      <c r="AE1612" s="478">
        <f t="shared" si="620"/>
        <v>-5.2318781614303624E-2</v>
      </c>
    </row>
    <row r="1613" spans="17:31" x14ac:dyDescent="0.3">
      <c r="Q1613" s="353">
        <v>1584</v>
      </c>
      <c r="R1613" s="54">
        <f t="shared" si="613"/>
        <v>9.446176034909032E-43</v>
      </c>
      <c r="S1613" s="253">
        <f t="shared" si="608"/>
        <v>3.6379902970290089E-17</v>
      </c>
      <c r="T1613" s="253">
        <f t="shared" si="609"/>
        <v>1.6522605908177428E-17</v>
      </c>
      <c r="U1613">
        <f t="shared" si="614"/>
        <v>5.8867418140976417E-44</v>
      </c>
      <c r="V1613" s="253">
        <f t="shared" si="615"/>
        <v>1.6522605908177428E-17</v>
      </c>
      <c r="W1613" s="253">
        <f t="shared" si="616"/>
        <v>1.9857297062112661E-17</v>
      </c>
      <c r="X1613">
        <f t="shared" si="610"/>
        <v>113.65676595692612</v>
      </c>
      <c r="Y1613">
        <f t="shared" si="611"/>
        <v>15.595425926280697</v>
      </c>
      <c r="Z1613" s="55">
        <f t="shared" si="612"/>
        <v>8.5124747496230029</v>
      </c>
      <c r="AA1613" s="477">
        <f t="shared" si="617"/>
        <v>1.1341651525163637E-29</v>
      </c>
      <c r="AB1613" s="253">
        <f t="shared" si="618"/>
        <v>12006606147556.15</v>
      </c>
      <c r="AC1613" s="261">
        <f t="shared" si="619"/>
        <v>4.3679916665058328E-4</v>
      </c>
      <c r="AD1613" s="435">
        <f t="shared" si="621"/>
        <v>-1.5404755755588027E-2</v>
      </c>
      <c r="AE1613" s="478">
        <f t="shared" si="620"/>
        <v>-5.2318781614303637E-2</v>
      </c>
    </row>
    <row r="1614" spans="17:31" x14ac:dyDescent="0.3">
      <c r="Q1614" s="353">
        <v>1585</v>
      </c>
      <c r="R1614" s="54">
        <f t="shared" si="613"/>
        <v>8.8633303107409491E-43</v>
      </c>
      <c r="S1614" s="253">
        <f t="shared" si="608"/>
        <v>3.5464831139228589E-17</v>
      </c>
      <c r="T1614" s="253">
        <f t="shared" si="609"/>
        <v>1.6107009108629865E-17</v>
      </c>
      <c r="U1614">
        <f t="shared" si="614"/>
        <v>5.5235194601050283E-44</v>
      </c>
      <c r="V1614" s="253">
        <f t="shared" si="615"/>
        <v>1.6107009108629865E-17</v>
      </c>
      <c r="W1614" s="253">
        <f t="shared" si="616"/>
        <v>1.9357822030598724E-17</v>
      </c>
      <c r="X1614">
        <f t="shared" si="610"/>
        <v>113.65676595692612</v>
      </c>
      <c r="Y1614">
        <f t="shared" si="611"/>
        <v>15.595425926280697</v>
      </c>
      <c r="Z1614" s="55">
        <f t="shared" si="612"/>
        <v>8.5124747496230029</v>
      </c>
      <c r="AA1614" s="477">
        <f t="shared" si="617"/>
        <v>1.0748270135873068E-29</v>
      </c>
      <c r="AB1614" s="253">
        <f t="shared" si="618"/>
        <v>12126672209031.713</v>
      </c>
      <c r="AC1614" s="261">
        <f t="shared" si="619"/>
        <v>4.3007038217408508E-4</v>
      </c>
      <c r="AD1614" s="435">
        <f t="shared" si="621"/>
        <v>-1.540475575559163E-2</v>
      </c>
      <c r="AE1614" s="478">
        <f t="shared" si="620"/>
        <v>-5.2318781614303568E-2</v>
      </c>
    </row>
    <row r="1615" spans="17:31" x14ac:dyDescent="0.3">
      <c r="Q1615" s="353">
        <v>1586</v>
      </c>
      <c r="R1615" s="54">
        <f t="shared" si="613"/>
        <v>8.316447195879066E-43</v>
      </c>
      <c r="S1615" s="253">
        <f t="shared" si="608"/>
        <v>3.4572776314470742E-17</v>
      </c>
      <c r="T1615" s="253">
        <f t="shared" si="609"/>
        <v>1.5701865908275567E-17</v>
      </c>
      <c r="U1615">
        <f t="shared" si="614"/>
        <v>5.1827085660687504E-44</v>
      </c>
      <c r="V1615" s="253">
        <f t="shared" si="615"/>
        <v>1.5701865908275567E-17</v>
      </c>
      <c r="W1615" s="253">
        <f t="shared" si="616"/>
        <v>1.8870910406195174E-17</v>
      </c>
      <c r="X1615">
        <f t="shared" si="610"/>
        <v>113.65676595692612</v>
      </c>
      <c r="Y1615">
        <f t="shared" si="611"/>
        <v>15.595425926280697</v>
      </c>
      <c r="Z1615" s="55">
        <f t="shared" si="612"/>
        <v>8.5124747496230029</v>
      </c>
      <c r="AA1615" s="477">
        <f t="shared" si="617"/>
        <v>1.0185933737902784E-29</v>
      </c>
      <c r="AB1615" s="253">
        <f t="shared" si="618"/>
        <v>12247938931122.029</v>
      </c>
      <c r="AC1615" s="261">
        <f t="shared" si="619"/>
        <v>4.2344525297898238E-4</v>
      </c>
      <c r="AD1615" s="435">
        <f t="shared" si="621"/>
        <v>-1.5404755755584604E-2</v>
      </c>
      <c r="AE1615" s="478">
        <f t="shared" si="620"/>
        <v>-5.2318781614303554E-2</v>
      </c>
    </row>
    <row r="1616" spans="17:31" x14ac:dyDescent="0.3">
      <c r="Q1616" s="353">
        <v>1587</v>
      </c>
      <c r="R1616" s="54">
        <f t="shared" si="613"/>
        <v>7.8033077338920605E-43</v>
      </c>
      <c r="S1616" s="253">
        <f t="shared" si="608"/>
        <v>3.3703159544112712E-17</v>
      </c>
      <c r="T1616" s="253">
        <f t="shared" si="609"/>
        <v>1.5306913365397655E-17</v>
      </c>
      <c r="U1616">
        <f t="shared" si="614"/>
        <v>4.8629263053762552E-44</v>
      </c>
      <c r="V1616" s="253">
        <f t="shared" si="615"/>
        <v>1.5306913365397655E-17</v>
      </c>
      <c r="W1616" s="253">
        <f t="shared" si="616"/>
        <v>1.8396246178715057E-17</v>
      </c>
      <c r="X1616">
        <f t="shared" si="610"/>
        <v>113.65676595692612</v>
      </c>
      <c r="Y1616">
        <f t="shared" si="611"/>
        <v>15.595425926280697</v>
      </c>
      <c r="Z1616" s="55">
        <f t="shared" si="612"/>
        <v>8.5124747496230029</v>
      </c>
      <c r="AA1616" s="477">
        <f t="shared" si="617"/>
        <v>9.6530180951316812E-30</v>
      </c>
      <c r="AB1616" s="253">
        <f t="shared" si="618"/>
        <v>12370418320433.25</v>
      </c>
      <c r="AC1616" s="261">
        <f t="shared" si="619"/>
        <v>4.1692218228097793E-4</v>
      </c>
      <c r="AD1616" s="435">
        <f t="shared" si="621"/>
        <v>-1.5404755755588126E-2</v>
      </c>
      <c r="AE1616" s="478">
        <f t="shared" si="620"/>
        <v>-5.2318781614303589E-2</v>
      </c>
    </row>
    <row r="1617" spans="17:31" x14ac:dyDescent="0.3">
      <c r="Q1617" s="353">
        <v>1588</v>
      </c>
      <c r="R1617" s="54">
        <f t="shared" si="613"/>
        <v>7.32182988187461E-43</v>
      </c>
      <c r="S1617" s="253">
        <f t="shared" si="608"/>
        <v>3.2855416438756565E-17</v>
      </c>
      <c r="T1617" s="253">
        <f t="shared" si="609"/>
        <v>1.4921895152110691E-17</v>
      </c>
      <c r="U1617">
        <f t="shared" si="614"/>
        <v>4.5628751742562603E-44</v>
      </c>
      <c r="V1617" s="253">
        <f t="shared" si="615"/>
        <v>1.4921895152110691E-17</v>
      </c>
      <c r="W1617" s="253">
        <f t="shared" si="616"/>
        <v>1.7933521286645874E-17</v>
      </c>
      <c r="X1617">
        <f t="shared" si="610"/>
        <v>113.65676595692612</v>
      </c>
      <c r="Y1617">
        <f t="shared" si="611"/>
        <v>15.595425926280697</v>
      </c>
      <c r="Z1617" s="55">
        <f t="shared" si="612"/>
        <v>8.5124747496230029</v>
      </c>
      <c r="AA1617" s="477">
        <f t="shared" si="617"/>
        <v>9.1479839494935658E-30</v>
      </c>
      <c r="AB1617" s="253">
        <f t="shared" si="618"/>
        <v>12494122503637.582</v>
      </c>
      <c r="AC1617" s="261">
        <f t="shared" si="619"/>
        <v>4.1049959789385561E-4</v>
      </c>
      <c r="AD1617" s="435">
        <f t="shared" si="621"/>
        <v>-1.5404755755581064E-2</v>
      </c>
      <c r="AE1617" s="478">
        <f t="shared" si="620"/>
        <v>-5.231878161430361E-2</v>
      </c>
    </row>
    <row r="1618" spans="17:31" x14ac:dyDescent="0.3">
      <c r="Q1618" s="353">
        <v>1589</v>
      </c>
      <c r="R1618" s="54">
        <f t="shared" si="613"/>
        <v>6.8700600626413163E-43</v>
      </c>
      <c r="S1618" s="253">
        <f t="shared" si="608"/>
        <v>3.2028996805217304E-17</v>
      </c>
      <c r="T1618" s="253">
        <f t="shared" si="609"/>
        <v>1.4546561388001956E-17</v>
      </c>
      <c r="U1618">
        <f t="shared" si="614"/>
        <v>4.2813377272089303E-44</v>
      </c>
      <c r="V1618" s="253">
        <f t="shared" si="615"/>
        <v>1.4546561388001956E-17</v>
      </c>
      <c r="W1618" s="253">
        <f t="shared" si="616"/>
        <v>1.7482435417215349E-17</v>
      </c>
      <c r="X1618">
        <f t="shared" si="610"/>
        <v>113.65676595692612</v>
      </c>
      <c r="Y1618">
        <f t="shared" si="611"/>
        <v>15.595425926280697</v>
      </c>
      <c r="Z1618" s="55">
        <f t="shared" si="612"/>
        <v>8.5124747496230029</v>
      </c>
      <c r="AA1618" s="477">
        <f t="shared" si="617"/>
        <v>8.6693725750288568E-30</v>
      </c>
      <c r="AB1618" s="253">
        <f t="shared" si="618"/>
        <v>12619063728673.957</v>
      </c>
      <c r="AC1618" s="261">
        <f t="shared" si="619"/>
        <v>4.041759518505322E-4</v>
      </c>
      <c r="AD1618" s="435">
        <f t="shared" si="621"/>
        <v>-1.5404755755591604E-2</v>
      </c>
      <c r="AE1618" s="478">
        <f t="shared" si="620"/>
        <v>-5.2318781614303658E-2</v>
      </c>
    </row>
    <row r="1619" spans="17:31" x14ac:dyDescent="0.3">
      <c r="Q1619" s="353">
        <v>1590</v>
      </c>
      <c r="R1619" s="54">
        <f t="shared" si="613"/>
        <v>6.4461652381651844E-43</v>
      </c>
      <c r="S1619" s="253">
        <f t="shared" si="608"/>
        <v>3.1223364289442091E-17</v>
      </c>
      <c r="T1619" s="253">
        <f t="shared" si="609"/>
        <v>1.4180668477956593E-17</v>
      </c>
      <c r="U1619">
        <f t="shared" si="614"/>
        <v>4.0171716372693142E-44</v>
      </c>
      <c r="V1619" s="253">
        <f t="shared" si="615"/>
        <v>1.4180668477956593E-17</v>
      </c>
      <c r="W1619" s="253">
        <f t="shared" si="616"/>
        <v>1.7042695811485498E-17</v>
      </c>
      <c r="X1619">
        <f t="shared" si="610"/>
        <v>113.65676595692612</v>
      </c>
      <c r="Y1619">
        <f t="shared" si="611"/>
        <v>15.595425926280697</v>
      </c>
      <c r="Z1619" s="55">
        <f t="shared" si="612"/>
        <v>8.5124747496230029</v>
      </c>
      <c r="AA1619" s="477">
        <f t="shared" si="617"/>
        <v>8.2158015645428892E-30</v>
      </c>
      <c r="AB1619" s="253">
        <f t="shared" si="618"/>
        <v>12745254365960.697</v>
      </c>
      <c r="AC1619" s="261">
        <f t="shared" si="619"/>
        <v>3.9794972002999378E-4</v>
      </c>
      <c r="AD1619" s="435">
        <f t="shared" si="621"/>
        <v>-1.5404755755584733E-2</v>
      </c>
      <c r="AE1619" s="478">
        <f t="shared" si="620"/>
        <v>-5.2318781614303596E-2</v>
      </c>
    </row>
    <row r="1620" spans="17:31" x14ac:dyDescent="0.3">
      <c r="Q1620" s="353">
        <v>1591</v>
      </c>
      <c r="R1620" s="54">
        <f t="shared" si="613"/>
        <v>6.0484254720989153E-43</v>
      </c>
      <c r="S1620" s="253">
        <f t="shared" si="608"/>
        <v>3.043799602841146E-17</v>
      </c>
      <c r="T1620" s="253">
        <f t="shared" si="609"/>
        <v>1.3823978954062123E-17</v>
      </c>
      <c r="U1620">
        <f t="shared" si="614"/>
        <v>3.7693050610612342E-44</v>
      </c>
      <c r="V1620" s="253">
        <f t="shared" si="615"/>
        <v>1.3823978954062123E-17</v>
      </c>
      <c r="W1620" s="253">
        <f t="shared" si="616"/>
        <v>1.6614017074349337E-17</v>
      </c>
      <c r="X1620">
        <f t="shared" si="610"/>
        <v>113.65676595692612</v>
      </c>
      <c r="Y1620">
        <f t="shared" si="611"/>
        <v>15.595425926280697</v>
      </c>
      <c r="Z1620" s="55">
        <f t="shared" si="612"/>
        <v>8.5124747496230029</v>
      </c>
      <c r="AA1620" s="477">
        <f t="shared" si="617"/>
        <v>7.7859608367011155E-30</v>
      </c>
      <c r="AB1620" s="253">
        <f t="shared" si="618"/>
        <v>12872706909620.305</v>
      </c>
      <c r="AC1620" s="261">
        <f t="shared" si="619"/>
        <v>3.9181940178992702E-4</v>
      </c>
      <c r="AD1620" s="435">
        <f t="shared" si="621"/>
        <v>-1.5404755755588192E-2</v>
      </c>
      <c r="AE1620" s="478">
        <f t="shared" si="620"/>
        <v>-5.2318781614303658E-2</v>
      </c>
    </row>
    <row r="1621" spans="17:31" x14ac:dyDescent="0.3">
      <c r="Q1621" s="353">
        <v>1592</v>
      </c>
      <c r="R1621" s="54">
        <f t="shared" si="613"/>
        <v>5.6752269512017633E-43</v>
      </c>
      <c r="S1621" s="253">
        <f t="shared" si="608"/>
        <v>2.967238231079634E-17</v>
      </c>
      <c r="T1621" s="253">
        <f t="shared" si="609"/>
        <v>1.3476261321489548E-17</v>
      </c>
      <c r="U1621">
        <f t="shared" si="614"/>
        <v>3.5367322898355267E-44</v>
      </c>
      <c r="V1621" s="253">
        <f t="shared" si="615"/>
        <v>1.3476261321489548E-17</v>
      </c>
      <c r="W1621" s="253">
        <f t="shared" si="616"/>
        <v>1.619612098930679E-17</v>
      </c>
      <c r="X1621">
        <f t="shared" si="610"/>
        <v>113.65676595692612</v>
      </c>
      <c r="Y1621">
        <f t="shared" si="611"/>
        <v>15.595425926280697</v>
      </c>
      <c r="Z1621" s="55">
        <f t="shared" si="612"/>
        <v>8.5124747496230029</v>
      </c>
      <c r="AA1621" s="477">
        <f t="shared" si="617"/>
        <v>7.3786088520282296E-30</v>
      </c>
      <c r="AB1621" s="253">
        <f t="shared" si="618"/>
        <v>13001433978716.508</v>
      </c>
      <c r="AC1621" s="261">
        <f t="shared" si="619"/>
        <v>3.8578351960505246E-4</v>
      </c>
      <c r="AD1621" s="435">
        <f t="shared" si="621"/>
        <v>-1.5404755755588364E-2</v>
      </c>
      <c r="AE1621" s="478">
        <f t="shared" si="620"/>
        <v>-5.2318781614303568E-2</v>
      </c>
    </row>
    <row r="1622" spans="17:31" x14ac:dyDescent="0.3">
      <c r="Q1622" s="353">
        <v>1593</v>
      </c>
      <c r="R1622" s="54">
        <f t="shared" si="613"/>
        <v>5.3250554373566607E-43</v>
      </c>
      <c r="S1622" s="253">
        <f t="shared" si="608"/>
        <v>2.8926026246150664E-17</v>
      </c>
      <c r="T1622" s="253">
        <f t="shared" si="609"/>
        <v>1.3137289908251049E-17</v>
      </c>
      <c r="U1622">
        <f t="shared" si="614"/>
        <v>3.3185096688468962E-44</v>
      </c>
      <c r="V1622" s="253">
        <f t="shared" si="615"/>
        <v>1.3137289908251049E-17</v>
      </c>
      <c r="W1622" s="253">
        <f t="shared" si="616"/>
        <v>1.5788736337899615E-17</v>
      </c>
      <c r="X1622">
        <f t="shared" si="610"/>
        <v>113.65676595692612</v>
      </c>
      <c r="Y1622">
        <f t="shared" si="611"/>
        <v>15.595425926280697</v>
      </c>
      <c r="Z1622" s="55">
        <f t="shared" si="612"/>
        <v>8.5124747496230029</v>
      </c>
      <c r="AA1622" s="477">
        <f t="shared" si="617"/>
        <v>6.9925690268815967E-30</v>
      </c>
      <c r="AB1622" s="253">
        <f t="shared" si="618"/>
        <v>13131448318503.674</v>
      </c>
      <c r="AC1622" s="261">
        <f t="shared" si="619"/>
        <v>3.7984061871100685E-4</v>
      </c>
      <c r="AD1622" s="435">
        <f t="shared" si="621"/>
        <v>-1.5404755755584577E-2</v>
      </c>
      <c r="AE1622" s="478">
        <f t="shared" si="620"/>
        <v>-5.2318781614303679E-2</v>
      </c>
    </row>
    <row r="1623" spans="17:31" x14ac:dyDescent="0.3">
      <c r="Q1623" s="353">
        <v>1594</v>
      </c>
      <c r="R1623" s="54">
        <f t="shared" si="613"/>
        <v>4.9964901236094429E-43</v>
      </c>
      <c r="S1623" s="253">
        <f t="shared" si="608"/>
        <v>2.8198443442424616E-17</v>
      </c>
      <c r="T1623" s="253">
        <f t="shared" si="609"/>
        <v>1.2806844718736669E-17</v>
      </c>
      <c r="U1623">
        <f t="shared" si="614"/>
        <v>3.1137517685124163E-44</v>
      </c>
      <c r="V1623" s="253">
        <f t="shared" si="615"/>
        <v>1.2806844718736669E-17</v>
      </c>
      <c r="W1623" s="253">
        <f t="shared" si="616"/>
        <v>1.5391598723687949E-17</v>
      </c>
      <c r="X1623">
        <f t="shared" si="610"/>
        <v>113.65676595692612</v>
      </c>
      <c r="Y1623">
        <f t="shared" si="611"/>
        <v>15.595425926280697</v>
      </c>
      <c r="Z1623" s="55">
        <f t="shared" si="612"/>
        <v>8.5124747496230029</v>
      </c>
      <c r="AA1623" s="477">
        <f t="shared" si="617"/>
        <v>6.6267263350412348E-30</v>
      </c>
      <c r="AB1623" s="253">
        <f t="shared" si="618"/>
        <v>13262762801688.711</v>
      </c>
      <c r="AC1623" s="261">
        <f t="shared" si="619"/>
        <v>3.7398926675371111E-4</v>
      </c>
      <c r="AD1623" s="435">
        <f t="shared" si="621"/>
        <v>-1.5404755755591295E-2</v>
      </c>
      <c r="AE1623" s="478">
        <f t="shared" si="620"/>
        <v>-5.2318781614303631E-2</v>
      </c>
    </row>
    <row r="1624" spans="17:31" x14ac:dyDescent="0.3">
      <c r="Q1624" s="353">
        <v>1595</v>
      </c>
      <c r="R1624" s="54">
        <f t="shared" si="613"/>
        <v>4.6881978693012834E-43</v>
      </c>
      <c r="S1624" s="253">
        <f t="shared" si="608"/>
        <v>2.7489161691590472E-17</v>
      </c>
      <c r="T1624" s="253">
        <f t="shared" si="609"/>
        <v>1.2484711290935466E-17</v>
      </c>
      <c r="U1624">
        <f t="shared" si="614"/>
        <v>2.921627791816301E-44</v>
      </c>
      <c r="V1624" s="253">
        <f t="shared" si="615"/>
        <v>1.2484711290935466E-17</v>
      </c>
      <c r="W1624" s="253">
        <f t="shared" si="616"/>
        <v>1.5004450400655006E-17</v>
      </c>
      <c r="X1624">
        <f t="shared" si="610"/>
        <v>113.65676595692612</v>
      </c>
      <c r="Y1624">
        <f t="shared" si="611"/>
        <v>15.595425926280697</v>
      </c>
      <c r="Z1624" s="55">
        <f t="shared" si="612"/>
        <v>8.5124747496230029</v>
      </c>
      <c r="AA1624" s="477">
        <f t="shared" si="617"/>
        <v>6.2800240871004582E-30</v>
      </c>
      <c r="AB1624" s="253">
        <f t="shared" si="618"/>
        <v>13395390429705.598</v>
      </c>
      <c r="AC1624" s="261">
        <f t="shared" si="619"/>
        <v>3.6822805344416133E-4</v>
      </c>
      <c r="AD1624" s="435">
        <f t="shared" si="621"/>
        <v>-1.5404755755581083E-2</v>
      </c>
      <c r="AE1624" s="478">
        <f t="shared" si="620"/>
        <v>-5.2318781614303561E-2</v>
      </c>
    </row>
    <row r="1625" spans="17:31" x14ac:dyDescent="0.3">
      <c r="Q1625" s="353">
        <v>1596</v>
      </c>
      <c r="R1625" s="54">
        <f t="shared" si="613"/>
        <v>4.3989277909036294E-43</v>
      </c>
      <c r="S1625" s="253">
        <f t="shared" si="608"/>
        <v>2.679772066317399E-17</v>
      </c>
      <c r="T1625" s="253">
        <f t="shared" si="609"/>
        <v>1.2170680557247137E-17</v>
      </c>
      <c r="U1625">
        <f t="shared" si="614"/>
        <v>2.7413582033841422E-44</v>
      </c>
      <c r="V1625" s="253">
        <f t="shared" si="615"/>
        <v>1.2170680557247137E-17</v>
      </c>
      <c r="W1625" s="253">
        <f t="shared" si="616"/>
        <v>1.4627040105926852E-17</v>
      </c>
      <c r="X1625">
        <f t="shared" si="610"/>
        <v>113.65676595692612</v>
      </c>
      <c r="Y1625">
        <f t="shared" si="611"/>
        <v>15.595425926280697</v>
      </c>
      <c r="Z1625" s="55">
        <f t="shared" si="612"/>
        <v>8.5124747496230029</v>
      </c>
      <c r="AA1625" s="477">
        <f t="shared" si="617"/>
        <v>5.9514608783548829E-30</v>
      </c>
      <c r="AB1625" s="253">
        <f t="shared" si="618"/>
        <v>13529344334002.654</v>
      </c>
      <c r="AC1625" s="261">
        <f t="shared" si="619"/>
        <v>3.6255559021849834E-4</v>
      </c>
      <c r="AD1625" s="435">
        <f t="shared" si="621"/>
        <v>-1.5404755755588199E-2</v>
      </c>
      <c r="AE1625" s="478">
        <f t="shared" si="620"/>
        <v>-5.2318781614303617E-2</v>
      </c>
    </row>
    <row r="1626" spans="17:31" x14ac:dyDescent="0.3">
      <c r="Q1626" s="353">
        <v>1597</v>
      </c>
      <c r="R1626" s="54">
        <f t="shared" si="613"/>
        <v>4.1275061866081692E-43</v>
      </c>
      <c r="S1626" s="253">
        <f t="shared" si="608"/>
        <v>2.6123671605496242E-17</v>
      </c>
      <c r="T1626" s="253">
        <f t="shared" si="609"/>
        <v>1.1864548708795454E-17</v>
      </c>
      <c r="U1626">
        <f t="shared" si="614"/>
        <v>2.5722115665492148E-44</v>
      </c>
      <c r="V1626" s="253">
        <f t="shared" si="615"/>
        <v>1.1864548708795454E-17</v>
      </c>
      <c r="W1626" s="253">
        <f t="shared" si="616"/>
        <v>1.4259122896700789E-17</v>
      </c>
      <c r="X1626">
        <f t="shared" si="610"/>
        <v>113.65676595692612</v>
      </c>
      <c r="Y1626">
        <f t="shared" si="611"/>
        <v>15.595425926280697</v>
      </c>
      <c r="Z1626" s="55">
        <f t="shared" si="612"/>
        <v>8.5124747496230029</v>
      </c>
      <c r="AA1626" s="477">
        <f t="shared" si="617"/>
        <v>5.6400876963741626E-30</v>
      </c>
      <c r="AB1626" s="253">
        <f t="shared" si="618"/>
        <v>13664637777342.682</v>
      </c>
      <c r="AC1626" s="261">
        <f t="shared" si="619"/>
        <v>3.5697050990336049E-4</v>
      </c>
      <c r="AD1626" s="435">
        <f t="shared" si="621"/>
        <v>-1.540475575558478E-2</v>
      </c>
      <c r="AE1626" s="478">
        <f t="shared" si="620"/>
        <v>-5.2318781614303547E-2</v>
      </c>
    </row>
    <row r="1627" spans="17:31" x14ac:dyDescent="0.3">
      <c r="Q1627" s="353">
        <v>1598</v>
      </c>
      <c r="R1627" s="54">
        <f t="shared" si="613"/>
        <v>3.8728317740785438E-43</v>
      </c>
      <c r="S1627" s="253">
        <f t="shared" si="608"/>
        <v>2.5466577054430152E-17</v>
      </c>
      <c r="T1627" s="253">
        <f t="shared" si="609"/>
        <v>1.1566117063154668E-17</v>
      </c>
      <c r="U1627">
        <f t="shared" si="614"/>
        <v>2.4135015755773669E-44</v>
      </c>
      <c r="V1627" s="253">
        <f t="shared" si="615"/>
        <v>1.1566117063154668E-17</v>
      </c>
      <c r="W1627" s="253">
        <f t="shared" si="616"/>
        <v>1.3900459991275484E-17</v>
      </c>
      <c r="X1627">
        <f t="shared" si="610"/>
        <v>113.65676595692612</v>
      </c>
      <c r="Y1627">
        <f t="shared" si="611"/>
        <v>15.595425926280697</v>
      </c>
      <c r="Z1627" s="55">
        <f t="shared" si="612"/>
        <v>8.5124747496230029</v>
      </c>
      <c r="AA1627" s="477">
        <f t="shared" si="617"/>
        <v>5.3450051799020424E-30</v>
      </c>
      <c r="AB1627" s="253">
        <f t="shared" si="618"/>
        <v>13801284155116.109</v>
      </c>
      <c r="AC1627" s="261">
        <f t="shared" si="619"/>
        <v>3.5147146638635023E-4</v>
      </c>
      <c r="AD1627" s="435">
        <f t="shared" si="621"/>
        <v>-1.5404755755591606E-2</v>
      </c>
      <c r="AE1627" s="478">
        <f t="shared" si="620"/>
        <v>-5.2318781614303554E-2</v>
      </c>
    </row>
    <row r="1628" spans="17:31" x14ac:dyDescent="0.3">
      <c r="Q1628" s="353">
        <v>1599</v>
      </c>
      <c r="R1628" s="54">
        <f t="shared" si="613"/>
        <v>3.6338712220411809E-43</v>
      </c>
      <c r="S1628" s="253">
        <f t="shared" si="608"/>
        <v>2.482601054948105E-17</v>
      </c>
      <c r="T1628" s="253">
        <f t="shared" si="609"/>
        <v>1.127519193540224E-17</v>
      </c>
      <c r="U1628">
        <f t="shared" si="614"/>
        <v>2.2645842710088685E-44</v>
      </c>
      <c r="V1628" s="253">
        <f t="shared" si="615"/>
        <v>1.127519193540224E-17</v>
      </c>
      <c r="W1628" s="253">
        <f t="shared" si="616"/>
        <v>1.355081861407881E-17</v>
      </c>
      <c r="X1628">
        <f t="shared" si="610"/>
        <v>113.65676595692612</v>
      </c>
      <c r="Y1628">
        <f t="shared" si="611"/>
        <v>15.595425926280697</v>
      </c>
      <c r="Z1628" s="55">
        <f t="shared" si="612"/>
        <v>8.5124747496230029</v>
      </c>
      <c r="AA1628" s="477">
        <f t="shared" si="617"/>
        <v>5.0653610211674263E-30</v>
      </c>
      <c r="AB1628" s="253">
        <f t="shared" si="618"/>
        <v>13939296996667.271</v>
      </c>
      <c r="AC1628" s="261">
        <f t="shared" si="619"/>
        <v>3.4605713429161134E-4</v>
      </c>
      <c r="AD1628" s="435">
        <f t="shared" si="621"/>
        <v>-1.5404755755584599E-2</v>
      </c>
      <c r="AE1628" s="478">
        <f t="shared" si="620"/>
        <v>-5.2318781614303526E-2</v>
      </c>
    </row>
    <row r="1629" spans="17:31" x14ac:dyDescent="0.3">
      <c r="Q1629" s="353">
        <v>1600</v>
      </c>
      <c r="R1629" s="54">
        <f t="shared" si="613"/>
        <v>3.4096549575848578E-43</v>
      </c>
      <c r="S1629" s="253">
        <f t="shared" si="608"/>
        <v>2.4201556357010607E-17</v>
      </c>
      <c r="T1629" s="253">
        <f t="shared" si="609"/>
        <v>1.0991584512415865E-17</v>
      </c>
      <c r="U1629">
        <f t="shared" si="614"/>
        <v>2.1248554268185831E-44</v>
      </c>
      <c r="V1629" s="253">
        <f t="shared" si="615"/>
        <v>1.0991584512415865E-17</v>
      </c>
      <c r="W1629" s="253">
        <f t="shared" si="616"/>
        <v>1.3209971844594742E-17</v>
      </c>
      <c r="X1629">
        <f t="shared" si="610"/>
        <v>113.65676595692612</v>
      </c>
      <c r="Y1629">
        <f t="shared" si="611"/>
        <v>15.595425926280697</v>
      </c>
      <c r="Z1629" s="55">
        <f t="shared" si="612"/>
        <v>8.5124747496230029</v>
      </c>
      <c r="AA1629" s="477">
        <f t="shared" si="617"/>
        <v>4.8003475041033622E-30</v>
      </c>
      <c r="AB1629" s="253">
        <f t="shared" si="618"/>
        <v>14078689966633.943</v>
      </c>
      <c r="AC1629" s="261">
        <f t="shared" si="619"/>
        <v>3.407262086603715E-4</v>
      </c>
      <c r="AD1629" s="435">
        <f t="shared" si="621"/>
        <v>-1.54047557555847E-2</v>
      </c>
      <c r="AE1629" s="478">
        <f t="shared" si="620"/>
        <v>-5.2318781614303526E-2</v>
      </c>
    </row>
    <row r="1630" spans="17:31" x14ac:dyDescent="0.3">
      <c r="Q1630" s="353">
        <v>1601</v>
      </c>
      <c r="R1630" s="54">
        <f t="shared" si="613"/>
        <v>3.1992732321572752E-43</v>
      </c>
      <c r="S1630" s="253">
        <f t="shared" si="608"/>
        <v>2.3592809200421441E-17</v>
      </c>
      <c r="T1630" s="253">
        <f t="shared" si="609"/>
        <v>1.0715110730331829E-17</v>
      </c>
      <c r="U1630">
        <f t="shared" si="614"/>
        <v>1.9937480987929642E-44</v>
      </c>
      <c r="V1630" s="253">
        <f t="shared" si="615"/>
        <v>1.0715110730331829E-17</v>
      </c>
      <c r="W1630" s="253">
        <f t="shared" si="616"/>
        <v>1.2877698470089612E-17</v>
      </c>
      <c r="X1630">
        <f t="shared" si="610"/>
        <v>113.65676595692612</v>
      </c>
      <c r="Y1630">
        <f t="shared" si="611"/>
        <v>15.595425926280697</v>
      </c>
      <c r="Z1630" s="55">
        <f t="shared" si="612"/>
        <v>8.5124747496230029</v>
      </c>
      <c r="AA1630" s="477">
        <f t="shared" si="617"/>
        <v>4.549199171363411E-30</v>
      </c>
      <c r="AB1630" s="253">
        <f t="shared" si="618"/>
        <v>14219476866300.283</v>
      </c>
      <c r="AC1630" s="261">
        <f t="shared" si="619"/>
        <v>3.354774046364309E-4</v>
      </c>
      <c r="AD1630" s="435">
        <f t="shared" si="621"/>
        <v>-1.5404755755588171E-2</v>
      </c>
      <c r="AE1630" s="478">
        <f t="shared" si="620"/>
        <v>-5.2318781614303603E-2</v>
      </c>
    </row>
    <row r="1631" spans="17:31" x14ac:dyDescent="0.3">
      <c r="Q1631" s="353">
        <v>1602</v>
      </c>
      <c r="R1631" s="54">
        <f t="shared" si="613"/>
        <v>3.0018724302965855E-43</v>
      </c>
      <c r="S1631" s="253">
        <f t="shared" ref="S1631:S1694" si="622">$C$11*R1631^$C$7</f>
        <v>2.2999373997129531E-17</v>
      </c>
      <c r="T1631" s="253">
        <f t="shared" ref="T1631:T1694" si="623">$C$8*S1631</f>
        <v>1.0445591155086157E-17</v>
      </c>
      <c r="U1631">
        <f t="shared" si="614"/>
        <v>1.8707303241765168E-44</v>
      </c>
      <c r="V1631" s="253">
        <f t="shared" si="615"/>
        <v>1.0445591155086157E-17</v>
      </c>
      <c r="W1631" s="253">
        <f t="shared" si="616"/>
        <v>1.2553782842043374E-17</v>
      </c>
      <c r="X1631">
        <f t="shared" ref="X1631:X1694" si="624">(($C$8*$C$11)/($C$9+$C$10))^(1/(1-$C$7))</f>
        <v>113.65676595692612</v>
      </c>
      <c r="Y1631">
        <f t="shared" ref="Y1631:Y1694" si="625">$C$11*$C$17^$C$7</f>
        <v>15.595425926280697</v>
      </c>
      <c r="Z1631" s="55">
        <f t="shared" ref="Z1631:Z1694" si="626">(1-$C$8)*Y1631</f>
        <v>8.5124747496230029</v>
      </c>
      <c r="AA1631" s="477">
        <f t="shared" si="617"/>
        <v>4.311190613396878E-30</v>
      </c>
      <c r="AB1631" s="253">
        <f t="shared" si="618"/>
        <v>14361671634963.287</v>
      </c>
      <c r="AC1631" s="261">
        <f t="shared" si="619"/>
        <v>3.3030945715648811E-4</v>
      </c>
      <c r="AD1631" s="435">
        <f t="shared" si="621"/>
        <v>-1.5404755755588041E-2</v>
      </c>
      <c r="AE1631" s="478">
        <f t="shared" si="620"/>
        <v>-5.2318781614303568E-2</v>
      </c>
    </row>
    <row r="1632" spans="17:31" x14ac:dyDescent="0.3">
      <c r="Q1632" s="353">
        <v>1603</v>
      </c>
      <c r="R1632" s="54">
        <f t="shared" ref="R1632:R1695" si="627">AA1632/AB1632</f>
        <v>2.8166516061206928E-43</v>
      </c>
      <c r="S1632" s="253">
        <f t="shared" si="622"/>
        <v>2.2420865602150879E-17</v>
      </c>
      <c r="T1632" s="253">
        <f t="shared" si="623"/>
        <v>1.0182850865959752E-17</v>
      </c>
      <c r="U1632">
        <f t="shared" ref="U1632:U1695" si="628">($C$9+$C$10)*R1632</f>
        <v>1.755302963254129E-44</v>
      </c>
      <c r="V1632" s="253">
        <f t="shared" ref="V1632:V1695" si="629">T1632-U1632</f>
        <v>1.0182850865959752E-17</v>
      </c>
      <c r="W1632" s="253">
        <f t="shared" ref="W1632:W1695" si="630">(1-$C$8)*S1632</f>
        <v>1.2238014736191126E-17</v>
      </c>
      <c r="X1632">
        <f t="shared" si="624"/>
        <v>113.65676595692612</v>
      </c>
      <c r="Y1632">
        <f t="shared" si="625"/>
        <v>15.595425926280697</v>
      </c>
      <c r="Z1632" s="55">
        <f t="shared" si="626"/>
        <v>8.5124747496230029</v>
      </c>
      <c r="AA1632" s="477">
        <f t="shared" ref="AA1632:AA1695" si="631">AA1631*(1-$C$9)</f>
        <v>4.0856343731969314E-30</v>
      </c>
      <c r="AB1632" s="253">
        <f t="shared" ref="AB1632:AB1695" si="632">AB1631*(1+$C$10)</f>
        <v>14505288351312.92</v>
      </c>
      <c r="AC1632" s="261">
        <f t="shared" ref="AC1632:AC1695" si="633">$C$11*(AA1632^$C$7)*(AB1632^(1-$C$7))</f>
        <v>3.2522112064523154E-4</v>
      </c>
      <c r="AD1632" s="435">
        <f t="shared" si="621"/>
        <v>-1.5404755755588025E-2</v>
      </c>
      <c r="AE1632" s="478">
        <f t="shared" ref="AE1632:AE1695" si="634">(AA1632-AA1631)/AA1631</f>
        <v>-5.2318781614303533E-2</v>
      </c>
    </row>
    <row r="1633" spans="17:31" x14ac:dyDescent="0.3">
      <c r="Q1633" s="353">
        <v>1604</v>
      </c>
      <c r="R1633" s="54">
        <f t="shared" si="627"/>
        <v>2.6428592335212741E-43</v>
      </c>
      <c r="S1633" s="253">
        <f t="shared" si="622"/>
        <v>2.1856908558139544E-17</v>
      </c>
      <c r="T1633" s="253">
        <f t="shared" si="623"/>
        <v>9.9267193420535564E-18</v>
      </c>
      <c r="U1633">
        <f t="shared" si="628"/>
        <v>1.6469976741115806E-44</v>
      </c>
      <c r="V1633" s="253">
        <f t="shared" si="629"/>
        <v>9.9267193420535564E-18</v>
      </c>
      <c r="W1633" s="253">
        <f t="shared" si="630"/>
        <v>1.1930189216085988E-17</v>
      </c>
      <c r="X1633">
        <f t="shared" si="624"/>
        <v>113.65676595692612</v>
      </c>
      <c r="Y1633">
        <f t="shared" si="625"/>
        <v>15.595425926280697</v>
      </c>
      <c r="Z1633" s="55">
        <f t="shared" si="626"/>
        <v>8.5124747496230029</v>
      </c>
      <c r="AA1633" s="477">
        <f t="shared" si="631"/>
        <v>3.8718789606697488E-30</v>
      </c>
      <c r="AB1633" s="253">
        <f t="shared" si="632"/>
        <v>14650341234826.049</v>
      </c>
      <c r="AC1633" s="261">
        <f t="shared" si="633"/>
        <v>3.2021116871513414E-4</v>
      </c>
      <c r="AD1633" s="435">
        <f t="shared" ref="AD1633:AD1696" si="635">(AC1633-AC1632)/AC1632</f>
        <v>-1.5404755755584905E-2</v>
      </c>
      <c r="AE1633" s="478">
        <f t="shared" si="634"/>
        <v>-5.2318781614303644E-2</v>
      </c>
    </row>
    <row r="1634" spans="17:31" x14ac:dyDescent="0.3">
      <c r="Q1634" s="353">
        <v>1605</v>
      </c>
      <c r="R1634" s="54">
        <f t="shared" si="627"/>
        <v>2.4797901568765633E-43</v>
      </c>
      <c r="S1634" s="253">
        <f t="shared" si="622"/>
        <v>2.1307136851711969E-17</v>
      </c>
      <c r="T1634" s="253">
        <f t="shared" si="623"/>
        <v>9.6770303516187196E-18</v>
      </c>
      <c r="U1634">
        <f t="shared" si="628"/>
        <v>1.5453750123569019E-44</v>
      </c>
      <c r="V1634" s="253">
        <f t="shared" si="629"/>
        <v>9.6770303516187196E-18</v>
      </c>
      <c r="W1634" s="253">
        <f t="shared" si="630"/>
        <v>1.1630106500093249E-17</v>
      </c>
      <c r="X1634">
        <f t="shared" si="624"/>
        <v>113.65676595692612</v>
      </c>
      <c r="Y1634">
        <f t="shared" si="625"/>
        <v>15.595425926280697</v>
      </c>
      <c r="Z1634" s="55">
        <f t="shared" si="626"/>
        <v>8.5124747496230029</v>
      </c>
      <c r="AA1634" s="477">
        <f t="shared" si="631"/>
        <v>3.6693069708894513E-30</v>
      </c>
      <c r="AB1634" s="253">
        <f t="shared" si="632"/>
        <v>14796844647174.309</v>
      </c>
      <c r="AC1634" s="261">
        <f t="shared" si="633"/>
        <v>3.1527839387086718E-4</v>
      </c>
      <c r="AD1634" s="435">
        <f t="shared" si="635"/>
        <v>-1.5404755755584663E-2</v>
      </c>
      <c r="AE1634" s="478">
        <f t="shared" si="634"/>
        <v>-5.2318781614303651E-2</v>
      </c>
    </row>
    <row r="1635" spans="17:31" x14ac:dyDescent="0.3">
      <c r="Q1635" s="353">
        <v>1606</v>
      </c>
      <c r="R1635" s="54">
        <f t="shared" si="627"/>
        <v>2.3267827299105334E-43</v>
      </c>
      <c r="S1635" s="253">
        <f t="shared" si="622"/>
        <v>2.0771193675901501E-17</v>
      </c>
      <c r="T1635" s="253">
        <f t="shared" si="623"/>
        <v>9.4336218441709379E-18</v>
      </c>
      <c r="U1635">
        <f t="shared" si="628"/>
        <v>1.4500226480922767E-44</v>
      </c>
      <c r="V1635" s="253">
        <f t="shared" si="629"/>
        <v>9.4336218441709379E-18</v>
      </c>
      <c r="W1635" s="253">
        <f t="shared" si="630"/>
        <v>1.1337571831730563E-17</v>
      </c>
      <c r="X1635">
        <f t="shared" si="624"/>
        <v>113.65676595692612</v>
      </c>
      <c r="Y1635">
        <f t="shared" si="625"/>
        <v>15.595425926280697</v>
      </c>
      <c r="Z1635" s="55">
        <f t="shared" si="626"/>
        <v>8.5124747496230029</v>
      </c>
      <c r="AA1635" s="477">
        <f t="shared" si="631"/>
        <v>3.4773333008036444E-30</v>
      </c>
      <c r="AB1635" s="253">
        <f t="shared" si="632"/>
        <v>14944813093646.053</v>
      </c>
      <c r="AC1635" s="261">
        <f t="shared" si="633"/>
        <v>3.1042160721827134E-4</v>
      </c>
      <c r="AD1635" s="435">
        <f t="shared" si="635"/>
        <v>-1.5404755755591363E-2</v>
      </c>
      <c r="AE1635" s="478">
        <f t="shared" si="634"/>
        <v>-5.2318781614303547E-2</v>
      </c>
    </row>
    <row r="1636" spans="17:31" x14ac:dyDescent="0.3">
      <c r="Q1636" s="353">
        <v>1607</v>
      </c>
      <c r="R1636" s="54">
        <f t="shared" si="627"/>
        <v>2.1832161310895158E-43</v>
      </c>
      <c r="S1636" s="253">
        <f t="shared" si="622"/>
        <v>2.0248731198586419E-17</v>
      </c>
      <c r="T1636" s="253">
        <f t="shared" si="623"/>
        <v>9.196335845317755E-18</v>
      </c>
      <c r="U1636">
        <f t="shared" si="628"/>
        <v>1.3605536929019234E-44</v>
      </c>
      <c r="V1636" s="253">
        <f t="shared" si="629"/>
        <v>9.196335845317755E-18</v>
      </c>
      <c r="W1636" s="253">
        <f t="shared" si="630"/>
        <v>1.1052395353268664E-17</v>
      </c>
      <c r="X1636">
        <f t="shared" si="624"/>
        <v>113.65676595692612</v>
      </c>
      <c r="Y1636">
        <f t="shared" si="625"/>
        <v>15.595425926280697</v>
      </c>
      <c r="Z1636" s="55">
        <f t="shared" si="626"/>
        <v>8.5124747496230029</v>
      </c>
      <c r="AA1636" s="477">
        <f t="shared" si="631"/>
        <v>3.295403459238753E-30</v>
      </c>
      <c r="AB1636" s="253">
        <f t="shared" si="632"/>
        <v>15094261224582.514</v>
      </c>
      <c r="AC1636" s="261">
        <f t="shared" si="633"/>
        <v>3.0563963817781785E-4</v>
      </c>
      <c r="AD1636" s="435">
        <f t="shared" si="635"/>
        <v>-1.5404755755584613E-2</v>
      </c>
      <c r="AE1636" s="478">
        <f t="shared" si="634"/>
        <v>-5.2318781614303596E-2</v>
      </c>
    </row>
    <row r="1637" spans="17:31" x14ac:dyDescent="0.3">
      <c r="Q1637" s="353">
        <v>1608</v>
      </c>
      <c r="R1637" s="54">
        <f t="shared" si="627"/>
        <v>2.0485078446635825E-43</v>
      </c>
      <c r="S1637" s="253">
        <f t="shared" si="622"/>
        <v>1.973941033674425E-17</v>
      </c>
      <c r="T1637" s="253">
        <f t="shared" si="623"/>
        <v>8.9650183542319792E-18</v>
      </c>
      <c r="U1637">
        <f t="shared" si="628"/>
        <v>1.2766051300677753E-44</v>
      </c>
      <c r="V1637" s="253">
        <f t="shared" si="629"/>
        <v>8.9650183542319792E-18</v>
      </c>
      <c r="W1637" s="253">
        <f t="shared" si="630"/>
        <v>1.0774391982512271E-17</v>
      </c>
      <c r="X1637">
        <f t="shared" si="624"/>
        <v>113.65676595692612</v>
      </c>
      <c r="Y1637">
        <f t="shared" si="625"/>
        <v>15.595425926280697</v>
      </c>
      <c r="Z1637" s="55">
        <f t="shared" si="626"/>
        <v>8.5124747496230029</v>
      </c>
      <c r="AA1637" s="477">
        <f t="shared" si="631"/>
        <v>3.1229919653238202E-30</v>
      </c>
      <c r="AB1637" s="253">
        <f t="shared" si="632"/>
        <v>15245203836828.34</v>
      </c>
      <c r="AC1637" s="261">
        <f t="shared" si="633"/>
        <v>3.0093133420246214E-4</v>
      </c>
      <c r="AD1637" s="435">
        <f t="shared" si="635"/>
        <v>-1.5404755755588435E-2</v>
      </c>
      <c r="AE1637" s="478">
        <f t="shared" si="634"/>
        <v>-5.2318781614303554E-2</v>
      </c>
    </row>
    <row r="1638" spans="17:31" x14ac:dyDescent="0.3">
      <c r="Q1638" s="353">
        <v>1609</v>
      </c>
      <c r="R1638" s="54">
        <f t="shared" si="627"/>
        <v>1.9221112971321197E-43</v>
      </c>
      <c r="S1638" s="253">
        <f t="shared" si="622"/>
        <v>1.9242900536383592E-17</v>
      </c>
      <c r="T1638" s="253">
        <f t="shared" si="623"/>
        <v>8.7395192437036595E-18</v>
      </c>
      <c r="U1638">
        <f t="shared" si="628"/>
        <v>1.1978363416436237E-44</v>
      </c>
      <c r="V1638" s="253">
        <f t="shared" si="629"/>
        <v>8.7395192437036595E-18</v>
      </c>
      <c r="W1638" s="253">
        <f t="shared" si="630"/>
        <v>1.0503381292679932E-17</v>
      </c>
      <c r="X1638">
        <f t="shared" si="624"/>
        <v>113.65676595692612</v>
      </c>
      <c r="Y1638">
        <f t="shared" si="625"/>
        <v>15.595425926280697</v>
      </c>
      <c r="Z1638" s="55">
        <f t="shared" si="626"/>
        <v>8.5124747496230029</v>
      </c>
      <c r="AA1638" s="477">
        <f t="shared" si="631"/>
        <v>2.9596008307068186E-30</v>
      </c>
      <c r="AB1638" s="253">
        <f t="shared" si="632"/>
        <v>15397655875196.623</v>
      </c>
      <c r="AC1638" s="261">
        <f t="shared" si="633"/>
        <v>2.9629556049987207E-4</v>
      </c>
      <c r="AD1638" s="435">
        <f t="shared" si="635"/>
        <v>-1.5404755755581079E-2</v>
      </c>
      <c r="AE1638" s="478">
        <f t="shared" si="634"/>
        <v>-5.2318781614303568E-2</v>
      </c>
    </row>
    <row r="1639" spans="17:31" x14ac:dyDescent="0.3">
      <c r="Q1639" s="353">
        <v>1610</v>
      </c>
      <c r="R1639" s="54">
        <f t="shared" si="627"/>
        <v>1.8035136395436422E-43</v>
      </c>
      <c r="S1639" s="253">
        <f t="shared" si="622"/>
        <v>1.8758879558011472E-17</v>
      </c>
      <c r="T1639" s="253">
        <f t="shared" si="623"/>
        <v>8.5196921627061088E-18</v>
      </c>
      <c r="U1639">
        <f t="shared" si="628"/>
        <v>1.1239277264113807E-44</v>
      </c>
      <c r="V1639" s="253">
        <f t="shared" si="629"/>
        <v>8.5196921627061088E-18</v>
      </c>
      <c r="W1639" s="253">
        <f t="shared" si="630"/>
        <v>1.0239187395305363E-17</v>
      </c>
      <c r="X1639">
        <f t="shared" si="624"/>
        <v>113.65676595692612</v>
      </c>
      <c r="Y1639">
        <f t="shared" si="625"/>
        <v>15.595425926280697</v>
      </c>
      <c r="Z1639" s="55">
        <f t="shared" si="626"/>
        <v>8.5124747496230029</v>
      </c>
      <c r="AA1639" s="477">
        <f t="shared" si="631"/>
        <v>2.8047581211795572E-30</v>
      </c>
      <c r="AB1639" s="253">
        <f t="shared" si="632"/>
        <v>15551632433948.59</v>
      </c>
      <c r="AC1639" s="261">
        <f t="shared" si="633"/>
        <v>2.9173119975890542E-4</v>
      </c>
      <c r="AD1639" s="435">
        <f t="shared" si="635"/>
        <v>-1.5404755755591606E-2</v>
      </c>
      <c r="AE1639" s="478">
        <f t="shared" si="634"/>
        <v>-5.2318781614303547E-2</v>
      </c>
    </row>
    <row r="1640" spans="17:31" x14ac:dyDescent="0.3">
      <c r="Q1640" s="353">
        <v>1611</v>
      </c>
      <c r="R1640" s="54">
        <f t="shared" si="627"/>
        <v>1.6922336666316243E-43</v>
      </c>
      <c r="S1640" s="253">
        <f t="shared" si="622"/>
        <v>1.8287033267496893E-17</v>
      </c>
      <c r="T1640" s="253">
        <f t="shared" si="623"/>
        <v>8.3053944414127189E-18</v>
      </c>
      <c r="U1640">
        <f t="shared" si="628"/>
        <v>1.0545794031118842E-44</v>
      </c>
      <c r="V1640" s="253">
        <f t="shared" si="629"/>
        <v>8.3053944414127189E-18</v>
      </c>
      <c r="W1640" s="253">
        <f t="shared" si="630"/>
        <v>9.9816388260841737E-18</v>
      </c>
      <c r="X1640">
        <f t="shared" si="624"/>
        <v>113.65676595692612</v>
      </c>
      <c r="Y1640">
        <f t="shared" si="625"/>
        <v>15.595425926280697</v>
      </c>
      <c r="Z1640" s="55">
        <f t="shared" si="626"/>
        <v>8.5124747496230029</v>
      </c>
      <c r="AA1640" s="477">
        <f t="shared" si="631"/>
        <v>2.6580165935566196E-30</v>
      </c>
      <c r="AB1640" s="253">
        <f t="shared" si="632"/>
        <v>15707148758288.076</v>
      </c>
      <c r="AC1640" s="261">
        <f t="shared" si="633"/>
        <v>2.8723715188033581E-4</v>
      </c>
      <c r="AD1640" s="435">
        <f t="shared" si="635"/>
        <v>-1.540475575558465E-2</v>
      </c>
      <c r="AE1640" s="478">
        <f t="shared" si="634"/>
        <v>-5.231878161430354E-2</v>
      </c>
    </row>
    <row r="1641" spans="17:31" x14ac:dyDescent="0.3">
      <c r="Q1641" s="353">
        <v>1612</v>
      </c>
      <c r="R1641" s="54">
        <f t="shared" si="627"/>
        <v>1.5878198643433189E-43</v>
      </c>
      <c r="S1641" s="253">
        <f t="shared" si="622"/>
        <v>1.782705543219476E-17</v>
      </c>
      <c r="T1641" s="253">
        <f t="shared" si="623"/>
        <v>8.0964869986028705E-18</v>
      </c>
      <c r="U1641">
        <f t="shared" si="628"/>
        <v>9.895099936886445E-45</v>
      </c>
      <c r="V1641" s="253">
        <f t="shared" si="629"/>
        <v>8.0964869986028705E-18</v>
      </c>
      <c r="W1641" s="253">
        <f t="shared" si="630"/>
        <v>9.7305684335918898E-18</v>
      </c>
      <c r="X1641">
        <f t="shared" si="624"/>
        <v>113.65676595692612</v>
      </c>
      <c r="Y1641">
        <f t="shared" si="625"/>
        <v>15.595425926280697</v>
      </c>
      <c r="Z1641" s="55">
        <f t="shared" si="626"/>
        <v>8.5124747496230029</v>
      </c>
      <c r="AA1641" s="477">
        <f t="shared" si="631"/>
        <v>2.5189524038711356E-30</v>
      </c>
      <c r="AB1641" s="253">
        <f t="shared" si="632"/>
        <v>15864220245870.957</v>
      </c>
      <c r="AC1641" s="261">
        <f t="shared" si="633"/>
        <v>2.8281233371168748E-4</v>
      </c>
      <c r="AD1641" s="435">
        <f t="shared" si="635"/>
        <v>-1.5404755755591573E-2</v>
      </c>
      <c r="AE1641" s="478">
        <f t="shared" si="634"/>
        <v>-5.2318781614303624E-2</v>
      </c>
    </row>
    <row r="1642" spans="17:31" x14ac:dyDescent="0.3">
      <c r="Q1642" s="353">
        <v>1613</v>
      </c>
      <c r="R1642" s="54">
        <f t="shared" si="627"/>
        <v>1.4898485778394926E-43</v>
      </c>
      <c r="S1642" s="253">
        <f t="shared" si="622"/>
        <v>1.7378647522198538E-17</v>
      </c>
      <c r="T1642" s="253">
        <f t="shared" si="623"/>
        <v>7.8928342513971519E-18</v>
      </c>
      <c r="U1642">
        <f t="shared" si="628"/>
        <v>9.2845548160760121E-45</v>
      </c>
      <c r="V1642" s="253">
        <f t="shared" si="629"/>
        <v>7.8928342513971519E-18</v>
      </c>
      <c r="W1642" s="253">
        <f t="shared" si="630"/>
        <v>9.4858132708013863E-18</v>
      </c>
      <c r="X1642">
        <f t="shared" si="624"/>
        <v>113.65676595692612</v>
      </c>
      <c r="Y1642">
        <f t="shared" si="625"/>
        <v>15.595425926280697</v>
      </c>
      <c r="Z1642" s="55">
        <f t="shared" si="626"/>
        <v>8.5124747496230029</v>
      </c>
      <c r="AA1642" s="477">
        <f t="shared" si="631"/>
        <v>2.3871638831561765E-30</v>
      </c>
      <c r="AB1642" s="253">
        <f t="shared" si="632"/>
        <v>16022862448329.666</v>
      </c>
      <c r="AC1642" s="261">
        <f t="shared" si="633"/>
        <v>2.7845567878619201E-4</v>
      </c>
      <c r="AD1642" s="435">
        <f t="shared" si="635"/>
        <v>-1.5404755755584724E-2</v>
      </c>
      <c r="AE1642" s="478">
        <f t="shared" si="634"/>
        <v>-5.2318781614303637E-2</v>
      </c>
    </row>
    <row r="1643" spans="17:31" x14ac:dyDescent="0.3">
      <c r="Q1643" s="353">
        <v>1614</v>
      </c>
      <c r="R1643" s="54">
        <f t="shared" si="627"/>
        <v>1.3979222925318093E-43</v>
      </c>
      <c r="S1643" s="253">
        <f t="shared" si="622"/>
        <v>1.6941518516590752E-17</v>
      </c>
      <c r="T1643" s="253">
        <f t="shared" si="623"/>
        <v>7.6943040272624354E-18</v>
      </c>
      <c r="U1643">
        <f t="shared" si="628"/>
        <v>8.7116814062056441E-45</v>
      </c>
      <c r="V1643" s="253">
        <f t="shared" si="629"/>
        <v>7.6943040272624354E-18</v>
      </c>
      <c r="W1643" s="253">
        <f t="shared" si="630"/>
        <v>9.2472144893283169E-18</v>
      </c>
      <c r="X1643">
        <f t="shared" si="624"/>
        <v>113.65676595692612</v>
      </c>
      <c r="Y1643">
        <f t="shared" si="625"/>
        <v>15.595425926280697</v>
      </c>
      <c r="Z1643" s="55">
        <f t="shared" si="626"/>
        <v>8.5124747496230029</v>
      </c>
      <c r="AA1643" s="477">
        <f t="shared" si="631"/>
        <v>2.2622703772757755E-30</v>
      </c>
      <c r="AB1643" s="253">
        <f t="shared" si="632"/>
        <v>16183091072812.963</v>
      </c>
      <c r="AC1643" s="261">
        <f t="shared" si="633"/>
        <v>2.7416613706573523E-4</v>
      </c>
      <c r="AD1643" s="435">
        <f t="shared" si="635"/>
        <v>-1.5404755755584504E-2</v>
      </c>
      <c r="AE1643" s="478">
        <f t="shared" si="634"/>
        <v>-5.2318781614303603E-2</v>
      </c>
    </row>
    <row r="1644" spans="17:31" x14ac:dyDescent="0.3">
      <c r="Q1644" s="353">
        <v>1615</v>
      </c>
      <c r="R1644" s="54">
        <f t="shared" si="627"/>
        <v>1.3116680211832387E-43</v>
      </c>
      <c r="S1644" s="253">
        <f t="shared" si="622"/>
        <v>1.6515384714568265E-17</v>
      </c>
      <c r="T1644" s="253">
        <f t="shared" si="623"/>
        <v>7.5007674782309325E-18</v>
      </c>
      <c r="U1644">
        <f t="shared" si="628"/>
        <v>8.1741552962583984E-45</v>
      </c>
      <c r="V1644" s="253">
        <f t="shared" si="629"/>
        <v>7.5007674782309325E-18</v>
      </c>
      <c r="W1644" s="253">
        <f t="shared" si="630"/>
        <v>9.0146172363373322E-18</v>
      </c>
      <c r="X1644">
        <f t="shared" si="624"/>
        <v>113.65676595692612</v>
      </c>
      <c r="Y1644">
        <f t="shared" si="625"/>
        <v>15.595425926280697</v>
      </c>
      <c r="Z1644" s="55">
        <f t="shared" si="626"/>
        <v>8.5124747496230029</v>
      </c>
      <c r="AA1644" s="477">
        <f t="shared" si="631"/>
        <v>2.143911147454576E-30</v>
      </c>
      <c r="AB1644" s="253">
        <f t="shared" si="632"/>
        <v>16344921983541.092</v>
      </c>
      <c r="AC1644" s="261">
        <f t="shared" si="633"/>
        <v>2.6994267468778357E-4</v>
      </c>
      <c r="AD1644" s="435">
        <f t="shared" si="635"/>
        <v>-1.5404755755591446E-2</v>
      </c>
      <c r="AE1644" s="478">
        <f t="shared" si="634"/>
        <v>-5.2318781614303617E-2</v>
      </c>
    </row>
    <row r="1645" spans="17:31" x14ac:dyDescent="0.3">
      <c r="Q1645" s="353">
        <v>1616</v>
      </c>
      <c r="R1645" s="54">
        <f t="shared" si="627"/>
        <v>1.230735790527215E-43</v>
      </c>
      <c r="S1645" s="253">
        <f t="shared" si="622"/>
        <v>1.6099969551317523E-17</v>
      </c>
      <c r="T1645" s="253">
        <f t="shared" si="623"/>
        <v>7.3120989972765304E-18</v>
      </c>
      <c r="U1645">
        <f t="shared" si="628"/>
        <v>7.6697954954772802E-45</v>
      </c>
      <c r="V1645" s="253">
        <f t="shared" si="629"/>
        <v>7.3120989972765304E-18</v>
      </c>
      <c r="W1645" s="253">
        <f t="shared" si="630"/>
        <v>8.7878705540409924E-18</v>
      </c>
      <c r="X1645">
        <f t="shared" si="624"/>
        <v>113.65676595692612</v>
      </c>
      <c r="Y1645">
        <f t="shared" si="625"/>
        <v>15.595425926280697</v>
      </c>
      <c r="Z1645" s="55">
        <f t="shared" si="626"/>
        <v>8.5124747496230029</v>
      </c>
      <c r="AA1645" s="477">
        <f t="shared" si="631"/>
        <v>2.031744328330429E-30</v>
      </c>
      <c r="AB1645" s="253">
        <f t="shared" si="632"/>
        <v>16508371203376.502</v>
      </c>
      <c r="AC1645" s="261">
        <f t="shared" si="633"/>
        <v>2.6578427371620994E-4</v>
      </c>
      <c r="AD1645" s="435">
        <f t="shared" si="635"/>
        <v>-1.5404755755581267E-2</v>
      </c>
      <c r="AE1645" s="478">
        <f t="shared" si="634"/>
        <v>-5.2318781614303582E-2</v>
      </c>
    </row>
    <row r="1646" spans="17:31" x14ac:dyDescent="0.3">
      <c r="Q1646" s="353">
        <v>1617</v>
      </c>
      <c r="R1646" s="54">
        <f t="shared" si="627"/>
        <v>1.1547972212650636E-43</v>
      </c>
      <c r="S1646" s="253">
        <f t="shared" si="622"/>
        <v>1.5695003418521897E-17</v>
      </c>
      <c r="T1646" s="253">
        <f t="shared" si="623"/>
        <v>7.1281761367948763E-18</v>
      </c>
      <c r="U1646">
        <f t="shared" si="628"/>
        <v>7.1965555840822125E-45</v>
      </c>
      <c r="V1646" s="253">
        <f t="shared" si="629"/>
        <v>7.1281761367948763E-18</v>
      </c>
      <c r="W1646" s="253">
        <f t="shared" si="630"/>
        <v>8.5668272817270203E-18</v>
      </c>
      <c r="X1646">
        <f t="shared" si="624"/>
        <v>113.65676595692612</v>
      </c>
      <c r="Y1646">
        <f t="shared" si="625"/>
        <v>15.595425926280697</v>
      </c>
      <c r="Z1646" s="55">
        <f t="shared" si="626"/>
        <v>8.5124747496230029</v>
      </c>
      <c r="AA1646" s="477">
        <f t="shared" si="631"/>
        <v>1.9254459405204093E-30</v>
      </c>
      <c r="AB1646" s="253">
        <f t="shared" si="632"/>
        <v>16673454915410.268</v>
      </c>
      <c r="AC1646" s="261">
        <f t="shared" si="633"/>
        <v>2.6168993189593532E-4</v>
      </c>
      <c r="AD1646" s="435">
        <f t="shared" si="635"/>
        <v>-1.5404755755588216E-2</v>
      </c>
      <c r="AE1646" s="478">
        <f t="shared" si="634"/>
        <v>-5.2318781614303637E-2</v>
      </c>
    </row>
    <row r="1647" spans="17:31" x14ac:dyDescent="0.3">
      <c r="Q1647" s="353">
        <v>1618</v>
      </c>
      <c r="R1647" s="54">
        <f t="shared" si="627"/>
        <v>1.0835441956800911E-43</v>
      </c>
      <c r="S1647" s="253">
        <f t="shared" si="622"/>
        <v>1.5300223489382664E-17</v>
      </c>
      <c r="T1647" s="253">
        <f t="shared" si="623"/>
        <v>6.9488795291334252E-18</v>
      </c>
      <c r="U1647">
        <f t="shared" si="628"/>
        <v>6.7525154100033829E-45</v>
      </c>
      <c r="V1647" s="253">
        <f t="shared" si="629"/>
        <v>6.9488795291334252E-18</v>
      </c>
      <c r="W1647" s="253">
        <f t="shared" si="630"/>
        <v>8.3513439602492386E-18</v>
      </c>
      <c r="X1647">
        <f t="shared" si="624"/>
        <v>113.65676595692612</v>
      </c>
      <c r="Y1647">
        <f t="shared" si="625"/>
        <v>15.595425926280697</v>
      </c>
      <c r="Z1647" s="55">
        <f t="shared" si="626"/>
        <v>8.5124747496230029</v>
      </c>
      <c r="AA1647" s="477">
        <f t="shared" si="631"/>
        <v>1.8247089548481744E-30</v>
      </c>
      <c r="AB1647" s="253">
        <f t="shared" si="632"/>
        <v>16840189464564.371</v>
      </c>
      <c r="AC1647" s="261">
        <f t="shared" si="633"/>
        <v>2.5765866241138287E-4</v>
      </c>
      <c r="AD1647" s="435">
        <f t="shared" si="635"/>
        <v>-1.540475575558458E-2</v>
      </c>
      <c r="AE1647" s="478">
        <f t="shared" si="634"/>
        <v>-5.2318781614303672E-2</v>
      </c>
    </row>
    <row r="1648" spans="17:31" x14ac:dyDescent="0.3">
      <c r="Q1648" s="353">
        <v>1619</v>
      </c>
      <c r="R1648" s="54">
        <f t="shared" si="627"/>
        <v>1.0166876074622355E-43</v>
      </c>
      <c r="S1648" s="253">
        <f t="shared" si="622"/>
        <v>1.4915373548042325E-17</v>
      </c>
      <c r="T1648" s="253">
        <f t="shared" si="623"/>
        <v>6.774092809120881E-18</v>
      </c>
      <c r="U1648">
        <f t="shared" si="628"/>
        <v>6.3358732979407876E-45</v>
      </c>
      <c r="V1648" s="253">
        <f t="shared" si="629"/>
        <v>6.774092809120881E-18</v>
      </c>
      <c r="W1648" s="253">
        <f t="shared" si="630"/>
        <v>8.1412807389214452E-18</v>
      </c>
      <c r="X1648">
        <f t="shared" si="624"/>
        <v>113.65676595692612</v>
      </c>
      <c r="Y1648">
        <f t="shared" si="625"/>
        <v>15.595425926280697</v>
      </c>
      <c r="Z1648" s="55">
        <f t="shared" si="626"/>
        <v>8.5124747496230029</v>
      </c>
      <c r="AA1648" s="477">
        <f t="shared" si="631"/>
        <v>1.7292424055298085E-30</v>
      </c>
      <c r="AB1648" s="253">
        <f t="shared" si="632"/>
        <v>17008591359210.016</v>
      </c>
      <c r="AC1648" s="261">
        <f t="shared" si="633"/>
        <v>2.5368949364862309E-4</v>
      </c>
      <c r="AD1648" s="435">
        <f t="shared" si="635"/>
        <v>-1.5404755755591578E-2</v>
      </c>
      <c r="AE1648" s="478">
        <f t="shared" si="634"/>
        <v>-5.2318781614303665E-2</v>
      </c>
    </row>
    <row r="1649" spans="17:31" x14ac:dyDescent="0.3">
      <c r="Q1649" s="353">
        <v>1620</v>
      </c>
      <c r="R1649" s="54">
        <f t="shared" si="627"/>
        <v>9.5395618867074264E-44</v>
      </c>
      <c r="S1649" s="253">
        <f t="shared" si="622"/>
        <v>1.454020382329843E-17</v>
      </c>
      <c r="T1649" s="253">
        <f t="shared" si="623"/>
        <v>6.6037025385452538E-18</v>
      </c>
      <c r="U1649">
        <f t="shared" si="628"/>
        <v>5.9449387391385406E-45</v>
      </c>
      <c r="V1649" s="253">
        <f t="shared" si="629"/>
        <v>6.6037025385452538E-18</v>
      </c>
      <c r="W1649" s="253">
        <f t="shared" si="630"/>
        <v>7.9365012847531754E-18</v>
      </c>
      <c r="X1649">
        <f t="shared" si="624"/>
        <v>113.65676595692612</v>
      </c>
      <c r="Y1649">
        <f t="shared" si="625"/>
        <v>15.595425926280697</v>
      </c>
      <c r="Z1649" s="55">
        <f t="shared" si="626"/>
        <v>8.5124747496230029</v>
      </c>
      <c r="AA1649" s="477">
        <f t="shared" si="631"/>
        <v>1.6387705497567014E-30</v>
      </c>
      <c r="AB1649" s="253">
        <f t="shared" si="632"/>
        <v>17178677272802.115</v>
      </c>
      <c r="AC1649" s="261">
        <f t="shared" si="633"/>
        <v>2.4978146896120719E-4</v>
      </c>
      <c r="AD1649" s="435">
        <f t="shared" si="635"/>
        <v>-1.5404755755588294E-2</v>
      </c>
      <c r="AE1649" s="478">
        <f t="shared" si="634"/>
        <v>-5.2318781614303624E-2</v>
      </c>
    </row>
    <row r="1650" spans="17:31" x14ac:dyDescent="0.3">
      <c r="Q1650" s="353">
        <v>1621</v>
      </c>
      <c r="R1650" s="54">
        <f t="shared" si="627"/>
        <v>8.950954090753116E-44</v>
      </c>
      <c r="S1650" s="253">
        <f t="shared" si="622"/>
        <v>1.4174470826499099E-17</v>
      </c>
      <c r="T1650" s="253">
        <f t="shared" si="623"/>
        <v>6.437598132531114E-18</v>
      </c>
      <c r="U1650">
        <f t="shared" si="628"/>
        <v>5.5781255322130078E-45</v>
      </c>
      <c r="V1650" s="253">
        <f t="shared" si="629"/>
        <v>6.437598132531114E-18</v>
      </c>
      <c r="W1650" s="253">
        <f t="shared" si="630"/>
        <v>7.7368726939679847E-18</v>
      </c>
      <c r="X1650">
        <f t="shared" si="624"/>
        <v>113.65676595692612</v>
      </c>
      <c r="Y1650">
        <f t="shared" si="625"/>
        <v>15.595425926280697</v>
      </c>
      <c r="Z1650" s="55">
        <f t="shared" si="626"/>
        <v>8.5124747496230029</v>
      </c>
      <c r="AA1650" s="477">
        <f t="shared" si="631"/>
        <v>1.5530320712480283E-30</v>
      </c>
      <c r="AB1650" s="253">
        <f t="shared" si="632"/>
        <v>17350464045530.137</v>
      </c>
      <c r="AC1650" s="261">
        <f t="shared" si="633"/>
        <v>2.459336464395887E-4</v>
      </c>
      <c r="AD1650" s="435">
        <f t="shared" si="635"/>
        <v>-1.5404755755584424E-2</v>
      </c>
      <c r="AE1650" s="478">
        <f t="shared" si="634"/>
        <v>-5.231878161430361E-2</v>
      </c>
    </row>
    <row r="1651" spans="17:31" x14ac:dyDescent="0.3">
      <c r="Q1651" s="353">
        <v>1622</v>
      </c>
      <c r="R1651" s="54">
        <f t="shared" si="627"/>
        <v>8.3986644340983623E-44</v>
      </c>
      <c r="S1651" s="253">
        <f t="shared" si="622"/>
        <v>1.381793719351704E-17</v>
      </c>
      <c r="T1651" s="253">
        <f t="shared" si="623"/>
        <v>6.2756717877691687E-18</v>
      </c>
      <c r="U1651">
        <f t="shared" si="628"/>
        <v>5.2339453472039449E-45</v>
      </c>
      <c r="V1651" s="253">
        <f t="shared" si="629"/>
        <v>6.2756717877691687E-18</v>
      </c>
      <c r="W1651" s="253">
        <f t="shared" si="630"/>
        <v>7.5422654057478722E-18</v>
      </c>
      <c r="X1651">
        <f t="shared" si="624"/>
        <v>113.65676595692612</v>
      </c>
      <c r="Y1651">
        <f t="shared" si="625"/>
        <v>15.595425926280697</v>
      </c>
      <c r="Z1651" s="55">
        <f t="shared" si="626"/>
        <v>8.5124747496230029</v>
      </c>
      <c r="AA1651" s="477">
        <f t="shared" si="631"/>
        <v>1.4717793254723931E-30</v>
      </c>
      <c r="AB1651" s="253">
        <f t="shared" si="632"/>
        <v>17523968685985.438</v>
      </c>
      <c r="AC1651" s="261">
        <f t="shared" si="633"/>
        <v>2.4214509868410652E-4</v>
      </c>
      <c r="AD1651" s="435">
        <f t="shared" si="635"/>
        <v>-1.5404755755584667E-2</v>
      </c>
      <c r="AE1651" s="478">
        <f t="shared" si="634"/>
        <v>-5.2318781614303603E-2</v>
      </c>
    </row>
    <row r="1652" spans="17:31" x14ac:dyDescent="0.3">
      <c r="Q1652" s="353">
        <v>1623</v>
      </c>
      <c r="R1652" s="54">
        <f t="shared" si="627"/>
        <v>7.8804520234841101E-44</v>
      </c>
      <c r="S1652" s="253">
        <f t="shared" si="622"/>
        <v>1.3470371530697818E-17</v>
      </c>
      <c r="T1652" s="253">
        <f t="shared" si="623"/>
        <v>6.1178184125508152E-18</v>
      </c>
      <c r="U1652">
        <f t="shared" si="628"/>
        <v>4.9110016867350309E-45</v>
      </c>
      <c r="V1652" s="253">
        <f t="shared" si="629"/>
        <v>6.1178184125508152E-18</v>
      </c>
      <c r="W1652" s="253">
        <f t="shared" si="630"/>
        <v>7.3525531181470017E-18</v>
      </c>
      <c r="X1652">
        <f t="shared" si="624"/>
        <v>113.65676595692612</v>
      </c>
      <c r="Y1652">
        <f t="shared" si="625"/>
        <v>15.595425926280697</v>
      </c>
      <c r="Z1652" s="55">
        <f t="shared" si="626"/>
        <v>8.5124747496230029</v>
      </c>
      <c r="AA1652" s="477">
        <f t="shared" si="631"/>
        <v>1.3947776243585559E-30</v>
      </c>
      <c r="AB1652" s="253">
        <f t="shared" si="632"/>
        <v>17699208372845.293</v>
      </c>
      <c r="AC1652" s="261">
        <f t="shared" si="633"/>
        <v>2.3841491258146504E-4</v>
      </c>
      <c r="AD1652" s="435">
        <f t="shared" si="635"/>
        <v>-1.5404755755588284E-2</v>
      </c>
      <c r="AE1652" s="478">
        <f t="shared" si="634"/>
        <v>-5.2318781614303561E-2</v>
      </c>
    </row>
    <row r="1653" spans="17:31" x14ac:dyDescent="0.3">
      <c r="Q1653" s="353">
        <v>1624</v>
      </c>
      <c r="R1653" s="54">
        <f t="shared" si="627"/>
        <v>7.3942142327182655E-44</v>
      </c>
      <c r="S1653" s="253">
        <f t="shared" si="622"/>
        <v>1.3131548264683592E-17</v>
      </c>
      <c r="T1653" s="253">
        <f t="shared" si="623"/>
        <v>5.9639355585628187E-18</v>
      </c>
      <c r="U1653">
        <f t="shared" si="628"/>
        <v>4.6079842197814497E-45</v>
      </c>
      <c r="V1653" s="253">
        <f t="shared" si="629"/>
        <v>5.9639355585628187E-18</v>
      </c>
      <c r="W1653" s="253">
        <f t="shared" si="630"/>
        <v>7.1676127061207722E-18</v>
      </c>
      <c r="X1653">
        <f t="shared" si="624"/>
        <v>113.65676595692612</v>
      </c>
      <c r="Y1653">
        <f t="shared" si="625"/>
        <v>15.595425926280697</v>
      </c>
      <c r="Z1653" s="55">
        <f t="shared" si="626"/>
        <v>8.5124747496230029</v>
      </c>
      <c r="AA1653" s="477">
        <f t="shared" si="631"/>
        <v>1.3218045584292234E-30</v>
      </c>
      <c r="AB1653" s="253">
        <f t="shared" si="632"/>
        <v>17876200456573.746</v>
      </c>
      <c r="AC1653" s="261">
        <f t="shared" si="633"/>
        <v>2.3474218908465768E-4</v>
      </c>
      <c r="AD1653" s="435">
        <f t="shared" si="635"/>
        <v>-1.5404755755588114E-2</v>
      </c>
      <c r="AE1653" s="478">
        <f t="shared" si="634"/>
        <v>-5.2318781614303644E-2</v>
      </c>
    </row>
    <row r="1654" spans="17:31" x14ac:dyDescent="0.3">
      <c r="Q1654" s="353">
        <v>1625</v>
      </c>
      <c r="R1654" s="54">
        <f t="shared" si="627"/>
        <v>6.9379781713537645E-44</v>
      </c>
      <c r="S1654" s="253">
        <f t="shared" si="622"/>
        <v>1.2801247496013328E-17</v>
      </c>
      <c r="T1654" s="253">
        <f t="shared" si="623"/>
        <v>5.8139233543971374E-18</v>
      </c>
      <c r="U1654">
        <f t="shared" si="628"/>
        <v>4.3236634650540063E-45</v>
      </c>
      <c r="V1654" s="253">
        <f t="shared" si="629"/>
        <v>5.8139233543971374E-18</v>
      </c>
      <c r="W1654" s="253">
        <f t="shared" si="630"/>
        <v>6.9873241416161915E-18</v>
      </c>
      <c r="X1654">
        <f t="shared" si="624"/>
        <v>113.65676595692612</v>
      </c>
      <c r="Y1654">
        <f t="shared" si="625"/>
        <v>15.595425926280697</v>
      </c>
      <c r="Z1654" s="55">
        <f t="shared" si="626"/>
        <v>8.5124747496230029</v>
      </c>
      <c r="AA1654" s="477">
        <f t="shared" si="631"/>
        <v>1.2526493543999739E-30</v>
      </c>
      <c r="AB1654" s="253">
        <f t="shared" si="632"/>
        <v>18054962461139.484</v>
      </c>
      <c r="AC1654" s="261">
        <f t="shared" si="633"/>
        <v>2.3112604299627728E-4</v>
      </c>
      <c r="AD1654" s="435">
        <f t="shared" si="635"/>
        <v>-1.5404755755584535E-2</v>
      </c>
      <c r="AE1654" s="478">
        <f t="shared" si="634"/>
        <v>-5.2318781614303568E-2</v>
      </c>
    </row>
    <row r="1655" spans="17:31" x14ac:dyDescent="0.3">
      <c r="Q1655" s="353">
        <v>1626</v>
      </c>
      <c r="R1655" s="54">
        <f t="shared" si="627"/>
        <v>6.5098926797642592E-44</v>
      </c>
      <c r="S1655" s="253">
        <f t="shared" si="622"/>
        <v>1.2479254856406383E-17</v>
      </c>
      <c r="T1655" s="253">
        <f t="shared" si="623"/>
        <v>5.6676844407336207E-18</v>
      </c>
      <c r="U1655">
        <f t="shared" si="628"/>
        <v>4.0568858024278247E-45</v>
      </c>
      <c r="V1655" s="253">
        <f t="shared" si="629"/>
        <v>5.6676844407336207E-18</v>
      </c>
      <c r="W1655" s="253">
        <f t="shared" si="630"/>
        <v>6.811570415672762E-18</v>
      </c>
      <c r="X1655">
        <f t="shared" si="624"/>
        <v>113.65676595692612</v>
      </c>
      <c r="Y1655">
        <f t="shared" si="625"/>
        <v>15.595425926280697</v>
      </c>
      <c r="Z1655" s="55">
        <f t="shared" si="626"/>
        <v>8.5124747496230029</v>
      </c>
      <c r="AA1655" s="477">
        <f t="shared" si="631"/>
        <v>1.1871122663878232E-30</v>
      </c>
      <c r="AB1655" s="253">
        <f t="shared" si="632"/>
        <v>18235512085750.879</v>
      </c>
      <c r="AC1655" s="261">
        <f t="shared" si="633"/>
        <v>2.2756560275516484E-4</v>
      </c>
      <c r="AD1655" s="435">
        <f t="shared" si="635"/>
        <v>-1.5404755755584811E-2</v>
      </c>
      <c r="AE1655" s="478">
        <f t="shared" si="634"/>
        <v>-5.2318781614303651E-2</v>
      </c>
    </row>
    <row r="1656" spans="17:31" x14ac:dyDescent="0.3">
      <c r="Q1656" s="353">
        <v>1627</v>
      </c>
      <c r="R1656" s="54">
        <f t="shared" si="627"/>
        <v>6.1082208181377416E-44</v>
      </c>
      <c r="S1656" s="253">
        <f t="shared" si="622"/>
        <v>1.2165361369635385E-17</v>
      </c>
      <c r="T1656" s="253">
        <f t="shared" si="623"/>
        <v>5.5251239071528593E-18</v>
      </c>
      <c r="U1656">
        <f t="shared" si="628"/>
        <v>3.8065687921746874E-45</v>
      </c>
      <c r="V1656" s="253">
        <f t="shared" si="629"/>
        <v>5.5251239071528593E-18</v>
      </c>
      <c r="W1656" s="253">
        <f t="shared" si="630"/>
        <v>6.6402374624825262E-18</v>
      </c>
      <c r="X1656">
        <f t="shared" si="624"/>
        <v>113.65676595692612</v>
      </c>
      <c r="Y1656">
        <f t="shared" si="625"/>
        <v>15.595425926280697</v>
      </c>
      <c r="Z1656" s="55">
        <f t="shared" si="626"/>
        <v>8.5124747496230029</v>
      </c>
      <c r="AA1656" s="477">
        <f t="shared" si="631"/>
        <v>1.1250039989710176E-30</v>
      </c>
      <c r="AB1656" s="253">
        <f t="shared" si="632"/>
        <v>18417867206608.387</v>
      </c>
      <c r="AC1656" s="261">
        <f t="shared" si="633"/>
        <v>2.2406001022634759E-4</v>
      </c>
      <c r="AD1656" s="435">
        <f t="shared" si="635"/>
        <v>-1.5404755755591372E-2</v>
      </c>
      <c r="AE1656" s="478">
        <f t="shared" si="634"/>
        <v>-5.2318781614303644E-2</v>
      </c>
    </row>
    <row r="1657" spans="17:31" x14ac:dyDescent="0.3">
      <c r="Q1657" s="353">
        <v>1628</v>
      </c>
      <c r="R1657" s="54">
        <f t="shared" si="627"/>
        <v>5.7313328189125254E-44</v>
      </c>
      <c r="S1657" s="253">
        <f t="shared" si="622"/>
        <v>1.1859363315898733E-17</v>
      </c>
      <c r="T1657" s="253">
        <f t="shared" si="623"/>
        <v>5.3861492305384398E-18</v>
      </c>
      <c r="U1657">
        <f t="shared" si="628"/>
        <v>3.5716967830070064E-45</v>
      </c>
      <c r="V1657" s="253">
        <f t="shared" si="629"/>
        <v>5.3861492305384398E-18</v>
      </c>
      <c r="W1657" s="253">
        <f t="shared" si="630"/>
        <v>6.4732140853602932E-18</v>
      </c>
      <c r="X1657">
        <f t="shared" si="624"/>
        <v>113.65676595692612</v>
      </c>
      <c r="Y1657">
        <f t="shared" si="625"/>
        <v>15.595425926280697</v>
      </c>
      <c r="Z1657" s="55">
        <f t="shared" si="626"/>
        <v>8.5124747496230029</v>
      </c>
      <c r="AA1657" s="477">
        <f t="shared" si="631"/>
        <v>1.0661451604336348E-30</v>
      </c>
      <c r="AB1657" s="253">
        <f t="shared" si="632"/>
        <v>18602045878674.473</v>
      </c>
      <c r="AC1657" s="261">
        <f t="shared" si="633"/>
        <v>2.2060842049421691E-4</v>
      </c>
      <c r="AD1657" s="435">
        <f t="shared" si="635"/>
        <v>-1.5404755755584667E-2</v>
      </c>
      <c r="AE1657" s="478">
        <f t="shared" si="634"/>
        <v>-5.2318781614303519E-2</v>
      </c>
    </row>
    <row r="1658" spans="17:31" x14ac:dyDescent="0.3">
      <c r="Q1658" s="353">
        <v>1629</v>
      </c>
      <c r="R1658" s="54">
        <f t="shared" si="627"/>
        <v>5.3776994740603459E-44</v>
      </c>
      <c r="S1658" s="253">
        <f t="shared" si="622"/>
        <v>1.1561062099604519E-17</v>
      </c>
      <c r="T1658" s="253">
        <f t="shared" si="623"/>
        <v>5.2506702150285754E-18</v>
      </c>
      <c r="U1658">
        <f t="shared" si="628"/>
        <v>3.3513167911132195E-45</v>
      </c>
      <c r="V1658" s="253">
        <f t="shared" si="629"/>
        <v>5.2506702150285754E-18</v>
      </c>
      <c r="W1658" s="253">
        <f t="shared" si="630"/>
        <v>6.3103918845759431E-18</v>
      </c>
      <c r="X1658">
        <f t="shared" si="624"/>
        <v>113.65676595692612</v>
      </c>
      <c r="Y1658">
        <f t="shared" si="625"/>
        <v>15.595425926280697</v>
      </c>
      <c r="Z1658" s="55">
        <f t="shared" si="626"/>
        <v>8.5124747496230029</v>
      </c>
      <c r="AA1658" s="477">
        <f t="shared" si="631"/>
        <v>1.0103657446157608E-30</v>
      </c>
      <c r="AB1658" s="253">
        <f t="shared" si="632"/>
        <v>18788066337461.219</v>
      </c>
      <c r="AC1658" s="261">
        <f t="shared" si="633"/>
        <v>2.1721000165887664E-4</v>
      </c>
      <c r="AD1658" s="435">
        <f t="shared" si="635"/>
        <v>-1.5404755755591635E-2</v>
      </c>
      <c r="AE1658" s="478">
        <f t="shared" si="634"/>
        <v>-5.2318781614303589E-2</v>
      </c>
    </row>
    <row r="1659" spans="17:31" x14ac:dyDescent="0.3">
      <c r="Q1659" s="353">
        <v>1630</v>
      </c>
      <c r="R1659" s="54">
        <f t="shared" si="627"/>
        <v>5.0458859303857695E-44</v>
      </c>
      <c r="S1659" s="253">
        <f t="shared" si="622"/>
        <v>1.1270264120480076E-17</v>
      </c>
      <c r="T1659" s="253">
        <f t="shared" si="623"/>
        <v>5.1185989334781158E-18</v>
      </c>
      <c r="U1659">
        <f t="shared" si="628"/>
        <v>3.1445346334639788E-45</v>
      </c>
      <c r="V1659" s="253">
        <f t="shared" si="629"/>
        <v>5.1185989334781158E-18</v>
      </c>
      <c r="W1659" s="253">
        <f t="shared" si="630"/>
        <v>6.15166518700196E-18</v>
      </c>
      <c r="X1659">
        <f t="shared" si="624"/>
        <v>113.65676595692612</v>
      </c>
      <c r="Y1659">
        <f t="shared" si="625"/>
        <v>15.595425926280697</v>
      </c>
      <c r="Z1659" s="55">
        <f t="shared" si="626"/>
        <v>8.5124747496230029</v>
      </c>
      <c r="AA1659" s="477">
        <f t="shared" si="631"/>
        <v>9.5750463987263564E-31</v>
      </c>
      <c r="AB1659" s="253">
        <f t="shared" si="632"/>
        <v>18975947000835.832</v>
      </c>
      <c r="AC1659" s="261">
        <f t="shared" si="633"/>
        <v>2.1386393463565227E-4</v>
      </c>
      <c r="AD1659" s="435">
        <f t="shared" si="635"/>
        <v>-1.5404755755581118E-2</v>
      </c>
      <c r="AE1659" s="478">
        <f t="shared" si="634"/>
        <v>-5.2318781614303554E-2</v>
      </c>
    </row>
    <row r="1660" spans="17:31" x14ac:dyDescent="0.3">
      <c r="Q1660" s="353">
        <v>1631</v>
      </c>
      <c r="R1660" s="54">
        <f t="shared" si="627"/>
        <v>4.7345458676665627E-44</v>
      </c>
      <c r="S1660" s="253">
        <f t="shared" si="622"/>
        <v>1.0986780647923905E-17</v>
      </c>
      <c r="T1660" s="253">
        <f t="shared" si="623"/>
        <v>4.989849670393155E-18</v>
      </c>
      <c r="U1660">
        <f t="shared" si="628"/>
        <v>2.9505112997001602E-45</v>
      </c>
      <c r="V1660" s="253">
        <f t="shared" si="629"/>
        <v>4.989849670393155E-18</v>
      </c>
      <c r="W1660" s="253">
        <f t="shared" si="630"/>
        <v>5.9969309775307496E-18</v>
      </c>
      <c r="X1660">
        <f t="shared" si="624"/>
        <v>113.65676595692612</v>
      </c>
      <c r="Y1660">
        <f t="shared" si="625"/>
        <v>15.595425926280697</v>
      </c>
      <c r="Z1660" s="55">
        <f t="shared" si="626"/>
        <v>8.5124747496230029</v>
      </c>
      <c r="AA1660" s="477">
        <f t="shared" si="631"/>
        <v>9.0740916372445676E-31</v>
      </c>
      <c r="AB1660" s="253">
        <f t="shared" si="632"/>
        <v>19165706470844.191</v>
      </c>
      <c r="AC1660" s="261">
        <f t="shared" si="633"/>
        <v>2.1056941295766096E-4</v>
      </c>
      <c r="AD1660" s="435">
        <f t="shared" si="635"/>
        <v>-1.5404755755588272E-2</v>
      </c>
      <c r="AE1660" s="478">
        <f t="shared" si="634"/>
        <v>-5.2318781614303637E-2</v>
      </c>
    </row>
    <row r="1661" spans="17:31" x14ac:dyDescent="0.3">
      <c r="Q1661" s="353">
        <v>1632</v>
      </c>
      <c r="R1661" s="54">
        <f t="shared" si="627"/>
        <v>4.4424160360130822E-44</v>
      </c>
      <c r="S1661" s="253">
        <f t="shared" si="622"/>
        <v>1.0710427698517273E-17</v>
      </c>
      <c r="T1661" s="253">
        <f t="shared" si="623"/>
        <v>4.8643388663006535E-18</v>
      </c>
      <c r="U1661">
        <f t="shared" si="628"/>
        <v>2.7684595478817949E-45</v>
      </c>
      <c r="V1661" s="253">
        <f t="shared" si="629"/>
        <v>4.8643388663006535E-18</v>
      </c>
      <c r="W1661" s="253">
        <f t="shared" si="630"/>
        <v>5.8460888322166194E-18</v>
      </c>
      <c r="X1661">
        <f t="shared" si="624"/>
        <v>113.65676595692612</v>
      </c>
      <c r="Y1661">
        <f t="shared" si="625"/>
        <v>15.595425926280697</v>
      </c>
      <c r="Z1661" s="55">
        <f t="shared" si="626"/>
        <v>8.5124747496230029</v>
      </c>
      <c r="AA1661" s="477">
        <f t="shared" si="631"/>
        <v>8.5993462185273911E-31</v>
      </c>
      <c r="AB1661" s="253">
        <f t="shared" si="632"/>
        <v>19357363535552.633</v>
      </c>
      <c r="AC1661" s="261">
        <f t="shared" si="633"/>
        <v>2.0732564258145136E-4</v>
      </c>
      <c r="AD1661" s="435">
        <f t="shared" si="635"/>
        <v>-1.5404755755584599E-2</v>
      </c>
      <c r="AE1661" s="478">
        <f t="shared" si="634"/>
        <v>-5.2318781614303533E-2</v>
      </c>
    </row>
    <row r="1662" spans="17:31" x14ac:dyDescent="0.3">
      <c r="Q1662" s="353">
        <v>1633</v>
      </c>
      <c r="R1662" s="54">
        <f t="shared" si="627"/>
        <v>4.1683111302822111E-44</v>
      </c>
      <c r="S1662" s="253">
        <f t="shared" si="622"/>
        <v>1.0441025916617582E-17</v>
      </c>
      <c r="T1662" s="253">
        <f t="shared" si="623"/>
        <v>4.7419850635177145E-18</v>
      </c>
      <c r="U1662">
        <f t="shared" si="628"/>
        <v>2.5976407102852808E-45</v>
      </c>
      <c r="V1662" s="253">
        <f t="shared" si="629"/>
        <v>4.7419850635177145E-18</v>
      </c>
      <c r="W1662" s="253">
        <f t="shared" si="630"/>
        <v>5.6990408530998679E-18</v>
      </c>
      <c r="X1662">
        <f t="shared" si="624"/>
        <v>113.65676595692612</v>
      </c>
      <c r="Y1662">
        <f t="shared" si="625"/>
        <v>15.595425926280697</v>
      </c>
      <c r="Z1662" s="55">
        <f t="shared" si="626"/>
        <v>8.5124747496230029</v>
      </c>
      <c r="AA1662" s="477">
        <f t="shared" si="631"/>
        <v>8.1494389016944689E-31</v>
      </c>
      <c r="AB1662" s="253">
        <f t="shared" si="632"/>
        <v>19550937170908.16</v>
      </c>
      <c r="AC1662" s="261">
        <f t="shared" si="633"/>
        <v>2.0413184169561373E-4</v>
      </c>
      <c r="AD1662" s="435">
        <f t="shared" si="635"/>
        <v>-1.5404755755588147E-2</v>
      </c>
      <c r="AE1662" s="478">
        <f t="shared" si="634"/>
        <v>-5.2318781614303617E-2</v>
      </c>
    </row>
    <row r="1663" spans="17:31" x14ac:dyDescent="0.3">
      <c r="Q1663" s="353">
        <v>1634</v>
      </c>
      <c r="R1663" s="54">
        <f t="shared" si="627"/>
        <v>3.911118980749015E-44</v>
      </c>
      <c r="S1663" s="253">
        <f t="shared" si="622"/>
        <v>1.0178400457954732E-17</v>
      </c>
      <c r="T1663" s="253">
        <f t="shared" si="623"/>
        <v>4.6227088532847102E-18</v>
      </c>
      <c r="U1663">
        <f t="shared" si="628"/>
        <v>2.4373616962885552E-45</v>
      </c>
      <c r="V1663" s="253">
        <f t="shared" si="629"/>
        <v>4.6227088532847102E-18</v>
      </c>
      <c r="W1663" s="253">
        <f t="shared" si="630"/>
        <v>5.5556916046700222E-18</v>
      </c>
      <c r="X1663">
        <f t="shared" si="624"/>
        <v>113.65676595692612</v>
      </c>
      <c r="Y1663">
        <f t="shared" si="625"/>
        <v>15.595425926280697</v>
      </c>
      <c r="Z1663" s="55">
        <f t="shared" si="626"/>
        <v>8.5124747496230029</v>
      </c>
      <c r="AA1663" s="477">
        <f t="shared" si="631"/>
        <v>7.7230701875176056E-31</v>
      </c>
      <c r="AB1663" s="253">
        <f t="shared" si="632"/>
        <v>19746446542617.242</v>
      </c>
      <c r="AC1663" s="261">
        <f t="shared" si="633"/>
        <v>2.0098724053235444E-4</v>
      </c>
      <c r="AD1663" s="435">
        <f t="shared" si="635"/>
        <v>-1.5404755755588037E-2</v>
      </c>
      <c r="AE1663" s="478">
        <f t="shared" si="634"/>
        <v>-5.2318781614303624E-2</v>
      </c>
    </row>
    <row r="1664" spans="17:31" x14ac:dyDescent="0.3">
      <c r="Q1664" s="353">
        <v>1635</v>
      </c>
      <c r="R1664" s="54">
        <f t="shared" si="627"/>
        <v>3.6697960405224256E-44</v>
      </c>
      <c r="S1664" s="253">
        <f t="shared" si="622"/>
        <v>9.9223808761558441E-18</v>
      </c>
      <c r="T1664" s="253">
        <f t="shared" si="623"/>
        <v>4.5064328242283938E-18</v>
      </c>
      <c r="U1664">
        <f t="shared" si="628"/>
        <v>2.2869721801835304E-45</v>
      </c>
      <c r="V1664" s="253">
        <f t="shared" si="629"/>
        <v>4.5064328242283938E-18</v>
      </c>
      <c r="W1664" s="253">
        <f t="shared" si="630"/>
        <v>5.4159480519274504E-18</v>
      </c>
      <c r="X1664">
        <f t="shared" si="624"/>
        <v>113.65676595692612</v>
      </c>
      <c r="Y1664">
        <f t="shared" si="625"/>
        <v>15.595425926280697</v>
      </c>
      <c r="Z1664" s="55">
        <f t="shared" si="626"/>
        <v>8.5124747496230029</v>
      </c>
      <c r="AA1664" s="477">
        <f t="shared" si="631"/>
        <v>7.3190085649849337E-31</v>
      </c>
      <c r="AB1664" s="253">
        <f t="shared" si="632"/>
        <v>19943911008043.414</v>
      </c>
      <c r="AC1664" s="261">
        <f t="shared" si="633"/>
        <v>1.9789108118196459E-4</v>
      </c>
      <c r="AD1664" s="435">
        <f t="shared" si="635"/>
        <v>-1.5404755755584615E-2</v>
      </c>
      <c r="AE1664" s="478">
        <f t="shared" si="634"/>
        <v>-5.2318781614303547E-2</v>
      </c>
    </row>
    <row r="1665" spans="17:31" x14ac:dyDescent="0.3">
      <c r="Q1665" s="353">
        <v>1636</v>
      </c>
      <c r="R1665" s="54">
        <f t="shared" si="627"/>
        <v>3.4433631513953433E-44</v>
      </c>
      <c r="S1665" s="253">
        <f t="shared" si="622"/>
        <v>9.6728010121235373E-18</v>
      </c>
      <c r="T1665" s="253">
        <f t="shared" si="623"/>
        <v>4.3930815121209926E-18</v>
      </c>
      <c r="U1665">
        <f t="shared" si="628"/>
        <v>2.1458619625054658E-45</v>
      </c>
      <c r="V1665" s="253">
        <f t="shared" si="629"/>
        <v>4.3930815121209926E-18</v>
      </c>
      <c r="W1665" s="253">
        <f t="shared" si="630"/>
        <v>5.2797195000025448E-18</v>
      </c>
      <c r="X1665">
        <f t="shared" si="624"/>
        <v>113.65676595692612</v>
      </c>
      <c r="Y1665">
        <f t="shared" si="625"/>
        <v>15.595425926280697</v>
      </c>
      <c r="Z1665" s="55">
        <f t="shared" si="626"/>
        <v>8.5124747496230029</v>
      </c>
      <c r="AA1665" s="477">
        <f t="shared" si="631"/>
        <v>6.9360869542402698E-31</v>
      </c>
      <c r="AB1665" s="253">
        <f t="shared" si="632"/>
        <v>20143350118123.848</v>
      </c>
      <c r="AC1665" s="261">
        <f t="shared" si="633"/>
        <v>1.9484261741014648E-4</v>
      </c>
      <c r="AD1665" s="435">
        <f t="shared" si="635"/>
        <v>-1.5404755755591585E-2</v>
      </c>
      <c r="AE1665" s="478">
        <f t="shared" si="634"/>
        <v>-5.231878161430354E-2</v>
      </c>
    </row>
    <row r="1666" spans="17:31" x14ac:dyDescent="0.3">
      <c r="Q1666" s="353">
        <v>1637</v>
      </c>
      <c r="R1666" s="54">
        <f t="shared" si="627"/>
        <v>3.2309015709492575E-44</v>
      </c>
      <c r="S1666" s="253">
        <f t="shared" si="622"/>
        <v>9.4294988861974215E-18</v>
      </c>
      <c r="T1666" s="253">
        <f t="shared" si="623"/>
        <v>4.282581350903358E-18</v>
      </c>
      <c r="U1666">
        <f t="shared" si="628"/>
        <v>2.0134584941729719E-45</v>
      </c>
      <c r="V1666" s="253">
        <f t="shared" si="629"/>
        <v>4.282581350903358E-18</v>
      </c>
      <c r="W1666" s="253">
        <f t="shared" si="630"/>
        <v>5.1469175352940636E-18</v>
      </c>
      <c r="X1666">
        <f t="shared" si="624"/>
        <v>113.65676595692612</v>
      </c>
      <c r="Y1666">
        <f t="shared" si="625"/>
        <v>15.595425926280697</v>
      </c>
      <c r="Z1666" s="55">
        <f t="shared" si="626"/>
        <v>8.5124747496230029</v>
      </c>
      <c r="AA1666" s="477">
        <f t="shared" si="631"/>
        <v>6.5731993356235525E-31</v>
      </c>
      <c r="AB1666" s="253">
        <f t="shared" si="632"/>
        <v>20344783619305.086</v>
      </c>
      <c r="AC1666" s="261">
        <f t="shared" si="633"/>
        <v>1.9184111447816501E-4</v>
      </c>
      <c r="AD1666" s="435">
        <f t="shared" si="635"/>
        <v>-1.5404755755581246E-2</v>
      </c>
      <c r="AE1666" s="478">
        <f t="shared" si="634"/>
        <v>-5.2318781614303651E-2</v>
      </c>
    </row>
    <row r="1667" spans="17:31" x14ac:dyDescent="0.3">
      <c r="Q1667" s="353">
        <v>1638</v>
      </c>
      <c r="R1667" s="54">
        <f t="shared" si="627"/>
        <v>3.0315492447935178E-44</v>
      </c>
      <c r="S1667" s="253">
        <f t="shared" si="622"/>
        <v>9.1923165930276445E-18</v>
      </c>
      <c r="T1667" s="253">
        <f t="shared" si="623"/>
        <v>4.1748606249398388E-18</v>
      </c>
      <c r="U1667">
        <f t="shared" si="628"/>
        <v>1.889224553392942E-45</v>
      </c>
      <c r="V1667" s="253">
        <f t="shared" si="629"/>
        <v>4.1748606249398388E-18</v>
      </c>
      <c r="W1667" s="253">
        <f t="shared" si="630"/>
        <v>5.0174559680878057E-18</v>
      </c>
      <c r="X1667">
        <f t="shared" si="624"/>
        <v>113.65676595692612</v>
      </c>
      <c r="Y1667">
        <f t="shared" si="625"/>
        <v>15.595425926280697</v>
      </c>
      <c r="Z1667" s="55">
        <f t="shared" si="626"/>
        <v>8.5124747496230029</v>
      </c>
      <c r="AA1667" s="477">
        <f t="shared" si="631"/>
        <v>6.229297555075778E-31</v>
      </c>
      <c r="AB1667" s="253">
        <f t="shared" si="632"/>
        <v>20548231455498.137</v>
      </c>
      <c r="AC1667" s="261">
        <f t="shared" si="633"/>
        <v>1.8888584896574839E-4</v>
      </c>
      <c r="AD1667" s="435">
        <f t="shared" si="635"/>
        <v>-1.5404755755591601E-2</v>
      </c>
      <c r="AE1667" s="478">
        <f t="shared" si="634"/>
        <v>-5.2318781614303651E-2</v>
      </c>
    </row>
    <row r="1668" spans="17:31" x14ac:dyDescent="0.3">
      <c r="Q1668" s="353">
        <v>1639</v>
      </c>
      <c r="R1668" s="54">
        <f t="shared" si="627"/>
        <v>2.8444973088140185E-44</v>
      </c>
      <c r="S1668" s="253">
        <f t="shared" si="622"/>
        <v>8.9611001990931074E-18</v>
      </c>
      <c r="T1668" s="253">
        <f t="shared" si="623"/>
        <v>4.0698494224742872E-18</v>
      </c>
      <c r="U1668">
        <f t="shared" si="628"/>
        <v>1.772656065904551E-45</v>
      </c>
      <c r="V1668" s="253">
        <f t="shared" si="629"/>
        <v>4.0698494224742872E-18</v>
      </c>
      <c r="W1668" s="253">
        <f t="shared" si="630"/>
        <v>4.8912507766188202E-18</v>
      </c>
      <c r="X1668">
        <f t="shared" si="624"/>
        <v>113.65676595692612</v>
      </c>
      <c r="Y1668">
        <f t="shared" si="625"/>
        <v>15.595425926280697</v>
      </c>
      <c r="Z1668" s="55">
        <f t="shared" si="626"/>
        <v>8.5124747496230029</v>
      </c>
      <c r="AA1668" s="477">
        <f t="shared" si="631"/>
        <v>5.9033882966812531E-31</v>
      </c>
      <c r="AB1668" s="253">
        <f t="shared" si="632"/>
        <v>20753713770053.117</v>
      </c>
      <c r="AC1668" s="261">
        <f t="shared" si="633"/>
        <v>1.8597610859674479E-4</v>
      </c>
      <c r="AD1668" s="435">
        <f t="shared" si="635"/>
        <v>-1.5404755755584592E-2</v>
      </c>
      <c r="AE1668" s="478">
        <f t="shared" si="634"/>
        <v>-5.2318781614303596E-2</v>
      </c>
    </row>
    <row r="1669" spans="17:31" x14ac:dyDescent="0.3">
      <c r="Q1669" s="353">
        <v>1640</v>
      </c>
      <c r="R1669" s="54">
        <f t="shared" si="627"/>
        <v>2.6689868072393108E-44</v>
      </c>
      <c r="S1669" s="253">
        <f t="shared" si="622"/>
        <v>8.7356996427967845E-18</v>
      </c>
      <c r="T1669" s="253">
        <f t="shared" si="623"/>
        <v>3.9674795902564965E-18</v>
      </c>
      <c r="U1669">
        <f t="shared" si="628"/>
        <v>1.6632800597180402E-45</v>
      </c>
      <c r="V1669" s="253">
        <f t="shared" si="629"/>
        <v>3.9674795902564965E-18</v>
      </c>
      <c r="W1669" s="253">
        <f t="shared" si="630"/>
        <v>4.768220052540288E-18</v>
      </c>
      <c r="X1669">
        <f t="shared" si="624"/>
        <v>113.65676595692612</v>
      </c>
      <c r="Y1669">
        <f t="shared" si="625"/>
        <v>15.595425926280697</v>
      </c>
      <c r="Z1669" s="55">
        <f t="shared" si="626"/>
        <v>8.5124747496230029</v>
      </c>
      <c r="AA1669" s="477">
        <f t="shared" si="631"/>
        <v>5.5945302136027512E-31</v>
      </c>
      <c r="AB1669" s="253">
        <f t="shared" si="632"/>
        <v>20961250907753.648</v>
      </c>
      <c r="AC1669" s="261">
        <f t="shared" si="633"/>
        <v>1.8311119206743719E-4</v>
      </c>
      <c r="AD1669" s="435">
        <f t="shared" si="635"/>
        <v>-1.5404755755588195E-2</v>
      </c>
      <c r="AE1669" s="478">
        <f t="shared" si="634"/>
        <v>-5.2318781614303547E-2</v>
      </c>
    </row>
    <row r="1670" spans="17:31" x14ac:dyDescent="0.3">
      <c r="Q1670" s="353">
        <v>1641</v>
      </c>
      <c r="R1670" s="54">
        <f t="shared" si="627"/>
        <v>2.5043056132078215E-44</v>
      </c>
      <c r="S1670" s="253">
        <f t="shared" si="622"/>
        <v>8.5159686370745393E-18</v>
      </c>
      <c r="T1670" s="253">
        <f t="shared" si="623"/>
        <v>3.8676846893101949E-18</v>
      </c>
      <c r="U1670">
        <f t="shared" si="628"/>
        <v>1.5606527460497286E-45</v>
      </c>
      <c r="V1670" s="253">
        <f t="shared" si="629"/>
        <v>3.8676846893101949E-18</v>
      </c>
      <c r="W1670" s="253">
        <f t="shared" si="630"/>
        <v>4.6482839477643444E-18</v>
      </c>
      <c r="X1670">
        <f t="shared" si="624"/>
        <v>113.65676595692612</v>
      </c>
      <c r="Y1670">
        <f t="shared" si="625"/>
        <v>15.595425926280697</v>
      </c>
      <c r="Z1670" s="55">
        <f t="shared" si="626"/>
        <v>8.5124747496230029</v>
      </c>
      <c r="AA1670" s="477">
        <f t="shared" si="631"/>
        <v>5.3018312091226453E-31</v>
      </c>
      <c r="AB1670" s="253">
        <f t="shared" si="632"/>
        <v>21170863416831.184</v>
      </c>
      <c r="AC1670" s="261">
        <f t="shared" si="633"/>
        <v>1.8029040887752377E-4</v>
      </c>
      <c r="AD1670" s="435">
        <f t="shared" si="635"/>
        <v>-1.5404755755587958E-2</v>
      </c>
      <c r="AE1670" s="478">
        <f t="shared" si="634"/>
        <v>-5.2318781614303644E-2</v>
      </c>
    </row>
    <row r="1671" spans="17:31" x14ac:dyDescent="0.3">
      <c r="Q1671" s="353">
        <v>1642</v>
      </c>
      <c r="R1671" s="54">
        <f t="shared" si="627"/>
        <v>2.3497855393415118E-44</v>
      </c>
      <c r="S1671" s="253">
        <f t="shared" si="622"/>
        <v>8.3017645744536456E-18</v>
      </c>
      <c r="T1671" s="253">
        <f t="shared" si="623"/>
        <v>3.7703999518136191E-18</v>
      </c>
      <c r="U1671">
        <f t="shared" si="628"/>
        <v>1.4643577186667227E-45</v>
      </c>
      <c r="V1671" s="253">
        <f t="shared" si="629"/>
        <v>3.7703999518136191E-18</v>
      </c>
      <c r="W1671" s="253">
        <f t="shared" si="630"/>
        <v>4.5313646226400265E-18</v>
      </c>
      <c r="X1671">
        <f t="shared" si="624"/>
        <v>113.65676595692612</v>
      </c>
      <c r="Y1671">
        <f t="shared" si="625"/>
        <v>15.595425926280697</v>
      </c>
      <c r="Z1671" s="55">
        <f t="shared" si="626"/>
        <v>8.5124747496230029</v>
      </c>
      <c r="AA1671" s="477">
        <f t="shared" si="631"/>
        <v>5.0244458599366588E-31</v>
      </c>
      <c r="AB1671" s="253">
        <f t="shared" si="632"/>
        <v>21382572050999.496</v>
      </c>
      <c r="AC1671" s="261">
        <f t="shared" si="633"/>
        <v>1.77513079163691E-4</v>
      </c>
      <c r="AD1671" s="435">
        <f t="shared" si="635"/>
        <v>-1.5404755755584764E-2</v>
      </c>
      <c r="AE1671" s="478">
        <f t="shared" si="634"/>
        <v>-5.2318781614303526E-2</v>
      </c>
    </row>
    <row r="1672" spans="17:31" x14ac:dyDescent="0.3">
      <c r="Q1672" s="353">
        <v>1643</v>
      </c>
      <c r="R1672" s="54">
        <f t="shared" si="627"/>
        <v>2.2047996266022325E-44</v>
      </c>
      <c r="S1672" s="253">
        <f t="shared" si="622"/>
        <v>8.0929484344988265E-18</v>
      </c>
      <c r="T1672" s="253">
        <f t="shared" si="623"/>
        <v>3.6755622390644144E-18</v>
      </c>
      <c r="U1672">
        <f t="shared" si="628"/>
        <v>1.3740042643352263E-45</v>
      </c>
      <c r="V1672" s="253">
        <f t="shared" si="629"/>
        <v>3.6755622390644144E-18</v>
      </c>
      <c r="W1672" s="253">
        <f t="shared" si="630"/>
        <v>4.4173861954344121E-18</v>
      </c>
      <c r="X1672">
        <f t="shared" si="624"/>
        <v>113.65676595692612</v>
      </c>
      <c r="Y1672">
        <f t="shared" si="625"/>
        <v>15.595425926280697</v>
      </c>
      <c r="Z1672" s="55">
        <f t="shared" si="626"/>
        <v>8.5124747496230029</v>
      </c>
      <c r="AA1672" s="477">
        <f t="shared" si="631"/>
        <v>4.7615729742577414E-31</v>
      </c>
      <c r="AB1672" s="253">
        <f t="shared" si="632"/>
        <v>21596397771509.492</v>
      </c>
      <c r="AC1672" s="261">
        <f t="shared" si="633"/>
        <v>1.7477853353575258E-4</v>
      </c>
      <c r="AD1672" s="435">
        <f t="shared" si="635"/>
        <v>-1.5404755755584662E-2</v>
      </c>
      <c r="AE1672" s="478">
        <f t="shared" si="634"/>
        <v>-5.2318781614303513E-2</v>
      </c>
    </row>
    <row r="1673" spans="17:31" x14ac:dyDescent="0.3">
      <c r="Q1673" s="353">
        <v>1644</v>
      </c>
      <c r="R1673" s="54">
        <f t="shared" si="627"/>
        <v>2.0687596004304279E-44</v>
      </c>
      <c r="S1673" s="253">
        <f t="shared" si="622"/>
        <v>7.8893846935869573E-18</v>
      </c>
      <c r="T1673" s="253">
        <f t="shared" si="623"/>
        <v>3.5831100005021542E-18</v>
      </c>
      <c r="U1673">
        <f t="shared" si="628"/>
        <v>1.2892257775171779E-45</v>
      </c>
      <c r="V1673" s="253">
        <f t="shared" si="629"/>
        <v>3.5831100005021542E-18</v>
      </c>
      <c r="W1673" s="253">
        <f t="shared" si="630"/>
        <v>4.3062746930848031E-18</v>
      </c>
      <c r="X1673">
        <f t="shared" si="624"/>
        <v>113.65676595692612</v>
      </c>
      <c r="Y1673">
        <f t="shared" si="625"/>
        <v>15.595425926280697</v>
      </c>
      <c r="Z1673" s="55">
        <f t="shared" si="626"/>
        <v>8.5124747496230029</v>
      </c>
      <c r="AA1673" s="477">
        <f t="shared" si="631"/>
        <v>4.5124532776769803E-31</v>
      </c>
      <c r="AB1673" s="253">
        <f t="shared" si="632"/>
        <v>21812361749224.586</v>
      </c>
      <c r="AC1673" s="261">
        <f t="shared" si="633"/>
        <v>1.7208611291531445E-4</v>
      </c>
      <c r="AD1673" s="435">
        <f t="shared" si="635"/>
        <v>-1.5404755755588096E-2</v>
      </c>
      <c r="AE1673" s="478">
        <f t="shared" si="634"/>
        <v>-5.2318781614303644E-2</v>
      </c>
    </row>
    <row r="1674" spans="17:31" x14ac:dyDescent="0.3">
      <c r="Q1674" s="353">
        <v>1645</v>
      </c>
      <c r="R1674" s="54">
        <f t="shared" si="627"/>
        <v>1.9411134838445685E-44</v>
      </c>
      <c r="S1674" s="253">
        <f t="shared" si="622"/>
        <v>7.6909412369508878E-18</v>
      </c>
      <c r="T1674" s="253">
        <f t="shared" si="623"/>
        <v>3.4929832337614091E-18</v>
      </c>
      <c r="U1674">
        <f t="shared" si="628"/>
        <v>1.2096782728828969E-45</v>
      </c>
      <c r="V1674" s="253">
        <f t="shared" si="629"/>
        <v>3.4929832337614091E-18</v>
      </c>
      <c r="W1674" s="253">
        <f t="shared" si="630"/>
        <v>4.1979580031894787E-18</v>
      </c>
      <c r="X1674">
        <f t="shared" si="624"/>
        <v>113.65676595692612</v>
      </c>
      <c r="Y1674">
        <f t="shared" si="625"/>
        <v>15.595425926280697</v>
      </c>
      <c r="Z1674" s="55">
        <f t="shared" si="626"/>
        <v>8.5124747496230029</v>
      </c>
      <c r="AA1674" s="477">
        <f t="shared" si="631"/>
        <v>4.2763672200974498E-31</v>
      </c>
      <c r="AB1674" s="253">
        <f t="shared" si="632"/>
        <v>22030485366716.832</v>
      </c>
      <c r="AC1674" s="261">
        <f t="shared" si="633"/>
        <v>1.6943516837692545E-4</v>
      </c>
      <c r="AD1674" s="435">
        <f t="shared" si="635"/>
        <v>-1.5404755755588256E-2</v>
      </c>
      <c r="AE1674" s="478">
        <f t="shared" si="634"/>
        <v>-5.231878161430361E-2</v>
      </c>
    </row>
    <row r="1675" spans="17:31" x14ac:dyDescent="0.3">
      <c r="Q1675" s="353">
        <v>1646</v>
      </c>
      <c r="R1675" s="54">
        <f t="shared" si="627"/>
        <v>1.8213433578165592E-44</v>
      </c>
      <c r="S1675" s="253">
        <f t="shared" si="622"/>
        <v>7.4974892729357424E-18</v>
      </c>
      <c r="T1675" s="253">
        <f t="shared" si="623"/>
        <v>3.4051234457296632E-18</v>
      </c>
      <c r="U1675">
        <f t="shared" si="628"/>
        <v>1.1350389896043255E-45</v>
      </c>
      <c r="V1675" s="253">
        <f t="shared" si="629"/>
        <v>3.4051234457296632E-18</v>
      </c>
      <c r="W1675" s="253">
        <f t="shared" si="630"/>
        <v>4.0923658272060795E-18</v>
      </c>
      <c r="X1675">
        <f t="shared" si="624"/>
        <v>113.65676595692612</v>
      </c>
      <c r="Y1675">
        <f t="shared" si="625"/>
        <v>15.595425926280697</v>
      </c>
      <c r="Z1675" s="55">
        <f t="shared" si="626"/>
        <v>8.5124747496230029</v>
      </c>
      <c r="AA1675" s="477">
        <f t="shared" si="631"/>
        <v>4.0526328974066052E-31</v>
      </c>
      <c r="AB1675" s="253">
        <f t="shared" si="632"/>
        <v>22250790220384</v>
      </c>
      <c r="AC1675" s="261">
        <f t="shared" si="633"/>
        <v>1.6682506099167257E-4</v>
      </c>
      <c r="AD1675" s="435">
        <f t="shared" si="635"/>
        <v>-1.5404755755584521E-2</v>
      </c>
      <c r="AE1675" s="478">
        <f t="shared" si="634"/>
        <v>-5.2318781614303513E-2</v>
      </c>
    </row>
    <row r="1676" spans="17:31" x14ac:dyDescent="0.3">
      <c r="Q1676" s="353">
        <v>1647</v>
      </c>
      <c r="R1676" s="54">
        <f t="shared" si="627"/>
        <v>1.708963259835933E-44</v>
      </c>
      <c r="S1676" s="253">
        <f t="shared" si="622"/>
        <v>7.3089032494119273E-18</v>
      </c>
      <c r="T1676" s="253">
        <f t="shared" si="623"/>
        <v>3.3194736145847333E-18</v>
      </c>
      <c r="U1676">
        <f t="shared" si="628"/>
        <v>1.0650050817658388E-45</v>
      </c>
      <c r="V1676" s="253">
        <f t="shared" si="629"/>
        <v>3.3194736145847333E-18</v>
      </c>
      <c r="W1676" s="253">
        <f t="shared" si="630"/>
        <v>3.989429634827194E-18</v>
      </c>
      <c r="X1676">
        <f t="shared" si="624"/>
        <v>113.65676595692612</v>
      </c>
      <c r="Y1676">
        <f t="shared" si="625"/>
        <v>15.595425926280697</v>
      </c>
      <c r="Z1676" s="55">
        <f t="shared" si="626"/>
        <v>8.5124747496230029</v>
      </c>
      <c r="AA1676" s="477">
        <f t="shared" si="631"/>
        <v>3.8406040818842467E-31</v>
      </c>
      <c r="AB1676" s="253">
        <f t="shared" si="632"/>
        <v>22473298122587.84</v>
      </c>
      <c r="AC1676" s="261">
        <f t="shared" si="633"/>
        <v>1.6425516167318475E-4</v>
      </c>
      <c r="AD1676" s="435">
        <f t="shared" si="635"/>
        <v>-1.5404755755588227E-2</v>
      </c>
      <c r="AE1676" s="478">
        <f t="shared" si="634"/>
        <v>-5.2318781614303561E-2</v>
      </c>
    </row>
    <row r="1677" spans="17:31" x14ac:dyDescent="0.3">
      <c r="Q1677" s="353">
        <v>1648</v>
      </c>
      <c r="R1677" s="54">
        <f t="shared" si="627"/>
        <v>1.6035172121363448E-44</v>
      </c>
      <c r="S1677" s="253">
        <f t="shared" si="622"/>
        <v>7.1250607722906263E-18</v>
      </c>
      <c r="T1677" s="253">
        <f t="shared" si="623"/>
        <v>3.235978152787075E-18</v>
      </c>
      <c r="U1677">
        <f t="shared" si="628"/>
        <v>9.9929238957901804E-46</v>
      </c>
      <c r="V1677" s="253">
        <f t="shared" si="629"/>
        <v>3.235978152787075E-18</v>
      </c>
      <c r="W1677" s="253">
        <f t="shared" si="630"/>
        <v>3.8890826195035513E-18</v>
      </c>
      <c r="X1677">
        <f t="shared" si="624"/>
        <v>113.65676595692612</v>
      </c>
      <c r="Y1677">
        <f t="shared" si="625"/>
        <v>15.595425926280697</v>
      </c>
      <c r="Z1677" s="55">
        <f t="shared" si="626"/>
        <v>8.5124747496230029</v>
      </c>
      <c r="AA1677" s="477">
        <f t="shared" si="631"/>
        <v>3.6396683556571418E-31</v>
      </c>
      <c r="AB1677" s="253">
        <f t="shared" si="632"/>
        <v>22698031103813.719</v>
      </c>
      <c r="AC1677" s="261">
        <f t="shared" si="633"/>
        <v>1.6172485102601528E-4</v>
      </c>
      <c r="AD1677" s="435">
        <f t="shared" si="635"/>
        <v>-1.5404755755584556E-2</v>
      </c>
      <c r="AE1677" s="478">
        <f t="shared" si="634"/>
        <v>-5.2318781614303603E-2</v>
      </c>
    </row>
    <row r="1678" spans="17:31" x14ac:dyDescent="0.3">
      <c r="Q1678" s="353">
        <v>1649</v>
      </c>
      <c r="R1678" s="54">
        <f t="shared" si="627"/>
        <v>1.504577371583967E-44</v>
      </c>
      <c r="S1678" s="253">
        <f t="shared" si="622"/>
        <v>6.9458425260888494E-18</v>
      </c>
      <c r="T1678" s="253">
        <f t="shared" si="623"/>
        <v>3.1545828710029283E-18</v>
      </c>
      <c r="U1678">
        <f t="shared" si="628"/>
        <v>9.3763428641564142E-46</v>
      </c>
      <c r="V1678" s="253">
        <f t="shared" si="629"/>
        <v>3.1545828710029283E-18</v>
      </c>
      <c r="W1678" s="253">
        <f t="shared" si="630"/>
        <v>3.7912596550859214E-18</v>
      </c>
      <c r="X1678">
        <f t="shared" si="624"/>
        <v>113.65676595692612</v>
      </c>
      <c r="Y1678">
        <f t="shared" si="625"/>
        <v>15.595425926280697</v>
      </c>
      <c r="Z1678" s="55">
        <f t="shared" si="626"/>
        <v>8.5124747496230029</v>
      </c>
      <c r="AA1678" s="477">
        <f t="shared" si="631"/>
        <v>3.4492453418090244E-31</v>
      </c>
      <c r="AB1678" s="253">
        <f t="shared" si="632"/>
        <v>22925011414851.855</v>
      </c>
      <c r="AC1678" s="261">
        <f t="shared" si="633"/>
        <v>1.5923351919635065E-4</v>
      </c>
      <c r="AD1678" s="435">
        <f t="shared" si="635"/>
        <v>-1.5404755755588062E-2</v>
      </c>
      <c r="AE1678" s="478">
        <f t="shared" si="634"/>
        <v>-5.2318781614303582E-2</v>
      </c>
    </row>
    <row r="1679" spans="17:31" x14ac:dyDescent="0.3">
      <c r="Q1679" s="353">
        <v>1650</v>
      </c>
      <c r="R1679" s="54">
        <f t="shared" si="627"/>
        <v>1.4117422937210321E-44</v>
      </c>
      <c r="S1679" s="253">
        <f t="shared" si="622"/>
        <v>6.771132196492766E-18</v>
      </c>
      <c r="T1679" s="253">
        <f t="shared" si="623"/>
        <v>3.075234942935025E-18</v>
      </c>
      <c r="U1679">
        <f t="shared" si="628"/>
        <v>8.7978059698077033E-46</v>
      </c>
      <c r="V1679" s="253">
        <f t="shared" si="629"/>
        <v>3.075234942935025E-18</v>
      </c>
      <c r="W1679" s="253">
        <f t="shared" si="630"/>
        <v>3.695897253557741E-18</v>
      </c>
      <c r="X1679">
        <f t="shared" si="624"/>
        <v>113.65676595692612</v>
      </c>
      <c r="Y1679">
        <f t="shared" si="625"/>
        <v>15.595425926280697</v>
      </c>
      <c r="Z1679" s="55">
        <f t="shared" si="626"/>
        <v>8.5124747496230029</v>
      </c>
      <c r="AA1679" s="477">
        <f t="shared" si="631"/>
        <v>3.2687850280367642E-31</v>
      </c>
      <c r="AB1679" s="253">
        <f t="shared" si="632"/>
        <v>23154261529000.375</v>
      </c>
      <c r="AC1679" s="261">
        <f t="shared" si="633"/>
        <v>1.5678056572502756E-4</v>
      </c>
      <c r="AD1679" s="435">
        <f t="shared" si="635"/>
        <v>-1.5404755755591616E-2</v>
      </c>
      <c r="AE1679" s="478">
        <f t="shared" si="634"/>
        <v>-5.2318781614303554E-2</v>
      </c>
    </row>
    <row r="1680" spans="17:31" x14ac:dyDescent="0.3">
      <c r="Q1680" s="353">
        <v>1651</v>
      </c>
      <c r="R1680" s="54">
        <f t="shared" si="627"/>
        <v>1.3246353039209559E-44</v>
      </c>
      <c r="S1680" s="253">
        <f t="shared" si="622"/>
        <v>6.6008163948683307E-18</v>
      </c>
      <c r="T1680" s="253">
        <f t="shared" si="623"/>
        <v>2.9978828710376924E-18</v>
      </c>
      <c r="U1680">
        <f t="shared" si="628"/>
        <v>8.2549658223646715E-46</v>
      </c>
      <c r="V1680" s="253">
        <f t="shared" si="629"/>
        <v>2.9978828710376924E-18</v>
      </c>
      <c r="W1680" s="253">
        <f t="shared" si="630"/>
        <v>3.6029335238306383E-18</v>
      </c>
      <c r="X1680">
        <f t="shared" si="624"/>
        <v>113.65676595692612</v>
      </c>
      <c r="Y1680">
        <f t="shared" si="625"/>
        <v>15.595425926280697</v>
      </c>
      <c r="Z1680" s="55">
        <f t="shared" si="626"/>
        <v>8.5124747496230029</v>
      </c>
      <c r="AA1680" s="477">
        <f t="shared" si="631"/>
        <v>3.0977661780108037E-31</v>
      </c>
      <c r="AB1680" s="253">
        <f t="shared" si="632"/>
        <v>23385804144290.379</v>
      </c>
      <c r="AC1680" s="261">
        <f t="shared" si="633"/>
        <v>1.5436539940281166E-4</v>
      </c>
      <c r="AD1680" s="435">
        <f t="shared" si="635"/>
        <v>-1.5404755755581217E-2</v>
      </c>
      <c r="AE1680" s="478">
        <f t="shared" si="634"/>
        <v>-5.2318781614303533E-2</v>
      </c>
    </row>
    <row r="1681" spans="17:31" x14ac:dyDescent="0.3">
      <c r="Q1681" s="353">
        <v>1652</v>
      </c>
      <c r="R1681" s="54">
        <f t="shared" si="627"/>
        <v>1.2429029690460583E-44</v>
      </c>
      <c r="S1681" s="253">
        <f t="shared" si="622"/>
        <v>6.4347845846712094E-18</v>
      </c>
      <c r="T1681" s="253">
        <f t="shared" si="623"/>
        <v>2.9224764530945586E-18</v>
      </c>
      <c r="U1681">
        <f t="shared" si="628"/>
        <v>7.7456198695750835E-46</v>
      </c>
      <c r="V1681" s="253">
        <f t="shared" si="629"/>
        <v>2.9224764530945586E-18</v>
      </c>
      <c r="W1681" s="253">
        <f t="shared" si="630"/>
        <v>3.5123081315766512E-18</v>
      </c>
      <c r="X1681">
        <f t="shared" si="624"/>
        <v>113.65676595692612</v>
      </c>
      <c r="Y1681">
        <f t="shared" si="625"/>
        <v>15.595425926280697</v>
      </c>
      <c r="Z1681" s="55">
        <f t="shared" si="626"/>
        <v>8.5124747496230029</v>
      </c>
      <c r="AA1681" s="477">
        <f t="shared" si="631"/>
        <v>2.9356948258512806E-31</v>
      </c>
      <c r="AB1681" s="253">
        <f t="shared" si="632"/>
        <v>23619662185733.281</v>
      </c>
      <c r="AC1681" s="261">
        <f t="shared" si="633"/>
        <v>1.5198743812789753E-4</v>
      </c>
      <c r="AD1681" s="435">
        <f t="shared" si="635"/>
        <v>-1.5404755755588159E-2</v>
      </c>
      <c r="AE1681" s="478">
        <f t="shared" si="634"/>
        <v>-5.2318781614303561E-2</v>
      </c>
    </row>
    <row r="1682" spans="17:31" x14ac:dyDescent="0.3">
      <c r="Q1682" s="353">
        <v>1653</v>
      </c>
      <c r="R1682" s="54">
        <f t="shared" si="627"/>
        <v>1.1662136634067012E-44</v>
      </c>
      <c r="S1682" s="253">
        <f t="shared" si="622"/>
        <v>6.2729290097074238E-18</v>
      </c>
      <c r="T1682" s="253">
        <f t="shared" si="623"/>
        <v>2.8489667496367986E-18</v>
      </c>
      <c r="U1682">
        <f t="shared" si="628"/>
        <v>7.2677014605459167E-46</v>
      </c>
      <c r="V1682" s="253">
        <f t="shared" si="629"/>
        <v>2.8489667496367986E-18</v>
      </c>
      <c r="W1682" s="253">
        <f t="shared" si="630"/>
        <v>3.4239622600706253E-18</v>
      </c>
      <c r="X1682">
        <f t="shared" si="624"/>
        <v>113.65676595692612</v>
      </c>
      <c r="Y1682">
        <f t="shared" si="625"/>
        <v>15.595425926280697</v>
      </c>
      <c r="Z1682" s="55">
        <f t="shared" si="626"/>
        <v>8.5124747496230029</v>
      </c>
      <c r="AA1682" s="477">
        <f t="shared" si="631"/>
        <v>2.7821028493713266E-31</v>
      </c>
      <c r="AB1682" s="253">
        <f t="shared" si="632"/>
        <v>23855858807590.613</v>
      </c>
      <c r="AC1682" s="261">
        <f t="shared" si="633"/>
        <v>1.4964610876562026E-4</v>
      </c>
      <c r="AD1682" s="435">
        <f t="shared" si="635"/>
        <v>-1.5404755755584521E-2</v>
      </c>
      <c r="AE1682" s="478">
        <f t="shared" si="634"/>
        <v>-5.2318781614303561E-2</v>
      </c>
    </row>
    <row r="1683" spans="17:31" x14ac:dyDescent="0.3">
      <c r="Q1683" s="353">
        <v>1654</v>
      </c>
      <c r="R1683" s="54">
        <f t="shared" si="627"/>
        <v>1.0942562232032761E-44</v>
      </c>
      <c r="S1683" s="253">
        <f t="shared" si="622"/>
        <v>6.1151446241987684E-18</v>
      </c>
      <c r="T1683" s="253">
        <f t="shared" si="623"/>
        <v>2.77730605218105E-18</v>
      </c>
      <c r="U1683">
        <f t="shared" si="628"/>
        <v>6.8192714603897611E-46</v>
      </c>
      <c r="V1683" s="253">
        <f t="shared" si="629"/>
        <v>2.77730605218105E-18</v>
      </c>
      <c r="W1683" s="253">
        <f t="shared" si="630"/>
        <v>3.3378385720177184E-18</v>
      </c>
      <c r="X1683">
        <f t="shared" si="624"/>
        <v>113.65676595692612</v>
      </c>
      <c r="Y1683">
        <f t="shared" si="625"/>
        <v>15.595425926280697</v>
      </c>
      <c r="Z1683" s="55">
        <f t="shared" si="626"/>
        <v>8.5124747496230029</v>
      </c>
      <c r="AA1683" s="477">
        <f t="shared" si="631"/>
        <v>2.6365466179665362E-31</v>
      </c>
      <c r="AB1683" s="253">
        <f t="shared" si="632"/>
        <v>24094417395666.52</v>
      </c>
      <c r="AC1683" s="261">
        <f t="shared" si="633"/>
        <v>1.4734084701031115E-4</v>
      </c>
      <c r="AD1683" s="435">
        <f t="shared" si="635"/>
        <v>-1.5404755755591795E-2</v>
      </c>
      <c r="AE1683" s="478">
        <f t="shared" si="634"/>
        <v>-5.2318781614303665E-2</v>
      </c>
    </row>
    <row r="1684" spans="17:31" x14ac:dyDescent="0.3">
      <c r="Q1684" s="353">
        <v>1655</v>
      </c>
      <c r="R1684" s="54">
        <f t="shared" si="627"/>
        <v>1.0267386839914962E-44</v>
      </c>
      <c r="S1684" s="253">
        <f t="shared" si="622"/>
        <v>5.961329024606837E-18</v>
      </c>
      <c r="T1684" s="253">
        <f t="shared" si="623"/>
        <v>2.7074478522660312E-18</v>
      </c>
      <c r="U1684">
        <f t="shared" si="628"/>
        <v>6.3985103822623524E-46</v>
      </c>
      <c r="V1684" s="253">
        <f t="shared" si="629"/>
        <v>2.7074478522660312E-18</v>
      </c>
      <c r="W1684" s="253">
        <f t="shared" si="630"/>
        <v>3.2538811723408058E-18</v>
      </c>
      <c r="X1684">
        <f t="shared" si="624"/>
        <v>113.65676595692612</v>
      </c>
      <c r="Y1684">
        <f t="shared" si="625"/>
        <v>15.595425926280697</v>
      </c>
      <c r="Z1684" s="55">
        <f t="shared" si="626"/>
        <v>8.5124747496230029</v>
      </c>
      <c r="AA1684" s="477">
        <f t="shared" si="631"/>
        <v>2.4986057112452141E-31</v>
      </c>
      <c r="AB1684" s="253">
        <f t="shared" si="632"/>
        <v>24335361569623.184</v>
      </c>
      <c r="AC1684" s="261">
        <f t="shared" si="633"/>
        <v>1.4507109724929687E-4</v>
      </c>
      <c r="AD1684" s="435">
        <f t="shared" si="635"/>
        <v>-1.5404755755581125E-2</v>
      </c>
      <c r="AE1684" s="478">
        <f t="shared" si="634"/>
        <v>-5.2318781614303658E-2</v>
      </c>
    </row>
    <row r="1685" spans="17:31" x14ac:dyDescent="0.3">
      <c r="Q1685" s="353">
        <v>1656</v>
      </c>
      <c r="R1685" s="54">
        <f t="shared" si="627"/>
        <v>9.6338709604830472E-45</v>
      </c>
      <c r="S1685" s="253">
        <f t="shared" si="622"/>
        <v>5.8113823831723229E-18</v>
      </c>
      <c r="T1685" s="253">
        <f t="shared" si="623"/>
        <v>2.6393468112681886E-18</v>
      </c>
      <c r="U1685">
        <f t="shared" si="628"/>
        <v>6.0037110048672416E-46</v>
      </c>
      <c r="V1685" s="253">
        <f t="shared" si="629"/>
        <v>2.6393468112681886E-18</v>
      </c>
      <c r="W1685" s="253">
        <f t="shared" si="630"/>
        <v>3.1720355719041343E-18</v>
      </c>
      <c r="X1685">
        <f t="shared" si="624"/>
        <v>113.65676595692612</v>
      </c>
      <c r="Y1685">
        <f t="shared" si="625"/>
        <v>15.595425926280697</v>
      </c>
      <c r="Z1685" s="55">
        <f t="shared" si="626"/>
        <v>8.5124747496230029</v>
      </c>
      <c r="AA1685" s="477">
        <f t="shared" si="631"/>
        <v>2.3678817046983241E-31</v>
      </c>
      <c r="AB1685" s="253">
        <f t="shared" si="632"/>
        <v>24578715185319.414</v>
      </c>
      <c r="AC1685" s="261">
        <f t="shared" si="633"/>
        <v>1.4283631242897576E-4</v>
      </c>
      <c r="AD1685" s="435">
        <f t="shared" si="635"/>
        <v>-1.5404755755591706E-2</v>
      </c>
      <c r="AE1685" s="478">
        <f t="shared" si="634"/>
        <v>-5.2318781614303554E-2</v>
      </c>
    </row>
    <row r="1686" spans="17:31" x14ac:dyDescent="0.3">
      <c r="Q1686" s="353">
        <v>1657</v>
      </c>
      <c r="R1686" s="54">
        <f t="shared" si="627"/>
        <v>9.0394441283179738E-45</v>
      </c>
      <c r="S1686" s="253">
        <f t="shared" si="622"/>
        <v>5.665207383125982E-18</v>
      </c>
      <c r="T1686" s="253">
        <f t="shared" si="623"/>
        <v>2.5729587309765536E-18</v>
      </c>
      <c r="U1686">
        <f t="shared" si="628"/>
        <v>5.6332714454734673E-46</v>
      </c>
      <c r="V1686" s="253">
        <f t="shared" si="629"/>
        <v>2.5729587309765536E-18</v>
      </c>
      <c r="W1686" s="253">
        <f t="shared" si="630"/>
        <v>3.0922486521494284E-18</v>
      </c>
      <c r="X1686">
        <f t="shared" si="624"/>
        <v>113.65676595692612</v>
      </c>
      <c r="Y1686">
        <f t="shared" si="625"/>
        <v>15.595425926280697</v>
      </c>
      <c r="Z1686" s="55">
        <f t="shared" si="626"/>
        <v>8.5124747496230029</v>
      </c>
      <c r="AA1686" s="477">
        <f t="shared" si="631"/>
        <v>2.2439970189017076E-31</v>
      </c>
      <c r="AB1686" s="253">
        <f t="shared" si="632"/>
        <v>24824502337172.609</v>
      </c>
      <c r="AC1686" s="261">
        <f t="shared" si="633"/>
        <v>1.4063595392297852E-4</v>
      </c>
      <c r="AD1686" s="435">
        <f t="shared" si="635"/>
        <v>-1.5404755755588074E-2</v>
      </c>
      <c r="AE1686" s="478">
        <f t="shared" si="634"/>
        <v>-5.2318781614303596E-2</v>
      </c>
    </row>
    <row r="1687" spans="17:31" x14ac:dyDescent="0.3">
      <c r="Q1687" s="353">
        <v>1658</v>
      </c>
      <c r="R1687" s="54">
        <f t="shared" si="627"/>
        <v>8.4816944802512931E-45</v>
      </c>
      <c r="S1687" s="253">
        <f t="shared" si="622"/>
        <v>5.522709155528898E-18</v>
      </c>
      <c r="T1687" s="253">
        <f t="shared" si="623"/>
        <v>2.5082405249075829E-18</v>
      </c>
      <c r="U1687">
        <f t="shared" si="628"/>
        <v>5.2856886603402454E-46</v>
      </c>
      <c r="V1687" s="253">
        <f t="shared" si="629"/>
        <v>2.5082405249075829E-18</v>
      </c>
      <c r="W1687" s="253">
        <f t="shared" si="630"/>
        <v>3.0144686306213151E-18</v>
      </c>
      <c r="X1687">
        <f t="shared" si="624"/>
        <v>113.65676595692612</v>
      </c>
      <c r="Y1687">
        <f t="shared" si="625"/>
        <v>15.595425926280697</v>
      </c>
      <c r="Z1687" s="55">
        <f t="shared" si="626"/>
        <v>8.5124747496230029</v>
      </c>
      <c r="AA1687" s="477">
        <f t="shared" si="631"/>
        <v>2.1265938289266406E-31</v>
      </c>
      <c r="AB1687" s="253">
        <f t="shared" si="632"/>
        <v>25072747360544.336</v>
      </c>
      <c r="AC1687" s="261">
        <f t="shared" si="633"/>
        <v>1.3846949140234189E-4</v>
      </c>
      <c r="AD1687" s="435">
        <f t="shared" si="635"/>
        <v>-1.5404755755580974E-2</v>
      </c>
      <c r="AE1687" s="478">
        <f t="shared" si="634"/>
        <v>-5.2318781614303679E-2</v>
      </c>
    </row>
    <row r="1688" spans="17:31" x14ac:dyDescent="0.3">
      <c r="Q1688" s="353">
        <v>1659</v>
      </c>
      <c r="R1688" s="54">
        <f t="shared" si="627"/>
        <v>7.9583589693265165E-45</v>
      </c>
      <c r="S1688" s="253">
        <f t="shared" si="622"/>
        <v>5.383795217701823E-18</v>
      </c>
      <c r="T1688" s="253">
        <f t="shared" si="623"/>
        <v>2.4451501903417037E-18</v>
      </c>
      <c r="U1688">
        <f t="shared" si="628"/>
        <v>4.9595523461769338E-46</v>
      </c>
      <c r="V1688" s="253">
        <f t="shared" si="629"/>
        <v>2.4451501903417037E-18</v>
      </c>
      <c r="W1688" s="253">
        <f t="shared" si="630"/>
        <v>2.9386450273601193E-18</v>
      </c>
      <c r="X1688">
        <f t="shared" si="624"/>
        <v>113.65676595692612</v>
      </c>
      <c r="Y1688">
        <f t="shared" si="625"/>
        <v>15.595425926280697</v>
      </c>
      <c r="Z1688" s="55">
        <f t="shared" si="626"/>
        <v>8.5124747496230029</v>
      </c>
      <c r="AA1688" s="477">
        <f t="shared" si="631"/>
        <v>2.0153330308087022E-31</v>
      </c>
      <c r="AB1688" s="253">
        <f t="shared" si="632"/>
        <v>25323474834149.781</v>
      </c>
      <c r="AC1688" s="261">
        <f t="shared" si="633"/>
        <v>1.3633640270768781E-4</v>
      </c>
      <c r="AD1688" s="435">
        <f t="shared" si="635"/>
        <v>-1.5404755755591691E-2</v>
      </c>
      <c r="AE1688" s="478">
        <f t="shared" si="634"/>
        <v>-5.2318781614303519E-2</v>
      </c>
    </row>
    <row r="1689" spans="17:31" x14ac:dyDescent="0.3">
      <c r="Q1689" s="353">
        <v>1660</v>
      </c>
      <c r="R1689" s="54">
        <f t="shared" si="627"/>
        <v>7.4673141825763248E-45</v>
      </c>
      <c r="S1689" s="253">
        <f t="shared" si="622"/>
        <v>5.2483754132029706E-18</v>
      </c>
      <c r="T1689" s="253">
        <f t="shared" si="623"/>
        <v>2.3836467810631185E-18</v>
      </c>
      <c r="U1689">
        <f t="shared" si="628"/>
        <v>4.6535392178936589E-46</v>
      </c>
      <c r="V1689" s="253">
        <f t="shared" si="629"/>
        <v>2.3836467810631185E-18</v>
      </c>
      <c r="W1689" s="253">
        <f t="shared" si="630"/>
        <v>2.8647286321398521E-18</v>
      </c>
      <c r="X1689">
        <f t="shared" si="624"/>
        <v>113.65676595692612</v>
      </c>
      <c r="Y1689">
        <f t="shared" si="625"/>
        <v>15.595425926280697</v>
      </c>
      <c r="Z1689" s="55">
        <f t="shared" si="626"/>
        <v>8.5124747496230029</v>
      </c>
      <c r="AA1689" s="477">
        <f t="shared" si="631"/>
        <v>1.9098932620897291E-31</v>
      </c>
      <c r="AB1689" s="253">
        <f t="shared" si="632"/>
        <v>25576709582491.277</v>
      </c>
      <c r="AC1689" s="261">
        <f t="shared" si="633"/>
        <v>1.3423617372338085E-4</v>
      </c>
      <c r="AD1689" s="435">
        <f t="shared" si="635"/>
        <v>-1.5404755755584669E-2</v>
      </c>
      <c r="AE1689" s="478">
        <f t="shared" si="634"/>
        <v>-5.2318781614303603E-2</v>
      </c>
    </row>
    <row r="1690" spans="17:31" x14ac:dyDescent="0.3">
      <c r="Q1690" s="353">
        <v>1661</v>
      </c>
      <c r="R1690" s="54">
        <f t="shared" si="627"/>
        <v>7.006567725359131E-45</v>
      </c>
      <c r="S1690" s="253">
        <f t="shared" si="622"/>
        <v>5.1163618533158021E-18</v>
      </c>
      <c r="T1690" s="253">
        <f t="shared" si="623"/>
        <v>2.3236903807854004E-18</v>
      </c>
      <c r="U1690">
        <f t="shared" si="628"/>
        <v>4.3664076394248358E-46</v>
      </c>
      <c r="V1690" s="253">
        <f t="shared" si="629"/>
        <v>2.3236903807854004E-18</v>
      </c>
      <c r="W1690" s="253">
        <f t="shared" si="630"/>
        <v>2.7926714725304017E-18</v>
      </c>
      <c r="X1690">
        <f t="shared" si="624"/>
        <v>113.65676595692612</v>
      </c>
      <c r="Y1690">
        <f t="shared" si="625"/>
        <v>15.595425926280697</v>
      </c>
      <c r="Z1690" s="55">
        <f t="shared" si="626"/>
        <v>8.5124747496230029</v>
      </c>
      <c r="AA1690" s="477">
        <f t="shared" si="631"/>
        <v>1.8099699736038267E-31</v>
      </c>
      <c r="AB1690" s="253">
        <f t="shared" si="632"/>
        <v>25832476678316.191</v>
      </c>
      <c r="AC1690" s="261">
        <f t="shared" si="633"/>
        <v>1.3216829825360744E-4</v>
      </c>
      <c r="AD1690" s="435">
        <f t="shared" si="635"/>
        <v>-1.5404755755588357E-2</v>
      </c>
      <c r="AE1690" s="478">
        <f t="shared" si="634"/>
        <v>-5.2318781614303589E-2</v>
      </c>
    </row>
    <row r="1691" spans="17:31" x14ac:dyDescent="0.3">
      <c r="Q1691" s="353">
        <v>1662</v>
      </c>
      <c r="R1691" s="54">
        <f t="shared" si="627"/>
        <v>6.5742501372972654E-45</v>
      </c>
      <c r="S1691" s="253">
        <f t="shared" si="622"/>
        <v>4.9876688600081958E-18</v>
      </c>
      <c r="T1691" s="253">
        <f t="shared" si="623"/>
        <v>2.2652420772453446E-18</v>
      </c>
      <c r="U1691">
        <f t="shared" si="628"/>
        <v>4.0969925858403365E-46</v>
      </c>
      <c r="V1691" s="253">
        <f t="shared" si="629"/>
        <v>2.2652420772453446E-18</v>
      </c>
      <c r="W1691" s="253">
        <f t="shared" si="630"/>
        <v>2.7224267827628512E-18</v>
      </c>
      <c r="X1691">
        <f t="shared" si="624"/>
        <v>113.65676595692612</v>
      </c>
      <c r="Y1691">
        <f t="shared" si="625"/>
        <v>15.595425926280697</v>
      </c>
      <c r="Z1691" s="55">
        <f t="shared" si="626"/>
        <v>8.5124747496230029</v>
      </c>
      <c r="AA1691" s="477">
        <f t="shared" si="631"/>
        <v>1.7152745498264013E-31</v>
      </c>
      <c r="AB1691" s="253">
        <f t="shared" si="632"/>
        <v>26090801445099.355</v>
      </c>
      <c r="AC1691" s="261">
        <f t="shared" si="633"/>
        <v>1.3013227790037985E-4</v>
      </c>
      <c r="AD1691" s="435">
        <f t="shared" si="635"/>
        <v>-1.5404755755580852E-2</v>
      </c>
      <c r="AE1691" s="478">
        <f t="shared" si="634"/>
        <v>-5.2318781614303547E-2</v>
      </c>
    </row>
    <row r="1692" spans="17:31" x14ac:dyDescent="0.3">
      <c r="Q1692" s="353">
        <v>1663</v>
      </c>
      <c r="R1692" s="54">
        <f t="shared" si="627"/>
        <v>6.1686073070160449E-45</v>
      </c>
      <c r="S1692" s="253">
        <f t="shared" si="622"/>
        <v>4.8622129103267636E-18</v>
      </c>
      <c r="T1692" s="253">
        <f t="shared" si="623"/>
        <v>2.2082639369486192E-18</v>
      </c>
      <c r="U1692">
        <f t="shared" si="628"/>
        <v>3.8442009163033026E-46</v>
      </c>
      <c r="V1692" s="253">
        <f t="shared" si="629"/>
        <v>2.2082639369486192E-18</v>
      </c>
      <c r="W1692" s="253">
        <f t="shared" si="630"/>
        <v>2.6539489733781444E-18</v>
      </c>
      <c r="X1692">
        <f t="shared" si="624"/>
        <v>113.65676595692612</v>
      </c>
      <c r="Y1692">
        <f t="shared" si="625"/>
        <v>15.595425926280697</v>
      </c>
      <c r="Z1692" s="55">
        <f t="shared" si="626"/>
        <v>8.5124747496230029</v>
      </c>
      <c r="AA1692" s="477">
        <f t="shared" si="631"/>
        <v>1.6255334752454609E-31</v>
      </c>
      <c r="AB1692" s="253">
        <f t="shared" si="632"/>
        <v>26351709459550.348</v>
      </c>
      <c r="AC1692" s="261">
        <f t="shared" si="633"/>
        <v>1.2812762194340573E-4</v>
      </c>
      <c r="AD1692" s="435">
        <f t="shared" si="635"/>
        <v>-1.5404755755591627E-2</v>
      </c>
      <c r="AE1692" s="478">
        <f t="shared" si="634"/>
        <v>-5.2318781614303582E-2</v>
      </c>
    </row>
    <row r="1693" spans="17:31" x14ac:dyDescent="0.3">
      <c r="Q1693" s="353">
        <v>1664</v>
      </c>
      <c r="R1693" s="54">
        <f t="shared" si="627"/>
        <v>5.7879933549068069E-45</v>
      </c>
      <c r="S1693" s="253">
        <f t="shared" si="622"/>
        <v>4.7399125821896295E-18</v>
      </c>
      <c r="T1693" s="253">
        <f t="shared" si="623"/>
        <v>2.1527189805505528E-18</v>
      </c>
      <c r="U1693">
        <f t="shared" si="628"/>
        <v>3.6070069386947769E-46</v>
      </c>
      <c r="V1693" s="253">
        <f t="shared" si="629"/>
        <v>2.1527189805505528E-18</v>
      </c>
      <c r="W1693" s="253">
        <f t="shared" si="630"/>
        <v>2.5871936016390767E-18</v>
      </c>
      <c r="X1693">
        <f t="shared" si="624"/>
        <v>113.65676595692612</v>
      </c>
      <c r="Y1693">
        <f t="shared" si="625"/>
        <v>15.595425926280697</v>
      </c>
      <c r="Z1693" s="55">
        <f t="shared" si="626"/>
        <v>8.5124747496230029</v>
      </c>
      <c r="AA1693" s="477">
        <f t="shared" si="631"/>
        <v>1.5404875443473537E-31</v>
      </c>
      <c r="AB1693" s="253">
        <f t="shared" si="632"/>
        <v>26615226554145.852</v>
      </c>
      <c r="AC1693" s="261">
        <f t="shared" si="633"/>
        <v>1.2615384722182324E-4</v>
      </c>
      <c r="AD1693" s="435">
        <f t="shared" si="635"/>
        <v>-1.540475575558805E-2</v>
      </c>
      <c r="AE1693" s="478">
        <f t="shared" si="634"/>
        <v>-5.2318781614303589E-2</v>
      </c>
    </row>
    <row r="1694" spans="17:31" x14ac:dyDescent="0.3">
      <c r="Q1694" s="353">
        <v>1665</v>
      </c>
      <c r="R1694" s="54">
        <f t="shared" si="627"/>
        <v>5.4308639550360375E-45</v>
      </c>
      <c r="S1694" s="253">
        <f t="shared" si="622"/>
        <v>4.6206885015427452E-18</v>
      </c>
      <c r="T1694" s="253">
        <f t="shared" si="623"/>
        <v>2.0985711588561969E-18</v>
      </c>
      <c r="U1694">
        <f t="shared" si="628"/>
        <v>3.3844482479088391E-46</v>
      </c>
      <c r="V1694" s="253">
        <f t="shared" si="629"/>
        <v>2.0985711588561969E-18</v>
      </c>
      <c r="W1694" s="253">
        <f t="shared" si="630"/>
        <v>2.5221173426865483E-18</v>
      </c>
      <c r="X1694">
        <f t="shared" si="624"/>
        <v>113.65676595692612</v>
      </c>
      <c r="Y1694">
        <f t="shared" si="625"/>
        <v>15.595425926280697</v>
      </c>
      <c r="Z1694" s="55">
        <f t="shared" si="626"/>
        <v>8.5124747496230029</v>
      </c>
      <c r="AA1694" s="477">
        <f t="shared" si="631"/>
        <v>1.4598911129350898E-31</v>
      </c>
      <c r="AB1694" s="253">
        <f t="shared" si="632"/>
        <v>26881378819687.309</v>
      </c>
      <c r="AC1694" s="261">
        <f t="shared" si="633"/>
        <v>1.2421047801774323E-4</v>
      </c>
      <c r="AD1694" s="435">
        <f t="shared" si="635"/>
        <v>-1.5404755755588438E-2</v>
      </c>
      <c r="AE1694" s="478">
        <f t="shared" si="634"/>
        <v>-5.2318781614303519E-2</v>
      </c>
    </row>
    <row r="1695" spans="17:31" x14ac:dyDescent="0.3">
      <c r="Q1695" s="353">
        <v>1666</v>
      </c>
      <c r="R1695" s="54">
        <f t="shared" si="627"/>
        <v>5.0957700691044689E-45</v>
      </c>
      <c r="S1695" s="253">
        <f t="shared" ref="S1695:S1758" si="636">$C$11*R1695^$C$7</f>
        <v>4.504463290845385E-18</v>
      </c>
      <c r="T1695" s="253">
        <f t="shared" ref="T1695:T1758" si="637">$C$8*S1695</f>
        <v>2.0457853294240615E-18</v>
      </c>
      <c r="U1695">
        <f t="shared" si="628"/>
        <v>3.1756218209322612E-46</v>
      </c>
      <c r="V1695" s="253">
        <f t="shared" si="629"/>
        <v>2.0457853294240615E-18</v>
      </c>
      <c r="W1695" s="253">
        <f t="shared" si="630"/>
        <v>2.4586779614213235E-18</v>
      </c>
      <c r="X1695">
        <f t="shared" ref="X1695:X1758" si="638">(($C$8*$C$11)/($C$9+$C$10))^(1/(1-$C$7))</f>
        <v>113.65676595692612</v>
      </c>
      <c r="Y1695">
        <f t="shared" ref="Y1695:Y1758" si="639">$C$11*$C$17^$C$7</f>
        <v>15.595425926280697</v>
      </c>
      <c r="Z1695" s="55">
        <f t="shared" ref="Z1695:Z1758" si="640">(1-$C$8)*Y1695</f>
        <v>8.5124747496230029</v>
      </c>
      <c r="AA1695" s="477">
        <f t="shared" si="631"/>
        <v>1.3835113886167762E-31</v>
      </c>
      <c r="AB1695" s="253">
        <f t="shared" si="632"/>
        <v>27150192607884.184</v>
      </c>
      <c r="AC1695" s="261">
        <f t="shared" si="633"/>
        <v>1.222970459415955E-4</v>
      </c>
      <c r="AD1695" s="435">
        <f t="shared" si="635"/>
        <v>-1.5404755755584526E-2</v>
      </c>
      <c r="AE1695" s="478">
        <f t="shared" si="634"/>
        <v>-5.2318781614303568E-2</v>
      </c>
    </row>
    <row r="1696" spans="17:31" x14ac:dyDescent="0.3">
      <c r="Q1696" s="353">
        <v>1667</v>
      </c>
      <c r="R1696" s="54">
        <f t="shared" ref="R1696:R1759" si="641">AA1696/AB1696</f>
        <v>4.7813520670319672E-45</v>
      </c>
      <c r="S1696" s="253">
        <f t="shared" si="636"/>
        <v>4.3911615188513656E-18</v>
      </c>
      <c r="T1696" s="253">
        <f t="shared" si="637"/>
        <v>1.9943272337583262E-18</v>
      </c>
      <c r="U1696">
        <f t="shared" ref="U1696:U1759" si="642">($C$9+$C$10)*R1696</f>
        <v>2.9796803528646423E-46</v>
      </c>
      <c r="V1696" s="253">
        <f t="shared" ref="V1696:V1759" si="643">T1696-U1696</f>
        <v>1.9943272337583262E-18</v>
      </c>
      <c r="W1696" s="253">
        <f t="shared" ref="W1696:W1759" si="644">(1-$C$8)*S1696</f>
        <v>2.3968342850930394E-18</v>
      </c>
      <c r="X1696">
        <f t="shared" si="638"/>
        <v>113.65676595692612</v>
      </c>
      <c r="Y1696">
        <f t="shared" si="639"/>
        <v>15.595425926280697</v>
      </c>
      <c r="Z1696" s="55">
        <f t="shared" si="640"/>
        <v>8.5124747496230029</v>
      </c>
      <c r="AA1696" s="477">
        <f t="shared" ref="AA1696:AA1759" si="645">AA1695*(1-$C$9)</f>
        <v>1.3111277584148332E-31</v>
      </c>
      <c r="AB1696" s="253">
        <f t="shared" ref="AB1696:AB1759" si="646">AB1695*(1+$C$10)</f>
        <v>27421694533963.027</v>
      </c>
      <c r="AC1696" s="261">
        <f t="shared" ref="AC1696:AC1759" si="647">$C$11*(AA1696^$C$7)*(AB1696^(1-$C$7))</f>
        <v>1.2041308981923569E-4</v>
      </c>
      <c r="AD1696" s="435">
        <f t="shared" si="635"/>
        <v>-1.5404755755584717E-2</v>
      </c>
      <c r="AE1696" s="478">
        <f t="shared" ref="AE1696:AE1759" si="648">(AA1696-AA1695)/AA1695</f>
        <v>-5.2318781614303631E-2</v>
      </c>
    </row>
    <row r="1697" spans="17:31" x14ac:dyDescent="0.3">
      <c r="Q1697" s="353">
        <v>1668</v>
      </c>
      <c r="R1697" s="54">
        <f t="shared" si="641"/>
        <v>4.4863342103126958E-45</v>
      </c>
      <c r="S1697" s="253">
        <f t="shared" si="636"/>
        <v>4.2807096516536001E-18</v>
      </c>
      <c r="T1697" s="253">
        <f t="shared" si="637"/>
        <v>1.9441634750748193E-18</v>
      </c>
      <c r="U1697">
        <f t="shared" si="642"/>
        <v>2.7958288190125604E-46</v>
      </c>
      <c r="V1697" s="253">
        <f t="shared" si="643"/>
        <v>1.9441634750748193E-18</v>
      </c>
      <c r="W1697" s="253">
        <f t="shared" si="644"/>
        <v>2.3365461765787808E-18</v>
      </c>
      <c r="X1697">
        <f t="shared" si="638"/>
        <v>113.65676595692612</v>
      </c>
      <c r="Y1697">
        <f t="shared" si="639"/>
        <v>15.595425926280697</v>
      </c>
      <c r="Z1697" s="55">
        <f t="shared" si="640"/>
        <v>8.5124747496230029</v>
      </c>
      <c r="AA1697" s="477">
        <f t="shared" si="645"/>
        <v>1.2425311515538761E-31</v>
      </c>
      <c r="AB1697" s="253">
        <f t="shared" si="646"/>
        <v>27695911479302.656</v>
      </c>
      <c r="AC1697" s="261">
        <f t="shared" si="647"/>
        <v>1.1855815558079469E-4</v>
      </c>
      <c r="AD1697" s="435">
        <f t="shared" ref="AD1697:AD1760" si="649">(AC1697-AC1696)/AC1696</f>
        <v>-1.540475575558797E-2</v>
      </c>
      <c r="AE1697" s="478">
        <f t="shared" si="648"/>
        <v>-5.2318781614303582E-2</v>
      </c>
    </row>
    <row r="1698" spans="17:31" x14ac:dyDescent="0.3">
      <c r="Q1698" s="353">
        <v>1669</v>
      </c>
      <c r="R1698" s="54">
        <f t="shared" si="641"/>
        <v>4.2095194757569971E-45</v>
      </c>
      <c r="S1698" s="253">
        <f t="shared" si="636"/>
        <v>4.173036004959702E-18</v>
      </c>
      <c r="T1698" s="253">
        <f t="shared" si="637"/>
        <v>1.8952614966261002E-18</v>
      </c>
      <c r="U1698">
        <f t="shared" si="642"/>
        <v>2.6233212491085805E-46</v>
      </c>
      <c r="V1698" s="253">
        <f t="shared" si="643"/>
        <v>1.8952614966261002E-18</v>
      </c>
      <c r="W1698" s="253">
        <f t="shared" si="644"/>
        <v>2.2777745083336018E-18</v>
      </c>
      <c r="X1698">
        <f t="shared" si="638"/>
        <v>113.65676595692612</v>
      </c>
      <c r="Y1698">
        <f t="shared" si="639"/>
        <v>15.595425926280697</v>
      </c>
      <c r="Z1698" s="55">
        <f t="shared" si="640"/>
        <v>8.5124747496230029</v>
      </c>
      <c r="AA1698" s="477">
        <f t="shared" si="645"/>
        <v>1.1775234355867597E-31</v>
      </c>
      <c r="AB1698" s="253">
        <f t="shared" si="646"/>
        <v>27972870594095.684</v>
      </c>
      <c r="AC1698" s="261">
        <f t="shared" si="647"/>
        <v>1.1673179615123994E-4</v>
      </c>
      <c r="AD1698" s="435">
        <f t="shared" si="649"/>
        <v>-1.5404755755584721E-2</v>
      </c>
      <c r="AE1698" s="478">
        <f t="shared" si="648"/>
        <v>-5.2318781614303575E-2</v>
      </c>
    </row>
    <row r="1699" spans="17:31" x14ac:dyDescent="0.3">
      <c r="Q1699" s="353">
        <v>1670</v>
      </c>
      <c r="R1699" s="54">
        <f t="shared" si="641"/>
        <v>3.9497846986175337E-45</v>
      </c>
      <c r="S1699" s="253">
        <f t="shared" si="636"/>
        <v>4.0680706975683514E-18</v>
      </c>
      <c r="T1699" s="253">
        <f t="shared" si="637"/>
        <v>1.8475895605718917E-18</v>
      </c>
      <c r="U1699">
        <f t="shared" si="642"/>
        <v>2.4614577005666402E-46</v>
      </c>
      <c r="V1699" s="253">
        <f t="shared" si="643"/>
        <v>1.8475895605718917E-18</v>
      </c>
      <c r="W1699" s="253">
        <f t="shared" si="644"/>
        <v>2.2204811369964597E-18</v>
      </c>
      <c r="X1699">
        <f t="shared" si="638"/>
        <v>113.65676595692612</v>
      </c>
      <c r="Y1699">
        <f t="shared" si="639"/>
        <v>15.595425926280697</v>
      </c>
      <c r="Z1699" s="55">
        <f t="shared" si="640"/>
        <v>8.5124747496230029</v>
      </c>
      <c r="AA1699" s="477">
        <f t="shared" si="645"/>
        <v>1.1159168441145717E-31</v>
      </c>
      <c r="AB1699" s="253">
        <f t="shared" si="646"/>
        <v>28252599300036.641</v>
      </c>
      <c r="AC1699" s="261">
        <f t="shared" si="647"/>
        <v>1.14933571342619E-4</v>
      </c>
      <c r="AD1699" s="435">
        <f t="shared" si="649"/>
        <v>-1.540475575558798E-2</v>
      </c>
      <c r="AE1699" s="478">
        <f t="shared" si="648"/>
        <v>-5.2318781614303499E-2</v>
      </c>
    </row>
    <row r="1700" spans="17:31" x14ac:dyDescent="0.3">
      <c r="Q1700" s="353">
        <v>1671</v>
      </c>
      <c r="R1700" s="54">
        <f t="shared" si="641"/>
        <v>3.7060760153931139E-45</v>
      </c>
      <c r="S1700" s="253">
        <f t="shared" si="636"/>
        <v>3.9657456060156716E-18</v>
      </c>
      <c r="T1700" s="253">
        <f t="shared" si="637"/>
        <v>1.8011167273808902E-18</v>
      </c>
      <c r="U1700">
        <f t="shared" si="642"/>
        <v>2.3095814184929189E-46</v>
      </c>
      <c r="V1700" s="253">
        <f t="shared" si="643"/>
        <v>1.8011167273808902E-18</v>
      </c>
      <c r="W1700" s="253">
        <f t="shared" si="644"/>
        <v>2.1646288786347814E-18</v>
      </c>
      <c r="X1700">
        <f t="shared" si="638"/>
        <v>113.65676595692612</v>
      </c>
      <c r="Y1700">
        <f t="shared" si="639"/>
        <v>15.595425926280697</v>
      </c>
      <c r="Z1700" s="55">
        <f t="shared" si="640"/>
        <v>8.5124747496230029</v>
      </c>
      <c r="AA1700" s="477">
        <f t="shared" si="645"/>
        <v>1.0575334344476186E-31</v>
      </c>
      <c r="AB1700" s="253">
        <f t="shared" si="646"/>
        <v>28535125293037.008</v>
      </c>
      <c r="AC1700" s="261">
        <f t="shared" si="647"/>
        <v>1.131630477479681E-4</v>
      </c>
      <c r="AD1700" s="435">
        <f t="shared" si="649"/>
        <v>-1.5404755755591569E-2</v>
      </c>
      <c r="AE1700" s="478">
        <f t="shared" si="648"/>
        <v>-5.231878161430354E-2</v>
      </c>
    </row>
    <row r="1701" spans="17:31" x14ac:dyDescent="0.3">
      <c r="Q1701" s="353">
        <v>1672</v>
      </c>
      <c r="R1701" s="54">
        <f t="shared" si="641"/>
        <v>3.4774045878195575E-45</v>
      </c>
      <c r="S1701" s="253">
        <f t="shared" si="636"/>
        <v>3.8659943203625888E-18</v>
      </c>
      <c r="T1701" s="253">
        <f t="shared" si="637"/>
        <v>1.7558128357507807E-18</v>
      </c>
      <c r="U1701">
        <f t="shared" si="642"/>
        <v>2.1670761709290441E-46</v>
      </c>
      <c r="V1701" s="253">
        <f t="shared" si="643"/>
        <v>1.7558128357507807E-18</v>
      </c>
      <c r="W1701" s="253">
        <f t="shared" si="644"/>
        <v>2.1101814846118081E-18</v>
      </c>
      <c r="X1701">
        <f t="shared" si="638"/>
        <v>113.65676595692612</v>
      </c>
      <c r="Y1701">
        <f t="shared" si="639"/>
        <v>15.595425926280697</v>
      </c>
      <c r="Z1701" s="55">
        <f t="shared" si="640"/>
        <v>8.5124747496230029</v>
      </c>
      <c r="AA1701" s="477">
        <f t="shared" si="645"/>
        <v>1.0022045736409293E-31</v>
      </c>
      <c r="AB1701" s="253">
        <f t="shared" si="646"/>
        <v>28820476545967.379</v>
      </c>
      <c r="AC1701" s="261">
        <f t="shared" si="647"/>
        <v>1.1141979863685347E-4</v>
      </c>
      <c r="AD1701" s="435">
        <f t="shared" si="649"/>
        <v>-1.5404755755581276E-2</v>
      </c>
      <c r="AE1701" s="478">
        <f t="shared" si="648"/>
        <v>-5.2318781614303526E-2</v>
      </c>
    </row>
    <row r="1702" spans="17:31" x14ac:dyDescent="0.3">
      <c r="Q1702" s="353">
        <v>1673</v>
      </c>
      <c r="R1702" s="54">
        <f t="shared" si="641"/>
        <v>3.2628425906978698E-45</v>
      </c>
      <c r="S1702" s="253">
        <f t="shared" si="636"/>
        <v>3.7687521010939832E-18</v>
      </c>
      <c r="T1702" s="253">
        <f t="shared" si="637"/>
        <v>1.7116484830331864E-18</v>
      </c>
      <c r="U1702">
        <f t="shared" si="642"/>
        <v>2.033363748515491E-46</v>
      </c>
      <c r="V1702" s="253">
        <f t="shared" si="643"/>
        <v>1.7116484830331864E-18</v>
      </c>
      <c r="W1702" s="253">
        <f t="shared" si="644"/>
        <v>2.0571036180607966E-18</v>
      </c>
      <c r="X1702">
        <f t="shared" si="638"/>
        <v>113.65676595692612</v>
      </c>
      <c r="Y1702">
        <f t="shared" si="639"/>
        <v>15.595425926280697</v>
      </c>
      <c r="Z1702" s="55">
        <f t="shared" si="640"/>
        <v>8.5124747496230029</v>
      </c>
      <c r="AA1702" s="477">
        <f t="shared" si="645"/>
        <v>9.4977045141975325E-32</v>
      </c>
      <c r="AB1702" s="253">
        <f t="shared" si="646"/>
        <v>29108681311427.055</v>
      </c>
      <c r="AC1702" s="261">
        <f t="shared" si="647"/>
        <v>1.0970340385251555E-4</v>
      </c>
      <c r="AD1702" s="435">
        <f t="shared" si="649"/>
        <v>-1.5404755755591545E-2</v>
      </c>
      <c r="AE1702" s="478">
        <f t="shared" si="648"/>
        <v>-5.2318781614303596E-2</v>
      </c>
    </row>
    <row r="1703" spans="17:31" x14ac:dyDescent="0.3">
      <c r="Q1703" s="353">
        <v>1674</v>
      </c>
      <c r="R1703" s="54">
        <f t="shared" si="641"/>
        <v>3.0615194472804947E-45</v>
      </c>
      <c r="S1703" s="253">
        <f t="shared" si="636"/>
        <v>3.6739558371022597E-18</v>
      </c>
      <c r="T1703" s="253">
        <f t="shared" si="637"/>
        <v>1.6685950061511312E-18</v>
      </c>
      <c r="U1703">
        <f t="shared" si="642"/>
        <v>1.9079016184301659E-46</v>
      </c>
      <c r="V1703" s="253">
        <f t="shared" si="643"/>
        <v>1.6685950061511312E-18</v>
      </c>
      <c r="W1703" s="253">
        <f t="shared" si="644"/>
        <v>2.0053608309511285E-18</v>
      </c>
      <c r="X1703">
        <f t="shared" si="638"/>
        <v>113.65676595692612</v>
      </c>
      <c r="Y1703">
        <f t="shared" si="639"/>
        <v>15.595425926280697</v>
      </c>
      <c r="Z1703" s="55">
        <f t="shared" si="640"/>
        <v>8.5124747496230029</v>
      </c>
      <c r="AA1703" s="477">
        <f t="shared" si="645"/>
        <v>9.0007961858820464E-32</v>
      </c>
      <c r="AB1703" s="253">
        <f t="shared" si="646"/>
        <v>29399768124541.324</v>
      </c>
      <c r="AC1703" s="261">
        <f t="shared" si="647"/>
        <v>1.0801344971061128E-4</v>
      </c>
      <c r="AD1703" s="435">
        <f t="shared" si="649"/>
        <v>-1.5404755755584684E-2</v>
      </c>
      <c r="AE1703" s="478">
        <f t="shared" si="648"/>
        <v>-5.2318781614303596E-2</v>
      </c>
    </row>
    <row r="1704" spans="17:31" x14ac:dyDescent="0.3">
      <c r="Q1704" s="353">
        <v>1675</v>
      </c>
      <c r="R1704" s="54">
        <f t="shared" si="641"/>
        <v>2.8726182969408743E-45</v>
      </c>
      <c r="S1704" s="253">
        <f t="shared" si="636"/>
        <v>3.5815440047275901E-18</v>
      </c>
      <c r="T1704" s="253">
        <f t="shared" si="637"/>
        <v>1.6266244629964076E-18</v>
      </c>
      <c r="U1704">
        <f t="shared" si="642"/>
        <v>1.7901807230831106E-46</v>
      </c>
      <c r="V1704" s="253">
        <f t="shared" si="643"/>
        <v>1.6266244629964076E-18</v>
      </c>
      <c r="W1704" s="253">
        <f t="shared" si="644"/>
        <v>1.9549195417311825E-18</v>
      </c>
      <c r="X1704">
        <f t="shared" si="638"/>
        <v>113.65676595692612</v>
      </c>
      <c r="Y1704">
        <f t="shared" si="639"/>
        <v>15.595425926280697</v>
      </c>
      <c r="Z1704" s="55">
        <f t="shared" si="640"/>
        <v>8.5124747496230029</v>
      </c>
      <c r="AA1704" s="477">
        <f t="shared" si="645"/>
        <v>8.5298854958780273E-32</v>
      </c>
      <c r="AB1704" s="253">
        <f t="shared" si="646"/>
        <v>29693765805786.738</v>
      </c>
      <c r="AC1704" s="261">
        <f t="shared" si="647"/>
        <v>1.0634952889950116E-4</v>
      </c>
      <c r="AD1704" s="435">
        <f t="shared" si="649"/>
        <v>-1.5404755755584859E-2</v>
      </c>
      <c r="AE1704" s="478">
        <f t="shared" si="648"/>
        <v>-5.2318781614303547E-2</v>
      </c>
    </row>
    <row r="1705" spans="17:31" x14ac:dyDescent="0.3">
      <c r="Q1705" s="353">
        <v>1676</v>
      </c>
      <c r="R1705" s="54">
        <f t="shared" si="641"/>
        <v>2.695372680794032E-45</v>
      </c>
      <c r="S1705" s="253">
        <f t="shared" si="636"/>
        <v>3.4914566278285949E-18</v>
      </c>
      <c r="T1705" s="253">
        <f t="shared" si="637"/>
        <v>1.5857096142949384E-18</v>
      </c>
      <c r="U1705">
        <f t="shared" si="642"/>
        <v>1.6797234146356331E-46</v>
      </c>
      <c r="V1705" s="253">
        <f t="shared" si="643"/>
        <v>1.5857096142949384E-18</v>
      </c>
      <c r="W1705" s="253">
        <f t="shared" si="644"/>
        <v>1.9057470135336564E-18</v>
      </c>
      <c r="X1705">
        <f t="shared" si="638"/>
        <v>113.65676595692612</v>
      </c>
      <c r="Y1705">
        <f t="shared" si="639"/>
        <v>15.595425926280697</v>
      </c>
      <c r="Z1705" s="55">
        <f t="shared" si="640"/>
        <v>8.5124747496230029</v>
      </c>
      <c r="AA1705" s="477">
        <f t="shared" si="645"/>
        <v>8.0836122794241695E-32</v>
      </c>
      <c r="AB1705" s="253">
        <f t="shared" si="646"/>
        <v>29990703463844.605</v>
      </c>
      <c r="AC1705" s="261">
        <f t="shared" si="647"/>
        <v>1.0471124038208289E-4</v>
      </c>
      <c r="AD1705" s="435">
        <f t="shared" si="649"/>
        <v>-1.5404755755584367E-2</v>
      </c>
      <c r="AE1705" s="478">
        <f t="shared" si="648"/>
        <v>-5.231878161430354E-2</v>
      </c>
    </row>
    <row r="1706" spans="17:31" x14ac:dyDescent="0.3">
      <c r="Q1706" s="353">
        <v>1677</v>
      </c>
      <c r="R1706" s="54">
        <f t="shared" si="641"/>
        <v>2.5290634318202069E-45</v>
      </c>
      <c r="S1706" s="253">
        <f t="shared" si="636"/>
        <v>3.403635238857105E-18</v>
      </c>
      <c r="T1706" s="253">
        <f t="shared" si="637"/>
        <v>1.5458239059281602E-18</v>
      </c>
      <c r="U1706">
        <f t="shared" si="642"/>
        <v>1.5760815169632465E-46</v>
      </c>
      <c r="V1706" s="253">
        <f t="shared" si="643"/>
        <v>1.5458239059281602E-18</v>
      </c>
      <c r="W1706" s="253">
        <f t="shared" si="644"/>
        <v>1.857811332928945E-18</v>
      </c>
      <c r="X1706">
        <f t="shared" si="638"/>
        <v>113.65676595692612</v>
      </c>
      <c r="Y1706">
        <f t="shared" si="639"/>
        <v>15.595425926280697</v>
      </c>
      <c r="Z1706" s="55">
        <f t="shared" si="640"/>
        <v>8.5124747496230029</v>
      </c>
      <c r="AA1706" s="477">
        <f t="shared" si="645"/>
        <v>7.6606875339222738E-32</v>
      </c>
      <c r="AB1706" s="253">
        <f t="shared" si="646"/>
        <v>30290610498483.051</v>
      </c>
      <c r="AC1706" s="261">
        <f t="shared" si="647"/>
        <v>1.0309818929913184E-4</v>
      </c>
      <c r="AD1706" s="435">
        <f t="shared" si="649"/>
        <v>-1.5404755755591791E-2</v>
      </c>
      <c r="AE1706" s="478">
        <f t="shared" si="648"/>
        <v>-5.2318781614303554E-2</v>
      </c>
    </row>
    <row r="1707" spans="17:31" x14ac:dyDescent="0.3">
      <c r="Q1707" s="353">
        <v>1678</v>
      </c>
      <c r="R1707" s="54">
        <f t="shared" si="641"/>
        <v>2.3730157568733512E-45</v>
      </c>
      <c r="S1707" s="253">
        <f t="shared" si="636"/>
        <v>3.3180228409122851E-18</v>
      </c>
      <c r="T1707" s="253">
        <f t="shared" si="637"/>
        <v>1.5069414516991998E-18</v>
      </c>
      <c r="U1707">
        <f t="shared" si="642"/>
        <v>1.4788345071989172E-46</v>
      </c>
      <c r="V1707" s="253">
        <f t="shared" si="643"/>
        <v>1.5069414516991998E-18</v>
      </c>
      <c r="W1707" s="253">
        <f t="shared" si="644"/>
        <v>1.8110813892130852E-18</v>
      </c>
      <c r="X1707">
        <f t="shared" si="638"/>
        <v>113.65676595692612</v>
      </c>
      <c r="Y1707">
        <f t="shared" si="639"/>
        <v>15.595425926280697</v>
      </c>
      <c r="Z1707" s="55">
        <f t="shared" si="640"/>
        <v>8.5124747496230029</v>
      </c>
      <c r="AA1707" s="477">
        <f t="shared" si="645"/>
        <v>7.2598896958195769E-32</v>
      </c>
      <c r="AB1707" s="253">
        <f t="shared" si="646"/>
        <v>30593516603467.883</v>
      </c>
      <c r="AC1707" s="261">
        <f t="shared" si="647"/>
        <v>1.0150998687413533E-4</v>
      </c>
      <c r="AD1707" s="435">
        <f t="shared" si="649"/>
        <v>-1.5404755755588069E-2</v>
      </c>
      <c r="AE1707" s="478">
        <f t="shared" si="648"/>
        <v>-5.2318781614303526E-2</v>
      </c>
    </row>
    <row r="1708" spans="17:31" x14ac:dyDescent="0.3">
      <c r="Q1708" s="353">
        <v>1679</v>
      </c>
      <c r="R1708" s="54">
        <f t="shared" si="641"/>
        <v>2.2265964987348446E-45</v>
      </c>
      <c r="S1708" s="253">
        <f t="shared" si="636"/>
        <v>3.2345638707490641E-18</v>
      </c>
      <c r="T1708" s="253">
        <f t="shared" si="637"/>
        <v>1.4690370165324712E-18</v>
      </c>
      <c r="U1708">
        <f t="shared" si="642"/>
        <v>1.3875878094782977E-46</v>
      </c>
      <c r="V1708" s="253">
        <f t="shared" si="643"/>
        <v>1.4690370165324712E-18</v>
      </c>
      <c r="W1708" s="253">
        <f t="shared" si="644"/>
        <v>1.7655268542165929E-18</v>
      </c>
      <c r="X1708">
        <f t="shared" si="638"/>
        <v>113.65676595692612</v>
      </c>
      <c r="Y1708">
        <f t="shared" si="639"/>
        <v>15.595425926280697</v>
      </c>
      <c r="Z1708" s="55">
        <f t="shared" si="640"/>
        <v>8.5124747496230029</v>
      </c>
      <c r="AA1708" s="477">
        <f t="shared" si="645"/>
        <v>6.88006111228006E-32</v>
      </c>
      <c r="AB1708" s="253">
        <f t="shared" si="646"/>
        <v>30899451769502.563</v>
      </c>
      <c r="AC1708" s="261">
        <f t="shared" si="647"/>
        <v>9.9946250319587034E-5</v>
      </c>
      <c r="AD1708" s="435">
        <f t="shared" si="649"/>
        <v>-1.5404755755581067E-2</v>
      </c>
      <c r="AE1708" s="478">
        <f t="shared" si="648"/>
        <v>-5.2318781614303526E-2</v>
      </c>
    </row>
    <row r="1709" spans="17:31" x14ac:dyDescent="0.3">
      <c r="Q1709" s="353">
        <v>1680</v>
      </c>
      <c r="R1709" s="54">
        <f t="shared" si="641"/>
        <v>2.0892115671033298E-45</v>
      </c>
      <c r="S1709" s="253">
        <f t="shared" si="636"/>
        <v>3.1532041627171628E-18</v>
      </c>
      <c r="T1709" s="253">
        <f t="shared" si="637"/>
        <v>1.4320860000959157E-18</v>
      </c>
      <c r="U1709">
        <f t="shared" si="642"/>
        <v>1.3019711939638937E-46</v>
      </c>
      <c r="V1709" s="253">
        <f t="shared" si="643"/>
        <v>1.4320860000959157E-18</v>
      </c>
      <c r="W1709" s="253">
        <f t="shared" si="644"/>
        <v>1.7211181626212471E-18</v>
      </c>
      <c r="X1709">
        <f t="shared" si="638"/>
        <v>113.65676595692612</v>
      </c>
      <c r="Y1709">
        <f t="shared" si="639"/>
        <v>15.595425926280697</v>
      </c>
      <c r="Z1709" s="55">
        <f t="shared" si="640"/>
        <v>8.5124747496230029</v>
      </c>
      <c r="AA1709" s="477">
        <f t="shared" si="645"/>
        <v>6.5201046974536171E-32</v>
      </c>
      <c r="AB1709" s="253">
        <f t="shared" si="646"/>
        <v>31208446287197.59</v>
      </c>
      <c r="AC1709" s="261">
        <f t="shared" si="647"/>
        <v>9.8406602744726573E-5</v>
      </c>
      <c r="AD1709" s="435">
        <f t="shared" si="649"/>
        <v>-1.5404755755591642E-2</v>
      </c>
      <c r="AE1709" s="478">
        <f t="shared" si="648"/>
        <v>-5.2318781614303561E-2</v>
      </c>
    </row>
    <row r="1710" spans="17:31" x14ac:dyDescent="0.3">
      <c r="Q1710" s="353">
        <v>1681</v>
      </c>
      <c r="R1710" s="54">
        <f t="shared" si="641"/>
        <v>1.9603035280970036E-45</v>
      </c>
      <c r="S1710" s="253">
        <f t="shared" si="636"/>
        <v>3.0738909136069404E-18</v>
      </c>
      <c r="T1710" s="253">
        <f t="shared" si="637"/>
        <v>1.396064420835094E-18</v>
      </c>
      <c r="U1710">
        <f t="shared" si="642"/>
        <v>1.22163727465226E-46</v>
      </c>
      <c r="V1710" s="253">
        <f t="shared" si="643"/>
        <v>1.396064420835094E-18</v>
      </c>
      <c r="W1710" s="253">
        <f t="shared" si="644"/>
        <v>1.6778264927718465E-18</v>
      </c>
      <c r="X1710">
        <f t="shared" si="638"/>
        <v>113.65676595692612</v>
      </c>
      <c r="Y1710">
        <f t="shared" si="639"/>
        <v>15.595425926280697</v>
      </c>
      <c r="Z1710" s="55">
        <f t="shared" si="640"/>
        <v>8.5124747496230029</v>
      </c>
      <c r="AA1710" s="477">
        <f t="shared" si="645"/>
        <v>6.1789807636851459E-32</v>
      </c>
      <c r="AB1710" s="253">
        <f t="shared" si="646"/>
        <v>31520530750069.566</v>
      </c>
      <c r="AC1710" s="261">
        <f t="shared" si="647"/>
        <v>9.6890673064707215E-5</v>
      </c>
      <c r="AD1710" s="435">
        <f t="shared" si="649"/>
        <v>-1.5404755755584636E-2</v>
      </c>
      <c r="AE1710" s="478">
        <f t="shared" si="648"/>
        <v>-5.2318781614303658E-2</v>
      </c>
    </row>
    <row r="1711" spans="17:31" x14ac:dyDescent="0.3">
      <c r="Q1711" s="353">
        <v>1682</v>
      </c>
      <c r="R1711" s="54">
        <f t="shared" si="641"/>
        <v>1.8393493424878691E-45</v>
      </c>
      <c r="S1711" s="253">
        <f t="shared" si="636"/>
        <v>2.9965726483797152E-18</v>
      </c>
      <c r="T1711" s="253">
        <f t="shared" si="637"/>
        <v>1.3609489004089769E-18</v>
      </c>
      <c r="U1711">
        <f t="shared" si="642"/>
        <v>1.1462600998691442E-46</v>
      </c>
      <c r="V1711" s="253">
        <f t="shared" si="643"/>
        <v>1.3609489004089769E-18</v>
      </c>
      <c r="W1711" s="253">
        <f t="shared" si="644"/>
        <v>1.6356237479707383E-18</v>
      </c>
      <c r="X1711">
        <f t="shared" si="638"/>
        <v>113.65676595692612</v>
      </c>
      <c r="Y1711">
        <f t="shared" si="639"/>
        <v>15.595425926280697</v>
      </c>
      <c r="Z1711" s="55">
        <f t="shared" si="640"/>
        <v>8.5124747496230029</v>
      </c>
      <c r="AA1711" s="477">
        <f t="shared" si="645"/>
        <v>5.8557040185109201E-32</v>
      </c>
      <c r="AB1711" s="253">
        <f t="shared" si="646"/>
        <v>31835736057570.262</v>
      </c>
      <c r="AC1711" s="261">
        <f t="shared" si="647"/>
        <v>9.5398095911150519E-5</v>
      </c>
      <c r="AD1711" s="435">
        <f t="shared" si="649"/>
        <v>-1.5404755755591635E-2</v>
      </c>
      <c r="AE1711" s="478">
        <f t="shared" si="648"/>
        <v>-5.2318781614303554E-2</v>
      </c>
    </row>
    <row r="1712" spans="17:31" x14ac:dyDescent="0.3">
      <c r="Q1712" s="353">
        <v>1683</v>
      </c>
      <c r="R1712" s="54">
        <f t="shared" si="641"/>
        <v>1.7258582434909239E-45</v>
      </c>
      <c r="S1712" s="253">
        <f t="shared" si="636"/>
        <v>2.9211991867599589E-18</v>
      </c>
      <c r="T1712" s="253">
        <f t="shared" si="637"/>
        <v>1.3267166485171725E-18</v>
      </c>
      <c r="U1712">
        <f t="shared" si="642"/>
        <v>1.0755338297335649E-46</v>
      </c>
      <c r="V1712" s="253">
        <f t="shared" si="643"/>
        <v>1.3267166485171725E-18</v>
      </c>
      <c r="W1712" s="253">
        <f t="shared" si="644"/>
        <v>1.5944825382427864E-18</v>
      </c>
      <c r="X1712">
        <f t="shared" si="638"/>
        <v>113.65676595692612</v>
      </c>
      <c r="Y1712">
        <f t="shared" si="639"/>
        <v>15.595425926280697</v>
      </c>
      <c r="Z1712" s="55">
        <f t="shared" si="640"/>
        <v>8.5124747496230029</v>
      </c>
      <c r="AA1712" s="477">
        <f t="shared" si="645"/>
        <v>5.5493407187684477E-32</v>
      </c>
      <c r="AB1712" s="253">
        <f t="shared" si="646"/>
        <v>32154093418145.965</v>
      </c>
      <c r="AC1712" s="261">
        <f t="shared" si="647"/>
        <v>9.3928511544091739E-5</v>
      </c>
      <c r="AD1712" s="435">
        <f t="shared" si="649"/>
        <v>-1.5404755755581164E-2</v>
      </c>
      <c r="AE1712" s="478">
        <f t="shared" si="648"/>
        <v>-5.2318781614303526E-2</v>
      </c>
    </row>
    <row r="1713" spans="17:31" x14ac:dyDescent="0.3">
      <c r="Q1713" s="353">
        <v>1684</v>
      </c>
      <c r="R1713" s="54">
        <f t="shared" si="641"/>
        <v>1.6193697454975016E-45</v>
      </c>
      <c r="S1713" s="253">
        <f t="shared" si="636"/>
        <v>2.8477216106678294E-18</v>
      </c>
      <c r="T1713" s="253">
        <f t="shared" si="637"/>
        <v>1.2933454481088088E-18</v>
      </c>
      <c r="U1713">
        <f t="shared" si="642"/>
        <v>1.0091714952246918E-46</v>
      </c>
      <c r="V1713" s="253">
        <f t="shared" si="643"/>
        <v>1.2933454481088088E-18</v>
      </c>
      <c r="W1713" s="253">
        <f t="shared" si="644"/>
        <v>1.5543761625590206E-18</v>
      </c>
      <c r="X1713">
        <f t="shared" si="638"/>
        <v>113.65676595692612</v>
      </c>
      <c r="Y1713">
        <f t="shared" si="639"/>
        <v>15.595425926280697</v>
      </c>
      <c r="Z1713" s="55">
        <f t="shared" si="640"/>
        <v>8.5124747496230029</v>
      </c>
      <c r="AA1713" s="477">
        <f t="shared" si="645"/>
        <v>5.2590059735998385E-32</v>
      </c>
      <c r="AB1713" s="253">
        <f t="shared" si="646"/>
        <v>32475634352327.426</v>
      </c>
      <c r="AC1713" s="261">
        <f t="shared" si="647"/>
        <v>9.2481565765269077E-5</v>
      </c>
      <c r="AD1713" s="435">
        <f t="shared" si="649"/>
        <v>-1.5404755755588013E-2</v>
      </c>
      <c r="AE1713" s="478">
        <f t="shared" si="648"/>
        <v>-5.2318781614303637E-2</v>
      </c>
    </row>
    <row r="1714" spans="17:31" x14ac:dyDescent="0.3">
      <c r="Q1714" s="353">
        <v>1685</v>
      </c>
      <c r="R1714" s="54">
        <f t="shared" si="641"/>
        <v>1.5194517756732747E-45</v>
      </c>
      <c r="S1714" s="253">
        <f t="shared" si="636"/>
        <v>2.7760922324708806E-18</v>
      </c>
      <c r="T1714" s="253">
        <f t="shared" si="637"/>
        <v>1.2608136409634601E-18</v>
      </c>
      <c r="U1714">
        <f t="shared" si="642"/>
        <v>9.4690383381648607E-47</v>
      </c>
      <c r="V1714" s="253">
        <f t="shared" si="643"/>
        <v>1.2608136409634601E-18</v>
      </c>
      <c r="W1714" s="253">
        <f t="shared" si="644"/>
        <v>1.5152785915074205E-18</v>
      </c>
      <c r="X1714">
        <f t="shared" si="638"/>
        <v>113.65676595692612</v>
      </c>
      <c r="Y1714">
        <f t="shared" si="639"/>
        <v>15.595425926280697</v>
      </c>
      <c r="Z1714" s="55">
        <f t="shared" si="640"/>
        <v>8.5124747496230029</v>
      </c>
      <c r="AA1714" s="477">
        <f t="shared" si="645"/>
        <v>4.9838611885587504E-32</v>
      </c>
      <c r="AB1714" s="253">
        <f t="shared" si="646"/>
        <v>32800390695850.699</v>
      </c>
      <c r="AC1714" s="261">
        <f t="shared" si="647"/>
        <v>9.1056909832761367E-5</v>
      </c>
      <c r="AD1714" s="435">
        <f t="shared" si="649"/>
        <v>-1.5404755755581413E-2</v>
      </c>
      <c r="AE1714" s="478">
        <f t="shared" si="648"/>
        <v>-5.2318781614303617E-2</v>
      </c>
    </row>
    <row r="1715" spans="17:31" x14ac:dyDescent="0.3">
      <c r="Q1715" s="353">
        <v>1686</v>
      </c>
      <c r="R1715" s="54">
        <f t="shared" si="641"/>
        <v>1.4256989208399592E-45</v>
      </c>
      <c r="S1715" s="253">
        <f t="shared" si="636"/>
        <v>2.7062645640343264E-18</v>
      </c>
      <c r="T1715" s="253">
        <f t="shared" si="637"/>
        <v>1.2291001136347513E-18</v>
      </c>
      <c r="U1715">
        <f t="shared" si="642"/>
        <v>8.8847819695573717E-47</v>
      </c>
      <c r="V1715" s="253">
        <f t="shared" si="643"/>
        <v>1.2291001136347513E-18</v>
      </c>
      <c r="W1715" s="253">
        <f t="shared" si="644"/>
        <v>1.4771644503995751E-18</v>
      </c>
      <c r="X1715">
        <f t="shared" si="638"/>
        <v>113.65676595692612</v>
      </c>
      <c r="Y1715">
        <f t="shared" si="639"/>
        <v>15.595425926280697</v>
      </c>
      <c r="Z1715" s="55">
        <f t="shared" si="640"/>
        <v>8.5124747496230029</v>
      </c>
      <c r="AA1715" s="477">
        <f t="shared" si="645"/>
        <v>4.7231116434385414E-32</v>
      </c>
      <c r="AB1715" s="253">
        <f t="shared" si="646"/>
        <v>33128394602809.207</v>
      </c>
      <c r="AC1715" s="261">
        <f t="shared" si="647"/>
        <v>8.9654200376928448E-5</v>
      </c>
      <c r="AD1715" s="435">
        <f t="shared" si="649"/>
        <v>-1.5404755755594928E-2</v>
      </c>
      <c r="AE1715" s="478">
        <f t="shared" si="648"/>
        <v>-5.2318781614303631E-2</v>
      </c>
    </row>
    <row r="1716" spans="17:31" x14ac:dyDescent="0.3">
      <c r="Q1716" s="353">
        <v>1687</v>
      </c>
      <c r="R1716" s="54">
        <f t="shared" si="641"/>
        <v>1.3377307825275098E-45</v>
      </c>
      <c r="S1716" s="253">
        <f t="shared" si="636"/>
        <v>2.638193286549883E-18</v>
      </c>
      <c r="T1716" s="253">
        <f t="shared" si="637"/>
        <v>1.1981842837475701E-18</v>
      </c>
      <c r="U1716">
        <f t="shared" si="642"/>
        <v>8.3365752495063332E-47</v>
      </c>
      <c r="V1716" s="253">
        <f t="shared" si="643"/>
        <v>1.1981842837475701E-18</v>
      </c>
      <c r="W1716" s="253">
        <f t="shared" si="644"/>
        <v>1.4400090028023129E-18</v>
      </c>
      <c r="X1716">
        <f t="shared" si="638"/>
        <v>113.65676595692612</v>
      </c>
      <c r="Y1716">
        <f t="shared" si="639"/>
        <v>15.595425926280697</v>
      </c>
      <c r="Z1716" s="55">
        <f t="shared" si="640"/>
        <v>8.5124747496230029</v>
      </c>
      <c r="AA1716" s="477">
        <f t="shared" si="645"/>
        <v>4.4760041968255057E-32</v>
      </c>
      <c r="AB1716" s="253">
        <f t="shared" si="646"/>
        <v>33459678548837.301</v>
      </c>
      <c r="AC1716" s="261">
        <f t="shared" si="647"/>
        <v>8.8273099317659619E-5</v>
      </c>
      <c r="AD1716" s="435">
        <f t="shared" si="649"/>
        <v>-1.5404755755584658E-2</v>
      </c>
      <c r="AE1716" s="478">
        <f t="shared" si="648"/>
        <v>-5.2318781614303624E-2</v>
      </c>
    </row>
    <row r="1717" spans="17:31" x14ac:dyDescent="0.3">
      <c r="Q1717" s="353">
        <v>1688</v>
      </c>
      <c r="R1717" s="54">
        <f t="shared" si="641"/>
        <v>1.2551904335224965E-45</v>
      </c>
      <c r="S1717" s="253">
        <f t="shared" si="636"/>
        <v>2.5718342211233239E-18</v>
      </c>
      <c r="T1717" s="253">
        <f t="shared" si="637"/>
        <v>1.1680460866398592E-18</v>
      </c>
      <c r="U1717">
        <f t="shared" si="642"/>
        <v>7.8221938511051511E-47</v>
      </c>
      <c r="V1717" s="253">
        <f t="shared" si="643"/>
        <v>1.1680460866398592E-18</v>
      </c>
      <c r="W1717" s="253">
        <f t="shared" si="644"/>
        <v>1.4037881344834647E-18</v>
      </c>
      <c r="X1717">
        <f t="shared" si="638"/>
        <v>113.65676595692612</v>
      </c>
      <c r="Y1717">
        <f t="shared" si="639"/>
        <v>15.595425926280697</v>
      </c>
      <c r="Z1717" s="55">
        <f t="shared" si="640"/>
        <v>8.5124747496230029</v>
      </c>
      <c r="AA1717" s="477">
        <f t="shared" si="645"/>
        <v>4.2418251107470855E-32</v>
      </c>
      <c r="AB1717" s="253">
        <f t="shared" si="646"/>
        <v>33794275334325.676</v>
      </c>
      <c r="AC1717" s="261">
        <f t="shared" si="647"/>
        <v>8.6913273782882595E-5</v>
      </c>
      <c r="AD1717" s="435">
        <f t="shared" si="649"/>
        <v>-1.5404755755584787E-2</v>
      </c>
      <c r="AE1717" s="478">
        <f t="shared" si="648"/>
        <v>-5.2318781614303644E-2</v>
      </c>
    </row>
    <row r="1718" spans="17:31" x14ac:dyDescent="0.3">
      <c r="Q1718" s="353">
        <v>1689</v>
      </c>
      <c r="R1718" s="54">
        <f t="shared" si="641"/>
        <v>1.1777429696501683E-45</v>
      </c>
      <c r="S1718" s="253">
        <f t="shared" si="636"/>
        <v>2.5071443001020424E-18</v>
      </c>
      <c r="T1718" s="253">
        <f t="shared" si="637"/>
        <v>1.1386659623404999E-18</v>
      </c>
      <c r="U1718">
        <f t="shared" si="642"/>
        <v>7.339550692341022E-47</v>
      </c>
      <c r="V1718" s="253">
        <f t="shared" si="643"/>
        <v>1.1386659623404999E-18</v>
      </c>
      <c r="W1718" s="253">
        <f t="shared" si="644"/>
        <v>1.3684783377615425E-18</v>
      </c>
      <c r="X1718">
        <f t="shared" si="638"/>
        <v>113.65676595692612</v>
      </c>
      <c r="Y1718">
        <f t="shared" si="639"/>
        <v>15.595425926280697</v>
      </c>
      <c r="Z1718" s="55">
        <f t="shared" si="640"/>
        <v>8.5124747496230029</v>
      </c>
      <c r="AA1718" s="477">
        <f t="shared" si="645"/>
        <v>4.0198979891318398E-32</v>
      </c>
      <c r="AB1718" s="253">
        <f t="shared" si="646"/>
        <v>34132218087668.934</v>
      </c>
      <c r="AC1718" s="261">
        <f t="shared" si="647"/>
        <v>8.5574396028338749E-5</v>
      </c>
      <c r="AD1718" s="435">
        <f t="shared" si="649"/>
        <v>-1.5404755755587887E-2</v>
      </c>
      <c r="AE1718" s="478">
        <f t="shared" si="648"/>
        <v>-5.231878161430354E-2</v>
      </c>
    </row>
    <row r="1719" spans="17:31" x14ac:dyDescent="0.3">
      <c r="Q1719" s="353">
        <v>1690</v>
      </c>
      <c r="R1719" s="54">
        <f t="shared" si="641"/>
        <v>1.1050741509141184E-45</v>
      </c>
      <c r="S1719" s="253">
        <f t="shared" si="636"/>
        <v>2.4440815391237081E-18</v>
      </c>
      <c r="T1719" s="253">
        <f t="shared" si="637"/>
        <v>1.1100248428746911E-18</v>
      </c>
      <c r="U1719">
        <f t="shared" si="642"/>
        <v>6.8866874678428919E-47</v>
      </c>
      <c r="V1719" s="253">
        <f t="shared" si="643"/>
        <v>1.1100248428746911E-18</v>
      </c>
      <c r="W1719" s="253">
        <f t="shared" si="644"/>
        <v>1.3340566962490171E-18</v>
      </c>
      <c r="X1719">
        <f t="shared" si="638"/>
        <v>113.65676595692612</v>
      </c>
      <c r="Y1719">
        <f t="shared" si="639"/>
        <v>15.595425926280697</v>
      </c>
      <c r="Z1719" s="55">
        <f t="shared" si="640"/>
        <v>8.5124747496230029</v>
      </c>
      <c r="AA1719" s="477">
        <f t="shared" si="645"/>
        <v>3.8095818241266727E-32</v>
      </c>
      <c r="AB1719" s="253">
        <f t="shared" si="646"/>
        <v>34473540268545.625</v>
      </c>
      <c r="AC1719" s="261">
        <f t="shared" si="647"/>
        <v>8.4256143358590503E-5</v>
      </c>
      <c r="AD1719" s="435">
        <f t="shared" si="649"/>
        <v>-1.5404755755584818E-2</v>
      </c>
      <c r="AE1719" s="478">
        <f t="shared" si="648"/>
        <v>-5.2318781614303637E-2</v>
      </c>
    </row>
    <row r="1720" spans="17:31" x14ac:dyDescent="0.3">
      <c r="Q1720" s="353">
        <v>1691</v>
      </c>
      <c r="R1720" s="54">
        <f t="shared" si="641"/>
        <v>1.0368891264800305E-45</v>
      </c>
      <c r="S1720" s="253">
        <f t="shared" si="636"/>
        <v>2.3826050098680916E-18</v>
      </c>
      <c r="T1720" s="253">
        <f t="shared" si="637"/>
        <v>1.0821041398886877E-18</v>
      </c>
      <c r="U1720">
        <f t="shared" si="642"/>
        <v>6.4617667031355037E-47</v>
      </c>
      <c r="V1720" s="253">
        <f t="shared" si="643"/>
        <v>1.0821041398886877E-18</v>
      </c>
      <c r="W1720" s="253">
        <f t="shared" si="644"/>
        <v>1.3005008699794039E-18</v>
      </c>
      <c r="X1720">
        <f t="shared" si="638"/>
        <v>113.65676595692612</v>
      </c>
      <c r="Y1720">
        <f t="shared" si="639"/>
        <v>15.595425926280697</v>
      </c>
      <c r="Z1720" s="55">
        <f t="shared" si="640"/>
        <v>8.5124747496230029</v>
      </c>
      <c r="AA1720" s="477">
        <f t="shared" si="645"/>
        <v>3.6102691446283692E-32</v>
      </c>
      <c r="AB1720" s="253">
        <f t="shared" si="646"/>
        <v>34818275671231.082</v>
      </c>
      <c r="AC1720" s="261">
        <f t="shared" si="647"/>
        <v>8.2958198049243307E-5</v>
      </c>
      <c r="AD1720" s="435">
        <f t="shared" si="649"/>
        <v>-1.5404755755591576E-2</v>
      </c>
      <c r="AE1720" s="478">
        <f t="shared" si="648"/>
        <v>-5.2318781614303526E-2</v>
      </c>
    </row>
    <row r="1721" spans="17:31" x14ac:dyDescent="0.3">
      <c r="Q1721" s="353">
        <v>1692</v>
      </c>
      <c r="R1721" s="54">
        <f t="shared" si="641"/>
        <v>9.7291123833017389E-46</v>
      </c>
      <c r="S1721" s="253">
        <f t="shared" si="636"/>
        <v>2.3226748134940988E-18</v>
      </c>
      <c r="T1721" s="253">
        <f t="shared" si="637"/>
        <v>1.0548857325857375E-18</v>
      </c>
      <c r="U1721">
        <f t="shared" si="642"/>
        <v>6.063064299159978E-47</v>
      </c>
      <c r="V1721" s="253">
        <f t="shared" si="643"/>
        <v>1.0548857325857375E-18</v>
      </c>
      <c r="W1721" s="253">
        <f t="shared" si="644"/>
        <v>1.2677890809083613E-18</v>
      </c>
      <c r="X1721">
        <f t="shared" si="638"/>
        <v>113.65676595692612</v>
      </c>
      <c r="Y1721">
        <f t="shared" si="639"/>
        <v>15.595425926280697</v>
      </c>
      <c r="Z1721" s="55">
        <f t="shared" si="640"/>
        <v>8.5124747496230029</v>
      </c>
      <c r="AA1721" s="477">
        <f t="shared" si="645"/>
        <v>3.4213842616816991E-32</v>
      </c>
      <c r="AB1721" s="253">
        <f t="shared" si="646"/>
        <v>35166458427943.395</v>
      </c>
      <c r="AC1721" s="261">
        <f t="shared" si="647"/>
        <v>8.1680247270371297E-5</v>
      </c>
      <c r="AD1721" s="435">
        <f t="shared" si="649"/>
        <v>-1.540475575558462E-2</v>
      </c>
      <c r="AE1721" s="478">
        <f t="shared" si="648"/>
        <v>-5.2318781614303561E-2</v>
      </c>
    </row>
    <row r="1722" spans="17:31" x14ac:dyDescent="0.3">
      <c r="Q1722" s="353">
        <v>1693</v>
      </c>
      <c r="R1722" s="54">
        <f t="shared" si="641"/>
        <v>9.1288089873453063E-46</v>
      </c>
      <c r="S1722" s="253">
        <f t="shared" si="636"/>
        <v>2.2642520547451051E-18</v>
      </c>
      <c r="T1722" s="253">
        <f t="shared" si="637"/>
        <v>1.0283519559655397E-18</v>
      </c>
      <c r="U1722">
        <f t="shared" si="642"/>
        <v>5.6889625368106405E-47</v>
      </c>
      <c r="V1722" s="253">
        <f t="shared" si="643"/>
        <v>1.0283519559655397E-18</v>
      </c>
      <c r="W1722" s="253">
        <f t="shared" si="644"/>
        <v>1.2359000987795655E-18</v>
      </c>
      <c r="X1722">
        <f t="shared" si="638"/>
        <v>113.65676595692612</v>
      </c>
      <c r="Y1722">
        <f t="shared" si="639"/>
        <v>15.595425926280697</v>
      </c>
      <c r="Z1722" s="55">
        <f t="shared" si="640"/>
        <v>8.5124747496230029</v>
      </c>
      <c r="AA1722" s="477">
        <f t="shared" si="645"/>
        <v>3.2423816056761587E-32</v>
      </c>
      <c r="AB1722" s="253">
        <f t="shared" si="646"/>
        <v>35518123012222.828</v>
      </c>
      <c r="AC1722" s="261">
        <f t="shared" si="647"/>
        <v>8.0421983011115468E-5</v>
      </c>
      <c r="AD1722" s="435">
        <f t="shared" si="649"/>
        <v>-1.5404755755584641E-2</v>
      </c>
      <c r="AE1722" s="478">
        <f t="shared" si="648"/>
        <v>-5.2318781614303651E-2</v>
      </c>
    </row>
    <row r="1723" spans="17:31" x14ac:dyDescent="0.3">
      <c r="Q1723" s="353">
        <v>1694</v>
      </c>
      <c r="R1723" s="54">
        <f t="shared" si="641"/>
        <v>8.565545369839302E-46</v>
      </c>
      <c r="S1723" s="253">
        <f t="shared" si="636"/>
        <v>2.2072988167056186E-18</v>
      </c>
      <c r="T1723" s="253">
        <f t="shared" si="637"/>
        <v>1.0024855893595169E-18</v>
      </c>
      <c r="U1723">
        <f t="shared" si="642"/>
        <v>5.3379435131042474E-47</v>
      </c>
      <c r="V1723" s="253">
        <f t="shared" si="643"/>
        <v>1.0024855893595169E-18</v>
      </c>
      <c r="W1723" s="253">
        <f t="shared" si="644"/>
        <v>1.2048132273461017E-18</v>
      </c>
      <c r="X1723">
        <f t="shared" si="638"/>
        <v>113.65676595692612</v>
      </c>
      <c r="Y1723">
        <f t="shared" si="639"/>
        <v>15.595425926280697</v>
      </c>
      <c r="Z1723" s="55">
        <f t="shared" si="640"/>
        <v>8.5124747496230029</v>
      </c>
      <c r="AA1723" s="477">
        <f t="shared" si="645"/>
        <v>3.072744150538553E-32</v>
      </c>
      <c r="AB1723" s="253">
        <f t="shared" si="646"/>
        <v>35873304242345.055</v>
      </c>
      <c r="AC1723" s="261">
        <f t="shared" si="647"/>
        <v>7.9183102005448878E-5</v>
      </c>
      <c r="AD1723" s="435">
        <f t="shared" si="649"/>
        <v>-1.5404755755591838E-2</v>
      </c>
      <c r="AE1723" s="478">
        <f t="shared" si="648"/>
        <v>-5.2318781614303526E-2</v>
      </c>
    </row>
    <row r="1724" spans="17:31" x14ac:dyDescent="0.3">
      <c r="Q1724" s="353">
        <v>1695</v>
      </c>
      <c r="R1724" s="54">
        <f t="shared" si="641"/>
        <v>8.0370361111161083E-46</v>
      </c>
      <c r="S1724" s="253">
        <f t="shared" si="636"/>
        <v>2.1517781361927484E-18</v>
      </c>
      <c r="T1724" s="253">
        <f t="shared" si="637"/>
        <v>9.7726984525439552E-19</v>
      </c>
      <c r="U1724">
        <f t="shared" si="642"/>
        <v>5.008582982349166E-47</v>
      </c>
      <c r="V1724" s="253">
        <f t="shared" si="643"/>
        <v>9.7726984525439552E-19</v>
      </c>
      <c r="W1724" s="253">
        <f t="shared" si="644"/>
        <v>1.1745082909383529E-18</v>
      </c>
      <c r="X1724">
        <f t="shared" si="638"/>
        <v>113.65676595692612</v>
      </c>
      <c r="Y1724">
        <f t="shared" si="639"/>
        <v>15.595425926280697</v>
      </c>
      <c r="Z1724" s="55">
        <f t="shared" si="640"/>
        <v>8.5124747496230029</v>
      </c>
      <c r="AA1724" s="477">
        <f t="shared" si="645"/>
        <v>2.9119819203698974E-32</v>
      </c>
      <c r="AB1724" s="253">
        <f t="shared" si="646"/>
        <v>36232037284768.508</v>
      </c>
      <c r="AC1724" s="261">
        <f t="shared" si="647"/>
        <v>7.7963305659085403E-5</v>
      </c>
      <c r="AD1724" s="435">
        <f t="shared" si="649"/>
        <v>-1.5404755755584526E-2</v>
      </c>
      <c r="AE1724" s="478">
        <f t="shared" si="648"/>
        <v>-5.2318781614303665E-2</v>
      </c>
    </row>
    <row r="1725" spans="17:31" x14ac:dyDescent="0.3">
      <c r="Q1725" s="353">
        <v>1696</v>
      </c>
      <c r="R1725" s="54">
        <f t="shared" si="641"/>
        <v>7.5411368059330226E-46</v>
      </c>
      <c r="S1725" s="253">
        <f t="shared" si="636"/>
        <v>2.0976539797668222E-18</v>
      </c>
      <c r="T1725" s="253">
        <f t="shared" si="637"/>
        <v>9.5268835839698304E-19</v>
      </c>
      <c r="U1725">
        <f t="shared" si="642"/>
        <v>4.69954457732527E-47</v>
      </c>
      <c r="V1725" s="253">
        <f t="shared" si="643"/>
        <v>9.5268835839698304E-19</v>
      </c>
      <c r="W1725" s="253">
        <f t="shared" si="644"/>
        <v>1.1449656213698392E-18</v>
      </c>
      <c r="X1725">
        <f t="shared" si="638"/>
        <v>113.65676595692612</v>
      </c>
      <c r="Y1725">
        <f t="shared" si="639"/>
        <v>15.595425926280697</v>
      </c>
      <c r="Z1725" s="55">
        <f t="shared" si="640"/>
        <v>8.5124747496230029</v>
      </c>
      <c r="AA1725" s="477">
        <f t="shared" si="645"/>
        <v>2.7596305742132643E-32</v>
      </c>
      <c r="AB1725" s="253">
        <f t="shared" si="646"/>
        <v>36594357657616.195</v>
      </c>
      <c r="AC1725" s="261">
        <f t="shared" si="647"/>
        <v>7.6762299977509217E-5</v>
      </c>
      <c r="AD1725" s="435">
        <f t="shared" si="649"/>
        <v>-1.5404755755584448E-2</v>
      </c>
      <c r="AE1725" s="478">
        <f t="shared" si="648"/>
        <v>-5.2318781614303596E-2</v>
      </c>
    </row>
    <row r="1726" spans="17:31" x14ac:dyDescent="0.3">
      <c r="Q1726" s="353">
        <v>1697</v>
      </c>
      <c r="R1726" s="54">
        <f t="shared" si="641"/>
        <v>7.0758353626334908E-46</v>
      </c>
      <c r="S1726" s="253">
        <f t="shared" si="636"/>
        <v>2.0448912203453156E-18</v>
      </c>
      <c r="T1726" s="253">
        <f t="shared" si="637"/>
        <v>9.2872517517295216E-19</v>
      </c>
      <c r="U1726">
        <f t="shared" si="642"/>
        <v>4.4095743870272313E-47</v>
      </c>
      <c r="V1726" s="253">
        <f t="shared" si="643"/>
        <v>9.2872517517295216E-19</v>
      </c>
      <c r="W1726" s="253">
        <f t="shared" si="644"/>
        <v>1.1161660451723634E-18</v>
      </c>
      <c r="X1726">
        <f t="shared" si="638"/>
        <v>113.65676595692612</v>
      </c>
      <c r="Y1726">
        <f t="shared" si="639"/>
        <v>15.595425926280697</v>
      </c>
      <c r="Z1726" s="55">
        <f t="shared" si="640"/>
        <v>8.5124747496230029</v>
      </c>
      <c r="AA1726" s="477">
        <f t="shared" si="645"/>
        <v>2.6152500648648454E-32</v>
      </c>
      <c r="AB1726" s="253">
        <f t="shared" si="646"/>
        <v>36960301234192.359</v>
      </c>
      <c r="AC1726" s="261">
        <f t="shared" si="647"/>
        <v>7.5579795495118768E-5</v>
      </c>
      <c r="AD1726" s="435">
        <f t="shared" si="649"/>
        <v>-1.5404755755584632E-2</v>
      </c>
      <c r="AE1726" s="478">
        <f t="shared" si="648"/>
        <v>-5.2318781614303568E-2</v>
      </c>
    </row>
    <row r="1727" spans="17:31" x14ac:dyDescent="0.3">
      <c r="Q1727" s="353">
        <v>1698</v>
      </c>
      <c r="R1727" s="54">
        <f t="shared" si="641"/>
        <v>6.6392438391654479E-46</v>
      </c>
      <c r="S1727" s="253">
        <f t="shared" si="636"/>
        <v>1.993455614405104E-18</v>
      </c>
      <c r="T1727" s="253">
        <f t="shared" si="637"/>
        <v>9.0536474325282134E-19</v>
      </c>
      <c r="U1727">
        <f t="shared" si="642"/>
        <v>4.1374958689706212E-47</v>
      </c>
      <c r="V1727" s="253">
        <f t="shared" si="643"/>
        <v>9.0536474325282134E-19</v>
      </c>
      <c r="W1727" s="253">
        <f t="shared" si="644"/>
        <v>1.0880908711522826E-18</v>
      </c>
      <c r="X1727">
        <f t="shared" si="638"/>
        <v>113.65676595692612</v>
      </c>
      <c r="Y1727">
        <f t="shared" si="639"/>
        <v>15.595425926280697</v>
      </c>
      <c r="Z1727" s="55">
        <f t="shared" si="640"/>
        <v>8.5124747496230029</v>
      </c>
      <c r="AA1727" s="477">
        <f t="shared" si="645"/>
        <v>2.4784233678543883E-32</v>
      </c>
      <c r="AB1727" s="253">
        <f t="shared" si="646"/>
        <v>37329904246534.281</v>
      </c>
      <c r="AC1727" s="261">
        <f t="shared" si="647"/>
        <v>7.4415507205458905E-5</v>
      </c>
      <c r="AD1727" s="435">
        <f t="shared" si="649"/>
        <v>-1.5404755755591543E-2</v>
      </c>
      <c r="AE1727" s="478">
        <f t="shared" si="648"/>
        <v>-5.2318781614303568E-2</v>
      </c>
    </row>
    <row r="1728" spans="17:31" x14ac:dyDescent="0.3">
      <c r="Q1728" s="353">
        <v>1699</v>
      </c>
      <c r="R1728" s="54">
        <f t="shared" si="641"/>
        <v>6.229590782831723E-46</v>
      </c>
      <c r="S1728" s="253">
        <f t="shared" si="636"/>
        <v>1.9433137797580128E-18</v>
      </c>
      <c r="T1728" s="253">
        <f t="shared" si="637"/>
        <v>8.8259190149831019E-19</v>
      </c>
      <c r="U1728">
        <f t="shared" si="642"/>
        <v>3.8822050754176868E-47</v>
      </c>
      <c r="V1728" s="253">
        <f t="shared" si="643"/>
        <v>8.8259190149831019E-19</v>
      </c>
      <c r="W1728" s="253">
        <f t="shared" si="644"/>
        <v>1.0607218782597027E-18</v>
      </c>
      <c r="X1728">
        <f t="shared" si="638"/>
        <v>113.65676595692612</v>
      </c>
      <c r="Y1728">
        <f t="shared" si="639"/>
        <v>15.595425926280697</v>
      </c>
      <c r="Z1728" s="55">
        <f t="shared" si="640"/>
        <v>8.5124747496230029</v>
      </c>
      <c r="AA1728" s="477">
        <f t="shared" si="645"/>
        <v>2.3487552769238276E-32</v>
      </c>
      <c r="AB1728" s="253">
        <f t="shared" si="646"/>
        <v>37703203288999.625</v>
      </c>
      <c r="AC1728" s="261">
        <f t="shared" si="647"/>
        <v>7.3269154492530849E-5</v>
      </c>
      <c r="AD1728" s="435">
        <f t="shared" si="649"/>
        <v>-1.5404755755584821E-2</v>
      </c>
      <c r="AE1728" s="478">
        <f t="shared" si="648"/>
        <v>-5.2318781614303631E-2</v>
      </c>
    </row>
    <row r="1729" spans="17:31" x14ac:dyDescent="0.3">
      <c r="Q1729" s="353">
        <v>1700</v>
      </c>
      <c r="R1729" s="54">
        <f t="shared" si="641"/>
        <v>5.8452140426913576E-46</v>
      </c>
      <c r="S1729" s="253">
        <f t="shared" si="636"/>
        <v>1.8944331738855222E-18</v>
      </c>
      <c r="T1729" s="253">
        <f t="shared" si="637"/>
        <v>8.603918701226448E-19</v>
      </c>
      <c r="U1729">
        <f t="shared" si="642"/>
        <v>3.6426661741534335E-47</v>
      </c>
      <c r="V1729" s="253">
        <f t="shared" si="643"/>
        <v>8.603918701226448E-19</v>
      </c>
      <c r="W1729" s="253">
        <f t="shared" si="644"/>
        <v>1.0340413037628774E-18</v>
      </c>
      <c r="X1729">
        <f t="shared" si="638"/>
        <v>113.65676595692612</v>
      </c>
      <c r="Y1729">
        <f t="shared" si="639"/>
        <v>15.595425926280697</v>
      </c>
      <c r="Z1729" s="55">
        <f t="shared" si="640"/>
        <v>8.5124747496230029</v>
      </c>
      <c r="AA1729" s="477">
        <f t="shared" si="645"/>
        <v>2.2258712625250069E-32</v>
      </c>
      <c r="AB1729" s="253">
        <f t="shared" si="646"/>
        <v>38080235321889.625</v>
      </c>
      <c r="AC1729" s="261">
        <f t="shared" si="647"/>
        <v>7.2140461063154964E-5</v>
      </c>
      <c r="AD1729" s="435">
        <f t="shared" si="649"/>
        <v>-1.5404755755588043E-2</v>
      </c>
      <c r="AE1729" s="478">
        <f t="shared" si="648"/>
        <v>-5.231878161430354E-2</v>
      </c>
    </row>
    <row r="1730" spans="17:31" x14ac:dyDescent="0.3">
      <c r="Q1730" s="353">
        <v>1701</v>
      </c>
      <c r="R1730" s="54">
        <f t="shared" si="641"/>
        <v>5.4845540254484432E-46</v>
      </c>
      <c r="S1730" s="253">
        <f t="shared" si="636"/>
        <v>1.8467820728183539E-18</v>
      </c>
      <c r="T1730" s="253">
        <f t="shared" si="637"/>
        <v>8.3875024109833075E-19</v>
      </c>
      <c r="U1730">
        <f t="shared" si="642"/>
        <v>3.4179072456377118E-47</v>
      </c>
      <c r="V1730" s="253">
        <f t="shared" si="643"/>
        <v>8.3875024109833075E-19</v>
      </c>
      <c r="W1730" s="253">
        <f t="shared" si="644"/>
        <v>1.0080318317200231E-18</v>
      </c>
      <c r="X1730">
        <f t="shared" si="638"/>
        <v>113.65676595692612</v>
      </c>
      <c r="Y1730">
        <f t="shared" si="639"/>
        <v>15.595425926280697</v>
      </c>
      <c r="Z1730" s="55">
        <f t="shared" si="640"/>
        <v>8.5124747496230029</v>
      </c>
      <c r="AA1730" s="477">
        <f t="shared" si="645"/>
        <v>2.1094163900394068E-32</v>
      </c>
      <c r="AB1730" s="253">
        <f t="shared" si="646"/>
        <v>38461037675108.523</v>
      </c>
      <c r="AC1730" s="261">
        <f t="shared" si="647"/>
        <v>7.1029154880381537E-5</v>
      </c>
      <c r="AD1730" s="435">
        <f t="shared" si="649"/>
        <v>-1.5404755755588258E-2</v>
      </c>
      <c r="AE1730" s="478">
        <f t="shared" si="648"/>
        <v>-5.2318781614303596E-2</v>
      </c>
    </row>
    <row r="1731" spans="17:31" x14ac:dyDescent="0.3">
      <c r="Q1731" s="353">
        <v>1702</v>
      </c>
      <c r="R1731" s="54">
        <f t="shared" si="641"/>
        <v>5.1461473674645109E-46</v>
      </c>
      <c r="S1731" s="253">
        <f t="shared" si="636"/>
        <v>1.8003295505473204E-18</v>
      </c>
      <c r="T1731" s="253">
        <f t="shared" si="637"/>
        <v>8.1765296880621066E-19</v>
      </c>
      <c r="U1731">
        <f t="shared" si="642"/>
        <v>3.2070163394804419E-47</v>
      </c>
      <c r="V1731" s="253">
        <f t="shared" si="643"/>
        <v>8.1765296880621066E-19</v>
      </c>
      <c r="W1731" s="253">
        <f t="shared" si="644"/>
        <v>9.8267658174110977E-19</v>
      </c>
      <c r="X1731">
        <f t="shared" si="638"/>
        <v>113.65676595692612</v>
      </c>
      <c r="Y1731">
        <f t="shared" si="639"/>
        <v>15.595425926280697</v>
      </c>
      <c r="Z1731" s="55">
        <f t="shared" si="640"/>
        <v>8.5124747496230029</v>
      </c>
      <c r="AA1731" s="477">
        <f t="shared" si="645"/>
        <v>1.9990542945953024E-32</v>
      </c>
      <c r="AB1731" s="253">
        <f t="shared" si="646"/>
        <v>38845648051859.609</v>
      </c>
      <c r="AC1731" s="261">
        <f t="shared" si="647"/>
        <v>6.9934968097923913E-5</v>
      </c>
      <c r="AD1731" s="435">
        <f t="shared" si="649"/>
        <v>-1.5404755755581173E-2</v>
      </c>
      <c r="AE1731" s="478">
        <f t="shared" si="648"/>
        <v>-5.2318781614303617E-2</v>
      </c>
    </row>
    <row r="1732" spans="17:31" x14ac:dyDescent="0.3">
      <c r="Q1732" s="353">
        <v>1703</v>
      </c>
      <c r="R1732" s="54">
        <f t="shared" si="641"/>
        <v>4.8286209972189229E-46</v>
      </c>
      <c r="S1732" s="253">
        <f t="shared" si="636"/>
        <v>1.7550454589520558E-18</v>
      </c>
      <c r="T1732" s="253">
        <f t="shared" si="637"/>
        <v>7.9708636091972453E-19</v>
      </c>
      <c r="U1732">
        <f t="shared" si="642"/>
        <v>3.0091377742392688E-47</v>
      </c>
      <c r="V1732" s="253">
        <f t="shared" si="643"/>
        <v>7.9708636091972453E-19</v>
      </c>
      <c r="W1732" s="253">
        <f t="shared" si="644"/>
        <v>9.5795909803233115E-19</v>
      </c>
      <c r="X1732">
        <f t="shared" si="638"/>
        <v>113.65676595692612</v>
      </c>
      <c r="Y1732">
        <f t="shared" si="639"/>
        <v>15.595425926280697</v>
      </c>
      <c r="Z1732" s="55">
        <f t="shared" si="640"/>
        <v>8.5124747496230029</v>
      </c>
      <c r="AA1732" s="477">
        <f t="shared" si="645"/>
        <v>1.894466209521235E-32</v>
      </c>
      <c r="AB1732" s="253">
        <f t="shared" si="646"/>
        <v>39234104532378.203</v>
      </c>
      <c r="AC1732" s="261">
        <f t="shared" si="647"/>
        <v>6.8857636995600075E-5</v>
      </c>
      <c r="AD1732" s="435">
        <f t="shared" si="649"/>
        <v>-1.5404755755594893E-2</v>
      </c>
      <c r="AE1732" s="478">
        <f t="shared" si="648"/>
        <v>-5.2318781614303596E-2</v>
      </c>
    </row>
    <row r="1733" spans="17:31" x14ac:dyDescent="0.3">
      <c r="Q1733" s="353">
        <v>1704</v>
      </c>
      <c r="R1733" s="54">
        <f t="shared" si="641"/>
        <v>4.5306865641259261E-46</v>
      </c>
      <c r="S1733" s="253">
        <f t="shared" si="636"/>
        <v>1.710900408234592E-18</v>
      </c>
      <c r="T1733" s="253">
        <f t="shared" si="637"/>
        <v>7.7703706951845772E-19</v>
      </c>
      <c r="U1733">
        <f t="shared" si="642"/>
        <v>2.8234686655262308E-47</v>
      </c>
      <c r="V1733" s="253">
        <f t="shared" si="643"/>
        <v>7.7703706951845772E-19</v>
      </c>
      <c r="W1733" s="253">
        <f t="shared" si="644"/>
        <v>9.3386333871613434E-19</v>
      </c>
      <c r="X1733">
        <f t="shared" si="638"/>
        <v>113.65676595692612</v>
      </c>
      <c r="Y1733">
        <f t="shared" si="639"/>
        <v>15.595425926280697</v>
      </c>
      <c r="Z1733" s="55">
        <f t="shared" si="640"/>
        <v>8.5124747496230029</v>
      </c>
      <c r="AA1733" s="477">
        <f t="shared" si="645"/>
        <v>1.7953500456296161E-32</v>
      </c>
      <c r="AB1733" s="253">
        <f t="shared" si="646"/>
        <v>39626445577701.984</v>
      </c>
      <c r="AC1733" s="261">
        <f t="shared" si="647"/>
        <v>6.779690191577637E-5</v>
      </c>
      <c r="AD1733" s="435">
        <f t="shared" si="649"/>
        <v>-1.5404755755581393E-2</v>
      </c>
      <c r="AE1733" s="478">
        <f t="shared" si="648"/>
        <v>-5.2318781614303554E-2</v>
      </c>
    </row>
    <row r="1734" spans="17:31" x14ac:dyDescent="0.3">
      <c r="Q1734" s="353">
        <v>1705</v>
      </c>
      <c r="R1734" s="54">
        <f t="shared" si="641"/>
        <v>4.2511352111035269E-46</v>
      </c>
      <c r="S1734" s="253">
        <f t="shared" si="636"/>
        <v>1.6678657478451553E-18</v>
      </c>
      <c r="T1734" s="253">
        <f t="shared" si="637"/>
        <v>7.5749208242523771E-19</v>
      </c>
      <c r="U1734">
        <f t="shared" si="642"/>
        <v>2.649255668336371E-47</v>
      </c>
      <c r="V1734" s="253">
        <f t="shared" si="643"/>
        <v>7.5749208242523771E-19</v>
      </c>
      <c r="W1734" s="253">
        <f t="shared" si="644"/>
        <v>9.1037366541991772E-19</v>
      </c>
      <c r="X1734">
        <f t="shared" si="638"/>
        <v>113.65676595692612</v>
      </c>
      <c r="Y1734">
        <f t="shared" si="639"/>
        <v>15.595425926280697</v>
      </c>
      <c r="Z1734" s="55">
        <f t="shared" si="640"/>
        <v>8.5124747496230029</v>
      </c>
      <c r="AA1734" s="477">
        <f t="shared" si="645"/>
        <v>1.7014195186710903E-32</v>
      </c>
      <c r="AB1734" s="253">
        <f t="shared" si="646"/>
        <v>40022710033479.008</v>
      </c>
      <c r="AC1734" s="261">
        <f t="shared" si="647"/>
        <v>6.6752507200778285E-5</v>
      </c>
      <c r="AD1734" s="435">
        <f t="shared" si="649"/>
        <v>-1.5404755755587909E-2</v>
      </c>
      <c r="AE1734" s="478">
        <f t="shared" si="648"/>
        <v>-5.2318781614303561E-2</v>
      </c>
    </row>
    <row r="1735" spans="17:31" x14ac:dyDescent="0.3">
      <c r="Q1735" s="353">
        <v>1706</v>
      </c>
      <c r="R1735" s="54">
        <f t="shared" si="641"/>
        <v>3.9888326696840847E-46</v>
      </c>
      <c r="S1735" s="253">
        <f t="shared" si="636"/>
        <v>1.6259135478876178E-18</v>
      </c>
      <c r="T1735" s="253">
        <f t="shared" si="637"/>
        <v>7.3843871476107637E-19</v>
      </c>
      <c r="U1735">
        <f t="shared" si="642"/>
        <v>2.4857919203804204E-47</v>
      </c>
      <c r="V1735" s="253">
        <f t="shared" si="643"/>
        <v>7.3843871476107637E-19</v>
      </c>
      <c r="W1735" s="253">
        <f t="shared" si="644"/>
        <v>8.8747483312654134E-19</v>
      </c>
      <c r="X1735">
        <f t="shared" si="638"/>
        <v>113.65676595692612</v>
      </c>
      <c r="Y1735">
        <f t="shared" si="639"/>
        <v>15.595425926280697</v>
      </c>
      <c r="Z1735" s="55">
        <f t="shared" si="640"/>
        <v>8.5124747496230029</v>
      </c>
      <c r="AA1735" s="477">
        <f t="shared" si="645"/>
        <v>1.612403322439424E-32</v>
      </c>
      <c r="AB1735" s="253">
        <f t="shared" si="646"/>
        <v>40422937133813.797</v>
      </c>
      <c r="AC1735" s="261">
        <f t="shared" si="647"/>
        <v>6.5724201131277631E-5</v>
      </c>
      <c r="AD1735" s="435">
        <f t="shared" si="649"/>
        <v>-1.5404755755581038E-2</v>
      </c>
      <c r="AE1735" s="478">
        <f t="shared" si="648"/>
        <v>-5.2318781614303568E-2</v>
      </c>
    </row>
    <row r="1736" spans="17:31" x14ac:dyDescent="0.3">
      <c r="Q1736" s="353">
        <v>1707</v>
      </c>
      <c r="R1736" s="54">
        <f t="shared" si="641"/>
        <v>3.7427146577652301E-46</v>
      </c>
      <c r="S1736" s="253">
        <f t="shared" si="636"/>
        <v>1.5850165809927841E-18</v>
      </c>
      <c r="T1736" s="253">
        <f t="shared" si="637"/>
        <v>7.1986460071258786E-19</v>
      </c>
      <c r="U1736">
        <f t="shared" si="642"/>
        <v>2.3324141740192439E-47</v>
      </c>
      <c r="V1736" s="253">
        <f t="shared" si="643"/>
        <v>7.1986460071258786E-19</v>
      </c>
      <c r="W1736" s="253">
        <f t="shared" si="644"/>
        <v>8.6515198028019622E-19</v>
      </c>
      <c r="X1736">
        <f t="shared" si="638"/>
        <v>113.65676595692612</v>
      </c>
      <c r="Y1736">
        <f t="shared" si="639"/>
        <v>15.595425926280697</v>
      </c>
      <c r="Z1736" s="55">
        <f t="shared" si="640"/>
        <v>8.5124747496230029</v>
      </c>
      <c r="AA1736" s="477">
        <f t="shared" si="645"/>
        <v>1.5280443451385381E-32</v>
      </c>
      <c r="AB1736" s="253">
        <f t="shared" si="646"/>
        <v>40827166505151.938</v>
      </c>
      <c r="AC1736" s="261">
        <f t="shared" si="647"/>
        <v>6.4711735865618898E-5</v>
      </c>
      <c r="AD1736" s="435">
        <f t="shared" si="649"/>
        <v>-1.5404755755591965E-2</v>
      </c>
      <c r="AE1736" s="478">
        <f t="shared" si="648"/>
        <v>-5.2318781614303672E-2</v>
      </c>
    </row>
    <row r="1737" spans="17:31" x14ac:dyDescent="0.3">
      <c r="Q1737" s="353">
        <v>1708</v>
      </c>
      <c r="R1737" s="54">
        <f t="shared" si="641"/>
        <v>3.5117825613276818E-46</v>
      </c>
      <c r="S1737" s="253">
        <f t="shared" si="636"/>
        <v>1.5451483046475508E-18</v>
      </c>
      <c r="T1737" s="253">
        <f t="shared" si="637"/>
        <v>7.0175768550644897E-19</v>
      </c>
      <c r="U1737">
        <f t="shared" si="642"/>
        <v>2.1885001051629951E-47</v>
      </c>
      <c r="V1737" s="253">
        <f t="shared" si="643"/>
        <v>7.0175768550644897E-19</v>
      </c>
      <c r="W1737" s="253">
        <f t="shared" si="644"/>
        <v>8.4339061914110187E-19</v>
      </c>
      <c r="X1737">
        <f t="shared" si="638"/>
        <v>113.65676595692612</v>
      </c>
      <c r="Y1737">
        <f t="shared" si="639"/>
        <v>15.595425926280697</v>
      </c>
      <c r="Z1737" s="55">
        <f t="shared" si="640"/>
        <v>8.5124747496230029</v>
      </c>
      <c r="AA1737" s="477">
        <f t="shared" si="645"/>
        <v>1.4480989267482635E-32</v>
      </c>
      <c r="AB1737" s="253">
        <f t="shared" si="646"/>
        <v>41235438170203.461</v>
      </c>
      <c r="AC1737" s="261">
        <f t="shared" si="647"/>
        <v>6.3714867380088686E-5</v>
      </c>
      <c r="AD1737" s="435">
        <f t="shared" si="649"/>
        <v>-1.5404755755591533E-2</v>
      </c>
      <c r="AE1737" s="478">
        <f t="shared" si="648"/>
        <v>-5.2318781614303513E-2</v>
      </c>
    </row>
    <row r="1738" spans="17:31" x14ac:dyDescent="0.3">
      <c r="Q1738" s="353">
        <v>1709</v>
      </c>
      <c r="R1738" s="54">
        <f t="shared" si="641"/>
        <v>3.2950993825986723E-46</v>
      </c>
      <c r="S1738" s="253">
        <f t="shared" si="636"/>
        <v>1.5062828439686126E-18</v>
      </c>
      <c r="T1738" s="253">
        <f t="shared" si="637"/>
        <v>6.8410621758575973E-19</v>
      </c>
      <c r="U1738">
        <f t="shared" si="642"/>
        <v>2.0534657882159326E-47</v>
      </c>
      <c r="V1738" s="253">
        <f t="shared" si="643"/>
        <v>6.8410621758575973E-19</v>
      </c>
      <c r="W1738" s="253">
        <f t="shared" si="644"/>
        <v>8.2217662638285284E-19</v>
      </c>
      <c r="X1738">
        <f t="shared" si="638"/>
        <v>113.65676595692612</v>
      </c>
      <c r="Y1738">
        <f t="shared" si="639"/>
        <v>15.595425926280697</v>
      </c>
      <c r="Z1738" s="55">
        <f t="shared" si="640"/>
        <v>8.5124747496230029</v>
      </c>
      <c r="AA1738" s="477">
        <f t="shared" si="645"/>
        <v>1.3723361552438138E-32</v>
      </c>
      <c r="AB1738" s="253">
        <f t="shared" si="646"/>
        <v>41647792551905.492</v>
      </c>
      <c r="AC1738" s="261">
        <f t="shared" si="647"/>
        <v>6.2733355410098958E-5</v>
      </c>
      <c r="AD1738" s="435">
        <f t="shared" si="649"/>
        <v>-1.5404755755584556E-2</v>
      </c>
      <c r="AE1738" s="478">
        <f t="shared" si="648"/>
        <v>-5.2318781614303554E-2</v>
      </c>
    </row>
    <row r="1739" spans="17:31" x14ac:dyDescent="0.3">
      <c r="Q1739" s="353">
        <v>1710</v>
      </c>
      <c r="R1739" s="54">
        <f t="shared" si="641"/>
        <v>3.0917859382208574E-46</v>
      </c>
      <c r="S1739" s="253">
        <f t="shared" si="636"/>
        <v>1.468394974909354E-18</v>
      </c>
      <c r="T1739" s="253">
        <f t="shared" si="637"/>
        <v>6.6689874098314231E-19</v>
      </c>
      <c r="U1739">
        <f t="shared" si="642"/>
        <v>1.9267633268216034E-47</v>
      </c>
      <c r="V1739" s="253">
        <f t="shared" si="643"/>
        <v>6.6689874098314231E-19</v>
      </c>
      <c r="W1739" s="253">
        <f t="shared" si="644"/>
        <v>8.0149623392621173E-19</v>
      </c>
      <c r="X1739">
        <f t="shared" si="638"/>
        <v>113.65676595692612</v>
      </c>
      <c r="Y1739">
        <f t="shared" si="639"/>
        <v>15.595425926280697</v>
      </c>
      <c r="Z1739" s="55">
        <f t="shared" si="640"/>
        <v>8.5124747496230029</v>
      </c>
      <c r="AA1739" s="477">
        <f t="shared" si="645"/>
        <v>1.3005371996361997E-32</v>
      </c>
      <c r="AB1739" s="253">
        <f t="shared" si="646"/>
        <v>42064270477424.547</v>
      </c>
      <c r="AC1739" s="261">
        <f t="shared" si="647"/>
        <v>6.1766963392278094E-5</v>
      </c>
      <c r="AD1739" s="435">
        <f t="shared" si="649"/>
        <v>-1.5404755755584735E-2</v>
      </c>
      <c r="AE1739" s="478">
        <f t="shared" si="648"/>
        <v>-5.2318781614303561E-2</v>
      </c>
    </row>
    <row r="1740" spans="17:31" x14ac:dyDescent="0.3">
      <c r="Q1740" s="353">
        <v>1711</v>
      </c>
      <c r="R1740" s="54">
        <f t="shared" si="641"/>
        <v>2.9010172920008967E-46</v>
      </c>
      <c r="S1740" s="253">
        <f t="shared" si="636"/>
        <v>1.4314601078892542E-18</v>
      </c>
      <c r="T1740" s="253">
        <f t="shared" si="637"/>
        <v>6.5012408788573239E-19</v>
      </c>
      <c r="U1740">
        <f t="shared" si="642"/>
        <v>1.8078786307952228E-47</v>
      </c>
      <c r="V1740" s="253">
        <f t="shared" si="643"/>
        <v>6.5012408788573239E-19</v>
      </c>
      <c r="W1740" s="253">
        <f t="shared" si="644"/>
        <v>7.813360200035218E-19</v>
      </c>
      <c r="X1740">
        <f t="shared" si="638"/>
        <v>113.65676595692612</v>
      </c>
      <c r="Y1740">
        <f t="shared" si="639"/>
        <v>15.595425926280697</v>
      </c>
      <c r="Z1740" s="55">
        <f t="shared" si="640"/>
        <v>8.5124747496230029</v>
      </c>
      <c r="AA1740" s="477">
        <f t="shared" si="645"/>
        <v>1.2324946779071554E-32</v>
      </c>
      <c r="AB1740" s="253">
        <f t="shared" si="646"/>
        <v>42484913182198.789</v>
      </c>
      <c r="AC1740" s="261">
        <f t="shared" si="647"/>
        <v>6.0815458407455922E-5</v>
      </c>
      <c r="AD1740" s="435">
        <f t="shared" si="649"/>
        <v>-1.5404755755584485E-2</v>
      </c>
      <c r="AE1740" s="478">
        <f t="shared" si="648"/>
        <v>-5.231878161430361E-2</v>
      </c>
    </row>
    <row r="1741" spans="17:31" x14ac:dyDescent="0.3">
      <c r="Q1741" s="353">
        <v>1712</v>
      </c>
      <c r="R1741" s="54">
        <f t="shared" si="641"/>
        <v>2.7220194077637463E-46</v>
      </c>
      <c r="S1741" s="253">
        <f t="shared" si="636"/>
        <v>1.3954542718349964E-18</v>
      </c>
      <c r="T1741" s="253">
        <f t="shared" si="637"/>
        <v>6.3377137138715385E-19</v>
      </c>
      <c r="U1741">
        <f t="shared" si="642"/>
        <v>1.6963293302232489E-47</v>
      </c>
      <c r="V1741" s="253">
        <f t="shared" si="643"/>
        <v>6.3377137138715385E-19</v>
      </c>
      <c r="W1741" s="253">
        <f t="shared" si="644"/>
        <v>7.6168290044784251E-19</v>
      </c>
      <c r="X1741">
        <f t="shared" si="638"/>
        <v>113.65676595692612</v>
      </c>
      <c r="Y1741">
        <f t="shared" si="639"/>
        <v>15.595425926280697</v>
      </c>
      <c r="Z1741" s="55">
        <f t="shared" si="640"/>
        <v>8.5124747496230029</v>
      </c>
      <c r="AA1741" s="477">
        <f t="shared" si="645"/>
        <v>1.1680120580129395E-32</v>
      </c>
      <c r="AB1741" s="253">
        <f t="shared" si="646"/>
        <v>42909762314020.773</v>
      </c>
      <c r="AC1741" s="261">
        <f t="shared" si="647"/>
        <v>5.9878611124524722E-5</v>
      </c>
      <c r="AD1741" s="435">
        <f t="shared" si="649"/>
        <v>-1.5404755755591621E-2</v>
      </c>
      <c r="AE1741" s="478">
        <f t="shared" si="648"/>
        <v>-5.2318781614303589E-2</v>
      </c>
    </row>
    <row r="1742" spans="17:31" x14ac:dyDescent="0.3">
      <c r="Q1742" s="353">
        <v>1713</v>
      </c>
      <c r="R1742" s="54">
        <f t="shared" si="641"/>
        <v>2.5540660087317412E-46</v>
      </c>
      <c r="S1742" s="253">
        <f t="shared" si="636"/>
        <v>1.3603540986230595E-18</v>
      </c>
      <c r="T1742" s="253">
        <f t="shared" si="637"/>
        <v>6.1782997842183409E-19</v>
      </c>
      <c r="U1742">
        <f t="shared" si="642"/>
        <v>1.5916628182666938E-47</v>
      </c>
      <c r="V1742" s="253">
        <f t="shared" si="643"/>
        <v>6.1782997842183409E-19</v>
      </c>
      <c r="W1742" s="253">
        <f t="shared" si="644"/>
        <v>7.4252412020122542E-19</v>
      </c>
      <c r="X1742">
        <f t="shared" si="638"/>
        <v>113.65676595692612</v>
      </c>
      <c r="Y1742">
        <f t="shared" si="639"/>
        <v>15.595425926280697</v>
      </c>
      <c r="Z1742" s="55">
        <f t="shared" si="640"/>
        <v>8.5124747496230029</v>
      </c>
      <c r="AA1742" s="477">
        <f t="shared" si="645"/>
        <v>1.1069030902268872E-32</v>
      </c>
      <c r="AB1742" s="253">
        <f t="shared" si="646"/>
        <v>43338859937160.984</v>
      </c>
      <c r="AC1742" s="261">
        <f t="shared" si="647"/>
        <v>5.8956195745167778E-5</v>
      </c>
      <c r="AD1742" s="435">
        <f t="shared" si="649"/>
        <v>-1.5404755755584759E-2</v>
      </c>
      <c r="AE1742" s="478">
        <f t="shared" si="648"/>
        <v>-5.2318781614303589E-2</v>
      </c>
    </row>
    <row r="1743" spans="17:31" x14ac:dyDescent="0.3">
      <c r="Q1743" s="353">
        <v>1714</v>
      </c>
      <c r="R1743" s="54">
        <f t="shared" si="641"/>
        <v>2.3964756306855341E-46</v>
      </c>
      <c r="S1743" s="253">
        <f t="shared" si="636"/>
        <v>1.3261368079135265E-18</v>
      </c>
      <c r="T1743" s="253">
        <f t="shared" si="637"/>
        <v>6.0228956287699718E-19</v>
      </c>
      <c r="U1743">
        <f t="shared" si="642"/>
        <v>1.4934544147269226E-47</v>
      </c>
      <c r="V1743" s="253">
        <f t="shared" si="643"/>
        <v>6.0228956287699718E-19</v>
      </c>
      <c r="W1743" s="253">
        <f t="shared" si="644"/>
        <v>7.2384724503652936E-19</v>
      </c>
      <c r="X1743">
        <f t="shared" si="638"/>
        <v>113.65676595692612</v>
      </c>
      <c r="Y1743">
        <f t="shared" si="639"/>
        <v>15.595425926280697</v>
      </c>
      <c r="Z1743" s="55">
        <f t="shared" si="640"/>
        <v>8.5124747496230029</v>
      </c>
      <c r="AA1743" s="477">
        <f t="shared" si="645"/>
        <v>1.0489912691811089E-32</v>
      </c>
      <c r="AB1743" s="253">
        <f t="shared" si="646"/>
        <v>43772248536532.594</v>
      </c>
      <c r="AC1743" s="261">
        <f t="shared" si="647"/>
        <v>5.8047989949435043E-5</v>
      </c>
      <c r="AD1743" s="435">
        <f t="shared" si="649"/>
        <v>-1.5404755755584422E-2</v>
      </c>
      <c r="AE1743" s="478">
        <f t="shared" si="648"/>
        <v>-5.2318781614303582E-2</v>
      </c>
    </row>
    <row r="1744" spans="17:31" x14ac:dyDescent="0.3">
      <c r="Q1744" s="353">
        <v>1715</v>
      </c>
      <c r="R1744" s="54">
        <f t="shared" si="641"/>
        <v>2.248608856950195E-46</v>
      </c>
      <c r="S1744" s="253">
        <f t="shared" si="636"/>
        <v>1.2927801923654633E-18</v>
      </c>
      <c r="T1744" s="253">
        <f t="shared" si="637"/>
        <v>5.8714003887795513E-19</v>
      </c>
      <c r="U1744">
        <f t="shared" si="642"/>
        <v>1.4013056429226804E-47</v>
      </c>
      <c r="V1744" s="253">
        <f t="shared" si="643"/>
        <v>5.8714003887795513E-19</v>
      </c>
      <c r="W1744" s="253">
        <f t="shared" si="644"/>
        <v>7.0564015348750812E-19</v>
      </c>
      <c r="X1744">
        <f t="shared" si="638"/>
        <v>113.65676595692612</v>
      </c>
      <c r="Y1744">
        <f t="shared" si="639"/>
        <v>15.595425926280697</v>
      </c>
      <c r="Z1744" s="55">
        <f t="shared" si="640"/>
        <v>8.5124747496230029</v>
      </c>
      <c r="AA1744" s="477">
        <f t="shared" si="645"/>
        <v>9.9410932405351136E-33</v>
      </c>
      <c r="AB1744" s="253">
        <f t="shared" si="646"/>
        <v>44209971021897.922</v>
      </c>
      <c r="AC1744" s="261">
        <f t="shared" si="647"/>
        <v>5.7153774842160953E-5</v>
      </c>
      <c r="AD1744" s="435">
        <f t="shared" si="649"/>
        <v>-1.5404755755591727E-2</v>
      </c>
      <c r="AE1744" s="478">
        <f t="shared" si="648"/>
        <v>-5.2318781614303561E-2</v>
      </c>
    </row>
    <row r="1745" spans="17:31" x14ac:dyDescent="0.3">
      <c r="Q1745" s="353">
        <v>1716</v>
      </c>
      <c r="R1745" s="54">
        <f t="shared" si="641"/>
        <v>2.1098657239875537E-46</v>
      </c>
      <c r="S1745" s="253">
        <f t="shared" si="636"/>
        <v>1.2602626032241729E-18</v>
      </c>
      <c r="T1745" s="253">
        <f t="shared" si="637"/>
        <v>5.7237157424229236E-19</v>
      </c>
      <c r="U1745">
        <f t="shared" si="642"/>
        <v>1.314842612886849E-47</v>
      </c>
      <c r="V1745" s="253">
        <f t="shared" si="643"/>
        <v>5.7237157424229236E-19</v>
      </c>
      <c r="W1745" s="253">
        <f t="shared" si="644"/>
        <v>6.8789102898188056E-19</v>
      </c>
      <c r="X1745">
        <f t="shared" si="638"/>
        <v>113.65676595692612</v>
      </c>
      <c r="Y1745">
        <f t="shared" si="639"/>
        <v>15.595425926280697</v>
      </c>
      <c r="Z1745" s="55">
        <f t="shared" si="640"/>
        <v>8.5124747496230029</v>
      </c>
      <c r="AA1745" s="477">
        <f t="shared" si="645"/>
        <v>9.4209873542761278E-33</v>
      </c>
      <c r="AB1745" s="253">
        <f t="shared" si="646"/>
        <v>44652070732116.898</v>
      </c>
      <c r="AC1745" s="261">
        <f t="shared" si="647"/>
        <v>5.6273334900207773E-5</v>
      </c>
      <c r="AD1745" s="435">
        <f t="shared" si="649"/>
        <v>-1.5404755755584854E-2</v>
      </c>
      <c r="AE1745" s="478">
        <f t="shared" si="648"/>
        <v>-5.231878161430354E-2</v>
      </c>
    </row>
    <row r="1746" spans="17:31" x14ac:dyDescent="0.3">
      <c r="Q1746" s="353">
        <v>1717</v>
      </c>
      <c r="R1746" s="54">
        <f t="shared" si="641"/>
        <v>1.9796832870680635E-46</v>
      </c>
      <c r="S1746" s="253">
        <f t="shared" si="636"/>
        <v>1.2285629362708976E-18</v>
      </c>
      <c r="T1746" s="253">
        <f t="shared" si="637"/>
        <v>5.5797458409866341E-19</v>
      </c>
      <c r="U1746">
        <f t="shared" si="642"/>
        <v>1.2337145043228133E-47</v>
      </c>
      <c r="V1746" s="253">
        <f t="shared" si="643"/>
        <v>5.5797458409866341E-19</v>
      </c>
      <c r="W1746" s="253">
        <f t="shared" si="644"/>
        <v>6.7058835217223414E-19</v>
      </c>
      <c r="X1746">
        <f t="shared" si="638"/>
        <v>113.65676595692612</v>
      </c>
      <c r="Y1746">
        <f t="shared" si="639"/>
        <v>15.595425926280697</v>
      </c>
      <c r="Z1746" s="55">
        <f t="shared" si="640"/>
        <v>8.5124747496230029</v>
      </c>
      <c r="AA1746" s="477">
        <f t="shared" si="645"/>
        <v>8.9280927742966394E-33</v>
      </c>
      <c r="AB1746" s="253">
        <f t="shared" si="646"/>
        <v>45098591439438.07</v>
      </c>
      <c r="AC1746" s="261">
        <f t="shared" si="647"/>
        <v>5.5406457920517665E-5</v>
      </c>
      <c r="AD1746" s="435">
        <f t="shared" si="649"/>
        <v>-1.5404755755588036E-2</v>
      </c>
      <c r="AE1746" s="478">
        <f t="shared" si="648"/>
        <v>-5.2318781614303582E-2</v>
      </c>
    </row>
    <row r="1747" spans="17:31" x14ac:dyDescent="0.3">
      <c r="Q1747" s="353">
        <v>1718</v>
      </c>
      <c r="R1747" s="54">
        <f t="shared" si="641"/>
        <v>1.8575333361450128E-46</v>
      </c>
      <c r="S1747" s="253">
        <f t="shared" si="636"/>
        <v>1.1976606181260195E-18</v>
      </c>
      <c r="T1747" s="253">
        <f t="shared" si="637"/>
        <v>5.4393972466613782E-19</v>
      </c>
      <c r="U1747">
        <f t="shared" si="642"/>
        <v>1.1575921431650983E-47</v>
      </c>
      <c r="V1747" s="253">
        <f t="shared" si="643"/>
        <v>5.4393972466613782E-19</v>
      </c>
      <c r="W1747" s="253">
        <f t="shared" si="644"/>
        <v>6.537208934598817E-19</v>
      </c>
      <c r="X1747">
        <f t="shared" si="638"/>
        <v>113.65676595692612</v>
      </c>
      <c r="Y1747">
        <f t="shared" si="639"/>
        <v>15.595425926280697</v>
      </c>
      <c r="Z1747" s="55">
        <f t="shared" si="640"/>
        <v>8.5124747496230029</v>
      </c>
      <c r="AA1747" s="477">
        <f t="shared" si="645"/>
        <v>8.4609858382059719E-33</v>
      </c>
      <c r="AB1747" s="253">
        <f t="shared" si="646"/>
        <v>45549577353832.453</v>
      </c>
      <c r="AC1747" s="261">
        <f t="shared" si="647"/>
        <v>5.4552934968970005E-5</v>
      </c>
      <c r="AD1747" s="435">
        <f t="shared" si="649"/>
        <v>-1.5404755755584766E-2</v>
      </c>
      <c r="AE1747" s="478">
        <f t="shared" si="648"/>
        <v>-5.2318781614303561E-2</v>
      </c>
    </row>
    <row r="1748" spans="17:31" x14ac:dyDescent="0.3">
      <c r="Q1748" s="353">
        <v>1719</v>
      </c>
      <c r="R1748" s="54">
        <f t="shared" si="641"/>
        <v>1.7429202526633198E-46</v>
      </c>
      <c r="S1748" s="253">
        <f t="shared" si="636"/>
        <v>1.1675355928967376E-18</v>
      </c>
      <c r="T1748" s="253">
        <f t="shared" si="637"/>
        <v>5.3025788718999576E-19</v>
      </c>
      <c r="U1748">
        <f t="shared" si="642"/>
        <v>1.0861666659687226E-47</v>
      </c>
      <c r="V1748" s="253">
        <f t="shared" si="643"/>
        <v>5.3025788718999576E-19</v>
      </c>
      <c r="W1748" s="253">
        <f t="shared" si="644"/>
        <v>6.3727770570674183E-19</v>
      </c>
      <c r="X1748">
        <f t="shared" si="638"/>
        <v>113.65676595692612</v>
      </c>
      <c r="Y1748">
        <f t="shared" si="639"/>
        <v>15.595425926280697</v>
      </c>
      <c r="Z1748" s="55">
        <f t="shared" si="640"/>
        <v>8.5124747496230029</v>
      </c>
      <c r="AA1748" s="477">
        <f t="shared" si="645"/>
        <v>8.0183173678951585E-33</v>
      </c>
      <c r="AB1748" s="253">
        <f t="shared" si="646"/>
        <v>46005073127370.781</v>
      </c>
      <c r="AC1748" s="261">
        <f t="shared" si="647"/>
        <v>5.3712560330022544E-5</v>
      </c>
      <c r="AD1748" s="435">
        <f t="shared" si="649"/>
        <v>-1.5404755755588039E-2</v>
      </c>
      <c r="AE1748" s="478">
        <f t="shared" si="648"/>
        <v>-5.2318781614303561E-2</v>
      </c>
    </row>
    <row r="1749" spans="17:31" x14ac:dyDescent="0.3">
      <c r="Q1749" s="353">
        <v>1720</v>
      </c>
      <c r="R1749" s="54">
        <f t="shared" si="641"/>
        <v>1.6353789986070104E-46</v>
      </c>
      <c r="S1749" s="253">
        <f t="shared" si="636"/>
        <v>1.1381683091606047E-18</v>
      </c>
      <c r="T1749" s="253">
        <f t="shared" si="637"/>
        <v>5.169201920300605E-19</v>
      </c>
      <c r="U1749">
        <f t="shared" si="642"/>
        <v>1.0191482667080878E-47</v>
      </c>
      <c r="V1749" s="253">
        <f t="shared" si="643"/>
        <v>5.169201920300605E-19</v>
      </c>
      <c r="W1749" s="253">
        <f t="shared" si="644"/>
        <v>6.2124811713054415E-19</v>
      </c>
      <c r="X1749">
        <f t="shared" si="638"/>
        <v>113.65676595692612</v>
      </c>
      <c r="Y1749">
        <f t="shared" si="639"/>
        <v>15.595425926280697</v>
      </c>
      <c r="Z1749" s="55">
        <f t="shared" si="640"/>
        <v>8.5124747496230029</v>
      </c>
      <c r="AA1749" s="477">
        <f t="shared" si="645"/>
        <v>7.5988087726100741E-33</v>
      </c>
      <c r="AB1749" s="253">
        <f t="shared" si="646"/>
        <v>46465123858644.492</v>
      </c>
      <c r="AC1749" s="261">
        <f t="shared" si="647"/>
        <v>5.2885131457131448E-5</v>
      </c>
      <c r="AD1749" s="435">
        <f t="shared" si="649"/>
        <v>-1.540475575558453E-2</v>
      </c>
      <c r="AE1749" s="478">
        <f t="shared" si="648"/>
        <v>-5.2318781614303596E-2</v>
      </c>
    </row>
    <row r="1750" spans="17:31" x14ac:dyDescent="0.3">
      <c r="Q1750" s="353">
        <v>1721</v>
      </c>
      <c r="R1750" s="54">
        <f t="shared" si="641"/>
        <v>1.5344732296260117E-46</v>
      </c>
      <c r="S1750" s="253">
        <f t="shared" si="636"/>
        <v>1.1095397072764734E-18</v>
      </c>
      <c r="T1750" s="253">
        <f t="shared" si="637"/>
        <v>5.0391798289772991E-19</v>
      </c>
      <c r="U1750">
        <f t="shared" si="642"/>
        <v>9.5626502090058551E-48</v>
      </c>
      <c r="V1750" s="253">
        <f t="shared" si="643"/>
        <v>5.0391798289772991E-19</v>
      </c>
      <c r="W1750" s="253">
        <f t="shared" si="644"/>
        <v>6.0562172437874348E-19</v>
      </c>
      <c r="X1750">
        <f t="shared" si="638"/>
        <v>113.65676595692612</v>
      </c>
      <c r="Y1750">
        <f t="shared" si="639"/>
        <v>15.595425926280697</v>
      </c>
      <c r="Z1750" s="55">
        <f t="shared" si="640"/>
        <v>8.5124747496230029</v>
      </c>
      <c r="AA1750" s="477">
        <f t="shared" si="645"/>
        <v>7.2012483559070334E-33</v>
      </c>
      <c r="AB1750" s="253">
        <f t="shared" si="646"/>
        <v>46929775097230.938</v>
      </c>
      <c r="AC1750" s="261">
        <f t="shared" si="647"/>
        <v>5.2070448923932168E-5</v>
      </c>
      <c r="AD1750" s="435">
        <f t="shared" si="649"/>
        <v>-1.5404755755588116E-2</v>
      </c>
      <c r="AE1750" s="478">
        <f t="shared" si="648"/>
        <v>-5.2318781614303575E-2</v>
      </c>
    </row>
    <row r="1751" spans="17:31" x14ac:dyDescent="0.3">
      <c r="Q1751" s="353">
        <v>1722</v>
      </c>
      <c r="R1751" s="54">
        <f t="shared" si="641"/>
        <v>1.4397935245863497E-46</v>
      </c>
      <c r="S1751" s="253">
        <f t="shared" si="636"/>
        <v>1.0816312070146094E-18</v>
      </c>
      <c r="T1751" s="253">
        <f t="shared" si="637"/>
        <v>4.9124282123796345E-19</v>
      </c>
      <c r="U1751">
        <f t="shared" si="642"/>
        <v>8.9726178228385173E-48</v>
      </c>
      <c r="V1751" s="253">
        <f t="shared" si="643"/>
        <v>4.9124282123796345E-19</v>
      </c>
      <c r="W1751" s="253">
        <f t="shared" si="644"/>
        <v>5.9038838577664592E-19</v>
      </c>
      <c r="X1751">
        <f t="shared" si="638"/>
        <v>113.65676595692612</v>
      </c>
      <c r="Y1751">
        <f t="shared" si="639"/>
        <v>15.595425926280697</v>
      </c>
      <c r="Z1751" s="55">
        <f t="shared" si="640"/>
        <v>8.5124747496230029</v>
      </c>
      <c r="AA1751" s="477">
        <f t="shared" si="645"/>
        <v>6.8244878158239703E-33</v>
      </c>
      <c r="AB1751" s="253">
        <f t="shared" si="646"/>
        <v>47399072848203.25</v>
      </c>
      <c r="AC1751" s="261">
        <f t="shared" si="647"/>
        <v>5.1268316376175161E-5</v>
      </c>
      <c r="AD1751" s="435">
        <f t="shared" si="649"/>
        <v>-1.5404755755588242E-2</v>
      </c>
      <c r="AE1751" s="478">
        <f t="shared" si="648"/>
        <v>-5.2318781614303624E-2</v>
      </c>
    </row>
    <row r="1752" spans="17:31" x14ac:dyDescent="0.3">
      <c r="Q1752" s="353">
        <v>1723</v>
      </c>
      <c r="R1752" s="54">
        <f t="shared" si="641"/>
        <v>1.3509557243602258E-46</v>
      </c>
      <c r="S1752" s="253">
        <f t="shared" si="636"/>
        <v>1.0544246954979436E-18</v>
      </c>
      <c r="T1752" s="253">
        <f t="shared" si="637"/>
        <v>4.7888648075257888E-19</v>
      </c>
      <c r="U1752">
        <f t="shared" si="642"/>
        <v>8.4189914756998227E-48</v>
      </c>
      <c r="V1752" s="253">
        <f t="shared" si="643"/>
        <v>4.7888648075257888E-19</v>
      </c>
      <c r="W1752" s="253">
        <f t="shared" si="644"/>
        <v>5.7553821474536477E-19</v>
      </c>
      <c r="X1752">
        <f t="shared" si="638"/>
        <v>113.65676595692612</v>
      </c>
      <c r="Y1752">
        <f t="shared" si="639"/>
        <v>15.595425926280697</v>
      </c>
      <c r="Z1752" s="55">
        <f t="shared" si="640"/>
        <v>8.5124747496230029</v>
      </c>
      <c r="AA1752" s="477">
        <f t="shared" si="645"/>
        <v>6.4674389281584004E-33</v>
      </c>
      <c r="AB1752" s="253">
        <f t="shared" si="646"/>
        <v>47873063576685.281</v>
      </c>
      <c r="AC1752" s="261">
        <f t="shared" si="647"/>
        <v>5.0478540484400325E-5</v>
      </c>
      <c r="AD1752" s="435">
        <f t="shared" si="649"/>
        <v>-1.5404755755581071E-2</v>
      </c>
      <c r="AE1752" s="478">
        <f t="shared" si="648"/>
        <v>-5.2318781614303575E-2</v>
      </c>
    </row>
    <row r="1753" spans="17:31" x14ac:dyDescent="0.3">
      <c r="Q1753" s="353">
        <v>1724</v>
      </c>
      <c r="R1753" s="54">
        <f t="shared" si="641"/>
        <v>1.2675993731156729E-46</v>
      </c>
      <c r="S1753" s="253">
        <f t="shared" si="636"/>
        <v>1.0279025154466735E-18</v>
      </c>
      <c r="T1753" s="253">
        <f t="shared" si="637"/>
        <v>4.6684094206132032E-19</v>
      </c>
      <c r="U1753">
        <f t="shared" si="642"/>
        <v>7.8995248507623762E-48</v>
      </c>
      <c r="V1753" s="253">
        <f t="shared" si="643"/>
        <v>4.6684094206132032E-19</v>
      </c>
      <c r="W1753" s="253">
        <f t="shared" si="644"/>
        <v>5.6106157338535319E-19</v>
      </c>
      <c r="X1753">
        <f t="shared" si="638"/>
        <v>113.65676595692612</v>
      </c>
      <c r="Y1753">
        <f t="shared" si="639"/>
        <v>15.595425926280697</v>
      </c>
      <c r="Z1753" s="55">
        <f t="shared" si="640"/>
        <v>8.5124747496230029</v>
      </c>
      <c r="AA1753" s="477">
        <f t="shared" si="645"/>
        <v>6.1290704032722351E-33</v>
      </c>
      <c r="AB1753" s="253">
        <f t="shared" si="646"/>
        <v>48351794212452.133</v>
      </c>
      <c r="AC1753" s="261">
        <f t="shared" si="647"/>
        <v>4.9700930897339209E-5</v>
      </c>
      <c r="AD1753" s="435">
        <f t="shared" si="649"/>
        <v>-1.5404755755595297E-2</v>
      </c>
      <c r="AE1753" s="478">
        <f t="shared" si="648"/>
        <v>-5.2318781614303637E-2</v>
      </c>
    </row>
    <row r="1754" spans="17:31" x14ac:dyDescent="0.3">
      <c r="Q1754" s="353">
        <v>1725</v>
      </c>
      <c r="R1754" s="54">
        <f t="shared" si="641"/>
        <v>1.1893862557813921E-46</v>
      </c>
      <c r="S1754" s="253">
        <f t="shared" si="636"/>
        <v>1.002047453718481E-18</v>
      </c>
      <c r="T1754" s="253">
        <f t="shared" si="637"/>
        <v>4.5509838749718647E-19</v>
      </c>
      <c r="U1754">
        <f t="shared" si="642"/>
        <v>7.4121102329094804E-48</v>
      </c>
      <c r="V1754" s="253">
        <f t="shared" si="643"/>
        <v>4.5509838749718647E-19</v>
      </c>
      <c r="W1754" s="253">
        <f t="shared" si="644"/>
        <v>5.4694906622129453E-19</v>
      </c>
      <c r="X1754">
        <f t="shared" si="638"/>
        <v>113.65676595692612</v>
      </c>
      <c r="Y1754">
        <f t="shared" si="639"/>
        <v>15.595425926280697</v>
      </c>
      <c r="Z1754" s="55">
        <f t="shared" si="640"/>
        <v>8.5124747496230029</v>
      </c>
      <c r="AA1754" s="477">
        <f t="shared" si="645"/>
        <v>5.8084049073447434E-33</v>
      </c>
      <c r="AB1754" s="253">
        <f t="shared" si="646"/>
        <v>48835312154576.656</v>
      </c>
      <c r="AC1754" s="261">
        <f t="shared" si="647"/>
        <v>4.8935300196040686E-5</v>
      </c>
      <c r="AD1754" s="435">
        <f t="shared" si="649"/>
        <v>-1.5404755755581074E-2</v>
      </c>
      <c r="AE1754" s="478">
        <f t="shared" si="648"/>
        <v>-5.2318781614303575E-2</v>
      </c>
    </row>
    <row r="1755" spans="17:31" x14ac:dyDescent="0.3">
      <c r="Q1755" s="353">
        <v>1726</v>
      </c>
      <c r="R1755" s="54">
        <f t="shared" si="641"/>
        <v>1.1159990257525852E-46</v>
      </c>
      <c r="S1755" s="253">
        <f t="shared" si="636"/>
        <v>9.7684273013706385E-19</v>
      </c>
      <c r="T1755" s="253">
        <f t="shared" si="637"/>
        <v>4.4365119603270131E-19</v>
      </c>
      <c r="U1755">
        <f t="shared" si="642"/>
        <v>6.9547699567650932E-48</v>
      </c>
      <c r="V1755" s="253">
        <f t="shared" si="643"/>
        <v>4.4365119603270131E-19</v>
      </c>
      <c r="W1755" s="253">
        <f t="shared" si="644"/>
        <v>5.3319153410436254E-19</v>
      </c>
      <c r="X1755">
        <f t="shared" si="638"/>
        <v>113.65676595692612</v>
      </c>
      <c r="Y1755">
        <f t="shared" si="639"/>
        <v>15.595425926280697</v>
      </c>
      <c r="Z1755" s="55">
        <f t="shared" si="640"/>
        <v>8.5124747496230029</v>
      </c>
      <c r="AA1755" s="477">
        <f t="shared" si="645"/>
        <v>5.5045162394699244E-33</v>
      </c>
      <c r="AB1755" s="253">
        <f t="shared" si="646"/>
        <v>49323665276122.422</v>
      </c>
      <c r="AC1755" s="261">
        <f t="shared" si="647"/>
        <v>4.8181463848694133E-5</v>
      </c>
      <c r="AD1755" s="435">
        <f t="shared" si="649"/>
        <v>-1.5404755755591439E-2</v>
      </c>
      <c r="AE1755" s="478">
        <f t="shared" si="648"/>
        <v>-5.2318781614303617E-2</v>
      </c>
    </row>
    <row r="1756" spans="17:31" x14ac:dyDescent="0.3">
      <c r="Q1756" s="353">
        <v>1727</v>
      </c>
      <c r="R1756" s="54">
        <f t="shared" si="641"/>
        <v>1.0471399172697626E-46</v>
      </c>
      <c r="S1756" s="253">
        <f t="shared" si="636"/>
        <v>9.522719866016668E-19</v>
      </c>
      <c r="T1756" s="253">
        <f t="shared" si="637"/>
        <v>4.3249193833380628E-19</v>
      </c>
      <c r="U1756">
        <f t="shared" si="642"/>
        <v>6.5256483823954262E-48</v>
      </c>
      <c r="V1756" s="253">
        <f t="shared" si="643"/>
        <v>4.3249193833380628E-19</v>
      </c>
      <c r="W1756" s="253">
        <f t="shared" si="644"/>
        <v>5.1978004826786047E-19</v>
      </c>
      <c r="X1756">
        <f t="shared" si="638"/>
        <v>113.65676595692612</v>
      </c>
      <c r="Y1756">
        <f t="shared" si="639"/>
        <v>15.595425926280697</v>
      </c>
      <c r="Z1756" s="55">
        <f t="shared" si="640"/>
        <v>8.5124747496230029</v>
      </c>
      <c r="AA1756" s="477">
        <f t="shared" si="645"/>
        <v>5.2165266564447099E-33</v>
      </c>
      <c r="AB1756" s="253">
        <f t="shared" si="646"/>
        <v>49816901928883.648</v>
      </c>
      <c r="AC1756" s="261">
        <f t="shared" si="647"/>
        <v>4.7439240166158632E-5</v>
      </c>
      <c r="AD1756" s="435">
        <f t="shared" si="649"/>
        <v>-1.5404755755581244E-2</v>
      </c>
      <c r="AE1756" s="478">
        <f t="shared" si="648"/>
        <v>-5.2318781614303568E-2</v>
      </c>
    </row>
    <row r="1757" spans="17:31" x14ac:dyDescent="0.3">
      <c r="Q1757" s="353">
        <v>1728</v>
      </c>
      <c r="R1757" s="54">
        <f t="shared" si="641"/>
        <v>9.825295372460454E-47</v>
      </c>
      <c r="S1757" s="253">
        <f t="shared" si="636"/>
        <v>9.2831927647047722E-19</v>
      </c>
      <c r="T1757" s="253">
        <f t="shared" si="637"/>
        <v>4.2161337193813294E-19</v>
      </c>
      <c r="U1757">
        <f t="shared" si="642"/>
        <v>6.1230043661239074E-48</v>
      </c>
      <c r="V1757" s="253">
        <f t="shared" si="643"/>
        <v>4.2161337193813294E-19</v>
      </c>
      <c r="W1757" s="253">
        <f t="shared" si="644"/>
        <v>5.0670590453234428E-19</v>
      </c>
      <c r="X1757">
        <f t="shared" si="638"/>
        <v>113.65676595692612</v>
      </c>
      <c r="Y1757">
        <f t="shared" si="639"/>
        <v>15.595425926280697</v>
      </c>
      <c r="Z1757" s="55">
        <f t="shared" si="640"/>
        <v>8.5124747496230029</v>
      </c>
      <c r="AA1757" s="477">
        <f t="shared" si="645"/>
        <v>4.9436043375209855E-33</v>
      </c>
      <c r="AB1757" s="253">
        <f t="shared" si="646"/>
        <v>50315070948172.484</v>
      </c>
      <c r="AC1757" s="261">
        <f t="shared" si="647"/>
        <v>4.6708450258168275E-5</v>
      </c>
      <c r="AD1757" s="435">
        <f t="shared" si="649"/>
        <v>-1.5404755755588081E-2</v>
      </c>
      <c r="AE1757" s="478">
        <f t="shared" si="648"/>
        <v>-5.2318781614303644E-2</v>
      </c>
    </row>
    <row r="1758" spans="17:31" x14ac:dyDescent="0.3">
      <c r="Q1758" s="353">
        <v>1729</v>
      </c>
      <c r="R1758" s="54">
        <f t="shared" si="641"/>
        <v>9.2190573164085811E-47</v>
      </c>
      <c r="S1758" s="253">
        <f t="shared" si="636"/>
        <v>9.0496905421113647E-19</v>
      </c>
      <c r="T1758" s="253">
        <f t="shared" si="637"/>
        <v>4.1100843655459136E-19</v>
      </c>
      <c r="U1758">
        <f t="shared" si="642"/>
        <v>5.745204195910141E-48</v>
      </c>
      <c r="V1758" s="253">
        <f t="shared" si="643"/>
        <v>4.1100843655459136E-19</v>
      </c>
      <c r="W1758" s="253">
        <f t="shared" si="644"/>
        <v>4.9396061765654515E-19</v>
      </c>
      <c r="X1758">
        <f t="shared" si="638"/>
        <v>113.65676595692612</v>
      </c>
      <c r="Y1758">
        <f t="shared" si="639"/>
        <v>15.595425926280697</v>
      </c>
      <c r="Z1758" s="55">
        <f t="shared" si="640"/>
        <v>8.5124747496230029</v>
      </c>
      <c r="AA1758" s="477">
        <f t="shared" si="645"/>
        <v>4.684960981798701E-33</v>
      </c>
      <c r="AB1758" s="253">
        <f t="shared" si="646"/>
        <v>50818221657654.211</v>
      </c>
      <c r="AC1758" s="261">
        <f t="shared" si="647"/>
        <v>4.5988917990218997E-5</v>
      </c>
      <c r="AD1758" s="435">
        <f t="shared" si="649"/>
        <v>-1.5404755755591507E-2</v>
      </c>
      <c r="AE1758" s="478">
        <f t="shared" si="648"/>
        <v>-5.231878161430361E-2</v>
      </c>
    </row>
    <row r="1759" spans="17:31" x14ac:dyDescent="0.3">
      <c r="Q1759" s="353">
        <v>1730</v>
      </c>
      <c r="R1759" s="54">
        <f t="shared" si="641"/>
        <v>8.6502252178036178E-47</v>
      </c>
      <c r="S1759" s="253">
        <f t="shared" ref="S1759:S1822" si="650">$C$11*R1759^$C$7</f>
        <v>8.8220616531152922E-19</v>
      </c>
      <c r="T1759" s="253">
        <f t="shared" ref="T1759:T1822" si="651">$C$8*S1759</f>
        <v>4.0067024948116834E-19</v>
      </c>
      <c r="U1759">
        <f t="shared" si="642"/>
        <v>5.3907149626284534E-48</v>
      </c>
      <c r="V1759" s="253">
        <f t="shared" si="643"/>
        <v>4.0067024948116834E-19</v>
      </c>
      <c r="W1759" s="253">
        <f t="shared" si="644"/>
        <v>4.8153591583036089E-19</v>
      </c>
      <c r="X1759">
        <f t="shared" ref="X1759:X1822" si="652">(($C$8*$C$11)/($C$9+$C$10))^(1/(1-$C$7))</f>
        <v>113.65676595692612</v>
      </c>
      <c r="Y1759">
        <f t="shared" ref="Y1759:Y1822" si="653">$C$11*$C$17^$C$7</f>
        <v>15.595425926280697</v>
      </c>
      <c r="Z1759" s="55">
        <f t="shared" ref="Z1759:Z1822" si="654">(1-$C$8)*Y1759</f>
        <v>8.5124747496230029</v>
      </c>
      <c r="AA1759" s="477">
        <f t="shared" si="645"/>
        <v>4.4398495313204414E-33</v>
      </c>
      <c r="AB1759" s="253">
        <f t="shared" si="646"/>
        <v>51326403874230.75</v>
      </c>
      <c r="AC1759" s="261">
        <f t="shared" si="647"/>
        <v>4.5280469941116051E-5</v>
      </c>
      <c r="AD1759" s="435">
        <f t="shared" si="649"/>
        <v>-1.540475575558487E-2</v>
      </c>
      <c r="AE1759" s="478">
        <f t="shared" si="648"/>
        <v>-5.2318781614303603E-2</v>
      </c>
    </row>
    <row r="1760" spans="17:31" x14ac:dyDescent="0.3">
      <c r="Q1760" s="353">
        <v>1731</v>
      </c>
      <c r="R1760" s="54">
        <f t="shared" ref="R1760:R1823" si="655">AA1760/AB1760</f>
        <v>8.1164910630879307E-47</v>
      </c>
      <c r="S1760" s="253">
        <f t="shared" si="650"/>
        <v>8.6001583644438984E-19</v>
      </c>
      <c r="T1760" s="253">
        <f t="shared" si="651"/>
        <v>3.9059210113800153E-19</v>
      </c>
      <c r="U1760">
        <f t="shared" ref="U1760:U1823" si="656">($C$9+$C$10)*R1760</f>
        <v>5.0580983403502354E-48</v>
      </c>
      <c r="V1760" s="253">
        <f t="shared" ref="V1760:V1823" si="657">T1760-U1760</f>
        <v>3.9059210113800153E-19</v>
      </c>
      <c r="W1760" s="253">
        <f t="shared" ref="W1760:W1823" si="658">(1-$C$8)*S1760</f>
        <v>4.6942373530638832E-19</v>
      </c>
      <c r="X1760">
        <f t="shared" si="652"/>
        <v>113.65676595692612</v>
      </c>
      <c r="Y1760">
        <f t="shared" si="653"/>
        <v>15.595425926280697</v>
      </c>
      <c r="Z1760" s="55">
        <f t="shared" si="654"/>
        <v>8.5124747496230029</v>
      </c>
      <c r="AA1760" s="477">
        <f t="shared" ref="AA1760:AA1823" si="659">AA1759*(1-$C$9)</f>
        <v>4.2075620132909194E-33</v>
      </c>
      <c r="AB1760" s="253">
        <f t="shared" ref="AB1760:AB1823" si="660">AB1759*(1+$C$10)</f>
        <v>51839667912973.055</v>
      </c>
      <c r="AC1760" s="261">
        <f t="shared" ref="AC1760:AC1823" si="661">$C$11*(AA1760^$C$7)*(AB1760^(1-$C$7))</f>
        <v>4.4582935361175071E-5</v>
      </c>
      <c r="AD1760" s="435">
        <f t="shared" si="649"/>
        <v>-1.540475575558453E-2</v>
      </c>
      <c r="AE1760" s="478">
        <f t="shared" ref="AE1760:AE1823" si="662">(AA1760-AA1759)/AA1759</f>
        <v>-5.2318781614303513E-2</v>
      </c>
    </row>
    <row r="1761" spans="17:31" x14ac:dyDescent="0.3">
      <c r="Q1761" s="353">
        <v>1732</v>
      </c>
      <c r="R1761" s="54">
        <f t="shared" si="655"/>
        <v>7.6156892472116686E-47</v>
      </c>
      <c r="S1761" s="253">
        <f t="shared" si="650"/>
        <v>8.3838366587923626E-19</v>
      </c>
      <c r="T1761" s="253">
        <f t="shared" si="651"/>
        <v>3.8076745071278194E-19</v>
      </c>
      <c r="U1761">
        <f t="shared" si="656"/>
        <v>4.7460047503938408E-48</v>
      </c>
      <c r="V1761" s="253">
        <f t="shared" si="657"/>
        <v>3.8076745071278194E-19</v>
      </c>
      <c r="W1761" s="253">
        <f t="shared" si="658"/>
        <v>4.5761621516645432E-19</v>
      </c>
      <c r="X1761">
        <f t="shared" si="652"/>
        <v>113.65676595692612</v>
      </c>
      <c r="Y1761">
        <f t="shared" si="653"/>
        <v>15.595425926280697</v>
      </c>
      <c r="Z1761" s="55">
        <f t="shared" si="654"/>
        <v>8.5124747496230029</v>
      </c>
      <c r="AA1761" s="477">
        <f t="shared" si="659"/>
        <v>3.9874274951889121E-33</v>
      </c>
      <c r="AB1761" s="253">
        <f t="shared" si="660"/>
        <v>52358064592102.789</v>
      </c>
      <c r="AC1761" s="261">
        <f t="shared" si="661"/>
        <v>4.3896146131069154E-5</v>
      </c>
      <c r="AD1761" s="435">
        <f t="shared" ref="AD1761:AD1824" si="663">(AC1761-AC1760)/AC1760</f>
        <v>-1.5404755755584587E-2</v>
      </c>
      <c r="AE1761" s="478">
        <f t="shared" si="662"/>
        <v>-5.2318781614303631E-2</v>
      </c>
    </row>
    <row r="1762" spans="17:31" x14ac:dyDescent="0.3">
      <c r="Q1762" s="353">
        <v>1733</v>
      </c>
      <c r="R1762" s="54">
        <f t="shared" si="655"/>
        <v>7.1457877867766344E-47</v>
      </c>
      <c r="S1762" s="253">
        <f t="shared" si="650"/>
        <v>8.1729561413553894E-19</v>
      </c>
      <c r="T1762" s="253">
        <f t="shared" si="651"/>
        <v>3.7118992191571746E-19</v>
      </c>
      <c r="U1762">
        <f t="shared" si="656"/>
        <v>4.4531678854629089E-48</v>
      </c>
      <c r="V1762" s="253">
        <f t="shared" si="657"/>
        <v>3.7118992191571746E-19</v>
      </c>
      <c r="W1762" s="253">
        <f t="shared" si="658"/>
        <v>4.4610569221982143E-19</v>
      </c>
      <c r="X1762">
        <f t="shared" si="652"/>
        <v>113.65676595692612</v>
      </c>
      <c r="Y1762">
        <f t="shared" si="653"/>
        <v>15.595425926280697</v>
      </c>
      <c r="Z1762" s="55">
        <f t="shared" si="654"/>
        <v>8.5124747496230029</v>
      </c>
      <c r="AA1762" s="477">
        <f t="shared" si="659"/>
        <v>3.7788101468652537E-33</v>
      </c>
      <c r="AB1762" s="253">
        <f t="shared" si="660"/>
        <v>52881645238023.82</v>
      </c>
      <c r="AC1762" s="261">
        <f t="shared" si="661"/>
        <v>4.3219936721308275E-5</v>
      </c>
      <c r="AD1762" s="435">
        <f t="shared" si="663"/>
        <v>-1.540475575559163E-2</v>
      </c>
      <c r="AE1762" s="478">
        <f t="shared" si="662"/>
        <v>-5.2318781614303617E-2</v>
      </c>
    </row>
    <row r="1763" spans="17:31" x14ac:dyDescent="0.3">
      <c r="Q1763" s="353">
        <v>1734</v>
      </c>
      <c r="R1763" s="54">
        <f t="shared" si="655"/>
        <v>6.7048800753446626E-47</v>
      </c>
      <c r="S1763" s="253">
        <f t="shared" si="650"/>
        <v>7.9673799487095466E-19</v>
      </c>
      <c r="T1763" s="253">
        <f t="shared" si="651"/>
        <v>3.6185329884125591E-19</v>
      </c>
      <c r="U1763">
        <f t="shared" si="656"/>
        <v>4.1783995716549941E-48</v>
      </c>
      <c r="V1763" s="253">
        <f t="shared" si="657"/>
        <v>3.6185329884125591E-19</v>
      </c>
      <c r="W1763" s="253">
        <f t="shared" si="658"/>
        <v>4.348846960296987E-19</v>
      </c>
      <c r="X1763">
        <f t="shared" si="652"/>
        <v>113.65676595692612</v>
      </c>
      <c r="Y1763">
        <f t="shared" si="653"/>
        <v>15.595425926280697</v>
      </c>
      <c r="Z1763" s="55">
        <f t="shared" si="654"/>
        <v>8.5124747496230029</v>
      </c>
      <c r="AA1763" s="477">
        <f t="shared" si="659"/>
        <v>3.5811074040294962E-33</v>
      </c>
      <c r="AB1763" s="253">
        <f t="shared" si="660"/>
        <v>53410461690404.063</v>
      </c>
      <c r="AC1763" s="261">
        <f t="shared" si="661"/>
        <v>4.2554144152344846E-5</v>
      </c>
      <c r="AD1763" s="435">
        <f t="shared" si="663"/>
        <v>-1.5404755755581213E-2</v>
      </c>
      <c r="AE1763" s="478">
        <f t="shared" si="662"/>
        <v>-5.231878161430354E-2</v>
      </c>
    </row>
    <row r="1764" spans="17:31" x14ac:dyDescent="0.3">
      <c r="Q1764" s="353">
        <v>1735</v>
      </c>
      <c r="R1764" s="54">
        <f t="shared" si="655"/>
        <v>6.2911771474580306E-47</v>
      </c>
      <c r="S1764" s="253">
        <f t="shared" si="650"/>
        <v>7.7669746599878491E-19</v>
      </c>
      <c r="T1764" s="253">
        <f t="shared" si="651"/>
        <v>3.5275152193391438E-19</v>
      </c>
      <c r="U1764">
        <f t="shared" si="656"/>
        <v>3.9205849474933441E-48</v>
      </c>
      <c r="V1764" s="253">
        <f t="shared" si="657"/>
        <v>3.5275152193391438E-19</v>
      </c>
      <c r="W1764" s="253">
        <f t="shared" si="658"/>
        <v>4.2394594406487053E-19</v>
      </c>
      <c r="X1764">
        <f t="shared" si="652"/>
        <v>113.65676595692612</v>
      </c>
      <c r="Y1764">
        <f t="shared" si="653"/>
        <v>15.595425926280697</v>
      </c>
      <c r="Z1764" s="55">
        <f t="shared" si="654"/>
        <v>8.5124747496230029</v>
      </c>
      <c r="AA1764" s="477">
        <f t="shared" si="659"/>
        <v>3.3937482278207115E-33</v>
      </c>
      <c r="AB1764" s="253">
        <f t="shared" si="660"/>
        <v>53944566307308.102</v>
      </c>
      <c r="AC1764" s="261">
        <f t="shared" si="661"/>
        <v>4.1898607955289739E-5</v>
      </c>
      <c r="AD1764" s="435">
        <f t="shared" si="663"/>
        <v>-1.5404755755591535E-2</v>
      </c>
      <c r="AE1764" s="478">
        <f t="shared" si="662"/>
        <v>-5.2318781614303547E-2</v>
      </c>
    </row>
    <row r="1765" spans="17:31" x14ac:dyDescent="0.3">
      <c r="Q1765" s="353">
        <v>1736</v>
      </c>
      <c r="R1765" s="54">
        <f t="shared" si="655"/>
        <v>5.9030004199834411E-47</v>
      </c>
      <c r="S1765" s="253">
        <f t="shared" si="650"/>
        <v>7.571610210288036E-19</v>
      </c>
      <c r="T1765" s="253">
        <f t="shared" si="651"/>
        <v>3.4387868405555592E-19</v>
      </c>
      <c r="U1765">
        <f t="shared" si="656"/>
        <v>3.6786779404209042E-48</v>
      </c>
      <c r="V1765" s="253">
        <f t="shared" si="657"/>
        <v>3.4387868405555592E-19</v>
      </c>
      <c r="W1765" s="253">
        <f t="shared" si="658"/>
        <v>4.1328233697324769E-19</v>
      </c>
      <c r="X1765">
        <f t="shared" si="652"/>
        <v>113.65676595692612</v>
      </c>
      <c r="Y1765">
        <f t="shared" si="653"/>
        <v>15.595425926280697</v>
      </c>
      <c r="Z1765" s="55">
        <f t="shared" si="654"/>
        <v>8.5124747496230029</v>
      </c>
      <c r="AA1765" s="477">
        <f t="shared" si="659"/>
        <v>3.2161914554354296E-33</v>
      </c>
      <c r="AB1765" s="253">
        <f t="shared" si="660"/>
        <v>54484011970381.18</v>
      </c>
      <c r="AC1765" s="261">
        <f t="shared" si="661"/>
        <v>4.12531701332395E-5</v>
      </c>
      <c r="AD1765" s="435">
        <f t="shared" si="663"/>
        <v>-1.5404755755584764E-2</v>
      </c>
      <c r="AE1765" s="478">
        <f t="shared" si="662"/>
        <v>-5.2318781614303679E-2</v>
      </c>
    </row>
    <row r="1766" spans="17:31" x14ac:dyDescent="0.3">
      <c r="Q1766" s="353">
        <v>1737</v>
      </c>
      <c r="R1766" s="54">
        <f t="shared" si="655"/>
        <v>5.5387748813279068E-47</v>
      </c>
      <c r="S1766" s="253">
        <f t="shared" si="650"/>
        <v>7.3811598062594579E-19</v>
      </c>
      <c r="T1766" s="253">
        <f t="shared" si="651"/>
        <v>3.3522902665161186E-19</v>
      </c>
      <c r="U1766">
        <f t="shared" si="656"/>
        <v>3.4516970224026411E-48</v>
      </c>
      <c r="V1766" s="253">
        <f t="shared" si="657"/>
        <v>3.3522902665161186E-19</v>
      </c>
      <c r="W1766" s="253">
        <f t="shared" si="658"/>
        <v>4.0288695397433393E-19</v>
      </c>
      <c r="X1766">
        <f t="shared" si="652"/>
        <v>113.65676595692612</v>
      </c>
      <c r="Y1766">
        <f t="shared" si="653"/>
        <v>15.595425926280697</v>
      </c>
      <c r="Z1766" s="55">
        <f t="shared" si="654"/>
        <v>8.5124747496230029</v>
      </c>
      <c r="AA1766" s="477">
        <f t="shared" si="659"/>
        <v>3.0479242370487143E-33</v>
      </c>
      <c r="AB1766" s="253">
        <f t="shared" si="660"/>
        <v>55028852090084.992</v>
      </c>
      <c r="AC1766" s="261">
        <f t="shared" si="661"/>
        <v>4.0617675123193218E-5</v>
      </c>
      <c r="AD1766" s="435">
        <f t="shared" si="663"/>
        <v>-1.5404755755588246E-2</v>
      </c>
      <c r="AE1766" s="478">
        <f t="shared" si="662"/>
        <v>-5.2318781614303533E-2</v>
      </c>
    </row>
    <row r="1767" spans="17:31" x14ac:dyDescent="0.3">
      <c r="Q1767" s="353">
        <v>1738</v>
      </c>
      <c r="R1767" s="54">
        <f t="shared" si="655"/>
        <v>5.1970227008920018E-47</v>
      </c>
      <c r="S1767" s="253">
        <f t="shared" si="650"/>
        <v>7.1954998438129581E-19</v>
      </c>
      <c r="T1767" s="253">
        <f t="shared" si="651"/>
        <v>3.2679693601372391E-19</v>
      </c>
      <c r="U1767">
        <f t="shared" si="656"/>
        <v>3.238721227414669E-48</v>
      </c>
      <c r="V1767" s="253">
        <f t="shared" si="657"/>
        <v>3.2679693601372391E-19</v>
      </c>
      <c r="W1767" s="253">
        <f t="shared" si="658"/>
        <v>3.9275304836757189E-19</v>
      </c>
      <c r="X1767">
        <f t="shared" si="652"/>
        <v>113.65676595692612</v>
      </c>
      <c r="Y1767">
        <f t="shared" si="653"/>
        <v>15.595425926280697</v>
      </c>
      <c r="Z1767" s="55">
        <f t="shared" si="654"/>
        <v>8.5124747496230029</v>
      </c>
      <c r="AA1767" s="477">
        <f t="shared" si="659"/>
        <v>2.8884605545136197E-33</v>
      </c>
      <c r="AB1767" s="253">
        <f t="shared" si="660"/>
        <v>55579140610985.844</v>
      </c>
      <c r="AC1767" s="261">
        <f t="shared" si="661"/>
        <v>3.9991969758560608E-5</v>
      </c>
      <c r="AD1767" s="435">
        <f t="shared" si="663"/>
        <v>-1.5404755755587899E-2</v>
      </c>
      <c r="AE1767" s="478">
        <f t="shared" si="662"/>
        <v>-5.2318781614303582E-2</v>
      </c>
    </row>
    <row r="1768" spans="17:31" x14ac:dyDescent="0.3">
      <c r="Q1768" s="353">
        <v>1739</v>
      </c>
      <c r="R1768" s="54">
        <f t="shared" si="655"/>
        <v>4.8763572328311435E-47</v>
      </c>
      <c r="S1768" s="253">
        <f t="shared" si="650"/>
        <v>7.0145098279006607E-19</v>
      </c>
      <c r="T1768" s="253">
        <f t="shared" si="651"/>
        <v>3.1857693963639492E-19</v>
      </c>
      <c r="U1768">
        <f t="shared" si="656"/>
        <v>3.038886414661338E-48</v>
      </c>
      <c r="V1768" s="253">
        <f t="shared" si="657"/>
        <v>3.1857693963639492E-19</v>
      </c>
      <c r="W1768" s="253">
        <f t="shared" si="658"/>
        <v>3.8287404315367115E-19</v>
      </c>
      <c r="X1768">
        <f t="shared" si="652"/>
        <v>113.65676595692612</v>
      </c>
      <c r="Y1768">
        <f t="shared" si="653"/>
        <v>15.595425926280697</v>
      </c>
      <c r="Z1768" s="55">
        <f t="shared" si="654"/>
        <v>8.5124747496230029</v>
      </c>
      <c r="AA1768" s="477">
        <f t="shared" si="659"/>
        <v>2.7373398175604916E-33</v>
      </c>
      <c r="AB1768" s="253">
        <f t="shared" si="660"/>
        <v>56134932017095.703</v>
      </c>
      <c r="AC1768" s="261">
        <f t="shared" si="661"/>
        <v>3.9375903232245252E-5</v>
      </c>
      <c r="AD1768" s="435">
        <f t="shared" si="663"/>
        <v>-1.5404755755584709E-2</v>
      </c>
      <c r="AE1768" s="478">
        <f t="shared" si="662"/>
        <v>-5.2318781614303533E-2</v>
      </c>
    </row>
    <row r="1769" spans="17:31" x14ac:dyDescent="0.3">
      <c r="Q1769" s="353">
        <v>1740</v>
      </c>
      <c r="R1769" s="54">
        <f t="shared" si="655"/>
        <v>4.5754773897953671E-47</v>
      </c>
      <c r="S1769" s="253">
        <f t="shared" si="650"/>
        <v>6.8380722943135621E-19</v>
      </c>
      <c r="T1769" s="253">
        <f t="shared" si="651"/>
        <v>3.1056370266528157E-19</v>
      </c>
      <c r="U1769">
        <f t="shared" si="656"/>
        <v>2.8513817623584132E-48</v>
      </c>
      <c r="V1769" s="253">
        <f t="shared" si="657"/>
        <v>3.1056370266528157E-19</v>
      </c>
      <c r="W1769" s="253">
        <f t="shared" si="658"/>
        <v>3.7324352676607465E-19</v>
      </c>
      <c r="X1769">
        <f t="shared" si="652"/>
        <v>113.65676595692612</v>
      </c>
      <c r="Y1769">
        <f t="shared" si="653"/>
        <v>15.595425926280697</v>
      </c>
      <c r="Z1769" s="55">
        <f t="shared" si="654"/>
        <v>8.5124747496230029</v>
      </c>
      <c r="AA1769" s="477">
        <f t="shared" si="659"/>
        <v>2.5941255334414065E-33</v>
      </c>
      <c r="AB1769" s="253">
        <f t="shared" si="660"/>
        <v>56696281337266.664</v>
      </c>
      <c r="AC1769" s="261">
        <f t="shared" si="661"/>
        <v>3.8769327060296842E-5</v>
      </c>
      <c r="AD1769" s="435">
        <f t="shared" si="663"/>
        <v>-1.5404755755588086E-2</v>
      </c>
      <c r="AE1769" s="478">
        <f t="shared" si="662"/>
        <v>-5.2318781614303631E-2</v>
      </c>
    </row>
    <row r="1770" spans="17:31" x14ac:dyDescent="0.3">
      <c r="Q1770" s="353">
        <v>1741</v>
      </c>
      <c r="R1770" s="54">
        <f t="shared" si="655"/>
        <v>4.2931623638192865E-47</v>
      </c>
      <c r="S1770" s="253">
        <f t="shared" si="650"/>
        <v>6.666072733446119E-19</v>
      </c>
      <c r="T1770" s="253">
        <f t="shared" si="651"/>
        <v>3.0275202443482236E-19</v>
      </c>
      <c r="U1770">
        <f t="shared" si="656"/>
        <v>2.6754464778560151E-48</v>
      </c>
      <c r="V1770" s="253">
        <f t="shared" si="657"/>
        <v>3.0275202443482236E-19</v>
      </c>
      <c r="W1770" s="253">
        <f t="shared" si="658"/>
        <v>3.6385524890978954E-19</v>
      </c>
      <c r="X1770">
        <f t="shared" si="652"/>
        <v>113.65676595692612</v>
      </c>
      <c r="Y1770">
        <f t="shared" si="653"/>
        <v>15.595425926280697</v>
      </c>
      <c r="Z1770" s="55">
        <f t="shared" si="654"/>
        <v>8.5124747496230029</v>
      </c>
      <c r="AA1770" s="477">
        <f t="shared" si="659"/>
        <v>2.4584040461771966E-33</v>
      </c>
      <c r="AB1770" s="253">
        <f t="shared" si="660"/>
        <v>57263244150639.328</v>
      </c>
      <c r="AC1770" s="261">
        <f t="shared" si="661"/>
        <v>3.8172095046124589E-5</v>
      </c>
      <c r="AD1770" s="435">
        <f t="shared" si="663"/>
        <v>-1.5404755755584686E-2</v>
      </c>
      <c r="AE1770" s="478">
        <f t="shared" si="662"/>
        <v>-5.2318781614303631E-2</v>
      </c>
    </row>
    <row r="1771" spans="17:31" x14ac:dyDescent="0.3">
      <c r="Q1771" s="353">
        <v>1742</v>
      </c>
      <c r="R1771" s="54">
        <f t="shared" si="655"/>
        <v>4.0282666729424534E-47</v>
      </c>
      <c r="S1771" s="253">
        <f t="shared" si="650"/>
        <v>6.4983995159786271E-19</v>
      </c>
      <c r="T1771" s="253">
        <f t="shared" si="651"/>
        <v>2.9513683509296521E-19</v>
      </c>
      <c r="U1771">
        <f t="shared" si="656"/>
        <v>2.5103667107527807E-48</v>
      </c>
      <c r="V1771" s="253">
        <f t="shared" si="657"/>
        <v>2.9513683509296521E-19</v>
      </c>
      <c r="W1771" s="253">
        <f t="shared" si="658"/>
        <v>3.547031165048975E-19</v>
      </c>
      <c r="X1771">
        <f t="shared" si="652"/>
        <v>113.65676595692612</v>
      </c>
      <c r="Y1771">
        <f t="shared" si="653"/>
        <v>15.595425926280697</v>
      </c>
      <c r="Z1771" s="55">
        <f t="shared" si="654"/>
        <v>8.5124747496230029</v>
      </c>
      <c r="AA1771" s="477">
        <f t="shared" si="659"/>
        <v>2.3297833417655316E-33</v>
      </c>
      <c r="AB1771" s="253">
        <f t="shared" si="660"/>
        <v>57835876592145.719</v>
      </c>
      <c r="AC1771" s="261">
        <f t="shared" si="661"/>
        <v>3.7584063245259952E-5</v>
      </c>
      <c r="AD1771" s="435">
        <f t="shared" si="663"/>
        <v>-1.5404755755587926E-2</v>
      </c>
      <c r="AE1771" s="478">
        <f t="shared" si="662"/>
        <v>-5.2318781614303568E-2</v>
      </c>
    </row>
    <row r="1772" spans="17:31" x14ac:dyDescent="0.3">
      <c r="Q1772" s="353">
        <v>1743</v>
      </c>
      <c r="R1772" s="54">
        <f t="shared" si="655"/>
        <v>3.77971551346198E-47</v>
      </c>
      <c r="S1772" s="253">
        <f t="shared" si="650"/>
        <v>6.3349438204284789E-19</v>
      </c>
      <c r="T1772" s="253">
        <f t="shared" si="651"/>
        <v>2.8771319231077394E-19</v>
      </c>
      <c r="U1772">
        <f t="shared" si="656"/>
        <v>2.3554726564763251E-48</v>
      </c>
      <c r="V1772" s="253">
        <f t="shared" si="657"/>
        <v>2.8771319231077394E-19</v>
      </c>
      <c r="W1772" s="253">
        <f t="shared" si="658"/>
        <v>3.4578118973207395E-19</v>
      </c>
      <c r="X1772">
        <f t="shared" si="652"/>
        <v>113.65676595692612</v>
      </c>
      <c r="Y1772">
        <f t="shared" si="653"/>
        <v>15.595425926280697</v>
      </c>
      <c r="Z1772" s="55">
        <f t="shared" si="654"/>
        <v>8.5124747496230029</v>
      </c>
      <c r="AA1772" s="477">
        <f t="shared" si="659"/>
        <v>2.2078919158990584E-33</v>
      </c>
      <c r="AB1772" s="253">
        <f t="shared" si="660"/>
        <v>58414235358067.18</v>
      </c>
      <c r="AC1772" s="261">
        <f t="shared" si="661"/>
        <v>3.7005089930664277E-5</v>
      </c>
      <c r="AD1772" s="435">
        <f t="shared" si="663"/>
        <v>-1.5404755755584639E-2</v>
      </c>
      <c r="AE1772" s="478">
        <f t="shared" si="662"/>
        <v>-5.2318781614303575E-2</v>
      </c>
    </row>
    <row r="1773" spans="17:31" x14ac:dyDescent="0.3">
      <c r="Q1773" s="353">
        <v>1744</v>
      </c>
      <c r="R1773" s="54">
        <f t="shared" si="655"/>
        <v>3.5465003989593737E-47</v>
      </c>
      <c r="S1773" s="253">
        <f t="shared" si="650"/>
        <v>6.1755995625241818E-19</v>
      </c>
      <c r="T1773" s="253">
        <f t="shared" si="651"/>
        <v>2.8047627807481853E-19</v>
      </c>
      <c r="U1773">
        <f t="shared" si="656"/>
        <v>2.2101358385778977E-48</v>
      </c>
      <c r="V1773" s="253">
        <f t="shared" si="657"/>
        <v>2.8047627807481853E-19</v>
      </c>
      <c r="W1773" s="253">
        <f t="shared" si="658"/>
        <v>3.3708367817759965E-19</v>
      </c>
      <c r="X1773">
        <f t="shared" si="652"/>
        <v>113.65676595692612</v>
      </c>
      <c r="Y1773">
        <f t="shared" si="653"/>
        <v>15.595425926280697</v>
      </c>
      <c r="Z1773" s="55">
        <f t="shared" si="654"/>
        <v>8.5124747496230029</v>
      </c>
      <c r="AA1773" s="477">
        <f t="shared" si="659"/>
        <v>2.0923777009231493E-33</v>
      </c>
      <c r="AB1773" s="253">
        <f t="shared" si="660"/>
        <v>58998377711647.852</v>
      </c>
      <c r="AC1773" s="261">
        <f t="shared" si="661"/>
        <v>3.6435035558568818E-5</v>
      </c>
      <c r="AD1773" s="435">
        <f t="shared" si="663"/>
        <v>-1.5404755755588183E-2</v>
      </c>
      <c r="AE1773" s="478">
        <f t="shared" si="662"/>
        <v>-5.2318781614303533E-2</v>
      </c>
    </row>
    <row r="1774" spans="17:31" x14ac:dyDescent="0.3">
      <c r="Q1774" s="353">
        <v>1745</v>
      </c>
      <c r="R1774" s="54">
        <f t="shared" si="655"/>
        <v>3.3276750684071069E-47</v>
      </c>
      <c r="S1774" s="253">
        <f t="shared" si="650"/>
        <v>6.0202633263555983E-19</v>
      </c>
      <c r="T1774" s="253">
        <f t="shared" si="651"/>
        <v>2.7342139556023598E-19</v>
      </c>
      <c r="U1774">
        <f t="shared" si="656"/>
        <v>2.0737665587142526E-48</v>
      </c>
      <c r="V1774" s="253">
        <f t="shared" si="657"/>
        <v>2.7342139556023598E-19</v>
      </c>
      <c r="W1774" s="253">
        <f t="shared" si="658"/>
        <v>3.2860493707532385E-19</v>
      </c>
      <c r="X1774">
        <f t="shared" si="652"/>
        <v>113.65676595692612</v>
      </c>
      <c r="Y1774">
        <f t="shared" si="653"/>
        <v>15.595425926280697</v>
      </c>
      <c r="Z1774" s="55">
        <f t="shared" si="654"/>
        <v>8.5124747496230029</v>
      </c>
      <c r="AA1774" s="477">
        <f t="shared" si="659"/>
        <v>1.9829070489339125E-33</v>
      </c>
      <c r="AB1774" s="253">
        <f t="shared" si="660"/>
        <v>59588361488764.328</v>
      </c>
      <c r="AC1774" s="261">
        <f t="shared" si="661"/>
        <v>3.5873762734842774E-5</v>
      </c>
      <c r="AD1774" s="435">
        <f t="shared" si="663"/>
        <v>-1.5404755755591496E-2</v>
      </c>
      <c r="AE1774" s="478">
        <f t="shared" si="662"/>
        <v>-5.2318781614303533E-2</v>
      </c>
    </row>
    <row r="1775" spans="17:31" x14ac:dyDescent="0.3">
      <c r="Q1775" s="353">
        <v>1746</v>
      </c>
      <c r="R1775" s="54">
        <f t="shared" si="655"/>
        <v>3.1223516467522307E-47</v>
      </c>
      <c r="S1775" s="253">
        <f t="shared" si="650"/>
        <v>5.8688342972562202E-19</v>
      </c>
      <c r="T1775" s="253">
        <f t="shared" si="651"/>
        <v>2.6654396608245471E-19</v>
      </c>
      <c r="U1775">
        <f t="shared" si="656"/>
        <v>1.9458115039701346E-48</v>
      </c>
      <c r="V1775" s="253">
        <f t="shared" si="657"/>
        <v>2.6654396608245471E-19</v>
      </c>
      <c r="W1775" s="253">
        <f t="shared" si="658"/>
        <v>3.2033946364316731E-19</v>
      </c>
      <c r="X1775">
        <f t="shared" si="652"/>
        <v>113.65676595692612</v>
      </c>
      <c r="Y1775">
        <f t="shared" si="653"/>
        <v>15.595425926280697</v>
      </c>
      <c r="Z1775" s="55">
        <f t="shared" si="654"/>
        <v>8.5124747496230029</v>
      </c>
      <c r="AA1775" s="477">
        <f t="shared" si="659"/>
        <v>1.879163768079276E-33</v>
      </c>
      <c r="AB1775" s="253">
        <f t="shared" si="660"/>
        <v>60184245103651.969</v>
      </c>
      <c r="AC1775" s="261">
        <f t="shared" si="661"/>
        <v>3.5321136181878839E-5</v>
      </c>
      <c r="AD1775" s="435">
        <f t="shared" si="663"/>
        <v>-1.540475575558151E-2</v>
      </c>
      <c r="AE1775" s="478">
        <f t="shared" si="662"/>
        <v>-5.2318781614303568E-2</v>
      </c>
    </row>
    <row r="1776" spans="17:31" x14ac:dyDescent="0.3">
      <c r="Q1776" s="353">
        <v>1747</v>
      </c>
      <c r="R1776" s="54">
        <f t="shared" si="655"/>
        <v>2.9296970423987514E-47</v>
      </c>
      <c r="S1776" s="253">
        <f t="shared" si="650"/>
        <v>5.721214196373253E-19</v>
      </c>
      <c r="T1776" s="253">
        <f t="shared" si="651"/>
        <v>2.5983952612557373E-19</v>
      </c>
      <c r="U1776">
        <f t="shared" si="656"/>
        <v>1.8257515018131892E-48</v>
      </c>
      <c r="V1776" s="253">
        <f t="shared" si="657"/>
        <v>2.5983952612557373E-19</v>
      </c>
      <c r="W1776" s="253">
        <f t="shared" si="658"/>
        <v>3.1228189351175157E-19</v>
      </c>
      <c r="X1776">
        <f t="shared" si="652"/>
        <v>113.65676595692612</v>
      </c>
      <c r="Y1776">
        <f t="shared" si="653"/>
        <v>15.595425926280697</v>
      </c>
      <c r="Z1776" s="55">
        <f t="shared" si="654"/>
        <v>8.5124747496230029</v>
      </c>
      <c r="AA1776" s="477">
        <f t="shared" si="659"/>
        <v>1.7808482092796244E-33</v>
      </c>
      <c r="AB1776" s="253">
        <f t="shared" si="660"/>
        <v>60786087554688.492</v>
      </c>
      <c r="AC1776" s="261">
        <f t="shared" si="661"/>
        <v>3.4777022705987009E-5</v>
      </c>
      <c r="AD1776" s="435">
        <f t="shared" si="663"/>
        <v>-1.5404755755591529E-2</v>
      </c>
      <c r="AE1776" s="478">
        <f t="shared" si="662"/>
        <v>-5.2318781614303665E-2</v>
      </c>
    </row>
    <row r="1777" spans="17:31" x14ac:dyDescent="0.3">
      <c r="Q1777" s="353">
        <v>1748</v>
      </c>
      <c r="R1777" s="54">
        <f t="shared" si="655"/>
        <v>2.7489295669717033E-47</v>
      </c>
      <c r="S1777" s="253">
        <f t="shared" si="650"/>
        <v>5.5773072168838583E-19</v>
      </c>
      <c r="T1777" s="253">
        <f t="shared" si="651"/>
        <v>2.5330372444550544E-19</v>
      </c>
      <c r="U1777">
        <f t="shared" si="656"/>
        <v>1.7130994135721173E-48</v>
      </c>
      <c r="V1777" s="253">
        <f t="shared" si="657"/>
        <v>2.5330372444550544E-19</v>
      </c>
      <c r="W1777" s="253">
        <f t="shared" si="658"/>
        <v>3.0442699724288039E-19</v>
      </c>
      <c r="X1777">
        <f t="shared" si="652"/>
        <v>113.65676595692612</v>
      </c>
      <c r="Y1777">
        <f t="shared" si="653"/>
        <v>15.595425926280697</v>
      </c>
      <c r="Z1777" s="55">
        <f t="shared" si="654"/>
        <v>8.5124747496230029</v>
      </c>
      <c r="AA1777" s="477">
        <f t="shared" si="659"/>
        <v>1.6876764007301002E-33</v>
      </c>
      <c r="AB1777" s="253">
        <f t="shared" si="660"/>
        <v>61393948430235.375</v>
      </c>
      <c r="AC1777" s="261">
        <f t="shared" si="661"/>
        <v>3.4241291165294979E-5</v>
      </c>
      <c r="AD1777" s="435">
        <f t="shared" si="663"/>
        <v>-1.5404755755581171E-2</v>
      </c>
      <c r="AE1777" s="478">
        <f t="shared" si="662"/>
        <v>-5.2318781614303526E-2</v>
      </c>
    </row>
    <row r="1778" spans="17:31" x14ac:dyDescent="0.3">
      <c r="Q1778" s="353">
        <v>1749</v>
      </c>
      <c r="R1778" s="54">
        <f t="shared" si="655"/>
        <v>2.5793157636477319E-47</v>
      </c>
      <c r="S1778" s="253">
        <f t="shared" si="650"/>
        <v>5.4370199618157409E-19</v>
      </c>
      <c r="T1778" s="253">
        <f t="shared" si="651"/>
        <v>2.4693231924598248E-19</v>
      </c>
      <c r="U1778">
        <f t="shared" si="656"/>
        <v>1.6073981578909371E-48</v>
      </c>
      <c r="V1778" s="253">
        <f t="shared" si="657"/>
        <v>2.4693231924598248E-19</v>
      </c>
      <c r="W1778" s="253">
        <f t="shared" si="658"/>
        <v>2.9676967693559161E-19</v>
      </c>
      <c r="X1778">
        <f t="shared" si="652"/>
        <v>113.65676595692612</v>
      </c>
      <c r="Y1778">
        <f t="shared" si="653"/>
        <v>15.595425926280697</v>
      </c>
      <c r="Z1778" s="55">
        <f t="shared" si="654"/>
        <v>8.5124747496230029</v>
      </c>
      <c r="AA1778" s="477">
        <f t="shared" si="659"/>
        <v>1.5993792276846884E-33</v>
      </c>
      <c r="AB1778" s="253">
        <f t="shared" si="660"/>
        <v>62007887914537.727</v>
      </c>
      <c r="AC1778" s="261">
        <f t="shared" si="661"/>
        <v>3.3713812438137633E-5</v>
      </c>
      <c r="AD1778" s="435">
        <f t="shared" si="663"/>
        <v>-1.5404755755588098E-2</v>
      </c>
      <c r="AE1778" s="478">
        <f t="shared" si="662"/>
        <v>-5.2318781614303492E-2</v>
      </c>
    </row>
    <row r="1779" spans="17:31" x14ac:dyDescent="0.3">
      <c r="Q1779" s="353">
        <v>1750</v>
      </c>
      <c r="R1779" s="54">
        <f t="shared" si="655"/>
        <v>2.4201674311832827E-47</v>
      </c>
      <c r="S1779" s="253">
        <f t="shared" si="650"/>
        <v>5.3002613834314139E-19</v>
      </c>
      <c r="T1779" s="253">
        <f t="shared" si="651"/>
        <v>2.4072117542558208E-19</v>
      </c>
      <c r="U1779">
        <f t="shared" si="656"/>
        <v>1.5082188561396111E-48</v>
      </c>
      <c r="V1779" s="253">
        <f t="shared" si="657"/>
        <v>2.4072117542558208E-19</v>
      </c>
      <c r="W1779" s="253">
        <f t="shared" si="658"/>
        <v>2.8930496291755931E-19</v>
      </c>
      <c r="X1779">
        <f t="shared" si="652"/>
        <v>113.65676595692612</v>
      </c>
      <c r="Y1779">
        <f t="shared" si="653"/>
        <v>15.595425926280697</v>
      </c>
      <c r="Z1779" s="55">
        <f t="shared" si="654"/>
        <v>8.5124747496230029</v>
      </c>
      <c r="AA1779" s="477">
        <f t="shared" si="659"/>
        <v>1.5157016551529996E-33</v>
      </c>
      <c r="AB1779" s="253">
        <f t="shared" si="660"/>
        <v>62627966793683.102</v>
      </c>
      <c r="AC1779" s="261">
        <f t="shared" si="661"/>
        <v>3.3194459391938526E-5</v>
      </c>
      <c r="AD1779" s="435">
        <f t="shared" si="663"/>
        <v>-1.5404755755584788E-2</v>
      </c>
      <c r="AE1779" s="478">
        <f t="shared" si="662"/>
        <v>-5.2318781614303596E-2</v>
      </c>
    </row>
    <row r="1780" spans="17:31" x14ac:dyDescent="0.3">
      <c r="Q1780" s="353">
        <v>1751</v>
      </c>
      <c r="R1780" s="54">
        <f t="shared" si="655"/>
        <v>2.2708388315654995E-47</v>
      </c>
      <c r="S1780" s="253">
        <f t="shared" si="650"/>
        <v>5.1669427241375172E-19</v>
      </c>
      <c r="T1780" s="253">
        <f t="shared" si="651"/>
        <v>2.3466626189401347E-19</v>
      </c>
      <c r="U1780">
        <f t="shared" si="656"/>
        <v>1.4151590922561069E-48</v>
      </c>
      <c r="V1780" s="253">
        <f t="shared" si="657"/>
        <v>2.3466626189401347E-19</v>
      </c>
      <c r="W1780" s="253">
        <f t="shared" si="658"/>
        <v>2.8202801051973825E-19</v>
      </c>
      <c r="X1780">
        <f t="shared" si="652"/>
        <v>113.65676595692612</v>
      </c>
      <c r="Y1780">
        <f t="shared" si="653"/>
        <v>15.595425926280697</v>
      </c>
      <c r="Z1780" s="55">
        <f t="shared" si="654"/>
        <v>8.5124747496230029</v>
      </c>
      <c r="AA1780" s="477">
        <f t="shared" si="659"/>
        <v>1.4364019912646113E-33</v>
      </c>
      <c r="AB1780" s="253">
        <f t="shared" si="660"/>
        <v>63254246461619.93</v>
      </c>
      <c r="AC1780" s="261">
        <f t="shared" si="661"/>
        <v>3.2683106852566812E-5</v>
      </c>
      <c r="AD1780" s="435">
        <f t="shared" si="663"/>
        <v>-1.5404755755591528E-2</v>
      </c>
      <c r="AE1780" s="478">
        <f t="shared" si="662"/>
        <v>-5.2318781614303596E-2</v>
      </c>
    </row>
    <row r="1781" spans="17:31" x14ac:dyDescent="0.3">
      <c r="Q1781" s="353">
        <v>1752</v>
      </c>
      <c r="R1781" s="54">
        <f t="shared" si="655"/>
        <v>2.1307240699559838E-47</v>
      </c>
      <c r="S1781" s="253">
        <f t="shared" si="650"/>
        <v>5.0369774588802411E-19</v>
      </c>
      <c r="T1781" s="253">
        <f t="shared" si="651"/>
        <v>2.2876364895589929E-19</v>
      </c>
      <c r="U1781">
        <f t="shared" si="656"/>
        <v>1.3278412799592708E-48</v>
      </c>
      <c r="V1781" s="253">
        <f t="shared" si="657"/>
        <v>2.2876364895589929E-19</v>
      </c>
      <c r="W1781" s="253">
        <f t="shared" si="658"/>
        <v>2.7493409693212482E-19</v>
      </c>
      <c r="X1781">
        <f t="shared" si="652"/>
        <v>113.65676595692612</v>
      </c>
      <c r="Y1781">
        <f t="shared" si="653"/>
        <v>15.595425926280697</v>
      </c>
      <c r="Z1781" s="55">
        <f t="shared" si="654"/>
        <v>8.5124747496230029</v>
      </c>
      <c r="AA1781" s="477">
        <f t="shared" si="659"/>
        <v>1.3612511891732873E-33</v>
      </c>
      <c r="AB1781" s="253">
        <f t="shared" si="660"/>
        <v>63886788926236.133</v>
      </c>
      <c r="AC1781" s="261">
        <f t="shared" si="661"/>
        <v>3.2179631574169236E-5</v>
      </c>
      <c r="AD1781" s="435">
        <f t="shared" si="663"/>
        <v>-1.5404755755587991E-2</v>
      </c>
      <c r="AE1781" s="478">
        <f t="shared" si="662"/>
        <v>-5.2318781614303617E-2</v>
      </c>
    </row>
    <row r="1782" spans="17:31" x14ac:dyDescent="0.3">
      <c r="Q1782" s="353">
        <v>1753</v>
      </c>
      <c r="R1782" s="54">
        <f t="shared" si="655"/>
        <v>1.9992546362966501E-47</v>
      </c>
      <c r="S1782" s="253">
        <f t="shared" si="650"/>
        <v>4.9102812389899031E-19</v>
      </c>
      <c r="T1782" s="253">
        <f t="shared" si="651"/>
        <v>2.2300950576037348E-19</v>
      </c>
      <c r="U1782">
        <f t="shared" si="656"/>
        <v>1.2459111307075489E-48</v>
      </c>
      <c r="V1782" s="253">
        <f t="shared" si="657"/>
        <v>2.2300950576037348E-19</v>
      </c>
      <c r="W1782" s="253">
        <f t="shared" si="658"/>
        <v>2.6801861813861683E-19</v>
      </c>
      <c r="X1782">
        <f t="shared" si="652"/>
        <v>113.65676595692612</v>
      </c>
      <c r="Y1782">
        <f t="shared" si="653"/>
        <v>15.595425926280697</v>
      </c>
      <c r="Z1782" s="55">
        <f t="shared" si="654"/>
        <v>8.5124747496230029</v>
      </c>
      <c r="AA1782" s="477">
        <f t="shared" si="659"/>
        <v>1.2900321854847189E-33</v>
      </c>
      <c r="AB1782" s="253">
        <f t="shared" si="660"/>
        <v>64525656815498.492</v>
      </c>
      <c r="AC1782" s="261">
        <f t="shared" si="661"/>
        <v>3.1683912209464454E-5</v>
      </c>
      <c r="AD1782" s="435">
        <f t="shared" si="663"/>
        <v>-1.54047557555848E-2</v>
      </c>
      <c r="AE1782" s="478">
        <f t="shared" si="662"/>
        <v>-5.2318781614303637E-2</v>
      </c>
    </row>
    <row r="1783" spans="17:31" x14ac:dyDescent="0.3">
      <c r="Q1783" s="353">
        <v>1754</v>
      </c>
      <c r="R1783" s="54">
        <f t="shared" si="655"/>
        <v>1.8758970986028333E-47</v>
      </c>
      <c r="S1783" s="253">
        <f t="shared" si="650"/>
        <v>4.7867718374376549E-19</v>
      </c>
      <c r="T1783" s="253">
        <f t="shared" si="651"/>
        <v>2.1740009781481304E-19</v>
      </c>
      <c r="U1783">
        <f t="shared" si="656"/>
        <v>1.1690362161873569E-48</v>
      </c>
      <c r="V1783" s="253">
        <f t="shared" si="657"/>
        <v>2.1740009781481304E-19</v>
      </c>
      <c r="W1783" s="253">
        <f t="shared" si="658"/>
        <v>2.6127708592895245E-19</v>
      </c>
      <c r="X1783">
        <f t="shared" si="652"/>
        <v>113.65676595692612</v>
      </c>
      <c r="Y1783">
        <f t="shared" si="653"/>
        <v>15.595425926280697</v>
      </c>
      <c r="Z1783" s="55">
        <f t="shared" si="654"/>
        <v>8.5124747496230029</v>
      </c>
      <c r="AA1783" s="477">
        <f t="shared" si="659"/>
        <v>1.2225392732969212E-33</v>
      </c>
      <c r="AB1783" s="253">
        <f t="shared" si="660"/>
        <v>65170913383653.477</v>
      </c>
      <c r="AC1783" s="261">
        <f t="shared" si="661"/>
        <v>3.1195829280496163E-5</v>
      </c>
      <c r="AD1783" s="435">
        <f t="shared" si="663"/>
        <v>-1.5404755755587959E-2</v>
      </c>
      <c r="AE1783" s="478">
        <f t="shared" si="662"/>
        <v>-5.2318781614303554E-2</v>
      </c>
    </row>
    <row r="1784" spans="17:31" x14ac:dyDescent="0.3">
      <c r="Q1784" s="353">
        <v>1755</v>
      </c>
      <c r="R1784" s="54">
        <f t="shared" si="655"/>
        <v>1.760150938584283E-47</v>
      </c>
      <c r="S1784" s="253">
        <f t="shared" si="650"/>
        <v>4.6663690954695183E-19</v>
      </c>
      <c r="T1784" s="253">
        <f t="shared" si="651"/>
        <v>2.1193178456112424E-19</v>
      </c>
      <c r="U1784">
        <f t="shared" si="656"/>
        <v>1.0969046194984543E-48</v>
      </c>
      <c r="V1784" s="253">
        <f t="shared" si="657"/>
        <v>2.1193178456112424E-19</v>
      </c>
      <c r="W1784" s="253">
        <f t="shared" si="658"/>
        <v>2.5470512498582759E-19</v>
      </c>
      <c r="X1784">
        <f t="shared" si="652"/>
        <v>113.65676595692612</v>
      </c>
      <c r="Y1784">
        <f t="shared" si="653"/>
        <v>15.595425926280697</v>
      </c>
      <c r="Z1784" s="55">
        <f t="shared" si="654"/>
        <v>8.5124747496230029</v>
      </c>
      <c r="AA1784" s="477">
        <f t="shared" si="659"/>
        <v>1.1585775080423901E-33</v>
      </c>
      <c r="AB1784" s="253">
        <f t="shared" si="660"/>
        <v>65822622517490.016</v>
      </c>
      <c r="AC1784" s="261">
        <f t="shared" si="661"/>
        <v>3.0715265149837199E-5</v>
      </c>
      <c r="AD1784" s="435">
        <f t="shared" si="663"/>
        <v>-1.5404755755584794E-2</v>
      </c>
      <c r="AE1784" s="478">
        <f t="shared" si="662"/>
        <v>-5.231878161430361E-2</v>
      </c>
    </row>
    <row r="1785" spans="17:31" x14ac:dyDescent="0.3">
      <c r="Q1785" s="353">
        <v>1756</v>
      </c>
      <c r="R1785" s="54">
        <f t="shared" si="655"/>
        <v>1.6515465208121589E-47</v>
      </c>
      <c r="S1785" s="253">
        <f t="shared" si="650"/>
        <v>4.5489948705825733E-19</v>
      </c>
      <c r="T1785" s="253">
        <f t="shared" si="651"/>
        <v>2.0660101701298495E-19</v>
      </c>
      <c r="U1785">
        <f t="shared" si="656"/>
        <v>1.0292236695635583E-48</v>
      </c>
      <c r="V1785" s="253">
        <f t="shared" si="657"/>
        <v>2.0660101701298495E-19</v>
      </c>
      <c r="W1785" s="253">
        <f t="shared" si="658"/>
        <v>2.4829847004527237E-19</v>
      </c>
      <c r="X1785">
        <f t="shared" si="652"/>
        <v>113.65676595692612</v>
      </c>
      <c r="Y1785">
        <f t="shared" si="653"/>
        <v>15.595425926280697</v>
      </c>
      <c r="Z1785" s="55">
        <f t="shared" si="654"/>
        <v>8.5124747496230029</v>
      </c>
      <c r="AA1785" s="477">
        <f t="shared" si="659"/>
        <v>1.0979621444158763E-33</v>
      </c>
      <c r="AB1785" s="253">
        <f t="shared" si="660"/>
        <v>66480848742664.914</v>
      </c>
      <c r="AC1785" s="261">
        <f t="shared" si="661"/>
        <v>3.0242103992235832E-5</v>
      </c>
      <c r="AD1785" s="435">
        <f t="shared" si="663"/>
        <v>-1.540475575558802E-2</v>
      </c>
      <c r="AE1785" s="478">
        <f t="shared" si="662"/>
        <v>-5.2318781614303547E-2</v>
      </c>
    </row>
    <row r="1786" spans="17:31" x14ac:dyDescent="0.3">
      <c r="Q1786" s="353">
        <v>1757</v>
      </c>
      <c r="R1786" s="54">
        <f t="shared" si="655"/>
        <v>1.5496431871920046E-47</v>
      </c>
      <c r="S1786" s="253">
        <f t="shared" si="650"/>
        <v>4.4345729858097412E-19</v>
      </c>
      <c r="T1786" s="253">
        <f t="shared" si="651"/>
        <v>2.0140433545251921E-19</v>
      </c>
      <c r="U1786">
        <f t="shared" si="656"/>
        <v>9.6571875362711913E-49</v>
      </c>
      <c r="V1786" s="253">
        <f t="shared" si="657"/>
        <v>2.0140433545251921E-19</v>
      </c>
      <c r="W1786" s="253">
        <f t="shared" si="658"/>
        <v>2.4205296312845488E-19</v>
      </c>
      <c r="X1786">
        <f t="shared" si="652"/>
        <v>113.65676595692612</v>
      </c>
      <c r="Y1786">
        <f t="shared" si="653"/>
        <v>15.595425926280697</v>
      </c>
      <c r="Z1786" s="55">
        <f t="shared" si="654"/>
        <v>8.5124747496230029</v>
      </c>
      <c r="AA1786" s="477">
        <f t="shared" si="659"/>
        <v>1.0405181027614095E-33</v>
      </c>
      <c r="AB1786" s="253">
        <f t="shared" si="660"/>
        <v>67145657230091.563</v>
      </c>
      <c r="AC1786" s="261">
        <f t="shared" si="661"/>
        <v>2.9776231766700444E-5</v>
      </c>
      <c r="AD1786" s="435">
        <f t="shared" si="663"/>
        <v>-1.5404755755584792E-2</v>
      </c>
      <c r="AE1786" s="478">
        <f t="shared" si="662"/>
        <v>-5.2318781614303644E-2</v>
      </c>
    </row>
    <row r="1787" spans="17:31" x14ac:dyDescent="0.3">
      <c r="Q1787" s="353">
        <v>1758</v>
      </c>
      <c r="R1787" s="54">
        <f t="shared" si="655"/>
        <v>1.4540274690111019E-47</v>
      </c>
      <c r="S1787" s="253">
        <f t="shared" si="650"/>
        <v>4.3230291802802224E-19</v>
      </c>
      <c r="T1787" s="253">
        <f t="shared" si="651"/>
        <v>1.9633836718490806E-19</v>
      </c>
      <c r="U1787">
        <f t="shared" si="656"/>
        <v>9.0613220302501439E-49</v>
      </c>
      <c r="V1787" s="253">
        <f t="shared" si="657"/>
        <v>1.9633836718490806E-19</v>
      </c>
      <c r="W1787" s="253">
        <f t="shared" si="658"/>
        <v>2.3596455084311416E-19</v>
      </c>
      <c r="X1787">
        <f t="shared" si="652"/>
        <v>113.65676595692612</v>
      </c>
      <c r="Y1787">
        <f t="shared" si="653"/>
        <v>15.595425926280697</v>
      </c>
      <c r="Z1787" s="55">
        <f t="shared" si="654"/>
        <v>8.5124747496230029</v>
      </c>
      <c r="AA1787" s="477">
        <f t="shared" si="659"/>
        <v>9.8607946337730594E-34</v>
      </c>
      <c r="AB1787" s="253">
        <f t="shared" si="660"/>
        <v>67817113802392.477</v>
      </c>
      <c r="AC1787" s="261">
        <f t="shared" si="661"/>
        <v>2.9317536189012644E-5</v>
      </c>
      <c r="AD1787" s="435">
        <f t="shared" si="663"/>
        <v>-1.540475575558794E-2</v>
      </c>
      <c r="AE1787" s="478">
        <f t="shared" si="662"/>
        <v>-5.2318781614303513E-2</v>
      </c>
    </row>
    <row r="1788" spans="17:31" x14ac:dyDescent="0.3">
      <c r="Q1788" s="353">
        <v>1759</v>
      </c>
      <c r="R1788" s="54">
        <f t="shared" si="655"/>
        <v>1.3643114093056549E-47</v>
      </c>
      <c r="S1788" s="253">
        <f t="shared" si="650"/>
        <v>4.2142910610235025E-19</v>
      </c>
      <c r="T1788" s="253">
        <f t="shared" si="651"/>
        <v>1.9139982434947934E-19</v>
      </c>
      <c r="U1788">
        <f t="shared" si="656"/>
        <v>8.5022224770421874E-49</v>
      </c>
      <c r="V1788" s="253">
        <f t="shared" si="657"/>
        <v>1.9139982434947934E-19</v>
      </c>
      <c r="W1788" s="253">
        <f t="shared" si="658"/>
        <v>2.3002928175287089E-19</v>
      </c>
      <c r="X1788">
        <f t="shared" si="652"/>
        <v>113.65676595692612</v>
      </c>
      <c r="Y1788">
        <f t="shared" si="653"/>
        <v>15.595425926280697</v>
      </c>
      <c r="Z1788" s="55">
        <f t="shared" si="654"/>
        <v>8.5124747496230029</v>
      </c>
      <c r="AA1788" s="477">
        <f t="shared" si="659"/>
        <v>9.3448898727851895E-34</v>
      </c>
      <c r="AB1788" s="253">
        <f t="shared" si="660"/>
        <v>68495284940416.398</v>
      </c>
      <c r="AC1788" s="261">
        <f t="shared" si="661"/>
        <v>2.886590670466529E-5</v>
      </c>
      <c r="AD1788" s="435">
        <f t="shared" si="663"/>
        <v>-1.5404755755588084E-2</v>
      </c>
      <c r="AE1788" s="478">
        <f t="shared" si="662"/>
        <v>-5.2318781614303637E-2</v>
      </c>
    </row>
    <row r="1789" spans="17:31" x14ac:dyDescent="0.3">
      <c r="Q1789" s="353">
        <v>1760</v>
      </c>
      <c r="R1789" s="54">
        <f t="shared" si="655"/>
        <v>1.2801309887408808E-47</v>
      </c>
      <c r="S1789" s="253">
        <f t="shared" si="650"/>
        <v>4.1082880559856039E-19</v>
      </c>
      <c r="T1789" s="253">
        <f t="shared" si="651"/>
        <v>1.8658550178585382E-19</v>
      </c>
      <c r="U1789">
        <f t="shared" si="656"/>
        <v>7.977620352504548E-49</v>
      </c>
      <c r="V1789" s="253">
        <f t="shared" si="657"/>
        <v>1.8658550178585382E-19</v>
      </c>
      <c r="W1789" s="253">
        <f t="shared" si="658"/>
        <v>2.2424330381270657E-19</v>
      </c>
      <c r="X1789">
        <f t="shared" si="652"/>
        <v>113.65676595692612</v>
      </c>
      <c r="Y1789">
        <f t="shared" si="653"/>
        <v>15.595425926280697</v>
      </c>
      <c r="Z1789" s="55">
        <f t="shared" si="654"/>
        <v>8.5124747496230029</v>
      </c>
      <c r="AA1789" s="477">
        <f t="shared" si="659"/>
        <v>8.8559766203212241E-34</v>
      </c>
      <c r="AB1789" s="253">
        <f t="shared" si="660"/>
        <v>69180237789820.563</v>
      </c>
      <c r="AC1789" s="261">
        <f t="shared" si="661"/>
        <v>2.8421234462216428E-5</v>
      </c>
      <c r="AD1789" s="435">
        <f t="shared" si="663"/>
        <v>-1.5404755755584655E-2</v>
      </c>
      <c r="AE1789" s="478">
        <f t="shared" si="662"/>
        <v>-5.2318781614303568E-2</v>
      </c>
    </row>
    <row r="1790" spans="17:31" x14ac:dyDescent="0.3">
      <c r="Q1790" s="353">
        <v>1761</v>
      </c>
      <c r="R1790" s="54">
        <f t="shared" si="655"/>
        <v>1.2011446486170733E-47</v>
      </c>
      <c r="S1790" s="253">
        <f t="shared" si="650"/>
        <v>4.0049513682272842E-19</v>
      </c>
      <c r="T1790" s="253">
        <f t="shared" si="651"/>
        <v>1.8189227495377169E-19</v>
      </c>
      <c r="U1790">
        <f t="shared" si="656"/>
        <v>7.4853871044356813E-49</v>
      </c>
      <c r="V1790" s="253">
        <f t="shared" si="657"/>
        <v>1.8189227495377169E-19</v>
      </c>
      <c r="W1790" s="253">
        <f t="shared" si="658"/>
        <v>2.186028618689567E-19</v>
      </c>
      <c r="X1790">
        <f t="shared" si="652"/>
        <v>113.65676595692612</v>
      </c>
      <c r="Y1790">
        <f t="shared" si="653"/>
        <v>15.595425926280697</v>
      </c>
      <c r="Z1790" s="55">
        <f t="shared" si="654"/>
        <v>8.5124747496230029</v>
      </c>
      <c r="AA1790" s="477">
        <f t="shared" si="659"/>
        <v>8.3926427135412593E-34</v>
      </c>
      <c r="AB1790" s="253">
        <f t="shared" si="660"/>
        <v>69872040167718.766</v>
      </c>
      <c r="AC1790" s="261">
        <f t="shared" si="661"/>
        <v>2.7983412287053577E-5</v>
      </c>
      <c r="AD1790" s="435">
        <f t="shared" si="663"/>
        <v>-1.5404755755591729E-2</v>
      </c>
      <c r="AE1790" s="478">
        <f t="shared" si="662"/>
        <v>-5.2318781614303624E-2</v>
      </c>
    </row>
    <row r="1791" spans="17:31" x14ac:dyDescent="0.3">
      <c r="Q1791" s="353">
        <v>1762</v>
      </c>
      <c r="R1791" s="54">
        <f t="shared" si="655"/>
        <v>1.1270319050087992E-47</v>
      </c>
      <c r="S1791" s="253">
        <f t="shared" si="650"/>
        <v>3.9042139312740059E-19</v>
      </c>
      <c r="T1791" s="253">
        <f t="shared" si="651"/>
        <v>1.7731709790522881E-19</v>
      </c>
      <c r="U1791">
        <f t="shared" si="656"/>
        <v>7.023525516059591E-49</v>
      </c>
      <c r="V1791" s="253">
        <f t="shared" si="657"/>
        <v>1.7731709790522881E-19</v>
      </c>
      <c r="W1791" s="253">
        <f t="shared" si="658"/>
        <v>2.1310429522217178E-19</v>
      </c>
      <c r="X1791">
        <f t="shared" si="652"/>
        <v>113.65676595692612</v>
      </c>
      <c r="Y1791">
        <f t="shared" si="653"/>
        <v>15.595425926280697</v>
      </c>
      <c r="Z1791" s="55">
        <f t="shared" si="654"/>
        <v>8.5124747496230029</v>
      </c>
      <c r="AA1791" s="477">
        <f t="shared" si="659"/>
        <v>7.9535498722446177E-34</v>
      </c>
      <c r="AB1791" s="253">
        <f t="shared" si="660"/>
        <v>70570760569395.953</v>
      </c>
      <c r="AC1791" s="261">
        <f t="shared" si="661"/>
        <v>2.7552334655563694E-5</v>
      </c>
      <c r="AD1791" s="435">
        <f t="shared" si="663"/>
        <v>-1.5404755755584516E-2</v>
      </c>
      <c r="AE1791" s="478">
        <f t="shared" si="662"/>
        <v>-5.231878161430361E-2</v>
      </c>
    </row>
    <row r="1792" spans="17:31" x14ac:dyDescent="0.3">
      <c r="Q1792" s="353">
        <v>1763</v>
      </c>
      <c r="R1792" s="54">
        <f t="shared" si="655"/>
        <v>1.0574920484141499E-47</v>
      </c>
      <c r="S1792" s="253">
        <f t="shared" si="650"/>
        <v>3.806010365589256E-19</v>
      </c>
      <c r="T1792" s="253">
        <f t="shared" si="651"/>
        <v>1.7285700130763196E-19</v>
      </c>
      <c r="U1792">
        <f t="shared" si="656"/>
        <v>6.5901616023983968E-49</v>
      </c>
      <c r="V1792" s="253">
        <f t="shared" si="657"/>
        <v>1.7285700130763196E-19</v>
      </c>
      <c r="W1792" s="253">
        <f t="shared" si="658"/>
        <v>2.0774403525129365E-19</v>
      </c>
      <c r="X1792">
        <f t="shared" si="652"/>
        <v>113.65676595692612</v>
      </c>
      <c r="Y1792">
        <f t="shared" si="653"/>
        <v>15.595425926280697</v>
      </c>
      <c r="Z1792" s="55">
        <f t="shared" si="654"/>
        <v>8.5124747496230029</v>
      </c>
      <c r="AA1792" s="477">
        <f t="shared" si="659"/>
        <v>7.5374298334201797E-34</v>
      </c>
      <c r="AB1792" s="253">
        <f t="shared" si="660"/>
        <v>71276468175089.906</v>
      </c>
      <c r="AC1792" s="261">
        <f t="shared" si="661"/>
        <v>2.7127897669698604E-5</v>
      </c>
      <c r="AD1792" s="435">
        <f t="shared" si="663"/>
        <v>-1.5404755755584689E-2</v>
      </c>
      <c r="AE1792" s="478">
        <f t="shared" si="662"/>
        <v>-5.231878161430354E-2</v>
      </c>
    </row>
    <row r="1793" spans="17:31" x14ac:dyDescent="0.3">
      <c r="Q1793" s="353">
        <v>1764</v>
      </c>
      <c r="R1793" s="54">
        <f t="shared" si="655"/>
        <v>9.9224292363792814E-48</v>
      </c>
      <c r="S1793" s="253">
        <f t="shared" si="650"/>
        <v>3.7102769361427007E-19</v>
      </c>
      <c r="T1793" s="253">
        <f t="shared" si="651"/>
        <v>1.6850909051667822E-19</v>
      </c>
      <c r="U1793">
        <f t="shared" si="656"/>
        <v>6.1835370066530158E-49</v>
      </c>
      <c r="V1793" s="253">
        <f t="shared" si="657"/>
        <v>1.6850909051667822E-19</v>
      </c>
      <c r="W1793" s="253">
        <f t="shared" si="658"/>
        <v>2.0251860309759185E-19</v>
      </c>
      <c r="X1793">
        <f t="shared" si="652"/>
        <v>113.65676595692612</v>
      </c>
      <c r="Y1793">
        <f t="shared" si="653"/>
        <v>15.595425926280697</v>
      </c>
      <c r="Z1793" s="55">
        <f t="shared" si="654"/>
        <v>8.5124747496230029</v>
      </c>
      <c r="AA1793" s="477">
        <f t="shared" si="659"/>
        <v>7.1430806880323323E-34</v>
      </c>
      <c r="AB1793" s="253">
        <f t="shared" si="660"/>
        <v>71989232856840.813</v>
      </c>
      <c r="AC1793" s="261">
        <f t="shared" si="661"/>
        <v>2.67099990319344E-5</v>
      </c>
      <c r="AD1793" s="435">
        <f t="shared" si="663"/>
        <v>-1.5404755755584762E-2</v>
      </c>
      <c r="AE1793" s="478">
        <f t="shared" si="662"/>
        <v>-5.2318781614303631E-2</v>
      </c>
    </row>
    <row r="1794" spans="17:31" x14ac:dyDescent="0.3">
      <c r="Q1794" s="353">
        <v>1765</v>
      </c>
      <c r="R1794" s="54">
        <f t="shared" si="655"/>
        <v>9.310197849581953E-48</v>
      </c>
      <c r="S1794" s="253">
        <f t="shared" si="650"/>
        <v>3.6169515110453873E-19</v>
      </c>
      <c r="T1794" s="253">
        <f t="shared" si="651"/>
        <v>1.6427054369769604E-19</v>
      </c>
      <c r="U1794">
        <f t="shared" si="656"/>
        <v>5.8020018657405666E-49</v>
      </c>
      <c r="V1794" s="253">
        <f t="shared" si="657"/>
        <v>1.6427054369769604E-19</v>
      </c>
      <c r="W1794" s="253">
        <f t="shared" si="658"/>
        <v>1.974246074068427E-19</v>
      </c>
      <c r="X1794">
        <f t="shared" si="652"/>
        <v>113.65676595692612</v>
      </c>
      <c r="Y1794">
        <f t="shared" si="653"/>
        <v>15.595425926280697</v>
      </c>
      <c r="Z1794" s="55">
        <f t="shared" si="654"/>
        <v>8.5124747496230029</v>
      </c>
      <c r="AA1794" s="477">
        <f t="shared" si="659"/>
        <v>6.7693634094618194E-34</v>
      </c>
      <c r="AB1794" s="253">
        <f t="shared" si="660"/>
        <v>72709125185409.219</v>
      </c>
      <c r="AC1794" s="261">
        <f t="shared" si="661"/>
        <v>2.6298538020615362E-5</v>
      </c>
      <c r="AD1794" s="435">
        <f t="shared" si="663"/>
        <v>-1.5404755755591613E-2</v>
      </c>
      <c r="AE1794" s="478">
        <f t="shared" si="662"/>
        <v>-5.2318781614303568E-2</v>
      </c>
    </row>
    <row r="1795" spans="17:31" x14ac:dyDescent="0.3">
      <c r="Q1795" s="353">
        <v>1766</v>
      </c>
      <c r="R1795" s="54">
        <f t="shared" si="655"/>
        <v>8.7357422193106104E-48</v>
      </c>
      <c r="S1795" s="253">
        <f t="shared" si="650"/>
        <v>3.5259735212256809E-19</v>
      </c>
      <c r="T1795" s="253">
        <f t="shared" si="651"/>
        <v>1.6013860999425328E-19</v>
      </c>
      <c r="U1795">
        <f t="shared" si="656"/>
        <v>5.444008116040697E-49</v>
      </c>
      <c r="V1795" s="253">
        <f t="shared" si="657"/>
        <v>1.6013860999425328E-19</v>
      </c>
      <c r="W1795" s="253">
        <f t="shared" si="658"/>
        <v>1.9245874212831482E-19</v>
      </c>
      <c r="X1795">
        <f t="shared" si="652"/>
        <v>113.65676595692612</v>
      </c>
      <c r="Y1795">
        <f t="shared" si="653"/>
        <v>15.595425926280697</v>
      </c>
      <c r="Z1795" s="55">
        <f t="shared" si="654"/>
        <v>8.5124747496230029</v>
      </c>
      <c r="AA1795" s="477">
        <f t="shared" si="659"/>
        <v>6.4151985635743293E-34</v>
      </c>
      <c r="AB1795" s="253">
        <f t="shared" si="660"/>
        <v>73436216437263.313</v>
      </c>
      <c r="AC1795" s="261">
        <f t="shared" si="661"/>
        <v>2.5893415465678734E-5</v>
      </c>
      <c r="AD1795" s="435">
        <f t="shared" si="663"/>
        <v>-1.5404755755588135E-2</v>
      </c>
      <c r="AE1795" s="478">
        <f t="shared" si="662"/>
        <v>-5.231878161430354E-2</v>
      </c>
    </row>
    <row r="1796" spans="17:31" x14ac:dyDescent="0.3">
      <c r="Q1796" s="353">
        <v>1767</v>
      </c>
      <c r="R1796" s="54">
        <f t="shared" si="655"/>
        <v>8.1967315147521249E-48</v>
      </c>
      <c r="S1796" s="253">
        <f t="shared" si="650"/>
        <v>3.4372839211193206E-19</v>
      </c>
      <c r="T1796" s="253">
        <f t="shared" si="651"/>
        <v>1.5611060774282353E-19</v>
      </c>
      <c r="U1796">
        <f t="shared" si="656"/>
        <v>5.1081032121891756E-49</v>
      </c>
      <c r="V1796" s="253">
        <f t="shared" si="657"/>
        <v>1.5611060774282353E-19</v>
      </c>
      <c r="W1796" s="253">
        <f t="shared" si="658"/>
        <v>1.8761778436910852E-19</v>
      </c>
      <c r="X1796">
        <f t="shared" si="652"/>
        <v>113.65676595692612</v>
      </c>
      <c r="Y1796">
        <f t="shared" si="653"/>
        <v>15.595425926280697</v>
      </c>
      <c r="Z1796" s="55">
        <f t="shared" si="654"/>
        <v>8.5124747496230029</v>
      </c>
      <c r="AA1796" s="477">
        <f t="shared" si="659"/>
        <v>6.0795631909142901E-34</v>
      </c>
      <c r="AB1796" s="253">
        <f t="shared" si="660"/>
        <v>74170578601635.953</v>
      </c>
      <c r="AC1796" s="261">
        <f t="shared" si="661"/>
        <v>2.5494533724752172E-5</v>
      </c>
      <c r="AD1796" s="435">
        <f t="shared" si="663"/>
        <v>-1.5404755755580889E-2</v>
      </c>
      <c r="AE1796" s="478">
        <f t="shared" si="662"/>
        <v>-5.2318781614303547E-2</v>
      </c>
    </row>
    <row r="1797" spans="17:31" x14ac:dyDescent="0.3">
      <c r="Q1797" s="353">
        <v>1768</v>
      </c>
      <c r="R1797" s="54">
        <f t="shared" si="655"/>
        <v>7.6909787214660683E-48</v>
      </c>
      <c r="S1797" s="253">
        <f t="shared" si="650"/>
        <v>3.3508251503483925E-19</v>
      </c>
      <c r="T1797" s="253">
        <f t="shared" si="651"/>
        <v>1.5218392273236568E-19</v>
      </c>
      <c r="U1797">
        <f t="shared" si="656"/>
        <v>4.7929242334329973E-49</v>
      </c>
      <c r="V1797" s="253">
        <f t="shared" si="657"/>
        <v>1.5218392273236568E-19</v>
      </c>
      <c r="W1797" s="253">
        <f t="shared" si="658"/>
        <v>1.8289859230247358E-19</v>
      </c>
      <c r="X1797">
        <f t="shared" si="652"/>
        <v>113.65676595692612</v>
      </c>
      <c r="Y1797">
        <f t="shared" si="653"/>
        <v>15.595425926280697</v>
      </c>
      <c r="Z1797" s="55">
        <f t="shared" si="654"/>
        <v>8.5124747496230029</v>
      </c>
      <c r="AA1797" s="477">
        <f t="shared" si="659"/>
        <v>5.7614878520184866E-34</v>
      </c>
      <c r="AB1797" s="253">
        <f t="shared" si="660"/>
        <v>74912284387652.313</v>
      </c>
      <c r="AC1797" s="261">
        <f t="shared" si="661"/>
        <v>2.510179665961967E-5</v>
      </c>
      <c r="AD1797" s="435">
        <f t="shared" si="663"/>
        <v>-1.540475575559167E-2</v>
      </c>
      <c r="AE1797" s="478">
        <f t="shared" si="662"/>
        <v>-5.2318781614303617E-2</v>
      </c>
    </row>
    <row r="1798" spans="17:31" x14ac:dyDescent="0.3">
      <c r="Q1798" s="353">
        <v>1769</v>
      </c>
      <c r="R1798" s="54">
        <f t="shared" si="655"/>
        <v>7.21643176766082E-48</v>
      </c>
      <c r="S1798" s="253">
        <f t="shared" si="650"/>
        <v>3.2665410963639641E-19</v>
      </c>
      <c r="T1798" s="253">
        <f t="shared" si="651"/>
        <v>1.4835600650767005E-19</v>
      </c>
      <c r="U1798">
        <f t="shared" si="656"/>
        <v>4.4971923536337749E-49</v>
      </c>
      <c r="V1798" s="253">
        <f t="shared" si="657"/>
        <v>1.4835600650767005E-19</v>
      </c>
      <c r="W1798" s="253">
        <f t="shared" si="658"/>
        <v>1.7829810312872636E-19</v>
      </c>
      <c r="X1798">
        <f t="shared" si="652"/>
        <v>113.65676595692612</v>
      </c>
      <c r="Y1798">
        <f t="shared" si="653"/>
        <v>15.595425926280697</v>
      </c>
      <c r="Z1798" s="55">
        <f t="shared" si="654"/>
        <v>8.5124747496230029</v>
      </c>
      <c r="AA1798" s="477">
        <f t="shared" si="659"/>
        <v>5.4600538273152682E-34</v>
      </c>
      <c r="AB1798" s="253">
        <f t="shared" si="660"/>
        <v>75661407231528.844</v>
      </c>
      <c r="AC1798" s="261">
        <f t="shared" si="661"/>
        <v>2.4715109613051965E-5</v>
      </c>
      <c r="AD1798" s="435">
        <f t="shared" si="663"/>
        <v>-1.5404755755581199E-2</v>
      </c>
      <c r="AE1798" s="478">
        <f t="shared" si="662"/>
        <v>-5.231878161430361E-2</v>
      </c>
    </row>
    <row r="1799" spans="17:31" x14ac:dyDescent="0.3">
      <c r="Q1799" s="353">
        <v>1770</v>
      </c>
      <c r="R1799" s="54">
        <f t="shared" si="655"/>
        <v>6.7711651979941085E-48</v>
      </c>
      <c r="S1799" s="253">
        <f t="shared" si="650"/>
        <v>3.1843770580286094E-19</v>
      </c>
      <c r="T1799" s="253">
        <f t="shared" si="651"/>
        <v>1.4462437471539144E-19</v>
      </c>
      <c r="U1799">
        <f t="shared" si="656"/>
        <v>4.2197076524816755E-49</v>
      </c>
      <c r="V1799" s="253">
        <f t="shared" si="657"/>
        <v>1.4462437471539144E-19</v>
      </c>
      <c r="W1799" s="253">
        <f t="shared" si="658"/>
        <v>1.7381333108746949E-19</v>
      </c>
      <c r="X1799">
        <f t="shared" si="652"/>
        <v>113.65676595692612</v>
      </c>
      <c r="Y1799">
        <f t="shared" si="653"/>
        <v>15.595425926280697</v>
      </c>
      <c r="Z1799" s="55">
        <f t="shared" si="654"/>
        <v>8.5124747496230029</v>
      </c>
      <c r="AA1799" s="477">
        <f t="shared" si="659"/>
        <v>5.1743904635216184E-34</v>
      </c>
      <c r="AB1799" s="253">
        <f t="shared" si="660"/>
        <v>76418021303844.141</v>
      </c>
      <c r="AC1799" s="261">
        <f t="shared" si="661"/>
        <v>2.4334379385990225E-5</v>
      </c>
      <c r="AD1799" s="435">
        <f t="shared" si="663"/>
        <v>-1.540475575559163E-2</v>
      </c>
      <c r="AE1799" s="478">
        <f t="shared" si="662"/>
        <v>-5.2318781614303547E-2</v>
      </c>
    </row>
    <row r="1800" spans="17:31" x14ac:dyDescent="0.3">
      <c r="Q1800" s="353">
        <v>1771</v>
      </c>
      <c r="R1800" s="54">
        <f t="shared" si="655"/>
        <v>6.3533723611147352E-48</v>
      </c>
      <c r="S1800" s="253">
        <f t="shared" si="650"/>
        <v>3.104279710114819E-19</v>
      </c>
      <c r="T1800" s="253">
        <f t="shared" si="651"/>
        <v>1.4098660549167879E-19</v>
      </c>
      <c r="U1800">
        <f t="shared" si="656"/>
        <v>3.9593442468666153E-49</v>
      </c>
      <c r="V1800" s="253">
        <f t="shared" si="657"/>
        <v>1.4098660549167879E-19</v>
      </c>
      <c r="W1800" s="253">
        <f t="shared" si="658"/>
        <v>1.6944136551980311E-19</v>
      </c>
      <c r="X1800">
        <f t="shared" si="652"/>
        <v>113.65676595692612</v>
      </c>
      <c r="Y1800">
        <f t="shared" si="653"/>
        <v>15.595425926280697</v>
      </c>
      <c r="Z1800" s="55">
        <f t="shared" si="654"/>
        <v>8.5124747496230029</v>
      </c>
      <c r="AA1800" s="477">
        <f t="shared" si="659"/>
        <v>4.9036726588734958E-34</v>
      </c>
      <c r="AB1800" s="253">
        <f t="shared" si="660"/>
        <v>77182201516882.578</v>
      </c>
      <c r="AC1800" s="261">
        <f t="shared" si="661"/>
        <v>2.3959514215085309E-5</v>
      </c>
      <c r="AD1800" s="435">
        <f t="shared" si="663"/>
        <v>-1.5404755755584752E-2</v>
      </c>
      <c r="AE1800" s="478">
        <f t="shared" si="662"/>
        <v>-5.2318781614303582E-2</v>
      </c>
    </row>
    <row r="1801" spans="17:31" x14ac:dyDescent="0.3">
      <c r="Q1801" s="353">
        <v>1772</v>
      </c>
      <c r="R1801" s="54">
        <f t="shared" si="655"/>
        <v>5.9613580792467534E-48</v>
      </c>
      <c r="S1801" s="253">
        <f t="shared" si="650"/>
        <v>3.0261970686965152E-19</v>
      </c>
      <c r="T1801" s="253">
        <f t="shared" si="651"/>
        <v>1.3744033789036672E-19</v>
      </c>
      <c r="U1801">
        <f t="shared" si="656"/>
        <v>3.7150457226524274E-49</v>
      </c>
      <c r="V1801" s="253">
        <f t="shared" si="657"/>
        <v>1.3744033789036672E-19</v>
      </c>
      <c r="W1801" s="253">
        <f t="shared" si="658"/>
        <v>1.651793689792848E-19</v>
      </c>
      <c r="X1801">
        <f t="shared" si="652"/>
        <v>113.65676595692612</v>
      </c>
      <c r="Y1801">
        <f t="shared" si="653"/>
        <v>15.595425926280697</v>
      </c>
      <c r="Z1801" s="55">
        <f t="shared" si="654"/>
        <v>8.5124747496230029</v>
      </c>
      <c r="AA1801" s="477">
        <f t="shared" si="659"/>
        <v>4.6471184799258618E-34</v>
      </c>
      <c r="AB1801" s="253">
        <f t="shared" si="660"/>
        <v>77954023532051.406</v>
      </c>
      <c r="AC1801" s="261">
        <f t="shared" si="661"/>
        <v>2.3590423750579381E-5</v>
      </c>
      <c r="AD1801" s="435">
        <f t="shared" si="663"/>
        <v>-1.5404755755588013E-2</v>
      </c>
      <c r="AE1801" s="478">
        <f t="shared" si="662"/>
        <v>-5.231878161430361E-2</v>
      </c>
    </row>
    <row r="1802" spans="17:31" x14ac:dyDescent="0.3">
      <c r="Q1802" s="353">
        <v>1773</v>
      </c>
      <c r="R1802" s="54">
        <f t="shared" si="655"/>
        <v>5.5935317700732456E-48</v>
      </c>
      <c r="S1802" s="253">
        <f t="shared" si="650"/>
        <v>2.9500784574108684E-19</v>
      </c>
      <c r="T1802" s="253">
        <f t="shared" si="651"/>
        <v>1.3398327035069357E-19</v>
      </c>
      <c r="U1802">
        <f t="shared" si="656"/>
        <v>3.4858208483186357E-49</v>
      </c>
      <c r="V1802" s="253">
        <f t="shared" si="657"/>
        <v>1.3398327035069357E-19</v>
      </c>
      <c r="W1802" s="253">
        <f t="shared" si="658"/>
        <v>1.6102457539039327E-19</v>
      </c>
      <c r="X1802">
        <f t="shared" si="652"/>
        <v>113.65676595692612</v>
      </c>
      <c r="Y1802">
        <f t="shared" si="653"/>
        <v>15.595425926280697</v>
      </c>
      <c r="Z1802" s="55">
        <f t="shared" si="654"/>
        <v>8.5124747496230029</v>
      </c>
      <c r="AA1802" s="477">
        <f t="shared" si="659"/>
        <v>4.4039869030388266E-34</v>
      </c>
      <c r="AB1802" s="253">
        <f t="shared" si="660"/>
        <v>78733563767371.922</v>
      </c>
      <c r="AC1802" s="261">
        <f t="shared" si="661"/>
        <v>2.3227019034530882E-5</v>
      </c>
      <c r="AD1802" s="435">
        <f t="shared" si="663"/>
        <v>-1.5404755755588058E-2</v>
      </c>
      <c r="AE1802" s="478">
        <f t="shared" si="662"/>
        <v>-5.2318781614303499E-2</v>
      </c>
    </row>
    <row r="1803" spans="17:31" x14ac:dyDescent="0.3">
      <c r="Q1803" s="353">
        <v>1774</v>
      </c>
      <c r="R1803" s="54">
        <f t="shared" si="655"/>
        <v>5.2484009930119956E-48</v>
      </c>
      <c r="S1803" s="253">
        <f t="shared" si="650"/>
        <v>2.875874474568951E-19</v>
      </c>
      <c r="T1803" s="253">
        <f t="shared" si="651"/>
        <v>1.306131592035709E-19</v>
      </c>
      <c r="U1803">
        <f t="shared" si="656"/>
        <v>3.2707395530780866E-49</v>
      </c>
      <c r="V1803" s="253">
        <f t="shared" si="657"/>
        <v>1.306131592035709E-19</v>
      </c>
      <c r="W1803" s="253">
        <f t="shared" si="658"/>
        <v>1.569742882533242E-19</v>
      </c>
      <c r="X1803">
        <f t="shared" si="652"/>
        <v>113.65676595692612</v>
      </c>
      <c r="Y1803">
        <f t="shared" si="653"/>
        <v>15.595425926280697</v>
      </c>
      <c r="Z1803" s="55">
        <f t="shared" si="654"/>
        <v>8.5124747496230029</v>
      </c>
      <c r="AA1803" s="477">
        <f t="shared" si="659"/>
        <v>4.1735756740264853E-34</v>
      </c>
      <c r="AB1803" s="253">
        <f t="shared" si="660"/>
        <v>79520899405045.641</v>
      </c>
      <c r="AC1803" s="261">
        <f t="shared" si="661"/>
        <v>2.2869212479373615E-5</v>
      </c>
      <c r="AD1803" s="435">
        <f t="shared" si="663"/>
        <v>-1.5404755755584799E-2</v>
      </c>
      <c r="AE1803" s="478">
        <f t="shared" si="662"/>
        <v>-5.2318781614303533E-2</v>
      </c>
    </row>
    <row r="1804" spans="17:31" x14ac:dyDescent="0.3">
      <c r="Q1804" s="353">
        <v>1775</v>
      </c>
      <c r="R1804" s="54">
        <f t="shared" si="655"/>
        <v>4.9245653936973332E-48</v>
      </c>
      <c r="S1804" s="253">
        <f t="shared" si="650"/>
        <v>2.8035369610935583E-19</v>
      </c>
      <c r="T1804" s="253">
        <f t="shared" si="651"/>
        <v>1.2732781721542029E-19</v>
      </c>
      <c r="U1804">
        <f t="shared" si="656"/>
        <v>3.0689291531518109E-49</v>
      </c>
      <c r="V1804" s="253">
        <f t="shared" si="657"/>
        <v>1.2732781721542029E-19</v>
      </c>
      <c r="W1804" s="253">
        <f t="shared" si="658"/>
        <v>1.5302587889393554E-19</v>
      </c>
      <c r="X1804">
        <f t="shared" si="652"/>
        <v>113.65676595692612</v>
      </c>
      <c r="Y1804">
        <f t="shared" si="653"/>
        <v>15.595425926280697</v>
      </c>
      <c r="Z1804" s="55">
        <f t="shared" si="654"/>
        <v>8.5124747496230029</v>
      </c>
      <c r="AA1804" s="477">
        <f t="shared" si="659"/>
        <v>3.9552192797863234E-34</v>
      </c>
      <c r="AB1804" s="253">
        <f t="shared" si="660"/>
        <v>80316108399096.094</v>
      </c>
      <c r="AC1804" s="261">
        <f t="shared" si="661"/>
        <v>2.2516917846806218E-5</v>
      </c>
      <c r="AD1804" s="435">
        <f t="shared" si="663"/>
        <v>-1.5404755755588057E-2</v>
      </c>
      <c r="AE1804" s="478">
        <f t="shared" si="662"/>
        <v>-5.2318781614303665E-2</v>
      </c>
    </row>
    <row r="1805" spans="17:31" x14ac:dyDescent="0.3">
      <c r="Q1805" s="353">
        <v>1776</v>
      </c>
      <c r="R1805" s="54">
        <f t="shared" si="655"/>
        <v>4.620711022098144E-48</v>
      </c>
      <c r="S1805" s="253">
        <f t="shared" si="650"/>
        <v>2.733018969263521E-19</v>
      </c>
      <c r="T1805" s="253">
        <f t="shared" si="651"/>
        <v>1.2412511216863854E-19</v>
      </c>
      <c r="U1805">
        <f t="shared" si="656"/>
        <v>2.8795708108893979E-49</v>
      </c>
      <c r="V1805" s="253">
        <f t="shared" si="657"/>
        <v>1.2412511216863854E-19</v>
      </c>
      <c r="W1805" s="253">
        <f t="shared" si="658"/>
        <v>1.4917678475771356E-19</v>
      </c>
      <c r="X1805">
        <f t="shared" si="652"/>
        <v>113.65676595692612</v>
      </c>
      <c r="Y1805">
        <f t="shared" si="653"/>
        <v>15.595425926280697</v>
      </c>
      <c r="Z1805" s="55">
        <f t="shared" si="654"/>
        <v>8.5124747496230029</v>
      </c>
      <c r="AA1805" s="477">
        <f t="shared" si="659"/>
        <v>3.7482870260504998E-34</v>
      </c>
      <c r="AB1805" s="253">
        <f t="shared" si="660"/>
        <v>81119269483087.063</v>
      </c>
      <c r="AC1805" s="261">
        <f t="shared" si="661"/>
        <v>2.2170050227007679E-5</v>
      </c>
      <c r="AD1805" s="435">
        <f t="shared" si="663"/>
        <v>-1.5404755755581284E-2</v>
      </c>
      <c r="AE1805" s="478">
        <f t="shared" si="662"/>
        <v>-5.2318781614303533E-2</v>
      </c>
    </row>
    <row r="1806" spans="17:31" x14ac:dyDescent="0.3">
      <c r="Q1806" s="353">
        <v>1777</v>
      </c>
      <c r="R1806" s="54">
        <f t="shared" si="655"/>
        <v>4.3356050012180048E-48</v>
      </c>
      <c r="S1806" s="253">
        <f t="shared" si="650"/>
        <v>2.664274732244193E-19</v>
      </c>
      <c r="T1806" s="253">
        <f t="shared" si="651"/>
        <v>1.2100296547776836E-19</v>
      </c>
      <c r="U1806">
        <f t="shared" si="656"/>
        <v>2.7018962123678729E-49</v>
      </c>
      <c r="V1806" s="253">
        <f t="shared" si="657"/>
        <v>1.2100296547776836E-19</v>
      </c>
      <c r="W1806" s="253">
        <f t="shared" si="658"/>
        <v>1.4542450774665094E-19</v>
      </c>
      <c r="X1806">
        <f t="shared" si="652"/>
        <v>113.65676595692612</v>
      </c>
      <c r="Y1806">
        <f t="shared" si="653"/>
        <v>15.595425926280697</v>
      </c>
      <c r="Z1806" s="55">
        <f t="shared" si="654"/>
        <v>8.5124747496230029</v>
      </c>
      <c r="AA1806" s="477">
        <f t="shared" si="659"/>
        <v>3.552181215706836E-34</v>
      </c>
      <c r="AB1806" s="253">
        <f t="shared" si="660"/>
        <v>81930462177917.938</v>
      </c>
      <c r="AC1806" s="261">
        <f t="shared" si="661"/>
        <v>2.1828526018171429E-5</v>
      </c>
      <c r="AD1806" s="435">
        <f t="shared" si="663"/>
        <v>-1.5404755755591536E-2</v>
      </c>
      <c r="AE1806" s="478">
        <f t="shared" si="662"/>
        <v>-5.2318781614303644E-2</v>
      </c>
    </row>
    <row r="1807" spans="17:31" x14ac:dyDescent="0.3">
      <c r="Q1807" s="353">
        <v>1778</v>
      </c>
      <c r="R1807" s="54">
        <f t="shared" si="655"/>
        <v>4.0680905247459383E-48</v>
      </c>
      <c r="S1807" s="253">
        <f t="shared" si="650"/>
        <v>2.5972596343843321E-19</v>
      </c>
      <c r="T1807" s="253">
        <f t="shared" si="651"/>
        <v>1.1795935084047622E-19</v>
      </c>
      <c r="U1807">
        <f t="shared" si="656"/>
        <v>2.5351844499885984E-49</v>
      </c>
      <c r="V1807" s="253">
        <f t="shared" si="657"/>
        <v>1.1795935084047622E-19</v>
      </c>
      <c r="W1807" s="253">
        <f t="shared" si="658"/>
        <v>1.4176661259795699E-19</v>
      </c>
      <c r="X1807">
        <f t="shared" si="652"/>
        <v>113.65676595692612</v>
      </c>
      <c r="Y1807">
        <f t="shared" si="653"/>
        <v>15.595425926280697</v>
      </c>
      <c r="Z1807" s="55">
        <f t="shared" si="654"/>
        <v>8.5124747496230029</v>
      </c>
      <c r="AA1807" s="477">
        <f t="shared" si="659"/>
        <v>3.3663354224278388E-34</v>
      </c>
      <c r="AB1807" s="253">
        <f t="shared" si="660"/>
        <v>82749766799697.125</v>
      </c>
      <c r="AC1807" s="261">
        <f t="shared" si="661"/>
        <v>2.1492262906357153E-5</v>
      </c>
      <c r="AD1807" s="435">
        <f t="shared" si="663"/>
        <v>-1.5404755755580996E-2</v>
      </c>
      <c r="AE1807" s="478">
        <f t="shared" si="662"/>
        <v>-5.2318781614303554E-2</v>
      </c>
    </row>
    <row r="1808" spans="17:31" x14ac:dyDescent="0.3">
      <c r="Q1808" s="353">
        <v>1779</v>
      </c>
      <c r="R1808" s="54">
        <f t="shared" si="655"/>
        <v>3.8170821633609284E-48</v>
      </c>
      <c r="S1808" s="253">
        <f t="shared" si="650"/>
        <v>2.5319301822601986E-19</v>
      </c>
      <c r="T1808" s="253">
        <f t="shared" si="651"/>
        <v>1.1499229292246662E-19</v>
      </c>
      <c r="U1808">
        <f t="shared" si="656"/>
        <v>2.3787590974234321E-49</v>
      </c>
      <c r="V1808" s="253">
        <f t="shared" si="657"/>
        <v>1.1499229292246662E-19</v>
      </c>
      <c r="W1808" s="253">
        <f t="shared" si="658"/>
        <v>1.3820072530355324E-19</v>
      </c>
      <c r="X1808">
        <f t="shared" si="652"/>
        <v>113.65676595692612</v>
      </c>
      <c r="Y1808">
        <f t="shared" si="653"/>
        <v>15.595425926280697</v>
      </c>
      <c r="Z1808" s="55">
        <f t="shared" si="654"/>
        <v>8.5124747496230029</v>
      </c>
      <c r="AA1808" s="477">
        <f t="shared" si="659"/>
        <v>3.1902128546213424E-34</v>
      </c>
      <c r="AB1808" s="253">
        <f t="shared" si="660"/>
        <v>83577264467694.094</v>
      </c>
      <c r="AC1808" s="261">
        <f t="shared" si="661"/>
        <v>2.1161179845649684E-5</v>
      </c>
      <c r="AD1808" s="435">
        <f t="shared" si="663"/>
        <v>-1.5404755755595131E-2</v>
      </c>
      <c r="AE1808" s="478">
        <f t="shared" si="662"/>
        <v>-5.2318781614303561E-2</v>
      </c>
    </row>
    <row r="1809" spans="17:31" x14ac:dyDescent="0.3">
      <c r="Q1809" s="353">
        <v>1780</v>
      </c>
      <c r="R1809" s="54">
        <f t="shared" si="655"/>
        <v>3.5815614606457379E-48</v>
      </c>
      <c r="S1809" s="253">
        <f t="shared" si="650"/>
        <v>2.4682439764478076E-19</v>
      </c>
      <c r="T1809" s="253">
        <f t="shared" si="651"/>
        <v>1.1209986607546662E-19</v>
      </c>
      <c r="U1809">
        <f t="shared" si="656"/>
        <v>2.2319854650418793E-49</v>
      </c>
      <c r="V1809" s="253">
        <f t="shared" si="657"/>
        <v>1.1209986607546662E-19</v>
      </c>
      <c r="W1809" s="253">
        <f t="shared" si="658"/>
        <v>1.3472453156931414E-19</v>
      </c>
      <c r="X1809">
        <f t="shared" si="652"/>
        <v>113.65676595692612</v>
      </c>
      <c r="Y1809">
        <f t="shared" si="653"/>
        <v>15.595425926280697</v>
      </c>
      <c r="Z1809" s="55">
        <f t="shared" si="654"/>
        <v>8.5124747496230029</v>
      </c>
      <c r="AA1809" s="477">
        <f t="shared" si="659"/>
        <v>3.0233048049772645E-34</v>
      </c>
      <c r="AB1809" s="253">
        <f t="shared" si="660"/>
        <v>84413037112371.031</v>
      </c>
      <c r="AC1809" s="261">
        <f t="shared" si="661"/>
        <v>2.0835197038627449E-5</v>
      </c>
      <c r="AD1809" s="435">
        <f t="shared" si="663"/>
        <v>-1.5404755755584722E-2</v>
      </c>
      <c r="AE1809" s="478">
        <f t="shared" si="662"/>
        <v>-5.2318781614303547E-2</v>
      </c>
    </row>
    <row r="1810" spans="17:31" x14ac:dyDescent="0.3">
      <c r="Q1810" s="353">
        <v>1781</v>
      </c>
      <c r="R1810" s="54">
        <f t="shared" si="655"/>
        <v>3.3605728007406009E-48</v>
      </c>
      <c r="S1810" s="253">
        <f t="shared" si="650"/>
        <v>2.4061596840053804E-19</v>
      </c>
      <c r="T1810" s="253">
        <f t="shared" si="651"/>
        <v>1.0928019308746557E-19</v>
      </c>
      <c r="U1810">
        <f t="shared" si="656"/>
        <v>2.0942680246832209E-49</v>
      </c>
      <c r="V1810" s="253">
        <f t="shared" si="657"/>
        <v>1.0928019308746557E-19</v>
      </c>
      <c r="W1810" s="253">
        <f t="shared" si="658"/>
        <v>1.3133577531307246E-19</v>
      </c>
      <c r="X1810">
        <f t="shared" si="652"/>
        <v>113.65676595692612</v>
      </c>
      <c r="Y1810">
        <f t="shared" si="653"/>
        <v>15.595425926280697</v>
      </c>
      <c r="Z1810" s="55">
        <f t="shared" si="654"/>
        <v>8.5124747496230029</v>
      </c>
      <c r="AA1810" s="477">
        <f t="shared" si="659"/>
        <v>2.8651291811321841E-34</v>
      </c>
      <c r="AB1810" s="253">
        <f t="shared" si="660"/>
        <v>85257167483494.75</v>
      </c>
      <c r="AC1810" s="261">
        <f t="shared" si="661"/>
        <v>2.0514235917127912E-5</v>
      </c>
      <c r="AD1810" s="435">
        <f t="shared" si="663"/>
        <v>-1.5404755755584662E-2</v>
      </c>
      <c r="AE1810" s="478">
        <f t="shared" si="662"/>
        <v>-5.2318781614303624E-2</v>
      </c>
    </row>
    <row r="1811" spans="17:31" x14ac:dyDescent="0.3">
      <c r="Q1811" s="353">
        <v>1782</v>
      </c>
      <c r="R1811" s="54">
        <f t="shared" si="655"/>
        <v>3.1532195309699843E-48</v>
      </c>
      <c r="S1811" s="253">
        <f t="shared" si="650"/>
        <v>2.3456370116478462E-19</v>
      </c>
      <c r="T1811" s="253">
        <f t="shared" si="651"/>
        <v>1.0653144396438536E-19</v>
      </c>
      <c r="U1811">
        <f t="shared" si="656"/>
        <v>1.9650479933247526E-49</v>
      </c>
      <c r="V1811" s="253">
        <f t="shared" si="657"/>
        <v>1.0653144396438536E-19</v>
      </c>
      <c r="W1811" s="253">
        <f t="shared" si="658"/>
        <v>1.2803225720039926E-19</v>
      </c>
      <c r="X1811">
        <f t="shared" si="652"/>
        <v>113.65676595692612</v>
      </c>
      <c r="Y1811">
        <f t="shared" si="653"/>
        <v>15.595425926280697</v>
      </c>
      <c r="Z1811" s="55">
        <f t="shared" si="654"/>
        <v>8.5124747496230029</v>
      </c>
      <c r="AA1811" s="477">
        <f t="shared" si="659"/>
        <v>2.7152291132077609E-34</v>
      </c>
      <c r="AB1811" s="253">
        <f t="shared" si="660"/>
        <v>86109739158329.703</v>
      </c>
      <c r="AC1811" s="261">
        <f t="shared" si="661"/>
        <v>2.0198219123311969E-5</v>
      </c>
      <c r="AD1811" s="435">
        <f t="shared" si="663"/>
        <v>-1.5404755755591734E-2</v>
      </c>
      <c r="AE1811" s="478">
        <f t="shared" si="662"/>
        <v>-5.2318781614303596E-2</v>
      </c>
    </row>
    <row r="1812" spans="17:31" x14ac:dyDescent="0.3">
      <c r="Q1812" s="353">
        <v>1783</v>
      </c>
      <c r="R1812" s="54">
        <f t="shared" si="655"/>
        <v>2.9586603237101083E-48</v>
      </c>
      <c r="S1812" s="253">
        <f t="shared" si="650"/>
        <v>2.2866366795961883E-19</v>
      </c>
      <c r="T1812" s="253">
        <f t="shared" si="651"/>
        <v>1.0385183474240019E-19</v>
      </c>
      <c r="U1812">
        <f t="shared" si="656"/>
        <v>1.8438010658419503E-49</v>
      </c>
      <c r="V1812" s="253">
        <f t="shared" si="657"/>
        <v>1.0385183474240019E-19</v>
      </c>
      <c r="W1812" s="253">
        <f t="shared" si="658"/>
        <v>1.2481183321721865E-19</v>
      </c>
      <c r="X1812">
        <f t="shared" si="652"/>
        <v>113.65676595692612</v>
      </c>
      <c r="Y1812">
        <f t="shared" si="653"/>
        <v>15.595425926280697</v>
      </c>
      <c r="Z1812" s="55">
        <f t="shared" si="654"/>
        <v>8.5124747496230029</v>
      </c>
      <c r="AA1812" s="477">
        <f t="shared" si="659"/>
        <v>2.573171634201045E-34</v>
      </c>
      <c r="AB1812" s="253">
        <f t="shared" si="660"/>
        <v>86970836549913</v>
      </c>
      <c r="AC1812" s="261">
        <f t="shared" si="661"/>
        <v>1.9887070491019642E-5</v>
      </c>
      <c r="AD1812" s="435">
        <f t="shared" si="663"/>
        <v>-1.5404755755581027E-2</v>
      </c>
      <c r="AE1812" s="478">
        <f t="shared" si="662"/>
        <v>-5.2318781614303526E-2</v>
      </c>
    </row>
    <row r="1813" spans="17:31" x14ac:dyDescent="0.3">
      <c r="Q1813" s="353">
        <v>1784</v>
      </c>
      <c r="R1813" s="54">
        <f t="shared" si="655"/>
        <v>2.776105762735658E-48</v>
      </c>
      <c r="S1813" s="253">
        <f t="shared" si="650"/>
        <v>2.2291203960844023E-19</v>
      </c>
      <c r="T1813" s="253">
        <f t="shared" si="651"/>
        <v>1.0123962633012286E-19</v>
      </c>
      <c r="U1813">
        <f t="shared" si="656"/>
        <v>1.7300352876613317E-49</v>
      </c>
      <c r="V1813" s="253">
        <f t="shared" si="657"/>
        <v>1.0123962633012286E-19</v>
      </c>
      <c r="W1813" s="253">
        <f t="shared" si="658"/>
        <v>1.2167241327831736E-19</v>
      </c>
      <c r="X1813">
        <f t="shared" si="652"/>
        <v>113.65676595692612</v>
      </c>
      <c r="Y1813">
        <f t="shared" si="653"/>
        <v>15.595425926280697</v>
      </c>
      <c r="Z1813" s="55">
        <f t="shared" si="654"/>
        <v>8.5124747496230029</v>
      </c>
      <c r="AA1813" s="477">
        <f t="shared" si="659"/>
        <v>2.4385464294151598E-34</v>
      </c>
      <c r="AB1813" s="253">
        <f t="shared" si="660"/>
        <v>87840544915412.125</v>
      </c>
      <c r="AC1813" s="261">
        <f t="shared" si="661"/>
        <v>1.9580715027411319E-5</v>
      </c>
      <c r="AD1813" s="435">
        <f t="shared" si="663"/>
        <v>-1.5404755755588197E-2</v>
      </c>
      <c r="AE1813" s="478">
        <f t="shared" si="662"/>
        <v>-5.2318781614303617E-2</v>
      </c>
    </row>
    <row r="1814" spans="17:31" x14ac:dyDescent="0.3">
      <c r="Q1814" s="353">
        <v>1785</v>
      </c>
      <c r="R1814" s="54">
        <f t="shared" si="655"/>
        <v>2.6048151401949315E-48</v>
      </c>
      <c r="S1814" s="253">
        <f t="shared" si="650"/>
        <v>2.1730508325078343E-19</v>
      </c>
      <c r="T1814" s="253">
        <f t="shared" si="651"/>
        <v>9.8693123379920671E-20</v>
      </c>
      <c r="U1814">
        <f t="shared" si="656"/>
        <v>1.6232890586743953E-49</v>
      </c>
      <c r="V1814" s="253">
        <f t="shared" si="657"/>
        <v>9.8693123379920671E-20</v>
      </c>
      <c r="W1814" s="253">
        <f t="shared" si="658"/>
        <v>1.1861195987086276E-19</v>
      </c>
      <c r="X1814">
        <f t="shared" si="652"/>
        <v>113.65676595692612</v>
      </c>
      <c r="Y1814">
        <f t="shared" si="653"/>
        <v>15.595425926280697</v>
      </c>
      <c r="Z1814" s="55">
        <f t="shared" si="654"/>
        <v>8.5124747496230029</v>
      </c>
      <c r="AA1814" s="477">
        <f t="shared" si="659"/>
        <v>2.3109646513182481E-34</v>
      </c>
      <c r="AB1814" s="253">
        <f t="shared" si="660"/>
        <v>88718950364566.25</v>
      </c>
      <c r="AC1814" s="261">
        <f t="shared" si="661"/>
        <v>1.9279078894894344E-5</v>
      </c>
      <c r="AD1814" s="435">
        <f t="shared" si="663"/>
        <v>-1.5404755755584556E-2</v>
      </c>
      <c r="AE1814" s="478">
        <f t="shared" si="662"/>
        <v>-5.2318781614303658E-2</v>
      </c>
    </row>
    <row r="1815" spans="17:31" x14ac:dyDescent="0.3">
      <c r="Q1815" s="353">
        <v>1786</v>
      </c>
      <c r="R1815" s="54">
        <f t="shared" si="655"/>
        <v>2.444093451217269E-48</v>
      </c>
      <c r="S1815" s="253">
        <f t="shared" si="650"/>
        <v>2.118391599196614E-19</v>
      </c>
      <c r="T1815" s="253">
        <f t="shared" si="651"/>
        <v>9.6210673187620954E-20</v>
      </c>
      <c r="U1815">
        <f t="shared" si="656"/>
        <v>1.5231292603135855E-49</v>
      </c>
      <c r="V1815" s="253">
        <f t="shared" si="657"/>
        <v>9.6210673187620954E-20</v>
      </c>
      <c r="W1815" s="253">
        <f t="shared" si="658"/>
        <v>1.1562848673204045E-19</v>
      </c>
      <c r="X1815">
        <f t="shared" si="652"/>
        <v>113.65676595692612</v>
      </c>
      <c r="Y1815">
        <f t="shared" si="653"/>
        <v>15.595425926280697</v>
      </c>
      <c r="Z1815" s="55">
        <f t="shared" si="654"/>
        <v>8.5124747496230029</v>
      </c>
      <c r="AA1815" s="477">
        <f t="shared" si="659"/>
        <v>2.1900577964075536E-34</v>
      </c>
      <c r="AB1815" s="253">
        <f t="shared" si="660"/>
        <v>89606139868211.906</v>
      </c>
      <c r="AC1815" s="261">
        <f t="shared" si="661"/>
        <v>1.8982089393325786E-5</v>
      </c>
      <c r="AD1815" s="435">
        <f t="shared" si="663"/>
        <v>-1.5404755755587958E-2</v>
      </c>
      <c r="AE1815" s="478">
        <f t="shared" si="662"/>
        <v>-5.231878161430354E-2</v>
      </c>
    </row>
    <row r="1816" spans="17:31" x14ac:dyDescent="0.3">
      <c r="Q1816" s="353">
        <v>1787</v>
      </c>
      <c r="R1816" s="54">
        <f t="shared" si="655"/>
        <v>2.2932885739584979E-48</v>
      </c>
      <c r="S1816" s="253">
        <f t="shared" si="650"/>
        <v>2.0651072217983231E-19</v>
      </c>
      <c r="T1816" s="253">
        <f t="shared" si="651"/>
        <v>9.379066461988635E-20</v>
      </c>
      <c r="U1816">
        <f t="shared" si="656"/>
        <v>1.4291494981909735E-49</v>
      </c>
      <c r="V1816" s="253">
        <f t="shared" si="657"/>
        <v>9.379066461988635E-20</v>
      </c>
      <c r="W1816" s="253">
        <f t="shared" si="658"/>
        <v>1.1272005755994596E-19</v>
      </c>
      <c r="X1816">
        <f t="shared" si="652"/>
        <v>113.65676595692612</v>
      </c>
      <c r="Y1816">
        <f t="shared" si="653"/>
        <v>15.595425926280697</v>
      </c>
      <c r="Z1816" s="55">
        <f t="shared" si="654"/>
        <v>8.5124747496230029</v>
      </c>
      <c r="AA1816" s="477">
        <f t="shared" si="659"/>
        <v>2.0754766408346037E-34</v>
      </c>
      <c r="AB1816" s="253">
        <f t="shared" si="660"/>
        <v>90502201266894.031</v>
      </c>
      <c r="AC1816" s="261">
        <f t="shared" si="661"/>
        <v>1.8689674942490861E-5</v>
      </c>
      <c r="AD1816" s="435">
        <f t="shared" si="663"/>
        <v>-1.5404755755588199E-2</v>
      </c>
      <c r="AE1816" s="478">
        <f t="shared" si="662"/>
        <v>-5.2318781614303637E-2</v>
      </c>
    </row>
    <row r="1817" spans="17:31" x14ac:dyDescent="0.3">
      <c r="Q1817" s="353">
        <v>1788</v>
      </c>
      <c r="R1817" s="54">
        <f t="shared" si="655"/>
        <v>2.15178862364256E-48</v>
      </c>
      <c r="S1817" s="253">
        <f t="shared" si="650"/>
        <v>2.0131631182548759E-19</v>
      </c>
      <c r="T1817" s="253">
        <f t="shared" si="651"/>
        <v>9.1431527068577221E-20</v>
      </c>
      <c r="U1817">
        <f t="shared" si="656"/>
        <v>1.3409684531692361E-49</v>
      </c>
      <c r="V1817" s="253">
        <f t="shared" si="657"/>
        <v>9.1431527068577221E-20</v>
      </c>
      <c r="W1817" s="253">
        <f t="shared" si="658"/>
        <v>1.0988478475691038E-19</v>
      </c>
      <c r="X1817">
        <f t="shared" si="652"/>
        <v>113.65676595692612</v>
      </c>
      <c r="Y1817">
        <f t="shared" si="653"/>
        <v>15.595425926280697</v>
      </c>
      <c r="Z1817" s="55">
        <f t="shared" si="654"/>
        <v>8.5124747496230029</v>
      </c>
      <c r="AA1817" s="477">
        <f t="shared" si="659"/>
        <v>1.9668902317171898E-34</v>
      </c>
      <c r="AB1817" s="253">
        <f t="shared" si="660"/>
        <v>91407223279562.969</v>
      </c>
      <c r="AC1817" s="261">
        <f t="shared" si="661"/>
        <v>1.840176506485045E-5</v>
      </c>
      <c r="AD1817" s="435">
        <f t="shared" si="663"/>
        <v>-1.5404755755588308E-2</v>
      </c>
      <c r="AE1817" s="478">
        <f t="shared" si="662"/>
        <v>-5.231878161430354E-2</v>
      </c>
    </row>
    <row r="1818" spans="17:31" x14ac:dyDescent="0.3">
      <c r="Q1818" s="353">
        <v>1789</v>
      </c>
      <c r="R1818" s="54">
        <f t="shared" si="655"/>
        <v>2.0190194698634279E-48</v>
      </c>
      <c r="S1818" s="253">
        <f t="shared" si="650"/>
        <v>1.9625255763584089E-19</v>
      </c>
      <c r="T1818" s="253">
        <f t="shared" si="651"/>
        <v>8.9131729431410853E-20</v>
      </c>
      <c r="U1818">
        <f t="shared" si="656"/>
        <v>1.2582283341744597E-49</v>
      </c>
      <c r="V1818" s="253">
        <f t="shared" si="657"/>
        <v>8.9131729431410853E-20</v>
      </c>
      <c r="W1818" s="253">
        <f t="shared" si="658"/>
        <v>1.0712082820443004E-19</v>
      </c>
      <c r="X1818">
        <f t="shared" si="652"/>
        <v>113.65676595692612</v>
      </c>
      <c r="Y1818">
        <f t="shared" si="653"/>
        <v>15.595425926280697</v>
      </c>
      <c r="Z1818" s="55">
        <f t="shared" si="654"/>
        <v>8.5124747496230029</v>
      </c>
      <c r="AA1818" s="477">
        <f t="shared" si="659"/>
        <v>1.863984931224671E-34</v>
      </c>
      <c r="AB1818" s="253">
        <f t="shared" si="660"/>
        <v>92321295512358.594</v>
      </c>
      <c r="AC1818" s="261">
        <f t="shared" si="661"/>
        <v>1.8118290368554716E-5</v>
      </c>
      <c r="AD1818" s="435">
        <f t="shared" si="663"/>
        <v>-1.540475575558802E-2</v>
      </c>
      <c r="AE1818" s="478">
        <f t="shared" si="662"/>
        <v>-5.2318781614303637E-2</v>
      </c>
    </row>
    <row r="1819" spans="17:31" x14ac:dyDescent="0.3">
      <c r="Q1819" s="353">
        <v>1790</v>
      </c>
      <c r="R1819" s="54">
        <f t="shared" si="655"/>
        <v>1.8944424070738773E-48</v>
      </c>
      <c r="S1819" s="253">
        <f t="shared" si="650"/>
        <v>1.9131617318718003E-19</v>
      </c>
      <c r="T1819" s="253">
        <f t="shared" si="651"/>
        <v>8.6889779118264401E-20</v>
      </c>
      <c r="U1819">
        <f t="shared" si="656"/>
        <v>1.1805934264731259E-49</v>
      </c>
      <c r="V1819" s="253">
        <f t="shared" si="657"/>
        <v>8.6889779118264401E-20</v>
      </c>
      <c r="W1819" s="253">
        <f t="shared" si="658"/>
        <v>1.0442639406891563E-19</v>
      </c>
      <c r="X1819">
        <f t="shared" si="652"/>
        <v>113.65676595692612</v>
      </c>
      <c r="Y1819">
        <f t="shared" si="653"/>
        <v>15.595425926280697</v>
      </c>
      <c r="Z1819" s="55">
        <f t="shared" si="654"/>
        <v>8.5124747496230029</v>
      </c>
      <c r="AA1819" s="477">
        <f t="shared" si="659"/>
        <v>1.7664635106755748E-34</v>
      </c>
      <c r="AB1819" s="253">
        <f t="shared" si="660"/>
        <v>93244508467482.188</v>
      </c>
      <c r="AC1819" s="261">
        <f t="shared" si="661"/>
        <v>1.7839182530718371E-5</v>
      </c>
      <c r="AD1819" s="435">
        <f t="shared" si="663"/>
        <v>-1.5404755755584577E-2</v>
      </c>
      <c r="AE1819" s="478">
        <f t="shared" si="662"/>
        <v>-5.2318781614303568E-2</v>
      </c>
    </row>
    <row r="1820" spans="17:31" x14ac:dyDescent="0.3">
      <c r="Q1820" s="353">
        <v>1791</v>
      </c>
      <c r="R1820" s="54">
        <f t="shared" si="655"/>
        <v>1.7775519688092113E-48</v>
      </c>
      <c r="S1820" s="253">
        <f t="shared" si="650"/>
        <v>1.8650395471993885E-19</v>
      </c>
      <c r="T1820" s="253">
        <f t="shared" si="651"/>
        <v>8.4704221082466112E-20</v>
      </c>
      <c r="U1820">
        <f t="shared" si="656"/>
        <v>1.1077487295229662E-49</v>
      </c>
      <c r="V1820" s="253">
        <f t="shared" si="657"/>
        <v>8.4704221082466112E-20</v>
      </c>
      <c r="W1820" s="253">
        <f t="shared" si="658"/>
        <v>1.0179973363747274E-19</v>
      </c>
      <c r="X1820">
        <f t="shared" si="652"/>
        <v>113.65676595692612</v>
      </c>
      <c r="Y1820">
        <f t="shared" si="653"/>
        <v>15.595425926280697</v>
      </c>
      <c r="Z1820" s="55">
        <f t="shared" si="654"/>
        <v>8.5124747496230029</v>
      </c>
      <c r="AA1820" s="477">
        <f t="shared" si="659"/>
        <v>1.6740442920309034E-34</v>
      </c>
      <c r="AB1820" s="253">
        <f t="shared" si="660"/>
        <v>94176953552157.016</v>
      </c>
      <c r="AC1820" s="261">
        <f t="shared" si="661"/>
        <v>1.7564374280953296E-5</v>
      </c>
      <c r="AD1820" s="435">
        <f t="shared" si="663"/>
        <v>-1.5404755755588301E-2</v>
      </c>
      <c r="AE1820" s="478">
        <f t="shared" si="662"/>
        <v>-5.2318781614303582E-2</v>
      </c>
    </row>
    <row r="1821" spans="17:31" x14ac:dyDescent="0.3">
      <c r="Q1821" s="353">
        <v>1792</v>
      </c>
      <c r="R1821" s="54">
        <f t="shared" si="655"/>
        <v>1.6678738767772342E-48</v>
      </c>
      <c r="S1821" s="253">
        <f t="shared" si="650"/>
        <v>1.8181277905943314E-19</v>
      </c>
      <c r="T1821" s="253">
        <f t="shared" si="651"/>
        <v>8.2573636876459041E-20</v>
      </c>
      <c r="U1821">
        <f t="shared" si="656"/>
        <v>1.0393986788708236E-49</v>
      </c>
      <c r="V1821" s="253">
        <f t="shared" si="657"/>
        <v>8.2573636876459041E-20</v>
      </c>
      <c r="W1821" s="253">
        <f t="shared" si="658"/>
        <v>9.9239142182974097E-20</v>
      </c>
      <c r="X1821">
        <f t="shared" si="652"/>
        <v>113.65676595692612</v>
      </c>
      <c r="Y1821">
        <f t="shared" si="653"/>
        <v>15.595425926280697</v>
      </c>
      <c r="Z1821" s="55">
        <f t="shared" si="654"/>
        <v>8.5124747496230029</v>
      </c>
      <c r="AA1821" s="477">
        <f t="shared" si="659"/>
        <v>1.5864603343034671E-34</v>
      </c>
      <c r="AB1821" s="253">
        <f t="shared" si="660"/>
        <v>95118723087678.594</v>
      </c>
      <c r="AC1821" s="261">
        <f t="shared" si="661"/>
        <v>1.7293799385155542E-5</v>
      </c>
      <c r="AD1821" s="435">
        <f t="shared" si="663"/>
        <v>-1.540475575558445E-2</v>
      </c>
      <c r="AE1821" s="478">
        <f t="shared" si="662"/>
        <v>-5.2318781614303596E-2</v>
      </c>
    </row>
    <row r="1822" spans="17:31" x14ac:dyDescent="0.3">
      <c r="Q1822" s="353">
        <v>1793</v>
      </c>
      <c r="R1822" s="54">
        <f t="shared" si="655"/>
        <v>1.5649631164929942E-48</v>
      </c>
      <c r="S1822" s="253">
        <f t="shared" si="650"/>
        <v>1.7723960158888947E-19</v>
      </c>
      <c r="T1822" s="253">
        <f t="shared" si="651"/>
        <v>8.0496643731214652E-20</v>
      </c>
      <c r="U1822">
        <f t="shared" si="656"/>
        <v>9.7526594691166867E-50</v>
      </c>
      <c r="V1822" s="253">
        <f t="shared" si="657"/>
        <v>8.0496643731214652E-20</v>
      </c>
      <c r="W1822" s="253">
        <f t="shared" si="658"/>
        <v>9.674295785767482E-20</v>
      </c>
      <c r="X1822">
        <f t="shared" si="652"/>
        <v>113.65676595692612</v>
      </c>
      <c r="Y1822">
        <f t="shared" si="653"/>
        <v>15.595425926280697</v>
      </c>
      <c r="Z1822" s="55">
        <f t="shared" si="654"/>
        <v>8.5124747496230029</v>
      </c>
      <c r="AA1822" s="477">
        <f t="shared" si="659"/>
        <v>1.503458662533289E-34</v>
      </c>
      <c r="AB1822" s="253">
        <f t="shared" si="660"/>
        <v>96069910318555.375</v>
      </c>
      <c r="AC1822" s="261">
        <f t="shared" si="661"/>
        <v>1.7027392629541141E-5</v>
      </c>
      <c r="AD1822" s="435">
        <f t="shared" si="663"/>
        <v>-1.5404755755584596E-2</v>
      </c>
      <c r="AE1822" s="478">
        <f t="shared" si="662"/>
        <v>-5.2318781614303561E-2</v>
      </c>
    </row>
    <row r="1823" spans="17:31" x14ac:dyDescent="0.3">
      <c r="Q1823" s="353">
        <v>1794</v>
      </c>
      <c r="R1823" s="54">
        <f t="shared" si="655"/>
        <v>1.4684021316502549E-48</v>
      </c>
      <c r="S1823" s="253">
        <f t="shared" ref="S1823:S1886" si="664">$C$11*R1823^$C$7</f>
        <v>1.727814542734608E-19</v>
      </c>
      <c r="T1823" s="253">
        <f t="shared" ref="T1823:T1886" si="665">$C$8*S1823</f>
        <v>7.8471893658802903E-20</v>
      </c>
      <c r="U1823">
        <f t="shared" si="656"/>
        <v>9.1509031764290107E-50</v>
      </c>
      <c r="V1823" s="253">
        <f t="shared" si="657"/>
        <v>7.8471893658802903E-20</v>
      </c>
      <c r="W1823" s="253">
        <f t="shared" si="658"/>
        <v>9.4309560614657901E-20</v>
      </c>
      <c r="X1823">
        <f t="shared" ref="X1823:X1886" si="666">(($C$8*$C$11)/($C$9+$C$10))^(1/(1-$C$7))</f>
        <v>113.65676595692612</v>
      </c>
      <c r="Y1823">
        <f t="shared" ref="Y1823:Y1886" si="667">$C$11*$C$17^$C$7</f>
        <v>15.595425926280697</v>
      </c>
      <c r="Z1823" s="55">
        <f t="shared" ref="Z1823:Z1886" si="668">(1-$C$8)*Y1823</f>
        <v>8.5124747496230029</v>
      </c>
      <c r="AA1823" s="477">
        <f t="shared" si="659"/>
        <v>1.4247995371020768E-34</v>
      </c>
      <c r="AB1823" s="253">
        <f t="shared" si="660"/>
        <v>97030609421740.922</v>
      </c>
      <c r="AC1823" s="261">
        <f t="shared" si="661"/>
        <v>1.6765089804928616E-5</v>
      </c>
      <c r="AD1823" s="435">
        <f t="shared" si="663"/>
        <v>-1.5404755755584747E-2</v>
      </c>
      <c r="AE1823" s="478">
        <f t="shared" si="662"/>
        <v>-5.2318781614303631E-2</v>
      </c>
    </row>
    <row r="1824" spans="17:31" x14ac:dyDescent="0.3">
      <c r="Q1824" s="353">
        <v>1795</v>
      </c>
      <c r="R1824" s="54">
        <f t="shared" ref="R1824:R1887" si="669">AA1824/AB1824</f>
        <v>1.3777991299034331E-48</v>
      </c>
      <c r="S1824" s="253">
        <f t="shared" si="664"/>
        <v>1.6843544373394385E-19</v>
      </c>
      <c r="T1824" s="253">
        <f t="shared" si="665"/>
        <v>7.6498072577535414E-20</v>
      </c>
      <c r="U1824">
        <f t="shared" ref="U1824:U1887" si="670">($C$9+$C$10)*R1824</f>
        <v>8.5862763084829544E-50</v>
      </c>
      <c r="V1824" s="253">
        <f t="shared" ref="V1824:V1887" si="671">T1824-U1824</f>
        <v>7.6498072577535414E-20</v>
      </c>
      <c r="W1824" s="253">
        <f t="shared" ref="W1824:W1887" si="672">(1-$C$8)*S1824</f>
        <v>9.1937371156408437E-20</v>
      </c>
      <c r="X1824">
        <f t="shared" si="666"/>
        <v>113.65676595692612</v>
      </c>
      <c r="Y1824">
        <f t="shared" si="667"/>
        <v>15.595425926280697</v>
      </c>
      <c r="Z1824" s="55">
        <f t="shared" si="668"/>
        <v>8.5124747496230029</v>
      </c>
      <c r="AA1824" s="477">
        <f t="shared" ref="AA1824:AA1887" si="673">AA1823*(1-$C$9)</f>
        <v>1.3502557612762724E-34</v>
      </c>
      <c r="AB1824" s="253">
        <f t="shared" ref="AB1824:AB1887" si="674">AB1823*(1+$C$10)</f>
        <v>98000915515958.328</v>
      </c>
      <c r="AC1824" s="261">
        <f t="shared" ref="AC1824:AC1887" si="675">$C$11*(AA1824^$C$7)*(AB1824^(1-$C$7))</f>
        <v>1.650682769126307E-5</v>
      </c>
      <c r="AD1824" s="435">
        <f t="shared" si="663"/>
        <v>-1.5404755755595327E-2</v>
      </c>
      <c r="AE1824" s="478">
        <f t="shared" ref="AE1824:AE1887" si="676">(AA1824-AA1823)/AA1823</f>
        <v>-5.2318781614303603E-2</v>
      </c>
    </row>
    <row r="1825" spans="17:31" x14ac:dyDescent="0.3">
      <c r="Q1825" s="353">
        <v>1796</v>
      </c>
      <c r="R1825" s="54">
        <f t="shared" si="669"/>
        <v>1.2927864931857801E-48</v>
      </c>
      <c r="S1825" s="253">
        <f t="shared" si="664"/>
        <v>1.6419874936894815E-19</v>
      </c>
      <c r="T1825" s="253">
        <f t="shared" si="665"/>
        <v>7.457389945911378E-20</v>
      </c>
      <c r="U1825">
        <f t="shared" si="670"/>
        <v>8.0564879142766014E-50</v>
      </c>
      <c r="V1825" s="253">
        <f t="shared" si="671"/>
        <v>7.457389945911378E-20</v>
      </c>
      <c r="W1825" s="253">
        <f t="shared" si="672"/>
        <v>8.9624849909834372E-20</v>
      </c>
      <c r="X1825">
        <f t="shared" si="666"/>
        <v>113.65676595692612</v>
      </c>
      <c r="Y1825">
        <f t="shared" si="667"/>
        <v>15.595425926280697</v>
      </c>
      <c r="Z1825" s="55">
        <f t="shared" si="668"/>
        <v>8.5124747496230029</v>
      </c>
      <c r="AA1825" s="477">
        <f t="shared" si="673"/>
        <v>1.2796120249786039E-34</v>
      </c>
      <c r="AB1825" s="253">
        <f t="shared" si="674"/>
        <v>98980924671117.906</v>
      </c>
      <c r="AC1825" s="261">
        <f t="shared" si="675"/>
        <v>1.6252544042379587E-5</v>
      </c>
      <c r="AD1825" s="435">
        <f t="shared" ref="AD1825:AD1888" si="677">(AC1825-AC1824)/AC1824</f>
        <v>-1.5404755755587913E-2</v>
      </c>
      <c r="AE1825" s="478">
        <f t="shared" si="676"/>
        <v>-5.231878161430354E-2</v>
      </c>
    </row>
    <row r="1826" spans="17:31" x14ac:dyDescent="0.3">
      <c r="Q1826" s="353">
        <v>1797</v>
      </c>
      <c r="R1826" s="54">
        <f t="shared" si="669"/>
        <v>1.2130192861137345E-48</v>
      </c>
      <c r="S1826" s="253">
        <f t="shared" si="664"/>
        <v>1.6006862152430391E-19</v>
      </c>
      <c r="T1826" s="253">
        <f t="shared" si="665"/>
        <v>7.269812549723223E-20</v>
      </c>
      <c r="U1826">
        <f t="shared" si="670"/>
        <v>7.5593883985260264E-50</v>
      </c>
      <c r="V1826" s="253">
        <f t="shared" si="671"/>
        <v>7.269812549723223E-20</v>
      </c>
      <c r="W1826" s="253">
        <f t="shared" si="672"/>
        <v>8.7370496027071683E-20</v>
      </c>
      <c r="X1826">
        <f t="shared" si="666"/>
        <v>113.65676595692612</v>
      </c>
      <c r="Y1826">
        <f t="shared" si="667"/>
        <v>15.595425926280697</v>
      </c>
      <c r="Z1826" s="55">
        <f t="shared" si="668"/>
        <v>8.5124747496230029</v>
      </c>
      <c r="AA1826" s="477">
        <f t="shared" si="673"/>
        <v>1.2126642828927115E-34</v>
      </c>
      <c r="AB1826" s="253">
        <f t="shared" si="674"/>
        <v>99970733917829.094</v>
      </c>
      <c r="AC1826" s="261">
        <f t="shared" si="675"/>
        <v>1.6002177570999846E-5</v>
      </c>
      <c r="AD1826" s="435">
        <f t="shared" si="677"/>
        <v>-1.5404755755584724E-2</v>
      </c>
      <c r="AE1826" s="478">
        <f t="shared" si="676"/>
        <v>-5.2318781614303617E-2</v>
      </c>
    </row>
    <row r="1827" spans="17:31" x14ac:dyDescent="0.3">
      <c r="Q1827" s="353">
        <v>1798</v>
      </c>
      <c r="R1827" s="54">
        <f t="shared" si="669"/>
        <v>1.1381738564253579E-48</v>
      </c>
      <c r="S1827" s="253">
        <f t="shared" si="664"/>
        <v>1.5604237970850375E-19</v>
      </c>
      <c r="T1827" s="253">
        <f t="shared" si="665"/>
        <v>7.0869533297087612E-20</v>
      </c>
      <c r="U1827">
        <f t="shared" si="670"/>
        <v>7.0929607997681608E-50</v>
      </c>
      <c r="V1827" s="253">
        <f t="shared" si="671"/>
        <v>7.0869533297087612E-20</v>
      </c>
      <c r="W1827" s="253">
        <f t="shared" si="672"/>
        <v>8.5172846411416137E-20</v>
      </c>
      <c r="X1827">
        <f t="shared" si="666"/>
        <v>113.65676595692612</v>
      </c>
      <c r="Y1827">
        <f t="shared" si="667"/>
        <v>15.595425926280697</v>
      </c>
      <c r="Z1827" s="55">
        <f t="shared" si="668"/>
        <v>8.5124747496230029</v>
      </c>
      <c r="AA1827" s="477">
        <f t="shared" si="673"/>
        <v>1.1492191651045817E-34</v>
      </c>
      <c r="AB1827" s="253">
        <f t="shared" si="674"/>
        <v>100970441257007.39</v>
      </c>
      <c r="AC1827" s="261">
        <f t="shared" si="675"/>
        <v>1.5755667933961101E-5</v>
      </c>
      <c r="AD1827" s="435">
        <f t="shared" si="677"/>
        <v>-1.5404755755584455E-2</v>
      </c>
      <c r="AE1827" s="478">
        <f t="shared" si="676"/>
        <v>-5.2318781614303582E-2</v>
      </c>
    </row>
    <row r="1828" spans="17:31" x14ac:dyDescent="0.3">
      <c r="Q1828" s="353">
        <v>1799</v>
      </c>
      <c r="R1828" s="54">
        <f t="shared" si="669"/>
        <v>1.067946521774188E-48</v>
      </c>
      <c r="S1828" s="253">
        <f t="shared" si="664"/>
        <v>1.5211741085304351E-19</v>
      </c>
      <c r="T1828" s="253">
        <f t="shared" si="665"/>
        <v>6.9086936085280839E-20</v>
      </c>
      <c r="U1828">
        <f t="shared" si="670"/>
        <v>6.6553126066200737E-50</v>
      </c>
      <c r="V1828" s="253">
        <f t="shared" si="671"/>
        <v>6.9086936085280839E-20</v>
      </c>
      <c r="W1828" s="253">
        <f t="shared" si="672"/>
        <v>8.3030474767762668E-20</v>
      </c>
      <c r="X1828">
        <f t="shared" si="666"/>
        <v>113.65676595692612</v>
      </c>
      <c r="Y1828">
        <f t="shared" si="667"/>
        <v>15.595425926280697</v>
      </c>
      <c r="Z1828" s="55">
        <f t="shared" si="668"/>
        <v>8.5124747496230029</v>
      </c>
      <c r="AA1828" s="477">
        <f t="shared" si="673"/>
        <v>1.0890934185785028E-34</v>
      </c>
      <c r="AB1828" s="253">
        <f t="shared" si="674"/>
        <v>101980145669577.47</v>
      </c>
      <c r="AC1828" s="261">
        <f t="shared" si="675"/>
        <v>1.5512955717672333E-5</v>
      </c>
      <c r="AD1828" s="435">
        <f t="shared" si="677"/>
        <v>-1.5404755755584691E-2</v>
      </c>
      <c r="AE1828" s="478">
        <f t="shared" si="676"/>
        <v>-5.2318781614303596E-2</v>
      </c>
    </row>
    <row r="1829" spans="17:31" x14ac:dyDescent="0.3">
      <c r="Q1829" s="353">
        <v>1800</v>
      </c>
      <c r="R1829" s="54">
        <f t="shared" si="669"/>
        <v>1.0020523375502267E-48</v>
      </c>
      <c r="S1829" s="253">
        <f t="shared" si="664"/>
        <v>1.4829116761651413E-19</v>
      </c>
      <c r="T1829" s="253">
        <f t="shared" si="665"/>
        <v>6.7349176939588981E-20</v>
      </c>
      <c r="U1829">
        <f t="shared" si="670"/>
        <v>6.2446680789895006E-50</v>
      </c>
      <c r="V1829" s="253">
        <f t="shared" si="671"/>
        <v>6.7349176939588981E-20</v>
      </c>
      <c r="W1829" s="253">
        <f t="shared" si="672"/>
        <v>8.0941990676925148E-20</v>
      </c>
      <c r="X1829">
        <f t="shared" si="666"/>
        <v>113.65676595692612</v>
      </c>
      <c r="Y1829">
        <f t="shared" si="667"/>
        <v>15.595425926280697</v>
      </c>
      <c r="Z1829" s="55">
        <f t="shared" si="668"/>
        <v>8.5124747496230029</v>
      </c>
      <c r="AA1829" s="477">
        <f t="shared" si="673"/>
        <v>1.0321133778543187E-34</v>
      </c>
      <c r="AB1829" s="253">
        <f t="shared" si="674"/>
        <v>102999947126273.25</v>
      </c>
      <c r="AC1829" s="261">
        <f t="shared" si="675"/>
        <v>1.5273982423794281E-5</v>
      </c>
      <c r="AD1829" s="435">
        <f t="shared" si="677"/>
        <v>-1.5404755755591717E-2</v>
      </c>
      <c r="AE1829" s="478">
        <f t="shared" si="676"/>
        <v>-5.2318781614303651E-2</v>
      </c>
    </row>
    <row r="1830" spans="17:31" x14ac:dyDescent="0.3">
      <c r="Q1830" s="353">
        <v>1801</v>
      </c>
      <c r="R1830" s="54">
        <f t="shared" si="669"/>
        <v>9.4022394072854846E-49</v>
      </c>
      <c r="S1830" s="253">
        <f t="shared" si="664"/>
        <v>1.445611667313576E-19</v>
      </c>
      <c r="T1830" s="253">
        <f t="shared" si="665"/>
        <v>6.565512803811378E-20</v>
      </c>
      <c r="U1830">
        <f t="shared" si="670"/>
        <v>5.8593610430802333E-50</v>
      </c>
      <c r="V1830" s="253">
        <f t="shared" si="671"/>
        <v>6.565512803811378E-20</v>
      </c>
      <c r="W1830" s="253">
        <f t="shared" si="672"/>
        <v>7.8906038693243819E-20</v>
      </c>
      <c r="X1830">
        <f t="shared" si="666"/>
        <v>113.65676595692612</v>
      </c>
      <c r="Y1830">
        <f t="shared" si="667"/>
        <v>15.595425926280697</v>
      </c>
      <c r="Z1830" s="55">
        <f t="shared" si="668"/>
        <v>8.5124747496230029</v>
      </c>
      <c r="AA1830" s="477">
        <f t="shared" si="673"/>
        <v>9.7811446343715741E-35</v>
      </c>
      <c r="AB1830" s="253">
        <f t="shared" si="674"/>
        <v>104029946597535.98</v>
      </c>
      <c r="AC1830" s="261">
        <f t="shared" si="675"/>
        <v>1.5038690455140692E-5</v>
      </c>
      <c r="AD1830" s="435">
        <f t="shared" si="677"/>
        <v>-1.5404755755581014E-2</v>
      </c>
      <c r="AE1830" s="478">
        <f t="shared" si="676"/>
        <v>-5.2318781614303561E-2</v>
      </c>
    </row>
    <row r="1831" spans="17:31" x14ac:dyDescent="0.3">
      <c r="Q1831" s="353">
        <v>1802</v>
      </c>
      <c r="R1831" s="54">
        <f t="shared" si="669"/>
        <v>8.8221046505448688E-49</v>
      </c>
      <c r="S1831" s="253">
        <f t="shared" si="664"/>
        <v>1.4092498739219661E-19</v>
      </c>
      <c r="T1831" s="253">
        <f t="shared" si="665"/>
        <v>6.4003689927311824E-20</v>
      </c>
      <c r="U1831">
        <f t="shared" si="670"/>
        <v>5.4978281309583778E-50</v>
      </c>
      <c r="V1831" s="253">
        <f t="shared" si="671"/>
        <v>6.4003689927311824E-20</v>
      </c>
      <c r="W1831" s="253">
        <f t="shared" si="672"/>
        <v>7.6921297464884781E-20</v>
      </c>
      <c r="X1831">
        <f t="shared" si="666"/>
        <v>113.65676595692612</v>
      </c>
      <c r="Y1831">
        <f t="shared" si="667"/>
        <v>15.595425926280697</v>
      </c>
      <c r="Z1831" s="55">
        <f t="shared" si="668"/>
        <v>8.5124747496230029</v>
      </c>
      <c r="AA1831" s="477">
        <f t="shared" si="673"/>
        <v>9.2694070643079708E-35</v>
      </c>
      <c r="AB1831" s="253">
        <f t="shared" si="674"/>
        <v>105070246063511.34</v>
      </c>
      <c r="AC1831" s="261">
        <f t="shared" si="675"/>
        <v>1.4807023101795356E-5</v>
      </c>
      <c r="AD1831" s="435">
        <f t="shared" si="677"/>
        <v>-1.5404755755588105E-2</v>
      </c>
      <c r="AE1831" s="478">
        <f t="shared" si="676"/>
        <v>-5.231878161430354E-2</v>
      </c>
    </row>
    <row r="1832" spans="17:31" x14ac:dyDescent="0.3">
      <c r="Q1832" s="353">
        <v>1803</v>
      </c>
      <c r="R1832" s="54">
        <f t="shared" si="669"/>
        <v>8.2777652316380986E-49</v>
      </c>
      <c r="S1832" s="253">
        <f t="shared" si="664"/>
        <v>1.3738026968471375E-19</v>
      </c>
      <c r="T1832" s="253">
        <f t="shared" si="665"/>
        <v>6.239379080844097E-20</v>
      </c>
      <c r="U1832">
        <f t="shared" si="670"/>
        <v>5.1586024372492985E-50</v>
      </c>
      <c r="V1832" s="253">
        <f t="shared" si="671"/>
        <v>6.239379080844097E-20</v>
      </c>
      <c r="W1832" s="253">
        <f t="shared" si="672"/>
        <v>7.4986478876272782E-20</v>
      </c>
      <c r="X1832">
        <f t="shared" si="666"/>
        <v>113.65676595692612</v>
      </c>
      <c r="Y1832">
        <f t="shared" si="667"/>
        <v>15.595425926280697</v>
      </c>
      <c r="Z1832" s="55">
        <f t="shared" si="668"/>
        <v>8.5124747496230029</v>
      </c>
      <c r="AA1832" s="477">
        <f t="shared" si="673"/>
        <v>8.7844429804163591E-35</v>
      </c>
      <c r="AB1832" s="253">
        <f t="shared" si="674"/>
        <v>106120948524146.45</v>
      </c>
      <c r="AC1832" s="261">
        <f t="shared" si="675"/>
        <v>1.4578924527444846E-5</v>
      </c>
      <c r="AD1832" s="435">
        <f t="shared" si="677"/>
        <v>-1.5404755755588263E-2</v>
      </c>
      <c r="AE1832" s="478">
        <f t="shared" si="676"/>
        <v>-5.2318781614303596E-2</v>
      </c>
    </row>
    <row r="1833" spans="17:31" x14ac:dyDescent="0.3">
      <c r="Q1833" s="353">
        <v>1804</v>
      </c>
      <c r="R1833" s="54">
        <f t="shared" si="669"/>
        <v>7.7670125150787617E-49</v>
      </c>
      <c r="S1833" s="253">
        <f t="shared" si="664"/>
        <v>1.3392471305404292E-19</v>
      </c>
      <c r="T1833" s="253">
        <f t="shared" si="665"/>
        <v>6.0824385841951905E-20</v>
      </c>
      <c r="U1833">
        <f t="shared" si="670"/>
        <v>4.8403075672275622E-50</v>
      </c>
      <c r="V1833" s="253">
        <f t="shared" si="671"/>
        <v>6.0824385841951905E-20</v>
      </c>
      <c r="W1833" s="253">
        <f t="shared" si="672"/>
        <v>7.310032721209101E-20</v>
      </c>
      <c r="X1833">
        <f t="shared" si="666"/>
        <v>113.65676595692612</v>
      </c>
      <c r="Y1833">
        <f t="shared" si="667"/>
        <v>15.595425926280697</v>
      </c>
      <c r="Z1833" s="55">
        <f t="shared" si="668"/>
        <v>8.5124747496230029</v>
      </c>
      <c r="AA1833" s="477">
        <f t="shared" si="673"/>
        <v>8.3248516265206537E-35</v>
      </c>
      <c r="AB1833" s="253">
        <f t="shared" si="674"/>
        <v>107182158009387.92</v>
      </c>
      <c r="AC1833" s="261">
        <f t="shared" si="675"/>
        <v>1.4354339755920404E-5</v>
      </c>
      <c r="AD1833" s="435">
        <f t="shared" si="677"/>
        <v>-1.5404755755588173E-2</v>
      </c>
      <c r="AE1833" s="478">
        <f t="shared" si="676"/>
        <v>-5.2318781614303568E-2</v>
      </c>
    </row>
    <row r="1834" spans="17:31" x14ac:dyDescent="0.3">
      <c r="Q1834" s="353">
        <v>1805</v>
      </c>
      <c r="R1834" s="54">
        <f t="shared" si="669"/>
        <v>7.2877741420859343E-49</v>
      </c>
      <c r="S1834" s="253">
        <f t="shared" si="664"/>
        <v>1.3055607481169163E-19</v>
      </c>
      <c r="T1834" s="253">
        <f t="shared" si="665"/>
        <v>5.9294456469379365E-20</v>
      </c>
      <c r="U1834">
        <f t="shared" si="670"/>
        <v>4.5416520521502203E-50</v>
      </c>
      <c r="V1834" s="253">
        <f t="shared" si="671"/>
        <v>5.9294456469379365E-20</v>
      </c>
      <c r="W1834" s="253">
        <f t="shared" si="672"/>
        <v>7.1261618342312263E-20</v>
      </c>
      <c r="X1834">
        <f t="shared" si="666"/>
        <v>113.65676595692612</v>
      </c>
      <c r="Y1834">
        <f t="shared" si="667"/>
        <v>15.595425926280697</v>
      </c>
      <c r="Z1834" s="55">
        <f t="shared" si="668"/>
        <v>8.5124747496230029</v>
      </c>
      <c r="AA1834" s="477">
        <f t="shared" si="673"/>
        <v>7.8893055323012398E-35</v>
      </c>
      <c r="AB1834" s="253">
        <f t="shared" si="674"/>
        <v>108253979589481.8</v>
      </c>
      <c r="AC1834" s="261">
        <f t="shared" si="675"/>
        <v>1.4133214657947721E-5</v>
      </c>
      <c r="AD1834" s="435">
        <f t="shared" si="677"/>
        <v>-1.5404755755588164E-2</v>
      </c>
      <c r="AE1834" s="478">
        <f t="shared" si="676"/>
        <v>-5.2318781614303568E-2</v>
      </c>
    </row>
    <row r="1835" spans="17:31" x14ac:dyDescent="0.3">
      <c r="Q1835" s="353">
        <v>1806</v>
      </c>
      <c r="R1835" s="54">
        <f t="shared" si="669"/>
        <v>6.8381056220710616E-49</v>
      </c>
      <c r="S1835" s="253">
        <f t="shared" si="664"/>
        <v>1.272721686800095E-19</v>
      </c>
      <c r="T1835" s="253">
        <f t="shared" si="665"/>
        <v>5.7803009752285535E-20</v>
      </c>
      <c r="U1835">
        <f t="shared" si="670"/>
        <v>4.2614241091738811E-50</v>
      </c>
      <c r="V1835" s="253">
        <f t="shared" si="671"/>
        <v>5.7803009752285535E-20</v>
      </c>
      <c r="W1835" s="253">
        <f t="shared" si="672"/>
        <v>6.9469158927723964E-20</v>
      </c>
      <c r="X1835">
        <f t="shared" si="666"/>
        <v>113.65676595692612</v>
      </c>
      <c r="Y1835">
        <f t="shared" si="667"/>
        <v>15.595425926280697</v>
      </c>
      <c r="Z1835" s="55">
        <f t="shared" si="668"/>
        <v>8.5124747496230029</v>
      </c>
      <c r="AA1835" s="477">
        <f t="shared" si="673"/>
        <v>7.4765466790682541E-35</v>
      </c>
      <c r="AB1835" s="253">
        <f t="shared" si="674"/>
        <v>109336519385376.61</v>
      </c>
      <c r="AC1835" s="261">
        <f t="shared" si="675"/>
        <v>1.3915495938100789E-5</v>
      </c>
      <c r="AD1835" s="435">
        <f t="shared" si="677"/>
        <v>-1.5404755755584575E-2</v>
      </c>
      <c r="AE1835" s="478">
        <f t="shared" si="676"/>
        <v>-5.2318781614303582E-2</v>
      </c>
    </row>
    <row r="1836" spans="17:31" x14ac:dyDescent="0.3">
      <c r="Q1836" s="353">
        <v>1807</v>
      </c>
      <c r="R1836" s="54">
        <f t="shared" si="669"/>
        <v>6.4161824429449345E-49</v>
      </c>
      <c r="S1836" s="253">
        <f t="shared" si="664"/>
        <v>1.2407086337327751E-19</v>
      </c>
      <c r="T1836" s="253">
        <f t="shared" si="665"/>
        <v>5.6349077727835495E-20</v>
      </c>
      <c r="U1836">
        <f t="shared" si="670"/>
        <v>3.9984867245941427E-50</v>
      </c>
      <c r="V1836" s="253">
        <f t="shared" si="671"/>
        <v>5.6349077727835495E-20</v>
      </c>
      <c r="W1836" s="253">
        <f t="shared" si="672"/>
        <v>6.7721785645442016E-20</v>
      </c>
      <c r="X1836">
        <f t="shared" si="666"/>
        <v>113.65676595692612</v>
      </c>
      <c r="Y1836">
        <f t="shared" si="667"/>
        <v>15.595425926280697</v>
      </c>
      <c r="Z1836" s="55">
        <f t="shared" si="668"/>
        <v>8.5124747496230029</v>
      </c>
      <c r="AA1836" s="477">
        <f t="shared" si="673"/>
        <v>7.085382866136935E-35</v>
      </c>
      <c r="AB1836" s="253">
        <f t="shared" si="674"/>
        <v>110429884579230.38</v>
      </c>
      <c r="AC1836" s="261">
        <f t="shared" si="675"/>
        <v>1.3701131121956468E-5</v>
      </c>
      <c r="AD1836" s="435">
        <f t="shared" si="677"/>
        <v>-1.5404755755588114E-2</v>
      </c>
      <c r="AE1836" s="478">
        <f t="shared" si="676"/>
        <v>-5.2318781614303637E-2</v>
      </c>
    </row>
    <row r="1837" spans="17:31" x14ac:dyDescent="0.3">
      <c r="Q1837" s="353">
        <v>1808</v>
      </c>
      <c r="R1837" s="54">
        <f t="shared" si="669"/>
        <v>6.0202926682326422E-49</v>
      </c>
      <c r="S1837" s="253">
        <f t="shared" si="664"/>
        <v>1.209500812144819E-19</v>
      </c>
      <c r="T1837" s="253">
        <f t="shared" si="665"/>
        <v>5.4931716780579512E-20</v>
      </c>
      <c r="U1837">
        <f t="shared" si="670"/>
        <v>3.751773040457831E-50</v>
      </c>
      <c r="V1837" s="253">
        <f t="shared" si="671"/>
        <v>5.4931716780579512E-20</v>
      </c>
      <c r="W1837" s="253">
        <f t="shared" si="672"/>
        <v>6.6018364433902385E-20</v>
      </c>
      <c r="X1837">
        <f t="shared" si="666"/>
        <v>113.65676595692612</v>
      </c>
      <c r="Y1837">
        <f t="shared" si="667"/>
        <v>15.595425926280697</v>
      </c>
      <c r="Z1837" s="55">
        <f t="shared" si="668"/>
        <v>8.5124747496230029</v>
      </c>
      <c r="AA1837" s="477">
        <f t="shared" si="673"/>
        <v>6.714684267309788E-35</v>
      </c>
      <c r="AB1837" s="253">
        <f t="shared" si="674"/>
        <v>111534183425022.69</v>
      </c>
      <c r="AC1837" s="261">
        <f t="shared" si="675"/>
        <v>1.3490068543447537E-5</v>
      </c>
      <c r="AD1837" s="435">
        <f t="shared" si="677"/>
        <v>-1.5404755755581112E-2</v>
      </c>
      <c r="AE1837" s="478">
        <f t="shared" si="676"/>
        <v>-5.2318781614303624E-2</v>
      </c>
    </row>
    <row r="1838" spans="17:31" x14ac:dyDescent="0.3">
      <c r="Q1838" s="353">
        <v>1809</v>
      </c>
      <c r="R1838" s="54">
        <f t="shared" si="669"/>
        <v>5.64882999095959E-49</v>
      </c>
      <c r="S1838" s="253">
        <f t="shared" si="664"/>
        <v>1.1790779678688573E-19</v>
      </c>
      <c r="T1838" s="253">
        <f t="shared" si="665"/>
        <v>5.3550007030039301E-20</v>
      </c>
      <c r="U1838">
        <f t="shared" si="670"/>
        <v>3.5202820258293921E-50</v>
      </c>
      <c r="V1838" s="253">
        <f t="shared" si="671"/>
        <v>5.3550007030039301E-20</v>
      </c>
      <c r="W1838" s="253">
        <f t="shared" si="672"/>
        <v>6.435778975684643E-20</v>
      </c>
      <c r="X1838">
        <f t="shared" si="666"/>
        <v>113.65676595692612</v>
      </c>
      <c r="Y1838">
        <f t="shared" si="667"/>
        <v>15.595425926280697</v>
      </c>
      <c r="Z1838" s="55">
        <f t="shared" si="668"/>
        <v>8.5124747496230029</v>
      </c>
      <c r="AA1838" s="477">
        <f t="shared" si="673"/>
        <v>6.3633801675194075E-35</v>
      </c>
      <c r="AB1838" s="253">
        <f t="shared" si="674"/>
        <v>112649525259272.92</v>
      </c>
      <c r="AC1838" s="261">
        <f t="shared" si="675"/>
        <v>1.3282257332409539E-5</v>
      </c>
      <c r="AD1838" s="435">
        <f t="shared" si="677"/>
        <v>-1.5404755755591549E-2</v>
      </c>
      <c r="AE1838" s="478">
        <f t="shared" si="676"/>
        <v>-5.2318781614303526E-2</v>
      </c>
    </row>
    <row r="1839" spans="17:31" x14ac:dyDescent="0.3">
      <c r="Q1839" s="353">
        <v>1810</v>
      </c>
      <c r="R1839" s="54">
        <f t="shared" si="669"/>
        <v>5.3002872161249958E-49</v>
      </c>
      <c r="S1839" s="253">
        <f t="shared" si="664"/>
        <v>1.1494203561950949E-19</v>
      </c>
      <c r="T1839" s="253">
        <f t="shared" si="665"/>
        <v>5.2203051733694727E-20</v>
      </c>
      <c r="U1839">
        <f t="shared" si="670"/>
        <v>3.3030744151477876E-50</v>
      </c>
      <c r="V1839" s="253">
        <f t="shared" si="671"/>
        <v>5.2203051733694727E-20</v>
      </c>
      <c r="W1839" s="253">
        <f t="shared" si="672"/>
        <v>6.2738983885814767E-20</v>
      </c>
      <c r="X1839">
        <f t="shared" si="666"/>
        <v>113.65676595692612</v>
      </c>
      <c r="Y1839">
        <f t="shared" si="667"/>
        <v>15.595425926280697</v>
      </c>
      <c r="Z1839" s="55">
        <f t="shared" si="668"/>
        <v>8.5124747496230029</v>
      </c>
      <c r="AA1839" s="477">
        <f t="shared" si="673"/>
        <v>6.0304558702061686E-35</v>
      </c>
      <c r="AB1839" s="253">
        <f t="shared" si="674"/>
        <v>113776020511865.66</v>
      </c>
      <c r="AC1839" s="261">
        <f t="shared" si="675"/>
        <v>1.3077647402320945E-5</v>
      </c>
      <c r="AD1839" s="435">
        <f t="shared" si="677"/>
        <v>-1.5404755755584818E-2</v>
      </c>
      <c r="AE1839" s="478">
        <f t="shared" si="676"/>
        <v>-5.2318781614303665E-2</v>
      </c>
    </row>
    <row r="1840" spans="17:31" x14ac:dyDescent="0.3">
      <c r="Q1840" s="353">
        <v>1811</v>
      </c>
      <c r="R1840" s="54">
        <f t="shared" si="669"/>
        <v>4.9732501453182838E-49</v>
      </c>
      <c r="S1840" s="253">
        <f t="shared" si="664"/>
        <v>1.1205087290568431E-19</v>
      </c>
      <c r="T1840" s="253">
        <f t="shared" si="665"/>
        <v>5.0889976704991063E-20</v>
      </c>
      <c r="U1840">
        <f t="shared" si="670"/>
        <v>3.0992688971939373E-50</v>
      </c>
      <c r="V1840" s="253">
        <f t="shared" si="671"/>
        <v>5.0889976704991063E-20</v>
      </c>
      <c r="W1840" s="253">
        <f t="shared" si="672"/>
        <v>6.1160896200693253E-20</v>
      </c>
      <c r="X1840">
        <f t="shared" si="666"/>
        <v>113.65676595692612</v>
      </c>
      <c r="Y1840">
        <f t="shared" si="667"/>
        <v>15.595425926280697</v>
      </c>
      <c r="Z1840" s="55">
        <f t="shared" si="668"/>
        <v>8.5124747496230029</v>
      </c>
      <c r="AA1840" s="477">
        <f t="shared" si="673"/>
        <v>5.7149497664981566E-35</v>
      </c>
      <c r="AB1840" s="253">
        <f t="shared" si="674"/>
        <v>114913780716984.31</v>
      </c>
      <c r="AC1840" s="261">
        <f t="shared" si="675"/>
        <v>1.2876189438230537E-5</v>
      </c>
      <c r="AD1840" s="435">
        <f t="shared" si="677"/>
        <v>-1.5404755755584426E-2</v>
      </c>
      <c r="AE1840" s="478">
        <f t="shared" si="676"/>
        <v>-5.2318781614303637E-2</v>
      </c>
    </row>
    <row r="1841" spans="17:31" x14ac:dyDescent="0.3">
      <c r="Q1841" s="353">
        <v>1812</v>
      </c>
      <c r="R1841" s="54">
        <f t="shared" si="669"/>
        <v>4.6663918386654196E-49</v>
      </c>
      <c r="S1841" s="253">
        <f t="shared" si="664"/>
        <v>1.0923243225383378E-19</v>
      </c>
      <c r="T1841" s="253">
        <f t="shared" si="665"/>
        <v>4.9609929745983416E-20</v>
      </c>
      <c r="U1841">
        <f t="shared" si="670"/>
        <v>2.9080385392055889E-50</v>
      </c>
      <c r="V1841" s="253">
        <f t="shared" si="671"/>
        <v>4.9609929745983416E-20</v>
      </c>
      <c r="W1841" s="253">
        <f t="shared" si="672"/>
        <v>5.9622502507850361E-20</v>
      </c>
      <c r="X1841">
        <f t="shared" si="666"/>
        <v>113.65676595692612</v>
      </c>
      <c r="Y1841">
        <f t="shared" si="667"/>
        <v>15.595425926280697</v>
      </c>
      <c r="Z1841" s="55">
        <f t="shared" si="668"/>
        <v>8.5124747496230029</v>
      </c>
      <c r="AA1841" s="477">
        <f t="shared" si="673"/>
        <v>5.4159505577280247E-35</v>
      </c>
      <c r="AB1841" s="253">
        <f t="shared" si="674"/>
        <v>116062918524154.16</v>
      </c>
      <c r="AC1841" s="261">
        <f t="shared" si="675"/>
        <v>1.2677834884871819E-5</v>
      </c>
      <c r="AD1841" s="435">
        <f t="shared" si="677"/>
        <v>-1.5404755755595414E-2</v>
      </c>
      <c r="AE1841" s="478">
        <f t="shared" si="676"/>
        <v>-5.2318781614303506E-2</v>
      </c>
    </row>
    <row r="1842" spans="17:31" x14ac:dyDescent="0.3">
      <c r="Q1842" s="353">
        <v>1813</v>
      </c>
      <c r="R1842" s="54">
        <f t="shared" si="669"/>
        <v>4.3784672308232811E-49</v>
      </c>
      <c r="S1842" s="253">
        <f t="shared" si="664"/>
        <v>1.0648488446967817E-19</v>
      </c>
      <c r="T1842" s="253">
        <f t="shared" si="665"/>
        <v>4.8362080094252276E-20</v>
      </c>
      <c r="U1842">
        <f t="shared" si="670"/>
        <v>2.7286074316306066E-50</v>
      </c>
      <c r="V1842" s="253">
        <f t="shared" si="671"/>
        <v>4.8362080094252276E-20</v>
      </c>
      <c r="W1842" s="253">
        <f t="shared" si="672"/>
        <v>5.8122804375425891E-20</v>
      </c>
      <c r="X1842">
        <f t="shared" si="666"/>
        <v>113.65676595692612</v>
      </c>
      <c r="Y1842">
        <f t="shared" si="667"/>
        <v>15.595425926280697</v>
      </c>
      <c r="Z1842" s="55">
        <f t="shared" si="668"/>
        <v>8.5124747496230029</v>
      </c>
      <c r="AA1842" s="477">
        <f t="shared" si="673"/>
        <v>5.1325946232643861E-35</v>
      </c>
      <c r="AB1842" s="253">
        <f t="shared" si="674"/>
        <v>117223547709395.7</v>
      </c>
      <c r="AC1842" s="261">
        <f t="shared" si="675"/>
        <v>1.2482535934960785E-5</v>
      </c>
      <c r="AD1842" s="435">
        <f t="shared" si="677"/>
        <v>-1.5404755755580932E-2</v>
      </c>
      <c r="AE1842" s="478">
        <f t="shared" si="676"/>
        <v>-5.2318781614303665E-2</v>
      </c>
    </row>
    <row r="1843" spans="17:31" x14ac:dyDescent="0.3">
      <c r="Q1843" s="353">
        <v>1814</v>
      </c>
      <c r="R1843" s="54">
        <f t="shared" si="669"/>
        <v>4.1083080791766863E-49</v>
      </c>
      <c r="S1843" s="253">
        <f t="shared" si="664"/>
        <v>1.0380644636907035E-19</v>
      </c>
      <c r="T1843" s="253">
        <f t="shared" si="665"/>
        <v>4.7145617883730955E-20</v>
      </c>
      <c r="U1843">
        <f t="shared" si="670"/>
        <v>2.5602475399049097E-50</v>
      </c>
      <c r="V1843" s="253">
        <f t="shared" si="671"/>
        <v>4.7145617883730955E-20</v>
      </c>
      <c r="W1843" s="253">
        <f t="shared" si="672"/>
        <v>5.6660828485339399E-20</v>
      </c>
      <c r="X1843">
        <f t="shared" si="666"/>
        <v>113.65676595692612</v>
      </c>
      <c r="Y1843">
        <f t="shared" si="667"/>
        <v>15.595425926280697</v>
      </c>
      <c r="Z1843" s="55">
        <f t="shared" si="668"/>
        <v>8.5124747496230029</v>
      </c>
      <c r="AA1843" s="477">
        <f t="shared" si="673"/>
        <v>4.8640635260550676E-35</v>
      </c>
      <c r="AB1843" s="253">
        <f t="shared" si="674"/>
        <v>118395783186489.66</v>
      </c>
      <c r="AC1843" s="261">
        <f t="shared" si="675"/>
        <v>1.2290245517672317E-5</v>
      </c>
      <c r="AD1843" s="435">
        <f t="shared" si="677"/>
        <v>-1.5404755755591767E-2</v>
      </c>
      <c r="AE1843" s="478">
        <f t="shared" si="676"/>
        <v>-5.2318781614303637E-2</v>
      </c>
    </row>
    <row r="1844" spans="17:31" x14ac:dyDescent="0.3">
      <c r="Q1844" s="353">
        <v>1815</v>
      </c>
      <c r="R1844" s="54">
        <f t="shared" si="669"/>
        <v>3.8548182237405574E-49</v>
      </c>
      <c r="S1844" s="253">
        <f t="shared" si="664"/>
        <v>1.0119537962069191E-19</v>
      </c>
      <c r="T1844" s="253">
        <f t="shared" si="665"/>
        <v>4.5959753619094647E-20</v>
      </c>
      <c r="U1844">
        <f t="shared" si="670"/>
        <v>2.4022757504812547E-50</v>
      </c>
      <c r="V1844" s="253">
        <f t="shared" si="671"/>
        <v>4.5959753619094647E-20</v>
      </c>
      <c r="W1844" s="253">
        <f t="shared" si="672"/>
        <v>5.5235626001597266E-20</v>
      </c>
      <c r="X1844">
        <f t="shared" si="666"/>
        <v>113.65676595692612</v>
      </c>
      <c r="Y1844">
        <f t="shared" si="667"/>
        <v>15.595425926280697</v>
      </c>
      <c r="Z1844" s="55">
        <f t="shared" si="668"/>
        <v>8.5124747496230029</v>
      </c>
      <c r="AA1844" s="477">
        <f t="shared" si="673"/>
        <v>4.6095816486772932E-35</v>
      </c>
      <c r="AB1844" s="253">
        <f t="shared" si="674"/>
        <v>119579741018354.55</v>
      </c>
      <c r="AC1844" s="261">
        <f t="shared" si="675"/>
        <v>1.210091728729645E-5</v>
      </c>
      <c r="AD1844" s="435">
        <f t="shared" si="677"/>
        <v>-1.5404755755581048E-2</v>
      </c>
      <c r="AE1844" s="478">
        <f t="shared" si="676"/>
        <v>-5.2318781614303561E-2</v>
      </c>
    </row>
    <row r="1845" spans="17:31" x14ac:dyDescent="0.3">
      <c r="Q1845" s="353">
        <v>1816</v>
      </c>
      <c r="R1845" s="54">
        <f t="shared" si="669"/>
        <v>3.6169691395344926E-49</v>
      </c>
      <c r="S1845" s="253">
        <f t="shared" si="664"/>
        <v>9.8649989617862788E-20</v>
      </c>
      <c r="T1845" s="253">
        <f t="shared" si="665"/>
        <v>4.4803717663371893E-20</v>
      </c>
      <c r="U1845">
        <f t="shared" si="670"/>
        <v>2.2540510991232561E-50</v>
      </c>
      <c r="V1845" s="253">
        <f t="shared" si="671"/>
        <v>4.4803717663371893E-20</v>
      </c>
      <c r="W1845" s="253">
        <f t="shared" si="672"/>
        <v>5.3846271954490894E-20</v>
      </c>
      <c r="X1845">
        <f t="shared" si="666"/>
        <v>113.65676595692612</v>
      </c>
      <c r="Y1845">
        <f t="shared" si="667"/>
        <v>15.595425926280697</v>
      </c>
      <c r="Z1845" s="55">
        <f t="shared" si="668"/>
        <v>8.5124747496230029</v>
      </c>
      <c r="AA1845" s="477">
        <f t="shared" si="673"/>
        <v>4.3684139530668446E-35</v>
      </c>
      <c r="AB1845" s="253">
        <f t="shared" si="674"/>
        <v>120775538428538.09</v>
      </c>
      <c r="AC1845" s="261">
        <f t="shared" si="675"/>
        <v>1.1914505612067074E-5</v>
      </c>
      <c r="AD1845" s="435">
        <f t="shared" si="677"/>
        <v>-1.5404755755588088E-2</v>
      </c>
      <c r="AE1845" s="478">
        <f t="shared" si="676"/>
        <v>-5.231878161430354E-2</v>
      </c>
    </row>
    <row r="1846" spans="17:31" x14ac:dyDescent="0.3">
      <c r="Q1846" s="353">
        <v>1817</v>
      </c>
      <c r="R1846" s="54">
        <f t="shared" si="669"/>
        <v>3.3937957633836751E-49</v>
      </c>
      <c r="S1846" s="253">
        <f t="shared" si="664"/>
        <v>9.6168624378721383E-20</v>
      </c>
      <c r="T1846" s="253">
        <f t="shared" si="665"/>
        <v>4.3676759738441044E-20</v>
      </c>
      <c r="U1846">
        <f t="shared" si="670"/>
        <v>2.1149721702185598E-50</v>
      </c>
      <c r="V1846" s="253">
        <f t="shared" si="671"/>
        <v>4.3676759738441044E-20</v>
      </c>
      <c r="W1846" s="253">
        <f t="shared" si="672"/>
        <v>5.2491864640280338E-20</v>
      </c>
      <c r="X1846">
        <f t="shared" si="666"/>
        <v>113.65676595692612</v>
      </c>
      <c r="Y1846">
        <f t="shared" si="667"/>
        <v>15.595425926280697</v>
      </c>
      <c r="Z1846" s="55">
        <f t="shared" si="668"/>
        <v>8.5124747496230029</v>
      </c>
      <c r="AA1846" s="477">
        <f t="shared" si="673"/>
        <v>4.1398638574554634E-35</v>
      </c>
      <c r="AB1846" s="253">
        <f t="shared" si="674"/>
        <v>121983293812823.47</v>
      </c>
      <c r="AC1846" s="261">
        <f t="shared" si="675"/>
        <v>1.1730965563164555E-5</v>
      </c>
      <c r="AD1846" s="435">
        <f t="shared" si="677"/>
        <v>-1.5404755755591639E-2</v>
      </c>
      <c r="AE1846" s="478">
        <f t="shared" si="676"/>
        <v>-5.2318781614303651E-2</v>
      </c>
    </row>
    <row r="1847" spans="17:31" x14ac:dyDescent="0.3">
      <c r="Q1847" s="353">
        <v>1818</v>
      </c>
      <c r="R1847" s="54">
        <f t="shared" si="669"/>
        <v>3.1843925782135206E-49</v>
      </c>
      <c r="S1847" s="253">
        <f t="shared" si="664"/>
        <v>9.3749673474075786E-20</v>
      </c>
      <c r="T1847" s="253">
        <f t="shared" si="665"/>
        <v>4.2578148438094032E-20</v>
      </c>
      <c r="U1847">
        <f t="shared" si="670"/>
        <v>1.9844746565589755E-50</v>
      </c>
      <c r="V1847" s="253">
        <f t="shared" si="671"/>
        <v>4.2578148438094032E-20</v>
      </c>
      <c r="W1847" s="253">
        <f t="shared" si="672"/>
        <v>5.1171525035981754E-20</v>
      </c>
      <c r="X1847">
        <f t="shared" si="666"/>
        <v>113.65676595692612</v>
      </c>
      <c r="Y1847">
        <f t="shared" si="667"/>
        <v>15.595425926280697</v>
      </c>
      <c r="Z1847" s="55">
        <f t="shared" si="668"/>
        <v>8.5124747496230029</v>
      </c>
      <c r="AA1847" s="477">
        <f t="shared" si="673"/>
        <v>3.9232712243843024E-35</v>
      </c>
      <c r="AB1847" s="253">
        <f t="shared" si="674"/>
        <v>123203126750951.7</v>
      </c>
      <c r="AC1847" s="261">
        <f t="shared" si="675"/>
        <v>1.1550252903886872E-5</v>
      </c>
      <c r="AD1847" s="435">
        <f t="shared" si="677"/>
        <v>-1.5404755755581177E-2</v>
      </c>
      <c r="AE1847" s="478">
        <f t="shared" si="676"/>
        <v>-5.2318781614303631E-2</v>
      </c>
    </row>
    <row r="1848" spans="17:31" x14ac:dyDescent="0.3">
      <c r="Q1848" s="353">
        <v>1819</v>
      </c>
      <c r="R1848" s="54">
        <f t="shared" si="669"/>
        <v>2.9879099389502555E-49</v>
      </c>
      <c r="S1848" s="253">
        <f t="shared" si="664"/>
        <v>9.139156698221893E-20</v>
      </c>
      <c r="T1848" s="253">
        <f t="shared" si="665"/>
        <v>4.1507170753346376E-20</v>
      </c>
      <c r="U1848">
        <f t="shared" si="670"/>
        <v>1.8620290696864814E-50</v>
      </c>
      <c r="V1848" s="253">
        <f t="shared" si="671"/>
        <v>4.1507170753346376E-20</v>
      </c>
      <c r="W1848" s="253">
        <f t="shared" si="672"/>
        <v>4.9884396228872554E-20</v>
      </c>
      <c r="X1848">
        <f t="shared" si="666"/>
        <v>113.65676595692612</v>
      </c>
      <c r="Y1848">
        <f t="shared" si="667"/>
        <v>15.595425926280697</v>
      </c>
      <c r="Z1848" s="55">
        <f t="shared" si="668"/>
        <v>8.5124747496230029</v>
      </c>
      <c r="AA1848" s="477">
        <f t="shared" si="673"/>
        <v>3.7180104539820585E-35</v>
      </c>
      <c r="AB1848" s="253">
        <f t="shared" si="674"/>
        <v>124435158018461.22</v>
      </c>
      <c r="AC1848" s="261">
        <f t="shared" si="675"/>
        <v>1.1372324078987222E-5</v>
      </c>
      <c r="AD1848" s="435">
        <f t="shared" si="677"/>
        <v>-1.5404755755588128E-2</v>
      </c>
      <c r="AE1848" s="478">
        <f t="shared" si="676"/>
        <v>-5.2318781614303631E-2</v>
      </c>
    </row>
    <row r="1849" spans="17:31" x14ac:dyDescent="0.3">
      <c r="Q1849" s="353">
        <v>1820</v>
      </c>
      <c r="R1849" s="54">
        <f t="shared" si="669"/>
        <v>2.8035506251199108E-49</v>
      </c>
      <c r="S1849" s="253">
        <f t="shared" si="664"/>
        <v>8.9092774470037263E-20</v>
      </c>
      <c r="T1849" s="253">
        <f t="shared" si="665"/>
        <v>4.0463131609688818E-20</v>
      </c>
      <c r="U1849">
        <f t="shared" si="670"/>
        <v>1.7471385915149205E-50</v>
      </c>
      <c r="V1849" s="253">
        <f t="shared" si="671"/>
        <v>4.0463131609688818E-20</v>
      </c>
      <c r="W1849" s="253">
        <f t="shared" si="672"/>
        <v>4.8629642860348446E-20</v>
      </c>
      <c r="X1849">
        <f t="shared" si="666"/>
        <v>113.65676595692612</v>
      </c>
      <c r="Y1849">
        <f t="shared" si="667"/>
        <v>15.595425926280697</v>
      </c>
      <c r="Z1849" s="55">
        <f t="shared" si="668"/>
        <v>8.5124747496230029</v>
      </c>
      <c r="AA1849" s="477">
        <f t="shared" si="673"/>
        <v>3.5234886770004736E-35</v>
      </c>
      <c r="AB1849" s="253">
        <f t="shared" si="674"/>
        <v>125679509598645.83</v>
      </c>
      <c r="AC1849" s="261">
        <f t="shared" si="675"/>
        <v>1.1197136204177111E-5</v>
      </c>
      <c r="AD1849" s="435">
        <f t="shared" si="677"/>
        <v>-1.5404755755581026E-2</v>
      </c>
      <c r="AE1849" s="478">
        <f t="shared" si="676"/>
        <v>-5.2318781614303554E-2</v>
      </c>
    </row>
    <row r="1850" spans="17:31" x14ac:dyDescent="0.3">
      <c r="Q1850" s="353">
        <v>1821</v>
      </c>
      <c r="R1850" s="54">
        <f t="shared" si="669"/>
        <v>2.6305666061580374E-49</v>
      </c>
      <c r="S1850" s="253">
        <f t="shared" si="664"/>
        <v>8.6851803999741477E-20</v>
      </c>
      <c r="T1850" s="253">
        <f t="shared" si="665"/>
        <v>3.9445353415975699E-20</v>
      </c>
      <c r="U1850">
        <f t="shared" si="670"/>
        <v>1.639337058510425E-50</v>
      </c>
      <c r="V1850" s="253">
        <f t="shared" si="671"/>
        <v>3.9445353415975699E-20</v>
      </c>
      <c r="W1850" s="253">
        <f t="shared" si="672"/>
        <v>4.7406450583765778E-20</v>
      </c>
      <c r="X1850">
        <f t="shared" si="666"/>
        <v>113.65676595692612</v>
      </c>
      <c r="Y1850">
        <f t="shared" si="667"/>
        <v>15.595425926280697</v>
      </c>
      <c r="Z1850" s="55">
        <f t="shared" si="668"/>
        <v>8.5124747496230029</v>
      </c>
      <c r="AA1850" s="477">
        <f t="shared" si="673"/>
        <v>3.3391440423880141E-35</v>
      </c>
      <c r="AB1850" s="253">
        <f t="shared" si="674"/>
        <v>126936304694632.28</v>
      </c>
      <c r="AC1850" s="261">
        <f t="shared" si="675"/>
        <v>1.1024647055789628E-5</v>
      </c>
      <c r="AD1850" s="435">
        <f t="shared" si="677"/>
        <v>-1.5404755755595356E-2</v>
      </c>
      <c r="AE1850" s="478">
        <f t="shared" si="676"/>
        <v>-5.2318781614303651E-2</v>
      </c>
    </row>
    <row r="1851" spans="17:31" x14ac:dyDescent="0.3">
      <c r="Q1851" s="353">
        <v>1822</v>
      </c>
      <c r="R1851" s="54">
        <f t="shared" si="669"/>
        <v>2.4682560063055203E-49</v>
      </c>
      <c r="S1851" s="253">
        <f t="shared" si="664"/>
        <v>8.4667201160587011E-20</v>
      </c>
      <c r="T1851" s="253">
        <f t="shared" si="665"/>
        <v>3.8453175624662943E-20</v>
      </c>
      <c r="U1851">
        <f t="shared" si="670"/>
        <v>1.5381870702514686E-50</v>
      </c>
      <c r="V1851" s="253">
        <f t="shared" si="671"/>
        <v>3.8453175624662943E-20</v>
      </c>
      <c r="W1851" s="253">
        <f t="shared" si="672"/>
        <v>4.6214025535924068E-20</v>
      </c>
      <c r="X1851">
        <f t="shared" si="666"/>
        <v>113.65676595692612</v>
      </c>
      <c r="Y1851">
        <f t="shared" si="667"/>
        <v>15.595425926280697</v>
      </c>
      <c r="Z1851" s="55">
        <f t="shared" si="668"/>
        <v>8.5124747496230029</v>
      </c>
      <c r="AA1851" s="477">
        <f t="shared" si="673"/>
        <v>3.1644440944556127E-35</v>
      </c>
      <c r="AB1851" s="253">
        <f t="shared" si="674"/>
        <v>128205667741578.61</v>
      </c>
      <c r="AC1851" s="261">
        <f t="shared" si="675"/>
        <v>1.0854815060603665E-5</v>
      </c>
      <c r="AD1851" s="435">
        <f t="shared" si="677"/>
        <v>-1.5404755755584528E-2</v>
      </c>
      <c r="AE1851" s="478">
        <f t="shared" si="676"/>
        <v>-5.2318781614303589E-2</v>
      </c>
    </row>
    <row r="1852" spans="17:31" x14ac:dyDescent="0.3">
      <c r="Q1852" s="353">
        <v>1823</v>
      </c>
      <c r="R1852" s="54">
        <f t="shared" si="669"/>
        <v>2.315960256775672E-49</v>
      </c>
      <c r="S1852" s="253">
        <f t="shared" si="664"/>
        <v>8.2537548124949656E-20</v>
      </c>
      <c r="T1852" s="253">
        <f t="shared" si="665"/>
        <v>3.748595430310731E-20</v>
      </c>
      <c r="U1852">
        <f t="shared" si="670"/>
        <v>1.4432782146940957E-50</v>
      </c>
      <c r="V1852" s="253">
        <f t="shared" si="671"/>
        <v>3.748595430310731E-20</v>
      </c>
      <c r="W1852" s="253">
        <f t="shared" si="672"/>
        <v>4.5051593821842346E-20</v>
      </c>
      <c r="X1852">
        <f t="shared" si="666"/>
        <v>113.65676595692612</v>
      </c>
      <c r="Y1852">
        <f t="shared" si="667"/>
        <v>15.595425926280697</v>
      </c>
      <c r="Z1852" s="55">
        <f t="shared" si="668"/>
        <v>8.5124747496230029</v>
      </c>
      <c r="AA1852" s="477">
        <f t="shared" si="673"/>
        <v>2.9988842349471171E-35</v>
      </c>
      <c r="AB1852" s="253">
        <f t="shared" si="674"/>
        <v>129487724418994.39</v>
      </c>
      <c r="AC1852" s="261">
        <f t="shared" si="675"/>
        <v>1.0687599285822987E-5</v>
      </c>
      <c r="AD1852" s="435">
        <f t="shared" si="677"/>
        <v>-1.5404755755588015E-2</v>
      </c>
      <c r="AE1852" s="478">
        <f t="shared" si="676"/>
        <v>-5.2318781614303513E-2</v>
      </c>
    </row>
    <row r="1853" spans="17:31" x14ac:dyDescent="0.3">
      <c r="Q1853" s="353">
        <v>1824</v>
      </c>
      <c r="R1853" s="54">
        <f t="shared" si="669"/>
        <v>2.1730614236376429E-49</v>
      </c>
      <c r="S1853" s="253">
        <f t="shared" si="664"/>
        <v>8.0461462728138554E-20</v>
      </c>
      <c r="T1853" s="253">
        <f t="shared" si="665"/>
        <v>3.6543061715646441E-20</v>
      </c>
      <c r="U1853">
        <f t="shared" si="670"/>
        <v>1.3542254029414192E-50</v>
      </c>
      <c r="V1853" s="253">
        <f t="shared" si="671"/>
        <v>3.6543061715646441E-20</v>
      </c>
      <c r="W1853" s="253">
        <f t="shared" si="672"/>
        <v>4.3918401012492113E-20</v>
      </c>
      <c r="X1853">
        <f t="shared" si="666"/>
        <v>113.65676595692612</v>
      </c>
      <c r="Y1853">
        <f t="shared" si="667"/>
        <v>15.595425926280697</v>
      </c>
      <c r="Z1853" s="55">
        <f t="shared" si="668"/>
        <v>8.5124747496230029</v>
      </c>
      <c r="AA1853" s="477">
        <f t="shared" si="673"/>
        <v>2.8419862655723411E-35</v>
      </c>
      <c r="AB1853" s="253">
        <f t="shared" si="674"/>
        <v>130782601663184.33</v>
      </c>
      <c r="AC1853" s="261">
        <f t="shared" si="675"/>
        <v>1.0522959429211285E-5</v>
      </c>
      <c r="AD1853" s="435">
        <f t="shared" si="677"/>
        <v>-1.5404755755588242E-2</v>
      </c>
      <c r="AE1853" s="478">
        <f t="shared" si="676"/>
        <v>-5.2318781614303533E-2</v>
      </c>
    </row>
    <row r="1854" spans="17:31" x14ac:dyDescent="0.3">
      <c r="Q1854" s="353">
        <v>1825</v>
      </c>
      <c r="R1854" s="54">
        <f t="shared" si="669"/>
        <v>2.0389797005741359E-49</v>
      </c>
      <c r="S1854" s="253">
        <f t="shared" si="664"/>
        <v>7.8437597571360844E-20</v>
      </c>
      <c r="T1854" s="253">
        <f t="shared" si="665"/>
        <v>3.5623885916193697E-20</v>
      </c>
      <c r="U1854">
        <f t="shared" si="670"/>
        <v>1.270667306760777E-50</v>
      </c>
      <c r="V1854" s="253">
        <f t="shared" si="671"/>
        <v>3.5623885916193697E-20</v>
      </c>
      <c r="W1854" s="253">
        <f t="shared" si="672"/>
        <v>4.2813711655167147E-20</v>
      </c>
      <c r="X1854">
        <f t="shared" si="666"/>
        <v>113.65676595692612</v>
      </c>
      <c r="Y1854">
        <f t="shared" si="667"/>
        <v>15.595425926280697</v>
      </c>
      <c r="Z1854" s="55">
        <f t="shared" si="668"/>
        <v>8.5124747496230029</v>
      </c>
      <c r="AA1854" s="477">
        <f t="shared" si="673"/>
        <v>2.6932970067930115E-35</v>
      </c>
      <c r="AB1854" s="253">
        <f t="shared" si="674"/>
        <v>132090427679816.17</v>
      </c>
      <c r="AC1854" s="261">
        <f t="shared" si="675"/>
        <v>1.0360855809378394E-5</v>
      </c>
      <c r="AD1854" s="435">
        <f t="shared" si="677"/>
        <v>-1.5404755755581305E-2</v>
      </c>
      <c r="AE1854" s="478">
        <f t="shared" si="676"/>
        <v>-5.2318781614303631E-2</v>
      </c>
    </row>
    <row r="1855" spans="17:31" x14ac:dyDescent="0.3">
      <c r="Q1855" s="353">
        <v>1826</v>
      </c>
      <c r="R1855" s="54">
        <f t="shared" si="669"/>
        <v>1.9131710563403956E-49</v>
      </c>
      <c r="S1855" s="253">
        <f t="shared" si="664"/>
        <v>7.6464639147246136E-20</v>
      </c>
      <c r="T1855" s="253">
        <f t="shared" si="665"/>
        <v>3.4727830351078863E-20</v>
      </c>
      <c r="U1855">
        <f t="shared" si="670"/>
        <v>1.1922648925088363E-50</v>
      </c>
      <c r="V1855" s="253">
        <f t="shared" si="671"/>
        <v>3.4727830351078863E-20</v>
      </c>
      <c r="W1855" s="253">
        <f t="shared" si="672"/>
        <v>4.1736808796167273E-20</v>
      </c>
      <c r="X1855">
        <f t="shared" si="666"/>
        <v>113.65676595692612</v>
      </c>
      <c r="Y1855">
        <f t="shared" si="667"/>
        <v>15.595425926280697</v>
      </c>
      <c r="Z1855" s="55">
        <f t="shared" si="668"/>
        <v>8.5124747496230029</v>
      </c>
      <c r="AA1855" s="477">
        <f t="shared" si="673"/>
        <v>2.5523869888721502E-35</v>
      </c>
      <c r="AB1855" s="253">
        <f t="shared" si="674"/>
        <v>133411331956614.33</v>
      </c>
      <c r="AC1855" s="261">
        <f t="shared" si="675"/>
        <v>1.0201249356216019E-5</v>
      </c>
      <c r="AD1855" s="435">
        <f t="shared" si="677"/>
        <v>-1.5404755755591465E-2</v>
      </c>
      <c r="AE1855" s="478">
        <f t="shared" si="676"/>
        <v>-5.2318781614303651E-2</v>
      </c>
    </row>
    <row r="1856" spans="17:31" x14ac:dyDescent="0.3">
      <c r="Q1856" s="353">
        <v>1827</v>
      </c>
      <c r="R1856" s="54">
        <f t="shared" si="669"/>
        <v>1.7951250273791246E-49</v>
      </c>
      <c r="S1856" s="253">
        <f t="shared" si="664"/>
        <v>7.4541306987370131E-20</v>
      </c>
      <c r="T1856" s="253">
        <f t="shared" si="665"/>
        <v>3.3854313471880282E-20</v>
      </c>
      <c r="U1856">
        <f t="shared" si="670"/>
        <v>1.1187000455161043E-50</v>
      </c>
      <c r="V1856" s="253">
        <f t="shared" si="671"/>
        <v>3.3854313471880282E-20</v>
      </c>
      <c r="W1856" s="253">
        <f t="shared" si="672"/>
        <v>4.0686993515489849E-20</v>
      </c>
      <c r="X1856">
        <f t="shared" si="666"/>
        <v>113.65676595692612</v>
      </c>
      <c r="Y1856">
        <f t="shared" si="667"/>
        <v>15.595425926280697</v>
      </c>
      <c r="Z1856" s="55">
        <f t="shared" si="668"/>
        <v>8.5124747496230029</v>
      </c>
      <c r="AA1856" s="477">
        <f t="shared" si="673"/>
        <v>2.418849211406158E-35</v>
      </c>
      <c r="AB1856" s="253">
        <f t="shared" si="674"/>
        <v>134745445276180.47</v>
      </c>
      <c r="AC1856" s="261">
        <f t="shared" si="675"/>
        <v>1.0044101601481696E-5</v>
      </c>
      <c r="AD1856" s="435">
        <f t="shared" si="677"/>
        <v>-1.5404755755584606E-2</v>
      </c>
      <c r="AE1856" s="478">
        <f t="shared" si="676"/>
        <v>-5.2318781614303686E-2</v>
      </c>
    </row>
    <row r="1857" spans="17:31" x14ac:dyDescent="0.3">
      <c r="Q1857" s="353">
        <v>1828</v>
      </c>
      <c r="R1857" s="54">
        <f t="shared" si="669"/>
        <v>1.6843626466349557E-49</v>
      </c>
      <c r="S1857" s="253">
        <f t="shared" si="664"/>
        <v>7.2666352831215441E-20</v>
      </c>
      <c r="T1857" s="253">
        <f t="shared" si="665"/>
        <v>3.3002768357993016E-20</v>
      </c>
      <c r="U1857">
        <f t="shared" si="670"/>
        <v>1.0496742793493422E-50</v>
      </c>
      <c r="V1857" s="253">
        <f t="shared" si="671"/>
        <v>3.3002768357993016E-20</v>
      </c>
      <c r="W1857" s="253">
        <f t="shared" si="672"/>
        <v>3.9663584473222425E-20</v>
      </c>
      <c r="X1857">
        <f t="shared" si="666"/>
        <v>113.65676595692612</v>
      </c>
      <c r="Y1857">
        <f t="shared" si="667"/>
        <v>15.595425926280697</v>
      </c>
      <c r="Z1857" s="55">
        <f t="shared" si="668"/>
        <v>8.5124747496230029</v>
      </c>
      <c r="AA1857" s="477">
        <f t="shared" si="673"/>
        <v>2.2922979677566687E-35</v>
      </c>
      <c r="AB1857" s="253">
        <f t="shared" si="674"/>
        <v>136092899728942.28</v>
      </c>
      <c r="AC1857" s="261">
        <f t="shared" si="675"/>
        <v>9.8893746695265945E-6</v>
      </c>
      <c r="AD1857" s="435">
        <f t="shared" si="677"/>
        <v>-1.5404755755584592E-2</v>
      </c>
      <c r="AE1857" s="478">
        <f t="shared" si="676"/>
        <v>-5.231878161430361E-2</v>
      </c>
    </row>
    <row r="1858" spans="17:31" x14ac:dyDescent="0.3">
      <c r="Q1858" s="353">
        <v>1829</v>
      </c>
      <c r="R1858" s="54">
        <f t="shared" si="669"/>
        <v>1.580434500164724E-49</v>
      </c>
      <c r="S1858" s="253">
        <f t="shared" si="664"/>
        <v>7.0838559816040969E-20</v>
      </c>
      <c r="T1858" s="253">
        <f t="shared" si="665"/>
        <v>3.2172642348693041E-20</v>
      </c>
      <c r="U1858">
        <f t="shared" si="670"/>
        <v>9.8490752471476486E-51</v>
      </c>
      <c r="V1858" s="253">
        <f t="shared" si="671"/>
        <v>3.2172642348693041E-20</v>
      </c>
      <c r="W1858" s="253">
        <f t="shared" si="672"/>
        <v>3.8665917467347928E-20</v>
      </c>
      <c r="X1858">
        <f t="shared" si="666"/>
        <v>113.65676595692612</v>
      </c>
      <c r="Y1858">
        <f t="shared" si="667"/>
        <v>15.595425926280697</v>
      </c>
      <c r="Z1858" s="55">
        <f t="shared" si="668"/>
        <v>8.5124747496230029</v>
      </c>
      <c r="AA1858" s="477">
        <f t="shared" si="673"/>
        <v>2.1723677309866957E-35</v>
      </c>
      <c r="AB1858" s="253">
        <f t="shared" si="674"/>
        <v>137453828726231.7</v>
      </c>
      <c r="AC1858" s="261">
        <f t="shared" si="675"/>
        <v>9.7370312681670362E-6</v>
      </c>
      <c r="AD1858" s="435">
        <f t="shared" si="677"/>
        <v>-1.5404755755588233E-2</v>
      </c>
      <c r="AE1858" s="478">
        <f t="shared" si="676"/>
        <v>-5.2318781614303568E-2</v>
      </c>
    </row>
    <row r="1859" spans="17:31" x14ac:dyDescent="0.3">
      <c r="Q1859" s="353">
        <v>1830</v>
      </c>
      <c r="R1859" s="54">
        <f t="shared" si="669"/>
        <v>1.4829189036583115E-49</v>
      </c>
      <c r="S1859" s="253">
        <f t="shared" si="664"/>
        <v>6.9056741687126187E-20</v>
      </c>
      <c r="T1859" s="253">
        <f t="shared" si="665"/>
        <v>3.1363396684455082E-20</v>
      </c>
      <c r="U1859">
        <f t="shared" si="670"/>
        <v>9.2413699308804821E-51</v>
      </c>
      <c r="V1859" s="253">
        <f t="shared" si="671"/>
        <v>3.1363396684455082E-20</v>
      </c>
      <c r="W1859" s="253">
        <f t="shared" si="672"/>
        <v>3.7693345002671105E-20</v>
      </c>
      <c r="X1859">
        <f t="shared" si="666"/>
        <v>113.65676595692612</v>
      </c>
      <c r="Y1859">
        <f t="shared" si="667"/>
        <v>15.595425926280697</v>
      </c>
      <c r="Z1859" s="55">
        <f t="shared" si="668"/>
        <v>8.5124747496230029</v>
      </c>
      <c r="AA1859" s="477">
        <f t="shared" si="673"/>
        <v>2.0587120980832425E-35</v>
      </c>
      <c r="AB1859" s="253">
        <f t="shared" si="674"/>
        <v>138828367013494.02</v>
      </c>
      <c r="AC1859" s="261">
        <f t="shared" si="675"/>
        <v>9.5870346796963991E-6</v>
      </c>
      <c r="AD1859" s="435">
        <f t="shared" si="677"/>
        <v>-1.5404755755588062E-2</v>
      </c>
      <c r="AE1859" s="478">
        <f t="shared" si="676"/>
        <v>-5.2318781614303637E-2</v>
      </c>
    </row>
    <row r="1860" spans="17:31" x14ac:dyDescent="0.3">
      <c r="Q1860" s="353">
        <v>1831</v>
      </c>
      <c r="R1860" s="54">
        <f t="shared" si="669"/>
        <v>1.391420191471376E-49</v>
      </c>
      <c r="S1860" s="253">
        <f t="shared" si="664"/>
        <v>6.7319742027880659E-20</v>
      </c>
      <c r="T1860" s="253">
        <f t="shared" si="665"/>
        <v>3.0574506157292591E-20</v>
      </c>
      <c r="U1860">
        <f t="shared" si="670"/>
        <v>8.6711611046037167E-51</v>
      </c>
      <c r="V1860" s="253">
        <f t="shared" si="671"/>
        <v>3.0574506157292591E-20</v>
      </c>
      <c r="W1860" s="253">
        <f t="shared" si="672"/>
        <v>3.6745235870588068E-20</v>
      </c>
      <c r="X1860">
        <f t="shared" si="666"/>
        <v>113.65676595692612</v>
      </c>
      <c r="Y1860">
        <f t="shared" si="667"/>
        <v>15.595425926280697</v>
      </c>
      <c r="Z1860" s="55">
        <f t="shared" si="668"/>
        <v>8.5124747496230029</v>
      </c>
      <c r="AA1860" s="477">
        <f t="shared" si="673"/>
        <v>1.9510027894169006E-35</v>
      </c>
      <c r="AB1860" s="253">
        <f t="shared" si="674"/>
        <v>140216650683628.95</v>
      </c>
      <c r="AC1860" s="261">
        <f t="shared" si="675"/>
        <v>9.4393487520352876E-6</v>
      </c>
      <c r="AD1860" s="435">
        <f t="shared" si="677"/>
        <v>-1.5404755755591823E-2</v>
      </c>
      <c r="AE1860" s="478">
        <f t="shared" si="676"/>
        <v>-5.2318781614303575E-2</v>
      </c>
    </row>
    <row r="1861" spans="17:31" x14ac:dyDescent="0.3">
      <c r="Q1861" s="353">
        <v>1832</v>
      </c>
      <c r="R1861" s="54">
        <f t="shared" si="669"/>
        <v>1.305567111227775E-49</v>
      </c>
      <c r="S1861" s="253">
        <f t="shared" si="664"/>
        <v>6.5626433509318957E-20</v>
      </c>
      <c r="T1861" s="253">
        <f t="shared" si="665"/>
        <v>2.9805458769892933E-20</v>
      </c>
      <c r="U1861">
        <f t="shared" si="670"/>
        <v>8.1361351687420914E-51</v>
      </c>
      <c r="V1861" s="253">
        <f t="shared" si="671"/>
        <v>2.9805458769892933E-20</v>
      </c>
      <c r="W1861" s="253">
        <f t="shared" si="672"/>
        <v>3.5820974739426023E-20</v>
      </c>
      <c r="X1861">
        <f t="shared" si="666"/>
        <v>113.65676595692612</v>
      </c>
      <c r="Y1861">
        <f t="shared" si="667"/>
        <v>15.595425926280697</v>
      </c>
      <c r="Z1861" s="55">
        <f t="shared" si="668"/>
        <v>8.5124747496230029</v>
      </c>
      <c r="AA1861" s="477">
        <f t="shared" si="673"/>
        <v>1.8489287005485007E-35</v>
      </c>
      <c r="AB1861" s="253">
        <f t="shared" si="674"/>
        <v>141618817190465.25</v>
      </c>
      <c r="AC1861" s="261">
        <f t="shared" si="675"/>
        <v>9.2939378900184027E-6</v>
      </c>
      <c r="AD1861" s="435">
        <f t="shared" si="677"/>
        <v>-1.5404755755584492E-2</v>
      </c>
      <c r="AE1861" s="478">
        <f t="shared" si="676"/>
        <v>-5.2318781614303568E-2</v>
      </c>
    </row>
    <row r="1862" spans="17:31" x14ac:dyDescent="0.3">
      <c r="Q1862" s="353">
        <v>1833</v>
      </c>
      <c r="R1862" s="54">
        <f t="shared" si="669"/>
        <v>1.2250113174778532E-49</v>
      </c>
      <c r="S1862" s="253">
        <f t="shared" si="664"/>
        <v>6.3975717158413147E-20</v>
      </c>
      <c r="T1862" s="253">
        <f t="shared" si="665"/>
        <v>2.9055755403326091E-20</v>
      </c>
      <c r="U1862">
        <f t="shared" si="670"/>
        <v>7.6341212768952651E-51</v>
      </c>
      <c r="V1862" s="253">
        <f t="shared" si="671"/>
        <v>2.9055755403326091E-20</v>
      </c>
      <c r="W1862" s="253">
        <f t="shared" si="672"/>
        <v>3.4919961755087055E-20</v>
      </c>
      <c r="X1862">
        <f t="shared" si="666"/>
        <v>113.65676595692612</v>
      </c>
      <c r="Y1862">
        <f t="shared" si="667"/>
        <v>15.595425926280697</v>
      </c>
      <c r="Z1862" s="55">
        <f t="shared" si="668"/>
        <v>8.5124747496230029</v>
      </c>
      <c r="AA1862" s="477">
        <f t="shared" si="673"/>
        <v>1.7521950036440857E-35</v>
      </c>
      <c r="AB1862" s="253">
        <f t="shared" si="674"/>
        <v>143035005362369.91</v>
      </c>
      <c r="AC1862" s="261">
        <f t="shared" si="675"/>
        <v>9.1507670468150657E-6</v>
      </c>
      <c r="AD1862" s="435">
        <f t="shared" si="677"/>
        <v>-1.5404755755587852E-2</v>
      </c>
      <c r="AE1862" s="478">
        <f t="shared" si="676"/>
        <v>-5.2318781614303526E-2</v>
      </c>
    </row>
    <row r="1863" spans="17:31" x14ac:dyDescent="0.3">
      <c r="Q1863" s="353">
        <v>1834</v>
      </c>
      <c r="R1863" s="54">
        <f t="shared" si="669"/>
        <v>1.1494259583006726E-49</v>
      </c>
      <c r="S1863" s="253">
        <f t="shared" si="664"/>
        <v>6.2366521644850869E-20</v>
      </c>
      <c r="T1863" s="253">
        <f t="shared" si="665"/>
        <v>2.8324909493112697E-20</v>
      </c>
      <c r="U1863">
        <f t="shared" si="670"/>
        <v>7.1630825277151239E-51</v>
      </c>
      <c r="V1863" s="253">
        <f t="shared" si="671"/>
        <v>2.8324909493112697E-20</v>
      </c>
      <c r="W1863" s="253">
        <f t="shared" si="672"/>
        <v>3.4041612151738172E-20</v>
      </c>
      <c r="X1863">
        <f t="shared" si="666"/>
        <v>113.65676595692612</v>
      </c>
      <c r="Y1863">
        <f t="shared" si="667"/>
        <v>15.595425926280697</v>
      </c>
      <c r="Z1863" s="55">
        <f t="shared" si="668"/>
        <v>8.5124747496230029</v>
      </c>
      <c r="AA1863" s="477">
        <f t="shared" si="673"/>
        <v>1.6605222959027569E-35</v>
      </c>
      <c r="AB1863" s="253">
        <f t="shared" si="674"/>
        <v>144465355415993.59</v>
      </c>
      <c r="AC1863" s="261">
        <f t="shared" si="675"/>
        <v>9.0098017154826242E-6</v>
      </c>
      <c r="AD1863" s="435">
        <f t="shared" si="677"/>
        <v>-1.5404755755584953E-2</v>
      </c>
      <c r="AE1863" s="478">
        <f t="shared" si="676"/>
        <v>-5.2318781614303589E-2</v>
      </c>
    </row>
    <row r="1864" spans="17:31" x14ac:dyDescent="0.3">
      <c r="Q1864" s="353">
        <v>1835</v>
      </c>
      <c r="R1864" s="54">
        <f t="shared" si="669"/>
        <v>1.0785043491153743E-49</v>
      </c>
      <c r="S1864" s="253">
        <f t="shared" si="664"/>
        <v>6.0797802585729218E-20</v>
      </c>
      <c r="T1864" s="253">
        <f t="shared" si="665"/>
        <v>2.7612446713437853E-20</v>
      </c>
      <c r="U1864">
        <f t="shared" si="670"/>
        <v>6.721107700259765E-51</v>
      </c>
      <c r="V1864" s="253">
        <f t="shared" si="671"/>
        <v>2.7612446713437853E-20</v>
      </c>
      <c r="W1864" s="253">
        <f t="shared" si="672"/>
        <v>3.3185355872291365E-20</v>
      </c>
      <c r="X1864">
        <f t="shared" si="666"/>
        <v>113.65676595692612</v>
      </c>
      <c r="Y1864">
        <f t="shared" si="667"/>
        <v>15.595425926280697</v>
      </c>
      <c r="Z1864" s="55">
        <f t="shared" si="668"/>
        <v>8.5124747496230029</v>
      </c>
      <c r="AA1864" s="477">
        <f t="shared" si="673"/>
        <v>1.5736457925377387E-35</v>
      </c>
      <c r="AB1864" s="253">
        <f t="shared" si="674"/>
        <v>145910008970153.53</v>
      </c>
      <c r="AC1864" s="261">
        <f t="shared" si="675"/>
        <v>8.8710079206493983E-6</v>
      </c>
      <c r="AD1864" s="435">
        <f t="shared" si="677"/>
        <v>-1.5404755755581151E-2</v>
      </c>
      <c r="AE1864" s="478">
        <f t="shared" si="676"/>
        <v>-5.2318781614303513E-2</v>
      </c>
    </row>
    <row r="1865" spans="17:31" x14ac:dyDescent="0.3">
      <c r="Q1865" s="353">
        <v>1836</v>
      </c>
      <c r="R1865" s="54">
        <f t="shared" si="669"/>
        <v>1.0119587283207232E-49</v>
      </c>
      <c r="S1865" s="253">
        <f t="shared" si="664"/>
        <v>5.9268541867742348E-20</v>
      </c>
      <c r="T1865" s="253">
        <f t="shared" si="665"/>
        <v>2.6917904669310129E-20</v>
      </c>
      <c r="U1865">
        <f t="shared" si="670"/>
        <v>6.3064034992907522E-51</v>
      </c>
      <c r="V1865" s="253">
        <f t="shared" si="671"/>
        <v>2.6917904669310129E-20</v>
      </c>
      <c r="W1865" s="253">
        <f t="shared" si="672"/>
        <v>3.2350637198432216E-20</v>
      </c>
      <c r="X1865">
        <f t="shared" si="666"/>
        <v>113.65676595692612</v>
      </c>
      <c r="Y1865">
        <f t="shared" si="667"/>
        <v>15.595425926280697</v>
      </c>
      <c r="Z1865" s="55">
        <f t="shared" si="668"/>
        <v>8.5124747496230029</v>
      </c>
      <c r="AA1865" s="477">
        <f t="shared" si="673"/>
        <v>1.4913145619796889E-35</v>
      </c>
      <c r="AB1865" s="253">
        <f t="shared" si="674"/>
        <v>147369109059855.06</v>
      </c>
      <c r="AC1865" s="261">
        <f t="shared" si="675"/>
        <v>8.7343522103259373E-6</v>
      </c>
      <c r="AD1865" s="435">
        <f t="shared" si="677"/>
        <v>-1.5404755755584677E-2</v>
      </c>
      <c r="AE1865" s="478">
        <f t="shared" si="676"/>
        <v>-5.2318781614303672E-2</v>
      </c>
    </row>
    <row r="1866" spans="17:31" x14ac:dyDescent="0.3">
      <c r="Q1866" s="353">
        <v>1837</v>
      </c>
      <c r="R1866" s="54">
        <f t="shared" si="669"/>
        <v>9.4951908971388391E-50</v>
      </c>
      <c r="S1866" s="253">
        <f t="shared" si="664"/>
        <v>5.7777746986415526E-20</v>
      </c>
      <c r="T1866" s="253">
        <f t="shared" si="665"/>
        <v>2.6240832596462465E-20</v>
      </c>
      <c r="U1866">
        <f t="shared" si="670"/>
        <v>5.917287279049187E-51</v>
      </c>
      <c r="V1866" s="253">
        <f t="shared" si="671"/>
        <v>2.6240832596462465E-20</v>
      </c>
      <c r="W1866" s="253">
        <f t="shared" si="672"/>
        <v>3.1536914389953058E-20</v>
      </c>
      <c r="X1866">
        <f t="shared" si="666"/>
        <v>113.65676595692612</v>
      </c>
      <c r="Y1866">
        <f t="shared" si="667"/>
        <v>15.595425926280697</v>
      </c>
      <c r="Z1866" s="55">
        <f t="shared" si="668"/>
        <v>8.5124747496230029</v>
      </c>
      <c r="AA1866" s="477">
        <f t="shared" si="673"/>
        <v>1.4132908010932428E-35</v>
      </c>
      <c r="AB1866" s="253">
        <f t="shared" si="674"/>
        <v>148842800150453.63</v>
      </c>
      <c r="AC1866" s="261">
        <f t="shared" si="675"/>
        <v>8.5998016478425241E-6</v>
      </c>
      <c r="AD1866" s="435">
        <f t="shared" si="677"/>
        <v>-1.5404755755595082E-2</v>
      </c>
      <c r="AE1866" s="478">
        <f t="shared" si="676"/>
        <v>-5.2318781614303561E-2</v>
      </c>
    </row>
    <row r="1867" spans="17:31" x14ac:dyDescent="0.3">
      <c r="Q1867" s="353">
        <v>1838</v>
      </c>
      <c r="R1867" s="54">
        <f t="shared" si="669"/>
        <v>8.9093208695102066E-50</v>
      </c>
      <c r="S1867" s="253">
        <f t="shared" si="664"/>
        <v>5.6324450401962168E-20</v>
      </c>
      <c r="T1867" s="253">
        <f t="shared" si="665"/>
        <v>2.5580791068802732E-20</v>
      </c>
      <c r="U1867">
        <f t="shared" si="670"/>
        <v>5.5521802159876395E-51</v>
      </c>
      <c r="V1867" s="253">
        <f t="shared" si="671"/>
        <v>2.5580791068802732E-20</v>
      </c>
      <c r="W1867" s="253">
        <f t="shared" si="672"/>
        <v>3.0743659333159439E-20</v>
      </c>
      <c r="X1867">
        <f t="shared" si="666"/>
        <v>113.65676595692612</v>
      </c>
      <c r="Y1867">
        <f t="shared" si="667"/>
        <v>15.595425926280697</v>
      </c>
      <c r="Z1867" s="55">
        <f t="shared" si="668"/>
        <v>8.5124747496230029</v>
      </c>
      <c r="AA1867" s="477">
        <f t="shared" si="673"/>
        <v>1.3393491483133412E-35</v>
      </c>
      <c r="AB1867" s="253">
        <f t="shared" si="674"/>
        <v>150331228151958.16</v>
      </c>
      <c r="AC1867" s="261">
        <f t="shared" si="675"/>
        <v>8.4673238039110664E-6</v>
      </c>
      <c r="AD1867" s="435">
        <f t="shared" si="677"/>
        <v>-1.5404755755581079E-2</v>
      </c>
      <c r="AE1867" s="478">
        <f t="shared" si="676"/>
        <v>-5.2318781614303631E-2</v>
      </c>
    </row>
    <row r="1868" spans="17:31" x14ac:dyDescent="0.3">
      <c r="Q1868" s="353">
        <v>1839</v>
      </c>
      <c r="R1868" s="54">
        <f t="shared" si="669"/>
        <v>8.359600056046084E-50</v>
      </c>
      <c r="S1868" s="253">
        <f t="shared" si="664"/>
        <v>5.4907708911338976E-20</v>
      </c>
      <c r="T1868" s="253">
        <f t="shared" si="665"/>
        <v>2.4937351713220961E-20</v>
      </c>
      <c r="U1868">
        <f t="shared" si="670"/>
        <v>5.2096009027565596E-51</v>
      </c>
      <c r="V1868" s="253">
        <f t="shared" si="671"/>
        <v>2.4937351713220961E-20</v>
      </c>
      <c r="W1868" s="253">
        <f t="shared" si="672"/>
        <v>2.9970357198118018E-20</v>
      </c>
      <c r="X1868">
        <f t="shared" si="666"/>
        <v>113.65676595692612</v>
      </c>
      <c r="Y1868">
        <f t="shared" si="667"/>
        <v>15.595425926280697</v>
      </c>
      <c r="Z1868" s="55">
        <f t="shared" si="668"/>
        <v>8.5124747496230029</v>
      </c>
      <c r="AA1868" s="477">
        <f t="shared" si="673"/>
        <v>1.269276032717432E-35</v>
      </c>
      <c r="AB1868" s="253">
        <f t="shared" si="674"/>
        <v>151834540433477.75</v>
      </c>
      <c r="AC1868" s="261">
        <f t="shared" si="675"/>
        <v>8.3368867488083095E-6</v>
      </c>
      <c r="AD1868" s="435">
        <f t="shared" si="677"/>
        <v>-1.5404755755591611E-2</v>
      </c>
      <c r="AE1868" s="478">
        <f t="shared" si="676"/>
        <v>-5.2318781614303533E-2</v>
      </c>
    </row>
    <row r="1869" spans="17:31" x14ac:dyDescent="0.3">
      <c r="Q1869" s="353">
        <v>1840</v>
      </c>
      <c r="R1869" s="54">
        <f t="shared" si="669"/>
        <v>7.8437979864662263E-50</v>
      </c>
      <c r="S1869" s="253">
        <f t="shared" si="664"/>
        <v>5.3526603036100021E-20</v>
      </c>
      <c r="T1869" s="253">
        <f t="shared" si="665"/>
        <v>2.4310096931571944E-20</v>
      </c>
      <c r="U1869">
        <f t="shared" si="670"/>
        <v>4.88815933745303E-51</v>
      </c>
      <c r="V1869" s="253">
        <f t="shared" si="671"/>
        <v>2.4310096931571944E-20</v>
      </c>
      <c r="W1869" s="253">
        <f t="shared" si="672"/>
        <v>2.9216506104528077E-20</v>
      </c>
      <c r="X1869">
        <f t="shared" si="666"/>
        <v>113.65676595692612</v>
      </c>
      <c r="Y1869">
        <f t="shared" si="667"/>
        <v>15.595425926280697</v>
      </c>
      <c r="Z1869" s="55">
        <f t="shared" si="668"/>
        <v>8.5124747496230029</v>
      </c>
      <c r="AA1869" s="477">
        <f t="shared" si="673"/>
        <v>1.202869057153419E-35</v>
      </c>
      <c r="AB1869" s="253">
        <f t="shared" si="674"/>
        <v>153352885837812.53</v>
      </c>
      <c r="AC1869" s="261">
        <f t="shared" si="675"/>
        <v>8.2084590446809191E-6</v>
      </c>
      <c r="AD1869" s="435">
        <f t="shared" si="677"/>
        <v>-1.5404755755588031E-2</v>
      </c>
      <c r="AE1869" s="478">
        <f t="shared" si="676"/>
        <v>-5.2318781614303596E-2</v>
      </c>
    </row>
    <row r="1870" spans="17:31" x14ac:dyDescent="0.3">
      <c r="Q1870" s="353">
        <v>1841</v>
      </c>
      <c r="R1870" s="54">
        <f t="shared" si="669"/>
        <v>7.3598218144411741E-50</v>
      </c>
      <c r="S1870" s="253">
        <f t="shared" si="664"/>
        <v>5.2180236425645898E-20</v>
      </c>
      <c r="T1870" s="253">
        <f t="shared" si="665"/>
        <v>2.3698619629649808E-20</v>
      </c>
      <c r="U1870">
        <f t="shared" si="670"/>
        <v>4.5865512837434716E-51</v>
      </c>
      <c r="V1870" s="253">
        <f t="shared" si="671"/>
        <v>2.3698619629649808E-20</v>
      </c>
      <c r="W1870" s="253">
        <f t="shared" si="672"/>
        <v>2.848161679599609E-20</v>
      </c>
      <c r="X1870">
        <f t="shared" si="666"/>
        <v>113.65676595692612</v>
      </c>
      <c r="Y1870">
        <f t="shared" si="667"/>
        <v>15.595425926280697</v>
      </c>
      <c r="Z1870" s="55">
        <f t="shared" si="668"/>
        <v>8.5124747496230029</v>
      </c>
      <c r="AA1870" s="477">
        <f t="shared" si="673"/>
        <v>1.139936413641606E-35</v>
      </c>
      <c r="AB1870" s="253">
        <f t="shared" si="674"/>
        <v>154886414696190.66</v>
      </c>
      <c r="AC1870" s="261">
        <f t="shared" si="675"/>
        <v>8.0820097379678901E-6</v>
      </c>
      <c r="AD1870" s="435">
        <f t="shared" si="677"/>
        <v>-1.5404755755584624E-2</v>
      </c>
      <c r="AE1870" s="478">
        <f t="shared" si="676"/>
        <v>-5.2318781614303617E-2</v>
      </c>
    </row>
    <row r="1871" spans="17:31" x14ac:dyDescent="0.3">
      <c r="Q1871" s="353">
        <v>1842</v>
      </c>
      <c r="R1871" s="54">
        <f t="shared" si="669"/>
        <v>6.9057078259517211E-50</v>
      </c>
      <c r="S1871" s="253">
        <f t="shared" si="664"/>
        <v>5.0867735275485271E-20</v>
      </c>
      <c r="T1871" s="253">
        <f t="shared" si="665"/>
        <v>2.3102522952980724E-20</v>
      </c>
      <c r="U1871">
        <f t="shared" si="670"/>
        <v>4.3035529789767254E-51</v>
      </c>
      <c r="V1871" s="253">
        <f t="shared" si="671"/>
        <v>2.3102522952980724E-20</v>
      </c>
      <c r="W1871" s="253">
        <f t="shared" si="672"/>
        <v>2.7765212322504547E-20</v>
      </c>
      <c r="X1871">
        <f t="shared" si="666"/>
        <v>113.65676595692612</v>
      </c>
      <c r="Y1871">
        <f t="shared" si="667"/>
        <v>15.595425926280697</v>
      </c>
      <c r="Z1871" s="55">
        <f t="shared" si="668"/>
        <v>8.5124747496230029</v>
      </c>
      <c r="AA1871" s="477">
        <f t="shared" si="673"/>
        <v>1.0802963293620983E-35</v>
      </c>
      <c r="AB1871" s="253">
        <f t="shared" si="674"/>
        <v>156435278843152.56</v>
      </c>
      <c r="AC1871" s="261">
        <f t="shared" si="675"/>
        <v>7.9575083519401803E-6</v>
      </c>
      <c r="AD1871" s="435">
        <f t="shared" si="677"/>
        <v>-1.5404755755591798E-2</v>
      </c>
      <c r="AE1871" s="478">
        <f t="shared" si="676"/>
        <v>-5.2318781614303631E-2</v>
      </c>
    </row>
    <row r="1872" spans="17:31" x14ac:dyDescent="0.3">
      <c r="Q1872" s="353">
        <v>1843</v>
      </c>
      <c r="R1872" s="54">
        <f t="shared" si="669"/>
        <v>6.4796134715975892E-50</v>
      </c>
      <c r="S1872" s="253">
        <f t="shared" si="664"/>
        <v>4.9588247760125399E-20</v>
      </c>
      <c r="T1872" s="253">
        <f t="shared" si="665"/>
        <v>2.2521420029259658E-20</v>
      </c>
      <c r="U1872">
        <f t="shared" si="670"/>
        <v>4.0380161688158972E-51</v>
      </c>
      <c r="V1872" s="253">
        <f t="shared" si="671"/>
        <v>2.2521420029259658E-20</v>
      </c>
      <c r="W1872" s="253">
        <f t="shared" si="672"/>
        <v>2.7066827730865742E-20</v>
      </c>
      <c r="X1872">
        <f t="shared" si="666"/>
        <v>113.65676595692612</v>
      </c>
      <c r="Y1872">
        <f t="shared" si="667"/>
        <v>15.595425926280697</v>
      </c>
      <c r="Z1872" s="55">
        <f t="shared" si="668"/>
        <v>8.5124747496230029</v>
      </c>
      <c r="AA1872" s="477">
        <f t="shared" si="673"/>
        <v>1.0237765416274689E-35</v>
      </c>
      <c r="AB1872" s="253">
        <f t="shared" si="674"/>
        <v>157999631631584.09</v>
      </c>
      <c r="AC1872" s="261">
        <f t="shared" si="675"/>
        <v>7.8349248793555441E-6</v>
      </c>
      <c r="AD1872" s="435">
        <f t="shared" si="677"/>
        <v>-1.5404755755581229E-2</v>
      </c>
      <c r="AE1872" s="478">
        <f t="shared" si="676"/>
        <v>-5.2318781614303651E-2</v>
      </c>
    </row>
    <row r="1873" spans="17:31" x14ac:dyDescent="0.3">
      <c r="Q1873" s="353">
        <v>1844</v>
      </c>
      <c r="R1873" s="54">
        <f t="shared" si="669"/>
        <v>6.0798098905267079E-50</v>
      </c>
      <c r="S1873" s="253">
        <f t="shared" si="664"/>
        <v>4.8340943480230564E-20</v>
      </c>
      <c r="T1873" s="253">
        <f t="shared" si="665"/>
        <v>2.1954933717267136E-20</v>
      </c>
      <c r="U1873">
        <f t="shared" si="670"/>
        <v>3.7888634482421696E-51</v>
      </c>
      <c r="V1873" s="253">
        <f t="shared" si="671"/>
        <v>2.1954933717267136E-20</v>
      </c>
      <c r="W1873" s="253">
        <f t="shared" si="672"/>
        <v>2.6386009762963428E-20</v>
      </c>
      <c r="X1873">
        <f t="shared" si="666"/>
        <v>113.65676595692612</v>
      </c>
      <c r="Y1873">
        <f t="shared" si="667"/>
        <v>15.595425926280697</v>
      </c>
      <c r="Z1873" s="55">
        <f t="shared" si="668"/>
        <v>8.5124747496230029</v>
      </c>
      <c r="AA1873" s="477">
        <f t="shared" si="673"/>
        <v>9.7021380032421433E-36</v>
      </c>
      <c r="AB1873" s="253">
        <f t="shared" si="674"/>
        <v>159579627947899.94</v>
      </c>
      <c r="AC1873" s="261">
        <f t="shared" si="675"/>
        <v>7.7142297752257198E-6</v>
      </c>
      <c r="AD1873" s="435">
        <f t="shared" si="677"/>
        <v>-1.5404755755584474E-2</v>
      </c>
      <c r="AE1873" s="478">
        <f t="shared" si="676"/>
        <v>-5.2318781614303596E-2</v>
      </c>
    </row>
    <row r="1874" spans="17:31" x14ac:dyDescent="0.3">
      <c r="Q1874" s="353">
        <v>1845</v>
      </c>
      <c r="R1874" s="54">
        <f t="shared" si="669"/>
        <v>5.7046748956512455E-50</v>
      </c>
      <c r="S1874" s="253">
        <f t="shared" si="664"/>
        <v>4.7125012923686198E-20</v>
      </c>
      <c r="T1874" s="253">
        <f t="shared" si="665"/>
        <v>2.1402696362101555E-20</v>
      </c>
      <c r="U1874">
        <f t="shared" si="670"/>
        <v>3.555083890026901E-51</v>
      </c>
      <c r="V1874" s="253">
        <f t="shared" si="671"/>
        <v>2.1402696362101555E-20</v>
      </c>
      <c r="W1874" s="253">
        <f t="shared" si="672"/>
        <v>2.5722316561584643E-20</v>
      </c>
      <c r="X1874">
        <f t="shared" si="666"/>
        <v>113.65676595692612</v>
      </c>
      <c r="Y1874">
        <f t="shared" si="667"/>
        <v>15.595425926280697</v>
      </c>
      <c r="Z1874" s="55">
        <f t="shared" si="668"/>
        <v>8.5124747496230029</v>
      </c>
      <c r="AA1874" s="477">
        <f t="shared" si="673"/>
        <v>9.1945339638586819E-36</v>
      </c>
      <c r="AB1874" s="253">
        <f t="shared" si="674"/>
        <v>161175424227378.94</v>
      </c>
      <c r="AC1874" s="261">
        <f t="shared" si="675"/>
        <v>7.5953939496959359E-6</v>
      </c>
      <c r="AD1874" s="435">
        <f t="shared" si="677"/>
        <v>-1.540475575558114E-2</v>
      </c>
      <c r="AE1874" s="478">
        <f t="shared" si="676"/>
        <v>-5.231878161430361E-2</v>
      </c>
    </row>
    <row r="1875" spans="17:31" x14ac:dyDescent="0.3">
      <c r="Q1875" s="353">
        <v>1846</v>
      </c>
      <c r="R1875" s="54">
        <f t="shared" si="669"/>
        <v>5.3526863916881862E-50</v>
      </c>
      <c r="S1875" s="253">
        <f t="shared" si="664"/>
        <v>4.5939666940215855E-20</v>
      </c>
      <c r="T1875" s="253">
        <f t="shared" si="665"/>
        <v>2.0864349556566763E-20</v>
      </c>
      <c r="U1875">
        <f t="shared" si="670"/>
        <v>3.3357289429347076E-51</v>
      </c>
      <c r="V1875" s="253">
        <f t="shared" si="671"/>
        <v>2.0864349556566763E-20</v>
      </c>
      <c r="W1875" s="253">
        <f t="shared" si="672"/>
        <v>2.5075317383649093E-20</v>
      </c>
      <c r="X1875">
        <f t="shared" si="666"/>
        <v>113.65676595692612</v>
      </c>
      <c r="Y1875">
        <f t="shared" si="667"/>
        <v>15.595425926280697</v>
      </c>
      <c r="Z1875" s="55">
        <f t="shared" si="668"/>
        <v>8.5124747496230029</v>
      </c>
      <c r="AA1875" s="477">
        <f t="shared" si="673"/>
        <v>8.7134871493582627E-36</v>
      </c>
      <c r="AB1875" s="253">
        <f t="shared" si="674"/>
        <v>162787178469652.72</v>
      </c>
      <c r="AC1875" s="261">
        <f t="shared" si="675"/>
        <v>7.4783887610333465E-6</v>
      </c>
      <c r="AD1875" s="435">
        <f t="shared" si="677"/>
        <v>-1.5404755755594945E-2</v>
      </c>
      <c r="AE1875" s="478">
        <f t="shared" si="676"/>
        <v>-5.2318781614303554E-2</v>
      </c>
    </row>
    <row r="1876" spans="17:31" x14ac:dyDescent="0.3">
      <c r="Q1876" s="353">
        <v>1847</v>
      </c>
      <c r="R1876" s="54">
        <f t="shared" si="669"/>
        <v>5.0224161993184134E-50</v>
      </c>
      <c r="S1876" s="253">
        <f t="shared" si="664"/>
        <v>4.4784136229216723E-20</v>
      </c>
      <c r="T1876" s="253">
        <f t="shared" si="665"/>
        <v>2.0339543908563064E-20</v>
      </c>
      <c r="U1876">
        <f t="shared" si="670"/>
        <v>3.1299085830146484E-51</v>
      </c>
      <c r="V1876" s="253">
        <f t="shared" si="671"/>
        <v>2.0339543908563064E-20</v>
      </c>
      <c r="W1876" s="253">
        <f t="shared" si="672"/>
        <v>2.4444592320653658E-20</v>
      </c>
      <c r="X1876">
        <f t="shared" si="666"/>
        <v>113.65676595692612</v>
      </c>
      <c r="Y1876">
        <f t="shared" si="667"/>
        <v>15.595425926280697</v>
      </c>
      <c r="Z1876" s="55">
        <f t="shared" si="668"/>
        <v>8.5124747496230029</v>
      </c>
      <c r="AA1876" s="477">
        <f t="shared" si="673"/>
        <v>8.2576081180919466E-36</v>
      </c>
      <c r="AB1876" s="253">
        <f t="shared" si="674"/>
        <v>164415050254349.25</v>
      </c>
      <c r="AC1876" s="261">
        <f t="shared" si="675"/>
        <v>7.3631860087242641E-6</v>
      </c>
      <c r="AD1876" s="435">
        <f t="shared" si="677"/>
        <v>-1.5404755755591915E-2</v>
      </c>
      <c r="AE1876" s="478">
        <f t="shared" si="676"/>
        <v>-5.2318781614303637E-2</v>
      </c>
    </row>
    <row r="1877" spans="17:31" x14ac:dyDescent="0.3">
      <c r="Q1877" s="353">
        <v>1848</v>
      </c>
      <c r="R1877" s="54">
        <f t="shared" si="669"/>
        <v>4.7125242604060721E-50</v>
      </c>
      <c r="S1877" s="253">
        <f t="shared" si="664"/>
        <v>4.365767084047602E-20</v>
      </c>
      <c r="T1877" s="253">
        <f t="shared" si="665"/>
        <v>1.9827938814328364E-20</v>
      </c>
      <c r="U1877">
        <f t="shared" si="670"/>
        <v>2.9367877023635355E-51</v>
      </c>
      <c r="V1877" s="253">
        <f t="shared" si="671"/>
        <v>1.9827938814328364E-20</v>
      </c>
      <c r="W1877" s="253">
        <f t="shared" si="672"/>
        <v>2.3829732026147657E-20</v>
      </c>
      <c r="X1877">
        <f t="shared" si="666"/>
        <v>113.65676595692612</v>
      </c>
      <c r="Y1877">
        <f t="shared" si="667"/>
        <v>15.595425926280697</v>
      </c>
      <c r="Z1877" s="55">
        <f t="shared" si="668"/>
        <v>8.5124747496230029</v>
      </c>
      <c r="AA1877" s="477">
        <f t="shared" si="673"/>
        <v>7.8255801223049938E-36</v>
      </c>
      <c r="AB1877" s="253">
        <f t="shared" si="674"/>
        <v>166059200756892.75</v>
      </c>
      <c r="AC1877" s="261">
        <f t="shared" si="675"/>
        <v>7.2497579266769543E-6</v>
      </c>
      <c r="AD1877" s="435">
        <f t="shared" si="677"/>
        <v>-1.5404755755581164E-2</v>
      </c>
      <c r="AE1877" s="478">
        <f t="shared" si="676"/>
        <v>-5.2318781614303561E-2</v>
      </c>
    </row>
    <row r="1878" spans="17:31" x14ac:dyDescent="0.3">
      <c r="Q1878" s="353">
        <v>1849</v>
      </c>
      <c r="R1878" s="54">
        <f t="shared" si="669"/>
        <v>4.4217532007661178E-50</v>
      </c>
      <c r="S1878" s="253">
        <f t="shared" si="664"/>
        <v>4.2559539687446289E-20</v>
      </c>
      <c r="T1878" s="253">
        <f t="shared" si="665"/>
        <v>1.9329202237383117E-20</v>
      </c>
      <c r="U1878">
        <f t="shared" si="670"/>
        <v>2.7555827207089157E-51</v>
      </c>
      <c r="V1878" s="253">
        <f t="shared" si="671"/>
        <v>1.9329202237383117E-20</v>
      </c>
      <c r="W1878" s="253">
        <f t="shared" si="672"/>
        <v>2.3230337450063172E-20</v>
      </c>
      <c r="X1878">
        <f t="shared" si="666"/>
        <v>113.65676595692612</v>
      </c>
      <c r="Y1878">
        <f t="shared" si="667"/>
        <v>15.595425926280697</v>
      </c>
      <c r="Z1878" s="55">
        <f t="shared" si="668"/>
        <v>8.5124747496230029</v>
      </c>
      <c r="AA1878" s="477">
        <f t="shared" si="673"/>
        <v>7.4161553048808842E-36</v>
      </c>
      <c r="AB1878" s="253">
        <f t="shared" si="674"/>
        <v>167719792764461.69</v>
      </c>
      <c r="AC1878" s="261">
        <f t="shared" si="675"/>
        <v>7.1380771765293326E-6</v>
      </c>
      <c r="AD1878" s="435">
        <f t="shared" si="677"/>
        <v>-1.5404755755591474E-2</v>
      </c>
      <c r="AE1878" s="478">
        <f t="shared" si="676"/>
        <v>-5.2318781614303519E-2</v>
      </c>
    </row>
    <row r="1879" spans="17:31" x14ac:dyDescent="0.3">
      <c r="Q1879" s="353">
        <v>1850</v>
      </c>
      <c r="R1879" s="54">
        <f t="shared" si="669"/>
        <v>4.1489232284187005E-50</v>
      </c>
      <c r="S1879" s="253">
        <f t="shared" si="664"/>
        <v>4.1489030072763403E-20</v>
      </c>
      <c r="T1879" s="253">
        <f t="shared" si="665"/>
        <v>1.8843010493035559E-20</v>
      </c>
      <c r="U1879">
        <f t="shared" si="670"/>
        <v>2.585558406063364E-51</v>
      </c>
      <c r="V1879" s="253">
        <f t="shared" si="671"/>
        <v>1.8843010493035559E-20</v>
      </c>
      <c r="W1879" s="253">
        <f t="shared" si="672"/>
        <v>2.2646019579727843E-20</v>
      </c>
      <c r="X1879">
        <f t="shared" si="666"/>
        <v>113.65676595692612</v>
      </c>
      <c r="Y1879">
        <f t="shared" si="667"/>
        <v>15.595425926280697</v>
      </c>
      <c r="Z1879" s="55">
        <f t="shared" si="668"/>
        <v>8.5124747496230029</v>
      </c>
      <c r="AA1879" s="477">
        <f t="shared" si="673"/>
        <v>7.0281510950670625E-36</v>
      </c>
      <c r="AB1879" s="253">
        <f t="shared" si="674"/>
        <v>169396990692106.31</v>
      </c>
      <c r="AC1879" s="261">
        <f t="shared" si="675"/>
        <v>7.0281168410604096E-6</v>
      </c>
      <c r="AD1879" s="435">
        <f t="shared" si="677"/>
        <v>-1.5404755755581189E-2</v>
      </c>
      <c r="AE1879" s="478">
        <f t="shared" si="676"/>
        <v>-5.231878161430354E-2</v>
      </c>
    </row>
    <row r="1880" spans="17:31" x14ac:dyDescent="0.3">
      <c r="Q1880" s="353">
        <v>1851</v>
      </c>
      <c r="R1880" s="54">
        <f t="shared" si="669"/>
        <v>3.8929273466302489E-50</v>
      </c>
      <c r="S1880" s="253">
        <f t="shared" si="664"/>
        <v>4.0445447225699352E-20</v>
      </c>
      <c r="T1880" s="253">
        <f t="shared" si="665"/>
        <v>1.8369048038307341E-20</v>
      </c>
      <c r="U1880">
        <f t="shared" si="670"/>
        <v>2.4260248915500082E-51</v>
      </c>
      <c r="V1880" s="253">
        <f t="shared" si="671"/>
        <v>1.8369048038307341E-20</v>
      </c>
      <c r="W1880" s="253">
        <f t="shared" si="672"/>
        <v>2.2076399187392011E-20</v>
      </c>
      <c r="X1880">
        <f t="shared" si="666"/>
        <v>113.65676595692612</v>
      </c>
      <c r="Y1880">
        <f t="shared" si="667"/>
        <v>15.595425926280697</v>
      </c>
      <c r="Z1880" s="55">
        <f t="shared" si="668"/>
        <v>8.5124747496230029</v>
      </c>
      <c r="AA1880" s="477">
        <f t="shared" si="673"/>
        <v>6.6604467927719209E-36</v>
      </c>
      <c r="AB1880" s="253">
        <f t="shared" si="674"/>
        <v>171090960599027.38</v>
      </c>
      <c r="AC1880" s="261">
        <f t="shared" si="675"/>
        <v>6.9198504177021145E-6</v>
      </c>
      <c r="AD1880" s="435">
        <f t="shared" si="677"/>
        <v>-1.5404755755591528E-2</v>
      </c>
      <c r="AE1880" s="478">
        <f t="shared" si="676"/>
        <v>-5.2318781614303499E-2</v>
      </c>
    </row>
    <row r="1881" spans="17:31" x14ac:dyDescent="0.3">
      <c r="Q1881" s="353">
        <v>1852</v>
      </c>
      <c r="R1881" s="54">
        <f t="shared" si="669"/>
        <v>3.652726862318367E-50</v>
      </c>
      <c r="S1881" s="253">
        <f t="shared" si="664"/>
        <v>3.9428113851249267E-20</v>
      </c>
      <c r="T1881" s="253">
        <f t="shared" si="665"/>
        <v>1.7907007267143044E-20</v>
      </c>
      <c r="U1881">
        <f t="shared" si="670"/>
        <v>2.276334876295187E-51</v>
      </c>
      <c r="V1881" s="253">
        <f t="shared" si="671"/>
        <v>1.7907007267143044E-20</v>
      </c>
      <c r="W1881" s="253">
        <f t="shared" si="672"/>
        <v>2.1521106584106223E-20</v>
      </c>
      <c r="X1881">
        <f t="shared" si="666"/>
        <v>113.65676595692612</v>
      </c>
      <c r="Y1881">
        <f t="shared" si="667"/>
        <v>15.595425926280697</v>
      </c>
      <c r="Z1881" s="55">
        <f t="shared" si="668"/>
        <v>8.5124747496230029</v>
      </c>
      <c r="AA1881" s="477">
        <f t="shared" si="673"/>
        <v>6.3119803315671984E-36</v>
      </c>
      <c r="AB1881" s="253">
        <f t="shared" si="674"/>
        <v>172801870205017.66</v>
      </c>
      <c r="AC1881" s="261">
        <f t="shared" si="675"/>
        <v>6.8132518121522573E-6</v>
      </c>
      <c r="AD1881" s="435">
        <f t="shared" si="677"/>
        <v>-1.5404755755581145E-2</v>
      </c>
      <c r="AE1881" s="478">
        <f t="shared" si="676"/>
        <v>-5.2318781614303526E-2</v>
      </c>
    </row>
    <row r="1882" spans="17:31" x14ac:dyDescent="0.3">
      <c r="Q1882" s="353">
        <v>1853</v>
      </c>
      <c r="R1882" s="54">
        <f t="shared" si="669"/>
        <v>3.427347171596071E-50</v>
      </c>
      <c r="S1882" s="253">
        <f t="shared" si="664"/>
        <v>3.8436369690561742E-20</v>
      </c>
      <c r="T1882" s="253">
        <f t="shared" si="665"/>
        <v>1.7456588310771501E-20</v>
      </c>
      <c r="U1882">
        <f t="shared" si="670"/>
        <v>2.1358809990309663E-51</v>
      </c>
      <c r="V1882" s="253">
        <f t="shared" si="671"/>
        <v>1.7456588310771501E-20</v>
      </c>
      <c r="W1882" s="253">
        <f t="shared" si="672"/>
        <v>2.0979781379790242E-20</v>
      </c>
      <c r="X1882">
        <f t="shared" si="666"/>
        <v>113.65676595692612</v>
      </c>
      <c r="Y1882">
        <f t="shared" si="667"/>
        <v>15.595425926280697</v>
      </c>
      <c r="Z1882" s="55">
        <f t="shared" si="668"/>
        <v>8.5124747496230029</v>
      </c>
      <c r="AA1882" s="477">
        <f t="shared" si="673"/>
        <v>5.9817452110461545E-36</v>
      </c>
      <c r="AB1882" s="253">
        <f t="shared" si="674"/>
        <v>174529888907067.84</v>
      </c>
      <c r="AC1882" s="261">
        <f t="shared" si="675"/>
        <v>6.7082953320847577E-6</v>
      </c>
      <c r="AD1882" s="435">
        <f t="shared" si="677"/>
        <v>-1.5404755755584584E-2</v>
      </c>
      <c r="AE1882" s="478">
        <f t="shared" si="676"/>
        <v>-5.2318781614303617E-2</v>
      </c>
    </row>
    <row r="1883" spans="17:31" x14ac:dyDescent="0.3">
      <c r="Q1883" s="353">
        <v>1854</v>
      </c>
      <c r="R1883" s="54">
        <f t="shared" si="669"/>
        <v>3.2158738053553811E-50</v>
      </c>
      <c r="S1883" s="253">
        <f t="shared" si="664"/>
        <v>3.7469571092423026E-20</v>
      </c>
      <c r="T1883" s="253">
        <f t="shared" si="665"/>
        <v>1.7017498843087384E-20</v>
      </c>
      <c r="U1883">
        <f t="shared" si="670"/>
        <v>2.0040933737510145E-51</v>
      </c>
      <c r="V1883" s="253">
        <f t="shared" si="671"/>
        <v>1.7017498843087384E-20</v>
      </c>
      <c r="W1883" s="253">
        <f t="shared" si="672"/>
        <v>2.0452072249335642E-20</v>
      </c>
      <c r="X1883">
        <f t="shared" si="666"/>
        <v>113.65676595692612</v>
      </c>
      <c r="Y1883">
        <f t="shared" si="667"/>
        <v>15.595425926280697</v>
      </c>
      <c r="Z1883" s="55">
        <f t="shared" si="668"/>
        <v>8.5124747496230029</v>
      </c>
      <c r="AA1883" s="477">
        <f t="shared" si="673"/>
        <v>5.6687875896770247E-36</v>
      </c>
      <c r="AB1883" s="253">
        <f t="shared" si="674"/>
        <v>176275187796138.53</v>
      </c>
      <c r="AC1883" s="261">
        <f t="shared" si="675"/>
        <v>6.6049556809575932E-6</v>
      </c>
      <c r="AD1883" s="435">
        <f t="shared" si="677"/>
        <v>-1.5404755755595113E-2</v>
      </c>
      <c r="AE1883" s="478">
        <f t="shared" si="676"/>
        <v>-5.231878161430354E-2</v>
      </c>
    </row>
    <row r="1884" spans="17:31" x14ac:dyDescent="0.3">
      <c r="Q1884" s="353">
        <v>1855</v>
      </c>
      <c r="R1884" s="54">
        <f t="shared" si="669"/>
        <v>3.0174487188453798E-50</v>
      </c>
      <c r="S1884" s="253">
        <f t="shared" si="664"/>
        <v>3.6527090595522231E-20</v>
      </c>
      <c r="T1884" s="253">
        <f t="shared" si="665"/>
        <v>1.6589453890929258E-20</v>
      </c>
      <c r="U1884">
        <f t="shared" si="670"/>
        <v>1.8804372774208537E-51</v>
      </c>
      <c r="V1884" s="253">
        <f t="shared" si="671"/>
        <v>1.6589453890929258E-20</v>
      </c>
      <c r="W1884" s="253">
        <f t="shared" si="672"/>
        <v>1.9937636704592973E-20</v>
      </c>
      <c r="X1884">
        <f t="shared" si="666"/>
        <v>113.65676595692612</v>
      </c>
      <c r="Y1884">
        <f t="shared" si="667"/>
        <v>15.595425926280697</v>
      </c>
      <c r="Z1884" s="55">
        <f t="shared" si="668"/>
        <v>8.5124747496230029</v>
      </c>
      <c r="AA1884" s="477">
        <f t="shared" si="673"/>
        <v>5.372203529754838E-36</v>
      </c>
      <c r="AB1884" s="253">
        <f t="shared" si="674"/>
        <v>178037939674099.91</v>
      </c>
      <c r="AC1884" s="261">
        <f t="shared" si="675"/>
        <v>6.503207951916003E-6</v>
      </c>
      <c r="AD1884" s="435">
        <f t="shared" si="677"/>
        <v>-1.5404755755581197E-2</v>
      </c>
      <c r="AE1884" s="478">
        <f t="shared" si="676"/>
        <v>-5.2318781614303589E-2</v>
      </c>
    </row>
    <row r="1885" spans="17:31" x14ac:dyDescent="0.3">
      <c r="Q1885" s="353">
        <v>1856</v>
      </c>
      <c r="R1885" s="54">
        <f t="shared" si="669"/>
        <v>2.8312668101898498E-50</v>
      </c>
      <c r="S1885" s="253">
        <f t="shared" si="664"/>
        <v>3.5608316521223834E-20</v>
      </c>
      <c r="T1885" s="253">
        <f t="shared" si="665"/>
        <v>1.6172175649129652E-20</v>
      </c>
      <c r="U1885">
        <f t="shared" si="670"/>
        <v>1.7644109803604718E-51</v>
      </c>
      <c r="V1885" s="253">
        <f t="shared" si="671"/>
        <v>1.6172175649129652E-20</v>
      </c>
      <c r="W1885" s="253">
        <f t="shared" si="672"/>
        <v>1.9436140872094182E-20</v>
      </c>
      <c r="X1885">
        <f t="shared" si="666"/>
        <v>113.65676595692612</v>
      </c>
      <c r="Y1885">
        <f t="shared" si="667"/>
        <v>15.595425926280697</v>
      </c>
      <c r="Z1885" s="55">
        <f t="shared" si="668"/>
        <v>8.5124747496230029</v>
      </c>
      <c r="AA1885" s="477">
        <f t="shared" si="673"/>
        <v>5.0911363864940036E-36</v>
      </c>
      <c r="AB1885" s="253">
        <f t="shared" si="674"/>
        <v>179818319070840.91</v>
      </c>
      <c r="AC1885" s="261">
        <f t="shared" si="675"/>
        <v>6.403027621788916E-6</v>
      </c>
      <c r="AD1885" s="435">
        <f t="shared" si="677"/>
        <v>-1.540475575559159E-2</v>
      </c>
      <c r="AE1885" s="478">
        <f t="shared" si="676"/>
        <v>-5.231878161430361E-2</v>
      </c>
    </row>
    <row r="1886" spans="17:31" x14ac:dyDescent="0.3">
      <c r="Q1886" s="353">
        <v>1857</v>
      </c>
      <c r="R1886" s="54">
        <f t="shared" si="669"/>
        <v>2.6565726537185157E-50</v>
      </c>
      <c r="S1886" s="253">
        <f t="shared" si="664"/>
        <v>3.4712652576580992E-20</v>
      </c>
      <c r="T1886" s="253">
        <f t="shared" si="665"/>
        <v>1.5765393300216221E-20</v>
      </c>
      <c r="U1886">
        <f t="shared" si="670"/>
        <v>1.6555437104961514E-51</v>
      </c>
      <c r="V1886" s="253">
        <f t="shared" si="671"/>
        <v>1.5765393300216221E-20</v>
      </c>
      <c r="W1886" s="253">
        <f t="shared" si="672"/>
        <v>1.8947259276364771E-20</v>
      </c>
      <c r="X1886">
        <f t="shared" si="666"/>
        <v>113.65676595692612</v>
      </c>
      <c r="Y1886">
        <f t="shared" si="667"/>
        <v>15.595425926280697</v>
      </c>
      <c r="Z1886" s="55">
        <f t="shared" si="668"/>
        <v>8.5124747496230029</v>
      </c>
      <c r="AA1886" s="477">
        <f t="shared" si="673"/>
        <v>4.8247743337203891E-36</v>
      </c>
      <c r="AB1886" s="253">
        <f t="shared" si="674"/>
        <v>181616502261549.31</v>
      </c>
      <c r="AC1886" s="261">
        <f t="shared" si="675"/>
        <v>6.3043905451790171E-6</v>
      </c>
      <c r="AD1886" s="435">
        <f t="shared" si="677"/>
        <v>-1.5404755755581308E-2</v>
      </c>
      <c r="AE1886" s="478">
        <f t="shared" si="676"/>
        <v>-5.2318781614303596E-2</v>
      </c>
    </row>
    <row r="1887" spans="17:31" x14ac:dyDescent="0.3">
      <c r="Q1887" s="353">
        <v>1858</v>
      </c>
      <c r="R1887" s="54">
        <f t="shared" si="669"/>
        <v>2.4926574348575112E-50</v>
      </c>
      <c r="S1887" s="253">
        <f t="shared" ref="S1887:S1950" si="678">$C$11*R1887^$C$7</f>
        <v>3.38395174673369E-20</v>
      </c>
      <c r="T1887" s="253">
        <f t="shared" ref="T1887:T1950" si="679">$C$8*S1887</f>
        <v>1.5368842838649157E-20</v>
      </c>
      <c r="U1887">
        <f t="shared" si="670"/>
        <v>1.553393743221554E-51</v>
      </c>
      <c r="V1887" s="253">
        <f t="shared" si="671"/>
        <v>1.5368842838649157E-20</v>
      </c>
      <c r="W1887" s="253">
        <f t="shared" si="672"/>
        <v>1.8470674628687743E-20</v>
      </c>
      <c r="X1887">
        <f t="shared" ref="X1887:X1950" si="680">(($C$8*$C$11)/($C$9+$C$10))^(1/(1-$C$7))</f>
        <v>113.65676595692612</v>
      </c>
      <c r="Y1887">
        <f t="shared" ref="Y1887:Y1950" si="681">$C$11*$C$17^$C$7</f>
        <v>15.595425926280697</v>
      </c>
      <c r="Z1887" s="55">
        <f t="shared" ref="Z1887:Z1950" si="682">(1-$C$8)*Y1887</f>
        <v>8.5124747496230029</v>
      </c>
      <c r="AA1887" s="477">
        <f t="shared" si="673"/>
        <v>4.5723480190161753E-36</v>
      </c>
      <c r="AB1887" s="253">
        <f t="shared" si="674"/>
        <v>183432667284164.81</v>
      </c>
      <c r="AC1887" s="261">
        <f t="shared" si="675"/>
        <v>6.2072729486426731E-6</v>
      </c>
      <c r="AD1887" s="435">
        <f t="shared" si="677"/>
        <v>-1.540475575559164E-2</v>
      </c>
      <c r="AE1887" s="478">
        <f t="shared" si="676"/>
        <v>-5.2318781614303519E-2</v>
      </c>
    </row>
    <row r="1888" spans="17:31" x14ac:dyDescent="0.3">
      <c r="Q1888" s="353">
        <v>1859</v>
      </c>
      <c r="R1888" s="54">
        <f t="shared" ref="R1888:R1951" si="683">AA1888/AB1888</f>
        <v>2.3388560741425055E-50</v>
      </c>
      <c r="S1888" s="253">
        <f t="shared" si="678"/>
        <v>3.2988344520658896E-20</v>
      </c>
      <c r="T1888" s="253">
        <f t="shared" si="679"/>
        <v>1.4982266899478897E-20</v>
      </c>
      <c r="U1888">
        <f t="shared" ref="U1888:U1951" si="684">($C$9+$C$10)*R1888</f>
        <v>1.4575466091177426E-51</v>
      </c>
      <c r="V1888" s="253">
        <f t="shared" ref="V1888:V1951" si="685">T1888-U1888</f>
        <v>1.4982266899478897E-20</v>
      </c>
      <c r="W1888" s="253">
        <f t="shared" ref="W1888:W1951" si="686">(1-$C$8)*S1888</f>
        <v>1.8006077621179999E-20</v>
      </c>
      <c r="X1888">
        <f t="shared" si="680"/>
        <v>113.65676595692612</v>
      </c>
      <c r="Y1888">
        <f t="shared" si="681"/>
        <v>15.595425926280697</v>
      </c>
      <c r="Z1888" s="55">
        <f t="shared" si="682"/>
        <v>8.5124747496230029</v>
      </c>
      <c r="AA1888" s="477">
        <f t="shared" ref="AA1888:AA1951" si="687">AA1887*(1-$C$9)</f>
        <v>4.3331283415446743E-36</v>
      </c>
      <c r="AB1888" s="253">
        <f t="shared" ref="AB1888:AB1951" si="688">AB1887*(1+$C$10)</f>
        <v>185266993957006.47</v>
      </c>
      <c r="AC1888" s="261">
        <f t="shared" ref="AC1888:AC1951" si="689">$C$11*(AA1888^$C$7)*(AB1888^(1-$C$7))</f>
        <v>6.1116514249605856E-6</v>
      </c>
      <c r="AD1888" s="435">
        <f t="shared" si="677"/>
        <v>-1.5404755755584549E-2</v>
      </c>
      <c r="AE1888" s="478">
        <f t="shared" ref="AE1888:AE1951" si="690">(AA1888-AA1887)/AA1887</f>
        <v>-5.2318781614303596E-2</v>
      </c>
    </row>
    <row r="1889" spans="17:31" x14ac:dyDescent="0.3">
      <c r="Q1889" s="353">
        <v>1860</v>
      </c>
      <c r="R1889" s="54">
        <f t="shared" si="683"/>
        <v>2.1945445286853035E-50</v>
      </c>
      <c r="S1889" s="253">
        <f t="shared" si="678"/>
        <v>3.2158581317363412E-20</v>
      </c>
      <c r="T1889" s="253">
        <f t="shared" si="679"/>
        <v>1.4605414591314293E-20</v>
      </c>
      <c r="U1889">
        <f t="shared" si="684"/>
        <v>1.3676134122600423E-51</v>
      </c>
      <c r="V1889" s="253">
        <f t="shared" si="685"/>
        <v>1.4605414591314293E-20</v>
      </c>
      <c r="W1889" s="253">
        <f t="shared" si="686"/>
        <v>1.7553166726049119E-20</v>
      </c>
      <c r="X1889">
        <f t="shared" si="680"/>
        <v>113.65676595692612</v>
      </c>
      <c r="Y1889">
        <f t="shared" si="681"/>
        <v>15.595425926280697</v>
      </c>
      <c r="Z1889" s="55">
        <f t="shared" si="682"/>
        <v>8.5124747496230029</v>
      </c>
      <c r="AA1889" s="477">
        <f t="shared" si="687"/>
        <v>4.1064243461366493E-36</v>
      </c>
      <c r="AB1889" s="253">
        <f t="shared" si="688"/>
        <v>187119663896576.53</v>
      </c>
      <c r="AC1889" s="261">
        <f t="shared" si="689"/>
        <v>6.0175029274957757E-6</v>
      </c>
      <c r="AD1889" s="435">
        <f t="shared" ref="AD1889:AD1952" si="691">(AC1889-AC1888)/AC1888</f>
        <v>-1.5404755755588116E-2</v>
      </c>
      <c r="AE1889" s="478">
        <f t="shared" si="690"/>
        <v>-5.2318781614303533E-2</v>
      </c>
    </row>
    <row r="1890" spans="17:31" x14ac:dyDescent="0.3">
      <c r="Q1890" s="353">
        <v>1861</v>
      </c>
      <c r="R1890" s="54">
        <f t="shared" si="683"/>
        <v>2.0591372601447051E-50</v>
      </c>
      <c r="S1890" s="253">
        <f t="shared" si="678"/>
        <v>3.1349689333389403E-20</v>
      </c>
      <c r="T1890" s="253">
        <f t="shared" si="679"/>
        <v>1.423804133349112E-20</v>
      </c>
      <c r="U1890">
        <f t="shared" si="684"/>
        <v>1.2832292522883332E-51</v>
      </c>
      <c r="V1890" s="253">
        <f t="shared" si="685"/>
        <v>1.423804133349112E-20</v>
      </c>
      <c r="W1890" s="253">
        <f t="shared" si="686"/>
        <v>1.7111647999898284E-20</v>
      </c>
      <c r="X1890">
        <f t="shared" si="680"/>
        <v>113.65676595692612</v>
      </c>
      <c r="Y1890">
        <f t="shared" si="681"/>
        <v>15.595425926280697</v>
      </c>
      <c r="Z1890" s="55">
        <f t="shared" si="682"/>
        <v>8.5124747496230029</v>
      </c>
      <c r="AA1890" s="477">
        <f t="shared" si="687"/>
        <v>3.8915812275554666E-36</v>
      </c>
      <c r="AB1890" s="253">
        <f t="shared" si="688"/>
        <v>188990860535542.31</v>
      </c>
      <c r="AC1890" s="261">
        <f t="shared" si="689"/>
        <v>5.9248047646391875E-6</v>
      </c>
      <c r="AD1890" s="435">
        <f t="shared" si="691"/>
        <v>-1.5404755755584677E-2</v>
      </c>
      <c r="AE1890" s="478">
        <f t="shared" si="690"/>
        <v>-5.2318781614303561E-2</v>
      </c>
    </row>
    <row r="1891" spans="17:31" x14ac:dyDescent="0.3">
      <c r="Q1891" s="353">
        <v>1862</v>
      </c>
      <c r="R1891" s="54">
        <f t="shared" si="683"/>
        <v>1.9320848589280382E-50</v>
      </c>
      <c r="S1891" s="253">
        <f t="shared" si="678"/>
        <v>3.0561143590292139E-20</v>
      </c>
      <c r="T1891" s="253">
        <f t="shared" si="679"/>
        <v>1.3879908697337389E-20</v>
      </c>
      <c r="U1891">
        <f t="shared" si="684"/>
        <v>1.2040517438383898E-51</v>
      </c>
      <c r="V1891" s="253">
        <f t="shared" si="685"/>
        <v>1.3879908697337389E-20</v>
      </c>
      <c r="W1891" s="253">
        <f t="shared" si="686"/>
        <v>1.668123489295475E-20</v>
      </c>
      <c r="X1891">
        <f t="shared" si="680"/>
        <v>113.65676595692612</v>
      </c>
      <c r="Y1891">
        <f t="shared" si="681"/>
        <v>15.595425926280697</v>
      </c>
      <c r="Z1891" s="55">
        <f t="shared" si="682"/>
        <v>8.5124747496230029</v>
      </c>
      <c r="AA1891" s="477">
        <f t="shared" si="687"/>
        <v>3.6879784391766684E-36</v>
      </c>
      <c r="AB1891" s="253">
        <f t="shared" si="688"/>
        <v>190880769140897.75</v>
      </c>
      <c r="AC1891" s="261">
        <f t="shared" si="689"/>
        <v>5.8335345943404184E-6</v>
      </c>
      <c r="AD1891" s="435">
        <f t="shared" si="691"/>
        <v>-1.5404755755580981E-2</v>
      </c>
      <c r="AE1891" s="478">
        <f t="shared" si="690"/>
        <v>-5.2318781614303672E-2</v>
      </c>
    </row>
    <row r="1892" spans="17:31" x14ac:dyDescent="0.3">
      <c r="Q1892" s="353">
        <v>1863</v>
      </c>
      <c r="R1892" s="54">
        <f t="shared" si="683"/>
        <v>1.8128718149836432E-50</v>
      </c>
      <c r="S1892" s="253">
        <f t="shared" si="678"/>
        <v>2.9792432314526833E-20</v>
      </c>
      <c r="T1892" s="253">
        <f t="shared" si="679"/>
        <v>1.3530784251430675E-20</v>
      </c>
      <c r="U1892">
        <f t="shared" si="684"/>
        <v>1.1297596273269185E-51</v>
      </c>
      <c r="V1892" s="253">
        <f t="shared" si="685"/>
        <v>1.3530784251430675E-20</v>
      </c>
      <c r="W1892" s="253">
        <f t="shared" si="686"/>
        <v>1.6261648063096157E-20</v>
      </c>
      <c r="X1892">
        <f t="shared" si="680"/>
        <v>113.65676595692612</v>
      </c>
      <c r="Y1892">
        <f t="shared" si="681"/>
        <v>15.595425926280697</v>
      </c>
      <c r="Z1892" s="55">
        <f t="shared" si="682"/>
        <v>8.5124747496230029</v>
      </c>
      <c r="AA1892" s="477">
        <f t="shared" si="687"/>
        <v>3.4950279006191241E-36</v>
      </c>
      <c r="AB1892" s="253">
        <f t="shared" si="688"/>
        <v>192789576832306.72</v>
      </c>
      <c r="AC1892" s="261">
        <f t="shared" si="689"/>
        <v>5.7436704187227883E-6</v>
      </c>
      <c r="AD1892" s="435">
        <f t="shared" si="691"/>
        <v>-1.5404755755595342E-2</v>
      </c>
      <c r="AE1892" s="478">
        <f t="shared" si="690"/>
        <v>-5.2318781614303575E-2</v>
      </c>
    </row>
    <row r="1893" spans="17:31" x14ac:dyDescent="0.3">
      <c r="Q1893" s="353">
        <v>1864</v>
      </c>
      <c r="R1893" s="54">
        <f t="shared" si="683"/>
        <v>1.7010144261393939E-50</v>
      </c>
      <c r="S1893" s="253">
        <f t="shared" si="678"/>
        <v>2.9043056605303703E-20</v>
      </c>
      <c r="T1893" s="253">
        <f t="shared" si="679"/>
        <v>1.3190441410748382E-20</v>
      </c>
      <c r="U1893">
        <f t="shared" si="684"/>
        <v>1.0600514654536083E-51</v>
      </c>
      <c r="V1893" s="253">
        <f t="shared" si="685"/>
        <v>1.3190441410748382E-20</v>
      </c>
      <c r="W1893" s="253">
        <f t="shared" si="686"/>
        <v>1.585261519455532E-20</v>
      </c>
      <c r="X1893">
        <f t="shared" si="680"/>
        <v>113.65676595692612</v>
      </c>
      <c r="Y1893">
        <f t="shared" si="681"/>
        <v>15.595425926280697</v>
      </c>
      <c r="Z1893" s="55">
        <f t="shared" si="682"/>
        <v>8.5124747496230029</v>
      </c>
      <c r="AA1893" s="477">
        <f t="shared" si="687"/>
        <v>3.3121722991507343E-36</v>
      </c>
      <c r="AB1893" s="253">
        <f t="shared" si="688"/>
        <v>194717472600629.78</v>
      </c>
      <c r="AC1893" s="261">
        <f t="shared" si="689"/>
        <v>5.6551905787817868E-6</v>
      </c>
      <c r="AD1893" s="435">
        <f t="shared" si="691"/>
        <v>-1.5404755755584693E-2</v>
      </c>
      <c r="AE1893" s="478">
        <f t="shared" si="690"/>
        <v>-5.2318781614303554E-2</v>
      </c>
    </row>
    <row r="1894" spans="17:31" x14ac:dyDescent="0.3">
      <c r="Q1894" s="353">
        <v>1865</v>
      </c>
      <c r="R1894" s="54">
        <f t="shared" si="683"/>
        <v>1.5960588355004227E-50</v>
      </c>
      <c r="S1894" s="253">
        <f t="shared" si="678"/>
        <v>2.8312530110795409E-20</v>
      </c>
      <c r="T1894" s="253">
        <f t="shared" si="679"/>
        <v>1.2858659289611333E-20</v>
      </c>
      <c r="U1894">
        <f t="shared" si="684"/>
        <v>9.9464442013130541E-52</v>
      </c>
      <c r="V1894" s="253">
        <f t="shared" si="685"/>
        <v>1.2858659289611333E-20</v>
      </c>
      <c r="W1894" s="253">
        <f t="shared" si="686"/>
        <v>1.5453870821184075E-20</v>
      </c>
      <c r="X1894">
        <f t="shared" si="680"/>
        <v>113.65676595692612</v>
      </c>
      <c r="Y1894">
        <f t="shared" si="681"/>
        <v>15.595425926280697</v>
      </c>
      <c r="Z1894" s="55">
        <f t="shared" si="682"/>
        <v>8.5124747496230029</v>
      </c>
      <c r="AA1894" s="477">
        <f t="shared" si="687"/>
        <v>3.1388834799625214E-36</v>
      </c>
      <c r="AB1894" s="253">
        <f t="shared" si="688"/>
        <v>196664647326636.09</v>
      </c>
      <c r="AC1894" s="261">
        <f t="shared" si="689"/>
        <v>5.568073749164352E-6</v>
      </c>
      <c r="AD1894" s="435">
        <f t="shared" si="691"/>
        <v>-1.540475575558784E-2</v>
      </c>
      <c r="AE1894" s="478">
        <f t="shared" si="690"/>
        <v>-5.2318781614303526E-2</v>
      </c>
    </row>
    <row r="1895" spans="17:31" x14ac:dyDescent="0.3">
      <c r="Q1895" s="353">
        <v>1866</v>
      </c>
      <c r="R1895" s="54">
        <f t="shared" si="683"/>
        <v>1.4975791899428676E-50</v>
      </c>
      <c r="S1895" s="253">
        <f t="shared" si="678"/>
        <v>2.7600378712491039E-20</v>
      </c>
      <c r="T1895" s="253">
        <f t="shared" si="679"/>
        <v>1.2535222558327309E-20</v>
      </c>
      <c r="U1895">
        <f t="shared" si="684"/>
        <v>9.3327310488175247E-52</v>
      </c>
      <c r="V1895" s="253">
        <f t="shared" si="685"/>
        <v>1.2535222558327309E-20</v>
      </c>
      <c r="W1895" s="253">
        <f t="shared" si="686"/>
        <v>1.5065156154163729E-20</v>
      </c>
      <c r="X1895">
        <f t="shared" si="680"/>
        <v>113.65676595692612</v>
      </c>
      <c r="Y1895">
        <f t="shared" si="681"/>
        <v>15.595425926280697</v>
      </c>
      <c r="Z1895" s="55">
        <f t="shared" si="682"/>
        <v>8.5124747496230029</v>
      </c>
      <c r="AA1895" s="477">
        <f t="shared" si="687"/>
        <v>2.9746609206616168E-36</v>
      </c>
      <c r="AB1895" s="253">
        <f t="shared" si="688"/>
        <v>198631293799902.47</v>
      </c>
      <c r="AC1895" s="261">
        <f t="shared" si="689"/>
        <v>5.4822989330293915E-6</v>
      </c>
      <c r="AD1895" s="435">
        <f t="shared" si="691"/>
        <v>-1.5404755755584859E-2</v>
      </c>
      <c r="AE1895" s="478">
        <f t="shared" si="690"/>
        <v>-5.2318781614303637E-2</v>
      </c>
    </row>
    <row r="1896" spans="17:31" x14ac:dyDescent="0.3">
      <c r="Q1896" s="353">
        <v>1867</v>
      </c>
      <c r="R1896" s="54">
        <f t="shared" si="683"/>
        <v>1.405175912231803E-50</v>
      </c>
      <c r="S1896" s="253">
        <f t="shared" si="678"/>
        <v>2.6906140217488576E-20</v>
      </c>
      <c r="T1896" s="253">
        <f t="shared" si="679"/>
        <v>1.2219921303439974E-20</v>
      </c>
      <c r="U1896">
        <f t="shared" si="684"/>
        <v>8.7568850804053553E-52</v>
      </c>
      <c r="V1896" s="253">
        <f t="shared" si="685"/>
        <v>1.2219921303439974E-20</v>
      </c>
      <c r="W1896" s="253">
        <f t="shared" si="686"/>
        <v>1.46862189140486E-20</v>
      </c>
      <c r="X1896">
        <f t="shared" si="680"/>
        <v>113.65676595692612</v>
      </c>
      <c r="Y1896">
        <f t="shared" si="681"/>
        <v>15.595425926280697</v>
      </c>
      <c r="Z1896" s="55">
        <f t="shared" si="682"/>
        <v>8.5124747496230029</v>
      </c>
      <c r="AA1896" s="477">
        <f t="shared" si="687"/>
        <v>2.8190302855769186E-36</v>
      </c>
      <c r="AB1896" s="253">
        <f t="shared" si="688"/>
        <v>200617606737901.5</v>
      </c>
      <c r="AC1896" s="261">
        <f t="shared" si="689"/>
        <v>5.3978454569869526E-6</v>
      </c>
      <c r="AD1896" s="435">
        <f t="shared" si="691"/>
        <v>-1.5404755755588077E-2</v>
      </c>
      <c r="AE1896" s="478">
        <f t="shared" si="690"/>
        <v>-5.2318781614303547E-2</v>
      </c>
    </row>
    <row r="1897" spans="17:31" x14ac:dyDescent="0.3">
      <c r="Q1897" s="353">
        <v>1868</v>
      </c>
      <c r="R1897" s="54">
        <f t="shared" si="683"/>
        <v>1.3184740797525419E-50</v>
      </c>
      <c r="S1897" s="253">
        <f t="shared" si="678"/>
        <v>2.6229364058527359E-20</v>
      </c>
      <c r="T1897" s="253">
        <f t="shared" si="679"/>
        <v>1.1912550891493077E-20</v>
      </c>
      <c r="U1897">
        <f t="shared" si="684"/>
        <v>8.2165698240218562E-52</v>
      </c>
      <c r="V1897" s="253">
        <f t="shared" si="685"/>
        <v>1.1912550891493077E-20</v>
      </c>
      <c r="W1897" s="253">
        <f t="shared" si="686"/>
        <v>1.4316813167034282E-20</v>
      </c>
      <c r="X1897">
        <f t="shared" si="680"/>
        <v>113.65676595692612</v>
      </c>
      <c r="Y1897">
        <f t="shared" si="681"/>
        <v>15.595425926280697</v>
      </c>
      <c r="Z1897" s="55">
        <f t="shared" si="682"/>
        <v>8.5124747496230029</v>
      </c>
      <c r="AA1897" s="477">
        <f t="shared" si="687"/>
        <v>2.6715420557017118E-36</v>
      </c>
      <c r="AB1897" s="253">
        <f t="shared" si="688"/>
        <v>202623782805280.53</v>
      </c>
      <c r="AC1897" s="261">
        <f t="shared" si="689"/>
        <v>5.3146929661156397E-6</v>
      </c>
      <c r="AD1897" s="435">
        <f t="shared" si="691"/>
        <v>-1.5404755755591439E-2</v>
      </c>
      <c r="AE1897" s="478">
        <f t="shared" si="690"/>
        <v>-5.2318781614303637E-2</v>
      </c>
    </row>
    <row r="1898" spans="17:31" x14ac:dyDescent="0.3">
      <c r="Q1898" s="353">
        <v>1869</v>
      </c>
      <c r="R1898" s="54">
        <f t="shared" si="683"/>
        <v>1.2371219032770779E-50</v>
      </c>
      <c r="S1898" s="253">
        <f t="shared" si="678"/>
        <v>2.5569611001565758E-20</v>
      </c>
      <c r="T1898" s="253">
        <f t="shared" si="679"/>
        <v>1.1612911836221431E-20</v>
      </c>
      <c r="U1898">
        <f t="shared" si="684"/>
        <v>7.7095929720595834E-52</v>
      </c>
      <c r="V1898" s="253">
        <f t="shared" si="685"/>
        <v>1.1612911836221431E-20</v>
      </c>
      <c r="W1898" s="253">
        <f t="shared" si="686"/>
        <v>1.3956699165344327E-20</v>
      </c>
      <c r="X1898">
        <f t="shared" si="680"/>
        <v>113.65676595692612</v>
      </c>
      <c r="Y1898">
        <f t="shared" si="681"/>
        <v>15.595425926280697</v>
      </c>
      <c r="Z1898" s="55">
        <f t="shared" si="682"/>
        <v>8.5124747496230029</v>
      </c>
      <c r="AA1898" s="477">
        <f t="shared" si="687"/>
        <v>2.5317702303160261E-36</v>
      </c>
      <c r="AB1898" s="253">
        <f t="shared" si="688"/>
        <v>204650020633333.34</v>
      </c>
      <c r="AC1898" s="261">
        <f t="shared" si="689"/>
        <v>5.2328214190567038E-6</v>
      </c>
      <c r="AD1898" s="435">
        <f t="shared" si="691"/>
        <v>-1.5404755755584799E-2</v>
      </c>
      <c r="AE1898" s="478">
        <f t="shared" si="690"/>
        <v>-5.2318781614303644E-2</v>
      </c>
    </row>
    <row r="1899" spans="17:31" x14ac:dyDescent="0.3">
      <c r="Q1899" s="353">
        <v>1870</v>
      </c>
      <c r="R1899" s="54">
        <f t="shared" si="683"/>
        <v>1.1607892995933198E-50</v>
      </c>
      <c r="S1899" s="253">
        <f t="shared" si="678"/>
        <v>2.4926452860713993E-20</v>
      </c>
      <c r="T1899" s="253">
        <f t="shared" si="679"/>
        <v>1.132080966908239E-20</v>
      </c>
      <c r="U1899">
        <f t="shared" si="684"/>
        <v>7.2338974861576512E-52</v>
      </c>
      <c r="V1899" s="253">
        <f t="shared" si="685"/>
        <v>1.132080966908239E-20</v>
      </c>
      <c r="W1899" s="253">
        <f t="shared" si="686"/>
        <v>1.3605643191631602E-20</v>
      </c>
      <c r="X1899">
        <f t="shared" si="680"/>
        <v>113.65676595692612</v>
      </c>
      <c r="Y1899">
        <f t="shared" si="681"/>
        <v>15.595425926280697</v>
      </c>
      <c r="Z1899" s="55">
        <f t="shared" si="682"/>
        <v>8.5124747496230029</v>
      </c>
      <c r="AA1899" s="477">
        <f t="shared" si="687"/>
        <v>2.399311096538527E-36</v>
      </c>
      <c r="AB1899" s="253">
        <f t="shared" si="688"/>
        <v>206696520839666.69</v>
      </c>
      <c r="AC1899" s="261">
        <f t="shared" si="689"/>
        <v>5.1522110831835623E-6</v>
      </c>
      <c r="AD1899" s="435">
        <f t="shared" si="691"/>
        <v>-1.540475575558104E-2</v>
      </c>
      <c r="AE1899" s="478">
        <f t="shared" si="690"/>
        <v>-5.2318781614303526E-2</v>
      </c>
    </row>
    <row r="1900" spans="17:31" x14ac:dyDescent="0.3">
      <c r="Q1900" s="353">
        <v>1871</v>
      </c>
      <c r="R1900" s="54">
        <f t="shared" si="683"/>
        <v>1.08916655220562E-50</v>
      </c>
      <c r="S1900" s="253">
        <f t="shared" si="678"/>
        <v>2.4299472220338202E-20</v>
      </c>
      <c r="T1900" s="253">
        <f t="shared" si="679"/>
        <v>1.1036054813044264E-20</v>
      </c>
      <c r="U1900">
        <f t="shared" si="684"/>
        <v>6.7875532508506028E-52</v>
      </c>
      <c r="V1900" s="253">
        <f t="shared" si="685"/>
        <v>1.1036054813044264E-20</v>
      </c>
      <c r="W1900" s="253">
        <f t="shared" si="686"/>
        <v>1.3263417407293938E-20</v>
      </c>
      <c r="X1900">
        <f t="shared" si="680"/>
        <v>113.65676595692612</v>
      </c>
      <c r="Y1900">
        <f t="shared" si="681"/>
        <v>15.595425926280697</v>
      </c>
      <c r="Z1900" s="55">
        <f t="shared" si="682"/>
        <v>8.5124747496230029</v>
      </c>
      <c r="AA1900" s="477">
        <f t="shared" si="687"/>
        <v>2.2737820632539524E-36</v>
      </c>
      <c r="AB1900" s="253">
        <f t="shared" si="688"/>
        <v>208763486048063.34</v>
      </c>
      <c r="AC1900" s="261">
        <f t="shared" si="689"/>
        <v>5.0728425298458839E-6</v>
      </c>
      <c r="AD1900" s="435">
        <f t="shared" si="691"/>
        <v>-1.5404755755588407E-2</v>
      </c>
      <c r="AE1900" s="478">
        <f t="shared" si="690"/>
        <v>-5.2318781614303644E-2</v>
      </c>
    </row>
    <row r="1901" spans="17:31" x14ac:dyDescent="0.3">
      <c r="Q1901" s="353">
        <v>1872</v>
      </c>
      <c r="R1901" s="54">
        <f t="shared" si="683"/>
        <v>1.021963054672446E-50</v>
      </c>
      <c r="S1901" s="253">
        <f t="shared" si="678"/>
        <v>2.3688262164152734E-20</v>
      </c>
      <c r="T1901" s="253">
        <f t="shared" si="679"/>
        <v>1.075846245954858E-20</v>
      </c>
      <c r="U1901">
        <f t="shared" si="684"/>
        <v>6.3687492422018764E-52</v>
      </c>
      <c r="V1901" s="253">
        <f t="shared" si="685"/>
        <v>1.075846245954858E-20</v>
      </c>
      <c r="W1901" s="253">
        <f t="shared" si="686"/>
        <v>1.2929799704604153E-20</v>
      </c>
      <c r="X1901">
        <f t="shared" si="680"/>
        <v>113.65676595692612</v>
      </c>
      <c r="Y1901">
        <f t="shared" si="681"/>
        <v>15.595425926280697</v>
      </c>
      <c r="Z1901" s="55">
        <f t="shared" si="682"/>
        <v>8.5124747496230029</v>
      </c>
      <c r="AA1901" s="477">
        <f t="shared" si="687"/>
        <v>2.1548205560480483E-36</v>
      </c>
      <c r="AB1901" s="253">
        <f t="shared" si="688"/>
        <v>210851120908543.97</v>
      </c>
      <c r="AC1901" s="261">
        <f t="shared" si="689"/>
        <v>4.9946966296870498E-6</v>
      </c>
      <c r="AD1901" s="435">
        <f t="shared" si="691"/>
        <v>-1.5404755755587834E-2</v>
      </c>
      <c r="AE1901" s="478">
        <f t="shared" si="690"/>
        <v>-5.2318781614303533E-2</v>
      </c>
    </row>
    <row r="1902" spans="17:31" x14ac:dyDescent="0.3">
      <c r="Q1902" s="353">
        <v>1873</v>
      </c>
      <c r="R1902" s="54">
        <f t="shared" si="683"/>
        <v>9.5890613148232837E-51</v>
      </c>
      <c r="S1902" s="253">
        <f t="shared" si="678"/>
        <v>2.3092426011128404E-20</v>
      </c>
      <c r="T1902" s="253">
        <f t="shared" si="679"/>
        <v>1.0487852448567921E-20</v>
      </c>
      <c r="U1902">
        <f t="shared" si="684"/>
        <v>5.9757861796463905E-52</v>
      </c>
      <c r="V1902" s="253">
        <f t="shared" si="685"/>
        <v>1.0487852448567921E-20</v>
      </c>
      <c r="W1902" s="253">
        <f t="shared" si="686"/>
        <v>1.2604573562560483E-20</v>
      </c>
      <c r="X1902">
        <f t="shared" si="680"/>
        <v>113.65676595692612</v>
      </c>
      <c r="Y1902">
        <f t="shared" si="681"/>
        <v>15.595425926280697</v>
      </c>
      <c r="Z1902" s="55">
        <f t="shared" si="682"/>
        <v>8.5124747496230029</v>
      </c>
      <c r="AA1902" s="477">
        <f t="shared" si="687"/>
        <v>2.0420829699581583E-36</v>
      </c>
      <c r="AB1902" s="253">
        <f t="shared" si="688"/>
        <v>212959632117629.41</v>
      </c>
      <c r="AC1902" s="261">
        <f t="shared" si="689"/>
        <v>4.9177545480334786E-6</v>
      </c>
      <c r="AD1902" s="435">
        <f t="shared" si="691"/>
        <v>-1.5404755755584721E-2</v>
      </c>
      <c r="AE1902" s="478">
        <f t="shared" si="690"/>
        <v>-5.2318781614303575E-2</v>
      </c>
    </row>
    <row r="1903" spans="17:31" x14ac:dyDescent="0.3">
      <c r="Q1903" s="353">
        <v>1874</v>
      </c>
      <c r="R1903" s="54">
        <f t="shared" si="683"/>
        <v>8.9973993168384937E-51</v>
      </c>
      <c r="S1903" s="253">
        <f t="shared" si="678"/>
        <v>2.251157705804246E-20</v>
      </c>
      <c r="T1903" s="253">
        <f t="shared" si="679"/>
        <v>1.0224049151680239E-20</v>
      </c>
      <c r="U1903">
        <f t="shared" si="684"/>
        <v>5.6070696312274241E-52</v>
      </c>
      <c r="V1903" s="253">
        <f t="shared" si="685"/>
        <v>1.0224049151680239E-20</v>
      </c>
      <c r="W1903" s="253">
        <f t="shared" si="686"/>
        <v>1.2287527906362221E-20</v>
      </c>
      <c r="X1903">
        <f t="shared" si="680"/>
        <v>113.65676595692612</v>
      </c>
      <c r="Y1903">
        <f t="shared" si="681"/>
        <v>15.595425926280697</v>
      </c>
      <c r="Z1903" s="55">
        <f t="shared" si="682"/>
        <v>8.5124747496230029</v>
      </c>
      <c r="AA1903" s="477">
        <f t="shared" si="687"/>
        <v>1.9352436770146289E-36</v>
      </c>
      <c r="AB1903" s="253">
        <f t="shared" si="688"/>
        <v>215089228438805.69</v>
      </c>
      <c r="AC1903" s="261">
        <f t="shared" si="689"/>
        <v>4.8419977403550731E-6</v>
      </c>
      <c r="AD1903" s="435">
        <f t="shared" si="691"/>
        <v>-1.5404755755591604E-2</v>
      </c>
      <c r="AE1903" s="478">
        <f t="shared" si="690"/>
        <v>-5.2318781614303589E-2</v>
      </c>
    </row>
    <row r="1904" spans="17:31" x14ac:dyDescent="0.3">
      <c r="Q1904" s="353">
        <v>1875</v>
      </c>
      <c r="R1904" s="54">
        <f t="shared" si="683"/>
        <v>8.442243907806075E-51</v>
      </c>
      <c r="S1904" s="253">
        <f t="shared" si="678"/>
        <v>2.1945338328505225E-20</v>
      </c>
      <c r="T1904" s="253">
        <f t="shared" si="679"/>
        <v>9.9668813580846592E-21</v>
      </c>
      <c r="U1904">
        <f t="shared" si="684"/>
        <v>5.2611035442525176E-52</v>
      </c>
      <c r="V1904" s="253">
        <f t="shared" si="685"/>
        <v>9.9668813580846592E-21</v>
      </c>
      <c r="W1904" s="253">
        <f t="shared" si="686"/>
        <v>1.1978456970420566E-20</v>
      </c>
      <c r="X1904">
        <f t="shared" si="680"/>
        <v>113.65676595692612</v>
      </c>
      <c r="Y1904">
        <f t="shared" si="681"/>
        <v>15.595425926280697</v>
      </c>
      <c r="Z1904" s="55">
        <f t="shared" si="682"/>
        <v>8.5124747496230029</v>
      </c>
      <c r="AA1904" s="477">
        <f t="shared" si="687"/>
        <v>1.8339940857064386E-36</v>
      </c>
      <c r="AB1904" s="253">
        <f t="shared" si="688"/>
        <v>217240120723193.75</v>
      </c>
      <c r="AC1904" s="261">
        <f t="shared" si="689"/>
        <v>4.7674079477957921E-6</v>
      </c>
      <c r="AD1904" s="435">
        <f t="shared" si="691"/>
        <v>-1.5404755755588423E-2</v>
      </c>
      <c r="AE1904" s="478">
        <f t="shared" si="690"/>
        <v>-5.2318781614303624E-2</v>
      </c>
    </row>
    <row r="1905" spans="17:31" x14ac:dyDescent="0.3">
      <c r="Q1905" s="353">
        <v>1876</v>
      </c>
      <c r="R1905" s="54">
        <f t="shared" si="683"/>
        <v>7.9213425667909741E-51</v>
      </c>
      <c r="S1905" s="253">
        <f t="shared" si="678"/>
        <v>2.139334232829794E-20</v>
      </c>
      <c r="T1905" s="253">
        <f t="shared" si="679"/>
        <v>9.7161821634836335E-21</v>
      </c>
      <c r="U1905">
        <f t="shared" si="684"/>
        <v>4.9364841751193376E-52</v>
      </c>
      <c r="V1905" s="253">
        <f t="shared" si="685"/>
        <v>9.7161821634836335E-21</v>
      </c>
      <c r="W1905" s="253">
        <f t="shared" si="686"/>
        <v>1.1677160164814306E-20</v>
      </c>
      <c r="X1905">
        <f t="shared" si="680"/>
        <v>113.65676595692612</v>
      </c>
      <c r="Y1905">
        <f t="shared" si="681"/>
        <v>15.595425926280697</v>
      </c>
      <c r="Z1905" s="55">
        <f t="shared" si="682"/>
        <v>8.5124747496230029</v>
      </c>
      <c r="AA1905" s="477">
        <f t="shared" si="687"/>
        <v>1.7380417496544392E-36</v>
      </c>
      <c r="AB1905" s="253">
        <f t="shared" si="688"/>
        <v>219412521930425.69</v>
      </c>
      <c r="AC1905" s="261">
        <f t="shared" si="689"/>
        <v>4.6939671927727667E-6</v>
      </c>
      <c r="AD1905" s="435">
        <f t="shared" si="691"/>
        <v>-1.540475575558428E-2</v>
      </c>
      <c r="AE1905" s="478">
        <f t="shared" si="690"/>
        <v>-5.2318781614303519E-2</v>
      </c>
    </row>
    <row r="1906" spans="17:31" x14ac:dyDescent="0.3">
      <c r="Q1906" s="353">
        <v>1877</v>
      </c>
      <c r="R1906" s="54">
        <f t="shared" si="683"/>
        <v>7.4325817573732187E-51</v>
      </c>
      <c r="S1906" s="253">
        <f t="shared" si="678"/>
        <v>2.0855230806866223E-20</v>
      </c>
      <c r="T1906" s="253">
        <f t="shared" si="679"/>
        <v>9.4717888617607866E-21</v>
      </c>
      <c r="U1906">
        <f t="shared" si="684"/>
        <v>4.6318943936819841E-52</v>
      </c>
      <c r="V1906" s="253">
        <f t="shared" si="685"/>
        <v>9.4717888617607866E-21</v>
      </c>
      <c r="W1906" s="253">
        <f t="shared" si="686"/>
        <v>1.1383441945105437E-20</v>
      </c>
      <c r="X1906">
        <f t="shared" si="680"/>
        <v>113.65676595692612</v>
      </c>
      <c r="Y1906">
        <f t="shared" si="681"/>
        <v>15.595425926280697</v>
      </c>
      <c r="Z1906" s="55">
        <f t="shared" si="682"/>
        <v>8.5124747496230029</v>
      </c>
      <c r="AA1906" s="477">
        <f t="shared" si="687"/>
        <v>1.6471095229177265E-36</v>
      </c>
      <c r="AB1906" s="253">
        <f t="shared" si="688"/>
        <v>221606647149729.94</v>
      </c>
      <c r="AC1906" s="261">
        <f t="shared" si="689"/>
        <v>4.6216577746433576E-6</v>
      </c>
      <c r="AD1906" s="435">
        <f t="shared" si="691"/>
        <v>-1.5404755755588325E-2</v>
      </c>
      <c r="AE1906" s="478">
        <f t="shared" si="690"/>
        <v>-5.231878161430361E-2</v>
      </c>
    </row>
    <row r="1907" spans="17:31" x14ac:dyDescent="0.3">
      <c r="Q1907" s="353">
        <v>1878</v>
      </c>
      <c r="R1907" s="54">
        <f t="shared" si="683"/>
        <v>6.9739783520581708E-51</v>
      </c>
      <c r="S1907" s="253">
        <f t="shared" si="678"/>
        <v>2.0330654524811824E-20</v>
      </c>
      <c r="T1907" s="253">
        <f t="shared" si="679"/>
        <v>9.2335428393829906E-21</v>
      </c>
      <c r="U1907">
        <f t="shared" si="684"/>
        <v>4.34609833904794E-52</v>
      </c>
      <c r="V1907" s="253">
        <f t="shared" si="685"/>
        <v>9.2335428393829906E-21</v>
      </c>
      <c r="W1907" s="253">
        <f t="shared" si="686"/>
        <v>1.1097111685428833E-20</v>
      </c>
      <c r="X1907">
        <f t="shared" si="680"/>
        <v>113.65676595692612</v>
      </c>
      <c r="Y1907">
        <f t="shared" si="681"/>
        <v>15.595425926280697</v>
      </c>
      <c r="Z1907" s="55">
        <f t="shared" si="682"/>
        <v>8.5124747496230029</v>
      </c>
      <c r="AA1907" s="477">
        <f t="shared" si="687"/>
        <v>1.5609347594933542E-36</v>
      </c>
      <c r="AB1907" s="253">
        <f t="shared" si="688"/>
        <v>223822713621227.25</v>
      </c>
      <c r="AC1907" s="261">
        <f t="shared" si="689"/>
        <v>4.5504622654390779E-6</v>
      </c>
      <c r="AD1907" s="435">
        <f t="shared" si="691"/>
        <v>-1.5404755755584637E-2</v>
      </c>
      <c r="AE1907" s="478">
        <f t="shared" si="690"/>
        <v>-5.2318781614303554E-2</v>
      </c>
    </row>
    <row r="1908" spans="17:31" x14ac:dyDescent="0.3">
      <c r="Q1908" s="353">
        <v>1879</v>
      </c>
      <c r="R1908" s="54">
        <f t="shared" si="683"/>
        <v>6.5436715858157996E-51</v>
      </c>
      <c r="S1908" s="253">
        <f t="shared" si="678"/>
        <v>1.9819273027233579E-20</v>
      </c>
      <c r="T1908" s="253">
        <f t="shared" si="679"/>
        <v>9.001289472458972E-21</v>
      </c>
      <c r="U1908">
        <f t="shared" si="684"/>
        <v>4.0779364051217847E-52</v>
      </c>
      <c r="V1908" s="253">
        <f t="shared" si="685"/>
        <v>9.001289472458972E-21</v>
      </c>
      <c r="W1908" s="253">
        <f t="shared" si="686"/>
        <v>1.0817983554774607E-20</v>
      </c>
      <c r="X1908">
        <f t="shared" si="680"/>
        <v>113.65676595692612</v>
      </c>
      <c r="Y1908">
        <f t="shared" si="681"/>
        <v>15.595425926280697</v>
      </c>
      <c r="Z1908" s="55">
        <f t="shared" si="682"/>
        <v>8.5124747496230029</v>
      </c>
      <c r="AA1908" s="477">
        <f t="shared" si="687"/>
        <v>1.479268554697246E-36</v>
      </c>
      <c r="AB1908" s="253">
        <f t="shared" si="688"/>
        <v>226060940757439.53</v>
      </c>
      <c r="AC1908" s="261">
        <f t="shared" si="689"/>
        <v>4.4803635056650009E-6</v>
      </c>
      <c r="AD1908" s="435">
        <f t="shared" si="691"/>
        <v>-1.5404755755581038E-2</v>
      </c>
      <c r="AE1908" s="478">
        <f t="shared" si="690"/>
        <v>-5.2318781614303554E-2</v>
      </c>
    </row>
    <row r="1909" spans="17:31" x14ac:dyDescent="0.3">
      <c r="Q1909" s="353">
        <v>1880</v>
      </c>
      <c r="R1909" s="54">
        <f t="shared" si="683"/>
        <v>6.1399155061007716E-51</v>
      </c>
      <c r="S1909" s="253">
        <f t="shared" si="678"/>
        <v>1.9320754422768104E-20</v>
      </c>
      <c r="T1909" s="253">
        <f t="shared" si="679"/>
        <v>8.7748780263865545E-21</v>
      </c>
      <c r="U1909">
        <f t="shared" si="684"/>
        <v>3.8263205355497028E-52</v>
      </c>
      <c r="V1909" s="253">
        <f t="shared" si="685"/>
        <v>8.7748780263865545E-21</v>
      </c>
      <c r="W1909" s="253">
        <f t="shared" si="686"/>
        <v>1.0545876396381549E-20</v>
      </c>
      <c r="X1909">
        <f t="shared" si="680"/>
        <v>113.65676595692612</v>
      </c>
      <c r="Y1909">
        <f t="shared" si="681"/>
        <v>15.595425926280697</v>
      </c>
      <c r="Z1909" s="55">
        <f t="shared" si="682"/>
        <v>8.5124747496230029</v>
      </c>
      <c r="AA1909" s="477">
        <f t="shared" si="687"/>
        <v>1.4018750262351342E-36</v>
      </c>
      <c r="AB1909" s="253">
        <f t="shared" si="688"/>
        <v>228321550165013.94</v>
      </c>
      <c r="AC1909" s="261">
        <f t="shared" si="689"/>
        <v>4.4113446001639809E-6</v>
      </c>
      <c r="AD1909" s="435">
        <f t="shared" si="691"/>
        <v>-1.5404755755588135E-2</v>
      </c>
      <c r="AE1909" s="478">
        <f t="shared" si="690"/>
        <v>-5.2318781614303603E-2</v>
      </c>
    </row>
    <row r="1910" spans="17:31" x14ac:dyDescent="0.3">
      <c r="Q1910" s="353">
        <v>1881</v>
      </c>
      <c r="R1910" s="54">
        <f t="shared" si="683"/>
        <v>5.7610718887196117E-51</v>
      </c>
      <c r="S1910" s="253">
        <f t="shared" si="678"/>
        <v>1.8834775168189684E-20</v>
      </c>
      <c r="T1910" s="253">
        <f t="shared" si="679"/>
        <v>8.5541615580247095E-21</v>
      </c>
      <c r="U1910">
        <f t="shared" si="684"/>
        <v>3.5902298089742103E-52</v>
      </c>
      <c r="V1910" s="253">
        <f t="shared" si="685"/>
        <v>8.5541615580247095E-21</v>
      </c>
      <c r="W1910" s="253">
        <f t="shared" si="686"/>
        <v>1.0280613610164975E-20</v>
      </c>
      <c r="X1910">
        <f t="shared" si="680"/>
        <v>113.65676595692612</v>
      </c>
      <c r="Y1910">
        <f t="shared" si="681"/>
        <v>15.595425926280697</v>
      </c>
      <c r="Z1910" s="55">
        <f t="shared" si="682"/>
        <v>8.5124747496230029</v>
      </c>
      <c r="AA1910" s="477">
        <f t="shared" si="687"/>
        <v>1.3285306328869921E-36</v>
      </c>
      <c r="AB1910" s="253">
        <f t="shared" si="688"/>
        <v>230604765666664.09</v>
      </c>
      <c r="AC1910" s="261">
        <f t="shared" si="689"/>
        <v>4.3433889140447073E-6</v>
      </c>
      <c r="AD1910" s="435">
        <f t="shared" si="691"/>
        <v>-1.5404755755591524E-2</v>
      </c>
      <c r="AE1910" s="478">
        <f t="shared" si="690"/>
        <v>-5.2318781614303637E-2</v>
      </c>
    </row>
    <row r="1911" spans="17:31" x14ac:dyDescent="0.3">
      <c r="Q1911" s="353">
        <v>1882</v>
      </c>
      <c r="R1911" s="54">
        <f t="shared" si="683"/>
        <v>5.405603590801373E-51</v>
      </c>
      <c r="S1911" s="253">
        <f t="shared" si="678"/>
        <v>1.836101985842808E-20</v>
      </c>
      <c r="T1911" s="253">
        <f t="shared" si="679"/>
        <v>8.3389968203262594E-21</v>
      </c>
      <c r="U1911">
        <f t="shared" si="684"/>
        <v>3.3687062966864607E-52</v>
      </c>
      <c r="V1911" s="253">
        <f t="shared" si="685"/>
        <v>8.3389968203262594E-21</v>
      </c>
      <c r="W1911" s="253">
        <f t="shared" si="686"/>
        <v>1.002202303810182E-20</v>
      </c>
      <c r="X1911">
        <f t="shared" si="680"/>
        <v>113.65676595692612</v>
      </c>
      <c r="Y1911">
        <f t="shared" si="681"/>
        <v>15.595425926280697</v>
      </c>
      <c r="Z1911" s="55">
        <f t="shared" si="682"/>
        <v>8.5124747496230029</v>
      </c>
      <c r="AA1911" s="477">
        <f t="shared" si="687"/>
        <v>1.259023528837065E-36</v>
      </c>
      <c r="AB1911" s="253">
        <f t="shared" si="688"/>
        <v>232910813323330.75</v>
      </c>
      <c r="AC1911" s="261">
        <f t="shared" si="689"/>
        <v>4.2764800686723499E-6</v>
      </c>
      <c r="AD1911" s="435">
        <f t="shared" si="691"/>
        <v>-1.5404755755581095E-2</v>
      </c>
      <c r="AE1911" s="478">
        <f t="shared" si="690"/>
        <v>-5.2318781614303617E-2</v>
      </c>
    </row>
    <row r="1912" spans="17:31" x14ac:dyDescent="0.3">
      <c r="Q1912" s="353">
        <v>1883</v>
      </c>
      <c r="R1912" s="54">
        <f t="shared" si="683"/>
        <v>5.0720683139017229E-51</v>
      </c>
      <c r="S1912" s="253">
        <f t="shared" si="678"/>
        <v>1.7899181021866877E-20</v>
      </c>
      <c r="T1912" s="253">
        <f t="shared" si="679"/>
        <v>8.1292441693688442E-21</v>
      </c>
      <c r="U1912">
        <f t="shared" si="684"/>
        <v>3.1608511758687052E-52</v>
      </c>
      <c r="V1912" s="253">
        <f t="shared" si="685"/>
        <v>8.1292441693688442E-21</v>
      </c>
      <c r="W1912" s="253">
        <f t="shared" si="686"/>
        <v>9.7699368524980333E-21</v>
      </c>
      <c r="X1912">
        <f t="shared" si="680"/>
        <v>113.65676595692612</v>
      </c>
      <c r="Y1912">
        <f t="shared" si="681"/>
        <v>15.595425926280697</v>
      </c>
      <c r="Z1912" s="55">
        <f t="shared" si="682"/>
        <v>8.5124747496230029</v>
      </c>
      <c r="AA1912" s="477">
        <f t="shared" si="687"/>
        <v>1.1931529517845686E-36</v>
      </c>
      <c r="AB1912" s="253">
        <f t="shared" si="688"/>
        <v>235239921456564.06</v>
      </c>
      <c r="AC1912" s="261">
        <f t="shared" si="689"/>
        <v>4.2106019377207959E-6</v>
      </c>
      <c r="AD1912" s="435">
        <f t="shared" si="691"/>
        <v>-1.5404755755591802E-2</v>
      </c>
      <c r="AE1912" s="478">
        <f t="shared" si="690"/>
        <v>-5.2318781614303644E-2</v>
      </c>
    </row>
    <row r="1913" spans="17:31" x14ac:dyDescent="0.3">
      <c r="Q1913" s="353">
        <v>1884</v>
      </c>
      <c r="R1913" s="54">
        <f t="shared" si="683"/>
        <v>4.759112751934524E-51</v>
      </c>
      <c r="S1913" s="253">
        <f t="shared" si="678"/>
        <v>1.7448958920792085E-20</v>
      </c>
      <c r="T1913" s="253">
        <f t="shared" si="679"/>
        <v>7.9247674737249498E-21</v>
      </c>
      <c r="U1913">
        <f t="shared" si="684"/>
        <v>2.9658210826565497E-52</v>
      </c>
      <c r="V1913" s="253">
        <f t="shared" si="685"/>
        <v>7.9247674737249498E-21</v>
      </c>
      <c r="W1913" s="253">
        <f t="shared" si="686"/>
        <v>9.5241914470671354E-21</v>
      </c>
      <c r="X1913">
        <f t="shared" si="680"/>
        <v>113.65676595692612</v>
      </c>
      <c r="Y1913">
        <f t="shared" si="681"/>
        <v>15.595425926280697</v>
      </c>
      <c r="Z1913" s="55">
        <f t="shared" si="682"/>
        <v>8.5124747496230029</v>
      </c>
      <c r="AA1913" s="477">
        <f t="shared" si="687"/>
        <v>1.1307286430676901E-36</v>
      </c>
      <c r="AB1913" s="253">
        <f t="shared" si="688"/>
        <v>237592320671129.72</v>
      </c>
      <c r="AC1913" s="261">
        <f t="shared" si="689"/>
        <v>4.1457386432862019E-6</v>
      </c>
      <c r="AD1913" s="435">
        <f t="shared" si="691"/>
        <v>-1.5404755755587906E-2</v>
      </c>
      <c r="AE1913" s="478">
        <f t="shared" si="690"/>
        <v>-5.2318781614303603E-2</v>
      </c>
    </row>
    <row r="1914" spans="17:31" x14ac:dyDescent="0.3">
      <c r="Q1914" s="353">
        <v>1885</v>
      </c>
      <c r="R1914" s="54">
        <f t="shared" si="683"/>
        <v>4.4654671001863508E-51</v>
      </c>
      <c r="S1914" s="253">
        <f t="shared" si="678"/>
        <v>1.7010061356859449E-20</v>
      </c>
      <c r="T1914" s="253">
        <f t="shared" si="679"/>
        <v>7.7254340261112979E-21</v>
      </c>
      <c r="U1914">
        <f t="shared" si="684"/>
        <v>2.7828246902237073E-52</v>
      </c>
      <c r="V1914" s="253">
        <f t="shared" si="685"/>
        <v>7.7254340261112979E-21</v>
      </c>
      <c r="W1914" s="253">
        <f t="shared" si="686"/>
        <v>9.284627330748151E-21</v>
      </c>
      <c r="X1914">
        <f t="shared" si="680"/>
        <v>113.65676595692612</v>
      </c>
      <c r="Y1914">
        <f t="shared" si="681"/>
        <v>15.595425926280697</v>
      </c>
      <c r="Z1914" s="55">
        <f t="shared" si="682"/>
        <v>8.5124747496230029</v>
      </c>
      <c r="AA1914" s="477">
        <f t="shared" si="687"/>
        <v>1.0715702981259938E-36</v>
      </c>
      <c r="AB1914" s="253">
        <f t="shared" si="688"/>
        <v>239968243877841.03</v>
      </c>
      <c r="AC1914" s="261">
        <f t="shared" si="689"/>
        <v>4.0818745520598885E-6</v>
      </c>
      <c r="AD1914" s="435">
        <f t="shared" si="691"/>
        <v>-1.5404755755584802E-2</v>
      </c>
      <c r="AE1914" s="478">
        <f t="shared" si="690"/>
        <v>-5.2318781614303554E-2</v>
      </c>
    </row>
    <row r="1915" spans="17:31" x14ac:dyDescent="0.3">
      <c r="Q1915" s="353">
        <v>1886</v>
      </c>
      <c r="R1915" s="54">
        <f t="shared" si="683"/>
        <v>4.1899399031344986E-51</v>
      </c>
      <c r="S1915" s="253">
        <f t="shared" si="678"/>
        <v>1.6582203481454958E-20</v>
      </c>
      <c r="T1915" s="253">
        <f t="shared" si="679"/>
        <v>7.531114457260558E-21</v>
      </c>
      <c r="U1915">
        <f t="shared" si="684"/>
        <v>2.6111194980049517E-52</v>
      </c>
      <c r="V1915" s="253">
        <f t="shared" si="685"/>
        <v>7.531114457260558E-21</v>
      </c>
      <c r="W1915" s="253">
        <f t="shared" si="686"/>
        <v>9.0510890241943998E-21</v>
      </c>
      <c r="X1915">
        <f t="shared" si="680"/>
        <v>113.65676595692612</v>
      </c>
      <c r="Y1915">
        <f t="shared" si="681"/>
        <v>15.595425926280697</v>
      </c>
      <c r="Z1915" s="55">
        <f t="shared" si="682"/>
        <v>8.5124747496230029</v>
      </c>
      <c r="AA1915" s="477">
        <f t="shared" si="687"/>
        <v>1.0155070457139658E-36</v>
      </c>
      <c r="AB1915" s="253">
        <f t="shared" si="688"/>
        <v>242367926316619.44</v>
      </c>
      <c r="AC1915" s="261">
        <f t="shared" si="689"/>
        <v>4.0189942715604411E-6</v>
      </c>
      <c r="AD1915" s="435">
        <f t="shared" si="691"/>
        <v>-1.540475575559158E-2</v>
      </c>
      <c r="AE1915" s="478">
        <f t="shared" si="690"/>
        <v>-5.2318781614303561E-2</v>
      </c>
    </row>
    <row r="1916" spans="17:31" x14ac:dyDescent="0.3">
      <c r="Q1916" s="353">
        <v>1887</v>
      </c>
      <c r="R1916" s="54">
        <f t="shared" si="683"/>
        <v>3.9314132201637117E-51</v>
      </c>
      <c r="S1916" s="253">
        <f t="shared" si="678"/>
        <v>1.6165107610825475E-20</v>
      </c>
      <c r="T1916" s="253">
        <f t="shared" si="679"/>
        <v>7.3416826519595073E-21</v>
      </c>
      <c r="U1916">
        <f t="shared" si="684"/>
        <v>2.4500088190296838E-52</v>
      </c>
      <c r="V1916" s="253">
        <f t="shared" si="685"/>
        <v>7.3416826519595073E-21</v>
      </c>
      <c r="W1916" s="253">
        <f t="shared" si="686"/>
        <v>8.8234249588659677E-21</v>
      </c>
      <c r="X1916">
        <f t="shared" si="680"/>
        <v>113.65676595692612</v>
      </c>
      <c r="Y1916">
        <f t="shared" si="681"/>
        <v>15.595425926280697</v>
      </c>
      <c r="Z1916" s="55">
        <f t="shared" si="682"/>
        <v>8.5124747496230029</v>
      </c>
      <c r="AA1916" s="477">
        <f t="shared" si="687"/>
        <v>9.6237695436147025E-37</v>
      </c>
      <c r="AB1916" s="253">
        <f t="shared" si="688"/>
        <v>244791605579785.63</v>
      </c>
      <c r="AC1916" s="261">
        <f t="shared" si="689"/>
        <v>3.9570826464239727E-6</v>
      </c>
      <c r="AD1916" s="435">
        <f t="shared" si="691"/>
        <v>-1.5404755755581145E-2</v>
      </c>
      <c r="AE1916" s="478">
        <f t="shared" si="690"/>
        <v>-5.2318781614303519E-2</v>
      </c>
    </row>
    <row r="1917" spans="17:31" x14ac:dyDescent="0.3">
      <c r="Q1917" s="353">
        <v>1888</v>
      </c>
      <c r="R1917" s="54">
        <f t="shared" si="683"/>
        <v>3.6888380895667134E-51</v>
      </c>
      <c r="S1917" s="253">
        <f t="shared" si="678"/>
        <v>1.5758503045859362E-20</v>
      </c>
      <c r="T1917" s="253">
        <f t="shared" si="679"/>
        <v>7.1570156671990638E-21</v>
      </c>
      <c r="U1917">
        <f t="shared" si="684"/>
        <v>2.2988389531423287E-52</v>
      </c>
      <c r="V1917" s="253">
        <f t="shared" si="685"/>
        <v>7.1570156671990638E-21</v>
      </c>
      <c r="W1917" s="253">
        <f t="shared" si="686"/>
        <v>8.6014873786602982E-21</v>
      </c>
      <c r="X1917">
        <f t="shared" si="680"/>
        <v>113.65676595692612</v>
      </c>
      <c r="Y1917">
        <f t="shared" si="681"/>
        <v>15.595425926280697</v>
      </c>
      <c r="Z1917" s="55">
        <f t="shared" si="682"/>
        <v>8.5124747496230029</v>
      </c>
      <c r="AA1917" s="477">
        <f t="shared" si="687"/>
        <v>9.1202656465559382E-37</v>
      </c>
      <c r="AB1917" s="253">
        <f t="shared" si="688"/>
        <v>247239521635583.47</v>
      </c>
      <c r="AC1917" s="261">
        <f t="shared" si="689"/>
        <v>3.8961247547511349E-6</v>
      </c>
      <c r="AD1917" s="435">
        <f t="shared" si="691"/>
        <v>-1.5404755755588187E-2</v>
      </c>
      <c r="AE1917" s="478">
        <f t="shared" si="690"/>
        <v>-5.2318781614303651E-2</v>
      </c>
    </row>
    <row r="1918" spans="17:31" x14ac:dyDescent="0.3">
      <c r="Q1918" s="353">
        <v>1889</v>
      </c>
      <c r="R1918" s="54">
        <f t="shared" si="683"/>
        <v>3.4612302724239086E-51</v>
      </c>
      <c r="S1918" s="253">
        <f t="shared" si="678"/>
        <v>1.536212589640014E-20</v>
      </c>
      <c r="T1918" s="253">
        <f t="shared" si="679"/>
        <v>6.9769936523830834E-21</v>
      </c>
      <c r="U1918">
        <f t="shared" si="684"/>
        <v>2.1569965346400209E-52</v>
      </c>
      <c r="V1918" s="253">
        <f t="shared" si="685"/>
        <v>6.9769936523830834E-21</v>
      </c>
      <c r="W1918" s="253">
        <f t="shared" si="686"/>
        <v>8.3851322440170564E-21</v>
      </c>
      <c r="X1918">
        <f t="shared" si="680"/>
        <v>113.65676595692612</v>
      </c>
      <c r="Y1918">
        <f t="shared" si="681"/>
        <v>15.595425926280697</v>
      </c>
      <c r="Z1918" s="55">
        <f t="shared" si="682"/>
        <v>8.5124747496230029</v>
      </c>
      <c r="AA1918" s="477">
        <f t="shared" si="687"/>
        <v>8.6431044599293433E-37</v>
      </c>
      <c r="AB1918" s="253">
        <f t="shared" si="688"/>
        <v>249711916851939.31</v>
      </c>
      <c r="AC1918" s="261">
        <f t="shared" si="689"/>
        <v>3.8361059045109208E-6</v>
      </c>
      <c r="AD1918" s="435">
        <f t="shared" si="691"/>
        <v>-1.5404755755580994E-2</v>
      </c>
      <c r="AE1918" s="478">
        <f t="shared" si="690"/>
        <v>-5.2318781614303519E-2</v>
      </c>
    </row>
    <row r="1919" spans="17:31" x14ac:dyDescent="0.3">
      <c r="Q1919" s="353">
        <v>1890</v>
      </c>
      <c r="R1919" s="54">
        <f t="shared" si="683"/>
        <v>3.2476662590932134E-51</v>
      </c>
      <c r="S1919" s="253">
        <f t="shared" si="678"/>
        <v>1.4975718909979747E-20</v>
      </c>
      <c r="T1919" s="253">
        <f t="shared" si="679"/>
        <v>6.801499771544409E-21</v>
      </c>
      <c r="U1919">
        <f t="shared" si="684"/>
        <v>2.0239060435657226E-52</v>
      </c>
      <c r="V1919" s="253">
        <f t="shared" si="685"/>
        <v>6.801499771544409E-21</v>
      </c>
      <c r="W1919" s="253">
        <f t="shared" si="686"/>
        <v>8.1742191384353379E-21</v>
      </c>
      <c r="X1919">
        <f t="shared" si="680"/>
        <v>113.65676595692612</v>
      </c>
      <c r="Y1919">
        <f t="shared" si="681"/>
        <v>15.595425926280697</v>
      </c>
      <c r="Z1919" s="55">
        <f t="shared" si="682"/>
        <v>8.5124747496230029</v>
      </c>
      <c r="AA1919" s="477">
        <f t="shared" si="687"/>
        <v>8.1909077652206866E-37</v>
      </c>
      <c r="AB1919" s="253">
        <f t="shared" si="688"/>
        <v>252209036020458.72</v>
      </c>
      <c r="AC1919" s="261">
        <f t="shared" si="689"/>
        <v>3.777011629999347E-6</v>
      </c>
      <c r="AD1919" s="435">
        <f t="shared" si="691"/>
        <v>-1.5404755755591667E-2</v>
      </c>
      <c r="AE1919" s="478">
        <f t="shared" si="690"/>
        <v>-5.2318781614303589E-2</v>
      </c>
    </row>
    <row r="1920" spans="17:31" x14ac:dyDescent="0.3">
      <c r="Q1920" s="353">
        <v>1891</v>
      </c>
      <c r="R1920" s="54">
        <f t="shared" si="683"/>
        <v>3.047279522106508E-51</v>
      </c>
      <c r="S1920" s="253">
        <f t="shared" si="678"/>
        <v>1.4599031304858623E-20</v>
      </c>
      <c r="T1920" s="253">
        <f t="shared" si="679"/>
        <v>6.6304201275169291E-21</v>
      </c>
      <c r="U1920">
        <f t="shared" si="684"/>
        <v>1.8990274705589487E-52</v>
      </c>
      <c r="V1920" s="253">
        <f t="shared" si="685"/>
        <v>6.6304201275169291E-21</v>
      </c>
      <c r="W1920" s="253">
        <f t="shared" si="686"/>
        <v>7.9686111773416934E-21</v>
      </c>
      <c r="X1920">
        <f t="shared" si="680"/>
        <v>113.65676595692612</v>
      </c>
      <c r="Y1920">
        <f t="shared" si="681"/>
        <v>15.595425926280697</v>
      </c>
      <c r="Z1920" s="55">
        <f t="shared" si="682"/>
        <v>8.5124747496230029</v>
      </c>
      <c r="AA1920" s="477">
        <f t="shared" si="687"/>
        <v>7.7623694506292022E-37</v>
      </c>
      <c r="AB1920" s="253">
        <f t="shared" si="688"/>
        <v>254731126380663.31</v>
      </c>
      <c r="AC1920" s="261">
        <f t="shared" si="689"/>
        <v>3.7188276883531775E-6</v>
      </c>
      <c r="AD1920" s="435">
        <f t="shared" si="691"/>
        <v>-1.5404755755591764E-2</v>
      </c>
      <c r="AE1920" s="478">
        <f t="shared" si="690"/>
        <v>-5.2318781614303568E-2</v>
      </c>
    </row>
    <row r="1921" spans="17:31" x14ac:dyDescent="0.3">
      <c r="Q1921" s="353">
        <v>1892</v>
      </c>
      <c r="R1921" s="54">
        <f t="shared" si="683"/>
        <v>2.8592570002689886E-51</v>
      </c>
      <c r="S1921" s="253">
        <f t="shared" si="678"/>
        <v>1.4231818607266366E-20</v>
      </c>
      <c r="T1921" s="253">
        <f t="shared" si="679"/>
        <v>6.4636436880154134E-21</v>
      </c>
      <c r="U1921">
        <f t="shared" si="684"/>
        <v>1.7818541257893187E-52</v>
      </c>
      <c r="V1921" s="253">
        <f t="shared" si="685"/>
        <v>6.4636436880154134E-21</v>
      </c>
      <c r="W1921" s="253">
        <f t="shared" si="686"/>
        <v>7.7681749192509523E-21</v>
      </c>
      <c r="X1921">
        <f t="shared" si="680"/>
        <v>113.65676595692612</v>
      </c>
      <c r="Y1921">
        <f t="shared" si="681"/>
        <v>15.595425926280697</v>
      </c>
      <c r="Z1921" s="55">
        <f t="shared" si="682"/>
        <v>8.5124747496230029</v>
      </c>
      <c r="AA1921" s="477">
        <f t="shared" si="687"/>
        <v>7.3562517385321909E-37</v>
      </c>
      <c r="AB1921" s="253">
        <f t="shared" si="688"/>
        <v>257278437644469.94</v>
      </c>
      <c r="AC1921" s="261">
        <f t="shared" si="689"/>
        <v>3.6615400561170041E-6</v>
      </c>
      <c r="AD1921" s="435">
        <f t="shared" si="691"/>
        <v>-1.5404755755581222E-2</v>
      </c>
      <c r="AE1921" s="478">
        <f t="shared" si="690"/>
        <v>-5.2318781614303637E-2</v>
      </c>
    </row>
    <row r="1922" spans="17:31" x14ac:dyDescent="0.3">
      <c r="Q1922" s="353">
        <v>1893</v>
      </c>
      <c r="R1922" s="54">
        <f t="shared" si="683"/>
        <v>2.6828357996957886E-51</v>
      </c>
      <c r="S1922" s="253">
        <f t="shared" si="678"/>
        <v>1.3873842492736269E-20</v>
      </c>
      <c r="T1922" s="253">
        <f t="shared" si="679"/>
        <v>6.3010622135746579E-21</v>
      </c>
      <c r="U1922">
        <f t="shared" si="684"/>
        <v>1.6719105830827738E-52</v>
      </c>
      <c r="V1922" s="253">
        <f t="shared" si="685"/>
        <v>6.3010622135746579E-21</v>
      </c>
      <c r="W1922" s="253">
        <f t="shared" si="686"/>
        <v>7.5727802791616111E-21</v>
      </c>
      <c r="X1922">
        <f t="shared" si="680"/>
        <v>113.65676595692612</v>
      </c>
      <c r="Y1922">
        <f t="shared" si="681"/>
        <v>15.595425926280697</v>
      </c>
      <c r="Z1922" s="55">
        <f t="shared" si="682"/>
        <v>8.5124747496230029</v>
      </c>
      <c r="AA1922" s="477">
        <f t="shared" si="687"/>
        <v>6.9713816103240845E-37</v>
      </c>
      <c r="AB1922" s="253">
        <f t="shared" si="688"/>
        <v>259851222020914.63</v>
      </c>
      <c r="AC1922" s="261">
        <f t="shared" si="689"/>
        <v>3.605134925863207E-6</v>
      </c>
      <c r="AD1922" s="435">
        <f t="shared" si="691"/>
        <v>-1.540475575559146E-2</v>
      </c>
      <c r="AE1922" s="478">
        <f t="shared" si="690"/>
        <v>-5.231878161430354E-2</v>
      </c>
    </row>
    <row r="1923" spans="17:31" x14ac:dyDescent="0.3">
      <c r="Q1923" s="353">
        <v>1894</v>
      </c>
      <c r="R1923" s="54">
        <f t="shared" si="683"/>
        <v>2.5173000984004643E-51</v>
      </c>
      <c r="S1923" s="253">
        <f t="shared" si="678"/>
        <v>1.3524870631429908E-20</v>
      </c>
      <c r="T1923" s="253">
        <f t="shared" si="679"/>
        <v>6.1425701873007852E-21</v>
      </c>
      <c r="U1923">
        <f t="shared" si="684"/>
        <v>1.5687507508988348E-52</v>
      </c>
      <c r="V1923" s="253">
        <f t="shared" si="685"/>
        <v>6.1425701873007852E-21</v>
      </c>
      <c r="W1923" s="253">
        <f t="shared" si="686"/>
        <v>7.3823004441291226E-21</v>
      </c>
      <c r="X1923">
        <f t="shared" si="680"/>
        <v>113.65676595692612</v>
      </c>
      <c r="Y1923">
        <f t="shared" si="681"/>
        <v>15.595425926280697</v>
      </c>
      <c r="Z1923" s="55">
        <f t="shared" si="682"/>
        <v>8.5124747496230029</v>
      </c>
      <c r="AA1923" s="477">
        <f t="shared" si="687"/>
        <v>6.6066474183035664E-37</v>
      </c>
      <c r="AB1923" s="253">
        <f t="shared" si="688"/>
        <v>262449734241123.78</v>
      </c>
      <c r="AC1923" s="261">
        <f t="shared" si="689"/>
        <v>3.5495987028643688E-6</v>
      </c>
      <c r="AD1923" s="435">
        <f t="shared" si="691"/>
        <v>-1.5404755755581253E-2</v>
      </c>
      <c r="AE1923" s="478">
        <f t="shared" si="690"/>
        <v>-5.231878161430361E-2</v>
      </c>
    </row>
    <row r="1924" spans="17:31" x14ac:dyDescent="0.3">
      <c r="Q1924" s="353">
        <v>1895</v>
      </c>
      <c r="R1924" s="54">
        <f t="shared" si="683"/>
        <v>2.3619782418758272E-51</v>
      </c>
      <c r="S1924" s="253">
        <f t="shared" si="678"/>
        <v>1.3184676537353306E-20</v>
      </c>
      <c r="T1924" s="253">
        <f t="shared" si="679"/>
        <v>5.9880647463899765E-21</v>
      </c>
      <c r="U1924">
        <f t="shared" si="684"/>
        <v>1.4719560623319643E-52</v>
      </c>
      <c r="V1924" s="253">
        <f t="shared" si="685"/>
        <v>5.9880647463899765E-21</v>
      </c>
      <c r="W1924" s="253">
        <f t="shared" si="686"/>
        <v>7.1966117909633307E-21</v>
      </c>
      <c r="X1924">
        <f t="shared" si="680"/>
        <v>113.65676595692612</v>
      </c>
      <c r="Y1924">
        <f t="shared" si="681"/>
        <v>15.595425926280697</v>
      </c>
      <c r="Z1924" s="55">
        <f t="shared" si="682"/>
        <v>8.5124747496230029</v>
      </c>
      <c r="AA1924" s="477">
        <f t="shared" si="687"/>
        <v>6.2609956748226395E-37</v>
      </c>
      <c r="AB1924" s="253">
        <f t="shared" si="688"/>
        <v>265074231583535.03</v>
      </c>
      <c r="AC1924" s="261">
        <f t="shared" si="689"/>
        <v>3.4949180018163786E-6</v>
      </c>
      <c r="AD1924" s="435">
        <f t="shared" si="691"/>
        <v>-1.5404755755591554E-2</v>
      </c>
      <c r="AE1924" s="478">
        <f t="shared" si="690"/>
        <v>-5.2318781614303596E-2</v>
      </c>
    </row>
    <row r="1925" spans="17:31" x14ac:dyDescent="0.3">
      <c r="Q1925" s="353">
        <v>1896</v>
      </c>
      <c r="R1925" s="54">
        <f t="shared" si="683"/>
        <v>2.2162400178825633E-51</v>
      </c>
      <c r="S1925" s="253">
        <f t="shared" si="678"/>
        <v>1.2853039421365239E-20</v>
      </c>
      <c r="T1925" s="253">
        <f t="shared" si="679"/>
        <v>5.8374456153694719E-21</v>
      </c>
      <c r="U1925">
        <f t="shared" si="684"/>
        <v>1.3811337767930374E-52</v>
      </c>
      <c r="V1925" s="253">
        <f t="shared" si="685"/>
        <v>5.8374456153694719E-21</v>
      </c>
      <c r="W1925" s="253">
        <f t="shared" si="686"/>
        <v>7.0155938059957675E-21</v>
      </c>
      <c r="X1925">
        <f t="shared" si="680"/>
        <v>113.65676595692612</v>
      </c>
      <c r="Y1925">
        <f t="shared" si="681"/>
        <v>15.595425926280697</v>
      </c>
      <c r="Z1925" s="55">
        <f t="shared" si="682"/>
        <v>8.5124747496230029</v>
      </c>
      <c r="AA1925" s="477">
        <f t="shared" si="687"/>
        <v>5.9334280094234942E-37</v>
      </c>
      <c r="AB1925" s="253">
        <f t="shared" si="688"/>
        <v>267724973899370.38</v>
      </c>
      <c r="AC1925" s="261">
        <f t="shared" si="689"/>
        <v>3.441079643612589E-6</v>
      </c>
      <c r="AD1925" s="435">
        <f t="shared" si="691"/>
        <v>-1.540475575558818E-2</v>
      </c>
      <c r="AE1925" s="478">
        <f t="shared" si="690"/>
        <v>-5.2318781614303637E-2</v>
      </c>
    </row>
    <row r="1926" spans="17:31" x14ac:dyDescent="0.3">
      <c r="Q1926" s="353">
        <v>1897</v>
      </c>
      <c r="R1926" s="54">
        <f t="shared" si="683"/>
        <v>2.0794940993882031E-51</v>
      </c>
      <c r="S1926" s="253">
        <f t="shared" si="678"/>
        <v>1.2529744047883365E-20</v>
      </c>
      <c r="T1926" s="253">
        <f t="shared" si="679"/>
        <v>5.6906150410180128E-21</v>
      </c>
      <c r="U1926">
        <f t="shared" si="684"/>
        <v>1.2959153864800636E-52</v>
      </c>
      <c r="V1926" s="253">
        <f t="shared" si="685"/>
        <v>5.6906150410180128E-21</v>
      </c>
      <c r="W1926" s="253">
        <f t="shared" si="686"/>
        <v>6.839129006865352E-21</v>
      </c>
      <c r="X1926">
        <f t="shared" si="680"/>
        <v>113.65676595692612</v>
      </c>
      <c r="Y1926">
        <f t="shared" si="681"/>
        <v>15.595425926280697</v>
      </c>
      <c r="Z1926" s="55">
        <f t="shared" si="682"/>
        <v>8.5124747496230029</v>
      </c>
      <c r="AA1926" s="477">
        <f t="shared" si="687"/>
        <v>5.622998285174274E-37</v>
      </c>
      <c r="AB1926" s="253">
        <f t="shared" si="688"/>
        <v>270402223638364.09</v>
      </c>
      <c r="AC1926" s="261">
        <f t="shared" si="689"/>
        <v>3.3880706521672353E-6</v>
      </c>
      <c r="AD1926" s="435">
        <f t="shared" si="691"/>
        <v>-1.5404755755581012E-2</v>
      </c>
      <c r="AE1926" s="478">
        <f t="shared" si="690"/>
        <v>-5.2318781614303644E-2</v>
      </c>
    </row>
    <row r="1927" spans="17:31" x14ac:dyDescent="0.3">
      <c r="Q1927" s="353">
        <v>1898</v>
      </c>
      <c r="R1927" s="54">
        <f t="shared" si="683"/>
        <v>1.9511856452812661E-51</v>
      </c>
      <c r="S1927" s="253">
        <f t="shared" si="678"/>
        <v>1.2214580595193784E-20</v>
      </c>
      <c r="T1927" s="253">
        <f t="shared" si="679"/>
        <v>5.5474777289228412E-21</v>
      </c>
      <c r="U1927">
        <f t="shared" si="684"/>
        <v>1.2159551211724726E-52</v>
      </c>
      <c r="V1927" s="253">
        <f t="shared" si="685"/>
        <v>5.5474777289228412E-21</v>
      </c>
      <c r="W1927" s="253">
        <f t="shared" si="686"/>
        <v>6.6671028662709426E-21</v>
      </c>
      <c r="X1927">
        <f t="shared" si="680"/>
        <v>113.65676595692612</v>
      </c>
      <c r="Y1927">
        <f t="shared" si="681"/>
        <v>15.595425926280697</v>
      </c>
      <c r="Z1927" s="55">
        <f t="shared" si="682"/>
        <v>8.5124747496230029</v>
      </c>
      <c r="AA1927" s="477">
        <f t="shared" si="687"/>
        <v>5.3288098658746376E-37</v>
      </c>
      <c r="AB1927" s="253">
        <f t="shared" si="688"/>
        <v>273106245874747.75</v>
      </c>
      <c r="AC1927" s="261">
        <f t="shared" si="689"/>
        <v>3.3358782512879104E-6</v>
      </c>
      <c r="AD1927" s="435">
        <f t="shared" si="691"/>
        <v>-1.5404755755591798E-2</v>
      </c>
      <c r="AE1927" s="478">
        <f t="shared" si="690"/>
        <v>-5.2318781614303582E-2</v>
      </c>
    </row>
    <row r="1928" spans="17:31" x14ac:dyDescent="0.3">
      <c r="Q1928" s="353">
        <v>1899</v>
      </c>
      <c r="R1928" s="54">
        <f t="shared" si="683"/>
        <v>1.8307940491255757E-51</v>
      </c>
      <c r="S1928" s="253">
        <f t="shared" si="678"/>
        <v>1.190734451927516E-20</v>
      </c>
      <c r="T1928" s="253">
        <f t="shared" si="679"/>
        <v>5.4079407816329067E-21</v>
      </c>
      <c r="U1928">
        <f t="shared" si="684"/>
        <v>1.1409285452822335E-52</v>
      </c>
      <c r="V1928" s="253">
        <f t="shared" si="685"/>
        <v>5.4079407816329067E-21</v>
      </c>
      <c r="W1928" s="253">
        <f t="shared" si="686"/>
        <v>6.4994037376422536E-21</v>
      </c>
      <c r="X1928">
        <f t="shared" si="680"/>
        <v>113.65676595692612</v>
      </c>
      <c r="Y1928">
        <f t="shared" si="681"/>
        <v>15.595425926280697</v>
      </c>
      <c r="Z1928" s="55">
        <f t="shared" si="682"/>
        <v>8.5124747496230029</v>
      </c>
      <c r="AA1928" s="477">
        <f t="shared" si="687"/>
        <v>5.0500130262377961E-37</v>
      </c>
      <c r="AB1928" s="253">
        <f t="shared" si="688"/>
        <v>275837308333495.22</v>
      </c>
      <c r="AC1928" s="261">
        <f t="shared" si="689"/>
        <v>3.284489861596465E-6</v>
      </c>
      <c r="AD1928" s="435">
        <f t="shared" si="691"/>
        <v>-1.5404755755581161E-2</v>
      </c>
      <c r="AE1928" s="478">
        <f t="shared" si="690"/>
        <v>-5.2318781614303582E-2</v>
      </c>
    </row>
    <row r="1929" spans="17:31" x14ac:dyDescent="0.3">
      <c r="Q1929" s="353">
        <v>1900</v>
      </c>
      <c r="R1929" s="54">
        <f t="shared" si="683"/>
        <v>1.7178308268204039E-51</v>
      </c>
      <c r="S1929" s="253">
        <f t="shared" si="678"/>
        <v>1.1607836421047561E-20</v>
      </c>
      <c r="T1929" s="253">
        <f t="shared" si="679"/>
        <v>5.2719136383674708E-21</v>
      </c>
      <c r="U1929">
        <f t="shared" si="684"/>
        <v>1.0705312414693932E-52</v>
      </c>
      <c r="V1929" s="253">
        <f t="shared" si="685"/>
        <v>5.2719136383674708E-21</v>
      </c>
      <c r="W1929" s="253">
        <f t="shared" si="686"/>
        <v>6.3359227826800899E-21</v>
      </c>
      <c r="X1929">
        <f t="shared" si="680"/>
        <v>113.65676595692612</v>
      </c>
      <c r="Y1929">
        <f t="shared" si="681"/>
        <v>15.595425926280697</v>
      </c>
      <c r="Z1929" s="55">
        <f t="shared" si="682"/>
        <v>8.5124747496230029</v>
      </c>
      <c r="AA1929" s="477">
        <f t="shared" si="687"/>
        <v>4.7858024975686724E-37</v>
      </c>
      <c r="AB1929" s="253">
        <f t="shared" si="688"/>
        <v>278595681416830.19</v>
      </c>
      <c r="AC1929" s="261">
        <f t="shared" si="689"/>
        <v>3.2338930974968546E-6</v>
      </c>
      <c r="AD1929" s="435">
        <f t="shared" si="691"/>
        <v>-1.540475575559158E-2</v>
      </c>
      <c r="AE1929" s="478">
        <f t="shared" si="690"/>
        <v>-5.231878161430361E-2</v>
      </c>
    </row>
    <row r="1930" spans="17:31" x14ac:dyDescent="0.3">
      <c r="Q1930" s="353">
        <v>1901</v>
      </c>
      <c r="R1930" s="54">
        <f t="shared" si="683"/>
        <v>1.6118376345957112E-51</v>
      </c>
      <c r="S1930" s="253">
        <f t="shared" si="678"/>
        <v>1.1315861916960926E-20</v>
      </c>
      <c r="T1930" s="253">
        <f t="shared" si="679"/>
        <v>5.1393080162414662E-21</v>
      </c>
      <c r="U1930">
        <f t="shared" si="684"/>
        <v>1.0044775754808581E-52</v>
      </c>
      <c r="V1930" s="253">
        <f t="shared" si="685"/>
        <v>5.1393080162414662E-21</v>
      </c>
      <c r="W1930" s="253">
        <f t="shared" si="686"/>
        <v>6.1765539007194599E-21</v>
      </c>
      <c r="X1930">
        <f t="shared" si="680"/>
        <v>113.65676595692612</v>
      </c>
      <c r="Y1930">
        <f t="shared" si="681"/>
        <v>15.595425926280697</v>
      </c>
      <c r="Z1930" s="55">
        <f t="shared" si="682"/>
        <v>8.5124747496230029</v>
      </c>
      <c r="AA1930" s="477">
        <f t="shared" si="687"/>
        <v>4.5354151418491881E-37</v>
      </c>
      <c r="AB1930" s="253">
        <f t="shared" si="688"/>
        <v>281381638230998.5</v>
      </c>
      <c r="AC1930" s="261">
        <f t="shared" si="689"/>
        <v>3.1840757641902448E-6</v>
      </c>
      <c r="AD1930" s="435">
        <f t="shared" si="691"/>
        <v>-1.5404755755584559E-2</v>
      </c>
      <c r="AE1930" s="478">
        <f t="shared" si="690"/>
        <v>-5.2318781614303631E-2</v>
      </c>
    </row>
    <row r="1931" spans="17:31" x14ac:dyDescent="0.3">
      <c r="Q1931" s="353">
        <v>1902</v>
      </c>
      <c r="R1931" s="54">
        <f t="shared" si="683"/>
        <v>1.512384409300577E-51</v>
      </c>
      <c r="S1931" s="253">
        <f t="shared" si="678"/>
        <v>1.1031231512837836E-20</v>
      </c>
      <c r="T1931" s="253">
        <f t="shared" si="679"/>
        <v>5.0100378529688564E-21</v>
      </c>
      <c r="U1931">
        <f t="shared" si="684"/>
        <v>9.4249953720080191E-53</v>
      </c>
      <c r="V1931" s="253">
        <f t="shared" si="685"/>
        <v>5.0100378529688564E-21</v>
      </c>
      <c r="W1931" s="253">
        <f t="shared" si="686"/>
        <v>6.0211936598689795E-21</v>
      </c>
      <c r="X1931">
        <f t="shared" si="680"/>
        <v>113.65676595692612</v>
      </c>
      <c r="Y1931">
        <f t="shared" si="681"/>
        <v>15.595425926280697</v>
      </c>
      <c r="Z1931" s="55">
        <f t="shared" si="682"/>
        <v>8.5124747496230029</v>
      </c>
      <c r="AA1931" s="477">
        <f t="shared" si="687"/>
        <v>4.2981277475125751E-37</v>
      </c>
      <c r="AB1931" s="253">
        <f t="shared" si="688"/>
        <v>284195454613308.5</v>
      </c>
      <c r="AC1931" s="261">
        <f t="shared" si="689"/>
        <v>3.1350258547356058E-6</v>
      </c>
      <c r="AD1931" s="435">
        <f t="shared" si="691"/>
        <v>-1.5404755755588327E-2</v>
      </c>
      <c r="AE1931" s="478">
        <f t="shared" si="690"/>
        <v>-5.2318781614303513E-2</v>
      </c>
    </row>
    <row r="1932" spans="17:31" x14ac:dyDescent="0.3">
      <c r="Q1932" s="353">
        <v>1903</v>
      </c>
      <c r="R1932" s="54">
        <f t="shared" si="683"/>
        <v>1.4190676234391113E-51</v>
      </c>
      <c r="S1932" s="253">
        <f t="shared" si="678"/>
        <v>1.0753760480890349E-20</v>
      </c>
      <c r="T1932" s="253">
        <f t="shared" si="679"/>
        <v>4.8840192510075578E-21</v>
      </c>
      <c r="U1932">
        <f t="shared" si="684"/>
        <v>8.8434565321030786E-53</v>
      </c>
      <c r="V1932" s="253">
        <f t="shared" si="685"/>
        <v>4.8840192510075578E-21</v>
      </c>
      <c r="W1932" s="253">
        <f t="shared" si="686"/>
        <v>5.8697412298827914E-21</v>
      </c>
      <c r="X1932">
        <f t="shared" si="680"/>
        <v>113.65676595692612</v>
      </c>
      <c r="Y1932">
        <f t="shared" si="681"/>
        <v>15.595425926280697</v>
      </c>
      <c r="Z1932" s="55">
        <f t="shared" si="682"/>
        <v>8.5124747496230029</v>
      </c>
      <c r="AA1932" s="477">
        <f t="shared" si="687"/>
        <v>4.0732549405400857E-37</v>
      </c>
      <c r="AB1932" s="253">
        <f t="shared" si="688"/>
        <v>287037409159441.56</v>
      </c>
      <c r="AC1932" s="261">
        <f t="shared" si="689"/>
        <v>3.086731547155961E-6</v>
      </c>
      <c r="AD1932" s="435">
        <f t="shared" si="691"/>
        <v>-1.5404755755584578E-2</v>
      </c>
      <c r="AE1932" s="478">
        <f t="shared" si="690"/>
        <v>-5.2318781614303665E-2</v>
      </c>
    </row>
    <row r="1933" spans="17:31" x14ac:dyDescent="0.3">
      <c r="Q1933" s="353">
        <v>1904</v>
      </c>
      <c r="R1933" s="54">
        <f t="shared" si="683"/>
        <v>1.3315086478737342E-51</v>
      </c>
      <c r="S1933" s="253">
        <f t="shared" si="678"/>
        <v>1.0483268739829869E-20</v>
      </c>
      <c r="T1933" s="253">
        <f t="shared" si="679"/>
        <v>4.7611704231091189E-21</v>
      </c>
      <c r="U1933">
        <f t="shared" si="684"/>
        <v>8.2977996644399907E-53</v>
      </c>
      <c r="V1933" s="253">
        <f t="shared" si="685"/>
        <v>4.7611704231091189E-21</v>
      </c>
      <c r="W1933" s="253">
        <f t="shared" si="686"/>
        <v>5.7220983167207505E-21</v>
      </c>
      <c r="X1933">
        <f t="shared" si="680"/>
        <v>113.65676595692612</v>
      </c>
      <c r="Y1933">
        <f t="shared" si="681"/>
        <v>15.595425926280697</v>
      </c>
      <c r="Z1933" s="55">
        <f t="shared" si="682"/>
        <v>8.5124747496230029</v>
      </c>
      <c r="AA1933" s="477">
        <f t="shared" si="687"/>
        <v>3.8601472048465855E-37</v>
      </c>
      <c r="AB1933" s="253">
        <f t="shared" si="688"/>
        <v>289907783251036</v>
      </c>
      <c r="AC1933" s="261">
        <f t="shared" si="689"/>
        <v>3.0391812015889551E-6</v>
      </c>
      <c r="AD1933" s="435">
        <f t="shared" si="691"/>
        <v>-1.5404755755588027E-2</v>
      </c>
      <c r="AE1933" s="478">
        <f t="shared" si="690"/>
        <v>-5.2318781614303672E-2</v>
      </c>
    </row>
    <row r="1934" spans="17:31" x14ac:dyDescent="0.3">
      <c r="Q1934" s="353">
        <v>1905</v>
      </c>
      <c r="R1934" s="54">
        <f t="shared" si="683"/>
        <v>1.2493522155525461E-51</v>
      </c>
      <c r="S1934" s="253">
        <f t="shared" si="678"/>
        <v>1.02195807379927E-20</v>
      </c>
      <c r="T1934" s="253">
        <f t="shared" si="679"/>
        <v>4.6414116392380258E-21</v>
      </c>
      <c r="U1934">
        <f t="shared" si="684"/>
        <v>7.785810788036546E-53</v>
      </c>
      <c r="V1934" s="253">
        <f t="shared" si="685"/>
        <v>4.6414116392380258E-21</v>
      </c>
      <c r="W1934" s="253">
        <f t="shared" si="686"/>
        <v>5.5781690987546742E-21</v>
      </c>
      <c r="X1934">
        <f t="shared" si="680"/>
        <v>113.65676595692612</v>
      </c>
      <c r="Y1934">
        <f t="shared" si="681"/>
        <v>15.595425926280697</v>
      </c>
      <c r="Z1934" s="55">
        <f t="shared" si="682"/>
        <v>8.5124747496230029</v>
      </c>
      <c r="AA1934" s="477">
        <f t="shared" si="687"/>
        <v>3.6581890062371525E-37</v>
      </c>
      <c r="AB1934" s="253">
        <f t="shared" si="688"/>
        <v>292806861083546.38</v>
      </c>
      <c r="AC1934" s="261">
        <f t="shared" si="689"/>
        <v>2.9923633574815021E-6</v>
      </c>
      <c r="AD1934" s="435">
        <f t="shared" si="691"/>
        <v>-1.5404755755588216E-2</v>
      </c>
      <c r="AE1934" s="478">
        <f t="shared" si="690"/>
        <v>-5.2318781614303617E-2</v>
      </c>
    </row>
    <row r="1935" spans="17:31" x14ac:dyDescent="0.3">
      <c r="Q1935" s="353">
        <v>1906</v>
      </c>
      <c r="R1935" s="54">
        <f t="shared" si="683"/>
        <v>1.172264980027432E-51</v>
      </c>
      <c r="S1935" s="253">
        <f t="shared" si="678"/>
        <v>9.9625253394053845E-21</v>
      </c>
      <c r="T1935" s="253">
        <f t="shared" si="679"/>
        <v>4.5246651748261716E-21</v>
      </c>
      <c r="U1935">
        <f t="shared" si="684"/>
        <v>7.3054125284425498E-53</v>
      </c>
      <c r="V1935" s="253">
        <f t="shared" si="685"/>
        <v>4.5246651748261716E-21</v>
      </c>
      <c r="W1935" s="253">
        <f t="shared" si="686"/>
        <v>5.4378601645792129E-21</v>
      </c>
      <c r="X1935">
        <f t="shared" si="680"/>
        <v>113.65676595692612</v>
      </c>
      <c r="Y1935">
        <f t="shared" si="681"/>
        <v>15.595425926280697</v>
      </c>
      <c r="Z1935" s="55">
        <f t="shared" si="682"/>
        <v>8.5124747496230029</v>
      </c>
      <c r="AA1935" s="477">
        <f t="shared" si="687"/>
        <v>3.4667970145159848E-37</v>
      </c>
      <c r="AB1935" s="253">
        <f t="shared" si="688"/>
        <v>295734929694381.81</v>
      </c>
      <c r="AC1935" s="261">
        <f t="shared" si="689"/>
        <v>2.9462667308275388E-6</v>
      </c>
      <c r="AD1935" s="435">
        <f t="shared" si="691"/>
        <v>-1.5404755755584504E-2</v>
      </c>
      <c r="AE1935" s="478">
        <f t="shared" si="690"/>
        <v>-5.231878161430354E-2</v>
      </c>
    </row>
    <row r="1936" spans="17:31" x14ac:dyDescent="0.3">
      <c r="Q1936" s="353">
        <v>1907</v>
      </c>
      <c r="R1936" s="54">
        <f t="shared" si="683"/>
        <v>1.0999341629141393E-51</v>
      </c>
      <c r="S1936" s="253">
        <f t="shared" si="678"/>
        <v>9.711935712715787E-21</v>
      </c>
      <c r="T1936" s="253">
        <f t="shared" si="679"/>
        <v>4.410855260328851E-21</v>
      </c>
      <c r="U1936">
        <f t="shared" si="684"/>
        <v>6.8546556888758075E-53</v>
      </c>
      <c r="V1936" s="253">
        <f t="shared" si="685"/>
        <v>4.410855260328851E-21</v>
      </c>
      <c r="W1936" s="253">
        <f t="shared" si="686"/>
        <v>5.3010804523869359E-21</v>
      </c>
      <c r="X1936">
        <f t="shared" si="680"/>
        <v>113.65676595692612</v>
      </c>
      <c r="Y1936">
        <f t="shared" si="681"/>
        <v>15.595425926280697</v>
      </c>
      <c r="Z1936" s="55">
        <f t="shared" si="682"/>
        <v>8.5124747496230029</v>
      </c>
      <c r="AA1936" s="477">
        <f t="shared" si="687"/>
        <v>3.2854184186124033E-37</v>
      </c>
      <c r="AB1936" s="253">
        <f t="shared" si="688"/>
        <v>298692278991325.63</v>
      </c>
      <c r="AC1936" s="261">
        <f t="shared" si="689"/>
        <v>2.9008802114483252E-6</v>
      </c>
      <c r="AD1936" s="435">
        <f t="shared" si="691"/>
        <v>-1.540475575558822E-2</v>
      </c>
      <c r="AE1936" s="478">
        <f t="shared" si="690"/>
        <v>-5.2318781614303582E-2</v>
      </c>
    </row>
    <row r="1937" spans="17:31" x14ac:dyDescent="0.3">
      <c r="Q1937" s="353">
        <v>1908</v>
      </c>
      <c r="R1937" s="54">
        <f t="shared" si="683"/>
        <v>1.0320662848064581E-51</v>
      </c>
      <c r="S1937" s="253">
        <f t="shared" si="678"/>
        <v>9.4676492229182713E-21</v>
      </c>
      <c r="T1937" s="253">
        <f t="shared" si="679"/>
        <v>4.2999080320497492E-21</v>
      </c>
      <c r="U1937">
        <f t="shared" si="684"/>
        <v>6.4317113414339309E-53</v>
      </c>
      <c r="V1937" s="253">
        <f t="shared" si="685"/>
        <v>4.2999080320497492E-21</v>
      </c>
      <c r="W1937" s="253">
        <f t="shared" si="686"/>
        <v>5.1677411908685221E-21</v>
      </c>
      <c r="X1937">
        <f t="shared" si="680"/>
        <v>113.65676595692612</v>
      </c>
      <c r="Y1937">
        <f t="shared" si="681"/>
        <v>15.595425926280697</v>
      </c>
      <c r="Z1937" s="55">
        <f t="shared" si="682"/>
        <v>8.5124747496230029</v>
      </c>
      <c r="AA1937" s="477">
        <f t="shared" si="687"/>
        <v>3.1135293298574102E-37</v>
      </c>
      <c r="AB1937" s="253">
        <f t="shared" si="688"/>
        <v>301679201781238.88</v>
      </c>
      <c r="AC1937" s="261">
        <f t="shared" si="689"/>
        <v>2.8561928603147547E-6</v>
      </c>
      <c r="AD1937" s="435">
        <f t="shared" si="691"/>
        <v>-1.540475575558474E-2</v>
      </c>
      <c r="AE1937" s="478">
        <f t="shared" si="690"/>
        <v>-5.2318781614303637E-2</v>
      </c>
    </row>
    <row r="1938" spans="17:31" x14ac:dyDescent="0.3">
      <c r="Q1938" s="353">
        <v>1909</v>
      </c>
      <c r="R1938" s="54">
        <f t="shared" si="683"/>
        <v>9.6838597449523117E-52</v>
      </c>
      <c r="S1938" s="253">
        <f t="shared" si="678"/>
        <v>9.2295073258016426E-21</v>
      </c>
      <c r="T1938" s="253">
        <f t="shared" si="679"/>
        <v>4.1917514842025184E-21</v>
      </c>
      <c r="U1938">
        <f t="shared" si="684"/>
        <v>6.0348634062922879E-53</v>
      </c>
      <c r="V1938" s="253">
        <f t="shared" si="685"/>
        <v>4.1917514842025184E-21</v>
      </c>
      <c r="W1938" s="253">
        <f t="shared" si="686"/>
        <v>5.0377558415991242E-21</v>
      </c>
      <c r="X1938">
        <f t="shared" si="680"/>
        <v>113.65676595692612</v>
      </c>
      <c r="Y1938">
        <f t="shared" si="681"/>
        <v>15.595425926280697</v>
      </c>
      <c r="Z1938" s="55">
        <f t="shared" si="682"/>
        <v>8.5124747496230029</v>
      </c>
      <c r="AA1938" s="477">
        <f t="shared" si="687"/>
        <v>2.9506332687988715E-37</v>
      </c>
      <c r="AB1938" s="253">
        <f t="shared" si="688"/>
        <v>304695993799051.25</v>
      </c>
      <c r="AC1938" s="261">
        <f t="shared" si="689"/>
        <v>2.8121939069107519E-6</v>
      </c>
      <c r="AD1938" s="435">
        <f t="shared" si="691"/>
        <v>-1.5404755755587897E-2</v>
      </c>
      <c r="AE1938" s="478">
        <f t="shared" si="690"/>
        <v>-5.2318781614303547E-2</v>
      </c>
    </row>
    <row r="1939" spans="17:31" x14ac:dyDescent="0.3">
      <c r="Q1939" s="353">
        <v>1910</v>
      </c>
      <c r="R1939" s="54">
        <f t="shared" si="683"/>
        <v>9.0863485166065397E-52</v>
      </c>
      <c r="S1939" s="253">
        <f t="shared" si="678"/>
        <v>8.9973554650527556E-21</v>
      </c>
      <c r="T1939" s="253">
        <f t="shared" si="679"/>
        <v>4.0863154221784812E-21</v>
      </c>
      <c r="U1939">
        <f t="shared" si="684"/>
        <v>5.662501688778543E-53</v>
      </c>
      <c r="V1939" s="253">
        <f t="shared" si="685"/>
        <v>4.0863154221784812E-21</v>
      </c>
      <c r="W1939" s="253">
        <f t="shared" si="686"/>
        <v>4.9110400428742743E-21</v>
      </c>
      <c r="X1939">
        <f t="shared" si="680"/>
        <v>113.65676595692612</v>
      </c>
      <c r="Y1939">
        <f t="shared" si="681"/>
        <v>15.595425926280697</v>
      </c>
      <c r="Z1939" s="55">
        <f t="shared" si="682"/>
        <v>8.5124747496230029</v>
      </c>
      <c r="AA1939" s="477">
        <f t="shared" si="687"/>
        <v>2.7962597311846844E-37</v>
      </c>
      <c r="AB1939" s="253">
        <f t="shared" si="688"/>
        <v>307742953737041.75</v>
      </c>
      <c r="AC1939" s="261">
        <f t="shared" si="689"/>
        <v>2.7688727466374481E-6</v>
      </c>
      <c r="AD1939" s="435">
        <f t="shared" si="691"/>
        <v>-1.5404755755584771E-2</v>
      </c>
      <c r="AE1939" s="478">
        <f t="shared" si="690"/>
        <v>-5.2318781614303644E-2</v>
      </c>
    </row>
    <row r="1940" spans="17:31" x14ac:dyDescent="0.3">
      <c r="Q1940" s="353">
        <v>1911</v>
      </c>
      <c r="R1940" s="54">
        <f t="shared" si="683"/>
        <v>8.5257047850443082E-52</v>
      </c>
      <c r="S1940" s="253">
        <f t="shared" si="678"/>
        <v>8.7710429719478961E-21</v>
      </c>
      <c r="T1940" s="253">
        <f t="shared" si="679"/>
        <v>3.9835314169896166E-21</v>
      </c>
      <c r="U1940">
        <f t="shared" si="684"/>
        <v>5.3131153460719941E-53</v>
      </c>
      <c r="V1940" s="253">
        <f t="shared" si="685"/>
        <v>3.9835314169896166E-21</v>
      </c>
      <c r="W1940" s="253">
        <f t="shared" si="686"/>
        <v>4.7875115549582795E-21</v>
      </c>
      <c r="X1940">
        <f t="shared" si="680"/>
        <v>113.65676595692612</v>
      </c>
      <c r="Y1940">
        <f t="shared" si="681"/>
        <v>15.595425926280697</v>
      </c>
      <c r="Z1940" s="55">
        <f t="shared" si="682"/>
        <v>8.5124747496230029</v>
      </c>
      <c r="AA1940" s="477">
        <f t="shared" si="687"/>
        <v>2.6499628289719617E-37</v>
      </c>
      <c r="AB1940" s="253">
        <f t="shared" si="688"/>
        <v>310820383274412.19</v>
      </c>
      <c r="AC1940" s="261">
        <f t="shared" si="689"/>
        <v>2.7262189382571941E-6</v>
      </c>
      <c r="AD1940" s="435">
        <f t="shared" si="691"/>
        <v>-1.5404755755588015E-2</v>
      </c>
      <c r="AE1940" s="478">
        <f t="shared" si="690"/>
        <v>-5.2318781614303575E-2</v>
      </c>
    </row>
    <row r="1941" spans="17:31" x14ac:dyDescent="0.3">
      <c r="Q1941" s="353">
        <v>1912</v>
      </c>
      <c r="R1941" s="54">
        <f t="shared" si="683"/>
        <v>7.9996537606807445E-52</v>
      </c>
      <c r="S1941" s="253">
        <f t="shared" si="678"/>
        <v>8.5504229675676198E-21</v>
      </c>
      <c r="T1941" s="253">
        <f t="shared" si="679"/>
        <v>3.8833327608576146E-21</v>
      </c>
      <c r="U1941">
        <f t="shared" si="684"/>
        <v>4.985286757019058E-53</v>
      </c>
      <c r="V1941" s="253">
        <f t="shared" si="685"/>
        <v>3.8833327608576146E-21</v>
      </c>
      <c r="W1941" s="253">
        <f t="shared" si="686"/>
        <v>4.6670902067100052E-21</v>
      </c>
      <c r="X1941">
        <f t="shared" si="680"/>
        <v>113.65676595692612</v>
      </c>
      <c r="Y1941">
        <f t="shared" si="681"/>
        <v>15.595425926280697</v>
      </c>
      <c r="Z1941" s="55">
        <f t="shared" si="682"/>
        <v>8.5124747496230029</v>
      </c>
      <c r="AA1941" s="477">
        <f t="shared" si="687"/>
        <v>2.5113200024369555E-37</v>
      </c>
      <c r="AB1941" s="253">
        <f t="shared" si="688"/>
        <v>313928587107156.31</v>
      </c>
      <c r="AC1941" s="261">
        <f t="shared" si="689"/>
        <v>2.6842222013770733E-6</v>
      </c>
      <c r="AD1941" s="435">
        <f t="shared" si="691"/>
        <v>-1.5404755755591774E-2</v>
      </c>
      <c r="AE1941" s="478">
        <f t="shared" si="690"/>
        <v>-5.2318781614303568E-2</v>
      </c>
    </row>
    <row r="1942" spans="17:31" x14ac:dyDescent="0.3">
      <c r="Q1942" s="353">
        <v>1913</v>
      </c>
      <c r="R1942" s="54">
        <f t="shared" si="683"/>
        <v>7.5060610124610351E-52</v>
      </c>
      <c r="S1942" s="253">
        <f t="shared" si="678"/>
        <v>8.3353522674705867E-21</v>
      </c>
      <c r="T1942" s="253">
        <f t="shared" si="679"/>
        <v>3.785654423919742E-21</v>
      </c>
      <c r="U1942">
        <f t="shared" si="684"/>
        <v>4.6776857701919774E-53</v>
      </c>
      <c r="V1942" s="253">
        <f t="shared" si="685"/>
        <v>3.785654423919742E-21</v>
      </c>
      <c r="W1942" s="253">
        <f t="shared" si="686"/>
        <v>4.5496978435508447E-21</v>
      </c>
      <c r="X1942">
        <f t="shared" si="680"/>
        <v>113.65676595692612</v>
      </c>
      <c r="Y1942">
        <f t="shared" si="681"/>
        <v>15.595425926280697</v>
      </c>
      <c r="Z1942" s="55">
        <f t="shared" si="682"/>
        <v>8.5124747496230029</v>
      </c>
      <c r="AA1942" s="477">
        <f t="shared" si="687"/>
        <v>2.3799307996658242E-37</v>
      </c>
      <c r="AB1942" s="253">
        <f t="shared" si="688"/>
        <v>317067872978227.88</v>
      </c>
      <c r="AC1942" s="261">
        <f t="shared" si="689"/>
        <v>2.6428724139711325E-6</v>
      </c>
      <c r="AD1942" s="435">
        <f t="shared" si="691"/>
        <v>-1.5404755755588072E-2</v>
      </c>
      <c r="AE1942" s="478">
        <f t="shared" si="690"/>
        <v>-5.2318781614303554E-2</v>
      </c>
    </row>
    <row r="1943" spans="17:31" x14ac:dyDescent="0.3">
      <c r="Q1943" s="353">
        <v>1914</v>
      </c>
      <c r="R1943" s="54">
        <f t="shared" si="683"/>
        <v>7.0429238074915327E-52</v>
      </c>
      <c r="S1943" s="253">
        <f t="shared" si="678"/>
        <v>8.1256912887657229E-21</v>
      </c>
      <c r="T1943" s="253">
        <f t="shared" si="679"/>
        <v>3.6904330120239422E-21</v>
      </c>
      <c r="U1943">
        <f t="shared" si="684"/>
        <v>4.3890643068524438E-53</v>
      </c>
      <c r="V1943" s="253">
        <f t="shared" si="685"/>
        <v>3.6904330120239422E-21</v>
      </c>
      <c r="W1943" s="253">
        <f t="shared" si="686"/>
        <v>4.4352582767417808E-21</v>
      </c>
      <c r="X1943">
        <f t="shared" si="680"/>
        <v>113.65676595692612</v>
      </c>
      <c r="Y1943">
        <f t="shared" si="681"/>
        <v>15.595425926280697</v>
      </c>
      <c r="Z1943" s="55">
        <f t="shared" si="682"/>
        <v>8.5124747496230029</v>
      </c>
      <c r="AA1943" s="477">
        <f t="shared" si="687"/>
        <v>2.2554157199009532E-37</v>
      </c>
      <c r="AB1943" s="253">
        <f t="shared" si="688"/>
        <v>320238551708010.19</v>
      </c>
      <c r="AC1943" s="261">
        <f t="shared" si="689"/>
        <v>2.6021596099407442E-6</v>
      </c>
      <c r="AD1943" s="435">
        <f t="shared" si="691"/>
        <v>-1.54047557555811E-2</v>
      </c>
      <c r="AE1943" s="478">
        <f t="shared" si="690"/>
        <v>-5.2318781614303519E-2</v>
      </c>
    </row>
    <row r="1944" spans="17:31" x14ac:dyDescent="0.3">
      <c r="Q1944" s="353">
        <v>1915</v>
      </c>
      <c r="R1944" s="54">
        <f t="shared" si="683"/>
        <v>6.6083629850308939E-52</v>
      </c>
      <c r="S1944" s="253">
        <f t="shared" si="678"/>
        <v>7.9213039595217815E-21</v>
      </c>
      <c r="T1944" s="253">
        <f t="shared" si="679"/>
        <v>3.597606725585509E-21</v>
      </c>
      <c r="U1944">
        <f t="shared" si="684"/>
        <v>4.1182512969218767E-53</v>
      </c>
      <c r="V1944" s="253">
        <f t="shared" si="685"/>
        <v>3.597606725585509E-21</v>
      </c>
      <c r="W1944" s="253">
        <f t="shared" si="686"/>
        <v>4.3236972339362725E-21</v>
      </c>
      <c r="X1944">
        <f t="shared" si="680"/>
        <v>113.65676595692612</v>
      </c>
      <c r="Y1944">
        <f t="shared" si="681"/>
        <v>15.595425926280697</v>
      </c>
      <c r="Z1944" s="55">
        <f t="shared" si="682"/>
        <v>8.5124747496230029</v>
      </c>
      <c r="AA1944" s="477">
        <f t="shared" si="687"/>
        <v>2.1374151174019879E-37</v>
      </c>
      <c r="AB1944" s="253">
        <f t="shared" si="688"/>
        <v>323440937225090.31</v>
      </c>
      <c r="AC1944" s="261">
        <f t="shared" si="689"/>
        <v>2.5620739767125597E-6</v>
      </c>
      <c r="AD1944" s="435">
        <f t="shared" si="691"/>
        <v>-1.5404755755584599E-2</v>
      </c>
      <c r="AE1944" s="478">
        <f t="shared" si="690"/>
        <v>-5.231878161430361E-2</v>
      </c>
    </row>
    <row r="1945" spans="17:31" x14ac:dyDescent="0.3">
      <c r="Q1945" s="353">
        <v>1916</v>
      </c>
      <c r="R1945" s="54">
        <f t="shared" si="683"/>
        <v>6.2006153318703136E-52</v>
      </c>
      <c r="S1945" s="253">
        <f t="shared" si="678"/>
        <v>7.722057630455048E-21</v>
      </c>
      <c r="T1945" s="253">
        <f t="shared" si="679"/>
        <v>3.5071153194784289E-21</v>
      </c>
      <c r="U1945">
        <f t="shared" si="684"/>
        <v>3.8641479274112864E-53</v>
      </c>
      <c r="V1945" s="253">
        <f t="shared" si="685"/>
        <v>3.5071153194784289E-21</v>
      </c>
      <c r="W1945" s="253">
        <f t="shared" si="686"/>
        <v>4.2149423109766191E-21</v>
      </c>
      <c r="X1945">
        <f t="shared" si="680"/>
        <v>113.65676595692612</v>
      </c>
      <c r="Y1945">
        <f t="shared" si="681"/>
        <v>15.595425926280697</v>
      </c>
      <c r="Z1945" s="55">
        <f t="shared" si="682"/>
        <v>8.5124747496230029</v>
      </c>
      <c r="AA1945" s="477">
        <f t="shared" si="687"/>
        <v>2.0255881626555224E-37</v>
      </c>
      <c r="AB1945" s="253">
        <f t="shared" si="688"/>
        <v>326675346597341.19</v>
      </c>
      <c r="AC1945" s="261">
        <f t="shared" si="689"/>
        <v>2.5226058528735542E-6</v>
      </c>
      <c r="AD1945" s="435">
        <f t="shared" si="691"/>
        <v>-1.540475575558818E-2</v>
      </c>
      <c r="AE1945" s="478">
        <f t="shared" si="690"/>
        <v>-5.2318781614303506E-2</v>
      </c>
    </row>
    <row r="1946" spans="17:31" x14ac:dyDescent="0.3">
      <c r="Q1946" s="353">
        <v>1917</v>
      </c>
      <c r="R1946" s="54">
        <f t="shared" si="683"/>
        <v>5.818026428166225E-52</v>
      </c>
      <c r="S1946" s="253">
        <f t="shared" si="678"/>
        <v>7.527822988838945E-21</v>
      </c>
      <c r="T1946" s="253">
        <f t="shared" si="679"/>
        <v>3.4189000639358345E-21</v>
      </c>
      <c r="U1946">
        <f t="shared" si="684"/>
        <v>3.6257231840313773E-53</v>
      </c>
      <c r="V1946" s="253">
        <f t="shared" si="685"/>
        <v>3.4189000639358345E-21</v>
      </c>
      <c r="W1946" s="253">
        <f t="shared" si="686"/>
        <v>4.1089229249031105E-21</v>
      </c>
      <c r="X1946">
        <f t="shared" si="680"/>
        <v>113.65676595692612</v>
      </c>
      <c r="Y1946">
        <f t="shared" si="681"/>
        <v>15.595425926280697</v>
      </c>
      <c r="Z1946" s="55">
        <f t="shared" si="682"/>
        <v>8.5124747496230029</v>
      </c>
      <c r="AA1946" s="477">
        <f t="shared" si="687"/>
        <v>1.9196118579330295E-37</v>
      </c>
      <c r="AB1946" s="253">
        <f t="shared" si="688"/>
        <v>329942100063314.63</v>
      </c>
      <c r="AC1946" s="261">
        <f t="shared" si="689"/>
        <v>2.4837457258424291E-6</v>
      </c>
      <c r="AD1946" s="435">
        <f t="shared" si="691"/>
        <v>-1.5404755755584539E-2</v>
      </c>
      <c r="AE1946" s="478">
        <f t="shared" si="690"/>
        <v>-5.2318781614303658E-2</v>
      </c>
    </row>
    <row r="1947" spans="17:31" x14ac:dyDescent="0.3">
      <c r="Q1947" s="353">
        <v>1918</v>
      </c>
      <c r="R1947" s="54">
        <f t="shared" si="683"/>
        <v>5.4590439346977715E-52</v>
      </c>
      <c r="S1947" s="253">
        <f t="shared" si="678"/>
        <v>7.3384739745787594E-21</v>
      </c>
      <c r="T1947" s="253">
        <f t="shared" si="679"/>
        <v>3.3329037064337853E-21</v>
      </c>
      <c r="U1947">
        <f t="shared" si="684"/>
        <v>3.40200966789319E-53</v>
      </c>
      <c r="V1947" s="253">
        <f t="shared" si="685"/>
        <v>3.3329037064337853E-21</v>
      </c>
      <c r="W1947" s="253">
        <f t="shared" si="686"/>
        <v>4.0055702681449741E-21</v>
      </c>
      <c r="X1947">
        <f t="shared" si="680"/>
        <v>113.65676595692612</v>
      </c>
      <c r="Y1947">
        <f t="shared" si="681"/>
        <v>15.595425926280697</v>
      </c>
      <c r="Z1947" s="55">
        <f t="shared" si="682"/>
        <v>8.5124747496230029</v>
      </c>
      <c r="AA1947" s="477">
        <f t="shared" si="687"/>
        <v>1.8191801043536037E-37</v>
      </c>
      <c r="AB1947" s="253">
        <f t="shared" si="688"/>
        <v>333241521063947.75</v>
      </c>
      <c r="AC1947" s="261">
        <f t="shared" si="689"/>
        <v>2.4454842295768315E-6</v>
      </c>
      <c r="AD1947" s="435">
        <f t="shared" si="691"/>
        <v>-1.5404755755591745E-2</v>
      </c>
      <c r="AE1947" s="478">
        <f t="shared" si="690"/>
        <v>-5.2318781614303631E-2</v>
      </c>
    </row>
    <row r="1948" spans="17:31" x14ac:dyDescent="0.3">
      <c r="Q1948" s="353">
        <v>1919</v>
      </c>
      <c r="R1948" s="54">
        <f t="shared" si="683"/>
        <v>5.1222112943123068E-52</v>
      </c>
      <c r="S1948" s="253">
        <f t="shared" si="678"/>
        <v>7.1538876983976778E-21</v>
      </c>
      <c r="T1948" s="253">
        <f t="shared" si="679"/>
        <v>3.2490704345339484E-21</v>
      </c>
      <c r="U1948">
        <f t="shared" si="684"/>
        <v>3.1920996703256796E-53</v>
      </c>
      <c r="V1948" s="253">
        <f t="shared" si="685"/>
        <v>3.2490704345339484E-21</v>
      </c>
      <c r="W1948" s="253">
        <f t="shared" si="686"/>
        <v>3.9048172638637294E-21</v>
      </c>
      <c r="X1948">
        <f t="shared" si="680"/>
        <v>113.65676595692612</v>
      </c>
      <c r="Y1948">
        <f t="shared" si="681"/>
        <v>15.595425926280697</v>
      </c>
      <c r="Z1948" s="55">
        <f t="shared" si="682"/>
        <v>8.5124747496230029</v>
      </c>
      <c r="AA1948" s="477">
        <f t="shared" si="687"/>
        <v>1.7240028177568415E-37</v>
      </c>
      <c r="AB1948" s="253">
        <f t="shared" si="688"/>
        <v>336573936274587.25</v>
      </c>
      <c r="AC1948" s="261">
        <f t="shared" si="689"/>
        <v>2.4078121423160579E-6</v>
      </c>
      <c r="AD1948" s="435">
        <f t="shared" si="691"/>
        <v>-1.5404755755588107E-2</v>
      </c>
      <c r="AE1948" s="478">
        <f t="shared" si="690"/>
        <v>-5.2318781614303589E-2</v>
      </c>
    </row>
    <row r="1949" spans="17:31" x14ac:dyDescent="0.3">
      <c r="Q1949" s="353">
        <v>1920</v>
      </c>
      <c r="R1949" s="54">
        <f t="shared" si="683"/>
        <v>4.8061618220028336E-52</v>
      </c>
      <c r="S1949" s="253">
        <f t="shared" si="678"/>
        <v>6.973944362080173E-21</v>
      </c>
      <c r="T1949" s="253">
        <f t="shared" si="679"/>
        <v>3.1673458396606528E-21</v>
      </c>
      <c r="U1949">
        <f t="shared" si="684"/>
        <v>2.9951414898839802E-53</v>
      </c>
      <c r="V1949" s="253">
        <f t="shared" si="685"/>
        <v>3.1673458396606528E-21</v>
      </c>
      <c r="W1949" s="253">
        <f t="shared" si="686"/>
        <v>3.8065985224195202E-21</v>
      </c>
      <c r="X1949">
        <f t="shared" si="680"/>
        <v>113.65676595692612</v>
      </c>
      <c r="Y1949">
        <f t="shared" si="681"/>
        <v>15.595425926280697</v>
      </c>
      <c r="Z1949" s="55">
        <f t="shared" si="682"/>
        <v>8.5124747496230029</v>
      </c>
      <c r="AA1949" s="477">
        <f t="shared" si="687"/>
        <v>1.6338050908321773E-37</v>
      </c>
      <c r="AB1949" s="253">
        <f t="shared" si="688"/>
        <v>339939675637333.13</v>
      </c>
      <c r="AC1949" s="261">
        <f t="shared" si="689"/>
        <v>2.3707203843583477E-6</v>
      </c>
      <c r="AD1949" s="435">
        <f t="shared" si="691"/>
        <v>-1.5404755755584768E-2</v>
      </c>
      <c r="AE1949" s="478">
        <f t="shared" si="690"/>
        <v>-5.2318781614303589E-2</v>
      </c>
    </row>
    <row r="1950" spans="17:31" x14ac:dyDescent="0.3">
      <c r="Q1950" s="353">
        <v>1921</v>
      </c>
      <c r="R1950" s="54">
        <f t="shared" si="683"/>
        <v>4.5096131596380837E-52</v>
      </c>
      <c r="S1950" s="253">
        <f t="shared" si="678"/>
        <v>6.7985271807220673E-21</v>
      </c>
      <c r="T1950" s="253">
        <f t="shared" si="679"/>
        <v>3.0876768817893185E-21</v>
      </c>
      <c r="U1950">
        <f t="shared" si="684"/>
        <v>2.8103359766047535E-53</v>
      </c>
      <c r="V1950" s="253">
        <f t="shared" si="685"/>
        <v>3.0876768817893185E-21</v>
      </c>
      <c r="W1950" s="253">
        <f t="shared" si="686"/>
        <v>3.7108502989327491E-21</v>
      </c>
      <c r="X1950">
        <f t="shared" si="680"/>
        <v>113.65676595692612</v>
      </c>
      <c r="Y1950">
        <f t="shared" si="681"/>
        <v>15.595425926280697</v>
      </c>
      <c r="Z1950" s="55">
        <f t="shared" si="682"/>
        <v>8.5124747496230029</v>
      </c>
      <c r="AA1950" s="477">
        <f t="shared" si="687"/>
        <v>1.5483263990845911E-37</v>
      </c>
      <c r="AB1950" s="253">
        <f t="shared" si="688"/>
        <v>343339072393706.44</v>
      </c>
      <c r="AC1950" s="261">
        <f t="shared" si="689"/>
        <v>2.3342000158725136E-6</v>
      </c>
      <c r="AD1950" s="435">
        <f t="shared" si="691"/>
        <v>-1.5404755755588037E-2</v>
      </c>
      <c r="AE1950" s="478">
        <f t="shared" si="690"/>
        <v>-5.2318781614303596E-2</v>
      </c>
    </row>
    <row r="1951" spans="17:31" x14ac:dyDescent="0.3">
      <c r="Q1951" s="353">
        <v>1922</v>
      </c>
      <c r="R1951" s="54">
        <f t="shared" si="683"/>
        <v>4.2313620728455334E-52</v>
      </c>
      <c r="S1951" s="253">
        <f t="shared" ref="S1951:S2014" si="692">$C$11*R1951^$C$7</f>
        <v>6.6275223069359757E-21</v>
      </c>
      <c r="T1951" s="253">
        <f t="shared" ref="T1951:T2014" si="693">$C$8*S1951</f>
        <v>3.0100118550229571E-21</v>
      </c>
      <c r="U1951">
        <f t="shared" si="684"/>
        <v>2.6369332894870777E-53</v>
      </c>
      <c r="V1951" s="253">
        <f t="shared" si="685"/>
        <v>3.0100118550229571E-21</v>
      </c>
      <c r="W1951" s="253">
        <f t="shared" si="686"/>
        <v>3.6175104519130186E-21</v>
      </c>
      <c r="X1951">
        <f t="shared" ref="X1951:X2014" si="694">(($C$8*$C$11)/($C$9+$C$10))^(1/(1-$C$7))</f>
        <v>113.65676595692612</v>
      </c>
      <c r="Y1951">
        <f t="shared" ref="Y1951:Y2014" si="695">$C$11*$C$17^$C$7</f>
        <v>15.595425926280697</v>
      </c>
      <c r="Z1951" s="55">
        <f t="shared" ref="Z1951:Z2014" si="696">(1-$C$8)*Y1951</f>
        <v>8.5124747496230029</v>
      </c>
      <c r="AA1951" s="477">
        <f t="shared" si="687"/>
        <v>1.4673198483432232E-37</v>
      </c>
      <c r="AB1951" s="253">
        <f t="shared" si="688"/>
        <v>346772463117643.5</v>
      </c>
      <c r="AC1951" s="261">
        <f t="shared" si="689"/>
        <v>2.2982422347433078E-6</v>
      </c>
      <c r="AD1951" s="435">
        <f t="shared" si="691"/>
        <v>-1.5404755755588032E-2</v>
      </c>
      <c r="AE1951" s="478">
        <f t="shared" si="690"/>
        <v>-5.2318781614303651E-2</v>
      </c>
    </row>
    <row r="1952" spans="17:31" x14ac:dyDescent="0.3">
      <c r="Q1952" s="353">
        <v>1923</v>
      </c>
      <c r="R1952" s="54">
        <f t="shared" ref="R1952:R2015" si="697">AA1952/AB1952</f>
        <v>3.9702795689359217E-52</v>
      </c>
      <c r="S1952" s="253">
        <f t="shared" si="692"/>
        <v>6.4608187569633002E-21</v>
      </c>
      <c r="T1952" s="253">
        <f t="shared" si="693"/>
        <v>2.9343003540345662E-21</v>
      </c>
      <c r="U1952">
        <f t="shared" ref="U1952:U2015" si="698">($C$9+$C$10)*R1952</f>
        <v>2.4742298540424912E-53</v>
      </c>
      <c r="V1952" s="253">
        <f t="shared" ref="V1952:V2015" si="699">T1952-U1952</f>
        <v>2.9343003540345662E-21</v>
      </c>
      <c r="W1952" s="253">
        <f t="shared" ref="W1952:W2015" si="700">(1-$C$8)*S1952</f>
        <v>3.5265184029287336E-21</v>
      </c>
      <c r="X1952">
        <f t="shared" si="694"/>
        <v>113.65676595692612</v>
      </c>
      <c r="Y1952">
        <f t="shared" si="695"/>
        <v>15.595425926280697</v>
      </c>
      <c r="Z1952" s="55">
        <f t="shared" si="696"/>
        <v>8.5124747496230029</v>
      </c>
      <c r="AA1952" s="477">
        <f t="shared" ref="AA1952:AA2015" si="701">AA1951*(1-$C$9)</f>
        <v>1.390551461639421E-37</v>
      </c>
      <c r="AB1952" s="253">
        <f t="shared" ref="AB1952:AB2015" si="702">AB1951*(1+$C$10)</f>
        <v>350240187748819.94</v>
      </c>
      <c r="AC1952" s="261">
        <f t="shared" ref="AC1952:AC2015" si="703">$C$11*(AA1952^$C$7)*(AB1952^(1-$C$7))</f>
        <v>2.2628383744499183E-6</v>
      </c>
      <c r="AD1952" s="435">
        <f t="shared" si="691"/>
        <v>-1.5404755755584558E-2</v>
      </c>
      <c r="AE1952" s="478">
        <f t="shared" ref="AE1952:AE2015" si="704">(AA1952-AA1951)/AA1951</f>
        <v>-5.2318781614303644E-2</v>
      </c>
    </row>
    <row r="1953" spans="17:31" x14ac:dyDescent="0.3">
      <c r="Q1953" s="353">
        <v>1924</v>
      </c>
      <c r="R1953" s="54">
        <f t="shared" si="697"/>
        <v>3.7253063160604279E-52</v>
      </c>
      <c r="S1953" s="253">
        <f t="shared" si="692"/>
        <v>6.2983083386447295E-21</v>
      </c>
      <c r="T1953" s="253">
        <f t="shared" si="693"/>
        <v>2.8604932413536005E-21</v>
      </c>
      <c r="U1953">
        <f t="shared" si="698"/>
        <v>2.3215655075695561E-53</v>
      </c>
      <c r="V1953" s="253">
        <f t="shared" si="699"/>
        <v>2.8604932413536005E-21</v>
      </c>
      <c r="W1953" s="253">
        <f t="shared" si="700"/>
        <v>3.437815097291129E-21</v>
      </c>
      <c r="X1953">
        <f t="shared" si="694"/>
        <v>113.65676595692612</v>
      </c>
      <c r="Y1953">
        <f t="shared" si="695"/>
        <v>15.595425926280697</v>
      </c>
      <c r="Z1953" s="55">
        <f t="shared" si="696"/>
        <v>8.5124747496230029</v>
      </c>
      <c r="AA1953" s="477">
        <f t="shared" si="701"/>
        <v>1.3177995033944575E-37</v>
      </c>
      <c r="AB1953" s="253">
        <f t="shared" si="702"/>
        <v>353742589626308.13</v>
      </c>
      <c r="AC1953" s="261">
        <f t="shared" si="703"/>
        <v>2.2279799019771604E-6</v>
      </c>
      <c r="AD1953" s="435">
        <f t="shared" ref="AD1953:AD2016" si="705">(AC1953-AC1952)/AC1952</f>
        <v>-1.5404755755581421E-2</v>
      </c>
      <c r="AE1953" s="478">
        <f t="shared" si="704"/>
        <v>-5.2318781614303547E-2</v>
      </c>
    </row>
    <row r="1954" spans="17:31" x14ac:dyDescent="0.3">
      <c r="Q1954" s="353">
        <v>1925</v>
      </c>
      <c r="R1954" s="54">
        <f t="shared" si="697"/>
        <v>3.4954483450139366E-52</v>
      </c>
      <c r="S1954" s="253">
        <f t="shared" si="692"/>
        <v>6.1398855812024726E-21</v>
      </c>
      <c r="T1954" s="253">
        <f t="shared" si="693"/>
        <v>2.788542615475273E-21</v>
      </c>
      <c r="U1954">
        <f t="shared" si="698"/>
        <v>2.1783208205700244E-53</v>
      </c>
      <c r="V1954" s="253">
        <f t="shared" si="699"/>
        <v>2.788542615475273E-21</v>
      </c>
      <c r="W1954" s="253">
        <f t="shared" si="700"/>
        <v>3.3513429657271996E-21</v>
      </c>
      <c r="X1954">
        <f t="shared" si="694"/>
        <v>113.65676595692612</v>
      </c>
      <c r="Y1954">
        <f t="shared" si="695"/>
        <v>15.595425926280697</v>
      </c>
      <c r="Z1954" s="55">
        <f t="shared" si="696"/>
        <v>8.5124747496230029</v>
      </c>
      <c r="AA1954" s="477">
        <f t="shared" si="701"/>
        <v>1.2488538389649251E-37</v>
      </c>
      <c r="AB1954" s="253">
        <f t="shared" si="702"/>
        <v>357280015522571.19</v>
      </c>
      <c r="AC1954" s="261">
        <f t="shared" si="703"/>
        <v>2.1936584157588355E-6</v>
      </c>
      <c r="AD1954" s="435">
        <f t="shared" si="705"/>
        <v>-1.5404755755591528E-2</v>
      </c>
      <c r="AE1954" s="478">
        <f t="shared" si="704"/>
        <v>-5.2318781614303665E-2</v>
      </c>
    </row>
    <row r="1955" spans="17:31" x14ac:dyDescent="0.3">
      <c r="Q1955" s="353">
        <v>1926</v>
      </c>
      <c r="R1955" s="54">
        <f t="shared" si="697"/>
        <v>3.2797730162446276E-52</v>
      </c>
      <c r="S1955" s="253">
        <f t="shared" si="692"/>
        <v>5.9854476667889192E-21</v>
      </c>
      <c r="T1955" s="253">
        <f t="shared" si="693"/>
        <v>2.7184017797721141E-21</v>
      </c>
      <c r="U1955">
        <f t="shared" si="698"/>
        <v>2.0439145834383474E-53</v>
      </c>
      <c r="V1955" s="253">
        <f t="shared" si="699"/>
        <v>2.7184017797721141E-21</v>
      </c>
      <c r="W1955" s="253">
        <f t="shared" si="700"/>
        <v>3.2670458870168051E-21</v>
      </c>
      <c r="X1955">
        <f t="shared" si="694"/>
        <v>113.65676595692612</v>
      </c>
      <c r="Y1955">
        <f t="shared" si="695"/>
        <v>15.595425926280697</v>
      </c>
      <c r="Z1955" s="55">
        <f t="shared" si="696"/>
        <v>8.5124747496230029</v>
      </c>
      <c r="AA1955" s="477">
        <f t="shared" si="701"/>
        <v>1.1835153276959345E-37</v>
      </c>
      <c r="AB1955" s="253">
        <f t="shared" si="702"/>
        <v>360852815677796.88</v>
      </c>
      <c r="AC1955" s="261">
        <f t="shared" si="703"/>
        <v>2.1598656436528801E-6</v>
      </c>
      <c r="AD1955" s="435">
        <f t="shared" si="705"/>
        <v>-1.5404755755588188E-2</v>
      </c>
      <c r="AE1955" s="478">
        <f t="shared" si="704"/>
        <v>-5.2318781614303582E-2</v>
      </c>
    </row>
    <row r="1956" spans="17:31" x14ac:dyDescent="0.3">
      <c r="Q1956" s="353">
        <v>1927</v>
      </c>
      <c r="R1956" s="54">
        <f t="shared" si="697"/>
        <v>3.0774052357061772E-52</v>
      </c>
      <c r="S1956" s="253">
        <f t="shared" si="692"/>
        <v>5.8348943637566321E-21</v>
      </c>
      <c r="T1956" s="253">
        <f t="shared" si="693"/>
        <v>2.6500252121873036E-21</v>
      </c>
      <c r="U1956">
        <f t="shared" si="698"/>
        <v>1.9178014482268772E-53</v>
      </c>
      <c r="V1956" s="253">
        <f t="shared" si="699"/>
        <v>2.6500252121873036E-21</v>
      </c>
      <c r="W1956" s="253">
        <f t="shared" si="700"/>
        <v>3.1848691515693285E-21</v>
      </c>
      <c r="X1956">
        <f t="shared" si="694"/>
        <v>113.65676595692612</v>
      </c>
      <c r="Y1956">
        <f t="shared" si="695"/>
        <v>15.595425926280697</v>
      </c>
      <c r="Z1956" s="55">
        <f t="shared" si="696"/>
        <v>8.5124747496230029</v>
      </c>
      <c r="AA1956" s="477">
        <f t="shared" si="701"/>
        <v>1.12159524772903E-37</v>
      </c>
      <c r="AB1956" s="253">
        <f t="shared" si="702"/>
        <v>364461343834574.88</v>
      </c>
      <c r="AC1956" s="261">
        <f t="shared" si="703"/>
        <v>2.1265934409475292E-6</v>
      </c>
      <c r="AD1956" s="435">
        <f t="shared" si="705"/>
        <v>-1.5404755755584506E-2</v>
      </c>
      <c r="AE1956" s="478">
        <f t="shared" si="704"/>
        <v>-5.2318781614303596E-2</v>
      </c>
    </row>
    <row r="1957" spans="17:31" x14ac:dyDescent="0.3">
      <c r="Q1957" s="353">
        <v>1928</v>
      </c>
      <c r="R1957" s="54">
        <f t="shared" si="697"/>
        <v>2.8875239041985652E-52</v>
      </c>
      <c r="S1957" s="253">
        <f t="shared" si="692"/>
        <v>5.6881279616072471E-21</v>
      </c>
      <c r="T1957" s="253">
        <f t="shared" si="693"/>
        <v>2.58336853569051E-21</v>
      </c>
      <c r="U1957">
        <f t="shared" si="698"/>
        <v>1.7994697159183167E-53</v>
      </c>
      <c r="V1957" s="253">
        <f t="shared" si="699"/>
        <v>2.58336853569051E-21</v>
      </c>
      <c r="W1957" s="253">
        <f t="shared" si="700"/>
        <v>3.1047594259167371E-21</v>
      </c>
      <c r="X1957">
        <f t="shared" si="694"/>
        <v>113.65676595692612</v>
      </c>
      <c r="Y1957">
        <f t="shared" si="695"/>
        <v>15.595425926280697</v>
      </c>
      <c r="Z1957" s="55">
        <f t="shared" si="696"/>
        <v>8.5124747496230029</v>
      </c>
      <c r="AA1957" s="477">
        <f t="shared" si="701"/>
        <v>1.062914750903454E-37</v>
      </c>
      <c r="AB1957" s="253">
        <f t="shared" si="702"/>
        <v>368105957272920.63</v>
      </c>
      <c r="AC1957" s="261">
        <f t="shared" si="703"/>
        <v>2.0938337883982892E-6</v>
      </c>
      <c r="AD1957" s="435">
        <f t="shared" si="705"/>
        <v>-1.5404755755591686E-2</v>
      </c>
      <c r="AE1957" s="478">
        <f t="shared" si="704"/>
        <v>-5.2318781614303672E-2</v>
      </c>
    </row>
    <row r="1958" spans="17:31" x14ac:dyDescent="0.3">
      <c r="Q1958" s="353">
        <v>1929</v>
      </c>
      <c r="R1958" s="54">
        <f t="shared" si="697"/>
        <v>2.7093585857908112E-52</v>
      </c>
      <c r="S1958" s="253">
        <f t="shared" si="692"/>
        <v>5.545053207576369E-21</v>
      </c>
      <c r="T1958" s="253">
        <f t="shared" si="693"/>
        <v>2.518388489476748E-21</v>
      </c>
      <c r="U1958">
        <f t="shared" si="698"/>
        <v>1.6884392602273598E-53</v>
      </c>
      <c r="V1958" s="253">
        <f t="shared" si="699"/>
        <v>2.518388489476748E-21</v>
      </c>
      <c r="W1958" s="253">
        <f t="shared" si="700"/>
        <v>3.0266647180996209E-21</v>
      </c>
      <c r="X1958">
        <f t="shared" si="694"/>
        <v>113.65676595692612</v>
      </c>
      <c r="Y1958">
        <f t="shared" si="695"/>
        <v>15.595425926280697</v>
      </c>
      <c r="Z1958" s="55">
        <f t="shared" si="696"/>
        <v>8.5124747496230029</v>
      </c>
      <c r="AA1958" s="477">
        <f t="shared" si="701"/>
        <v>1.0073043461763143E-37</v>
      </c>
      <c r="AB1958" s="253">
        <f t="shared" si="702"/>
        <v>371787016845649.81</v>
      </c>
      <c r="AC1958" s="261">
        <f t="shared" si="703"/>
        <v>2.0615787902952306E-6</v>
      </c>
      <c r="AD1958" s="435">
        <f t="shared" si="705"/>
        <v>-1.5404755755581048E-2</v>
      </c>
      <c r="AE1958" s="478">
        <f t="shared" si="704"/>
        <v>-5.2318781614303596E-2</v>
      </c>
    </row>
    <row r="1959" spans="17:31" x14ac:dyDescent="0.3">
      <c r="Q1959" s="353">
        <v>1930</v>
      </c>
      <c r="R1959" s="54">
        <f t="shared" si="697"/>
        <v>2.5421863818079042E-52</v>
      </c>
      <c r="S1959" s="253">
        <f t="shared" si="692"/>
        <v>5.4055772448137918E-21</v>
      </c>
      <c r="T1959" s="253">
        <f t="shared" si="693"/>
        <v>2.4550429008897833E-21</v>
      </c>
      <c r="U1959">
        <f t="shared" si="698"/>
        <v>1.584259579507434E-53</v>
      </c>
      <c r="V1959" s="253">
        <f t="shared" si="699"/>
        <v>2.4550429008897833E-21</v>
      </c>
      <c r="W1959" s="253">
        <f t="shared" si="700"/>
        <v>2.9505343439240085E-21</v>
      </c>
      <c r="X1959">
        <f t="shared" si="694"/>
        <v>113.65676595692612</v>
      </c>
      <c r="Y1959">
        <f t="shared" si="695"/>
        <v>15.595425926280697</v>
      </c>
      <c r="Z1959" s="55">
        <f t="shared" si="696"/>
        <v>8.5124747496230029</v>
      </c>
      <c r="AA1959" s="477">
        <f t="shared" si="701"/>
        <v>9.5460341006957686E-38</v>
      </c>
      <c r="AB1959" s="253">
        <f t="shared" si="702"/>
        <v>375504887014106.31</v>
      </c>
      <c r="AC1959" s="261">
        <f t="shared" si="703"/>
        <v>2.0298206725598173E-6</v>
      </c>
      <c r="AD1959" s="435">
        <f t="shared" si="705"/>
        <v>-1.540475575559515E-2</v>
      </c>
      <c r="AE1959" s="478">
        <f t="shared" si="704"/>
        <v>-5.2318781614303603E-2</v>
      </c>
    </row>
    <row r="1960" spans="17:31" x14ac:dyDescent="0.3">
      <c r="Q1960" s="353">
        <v>1931</v>
      </c>
      <c r="R1960" s="54">
        <f t="shared" si="697"/>
        <v>2.3853289976982574E-52</v>
      </c>
      <c r="S1960" s="253">
        <f t="shared" si="692"/>
        <v>5.2696095521183022E-21</v>
      </c>
      <c r="T1960" s="253">
        <f t="shared" si="693"/>
        <v>2.3932906580515765E-21</v>
      </c>
      <c r="U1960">
        <f t="shared" si="698"/>
        <v>1.4865079688582338E-53</v>
      </c>
      <c r="V1960" s="253">
        <f t="shared" si="699"/>
        <v>2.3932906580515765E-21</v>
      </c>
      <c r="W1960" s="253">
        <f t="shared" si="700"/>
        <v>2.8763188940667257E-21</v>
      </c>
      <c r="X1960">
        <f t="shared" si="694"/>
        <v>113.65676595692612</v>
      </c>
      <c r="Y1960">
        <f t="shared" si="695"/>
        <v>15.595425926280697</v>
      </c>
      <c r="Z1960" s="55">
        <f t="shared" si="696"/>
        <v>8.5124747496230029</v>
      </c>
      <c r="AA1960" s="477">
        <f t="shared" si="701"/>
        <v>9.0465972272987717E-38</v>
      </c>
      <c r="AB1960" s="253">
        <f t="shared" si="702"/>
        <v>379259935884247.38</v>
      </c>
      <c r="AC1960" s="261">
        <f t="shared" si="703"/>
        <v>1.998551780871404E-6</v>
      </c>
      <c r="AD1960" s="435">
        <f t="shared" si="705"/>
        <v>-1.5404755755581057E-2</v>
      </c>
      <c r="AE1960" s="478">
        <f t="shared" si="704"/>
        <v>-5.2318781614303589E-2</v>
      </c>
    </row>
    <row r="1961" spans="17:31" x14ac:dyDescent="0.3">
      <c r="Q1961" s="353">
        <v>1932</v>
      </c>
      <c r="R1961" s="54">
        <f t="shared" si="697"/>
        <v>2.2381499908806105E-52</v>
      </c>
      <c r="S1961" s="253">
        <f t="shared" si="692"/>
        <v>5.1370618851887336E-21</v>
      </c>
      <c r="T1961" s="253">
        <f t="shared" si="693"/>
        <v>2.3330916831803646E-21</v>
      </c>
      <c r="U1961">
        <f t="shared" si="698"/>
        <v>1.3947878050174435E-53</v>
      </c>
      <c r="V1961" s="253">
        <f t="shared" si="699"/>
        <v>2.3330916831803646E-21</v>
      </c>
      <c r="W1961" s="253">
        <f t="shared" si="700"/>
        <v>2.803970202008369E-21</v>
      </c>
      <c r="X1961">
        <f t="shared" si="694"/>
        <v>113.65676595692612</v>
      </c>
      <c r="Y1961">
        <f t="shared" si="695"/>
        <v>15.595425926280697</v>
      </c>
      <c r="Z1961" s="55">
        <f t="shared" si="696"/>
        <v>8.5124747496230029</v>
      </c>
      <c r="AA1961" s="477">
        <f t="shared" si="701"/>
        <v>8.5732902826111634E-38</v>
      </c>
      <c r="AB1961" s="253">
        <f t="shared" si="702"/>
        <v>383052535243089.88</v>
      </c>
      <c r="AC1961" s="261">
        <f t="shared" si="703"/>
        <v>1.9677645788221912E-6</v>
      </c>
      <c r="AD1961" s="435">
        <f t="shared" si="705"/>
        <v>-1.5404755755584674E-2</v>
      </c>
      <c r="AE1961" s="478">
        <f t="shared" si="704"/>
        <v>-5.2318781614303533E-2</v>
      </c>
    </row>
    <row r="1962" spans="17:31" x14ac:dyDescent="0.3">
      <c r="Q1962" s="353">
        <v>1933</v>
      </c>
      <c r="R1962" s="54">
        <f t="shared" si="697"/>
        <v>2.1000521884036359E-52</v>
      </c>
      <c r="S1962" s="253">
        <f t="shared" si="692"/>
        <v>5.0078482193525133E-21</v>
      </c>
      <c r="T1962" s="253">
        <f t="shared" si="693"/>
        <v>2.2744069065797696E-21</v>
      </c>
      <c r="U1962">
        <f t="shared" si="698"/>
        <v>1.3087269370776653E-53</v>
      </c>
      <c r="V1962" s="253">
        <f t="shared" si="699"/>
        <v>2.2744069065797696E-21</v>
      </c>
      <c r="W1962" s="253">
        <f t="shared" si="700"/>
        <v>2.7334413127727437E-21</v>
      </c>
      <c r="X1962">
        <f t="shared" si="694"/>
        <v>113.65676595692612</v>
      </c>
      <c r="Y1962">
        <f t="shared" si="695"/>
        <v>15.595425926280697</v>
      </c>
      <c r="Z1962" s="55">
        <f t="shared" si="696"/>
        <v>8.5124747496230029</v>
      </c>
      <c r="AA1962" s="477">
        <f t="shared" si="701"/>
        <v>8.1247461805991986E-38</v>
      </c>
      <c r="AB1962" s="253">
        <f t="shared" si="702"/>
        <v>386883060595520.75</v>
      </c>
      <c r="AC1962" s="261">
        <f t="shared" si="703"/>
        <v>1.9374516461009306E-6</v>
      </c>
      <c r="AD1962" s="435">
        <f t="shared" si="705"/>
        <v>-1.5404755755591729E-2</v>
      </c>
      <c r="AE1962" s="478">
        <f t="shared" si="704"/>
        <v>-5.2318781614303617E-2</v>
      </c>
    </row>
    <row r="1963" spans="17:31" x14ac:dyDescent="0.3">
      <c r="Q1963" s="353">
        <v>1934</v>
      </c>
      <c r="R1963" s="54">
        <f t="shared" si="697"/>
        <v>1.9704752639405011E-52</v>
      </c>
      <c r="S1963" s="253">
        <f t="shared" si="692"/>
        <v>4.8818846937349948E-21</v>
      </c>
      <c r="T1963" s="253">
        <f t="shared" si="693"/>
        <v>2.2171982412822692E-21</v>
      </c>
      <c r="U1963">
        <f t="shared" si="698"/>
        <v>1.2279761764989531E-53</v>
      </c>
      <c r="V1963" s="253">
        <f t="shared" si="699"/>
        <v>2.2171982412822692E-21</v>
      </c>
      <c r="W1963" s="253">
        <f t="shared" si="700"/>
        <v>2.6646864524527256E-21</v>
      </c>
      <c r="X1963">
        <f t="shared" si="694"/>
        <v>113.65676595692612</v>
      </c>
      <c r="Y1963">
        <f t="shared" si="695"/>
        <v>15.595425926280697</v>
      </c>
      <c r="Z1963" s="55">
        <f t="shared" si="696"/>
        <v>8.5124747496230029</v>
      </c>
      <c r="AA1963" s="477">
        <f t="shared" si="701"/>
        <v>7.6996693595047824E-38</v>
      </c>
      <c r="AB1963" s="253">
        <f t="shared" si="702"/>
        <v>390751891201475.94</v>
      </c>
      <c r="AC1963" s="261">
        <f t="shared" si="703"/>
        <v>1.9076056767044968E-6</v>
      </c>
      <c r="AD1963" s="435">
        <f t="shared" si="705"/>
        <v>-1.5404755755581296E-2</v>
      </c>
      <c r="AE1963" s="478">
        <f t="shared" si="704"/>
        <v>-5.2318781614303533E-2</v>
      </c>
    </row>
    <row r="1964" spans="17:31" x14ac:dyDescent="0.3">
      <c r="Q1964" s="353">
        <v>1935</v>
      </c>
      <c r="R1964" s="54">
        <f t="shared" si="697"/>
        <v>1.8488934642871392E-52</v>
      </c>
      <c r="S1964" s="253">
        <f t="shared" si="692"/>
        <v>4.7590895568327494E-21</v>
      </c>
      <c r="T1964" s="253">
        <f t="shared" si="693"/>
        <v>2.1614285583302994E-21</v>
      </c>
      <c r="U1964">
        <f t="shared" si="698"/>
        <v>1.1522078802902346E-53</v>
      </c>
      <c r="V1964" s="253">
        <f t="shared" si="699"/>
        <v>2.1614285583302994E-21</v>
      </c>
      <c r="W1964" s="253">
        <f t="shared" si="700"/>
        <v>2.59766099850245E-21</v>
      </c>
      <c r="X1964">
        <f t="shared" si="694"/>
        <v>113.65676595692612</v>
      </c>
      <c r="Y1964">
        <f t="shared" si="695"/>
        <v>15.595425926280697</v>
      </c>
      <c r="Z1964" s="55">
        <f t="shared" si="696"/>
        <v>8.5124747496230029</v>
      </c>
      <c r="AA1964" s="477">
        <f t="shared" si="701"/>
        <v>7.2968320397825069E-38</v>
      </c>
      <c r="AB1964" s="253">
        <f t="shared" si="702"/>
        <v>394659410113490.69</v>
      </c>
      <c r="AC1964" s="261">
        <f t="shared" si="703"/>
        <v>1.8782194771768841E-6</v>
      </c>
      <c r="AD1964" s="435">
        <f t="shared" si="705"/>
        <v>-1.5404755755591543E-2</v>
      </c>
      <c r="AE1964" s="478">
        <f t="shared" si="704"/>
        <v>-5.2318781614303589E-2</v>
      </c>
    </row>
    <row r="1965" spans="17:31" x14ac:dyDescent="0.3">
      <c r="Q1965" s="353">
        <v>1936</v>
      </c>
      <c r="R1965" s="54">
        <f t="shared" si="697"/>
        <v>1.7348134761395913E-52</v>
      </c>
      <c r="S1965" s="253">
        <f t="shared" si="692"/>
        <v>4.6393831134561897E-21</v>
      </c>
      <c r="T1965" s="253">
        <f t="shared" si="693"/>
        <v>2.107061662679267E-21</v>
      </c>
      <c r="U1965">
        <f t="shared" si="698"/>
        <v>1.0811146216109407E-53</v>
      </c>
      <c r="V1965" s="253">
        <f t="shared" si="699"/>
        <v>2.107061662679267E-21</v>
      </c>
      <c r="W1965" s="253">
        <f t="shared" si="700"/>
        <v>2.5323214507769227E-21</v>
      </c>
      <c r="X1965">
        <f t="shared" si="694"/>
        <v>113.65676595692612</v>
      </c>
      <c r="Y1965">
        <f t="shared" si="695"/>
        <v>15.595425926280697</v>
      </c>
      <c r="Z1965" s="55">
        <f t="shared" si="696"/>
        <v>8.5124747496230029</v>
      </c>
      <c r="AA1965" s="477">
        <f t="shared" si="701"/>
        <v>6.915070677816872E-38</v>
      </c>
      <c r="AB1965" s="253">
        <f t="shared" si="702"/>
        <v>398606004214625.63</v>
      </c>
      <c r="AC1965" s="261">
        <f t="shared" si="703"/>
        <v>1.8492859648755991E-6</v>
      </c>
      <c r="AD1965" s="435">
        <f t="shared" si="705"/>
        <v>-1.5404755755581047E-2</v>
      </c>
      <c r="AE1965" s="478">
        <f t="shared" si="704"/>
        <v>-5.2318781614303658E-2</v>
      </c>
    </row>
    <row r="1966" spans="17:31" x14ac:dyDescent="0.3">
      <c r="Q1966" s="353">
        <v>1937</v>
      </c>
      <c r="R1966" s="54">
        <f t="shared" si="697"/>
        <v>1.6277724244949436E-52</v>
      </c>
      <c r="S1966" s="253">
        <f t="shared" si="692"/>
        <v>4.5226876730067423E-21</v>
      </c>
      <c r="T1966" s="253">
        <f t="shared" si="693"/>
        <v>2.0540622697066683E-21</v>
      </c>
      <c r="U1966">
        <f t="shared" si="698"/>
        <v>1.0144079423988586E-53</v>
      </c>
      <c r="V1966" s="253">
        <f t="shared" si="699"/>
        <v>2.0540622697066683E-21</v>
      </c>
      <c r="W1966" s="253">
        <f t="shared" si="700"/>
        <v>2.468625403300074E-21</v>
      </c>
      <c r="X1966">
        <f t="shared" si="694"/>
        <v>113.65676595692612</v>
      </c>
      <c r="Y1966">
        <f t="shared" si="695"/>
        <v>15.595425926280697</v>
      </c>
      <c r="Z1966" s="55">
        <f t="shared" si="696"/>
        <v>8.5124747496230029</v>
      </c>
      <c r="AA1966" s="477">
        <f t="shared" si="701"/>
        <v>6.5532826051766968E-38</v>
      </c>
      <c r="AB1966" s="253">
        <f t="shared" si="702"/>
        <v>402592064256771.88</v>
      </c>
      <c r="AC1966" s="261">
        <f t="shared" si="703"/>
        <v>1.8207981662644468E-6</v>
      </c>
      <c r="AD1966" s="435">
        <f t="shared" si="705"/>
        <v>-1.5404755755591675E-2</v>
      </c>
      <c r="AE1966" s="478">
        <f t="shared" si="704"/>
        <v>-5.2318781614303589E-2</v>
      </c>
    </row>
    <row r="1967" spans="17:31" x14ac:dyDescent="0.3">
      <c r="Q1967" s="353">
        <v>1938</v>
      </c>
      <c r="R1967" s="54">
        <f t="shared" si="697"/>
        <v>1.5273359945544624E-52</v>
      </c>
      <c r="S1967" s="253">
        <f t="shared" si="692"/>
        <v>4.4089274990547298E-21</v>
      </c>
      <c r="T1967" s="253">
        <f t="shared" si="693"/>
        <v>2.0023959823119544E-21</v>
      </c>
      <c r="U1967">
        <f t="shared" si="698"/>
        <v>9.5181718296304722E-54</v>
      </c>
      <c r="V1967" s="253">
        <f t="shared" si="699"/>
        <v>2.0023959823119544E-21</v>
      </c>
      <c r="W1967" s="253">
        <f t="shared" si="700"/>
        <v>2.4065315167427754E-21</v>
      </c>
      <c r="X1967">
        <f t="shared" si="694"/>
        <v>113.65676595692612</v>
      </c>
      <c r="Y1967">
        <f t="shared" si="695"/>
        <v>15.595425926280697</v>
      </c>
      <c r="Z1967" s="55">
        <f t="shared" si="696"/>
        <v>8.5124747496230029</v>
      </c>
      <c r="AA1967" s="477">
        <f t="shared" si="701"/>
        <v>6.2104228436996425E-38</v>
      </c>
      <c r="AB1967" s="253">
        <f t="shared" si="702"/>
        <v>406617984899339.63</v>
      </c>
      <c r="AC1967" s="261">
        <f t="shared" si="703"/>
        <v>1.7927492152329204E-6</v>
      </c>
      <c r="AD1967" s="435">
        <f t="shared" si="705"/>
        <v>-1.540475575558802E-2</v>
      </c>
      <c r="AE1967" s="478">
        <f t="shared" si="704"/>
        <v>-5.2318781614303624E-2</v>
      </c>
    </row>
    <row r="1968" spans="17:31" x14ac:dyDescent="0.3">
      <c r="Q1968" s="353">
        <v>1939</v>
      </c>
      <c r="R1968" s="54">
        <f t="shared" si="697"/>
        <v>1.433096669508616E-52</v>
      </c>
      <c r="S1968" s="253">
        <f t="shared" si="692"/>
        <v>4.2980287601858491E-21</v>
      </c>
      <c r="T1968" s="253">
        <f t="shared" si="693"/>
        <v>1.9520292685925478E-21</v>
      </c>
      <c r="U1968">
        <f t="shared" si="698"/>
        <v>8.9308838379293249E-54</v>
      </c>
      <c r="V1968" s="253">
        <f t="shared" si="699"/>
        <v>1.9520292685925478E-21</v>
      </c>
      <c r="W1968" s="253">
        <f t="shared" si="700"/>
        <v>2.3459994915933013E-21</v>
      </c>
      <c r="X1968">
        <f t="shared" si="694"/>
        <v>113.65676595692612</v>
      </c>
      <c r="Y1968">
        <f t="shared" si="695"/>
        <v>15.595425926280697</v>
      </c>
      <c r="Z1968" s="55">
        <f t="shared" si="696"/>
        <v>8.5124747496230029</v>
      </c>
      <c r="AA1968" s="477">
        <f t="shared" si="701"/>
        <v>5.8855010872076382E-38</v>
      </c>
      <c r="AB1968" s="253">
        <f t="shared" si="702"/>
        <v>410684164748333</v>
      </c>
      <c r="AC1968" s="261">
        <f t="shared" si="703"/>
        <v>1.7651323514412349E-6</v>
      </c>
      <c r="AD1968" s="435">
        <f t="shared" si="705"/>
        <v>-1.5404755755588178E-2</v>
      </c>
      <c r="AE1968" s="478">
        <f t="shared" si="704"/>
        <v>-5.2318781614303665E-2</v>
      </c>
    </row>
    <row r="1969" spans="17:31" x14ac:dyDescent="0.3">
      <c r="Q1969" s="353">
        <v>1940</v>
      </c>
      <c r="R1969" s="54">
        <f t="shared" si="697"/>
        <v>1.3446720770538702E-52</v>
      </c>
      <c r="S1969" s="253">
        <f t="shared" si="692"/>
        <v>4.1899194820838668E-21</v>
      </c>
      <c r="T1969" s="253">
        <f t="shared" si="693"/>
        <v>1.9029294400813127E-21</v>
      </c>
      <c r="U1969">
        <f t="shared" si="698"/>
        <v>8.3798325512772149E-54</v>
      </c>
      <c r="V1969" s="253">
        <f t="shared" si="699"/>
        <v>1.9029294400813127E-21</v>
      </c>
      <c r="W1969" s="253">
        <f t="shared" si="700"/>
        <v>2.2869900420025541E-21</v>
      </c>
      <c r="X1969">
        <f t="shared" si="694"/>
        <v>113.65676595692612</v>
      </c>
      <c r="Y1969">
        <f t="shared" si="695"/>
        <v>15.595425926280697</v>
      </c>
      <c r="Z1969" s="55">
        <f t="shared" si="696"/>
        <v>8.5124747496230029</v>
      </c>
      <c r="AA1969" s="477">
        <f t="shared" si="701"/>
        <v>5.577578841135275E-38</v>
      </c>
      <c r="AB1969" s="253">
        <f t="shared" si="702"/>
        <v>414791006395816.31</v>
      </c>
      <c r="AC1969" s="261">
        <f t="shared" si="703"/>
        <v>1.737940918691002E-6</v>
      </c>
      <c r="AD1969" s="435">
        <f t="shared" si="705"/>
        <v>-1.5404755755584598E-2</v>
      </c>
      <c r="AE1969" s="478">
        <f t="shared" si="704"/>
        <v>-5.2318781614303665E-2</v>
      </c>
    </row>
    <row r="1970" spans="17:31" x14ac:dyDescent="0.3">
      <c r="Q1970" s="353">
        <v>1941</v>
      </c>
      <c r="R1970" s="54">
        <f t="shared" si="697"/>
        <v>1.2617034379323137E-52</v>
      </c>
      <c r="S1970" s="253">
        <f t="shared" si="692"/>
        <v>4.0845295008186101E-21</v>
      </c>
      <c r="T1970" s="253">
        <f t="shared" si="693"/>
        <v>1.8550646305314333E-21</v>
      </c>
      <c r="U1970">
        <f t="shared" si="698"/>
        <v>7.8627821010519904E-54</v>
      </c>
      <c r="V1970" s="253">
        <f t="shared" si="699"/>
        <v>1.8550646305314333E-21</v>
      </c>
      <c r="W1970" s="253">
        <f t="shared" si="700"/>
        <v>2.2294648702871768E-21</v>
      </c>
      <c r="X1970">
        <f t="shared" si="694"/>
        <v>113.65676595692612</v>
      </c>
      <c r="Y1970">
        <f t="shared" si="695"/>
        <v>15.595425926280697</v>
      </c>
      <c r="Z1970" s="55">
        <f t="shared" si="696"/>
        <v>8.5124747496230029</v>
      </c>
      <c r="AA1970" s="477">
        <f t="shared" si="701"/>
        <v>5.2857667118093584E-38</v>
      </c>
      <c r="AB1970" s="253">
        <f t="shared" si="702"/>
        <v>418938916459774.5</v>
      </c>
      <c r="AC1970" s="261">
        <f t="shared" si="703"/>
        <v>1.7111683633209367E-6</v>
      </c>
      <c r="AD1970" s="435">
        <f t="shared" si="705"/>
        <v>-1.5404755755581192E-2</v>
      </c>
      <c r="AE1970" s="478">
        <f t="shared" si="704"/>
        <v>-5.2318781614303519E-2</v>
      </c>
    </row>
    <row r="1971" spans="17:31" x14ac:dyDescent="0.3">
      <c r="Q1971" s="353">
        <v>1942</v>
      </c>
      <c r="R1971" s="54">
        <f t="shared" si="697"/>
        <v>1.1838541101991257E-52</v>
      </c>
      <c r="S1971" s="253">
        <f t="shared" si="692"/>
        <v>3.9817904173089279E-21</v>
      </c>
      <c r="T1971" s="253">
        <f t="shared" si="693"/>
        <v>1.8084037752349225E-21</v>
      </c>
      <c r="U1971">
        <f t="shared" si="698"/>
        <v>7.3776345756695007E-54</v>
      </c>
      <c r="V1971" s="253">
        <f t="shared" si="699"/>
        <v>1.8084037752349225E-21</v>
      </c>
      <c r="W1971" s="253">
        <f t="shared" si="700"/>
        <v>2.1733866420740054E-21</v>
      </c>
      <c r="X1971">
        <f t="shared" si="694"/>
        <v>113.65676595692612</v>
      </c>
      <c r="Y1971">
        <f t="shared" si="695"/>
        <v>15.595425926280697</v>
      </c>
      <c r="Z1971" s="55">
        <f t="shared" si="696"/>
        <v>8.5124747496230029</v>
      </c>
      <c r="AA1971" s="477">
        <f t="shared" si="701"/>
        <v>5.0092218375500495E-38</v>
      </c>
      <c r="AB1971" s="253">
        <f t="shared" si="702"/>
        <v>423128305624372.25</v>
      </c>
      <c r="AC1971" s="261">
        <f t="shared" si="703"/>
        <v>1.6848082326272818E-6</v>
      </c>
      <c r="AD1971" s="435">
        <f t="shared" si="705"/>
        <v>-1.5404755755591824E-2</v>
      </c>
      <c r="AE1971" s="478">
        <f t="shared" si="704"/>
        <v>-5.2318781614303492E-2</v>
      </c>
    </row>
    <row r="1972" spans="17:31" x14ac:dyDescent="0.3">
      <c r="Q1972" s="353">
        <v>1943</v>
      </c>
      <c r="R1972" s="54">
        <f t="shared" si="697"/>
        <v>1.110808223311309E-52</v>
      </c>
      <c r="S1972" s="253">
        <f t="shared" si="692"/>
        <v>3.881635552931043E-21</v>
      </c>
      <c r="T1972" s="253">
        <f t="shared" si="693"/>
        <v>1.7629165908613366E-21</v>
      </c>
      <c r="U1972">
        <f t="shared" si="698"/>
        <v>6.9224215083910046E-54</v>
      </c>
      <c r="V1972" s="253">
        <f t="shared" si="699"/>
        <v>1.7629165908613366E-21</v>
      </c>
      <c r="W1972" s="253">
        <f t="shared" si="700"/>
        <v>2.1187189620697064E-21</v>
      </c>
      <c r="X1972">
        <f t="shared" si="694"/>
        <v>113.65676595692612</v>
      </c>
      <c r="Y1972">
        <f t="shared" si="695"/>
        <v>15.595425926280697</v>
      </c>
      <c r="Z1972" s="55">
        <f t="shared" si="696"/>
        <v>8.5124747496230029</v>
      </c>
      <c r="AA1972" s="477">
        <f t="shared" si="701"/>
        <v>4.7471454541736684E-38</v>
      </c>
      <c r="AB1972" s="253">
        <f t="shared" si="702"/>
        <v>427359588680616</v>
      </c>
      <c r="AC1972" s="261">
        <f t="shared" si="703"/>
        <v>1.6588541733086607E-6</v>
      </c>
      <c r="AD1972" s="435">
        <f t="shared" si="705"/>
        <v>-1.5404755755584417E-2</v>
      </c>
      <c r="AE1972" s="478">
        <f t="shared" si="704"/>
        <v>-5.2318781614303499E-2</v>
      </c>
    </row>
    <row r="1973" spans="17:31" x14ac:dyDescent="0.3">
      <c r="Q1973" s="353">
        <v>1944</v>
      </c>
      <c r="R1973" s="54">
        <f t="shared" si="697"/>
        <v>1.0422693964955564E-52</v>
      </c>
      <c r="S1973" s="253">
        <f t="shared" si="692"/>
        <v>3.7839999062434819E-21</v>
      </c>
      <c r="T1973" s="253">
        <f t="shared" si="693"/>
        <v>1.7185735558036E-21</v>
      </c>
      <c r="U1973">
        <f t="shared" si="698"/>
        <v>6.4952958903478575E-54</v>
      </c>
      <c r="V1973" s="253">
        <f t="shared" si="699"/>
        <v>1.7185735558036E-21</v>
      </c>
      <c r="W1973" s="253">
        <f t="shared" si="700"/>
        <v>2.0654263504398819E-21</v>
      </c>
      <c r="X1973">
        <f t="shared" si="694"/>
        <v>113.65676595692612</v>
      </c>
      <c r="Y1973">
        <f t="shared" si="695"/>
        <v>15.595425926280697</v>
      </c>
      <c r="Z1973" s="55">
        <f t="shared" si="696"/>
        <v>8.5124747496230029</v>
      </c>
      <c r="AA1973" s="477">
        <f t="shared" si="701"/>
        <v>4.4987805878654222E-38</v>
      </c>
      <c r="AB1973" s="253">
        <f t="shared" si="702"/>
        <v>431633184567422.19</v>
      </c>
      <c r="AC1973" s="261">
        <f t="shared" si="703"/>
        <v>1.6332999299347025E-6</v>
      </c>
      <c r="AD1973" s="435">
        <f t="shared" si="705"/>
        <v>-1.5404755755588272E-2</v>
      </c>
      <c r="AE1973" s="478">
        <f t="shared" si="704"/>
        <v>-5.2318781614303603E-2</v>
      </c>
    </row>
    <row r="1974" spans="17:31" x14ac:dyDescent="0.3">
      <c r="Q1974" s="353">
        <v>1945</v>
      </c>
      <c r="R1974" s="54">
        <f t="shared" si="697"/>
        <v>9.779595361950825E-53</v>
      </c>
      <c r="S1974" s="253">
        <f t="shared" si="692"/>
        <v>3.688820110800637E-21</v>
      </c>
      <c r="T1974" s="253">
        <f t="shared" si="693"/>
        <v>1.6753458910182554E-21</v>
      </c>
      <c r="U1974">
        <f t="shared" si="698"/>
        <v>6.0945246763766976E-54</v>
      </c>
      <c r="V1974" s="253">
        <f t="shared" si="699"/>
        <v>1.6753458910182554E-21</v>
      </c>
      <c r="W1974" s="253">
        <f t="shared" si="700"/>
        <v>2.0134742197823817E-21</v>
      </c>
      <c r="X1974">
        <f t="shared" si="694"/>
        <v>113.65676595692612</v>
      </c>
      <c r="Y1974">
        <f t="shared" si="695"/>
        <v>15.595425926280697</v>
      </c>
      <c r="Z1974" s="55">
        <f t="shared" si="696"/>
        <v>8.5124747496230029</v>
      </c>
      <c r="AA1974" s="477">
        <f t="shared" si="701"/>
        <v>4.2634098687582227E-38</v>
      </c>
      <c r="AB1974" s="253">
        <f t="shared" si="702"/>
        <v>435949516413096.44</v>
      </c>
      <c r="AC1974" s="261">
        <f t="shared" si="703"/>
        <v>1.608139343438445E-6</v>
      </c>
      <c r="AD1974" s="435">
        <f t="shared" si="705"/>
        <v>-1.5404755755584578E-2</v>
      </c>
      <c r="AE1974" s="478">
        <f t="shared" si="704"/>
        <v>-5.231878161430361E-2</v>
      </c>
    </row>
    <row r="1975" spans="17:31" x14ac:dyDescent="0.3">
      <c r="Q1975" s="353">
        <v>1946</v>
      </c>
      <c r="R1975" s="54">
        <f t="shared" si="697"/>
        <v>9.1761770771610537E-53</v>
      </c>
      <c r="S1975" s="253">
        <f t="shared" si="692"/>
        <v>3.5960343940271906E-21</v>
      </c>
      <c r="T1975" s="253">
        <f t="shared" si="693"/>
        <v>1.6332055413475207E-21</v>
      </c>
      <c r="U1975">
        <f t="shared" si="698"/>
        <v>5.7184817532577839E-54</v>
      </c>
      <c r="V1975" s="253">
        <f t="shared" si="699"/>
        <v>1.6332055413475207E-21</v>
      </c>
      <c r="W1975" s="253">
        <f t="shared" si="700"/>
        <v>1.9628288526796699E-21</v>
      </c>
      <c r="X1975">
        <f t="shared" si="694"/>
        <v>113.65676595692612</v>
      </c>
      <c r="Y1975">
        <f t="shared" si="695"/>
        <v>15.595425926280697</v>
      </c>
      <c r="Z1975" s="55">
        <f t="shared" si="696"/>
        <v>8.5124747496230029</v>
      </c>
      <c r="AA1975" s="477">
        <f t="shared" si="701"/>
        <v>4.0403534589023948E-38</v>
      </c>
      <c r="AB1975" s="253">
        <f t="shared" si="702"/>
        <v>440309011577227.38</v>
      </c>
      <c r="AC1975" s="261">
        <f t="shared" si="703"/>
        <v>1.5833663496318236E-6</v>
      </c>
      <c r="AD1975" s="435">
        <f t="shared" si="705"/>
        <v>-1.5404755755588289E-2</v>
      </c>
      <c r="AE1975" s="478">
        <f t="shared" si="704"/>
        <v>-5.2318781614303526E-2</v>
      </c>
    </row>
    <row r="1976" spans="17:31" x14ac:dyDescent="0.3">
      <c r="Q1976" s="353">
        <v>1947</v>
      </c>
      <c r="R1976" s="54">
        <f t="shared" si="697"/>
        <v>8.6099907649573131E-53</v>
      </c>
      <c r="S1976" s="253">
        <f t="shared" si="692"/>
        <v>3.5055825371272199E-21</v>
      </c>
      <c r="T1976" s="253">
        <f t="shared" si="693"/>
        <v>1.5921251573112694E-21</v>
      </c>
      <c r="U1976">
        <f t="shared" si="698"/>
        <v>5.3656413418254555E-54</v>
      </c>
      <c r="V1976" s="253">
        <f t="shared" si="699"/>
        <v>1.5921251573112694E-21</v>
      </c>
      <c r="W1976" s="253">
        <f t="shared" si="700"/>
        <v>1.9134573798159506E-21</v>
      </c>
      <c r="X1976">
        <f t="shared" si="694"/>
        <v>113.65676595692612</v>
      </c>
      <c r="Y1976">
        <f t="shared" si="695"/>
        <v>15.595425926280697</v>
      </c>
      <c r="Z1976" s="55">
        <f t="shared" si="696"/>
        <v>8.5124747496230029</v>
      </c>
      <c r="AA1976" s="477">
        <f t="shared" si="701"/>
        <v>3.8289670886414842E-38</v>
      </c>
      <c r="AB1976" s="253">
        <f t="shared" si="702"/>
        <v>444712101692999.63</v>
      </c>
      <c r="AC1976" s="261">
        <f t="shared" si="703"/>
        <v>1.5589749777441286E-6</v>
      </c>
      <c r="AD1976" s="435">
        <f t="shared" si="705"/>
        <v>-1.5404755755587906E-2</v>
      </c>
      <c r="AE1976" s="478">
        <f t="shared" si="704"/>
        <v>-5.2318781614303603E-2</v>
      </c>
    </row>
    <row r="1977" spans="17:31" x14ac:dyDescent="0.3">
      <c r="Q1977" s="353">
        <v>1948</v>
      </c>
      <c r="R1977" s="54">
        <f t="shared" si="697"/>
        <v>8.0787391469547921E-53</v>
      </c>
      <c r="S1977" s="253">
        <f t="shared" si="692"/>
        <v>3.4174058360017123E-21</v>
      </c>
      <c r="T1977" s="253">
        <f t="shared" si="693"/>
        <v>1.5520780773569963E-21</v>
      </c>
      <c r="U1977">
        <f t="shared" si="698"/>
        <v>5.0345718061800097E-54</v>
      </c>
      <c r="V1977" s="253">
        <f t="shared" si="699"/>
        <v>1.5520780773569963E-21</v>
      </c>
      <c r="W1977" s="253">
        <f t="shared" si="700"/>
        <v>1.8653277586447159E-21</v>
      </c>
      <c r="X1977">
        <f t="shared" si="694"/>
        <v>113.65676595692612</v>
      </c>
      <c r="Y1977">
        <f t="shared" si="695"/>
        <v>15.595425926280697</v>
      </c>
      <c r="Z1977" s="55">
        <f t="shared" si="696"/>
        <v>8.5124747496230029</v>
      </c>
      <c r="AA1977" s="477">
        <f t="shared" si="701"/>
        <v>3.6286401957224944E-38</v>
      </c>
      <c r="AB1977" s="253">
        <f t="shared" si="702"/>
        <v>449159222709929.63</v>
      </c>
      <c r="AC1977" s="261">
        <f t="shared" si="703"/>
        <v>1.5349593489829013E-6</v>
      </c>
      <c r="AD1977" s="435">
        <f t="shared" si="705"/>
        <v>-1.5404755755591687E-2</v>
      </c>
      <c r="AE1977" s="478">
        <f t="shared" si="704"/>
        <v>-5.2318781614303658E-2</v>
      </c>
    </row>
    <row r="1978" spans="17:31" x14ac:dyDescent="0.3">
      <c r="Q1978" s="353">
        <v>1949</v>
      </c>
      <c r="R1978" s="54">
        <f t="shared" si="697"/>
        <v>7.580266690897365E-53</v>
      </c>
      <c r="S1978" s="253">
        <f t="shared" si="692"/>
        <v>3.3314470631489057E-21</v>
      </c>
      <c r="T1978" s="253">
        <f t="shared" si="693"/>
        <v>1.5130383105561522E-21</v>
      </c>
      <c r="U1978">
        <f t="shared" si="698"/>
        <v>4.723929844882126E-54</v>
      </c>
      <c r="V1978" s="253">
        <f t="shared" si="699"/>
        <v>1.5130383105561522E-21</v>
      </c>
      <c r="W1978" s="253">
        <f t="shared" si="700"/>
        <v>1.8184087525927537E-21</v>
      </c>
      <c r="X1978">
        <f t="shared" si="694"/>
        <v>113.65676595692612</v>
      </c>
      <c r="Y1978">
        <f t="shared" si="695"/>
        <v>15.595425926280697</v>
      </c>
      <c r="Z1978" s="55">
        <f t="shared" si="696"/>
        <v>8.5124747496230029</v>
      </c>
      <c r="AA1978" s="477">
        <f t="shared" si="701"/>
        <v>3.4387941617656054E-38</v>
      </c>
      <c r="AB1978" s="253">
        <f t="shared" si="702"/>
        <v>453650814937028.94</v>
      </c>
      <c r="AC1978" s="261">
        <f t="shared" si="703"/>
        <v>1.5113136751170739E-6</v>
      </c>
      <c r="AD1978" s="435">
        <f t="shared" si="705"/>
        <v>-1.5404755755581118E-2</v>
      </c>
      <c r="AE1978" s="478">
        <f t="shared" si="704"/>
        <v>-5.2318781614303568E-2</v>
      </c>
    </row>
    <row r="1979" spans="17:31" x14ac:dyDescent="0.3">
      <c r="Q1979" s="353">
        <v>1950</v>
      </c>
      <c r="R1979" s="54">
        <f t="shared" si="697"/>
        <v>7.1125508646714125E-53</v>
      </c>
      <c r="S1979" s="253">
        <f t="shared" si="692"/>
        <v>3.2476504305232028E-21</v>
      </c>
      <c r="T1979" s="253">
        <f t="shared" si="693"/>
        <v>1.4749805197358327E-21</v>
      </c>
      <c r="U1979">
        <f t="shared" si="698"/>
        <v>4.4324550405608392E-54</v>
      </c>
      <c r="V1979" s="253">
        <f t="shared" si="699"/>
        <v>1.4749805197358327E-21</v>
      </c>
      <c r="W1979" s="253">
        <f t="shared" si="700"/>
        <v>1.77266991078737E-21</v>
      </c>
      <c r="X1979">
        <f t="shared" si="694"/>
        <v>113.65676595692612</v>
      </c>
      <c r="Y1979">
        <f t="shared" si="695"/>
        <v>15.595425926280697</v>
      </c>
      <c r="Z1979" s="55">
        <f t="shared" si="696"/>
        <v>8.5124747496230029</v>
      </c>
      <c r="AA1979" s="477">
        <f t="shared" si="701"/>
        <v>3.2588806409996487E-38</v>
      </c>
      <c r="AB1979" s="253">
        <f t="shared" si="702"/>
        <v>458187323086399.25</v>
      </c>
      <c r="AC1979" s="261">
        <f t="shared" si="703"/>
        <v>1.4880322570818202E-6</v>
      </c>
      <c r="AD1979" s="435">
        <f t="shared" si="705"/>
        <v>-1.5404755755584768E-2</v>
      </c>
      <c r="AE1979" s="478">
        <f t="shared" si="704"/>
        <v>-5.2318781614303547E-2</v>
      </c>
    </row>
    <row r="1980" spans="17:31" x14ac:dyDescent="0.3">
      <c r="Q1980" s="353">
        <v>1951</v>
      </c>
      <c r="R1980" s="54">
        <f t="shared" si="697"/>
        <v>6.6736939299624181E-53</v>
      </c>
      <c r="S1980" s="253">
        <f t="shared" si="692"/>
        <v>3.165961553328167E-21</v>
      </c>
      <c r="T1980" s="253">
        <f t="shared" si="693"/>
        <v>1.4378800050346987E-21</v>
      </c>
      <c r="U1980">
        <f t="shared" si="698"/>
        <v>4.1589647458203143E-54</v>
      </c>
      <c r="V1980" s="253">
        <f t="shared" si="699"/>
        <v>1.4378800050346987E-21</v>
      </c>
      <c r="W1980" s="253">
        <f t="shared" si="700"/>
        <v>1.7280815482934682E-21</v>
      </c>
      <c r="X1980">
        <f t="shared" si="694"/>
        <v>113.65676595692612</v>
      </c>
      <c r="Y1980">
        <f t="shared" si="695"/>
        <v>15.595425926280697</v>
      </c>
      <c r="Z1980" s="55">
        <f t="shared" si="696"/>
        <v>8.5124747496230029</v>
      </c>
      <c r="AA1980" s="477">
        <f t="shared" si="701"/>
        <v>3.0883799764361064E-38</v>
      </c>
      <c r="AB1980" s="253">
        <f t="shared" si="702"/>
        <v>462769196317263.25</v>
      </c>
      <c r="AC1980" s="261">
        <f t="shared" si="703"/>
        <v>1.4651094836050383E-6</v>
      </c>
      <c r="AD1980" s="435">
        <f t="shared" si="705"/>
        <v>-1.5404755755588067E-2</v>
      </c>
      <c r="AE1980" s="478">
        <f t="shared" si="704"/>
        <v>-5.2318781614303575E-2</v>
      </c>
    </row>
    <row r="1981" spans="17:31" x14ac:dyDescent="0.3">
      <c r="Q1981" s="353">
        <v>1952</v>
      </c>
      <c r="R1981" s="54">
        <f t="shared" si="697"/>
        <v>6.2619152422574368E-53</v>
      </c>
      <c r="S1981" s="253">
        <f t="shared" si="692"/>
        <v>3.0863274147203694E-21</v>
      </c>
      <c r="T1981" s="253">
        <f t="shared" si="693"/>
        <v>1.4017126878725737E-21</v>
      </c>
      <c r="U1981">
        <f t="shared" si="698"/>
        <v>3.902349284695202E-54</v>
      </c>
      <c r="V1981" s="253">
        <f t="shared" si="699"/>
        <v>1.4017126878725737E-21</v>
      </c>
      <c r="W1981" s="253">
        <f t="shared" si="700"/>
        <v>1.6846147268477957E-21</v>
      </c>
      <c r="X1981">
        <f t="shared" si="694"/>
        <v>113.65676595692612</v>
      </c>
      <c r="Y1981">
        <f t="shared" si="695"/>
        <v>15.595425926280697</v>
      </c>
      <c r="Z1981" s="55">
        <f t="shared" si="696"/>
        <v>8.5124747496230029</v>
      </c>
      <c r="AA1981" s="477">
        <f t="shared" si="701"/>
        <v>2.926799698906958E-38</v>
      </c>
      <c r="AB1981" s="253">
        <f t="shared" si="702"/>
        <v>467396888280435.88</v>
      </c>
      <c r="AC1981" s="261">
        <f t="shared" si="703"/>
        <v>1.4425398298549122E-6</v>
      </c>
      <c r="AD1981" s="435">
        <f t="shared" si="705"/>
        <v>-1.5404755755584511E-2</v>
      </c>
      <c r="AE1981" s="478">
        <f t="shared" si="704"/>
        <v>-5.2318781614303506E-2</v>
      </c>
    </row>
    <row r="1982" spans="17:31" x14ac:dyDescent="0.3">
      <c r="Q1982" s="353">
        <v>1953</v>
      </c>
      <c r="R1982" s="54">
        <f t="shared" si="697"/>
        <v>5.8755440259509818E-53</v>
      </c>
      <c r="S1982" s="253">
        <f t="shared" si="692"/>
        <v>3.0086963314008268E-21</v>
      </c>
      <c r="T1982" s="253">
        <f t="shared" si="693"/>
        <v>1.3664550953231601E-21</v>
      </c>
      <c r="U1982">
        <f t="shared" si="698"/>
        <v>3.6615674501846535E-54</v>
      </c>
      <c r="V1982" s="253">
        <f t="shared" si="699"/>
        <v>1.3664550953231601E-21</v>
      </c>
      <c r="W1982" s="253">
        <f t="shared" si="700"/>
        <v>1.6422412360776667E-21</v>
      </c>
      <c r="X1982">
        <f t="shared" si="694"/>
        <v>113.65676595692612</v>
      </c>
      <c r="Y1982">
        <f t="shared" si="695"/>
        <v>15.595425926280697</v>
      </c>
      <c r="Z1982" s="55">
        <f t="shared" si="696"/>
        <v>8.5124747496230029</v>
      </c>
      <c r="AA1982" s="477">
        <f t="shared" si="701"/>
        <v>2.7736731046310356E-38</v>
      </c>
      <c r="AB1982" s="253">
        <f t="shared" si="702"/>
        <v>472070857163240.25</v>
      </c>
      <c r="AC1982" s="261">
        <f t="shared" si="703"/>
        <v>1.4203178561082897E-6</v>
      </c>
      <c r="AD1982" s="435">
        <f t="shared" si="705"/>
        <v>-1.5404755755588032E-2</v>
      </c>
      <c r="AE1982" s="478">
        <f t="shared" si="704"/>
        <v>-5.2318781614303506E-2</v>
      </c>
    </row>
    <row r="1983" spans="17:31" x14ac:dyDescent="0.3">
      <c r="Q1983" s="353">
        <v>1954</v>
      </c>
      <c r="R1983" s="54">
        <f t="shared" si="697"/>
        <v>5.5130125952396296E-53</v>
      </c>
      <c r="S1983" s="253">
        <f t="shared" si="692"/>
        <v>2.93301792007215E-21</v>
      </c>
      <c r="T1983" s="253">
        <f t="shared" si="693"/>
        <v>1.3320843448799324E-21</v>
      </c>
      <c r="U1983">
        <f t="shared" si="698"/>
        <v>3.4356422795964356E-54</v>
      </c>
      <c r="V1983" s="253">
        <f t="shared" si="699"/>
        <v>1.3320843448799324E-21</v>
      </c>
      <c r="W1983" s="253">
        <f t="shared" si="700"/>
        <v>1.6009335751922176E-21</v>
      </c>
      <c r="X1983">
        <f t="shared" si="694"/>
        <v>113.65676595692612</v>
      </c>
      <c r="Y1983">
        <f t="shared" si="695"/>
        <v>15.595425926280697</v>
      </c>
      <c r="Z1983" s="55">
        <f t="shared" si="696"/>
        <v>8.5124747496230029</v>
      </c>
      <c r="AA1983" s="477">
        <f t="shared" si="701"/>
        <v>2.6285579072003768E-38</v>
      </c>
      <c r="AB1983" s="253">
        <f t="shared" si="702"/>
        <v>476791565734872.69</v>
      </c>
      <c r="AC1983" s="261">
        <f t="shared" si="703"/>
        <v>1.3984382064396458E-6</v>
      </c>
      <c r="AD1983" s="435">
        <f t="shared" si="705"/>
        <v>-1.5404755755584717E-2</v>
      </c>
      <c r="AE1983" s="478">
        <f t="shared" si="704"/>
        <v>-5.2318781614303644E-2</v>
      </c>
    </row>
    <row r="1984" spans="17:31" x14ac:dyDescent="0.3">
      <c r="Q1984" s="353">
        <v>1955</v>
      </c>
      <c r="R1984" s="54">
        <f t="shared" si="697"/>
        <v>5.1728499932993882E-53</v>
      </c>
      <c r="S1984" s="253">
        <f t="shared" si="692"/>
        <v>2.8592430647392705E-21</v>
      </c>
      <c r="T1984" s="253">
        <f t="shared" si="693"/>
        <v>1.2985781296051573E-21</v>
      </c>
      <c r="U1984">
        <f t="shared" si="698"/>
        <v>3.2236570905597639E-54</v>
      </c>
      <c r="V1984" s="253">
        <f t="shared" si="699"/>
        <v>1.2985781296051573E-21</v>
      </c>
      <c r="W1984" s="253">
        <f t="shared" si="700"/>
        <v>1.5606649351341132E-21</v>
      </c>
      <c r="X1984">
        <f t="shared" si="694"/>
        <v>113.65676595692612</v>
      </c>
      <c r="Y1984">
        <f t="shared" si="695"/>
        <v>15.595425926280697</v>
      </c>
      <c r="Z1984" s="55">
        <f t="shared" si="696"/>
        <v>8.5124747496230029</v>
      </c>
      <c r="AA1984" s="477">
        <f t="shared" si="701"/>
        <v>2.4910349600930095E-38</v>
      </c>
      <c r="AB1984" s="253">
        <f t="shared" si="702"/>
        <v>481559481392221.44</v>
      </c>
      <c r="AC1984" s="261">
        <f t="shared" si="703"/>
        <v>1.3768956074301506E-6</v>
      </c>
      <c r="AD1984" s="435">
        <f t="shared" si="705"/>
        <v>-1.5404755755595091E-2</v>
      </c>
      <c r="AE1984" s="478">
        <f t="shared" si="704"/>
        <v>-5.2318781614303582E-2</v>
      </c>
    </row>
    <row r="1985" spans="17:31" x14ac:dyDescent="0.3">
      <c r="Q1985" s="353">
        <v>1956</v>
      </c>
      <c r="R1985" s="54">
        <f t="shared" si="697"/>
        <v>4.8536760239370355E-53</v>
      </c>
      <c r="S1985" s="253">
        <f t="shared" si="692"/>
        <v>2.7873238848327828E-21</v>
      </c>
      <c r="T1985" s="253">
        <f t="shared" si="693"/>
        <v>1.2659147036525197E-21</v>
      </c>
      <c r="U1985">
        <f t="shared" si="698"/>
        <v>3.0247517616231347E-54</v>
      </c>
      <c r="V1985" s="253">
        <f t="shared" si="699"/>
        <v>1.2659147036525197E-21</v>
      </c>
      <c r="W1985" s="253">
        <f t="shared" si="700"/>
        <v>1.521409181180263E-21</v>
      </c>
      <c r="X1985">
        <f t="shared" si="694"/>
        <v>113.65676595692612</v>
      </c>
      <c r="Y1985">
        <f t="shared" si="695"/>
        <v>15.595425926280697</v>
      </c>
      <c r="Z1985" s="55">
        <f t="shared" si="696"/>
        <v>8.5124747496230029</v>
      </c>
      <c r="AA1985" s="477">
        <f t="shared" si="701"/>
        <v>2.3607070460223077E-38</v>
      </c>
      <c r="AB1985" s="253">
        <f t="shared" si="702"/>
        <v>486375076206143.63</v>
      </c>
      <c r="AC1985" s="261">
        <f t="shared" si="703"/>
        <v>1.3556848668967469E-6</v>
      </c>
      <c r="AD1985" s="435">
        <f t="shared" si="705"/>
        <v>-1.5404755755588145E-2</v>
      </c>
      <c r="AE1985" s="478">
        <f t="shared" si="704"/>
        <v>-5.2318781614303651E-2</v>
      </c>
    </row>
    <row r="1986" spans="17:31" x14ac:dyDescent="0.3">
      <c r="Q1986" s="353">
        <v>1957</v>
      </c>
      <c r="R1986" s="54">
        <f t="shared" si="697"/>
        <v>4.554195651499101E-53</v>
      </c>
      <c r="S1986" s="253">
        <f t="shared" si="692"/>
        <v>2.7172137041338859E-21</v>
      </c>
      <c r="T1986" s="253">
        <f t="shared" si="693"/>
        <v>1.2340728681538105E-21</v>
      </c>
      <c r="U1986">
        <f t="shared" si="698"/>
        <v>2.8381192423458354E-54</v>
      </c>
      <c r="V1986" s="253">
        <f t="shared" si="699"/>
        <v>1.2340728681538105E-21</v>
      </c>
      <c r="W1986" s="253">
        <f t="shared" si="700"/>
        <v>1.4831408359800754E-21</v>
      </c>
      <c r="X1986">
        <f t="shared" si="694"/>
        <v>113.65676595692612</v>
      </c>
      <c r="Y1986">
        <f t="shared" si="695"/>
        <v>15.595425926280697</v>
      </c>
      <c r="Z1986" s="55">
        <f t="shared" si="696"/>
        <v>8.5124747496230029</v>
      </c>
      <c r="AA1986" s="477">
        <f t="shared" si="701"/>
        <v>2.2371977296261189E-38</v>
      </c>
      <c r="AB1986" s="253">
        <f t="shared" si="702"/>
        <v>491238826968205.06</v>
      </c>
      <c r="AC1986" s="261">
        <f t="shared" si="703"/>
        <v>1.3348008726406603E-6</v>
      </c>
      <c r="AD1986" s="435">
        <f t="shared" si="705"/>
        <v>-1.5404755755584667E-2</v>
      </c>
      <c r="AE1986" s="478">
        <f t="shared" si="704"/>
        <v>-5.2318781614303582E-2</v>
      </c>
    </row>
    <row r="1987" spans="17:31" x14ac:dyDescent="0.3">
      <c r="Q1987" s="353">
        <v>1958</v>
      </c>
      <c r="R1987" s="54">
        <f t="shared" si="697"/>
        <v>4.2731937463163449E-53</v>
      </c>
      <c r="S1987" s="253">
        <f t="shared" si="692"/>
        <v>2.6488670204811626E-21</v>
      </c>
      <c r="T1987" s="253">
        <f t="shared" si="693"/>
        <v>1.2030319574606995E-21</v>
      </c>
      <c r="U1987">
        <f t="shared" si="698"/>
        <v>2.6630022787229612E-54</v>
      </c>
      <c r="V1987" s="253">
        <f t="shared" si="699"/>
        <v>1.2030319574606995E-21</v>
      </c>
      <c r="W1987" s="253">
        <f t="shared" si="700"/>
        <v>1.4458350630204631E-21</v>
      </c>
      <c r="X1987">
        <f t="shared" si="694"/>
        <v>113.65676595692612</v>
      </c>
      <c r="Y1987">
        <f t="shared" si="695"/>
        <v>15.595425926280697</v>
      </c>
      <c r="Z1987" s="55">
        <f t="shared" si="696"/>
        <v>8.5124747496230029</v>
      </c>
      <c r="AA1987" s="477">
        <f t="shared" si="701"/>
        <v>2.120150270181794E-38</v>
      </c>
      <c r="AB1987" s="253">
        <f t="shared" si="702"/>
        <v>496151215237887.13</v>
      </c>
      <c r="AC1987" s="261">
        <f t="shared" si="703"/>
        <v>1.3142385912152941E-6</v>
      </c>
      <c r="AD1987" s="435">
        <f t="shared" si="705"/>
        <v>-1.5404755755581269E-2</v>
      </c>
      <c r="AE1987" s="478">
        <f t="shared" si="704"/>
        <v>-5.2318781614303644E-2</v>
      </c>
    </row>
    <row r="1988" spans="17:31" x14ac:dyDescent="0.3">
      <c r="Q1988" s="353">
        <v>1959</v>
      </c>
      <c r="R1988" s="54">
        <f t="shared" si="697"/>
        <v>4.0095301543635762E-53</v>
      </c>
      <c r="S1988" s="253">
        <f t="shared" si="692"/>
        <v>2.5822394762392326E-21</v>
      </c>
      <c r="T1988" s="253">
        <f t="shared" si="693"/>
        <v>1.1727718257325283E-21</v>
      </c>
      <c r="U1988">
        <f t="shared" si="698"/>
        <v>2.4986903406574867E-54</v>
      </c>
      <c r="V1988" s="253">
        <f t="shared" si="699"/>
        <v>1.1727718257325283E-21</v>
      </c>
      <c r="W1988" s="253">
        <f t="shared" si="700"/>
        <v>1.4094676505067042E-21</v>
      </c>
      <c r="X1988">
        <f t="shared" si="694"/>
        <v>113.65676595692612</v>
      </c>
      <c r="Y1988">
        <f t="shared" si="695"/>
        <v>15.595425926280697</v>
      </c>
      <c r="Z1988" s="55">
        <f t="shared" si="696"/>
        <v>8.5124747496230029</v>
      </c>
      <c r="AA1988" s="477">
        <f t="shared" si="701"/>
        <v>2.009226591206646E-38</v>
      </c>
      <c r="AB1988" s="253">
        <f t="shared" si="702"/>
        <v>501112727390266</v>
      </c>
      <c r="AC1988" s="261">
        <f t="shared" si="703"/>
        <v>1.2939930667130591E-6</v>
      </c>
      <c r="AD1988" s="435">
        <f t="shared" si="705"/>
        <v>-1.5404755755584493E-2</v>
      </c>
      <c r="AE1988" s="478">
        <f t="shared" si="704"/>
        <v>-5.2318781614303554E-2</v>
      </c>
    </row>
    <row r="1989" spans="17:31" x14ac:dyDescent="0.3">
      <c r="Q1989" s="353">
        <v>1960</v>
      </c>
      <c r="R1989" s="54">
        <f t="shared" si="697"/>
        <v>3.7621350711301617E-53</v>
      </c>
      <c r="S1989" s="253">
        <f t="shared" si="692"/>
        <v>2.5172878295102345E-21</v>
      </c>
      <c r="T1989" s="253">
        <f t="shared" si="693"/>
        <v>1.1432728338614722E-21</v>
      </c>
      <c r="U1989">
        <f t="shared" si="698"/>
        <v>2.3445167390127304E-54</v>
      </c>
      <c r="V1989" s="253">
        <f t="shared" si="699"/>
        <v>1.1432728338614722E-21</v>
      </c>
      <c r="W1989" s="253">
        <f t="shared" si="700"/>
        <v>1.3740149956487623E-21</v>
      </c>
      <c r="X1989">
        <f t="shared" si="694"/>
        <v>113.65676595692612</v>
      </c>
      <c r="Y1989">
        <f t="shared" si="695"/>
        <v>15.595425926280697</v>
      </c>
      <c r="Z1989" s="55">
        <f t="shared" si="696"/>
        <v>8.5124747496230029</v>
      </c>
      <c r="AA1989" s="477">
        <f t="shared" si="701"/>
        <v>1.9041063039676539E-38</v>
      </c>
      <c r="AB1989" s="253">
        <f t="shared" si="702"/>
        <v>506123854664168.69</v>
      </c>
      <c r="AC1989" s="261">
        <f t="shared" si="703"/>
        <v>1.2740594195709155E-6</v>
      </c>
      <c r="AD1989" s="435">
        <f t="shared" si="705"/>
        <v>-1.5404755755591545E-2</v>
      </c>
      <c r="AE1989" s="478">
        <f t="shared" si="704"/>
        <v>-5.2318781614303568E-2</v>
      </c>
    </row>
    <row r="1990" spans="17:31" x14ac:dyDescent="0.3">
      <c r="Q1990" s="353">
        <v>1961</v>
      </c>
      <c r="R1990" s="54">
        <f t="shared" si="697"/>
        <v>3.5300047009308816E-53</v>
      </c>
      <c r="S1990" s="253">
        <f t="shared" si="692"/>
        <v>2.453969926069428E-21</v>
      </c>
      <c r="T1990" s="253">
        <f t="shared" si="693"/>
        <v>1.1145158367265748E-21</v>
      </c>
      <c r="U1990">
        <f t="shared" si="698"/>
        <v>2.1998559205477668E-54</v>
      </c>
      <c r="V1990" s="253">
        <f t="shared" si="699"/>
        <v>1.1145158367265748E-21</v>
      </c>
      <c r="W1990" s="253">
        <f t="shared" si="700"/>
        <v>1.3394540893428533E-21</v>
      </c>
      <c r="X1990">
        <f t="shared" si="694"/>
        <v>113.65676595692612</v>
      </c>
      <c r="Y1990">
        <f t="shared" si="695"/>
        <v>15.595425926280697</v>
      </c>
      <c r="Z1990" s="55">
        <f t="shared" si="696"/>
        <v>8.5124747496230029</v>
      </c>
      <c r="AA1990" s="477">
        <f t="shared" si="701"/>
        <v>1.8044857820799514E-38</v>
      </c>
      <c r="AB1990" s="253">
        <f t="shared" si="702"/>
        <v>511185093210810.38</v>
      </c>
      <c r="AC1990" s="261">
        <f t="shared" si="703"/>
        <v>1.254432845394328E-6</v>
      </c>
      <c r="AD1990" s="435">
        <f t="shared" si="705"/>
        <v>-1.5404755755581244E-2</v>
      </c>
      <c r="AE1990" s="478">
        <f t="shared" si="704"/>
        <v>-5.2318781614303624E-2</v>
      </c>
    </row>
    <row r="1991" spans="17:31" x14ac:dyDescent="0.3">
      <c r="Q1991" s="353">
        <v>1962</v>
      </c>
      <c r="R1991" s="54">
        <f t="shared" si="697"/>
        <v>3.312197184044964E-53</v>
      </c>
      <c r="S1991" s="253">
        <f t="shared" si="692"/>
        <v>2.3922446720066926E-21</v>
      </c>
      <c r="T1991" s="253">
        <f t="shared" si="693"/>
        <v>1.0864821707683785E-21</v>
      </c>
      <c r="U1991">
        <f t="shared" si="698"/>
        <v>2.0641209297600942E-54</v>
      </c>
      <c r="V1991" s="253">
        <f t="shared" si="699"/>
        <v>1.0864821707683785E-21</v>
      </c>
      <c r="W1991" s="253">
        <f t="shared" si="700"/>
        <v>1.3057625012383141E-21</v>
      </c>
      <c r="X1991">
        <f t="shared" si="694"/>
        <v>113.65676595692612</v>
      </c>
      <c r="Y1991">
        <f t="shared" si="695"/>
        <v>15.595425926280697</v>
      </c>
      <c r="Z1991" s="55">
        <f t="shared" si="696"/>
        <v>8.5124747496230029</v>
      </c>
      <c r="AA1991" s="477">
        <f t="shared" si="701"/>
        <v>1.7100772845211947E-38</v>
      </c>
      <c r="AB1991" s="253">
        <f t="shared" si="702"/>
        <v>516296944142918.5</v>
      </c>
      <c r="AC1991" s="261">
        <f t="shared" si="703"/>
        <v>1.2351086137992364E-6</v>
      </c>
      <c r="AD1991" s="435">
        <f t="shared" si="705"/>
        <v>-1.540475575559171E-2</v>
      </c>
      <c r="AE1991" s="478">
        <f t="shared" si="704"/>
        <v>-5.231878161430354E-2</v>
      </c>
    </row>
    <row r="1992" spans="17:31" x14ac:dyDescent="0.3">
      <c r="Q1992" s="353">
        <v>1963</v>
      </c>
      <c r="R1992" s="54">
        <f t="shared" si="697"/>
        <v>3.1078287751578256E-53</v>
      </c>
      <c r="S1992" s="253">
        <f t="shared" si="692"/>
        <v>2.3320720070562663E-21</v>
      </c>
      <c r="T1992" s="253">
        <f t="shared" si="693"/>
        <v>1.059153641876132E-21</v>
      </c>
      <c r="U1992">
        <f t="shared" si="698"/>
        <v>1.9367610273370914E-54</v>
      </c>
      <c r="V1992" s="253">
        <f t="shared" si="699"/>
        <v>1.059153641876132E-21</v>
      </c>
      <c r="W1992" s="253">
        <f t="shared" si="700"/>
        <v>1.2729183651801343E-21</v>
      </c>
      <c r="X1992">
        <f t="shared" si="694"/>
        <v>113.65676595692612</v>
      </c>
      <c r="Y1992">
        <f t="shared" si="695"/>
        <v>15.595425926280697</v>
      </c>
      <c r="Z1992" s="55">
        <f t="shared" si="696"/>
        <v>8.5124747496230029</v>
      </c>
      <c r="AA1992" s="477">
        <f t="shared" si="701"/>
        <v>1.6206081245287489E-38</v>
      </c>
      <c r="AB1992" s="253">
        <f t="shared" si="702"/>
        <v>521459913584347.69</v>
      </c>
      <c r="AC1992" s="261">
        <f t="shared" si="703"/>
        <v>1.2160820672720364E-6</v>
      </c>
      <c r="AD1992" s="435">
        <f t="shared" si="705"/>
        <v>-1.5404755755587895E-2</v>
      </c>
      <c r="AE1992" s="478">
        <f t="shared" si="704"/>
        <v>-5.2318781614303665E-2</v>
      </c>
    </row>
    <row r="1993" spans="17:31" x14ac:dyDescent="0.3">
      <c r="Q1993" s="353">
        <v>1964</v>
      </c>
      <c r="R1993" s="54">
        <f t="shared" si="697"/>
        <v>2.9160702575996976E-53</v>
      </c>
      <c r="S1993" s="253">
        <f t="shared" si="692"/>
        <v>2.2734128785971553E-21</v>
      </c>
      <c r="T1993" s="253">
        <f t="shared" si="693"/>
        <v>1.0325125135795955E-21</v>
      </c>
      <c r="U1993">
        <f t="shared" si="698"/>
        <v>1.8172594555532158E-54</v>
      </c>
      <c r="V1993" s="253">
        <f t="shared" si="699"/>
        <v>1.0325125135795955E-21</v>
      </c>
      <c r="W1993" s="253">
        <f t="shared" si="700"/>
        <v>1.2409003650175598E-21</v>
      </c>
      <c r="X1993">
        <f t="shared" si="694"/>
        <v>113.65676595692612</v>
      </c>
      <c r="Y1993">
        <f t="shared" si="695"/>
        <v>15.595425926280697</v>
      </c>
      <c r="Z1993" s="55">
        <f t="shared" si="696"/>
        <v>8.5124747496230029</v>
      </c>
      <c r="AA1993" s="477">
        <f t="shared" si="701"/>
        <v>1.5358198819791631E-38</v>
      </c>
      <c r="AB1993" s="253">
        <f t="shared" si="702"/>
        <v>526674512720191.19</v>
      </c>
      <c r="AC1993" s="261">
        <f t="shared" si="703"/>
        <v>1.1973486200469599E-6</v>
      </c>
      <c r="AD1993" s="435">
        <f t="shared" si="705"/>
        <v>-1.5404755755588265E-2</v>
      </c>
      <c r="AE1993" s="478">
        <f t="shared" si="704"/>
        <v>-5.231878161430361E-2</v>
      </c>
    </row>
    <row r="1994" spans="17:31" x14ac:dyDescent="0.3">
      <c r="Q1994" s="353">
        <v>1965</v>
      </c>
      <c r="R1994" s="54">
        <f t="shared" si="697"/>
        <v>2.7361435788320523E-53</v>
      </c>
      <c r="S1994" s="253">
        <f t="shared" si="692"/>
        <v>2.2162292163076873E-21</v>
      </c>
      <c r="T1994" s="253">
        <f t="shared" si="693"/>
        <v>1.0065414955379371E-21</v>
      </c>
      <c r="U1994">
        <f t="shared" si="698"/>
        <v>1.7051313415461373E-54</v>
      </c>
      <c r="V1994" s="253">
        <f t="shared" si="699"/>
        <v>1.0065414955379371E-21</v>
      </c>
      <c r="W1994" s="253">
        <f t="shared" si="700"/>
        <v>1.2096877207697502E-21</v>
      </c>
      <c r="X1994">
        <f t="shared" si="694"/>
        <v>113.65676595692612</v>
      </c>
      <c r="Y1994">
        <f t="shared" si="695"/>
        <v>15.595425926280697</v>
      </c>
      <c r="Z1994" s="55">
        <f t="shared" si="696"/>
        <v>8.5124747496230029</v>
      </c>
      <c r="AA1994" s="477">
        <f t="shared" si="701"/>
        <v>1.4554676569749897E-38</v>
      </c>
      <c r="AB1994" s="253">
        <f t="shared" si="702"/>
        <v>531941257847393.13</v>
      </c>
      <c r="AC1994" s="261">
        <f t="shared" si="703"/>
        <v>1.1789037570008416E-6</v>
      </c>
      <c r="AD1994" s="435">
        <f t="shared" si="705"/>
        <v>-1.5404755755591802E-2</v>
      </c>
      <c r="AE1994" s="478">
        <f t="shared" si="704"/>
        <v>-5.2318781614303658E-2</v>
      </c>
    </row>
    <row r="1995" spans="17:31" x14ac:dyDescent="0.3">
      <c r="Q1995" s="353">
        <v>1966</v>
      </c>
      <c r="R1995" s="54">
        <f t="shared" si="697"/>
        <v>2.5673186935304545E-53</v>
      </c>
      <c r="S1995" s="253">
        <f t="shared" si="692"/>
        <v>2.1604839074574847E-21</v>
      </c>
      <c r="T1995" s="253">
        <f t="shared" si="693"/>
        <v>9.8122373231812532E-22</v>
      </c>
      <c r="U1995">
        <f t="shared" si="698"/>
        <v>1.5999217299644361E-54</v>
      </c>
      <c r="V1995" s="253">
        <f t="shared" si="699"/>
        <v>9.8122373231812532E-22</v>
      </c>
      <c r="W1995" s="253">
        <f t="shared" si="700"/>
        <v>1.1792601751393593E-21</v>
      </c>
      <c r="X1995">
        <f t="shared" si="694"/>
        <v>113.65676595692612</v>
      </c>
      <c r="Y1995">
        <f t="shared" si="695"/>
        <v>15.595425926280697</v>
      </c>
      <c r="Z1995" s="55">
        <f t="shared" si="696"/>
        <v>8.5124747496230029</v>
      </c>
      <c r="AA1995" s="477">
        <f t="shared" si="701"/>
        <v>1.3793193624830331E-38</v>
      </c>
      <c r="AB1995" s="253">
        <f t="shared" si="702"/>
        <v>537260670425867.06</v>
      </c>
      <c r="AC1995" s="261">
        <f t="shared" si="703"/>
        <v>1.1607430325649068E-6</v>
      </c>
      <c r="AD1995" s="435">
        <f t="shared" si="705"/>
        <v>-1.5404755755580975E-2</v>
      </c>
      <c r="AE1995" s="478">
        <f t="shared" si="704"/>
        <v>-5.2318781614303575E-2</v>
      </c>
    </row>
    <row r="1996" spans="17:31" x14ac:dyDescent="0.3">
      <c r="Q1996" s="353">
        <v>1967</v>
      </c>
      <c r="R1996" s="54">
        <f t="shared" si="697"/>
        <v>2.4089106014547679E-53</v>
      </c>
      <c r="S1996" s="253">
        <f t="shared" si="692"/>
        <v>2.1061407728210194E-21</v>
      </c>
      <c r="T1996" s="253">
        <f t="shared" si="693"/>
        <v>9.565427924556245E-22</v>
      </c>
      <c r="U1996">
        <f t="shared" si="698"/>
        <v>1.5012037370044041E-54</v>
      </c>
      <c r="V1996" s="253">
        <f t="shared" si="699"/>
        <v>9.565427924556245E-22</v>
      </c>
      <c r="W1996" s="253">
        <f t="shared" si="700"/>
        <v>1.149597980365395E-21</v>
      </c>
      <c r="X1996">
        <f t="shared" si="694"/>
        <v>113.65676595692612</v>
      </c>
      <c r="Y1996">
        <f t="shared" si="695"/>
        <v>15.595425926280697</v>
      </c>
      <c r="Z1996" s="55">
        <f t="shared" si="696"/>
        <v>8.5124747496230029</v>
      </c>
      <c r="AA1996" s="477">
        <f t="shared" si="701"/>
        <v>1.3071550539809029E-38</v>
      </c>
      <c r="AB1996" s="253">
        <f t="shared" si="702"/>
        <v>542633277130125.75</v>
      </c>
      <c r="AC1996" s="261">
        <f t="shared" si="703"/>
        <v>1.1428620696532477E-6</v>
      </c>
      <c r="AD1996" s="435">
        <f t="shared" si="705"/>
        <v>-1.5404755755584683E-2</v>
      </c>
      <c r="AE1996" s="478">
        <f t="shared" si="704"/>
        <v>-5.2318781614303506E-2</v>
      </c>
    </row>
    <row r="1997" spans="17:31" x14ac:dyDescent="0.3">
      <c r="Q1997" s="353">
        <v>1968</v>
      </c>
      <c r="R1997" s="54">
        <f t="shared" si="697"/>
        <v>2.2602765680879949E-53</v>
      </c>
      <c r="S1997" s="253">
        <f t="shared" si="692"/>
        <v>2.0531645431968633E-21</v>
      </c>
      <c r="T1997" s="253">
        <f t="shared" si="693"/>
        <v>9.3248265779017828E-22</v>
      </c>
      <c r="U1997">
        <f t="shared" si="698"/>
        <v>1.4085768183460335E-54</v>
      </c>
      <c r="V1997" s="253">
        <f t="shared" si="699"/>
        <v>9.3248265779017828E-22</v>
      </c>
      <c r="W1997" s="253">
        <f t="shared" si="700"/>
        <v>1.1206818854066851E-21</v>
      </c>
      <c r="X1997">
        <f t="shared" si="694"/>
        <v>113.65676595692612</v>
      </c>
      <c r="Y1997">
        <f t="shared" si="695"/>
        <v>15.595425926280697</v>
      </c>
      <c r="Z1997" s="55">
        <f t="shared" si="696"/>
        <v>8.5124747496230029</v>
      </c>
      <c r="AA1997" s="477">
        <f t="shared" si="701"/>
        <v>1.2387662941756427E-38</v>
      </c>
      <c r="AB1997" s="253">
        <f t="shared" si="702"/>
        <v>548059609901427</v>
      </c>
      <c r="AC1997" s="261">
        <f t="shared" si="703"/>
        <v>1.1252565586079215E-6</v>
      </c>
      <c r="AD1997" s="435">
        <f t="shared" si="705"/>
        <v>-1.5404755755581145E-2</v>
      </c>
      <c r="AE1997" s="478">
        <f t="shared" si="704"/>
        <v>-5.2318781614303686E-2</v>
      </c>
    </row>
    <row r="1998" spans="17:31" x14ac:dyDescent="0.3">
      <c r="Q1998" s="353">
        <v>1969</v>
      </c>
      <c r="R1998" s="54">
        <f t="shared" si="697"/>
        <v>2.1208135167666056E-53</v>
      </c>
      <c r="S1998" s="253">
        <f t="shared" si="692"/>
        <v>2.0015208365177108E-21</v>
      </c>
      <c r="T1998" s="253">
        <f t="shared" si="693"/>
        <v>9.0902771306990263E-22</v>
      </c>
      <c r="U1998">
        <f t="shared" si="698"/>
        <v>1.3216651439604129E-54</v>
      </c>
      <c r="V1998" s="253">
        <f t="shared" si="699"/>
        <v>9.0902771306990263E-22</v>
      </c>
      <c r="W1998" s="253">
        <f t="shared" si="700"/>
        <v>1.0924931234478082E-21</v>
      </c>
      <c r="X1998">
        <f t="shared" si="694"/>
        <v>113.65676595692612</v>
      </c>
      <c r="Y1998">
        <f t="shared" si="695"/>
        <v>15.595425926280697</v>
      </c>
      <c r="Z1998" s="55">
        <f t="shared" si="696"/>
        <v>8.5124747496230029</v>
      </c>
      <c r="AA1998" s="477">
        <f t="shared" si="701"/>
        <v>1.1739555509595071E-38</v>
      </c>
      <c r="AB1998" s="253">
        <f t="shared" si="702"/>
        <v>553540206000441.25</v>
      </c>
      <c r="AC1998" s="261">
        <f t="shared" si="703"/>
        <v>1.1079222561601888E-6</v>
      </c>
      <c r="AD1998" s="435">
        <f t="shared" si="705"/>
        <v>-1.5404755755591682E-2</v>
      </c>
      <c r="AE1998" s="478">
        <f t="shared" si="704"/>
        <v>-5.2318781614303603E-2</v>
      </c>
    </row>
    <row r="1999" spans="17:31" x14ac:dyDescent="0.3">
      <c r="Q1999" s="353">
        <v>1970</v>
      </c>
      <c r="R1999" s="54">
        <f t="shared" si="697"/>
        <v>1.98995558172102E-53</v>
      </c>
      <c r="S1999" s="253">
        <f t="shared" si="692"/>
        <v>1.9511761355360657E-21</v>
      </c>
      <c r="T1999" s="253">
        <f t="shared" si="693"/>
        <v>8.8616273581682769E-22</v>
      </c>
      <c r="U1999">
        <f t="shared" si="698"/>
        <v>1.240116073194367E-54</v>
      </c>
      <c r="V1999" s="253">
        <f t="shared" si="699"/>
        <v>8.8616273581682769E-22</v>
      </c>
      <c r="W1999" s="253">
        <f t="shared" si="700"/>
        <v>1.065013399719238E-21</v>
      </c>
      <c r="X1999">
        <f t="shared" si="694"/>
        <v>113.65676595692612</v>
      </c>
      <c r="Y1999">
        <f t="shared" si="695"/>
        <v>15.595425926280697</v>
      </c>
      <c r="Z1999" s="55">
        <f t="shared" si="696"/>
        <v>8.5124747496230029</v>
      </c>
      <c r="AA1999" s="477">
        <f t="shared" si="701"/>
        <v>1.1125356268639572E-38</v>
      </c>
      <c r="AB1999" s="253">
        <f t="shared" si="702"/>
        <v>559075608060445.69</v>
      </c>
      <c r="AC1999" s="261">
        <f t="shared" si="703"/>
        <v>1.0908549844078574E-6</v>
      </c>
      <c r="AD1999" s="435">
        <f t="shared" si="705"/>
        <v>-1.5404755755591391E-2</v>
      </c>
      <c r="AE1999" s="478">
        <f t="shared" si="704"/>
        <v>-5.2318781614303596E-2</v>
      </c>
    </row>
    <row r="2000" spans="17:31" x14ac:dyDescent="0.3">
      <c r="Q2000" s="353">
        <v>1971</v>
      </c>
      <c r="R2000" s="54">
        <f t="shared" si="697"/>
        <v>1.8671718120978154E-53</v>
      </c>
      <c r="S2000" s="253">
        <f t="shared" si="692"/>
        <v>1.902097766071293E-21</v>
      </c>
      <c r="T2000" s="253">
        <f t="shared" si="693"/>
        <v>8.6387288644739438E-22</v>
      </c>
      <c r="U2000">
        <f t="shared" si="698"/>
        <v>1.1635987239450725E-54</v>
      </c>
      <c r="V2000" s="253">
        <f t="shared" si="699"/>
        <v>8.6387288644739438E-22</v>
      </c>
      <c r="W2000" s="253">
        <f t="shared" si="700"/>
        <v>1.0382248796238986E-21</v>
      </c>
      <c r="X2000">
        <f t="shared" si="694"/>
        <v>113.65676595692612</v>
      </c>
      <c r="Y2000">
        <f t="shared" si="695"/>
        <v>15.595425926280697</v>
      </c>
      <c r="Z2000" s="55">
        <f t="shared" si="696"/>
        <v>8.5124747496230029</v>
      </c>
      <c r="AA2000" s="477">
        <f t="shared" si="701"/>
        <v>1.0543291183639294E-38</v>
      </c>
      <c r="AB2000" s="253">
        <f t="shared" si="702"/>
        <v>564666364141050.13</v>
      </c>
      <c r="AC2000" s="261">
        <f t="shared" si="703"/>
        <v>1.0740506298082958E-6</v>
      </c>
      <c r="AD2000" s="435">
        <f t="shared" si="705"/>
        <v>-1.540475575558139E-2</v>
      </c>
      <c r="AE2000" s="478">
        <f t="shared" si="704"/>
        <v>-5.2318781614303624E-2</v>
      </c>
    </row>
    <row r="2001" spans="17:31" x14ac:dyDescent="0.3">
      <c r="Q2001" s="353">
        <v>1972</v>
      </c>
      <c r="R2001" s="54">
        <f t="shared" si="697"/>
        <v>1.7519640176478083E-53</v>
      </c>
      <c r="S2001" s="253">
        <f t="shared" si="692"/>
        <v>1.8542538758036835E-21</v>
      </c>
      <c r="T2001" s="253">
        <f t="shared" si="693"/>
        <v>8.4214369864138595E-22</v>
      </c>
      <c r="U2001">
        <f t="shared" si="698"/>
        <v>1.0918026301191169E-54</v>
      </c>
      <c r="V2001" s="253">
        <f t="shared" si="699"/>
        <v>8.4214369864138595E-22</v>
      </c>
      <c r="W2001" s="253">
        <f t="shared" si="700"/>
        <v>1.0121101771622976E-21</v>
      </c>
      <c r="X2001">
        <f t="shared" si="694"/>
        <v>113.65676595692612</v>
      </c>
      <c r="Y2001">
        <f t="shared" si="695"/>
        <v>15.595425926280697</v>
      </c>
      <c r="Z2001" s="55">
        <f t="shared" si="696"/>
        <v>8.5124747496230029</v>
      </c>
      <c r="AA2001" s="477">
        <f t="shared" si="701"/>
        <v>9.9916790347064582E-39</v>
      </c>
      <c r="AB2001" s="253">
        <f t="shared" si="702"/>
        <v>570313027782460.63</v>
      </c>
      <c r="AC2001" s="261">
        <f t="shared" si="703"/>
        <v>1.0575051421869561E-6</v>
      </c>
      <c r="AD2001" s="435">
        <f t="shared" si="705"/>
        <v>-1.5404755755594884E-2</v>
      </c>
      <c r="AE2001" s="478">
        <f t="shared" si="704"/>
        <v>-5.2318781614303547E-2</v>
      </c>
    </row>
    <row r="2002" spans="17:31" x14ac:dyDescent="0.3">
      <c r="Q2002" s="353">
        <v>1973</v>
      </c>
      <c r="R2002" s="54">
        <f t="shared" si="697"/>
        <v>1.6438647473389849E-53</v>
      </c>
      <c r="S2002" s="253">
        <f t="shared" si="692"/>
        <v>1.8076134136020469E-21</v>
      </c>
      <c r="T2002" s="253">
        <f t="shared" si="693"/>
        <v>8.2096106995317252E-22</v>
      </c>
      <c r="U2002">
        <f t="shared" si="698"/>
        <v>1.0244364819287054E-54</v>
      </c>
      <c r="V2002" s="253">
        <f t="shared" si="699"/>
        <v>8.2096106995317252E-22</v>
      </c>
      <c r="W2002" s="253">
        <f t="shared" si="700"/>
        <v>9.866523436488743E-22</v>
      </c>
      <c r="X2002">
        <f t="shared" si="694"/>
        <v>113.65676595692612</v>
      </c>
      <c r="Y2002">
        <f t="shared" si="695"/>
        <v>15.595425926280697</v>
      </c>
      <c r="Z2002" s="55">
        <f t="shared" si="696"/>
        <v>8.5124747496230029</v>
      </c>
      <c r="AA2002" s="477">
        <f t="shared" si="701"/>
        <v>9.4689265613294352E-39</v>
      </c>
      <c r="AB2002" s="253">
        <f t="shared" si="702"/>
        <v>576016158060285.25</v>
      </c>
      <c r="AC2002" s="261">
        <f t="shared" si="703"/>
        <v>1.0412145337612948E-6</v>
      </c>
      <c r="AD2002" s="435">
        <f t="shared" si="705"/>
        <v>-1.5404755755581317E-2</v>
      </c>
      <c r="AE2002" s="478">
        <f t="shared" si="704"/>
        <v>-5.2318781614303603E-2</v>
      </c>
    </row>
    <row r="2003" spans="17:31" x14ac:dyDescent="0.3">
      <c r="Q2003" s="353">
        <v>1974</v>
      </c>
      <c r="R2003" s="54">
        <f t="shared" si="697"/>
        <v>1.5424353926925782E-53</v>
      </c>
      <c r="S2003" s="253">
        <f t="shared" si="692"/>
        <v>1.762146109371275E-21</v>
      </c>
      <c r="T2003" s="253">
        <f t="shared" si="693"/>
        <v>8.003112526591089E-22</v>
      </c>
      <c r="U2003">
        <f t="shared" si="698"/>
        <v>9.6122694391381387E-55</v>
      </c>
      <c r="V2003" s="253">
        <f t="shared" si="699"/>
        <v>8.003112526591089E-22</v>
      </c>
      <c r="W2003" s="253">
        <f t="shared" si="700"/>
        <v>9.6183485671216607E-22</v>
      </c>
      <c r="X2003">
        <f t="shared" si="694"/>
        <v>113.65676595692612</v>
      </c>
      <c r="Y2003">
        <f t="shared" si="695"/>
        <v>15.595425926280697</v>
      </c>
      <c r="Z2003" s="55">
        <f t="shared" si="696"/>
        <v>8.5124747496230029</v>
      </c>
      <c r="AA2003" s="477">
        <f t="shared" si="701"/>
        <v>8.973523860445362E-39</v>
      </c>
      <c r="AB2003" s="253">
        <f t="shared" si="702"/>
        <v>581776319640888.13</v>
      </c>
      <c r="AC2003" s="261">
        <f t="shared" si="703"/>
        <v>1.0251748781795298E-6</v>
      </c>
      <c r="AD2003" s="435">
        <f t="shared" si="705"/>
        <v>-1.5404755755591656E-2</v>
      </c>
      <c r="AE2003" s="478">
        <f t="shared" si="704"/>
        <v>-5.2318781614303575E-2</v>
      </c>
    </row>
    <row r="2004" spans="17:31" x14ac:dyDescent="0.3">
      <c r="Q2004" s="353">
        <v>1975</v>
      </c>
      <c r="R2004" s="54">
        <f t="shared" si="697"/>
        <v>1.4472644081466562E-53</v>
      </c>
      <c r="S2004" s="253">
        <f t="shared" si="692"/>
        <v>1.7178224544066884E-21</v>
      </c>
      <c r="T2004" s="253">
        <f t="shared" si="693"/>
        <v>7.8018084483509772E-22</v>
      </c>
      <c r="U2004">
        <f t="shared" si="698"/>
        <v>9.0191754589445812E-55</v>
      </c>
      <c r="V2004" s="253">
        <f t="shared" si="699"/>
        <v>7.8018084483509772E-22</v>
      </c>
      <c r="W2004" s="253">
        <f t="shared" si="700"/>
        <v>9.3764160957159063E-22</v>
      </c>
      <c r="X2004">
        <f t="shared" si="694"/>
        <v>113.65676595692612</v>
      </c>
      <c r="Y2004">
        <f t="shared" si="695"/>
        <v>15.595425926280697</v>
      </c>
      <c r="Z2004" s="55">
        <f t="shared" si="696"/>
        <v>8.5124747496230029</v>
      </c>
      <c r="AA2004" s="477">
        <f t="shared" si="701"/>
        <v>8.5040400252799786E-39</v>
      </c>
      <c r="AB2004" s="253">
        <f t="shared" si="702"/>
        <v>587594082837297</v>
      </c>
      <c r="AC2004" s="261">
        <f t="shared" si="703"/>
        <v>1.009382309574413E-6</v>
      </c>
      <c r="AD2004" s="435">
        <f t="shared" si="705"/>
        <v>-1.5404755755584549E-2</v>
      </c>
      <c r="AE2004" s="478">
        <f t="shared" si="704"/>
        <v>-5.2318781614303589E-2</v>
      </c>
    </row>
    <row r="2005" spans="17:31" x14ac:dyDescent="0.3">
      <c r="Q2005" s="353">
        <v>1976</v>
      </c>
      <c r="R2005" s="54">
        <f t="shared" si="697"/>
        <v>1.3579656412264127E-53</v>
      </c>
      <c r="S2005" s="253">
        <f t="shared" si="692"/>
        <v>1.6746136822426668E-21</v>
      </c>
      <c r="T2005" s="253">
        <f t="shared" si="693"/>
        <v>7.6055678165864054E-22</v>
      </c>
      <c r="U2005">
        <f t="shared" si="698"/>
        <v>8.4626764235316559E-55</v>
      </c>
      <c r="V2005" s="253">
        <f t="shared" si="699"/>
        <v>7.6055678165864054E-22</v>
      </c>
      <c r="W2005" s="253">
        <f t="shared" si="700"/>
        <v>9.1405690058402639E-22</v>
      </c>
      <c r="X2005">
        <f t="shared" si="694"/>
        <v>113.65676595692612</v>
      </c>
      <c r="Y2005">
        <f t="shared" si="695"/>
        <v>15.595425926280697</v>
      </c>
      <c r="Z2005" s="55">
        <f t="shared" si="696"/>
        <v>8.5124747496230029</v>
      </c>
      <c r="AA2005" s="477">
        <f t="shared" si="701"/>
        <v>8.0591190123580592E-39</v>
      </c>
      <c r="AB2005" s="253">
        <f t="shared" si="702"/>
        <v>593470023665670</v>
      </c>
      <c r="AC2005" s="261">
        <f t="shared" si="703"/>
        <v>9.9383302163141494E-7</v>
      </c>
      <c r="AD2005" s="435">
        <f t="shared" si="705"/>
        <v>-1.5404755755580953E-2</v>
      </c>
      <c r="AE2005" s="478">
        <f t="shared" si="704"/>
        <v>-5.2318781614303519E-2</v>
      </c>
    </row>
    <row r="2006" spans="17:31" x14ac:dyDescent="0.3">
      <c r="Q2006" s="353">
        <v>1977</v>
      </c>
      <c r="R2006" s="54">
        <f t="shared" si="697"/>
        <v>1.2741767657459013E-53</v>
      </c>
      <c r="S2006" s="253">
        <f t="shared" si="692"/>
        <v>1.6324917499829279E-21</v>
      </c>
      <c r="T2006" s="253">
        <f t="shared" si="693"/>
        <v>7.4142632692963874E-22</v>
      </c>
      <c r="U2006">
        <f t="shared" si="698"/>
        <v>7.9405143602538486E-55</v>
      </c>
      <c r="V2006" s="253">
        <f t="shared" si="699"/>
        <v>7.4142632692963874E-22</v>
      </c>
      <c r="W2006" s="253">
        <f t="shared" si="700"/>
        <v>8.9106542305328918E-22</v>
      </c>
      <c r="X2006">
        <f t="shared" si="694"/>
        <v>113.65676595692612</v>
      </c>
      <c r="Y2006">
        <f t="shared" si="695"/>
        <v>15.595425926280697</v>
      </c>
      <c r="Z2006" s="55">
        <f t="shared" si="696"/>
        <v>8.5124747496230029</v>
      </c>
      <c r="AA2006" s="477">
        <f t="shared" si="701"/>
        <v>7.6374757247468158E-39</v>
      </c>
      <c r="AB2006" s="253">
        <f t="shared" si="702"/>
        <v>599404723902326.75</v>
      </c>
      <c r="AC2006" s="261">
        <f t="shared" si="703"/>
        <v>9.785232666713411E-7</v>
      </c>
      <c r="AD2006" s="435">
        <f t="shared" si="705"/>
        <v>-1.5404755755591911E-2</v>
      </c>
      <c r="AE2006" s="478">
        <f t="shared" si="704"/>
        <v>-5.2318781614303596E-2</v>
      </c>
    </row>
    <row r="2007" spans="17:31" x14ac:dyDescent="0.3">
      <c r="Q2007" s="353">
        <v>1978</v>
      </c>
      <c r="R2007" s="54">
        <f t="shared" si="697"/>
        <v>1.1955578116839819E-53</v>
      </c>
      <c r="S2007" s="253">
        <f t="shared" si="692"/>
        <v>1.5914293201004286E-21</v>
      </c>
      <c r="T2007" s="253">
        <f t="shared" si="693"/>
        <v>7.227770648044821E-22</v>
      </c>
      <c r="U2007">
        <f t="shared" si="698"/>
        <v>7.4505706173608772E-55</v>
      </c>
      <c r="V2007" s="253">
        <f t="shared" si="699"/>
        <v>7.227770648044821E-22</v>
      </c>
      <c r="W2007" s="253">
        <f t="shared" si="700"/>
        <v>8.6865225529594647E-22</v>
      </c>
      <c r="X2007">
        <f t="shared" si="694"/>
        <v>113.65676595692612</v>
      </c>
      <c r="Y2007">
        <f t="shared" si="695"/>
        <v>15.595425926280697</v>
      </c>
      <c r="Z2007" s="55">
        <f t="shared" si="696"/>
        <v>8.5124747496230029</v>
      </c>
      <c r="AA2007" s="477">
        <f t="shared" si="701"/>
        <v>7.2378923002192422E-39</v>
      </c>
      <c r="AB2007" s="253">
        <f t="shared" si="702"/>
        <v>605398771141350</v>
      </c>
      <c r="AC2007" s="261">
        <f t="shared" si="703"/>
        <v>9.6344935474711594E-7</v>
      </c>
      <c r="AD2007" s="435">
        <f t="shared" si="705"/>
        <v>-1.5404755755580899E-2</v>
      </c>
      <c r="AE2007" s="478">
        <f t="shared" si="704"/>
        <v>-5.2318781614303582E-2</v>
      </c>
    </row>
    <row r="2008" spans="17:31" x14ac:dyDescent="0.3">
      <c r="Q2008" s="353">
        <v>1979</v>
      </c>
      <c r="R2008" s="54">
        <f t="shared" si="697"/>
        <v>1.1217897857695179E-53</v>
      </c>
      <c r="S2008" s="253">
        <f t="shared" si="692"/>
        <v>1.5513997426950538E-21</v>
      </c>
      <c r="T2008" s="253">
        <f t="shared" si="693"/>
        <v>7.0459689173804968E-22</v>
      </c>
      <c r="U2008">
        <f t="shared" si="698"/>
        <v>6.9908572676526993E-55</v>
      </c>
      <c r="V2008" s="253">
        <f t="shared" si="699"/>
        <v>7.0459689173804968E-22</v>
      </c>
      <c r="W2008" s="253">
        <f t="shared" si="700"/>
        <v>8.4680285095700409E-22</v>
      </c>
      <c r="X2008">
        <f t="shared" si="694"/>
        <v>113.65676595692612</v>
      </c>
      <c r="Y2008">
        <f t="shared" si="695"/>
        <v>15.595425926280697</v>
      </c>
      <c r="Z2008" s="55">
        <f t="shared" si="696"/>
        <v>8.5124747496230029</v>
      </c>
      <c r="AA2008" s="477">
        <f t="shared" si="701"/>
        <v>6.8592145936162219E-39</v>
      </c>
      <c r="AB2008" s="253">
        <f t="shared" si="702"/>
        <v>611452758852763.5</v>
      </c>
      <c r="AC2008" s="261">
        <f t="shared" si="703"/>
        <v>9.4860765275435402E-7</v>
      </c>
      <c r="AD2008" s="435">
        <f t="shared" si="705"/>
        <v>-1.540475575559188E-2</v>
      </c>
      <c r="AE2008" s="478">
        <f t="shared" si="704"/>
        <v>-5.2318781614303631E-2</v>
      </c>
    </row>
    <row r="2009" spans="17:31" x14ac:dyDescent="0.3">
      <c r="Q2009" s="353">
        <v>1980</v>
      </c>
      <c r="R2009" s="54">
        <f t="shared" si="697"/>
        <v>1.0525733771788971E-53</v>
      </c>
      <c r="S2009" s="253">
        <f t="shared" si="692"/>
        <v>1.5123770381975827E-21</v>
      </c>
      <c r="T2009" s="253">
        <f t="shared" si="693"/>
        <v>6.8687400862839651E-22</v>
      </c>
      <c r="U2009">
        <f t="shared" si="698"/>
        <v>6.5595090425441694E-55</v>
      </c>
      <c r="V2009" s="253">
        <f t="shared" si="699"/>
        <v>6.8687400862839651E-22</v>
      </c>
      <c r="W2009" s="253">
        <f t="shared" si="700"/>
        <v>8.2550302956918619E-22</v>
      </c>
      <c r="X2009">
        <f t="shared" si="694"/>
        <v>113.65676595692612</v>
      </c>
      <c r="Y2009">
        <f t="shared" si="695"/>
        <v>15.595425926280697</v>
      </c>
      <c r="Z2009" s="55">
        <f t="shared" si="696"/>
        <v>8.5124747496230029</v>
      </c>
      <c r="AA2009" s="477">
        <f t="shared" si="701"/>
        <v>6.5003488432471708E-39</v>
      </c>
      <c r="AB2009" s="253">
        <f t="shared" si="702"/>
        <v>617567286441291.13</v>
      </c>
      <c r="AC2009" s="261">
        <f t="shared" si="703"/>
        <v>9.3399458355579148E-7</v>
      </c>
      <c r="AD2009" s="435">
        <f t="shared" si="705"/>
        <v>-1.5404755755588081E-2</v>
      </c>
      <c r="AE2009" s="478">
        <f t="shared" si="704"/>
        <v>-5.2318781614303568E-2</v>
      </c>
    </row>
    <row r="2010" spans="17:31" x14ac:dyDescent="0.3">
      <c r="Q2010" s="353">
        <v>1981</v>
      </c>
      <c r="R2010" s="54">
        <f t="shared" si="697"/>
        <v>9.8762774309430126E-54</v>
      </c>
      <c r="S2010" s="253">
        <f t="shared" si="692"/>
        <v>1.4743358805086959E-21</v>
      </c>
      <c r="T2010" s="253">
        <f t="shared" si="693"/>
        <v>6.6959691315902121E-22</v>
      </c>
      <c r="U2010">
        <f t="shared" si="698"/>
        <v>6.1547757638121293E-55</v>
      </c>
      <c r="V2010" s="253">
        <f t="shared" si="699"/>
        <v>6.6959691315902121E-22</v>
      </c>
      <c r="W2010" s="253">
        <f t="shared" si="700"/>
        <v>8.0473896734967464E-22</v>
      </c>
      <c r="X2010">
        <f t="shared" si="694"/>
        <v>113.65676595692612</v>
      </c>
      <c r="Y2010">
        <f t="shared" si="695"/>
        <v>15.595425926280697</v>
      </c>
      <c r="Z2010" s="55">
        <f t="shared" si="696"/>
        <v>8.5124747496230029</v>
      </c>
      <c r="AA2010" s="477">
        <f t="shared" si="701"/>
        <v>6.1602585117005305E-39</v>
      </c>
      <c r="AB2010" s="253">
        <f t="shared" si="702"/>
        <v>623742959305704</v>
      </c>
      <c r="AC2010" s="261">
        <f t="shared" si="703"/>
        <v>9.1960662511907224E-7</v>
      </c>
      <c r="AD2010" s="435">
        <f t="shared" si="705"/>
        <v>-1.5404755755588159E-2</v>
      </c>
      <c r="AE2010" s="478">
        <f t="shared" si="704"/>
        <v>-5.2318781614303686E-2</v>
      </c>
    </row>
    <row r="2011" spans="17:31" x14ac:dyDescent="0.3">
      <c r="Q2011" s="353">
        <v>1982</v>
      </c>
      <c r="R2011" s="54">
        <f t="shared" si="697"/>
        <v>9.2668936919517131E-54</v>
      </c>
      <c r="S2011" s="253">
        <f t="shared" si="692"/>
        <v>1.4372515805621423E-21</v>
      </c>
      <c r="T2011" s="253">
        <f t="shared" si="693"/>
        <v>6.5275439233377498E-22</v>
      </c>
      <c r="U2011">
        <f t="shared" si="698"/>
        <v>5.7750152423170634E-55</v>
      </c>
      <c r="V2011" s="253">
        <f t="shared" si="699"/>
        <v>6.5275439233377498E-22</v>
      </c>
      <c r="W2011" s="253">
        <f t="shared" si="700"/>
        <v>7.8449718822836735E-22</v>
      </c>
      <c r="X2011">
        <f t="shared" si="694"/>
        <v>113.65676595692612</v>
      </c>
      <c r="Y2011">
        <f t="shared" si="695"/>
        <v>15.595425926280697</v>
      </c>
      <c r="Z2011" s="55">
        <f t="shared" si="696"/>
        <v>8.5124747496230029</v>
      </c>
      <c r="AA2011" s="477">
        <f t="shared" si="701"/>
        <v>5.8379612919392153E-39</v>
      </c>
      <c r="AB2011" s="253">
        <f t="shared" si="702"/>
        <v>629980388898761</v>
      </c>
      <c r="AC2011" s="261">
        <f t="shared" si="703"/>
        <v>9.0544030966789559E-7</v>
      </c>
      <c r="AD2011" s="435">
        <f t="shared" si="705"/>
        <v>-1.5404755755584486E-2</v>
      </c>
      <c r="AE2011" s="478">
        <f t="shared" si="704"/>
        <v>-5.2318781614303637E-2</v>
      </c>
    </row>
    <row r="2012" spans="17:31" x14ac:dyDescent="0.3">
      <c r="Q2012" s="353">
        <v>1983</v>
      </c>
      <c r="R2012" s="54">
        <f t="shared" si="697"/>
        <v>8.6951100045935882E-54</v>
      </c>
      <c r="S2012" s="253">
        <f t="shared" si="692"/>
        <v>1.401100070301241E-21</v>
      </c>
      <c r="T2012" s="253">
        <f t="shared" si="693"/>
        <v>6.3633551519949257E-22</v>
      </c>
      <c r="U2012">
        <f t="shared" si="698"/>
        <v>5.418686614886141E-55</v>
      </c>
      <c r="V2012" s="253">
        <f t="shared" si="699"/>
        <v>6.3633551519949257E-22</v>
      </c>
      <c r="W2012" s="253">
        <f t="shared" si="700"/>
        <v>7.6476455510174839E-22</v>
      </c>
      <c r="X2012">
        <f t="shared" si="694"/>
        <v>113.65676595692612</v>
      </c>
      <c r="Y2012">
        <f t="shared" si="695"/>
        <v>15.595425926280697</v>
      </c>
      <c r="Z2012" s="55">
        <f t="shared" si="696"/>
        <v>8.5124747496230029</v>
      </c>
      <c r="AA2012" s="477">
        <f t="shared" si="701"/>
        <v>5.53252627003349E-39</v>
      </c>
      <c r="AB2012" s="253">
        <f t="shared" si="702"/>
        <v>636280192787748.63</v>
      </c>
      <c r="AC2012" s="261">
        <f t="shared" si="703"/>
        <v>8.9149222284619757E-7</v>
      </c>
      <c r="AD2012" s="435">
        <f t="shared" si="705"/>
        <v>-1.5404755755588131E-2</v>
      </c>
      <c r="AE2012" s="478">
        <f t="shared" si="704"/>
        <v>-5.2318781614303554E-2</v>
      </c>
    </row>
    <row r="2013" spans="17:31" x14ac:dyDescent="0.3">
      <c r="Q2013" s="353">
        <v>1984</v>
      </c>
      <c r="R2013" s="54">
        <f t="shared" si="697"/>
        <v>8.1586063793573357E-54</v>
      </c>
      <c r="S2013" s="253">
        <f t="shared" si="692"/>
        <v>1.3658578870585219E-21</v>
      </c>
      <c r="T2013" s="253">
        <f t="shared" si="693"/>
        <v>6.2032962575171824E-22</v>
      </c>
      <c r="U2013">
        <f t="shared" si="698"/>
        <v>5.0843440923223393E-55</v>
      </c>
      <c r="V2013" s="253">
        <f t="shared" si="699"/>
        <v>6.2032962575171824E-22</v>
      </c>
      <c r="W2013" s="253">
        <f t="shared" si="700"/>
        <v>7.4552826130680362E-22</v>
      </c>
      <c r="X2013">
        <f t="shared" si="694"/>
        <v>113.65676595692612</v>
      </c>
      <c r="Y2013">
        <f t="shared" si="695"/>
        <v>15.595425926280697</v>
      </c>
      <c r="Z2013" s="55">
        <f t="shared" si="696"/>
        <v>8.5124747496230029</v>
      </c>
      <c r="AA2013" s="477">
        <f t="shared" si="701"/>
        <v>5.2430712363362102E-39</v>
      </c>
      <c r="AB2013" s="253">
        <f t="shared" si="702"/>
        <v>642642994715626.13</v>
      </c>
      <c r="AC2013" s="261">
        <f t="shared" si="703"/>
        <v>8.7775900289524852E-7</v>
      </c>
      <c r="AD2013" s="435">
        <f t="shared" si="705"/>
        <v>-1.5404755755584799E-2</v>
      </c>
      <c r="AE2013" s="478">
        <f t="shared" si="704"/>
        <v>-5.231878161430361E-2</v>
      </c>
    </row>
    <row r="2014" spans="17:31" x14ac:dyDescent="0.3">
      <c r="Q2014" s="353">
        <v>1985</v>
      </c>
      <c r="R2014" s="54">
        <f t="shared" si="697"/>
        <v>7.6552059741769072E-54</v>
      </c>
      <c r="S2014" s="253">
        <f t="shared" si="692"/>
        <v>1.3315021583282632E-21</v>
      </c>
      <c r="T2014" s="253">
        <f t="shared" si="693"/>
        <v>6.0472633601887083E-22</v>
      </c>
      <c r="U2014">
        <f t="shared" si="698"/>
        <v>4.7706310931724282E-55</v>
      </c>
      <c r="V2014" s="253">
        <f t="shared" si="699"/>
        <v>6.0472633601887083E-22</v>
      </c>
      <c r="W2014" s="253">
        <f t="shared" si="700"/>
        <v>7.2677582230939236E-22</v>
      </c>
      <c r="X2014">
        <f t="shared" si="694"/>
        <v>113.65676595692612</v>
      </c>
      <c r="Y2014">
        <f t="shared" si="695"/>
        <v>15.595425926280697</v>
      </c>
      <c r="Z2014" s="55">
        <f t="shared" si="696"/>
        <v>8.5124747496230029</v>
      </c>
      <c r="AA2014" s="477">
        <f t="shared" si="701"/>
        <v>4.9687601373340995E-39</v>
      </c>
      <c r="AB2014" s="253">
        <f t="shared" si="702"/>
        <v>649069424662782.38</v>
      </c>
      <c r="AC2014" s="261">
        <f t="shared" si="703"/>
        <v>8.6423733984338176E-7</v>
      </c>
      <c r="AD2014" s="435">
        <f t="shared" si="705"/>
        <v>-1.5404755755584587E-2</v>
      </c>
      <c r="AE2014" s="478">
        <f t="shared" si="704"/>
        <v>-5.2318781614303547E-2</v>
      </c>
    </row>
    <row r="2015" spans="17:31" x14ac:dyDescent="0.3">
      <c r="Q2015" s="353">
        <v>1986</v>
      </c>
      <c r="R2015" s="54">
        <f t="shared" si="697"/>
        <v>7.1828662619816167E-54</v>
      </c>
      <c r="S2015" s="253">
        <f t="shared" ref="S2015:S2078" si="706">$C$11*R2015^$C$7</f>
        <v>1.2980105869219619E-21</v>
      </c>
      <c r="T2015" s="253">
        <f t="shared" ref="T2015:T2078" si="707">$C$8*S2015</f>
        <v>5.8951551932032673E-22</v>
      </c>
      <c r="U2015">
        <f t="shared" si="698"/>
        <v>4.4762747394518154E-55</v>
      </c>
      <c r="V2015" s="253">
        <f t="shared" si="699"/>
        <v>5.8951551932032673E-22</v>
      </c>
      <c r="W2015" s="253">
        <f t="shared" si="700"/>
        <v>7.0849506760163517E-22</v>
      </c>
      <c r="X2015">
        <f t="shared" ref="X2015:X2078" si="708">(($C$8*$C$11)/($C$9+$C$10))^(1/(1-$C$7))</f>
        <v>113.65676595692612</v>
      </c>
      <c r="Y2015">
        <f t="shared" ref="Y2015:Y2078" si="709">$C$11*$C$17^$C$7</f>
        <v>15.595425926280697</v>
      </c>
      <c r="Z2015" s="55">
        <f t="shared" ref="Z2015:Z2078" si="710">(1-$C$8)*Y2015</f>
        <v>8.5124747496230029</v>
      </c>
      <c r="AA2015" s="477">
        <f t="shared" si="701"/>
        <v>4.7088006608150598E-39</v>
      </c>
      <c r="AB2015" s="253">
        <f t="shared" si="702"/>
        <v>655560118909410.25</v>
      </c>
      <c r="AC2015" s="261">
        <f t="shared" si="703"/>
        <v>8.5092397470823518E-7</v>
      </c>
      <c r="AD2015" s="435">
        <f t="shared" si="705"/>
        <v>-1.5404755755588207E-2</v>
      </c>
      <c r="AE2015" s="478">
        <f t="shared" si="704"/>
        <v>-5.2318781614303547E-2</v>
      </c>
    </row>
    <row r="2016" spans="17:31" x14ac:dyDescent="0.3">
      <c r="Q2016" s="353">
        <v>1987</v>
      </c>
      <c r="R2016" s="54">
        <f t="shared" ref="R2016:R2079" si="711">AA2016/AB2016</f>
        <v>6.7396707432240107E-54</v>
      </c>
      <c r="S2016" s="253">
        <f t="shared" si="706"/>
        <v>1.2653614364972922E-21</v>
      </c>
      <c r="T2016" s="253">
        <f t="shared" si="707"/>
        <v>5.7468730369412882E-22</v>
      </c>
      <c r="U2016">
        <f t="shared" ref="U2016:U2079" si="712">($C$9+$C$10)*R2016</f>
        <v>4.2000806919928832E-55</v>
      </c>
      <c r="V2016" s="253">
        <f t="shared" ref="V2016:V2079" si="713">T2016-U2016</f>
        <v>5.7468730369412882E-22</v>
      </c>
      <c r="W2016" s="253">
        <f t="shared" ref="W2016:W2079" si="714">(1-$C$8)*S2016</f>
        <v>6.9067413280316334E-22</v>
      </c>
      <c r="X2016">
        <f t="shared" si="708"/>
        <v>113.65676595692612</v>
      </c>
      <c r="Y2016">
        <f t="shared" si="709"/>
        <v>15.595425926280697</v>
      </c>
      <c r="Z2016" s="55">
        <f t="shared" si="710"/>
        <v>8.5124747496230029</v>
      </c>
      <c r="AA2016" s="477">
        <f t="shared" ref="AA2016:AA2079" si="715">AA2015*(1-$C$9)</f>
        <v>4.4624419473765883E-39</v>
      </c>
      <c r="AB2016" s="253">
        <f t="shared" ref="AB2016:AB2079" si="716">AB2015*(1+$C$10)</f>
        <v>662115720098504.38</v>
      </c>
      <c r="AC2016" s="261">
        <f t="shared" ref="AC2016:AC2079" si="717">$C$11*(AA2016^$C$7)*(AB2016^(1-$C$7))</f>
        <v>8.3781569871128356E-7</v>
      </c>
      <c r="AD2016" s="435">
        <f t="shared" si="705"/>
        <v>-1.5404755755584608E-2</v>
      </c>
      <c r="AE2016" s="478">
        <f t="shared" ref="AE2016:AE2079" si="718">(AA2016-AA2015)/AA2015</f>
        <v>-5.2318781614303596E-2</v>
      </c>
    </row>
    <row r="2017" spans="17:31" x14ac:dyDescent="0.3">
      <c r="Q2017" s="353">
        <v>1988</v>
      </c>
      <c r="R2017" s="54">
        <f t="shared" si="711"/>
        <v>6.3238211697593698E-54</v>
      </c>
      <c r="S2017" s="253">
        <f t="shared" si="706"/>
        <v>1.233533517450996E-21</v>
      </c>
      <c r="T2017" s="253">
        <f t="shared" si="707"/>
        <v>5.6023206548998105E-22</v>
      </c>
      <c r="U2017">
        <f t="shared" si="712"/>
        <v>3.9409283044614401E-55</v>
      </c>
      <c r="V2017" s="253">
        <f t="shared" si="713"/>
        <v>5.6023206548998105E-22</v>
      </c>
      <c r="W2017" s="253">
        <f t="shared" si="714"/>
        <v>6.7330145196101497E-22</v>
      </c>
      <c r="X2017">
        <f t="shared" si="708"/>
        <v>113.65676595692612</v>
      </c>
      <c r="Y2017">
        <f t="shared" si="709"/>
        <v>15.595425926280697</v>
      </c>
      <c r="Z2017" s="55">
        <f t="shared" si="710"/>
        <v>8.5124747496230029</v>
      </c>
      <c r="AA2017" s="477">
        <f t="shared" si="715"/>
        <v>4.2289724216652852E-39</v>
      </c>
      <c r="AB2017" s="253">
        <f t="shared" si="716"/>
        <v>668736877299489.38</v>
      </c>
      <c r="AC2017" s="261">
        <f t="shared" si="717"/>
        <v>8.2490935250443901E-7</v>
      </c>
      <c r="AD2017" s="435">
        <f t="shared" ref="AD2017:AD2080" si="719">(AC2017-AC2016)/AC2016</f>
        <v>-1.5404755755587913E-2</v>
      </c>
      <c r="AE2017" s="478">
        <f t="shared" si="718"/>
        <v>-5.2318781614303533E-2</v>
      </c>
    </row>
    <row r="2018" spans="17:31" x14ac:dyDescent="0.3">
      <c r="Q2018" s="353">
        <v>1989</v>
      </c>
      <c r="R2018" s="54">
        <f t="shared" si="711"/>
        <v>5.9336302485255639E-54</v>
      </c>
      <c r="S2018" s="253">
        <f t="shared" si="706"/>
        <v>1.2025061731666687E-21</v>
      </c>
      <c r="T2018" s="253">
        <f t="shared" si="707"/>
        <v>5.461404231234265E-22</v>
      </c>
      <c r="U2018">
        <f t="shared" si="712"/>
        <v>3.6977660763789058E-55</v>
      </c>
      <c r="V2018" s="253">
        <f t="shared" si="713"/>
        <v>5.461404231234265E-22</v>
      </c>
      <c r="W2018" s="253">
        <f t="shared" si="714"/>
        <v>6.5636575004324219E-22</v>
      </c>
      <c r="X2018">
        <f t="shared" si="708"/>
        <v>113.65676595692612</v>
      </c>
      <c r="Y2018">
        <f t="shared" si="709"/>
        <v>15.595425926280697</v>
      </c>
      <c r="Z2018" s="55">
        <f t="shared" si="710"/>
        <v>8.5124747496230029</v>
      </c>
      <c r="AA2018" s="477">
        <f t="shared" si="715"/>
        <v>4.0077177370832667E-39</v>
      </c>
      <c r="AB2018" s="253">
        <f t="shared" si="716"/>
        <v>675424246072484.25</v>
      </c>
      <c r="AC2018" s="261">
        <f t="shared" si="717"/>
        <v>8.1220182540860772E-7</v>
      </c>
      <c r="AD2018" s="435">
        <f t="shared" si="719"/>
        <v>-1.540475575558819E-2</v>
      </c>
      <c r="AE2018" s="478">
        <f t="shared" si="718"/>
        <v>-5.231878161430354E-2</v>
      </c>
    </row>
    <row r="2019" spans="17:31" x14ac:dyDescent="0.3">
      <c r="Q2019" s="353">
        <v>1990</v>
      </c>
      <c r="R2019" s="54">
        <f t="shared" si="711"/>
        <v>5.5675147954187426E-54</v>
      </c>
      <c r="S2019" s="253">
        <f t="shared" si="706"/>
        <v>1.1722592666083691E-21</v>
      </c>
      <c r="T2019" s="253">
        <f t="shared" si="707"/>
        <v>5.3240323098708736E-22</v>
      </c>
      <c r="U2019">
        <f t="shared" si="712"/>
        <v>3.4696073867010476E-55</v>
      </c>
      <c r="V2019" s="253">
        <f t="shared" si="713"/>
        <v>5.3240323098708736E-22</v>
      </c>
      <c r="W2019" s="253">
        <f t="shared" si="714"/>
        <v>6.3985603562128169E-22</v>
      </c>
      <c r="X2019">
        <f t="shared" si="708"/>
        <v>113.65676595692612</v>
      </c>
      <c r="Y2019">
        <f t="shared" si="709"/>
        <v>15.595425926280697</v>
      </c>
      <c r="Z2019" s="55">
        <f t="shared" si="710"/>
        <v>8.5124747496230029</v>
      </c>
      <c r="AA2019" s="477">
        <f t="shared" si="715"/>
        <v>3.7980388280250365E-39</v>
      </c>
      <c r="AB2019" s="253">
        <f t="shared" si="716"/>
        <v>682178488533209.13</v>
      </c>
      <c r="AC2019" s="261">
        <f t="shared" si="717"/>
        <v>7.9969005466394526E-7</v>
      </c>
      <c r="AD2019" s="435">
        <f t="shared" si="719"/>
        <v>-1.5404755755588164E-2</v>
      </c>
      <c r="AE2019" s="478">
        <f t="shared" si="718"/>
        <v>-5.231878161430354E-2</v>
      </c>
    </row>
    <row r="2020" spans="17:31" x14ac:dyDescent="0.3">
      <c r="Q2020" s="353">
        <v>1991</v>
      </c>
      <c r="R2020" s="54">
        <f t="shared" si="711"/>
        <v>5.2239893115869557E-54</v>
      </c>
      <c r="S2020" s="253">
        <f t="shared" si="706"/>
        <v>1.1427731672515301E-21</v>
      </c>
      <c r="T2020" s="253">
        <f t="shared" si="707"/>
        <v>5.1901157351509575E-22</v>
      </c>
      <c r="U2020">
        <f t="shared" si="712"/>
        <v>3.2555264906424364E-55</v>
      </c>
      <c r="V2020" s="253">
        <f t="shared" si="713"/>
        <v>5.1901157351509575E-22</v>
      </c>
      <c r="W2020" s="253">
        <f t="shared" si="714"/>
        <v>6.237615937364343E-22</v>
      </c>
      <c r="X2020">
        <f t="shared" si="708"/>
        <v>113.65676595692612</v>
      </c>
      <c r="Y2020">
        <f t="shared" si="709"/>
        <v>15.595425926280697</v>
      </c>
      <c r="Z2020" s="55">
        <f t="shared" si="710"/>
        <v>8.5124747496230029</v>
      </c>
      <c r="AA2020" s="477">
        <f t="shared" si="715"/>
        <v>3.5993300640189492E-39</v>
      </c>
      <c r="AB2020" s="253">
        <f t="shared" si="716"/>
        <v>689000273418541.25</v>
      </c>
      <c r="AC2020" s="261">
        <f t="shared" si="717"/>
        <v>7.8737102469167694E-7</v>
      </c>
      <c r="AD2020" s="435">
        <f t="shared" si="719"/>
        <v>-1.5404755755584785E-2</v>
      </c>
      <c r="AE2020" s="478">
        <f t="shared" si="718"/>
        <v>-5.2318781614303547E-2</v>
      </c>
    </row>
    <row r="2021" spans="17:31" x14ac:dyDescent="0.3">
      <c r="Q2021" s="353">
        <v>1992</v>
      </c>
      <c r="R2021" s="54">
        <f t="shared" si="711"/>
        <v>4.9016599560778041E-54</v>
      </c>
      <c r="S2021" s="253">
        <f t="shared" si="706"/>
        <v>1.1140287383425502E-21</v>
      </c>
      <c r="T2021" s="253">
        <f t="shared" si="707"/>
        <v>5.0595675939680208E-22</v>
      </c>
      <c r="U2021">
        <f t="shared" si="712"/>
        <v>3.054654763503896E-55</v>
      </c>
      <c r="V2021" s="253">
        <f t="shared" si="713"/>
        <v>5.0595675939680208E-22</v>
      </c>
      <c r="W2021" s="253">
        <f t="shared" si="714"/>
        <v>6.0807197894574815E-22</v>
      </c>
      <c r="X2021">
        <f t="shared" si="708"/>
        <v>113.65676595692612</v>
      </c>
      <c r="Y2021">
        <f t="shared" si="709"/>
        <v>15.595425926280697</v>
      </c>
      <c r="Z2021" s="55">
        <f t="shared" si="710"/>
        <v>8.5124747496230029</v>
      </c>
      <c r="AA2021" s="477">
        <f t="shared" si="715"/>
        <v>3.4110175004417448E-39</v>
      </c>
      <c r="AB2021" s="253">
        <f t="shared" si="716"/>
        <v>695890276152726.63</v>
      </c>
      <c r="AC2021" s="261">
        <f t="shared" si="717"/>
        <v>7.75241766367272E-7</v>
      </c>
      <c r="AD2021" s="435">
        <f t="shared" si="719"/>
        <v>-1.5404755755591307E-2</v>
      </c>
      <c r="AE2021" s="478">
        <f t="shared" si="718"/>
        <v>-5.2318781614303499E-2</v>
      </c>
    </row>
    <row r="2022" spans="17:31" x14ac:dyDescent="0.3">
      <c r="Q2022" s="353">
        <v>1993</v>
      </c>
      <c r="R2022" s="54">
        <f t="shared" si="711"/>
        <v>4.5992188903843491E-54</v>
      </c>
      <c r="S2022" s="253">
        <f t="shared" si="706"/>
        <v>1.0860073244788915E-21</v>
      </c>
      <c r="T2022" s="253">
        <f t="shared" si="707"/>
        <v>4.9323031593604645E-22</v>
      </c>
      <c r="U2022">
        <f t="shared" si="712"/>
        <v>2.8661771762624195E-55</v>
      </c>
      <c r="V2022" s="253">
        <f t="shared" si="713"/>
        <v>4.9323031593604645E-22</v>
      </c>
      <c r="W2022" s="253">
        <f t="shared" si="714"/>
        <v>5.9277700854284505E-22</v>
      </c>
      <c r="X2022">
        <f t="shared" si="708"/>
        <v>113.65676595692612</v>
      </c>
      <c r="Y2022">
        <f t="shared" si="709"/>
        <v>15.595425926280697</v>
      </c>
      <c r="Z2022" s="55">
        <f t="shared" si="710"/>
        <v>8.5124747496230029</v>
      </c>
      <c r="AA2022" s="477">
        <f t="shared" si="715"/>
        <v>3.2325572207535656E-39</v>
      </c>
      <c r="AB2022" s="253">
        <f t="shared" si="716"/>
        <v>702849178914253.88</v>
      </c>
      <c r="AC2022" s="261">
        <f t="shared" si="717"/>
        <v>7.6329935630485876E-7</v>
      </c>
      <c r="AD2022" s="435">
        <f t="shared" si="719"/>
        <v>-1.5404755755581298E-2</v>
      </c>
      <c r="AE2022" s="478">
        <f t="shared" si="718"/>
        <v>-5.2318781614303547E-2</v>
      </c>
    </row>
    <row r="2023" spans="17:31" x14ac:dyDescent="0.3">
      <c r="Q2023" s="353">
        <v>1994</v>
      </c>
      <c r="R2023" s="54">
        <f t="shared" si="711"/>
        <v>4.3154389719425255E-54</v>
      </c>
      <c r="S2023" s="253">
        <f t="shared" si="706"/>
        <v>1.0586907395015024E-21</v>
      </c>
      <c r="T2023" s="253">
        <f t="shared" si="707"/>
        <v>4.8082398355227868E-22</v>
      </c>
      <c r="U2023">
        <f t="shared" si="712"/>
        <v>2.6893289886234105E-55</v>
      </c>
      <c r="V2023" s="253">
        <f t="shared" si="713"/>
        <v>4.8082398355227868E-22</v>
      </c>
      <c r="W2023" s="253">
        <f t="shared" si="714"/>
        <v>5.7786675594922372E-22</v>
      </c>
      <c r="X2023">
        <f t="shared" si="708"/>
        <v>113.65676595692612</v>
      </c>
      <c r="Y2023">
        <f t="shared" si="709"/>
        <v>15.595425926280697</v>
      </c>
      <c r="Z2023" s="55">
        <f t="shared" si="710"/>
        <v>8.5124747496230029</v>
      </c>
      <c r="AA2023" s="477">
        <f t="shared" si="715"/>
        <v>3.0634337654652195E-39</v>
      </c>
      <c r="AB2023" s="253">
        <f t="shared" si="716"/>
        <v>709877670703396.38</v>
      </c>
      <c r="AC2023" s="261">
        <f t="shared" si="717"/>
        <v>7.5154091615258749E-7</v>
      </c>
      <c r="AD2023" s="435">
        <f t="shared" si="719"/>
        <v>-1.5404755755584571E-2</v>
      </c>
      <c r="AE2023" s="478">
        <f t="shared" si="718"/>
        <v>-5.2318781614303651E-2</v>
      </c>
    </row>
    <row r="2024" spans="17:31" x14ac:dyDescent="0.3">
      <c r="Q2024" s="353">
        <v>1995</v>
      </c>
      <c r="R2024" s="54">
        <f t="shared" si="711"/>
        <v>4.049168775049118E-54</v>
      </c>
      <c r="S2024" s="253">
        <f t="shared" si="706"/>
        <v>1.0320612546918631E-21</v>
      </c>
      <c r="T2024" s="253">
        <f t="shared" si="707"/>
        <v>4.6872971042002795E-22</v>
      </c>
      <c r="U2024">
        <f t="shared" si="712"/>
        <v>2.5233926461174316E-55</v>
      </c>
      <c r="V2024" s="253">
        <f t="shared" si="713"/>
        <v>4.6872971042002795E-22</v>
      </c>
      <c r="W2024" s="253">
        <f t="shared" si="714"/>
        <v>5.6333154427183512E-22</v>
      </c>
      <c r="X2024">
        <f t="shared" si="708"/>
        <v>113.65676595692612</v>
      </c>
      <c r="Y2024">
        <f t="shared" si="709"/>
        <v>15.595425926280697</v>
      </c>
      <c r="Z2024" s="55">
        <f t="shared" si="710"/>
        <v>8.5124747496230029</v>
      </c>
      <c r="AA2024" s="477">
        <f t="shared" si="715"/>
        <v>2.9031586432999608E-39</v>
      </c>
      <c r="AB2024" s="253">
        <f t="shared" si="716"/>
        <v>716976447410430.38</v>
      </c>
      <c r="AC2024" s="261">
        <f t="shared" si="717"/>
        <v>7.3996361189892593E-7</v>
      </c>
      <c r="AD2024" s="435">
        <f t="shared" si="719"/>
        <v>-1.5404755755588138E-2</v>
      </c>
      <c r="AE2024" s="478">
        <f t="shared" si="718"/>
        <v>-5.2318781614303631E-2</v>
      </c>
    </row>
    <row r="2025" spans="17:31" x14ac:dyDescent="0.3">
      <c r="Q2025" s="353">
        <v>1996</v>
      </c>
      <c r="R2025" s="54">
        <f t="shared" si="711"/>
        <v>3.7993279189978873E-54</v>
      </c>
      <c r="S2025" s="253">
        <f t="shared" si="706"/>
        <v>1.0061015872658734E-21</v>
      </c>
      <c r="T2025" s="253">
        <f t="shared" si="707"/>
        <v>4.5693964724318932E-22</v>
      </c>
      <c r="U2025">
        <f t="shared" si="712"/>
        <v>2.3676948686515585E-55</v>
      </c>
      <c r="V2025" s="253">
        <f t="shared" si="713"/>
        <v>4.5693964724318932E-22</v>
      </c>
      <c r="W2025" s="253">
        <f t="shared" si="714"/>
        <v>5.4916194002268405E-22</v>
      </c>
      <c r="X2025">
        <f t="shared" si="708"/>
        <v>113.65676595692612</v>
      </c>
      <c r="Y2025">
        <f t="shared" si="709"/>
        <v>15.595425926280697</v>
      </c>
      <c r="Z2025" s="55">
        <f t="shared" si="710"/>
        <v>8.5124747496230029</v>
      </c>
      <c r="AA2025" s="477">
        <f t="shared" si="715"/>
        <v>2.7512689202494722E-39</v>
      </c>
      <c r="AB2025" s="253">
        <f t="shared" si="716"/>
        <v>724146211884534.63</v>
      </c>
      <c r="AC2025" s="261">
        <f t="shared" si="717"/>
        <v>7.2856465318960271E-7</v>
      </c>
      <c r="AD2025" s="435">
        <f t="shared" si="719"/>
        <v>-1.5404755755584695E-2</v>
      </c>
      <c r="AE2025" s="478">
        <f t="shared" si="718"/>
        <v>-5.2318781614303589E-2</v>
      </c>
    </row>
    <row r="2026" spans="17:31" x14ac:dyDescent="0.3">
      <c r="Q2026" s="353">
        <v>1997</v>
      </c>
      <c r="R2026" s="54">
        <f t="shared" si="711"/>
        <v>3.5649026844779313E-54</v>
      </c>
      <c r="S2026" s="253">
        <f t="shared" si="706"/>
        <v>9.8079488915716432E-22</v>
      </c>
      <c r="T2026" s="253">
        <f t="shared" si="707"/>
        <v>4.454461421607571E-22</v>
      </c>
      <c r="U2026">
        <f t="shared" si="712"/>
        <v>2.2216039187022482E-55</v>
      </c>
      <c r="V2026" s="253">
        <f t="shared" si="713"/>
        <v>4.454461421607571E-22</v>
      </c>
      <c r="W2026" s="253">
        <f t="shared" si="714"/>
        <v>5.3534874699640722E-22</v>
      </c>
      <c r="X2026">
        <f t="shared" si="708"/>
        <v>113.65676595692612</v>
      </c>
      <c r="Y2026">
        <f t="shared" si="709"/>
        <v>15.595425926280697</v>
      </c>
      <c r="Z2026" s="55">
        <f t="shared" si="710"/>
        <v>8.5124747496230029</v>
      </c>
      <c r="AA2026" s="477">
        <f t="shared" si="715"/>
        <v>2.6073258824487193E-39</v>
      </c>
      <c r="AB2026" s="253">
        <f t="shared" si="716"/>
        <v>731387674003380</v>
      </c>
      <c r="AC2026" s="261">
        <f t="shared" si="717"/>
        <v>7.1734129265505702E-7</v>
      </c>
      <c r="AD2026" s="435">
        <f t="shared" si="719"/>
        <v>-1.540475575559511E-2</v>
      </c>
      <c r="AE2026" s="478">
        <f t="shared" si="718"/>
        <v>-5.2318781614303582E-2</v>
      </c>
    </row>
    <row r="2027" spans="17:31" x14ac:dyDescent="0.3">
      <c r="Q2027" s="353">
        <v>1998</v>
      </c>
      <c r="R2027" s="54">
        <f t="shared" si="711"/>
        <v>3.3449419004480055E-54</v>
      </c>
      <c r="S2027" s="253">
        <f t="shared" si="706"/>
        <v>9.5612473608254637E-22</v>
      </c>
      <c r="T2027" s="253">
        <f t="shared" si="707"/>
        <v>4.3424173578069597E-22</v>
      </c>
      <c r="U2027">
        <f t="shared" si="712"/>
        <v>2.0845270380655287E-55</v>
      </c>
      <c r="V2027" s="253">
        <f t="shared" si="713"/>
        <v>4.3424173578069597E-22</v>
      </c>
      <c r="W2027" s="253">
        <f t="shared" si="714"/>
        <v>5.218830003018504E-22</v>
      </c>
      <c r="X2027">
        <f t="shared" si="708"/>
        <v>113.65676595692612</v>
      </c>
      <c r="Y2027">
        <f t="shared" si="709"/>
        <v>15.595425926280697</v>
      </c>
      <c r="Z2027" s="55">
        <f t="shared" si="710"/>
        <v>8.5124747496230029</v>
      </c>
      <c r="AA2027" s="477">
        <f t="shared" si="715"/>
        <v>2.4709137690075632E-39</v>
      </c>
      <c r="AB2027" s="253">
        <f t="shared" si="716"/>
        <v>738701550743413.75</v>
      </c>
      <c r="AC2027" s="261">
        <f t="shared" si="717"/>
        <v>7.0629082524831298E-7</v>
      </c>
      <c r="AD2027" s="435">
        <f t="shared" si="719"/>
        <v>-1.5404755755581189E-2</v>
      </c>
      <c r="AE2027" s="478">
        <f t="shared" si="718"/>
        <v>-5.2318781614303651E-2</v>
      </c>
    </row>
    <row r="2028" spans="17:31" x14ac:dyDescent="0.3">
      <c r="Q2028" s="353">
        <v>1999</v>
      </c>
      <c r="R2028" s="54">
        <f t="shared" si="711"/>
        <v>3.1385530847979532E-54</v>
      </c>
      <c r="S2028" s="253">
        <f t="shared" si="706"/>
        <v>9.3207511688248952E-22</v>
      </c>
      <c r="T2028" s="253">
        <f t="shared" si="707"/>
        <v>4.2331915633872263E-22</v>
      </c>
      <c r="U2028">
        <f t="shared" si="712"/>
        <v>1.9559080427642251E-55</v>
      </c>
      <c r="V2028" s="253">
        <f t="shared" si="713"/>
        <v>4.2331915633872263E-22</v>
      </c>
      <c r="W2028" s="253">
        <f t="shared" si="714"/>
        <v>5.0875596054376689E-22</v>
      </c>
      <c r="X2028">
        <f t="shared" si="708"/>
        <v>113.65676595692612</v>
      </c>
      <c r="Y2028">
        <f t="shared" si="709"/>
        <v>15.595425926280697</v>
      </c>
      <c r="Z2028" s="55">
        <f t="shared" si="710"/>
        <v>8.5124747496230029</v>
      </c>
      <c r="AA2028" s="477">
        <f t="shared" si="715"/>
        <v>2.3416385711390806E-39</v>
      </c>
      <c r="AB2028" s="253">
        <f t="shared" si="716"/>
        <v>746088566250847.88</v>
      </c>
      <c r="AC2028" s="261">
        <f t="shared" si="717"/>
        <v>6.9541058759294754E-7</v>
      </c>
      <c r="AD2028" s="435">
        <f t="shared" si="719"/>
        <v>-1.5404755755591538E-2</v>
      </c>
      <c r="AE2028" s="478">
        <f t="shared" si="718"/>
        <v>-5.2318781614303624E-2</v>
      </c>
    </row>
    <row r="2029" spans="17:31" x14ac:dyDescent="0.3">
      <c r="Q2029" s="353">
        <v>2000</v>
      </c>
      <c r="R2029" s="54">
        <f t="shared" si="711"/>
        <v>2.9448988231381289E-54</v>
      </c>
      <c r="S2029" s="253">
        <f t="shared" si="706"/>
        <v>9.0863042312975872E-22</v>
      </c>
      <c r="T2029" s="253">
        <f t="shared" si="707"/>
        <v>4.1267131497887547E-22</v>
      </c>
      <c r="U2029">
        <f t="shared" si="712"/>
        <v>1.8352250663536473E-55</v>
      </c>
      <c r="V2029" s="253">
        <f t="shared" si="713"/>
        <v>4.1267131497887547E-22</v>
      </c>
      <c r="W2029" s="253">
        <f t="shared" si="714"/>
        <v>4.9595910815088325E-22</v>
      </c>
      <c r="X2029">
        <f t="shared" si="708"/>
        <v>113.65676595692612</v>
      </c>
      <c r="Y2029">
        <f t="shared" si="709"/>
        <v>15.595425926280697</v>
      </c>
      <c r="Z2029" s="55">
        <f t="shared" si="710"/>
        <v>8.5124747496230029</v>
      </c>
      <c r="AA2029" s="477">
        <f t="shared" si="715"/>
        <v>2.2191268941160251E-39</v>
      </c>
      <c r="AB2029" s="253">
        <f t="shared" si="716"/>
        <v>753549451913356.38</v>
      </c>
      <c r="AC2029" s="261">
        <f t="shared" si="717"/>
        <v>6.8469795734122816E-7</v>
      </c>
      <c r="AD2029" s="435">
        <f t="shared" si="719"/>
        <v>-1.5404755755588124E-2</v>
      </c>
      <c r="AE2029" s="478">
        <f t="shared" si="718"/>
        <v>-5.2318781614303603E-2</v>
      </c>
    </row>
    <row r="2030" spans="17:31" x14ac:dyDescent="0.3">
      <c r="Q2030" s="353">
        <v>2001</v>
      </c>
      <c r="R2030" s="54">
        <f t="shared" si="711"/>
        <v>2.7631933710239057E-54</v>
      </c>
      <c r="S2030" s="253">
        <f t="shared" si="706"/>
        <v>8.8577543899935695E-22</v>
      </c>
      <c r="T2030" s="253">
        <f t="shared" si="707"/>
        <v>4.0229130115276202E-22</v>
      </c>
      <c r="U2030">
        <f t="shared" si="712"/>
        <v>1.7219884424693012E-55</v>
      </c>
      <c r="V2030" s="253">
        <f t="shared" si="713"/>
        <v>4.0229130115276202E-22</v>
      </c>
      <c r="W2030" s="253">
        <f t="shared" si="714"/>
        <v>4.8348413784659493E-22</v>
      </c>
      <c r="X2030">
        <f t="shared" si="708"/>
        <v>113.65676595692612</v>
      </c>
      <c r="Y2030">
        <f t="shared" si="709"/>
        <v>15.595425926280697</v>
      </c>
      <c r="Z2030" s="55">
        <f t="shared" si="710"/>
        <v>8.5124747496230029</v>
      </c>
      <c r="AA2030" s="477">
        <f t="shared" si="715"/>
        <v>2.1030248787683409E-39</v>
      </c>
      <c r="AB2030" s="253">
        <f t="shared" si="716"/>
        <v>761084946432490</v>
      </c>
      <c r="AC2030" s="261">
        <f t="shared" si="717"/>
        <v>6.7415035254203877E-7</v>
      </c>
      <c r="AD2030" s="435">
        <f t="shared" si="719"/>
        <v>-1.5404755755584729E-2</v>
      </c>
      <c r="AE2030" s="478">
        <f t="shared" si="718"/>
        <v>-5.2318781614303617E-2</v>
      </c>
    </row>
    <row r="2031" spans="17:31" x14ac:dyDescent="0.3">
      <c r="Q2031" s="353">
        <v>2002</v>
      </c>
      <c r="R2031" s="54">
        <f t="shared" si="711"/>
        <v>2.5926994658289257E-54</v>
      </c>
      <c r="S2031" s="253">
        <f t="shared" si="706"/>
        <v>8.634953313933422E-22</v>
      </c>
      <c r="T2031" s="253">
        <f t="shared" si="707"/>
        <v>3.9217237813456152E-22</v>
      </c>
      <c r="U2031">
        <f t="shared" si="712"/>
        <v>1.615738718025144E-55</v>
      </c>
      <c r="V2031" s="253">
        <f t="shared" si="713"/>
        <v>3.9217237813456152E-22</v>
      </c>
      <c r="W2031" s="253">
        <f t="shared" si="714"/>
        <v>4.7132295325878068E-22</v>
      </c>
      <c r="X2031">
        <f t="shared" si="708"/>
        <v>113.65676595692612</v>
      </c>
      <c r="Y2031">
        <f t="shared" si="709"/>
        <v>15.595425926280697</v>
      </c>
      <c r="Z2031" s="55">
        <f t="shared" si="710"/>
        <v>8.5124747496230029</v>
      </c>
      <c r="AA2031" s="477">
        <f t="shared" si="715"/>
        <v>1.9929971794066128E-39</v>
      </c>
      <c r="AB2031" s="253">
        <f t="shared" si="716"/>
        <v>768695795896814.88</v>
      </c>
      <c r="AC2031" s="261">
        <f t="shared" si="717"/>
        <v>6.6376523101858738E-7</v>
      </c>
      <c r="AD2031" s="435">
        <f t="shared" si="719"/>
        <v>-1.5404755755584648E-2</v>
      </c>
      <c r="AE2031" s="478">
        <f t="shared" si="718"/>
        <v>-5.231878161430361E-2</v>
      </c>
    </row>
    <row r="2032" spans="17:31" x14ac:dyDescent="0.3">
      <c r="Q2032" s="353">
        <v>2003</v>
      </c>
      <c r="R2032" s="54">
        <f t="shared" si="711"/>
        <v>2.4327253353313865E-54</v>
      </c>
      <c r="S2032" s="253">
        <f t="shared" si="706"/>
        <v>8.4177564031399355E-22</v>
      </c>
      <c r="T2032" s="253">
        <f t="shared" si="707"/>
        <v>3.8230797864882058E-22</v>
      </c>
      <c r="U2032">
        <f t="shared" si="712"/>
        <v>1.5160447890010014E-55</v>
      </c>
      <c r="V2032" s="253">
        <f t="shared" si="713"/>
        <v>3.8230797864882058E-22</v>
      </c>
      <c r="W2032" s="253">
        <f t="shared" si="714"/>
        <v>4.5946766166517292E-22</v>
      </c>
      <c r="X2032">
        <f t="shared" si="708"/>
        <v>113.65676595692612</v>
      </c>
      <c r="Y2032">
        <f t="shared" si="709"/>
        <v>15.595425926280697</v>
      </c>
      <c r="Z2032" s="55">
        <f t="shared" si="710"/>
        <v>8.5124747496230029</v>
      </c>
      <c r="AA2032" s="477">
        <f t="shared" si="715"/>
        <v>1.8887259952193151E-39</v>
      </c>
      <c r="AB2032" s="253">
        <f t="shared" si="716"/>
        <v>776382753855783</v>
      </c>
      <c r="AC2032" s="261">
        <f t="shared" si="717"/>
        <v>6.535400897556992E-7</v>
      </c>
      <c r="AD2032" s="435">
        <f t="shared" si="719"/>
        <v>-1.5404755755581055E-2</v>
      </c>
      <c r="AE2032" s="478">
        <f t="shared" si="718"/>
        <v>-5.2318781614303637E-2</v>
      </c>
    </row>
    <row r="2033" spans="17:31" x14ac:dyDescent="0.3">
      <c r="Q2033" s="353">
        <v>2004</v>
      </c>
      <c r="R2033" s="54">
        <f t="shared" si="711"/>
        <v>2.2826218908758418E-54</v>
      </c>
      <c r="S2033" s="253">
        <f t="shared" si="706"/>
        <v>8.2060226947916336E-22</v>
      </c>
      <c r="T2033" s="253">
        <f t="shared" si="707"/>
        <v>3.7269170060824154E-22</v>
      </c>
      <c r="U2033">
        <f t="shared" si="712"/>
        <v>1.4225021512552031E-55</v>
      </c>
      <c r="V2033" s="253">
        <f t="shared" si="713"/>
        <v>3.7269170060824154E-22</v>
      </c>
      <c r="W2033" s="253">
        <f t="shared" si="714"/>
        <v>4.4791056887092177E-22</v>
      </c>
      <c r="X2033">
        <f t="shared" si="708"/>
        <v>113.65676595692612</v>
      </c>
      <c r="Y2033">
        <f t="shared" si="709"/>
        <v>15.595425926280697</v>
      </c>
      <c r="Z2033" s="55">
        <f t="shared" si="710"/>
        <v>8.5124747496230029</v>
      </c>
      <c r="AA2033" s="477">
        <f t="shared" si="715"/>
        <v>1.7899101523461776E-39</v>
      </c>
      <c r="AB2033" s="253">
        <f t="shared" si="716"/>
        <v>784146581394340.88</v>
      </c>
      <c r="AC2033" s="261">
        <f t="shared" si="717"/>
        <v>6.4347246429652519E-7</v>
      </c>
      <c r="AD2033" s="435">
        <f t="shared" si="719"/>
        <v>-1.5404755755591691E-2</v>
      </c>
      <c r="AE2033" s="478">
        <f t="shared" si="718"/>
        <v>-5.2318781614303547E-2</v>
      </c>
    </row>
    <row r="2034" spans="17:31" x14ac:dyDescent="0.3">
      <c r="Q2034" s="353">
        <v>2005</v>
      </c>
      <c r="R2034" s="54">
        <f t="shared" si="711"/>
        <v>2.1417800937218617E-54</v>
      </c>
      <c r="S2034" s="253">
        <f t="shared" si="706"/>
        <v>7.9996147717362168E-22</v>
      </c>
      <c r="T2034" s="253">
        <f t="shared" si="707"/>
        <v>3.6331730295865137E-22</v>
      </c>
      <c r="U2034">
        <f t="shared" si="712"/>
        <v>1.3347312592651538E-55</v>
      </c>
      <c r="V2034" s="253">
        <f t="shared" si="713"/>
        <v>3.6331730295865137E-22</v>
      </c>
      <c r="W2034" s="253">
        <f t="shared" si="714"/>
        <v>4.3664417421497031E-22</v>
      </c>
      <c r="X2034">
        <f t="shared" si="708"/>
        <v>113.65676595692612</v>
      </c>
      <c r="Y2034">
        <f t="shared" si="709"/>
        <v>15.595425926280697</v>
      </c>
      <c r="Z2034" s="55">
        <f t="shared" si="710"/>
        <v>8.5124747496230029</v>
      </c>
      <c r="AA2034" s="477">
        <f t="shared" si="715"/>
        <v>1.6962642339763532E-39</v>
      </c>
      <c r="AB2034" s="253">
        <f t="shared" si="716"/>
        <v>791988047208284.25</v>
      </c>
      <c r="AC2034" s="261">
        <f t="shared" si="717"/>
        <v>6.3355992814859527E-7</v>
      </c>
      <c r="AD2034" s="435">
        <f t="shared" si="719"/>
        <v>-1.5404755755581196E-2</v>
      </c>
      <c r="AE2034" s="478">
        <f t="shared" si="718"/>
        <v>-5.231878161430354E-2</v>
      </c>
    </row>
    <row r="2035" spans="17:31" x14ac:dyDescent="0.3">
      <c r="Q2035" s="353">
        <v>2006</v>
      </c>
      <c r="R2035" s="54">
        <f t="shared" si="711"/>
        <v>2.0096284838936285E-54</v>
      </c>
      <c r="S2035" s="253">
        <f t="shared" si="706"/>
        <v>7.7983986733057348E-22</v>
      </c>
      <c r="T2035" s="253">
        <f t="shared" si="707"/>
        <v>3.5417870162850774E-22</v>
      </c>
      <c r="U2035">
        <f t="shared" si="712"/>
        <v>1.2523759861365105E-55</v>
      </c>
      <c r="V2035" s="253">
        <f t="shared" si="713"/>
        <v>3.5417870162850774E-22</v>
      </c>
      <c r="W2035" s="253">
        <f t="shared" si="714"/>
        <v>4.2566116570206578E-22</v>
      </c>
      <c r="X2035">
        <f t="shared" si="708"/>
        <v>113.65676595692612</v>
      </c>
      <c r="Y2035">
        <f t="shared" si="709"/>
        <v>15.595425926280697</v>
      </c>
      <c r="Z2035" s="55">
        <f t="shared" si="710"/>
        <v>8.5124747496230029</v>
      </c>
      <c r="AA2035" s="477">
        <f t="shared" si="715"/>
        <v>1.6075177559587904E-39</v>
      </c>
      <c r="AB2035" s="253">
        <f t="shared" si="716"/>
        <v>799907927680367.13</v>
      </c>
      <c r="AC2035" s="261">
        <f t="shared" si="717"/>
        <v>6.2380009219893382E-7</v>
      </c>
      <c r="AD2035" s="435">
        <f t="shared" si="719"/>
        <v>-1.5404755755595047E-2</v>
      </c>
      <c r="AE2035" s="478">
        <f t="shared" si="718"/>
        <v>-5.2318781614303547E-2</v>
      </c>
    </row>
    <row r="2036" spans="17:31" x14ac:dyDescent="0.3">
      <c r="Q2036" s="353">
        <v>2007</v>
      </c>
      <c r="R2036" s="54">
        <f t="shared" si="711"/>
        <v>1.8856308615038752E-54</v>
      </c>
      <c r="S2036" s="253">
        <f t="shared" si="706"/>
        <v>7.6022438083750293E-22</v>
      </c>
      <c r="T2036" s="253">
        <f t="shared" si="707"/>
        <v>3.452699655802874E-22</v>
      </c>
      <c r="U2036">
        <f t="shared" si="712"/>
        <v>1.1751021786325113E-55</v>
      </c>
      <c r="V2036" s="253">
        <f t="shared" si="713"/>
        <v>3.452699655802874E-22</v>
      </c>
      <c r="W2036" s="253">
        <f t="shared" si="714"/>
        <v>4.1495441525721553E-22</v>
      </c>
      <c r="X2036">
        <f t="shared" si="708"/>
        <v>113.65676595692612</v>
      </c>
      <c r="Y2036">
        <f t="shared" si="709"/>
        <v>15.595425926280697</v>
      </c>
      <c r="Z2036" s="55">
        <f t="shared" si="710"/>
        <v>8.5124747496230029</v>
      </c>
      <c r="AA2036" s="477">
        <f t="shared" si="715"/>
        <v>1.5234143855436672E-39</v>
      </c>
      <c r="AB2036" s="253">
        <f t="shared" si="716"/>
        <v>807907006957170.75</v>
      </c>
      <c r="AC2036" s="261">
        <f t="shared" si="717"/>
        <v>6.1419060413829368E-7</v>
      </c>
      <c r="AD2036" s="435">
        <f t="shared" si="719"/>
        <v>-1.5404755755591661E-2</v>
      </c>
      <c r="AE2036" s="478">
        <f t="shared" si="718"/>
        <v>-5.231878161430354E-2</v>
      </c>
    </row>
    <row r="2037" spans="17:31" x14ac:dyDescent="0.3">
      <c r="Q2037" s="353">
        <v>2008</v>
      </c>
      <c r="R2037" s="54">
        <f t="shared" si="711"/>
        <v>1.7692841111442205E-54</v>
      </c>
      <c r="S2037" s="253">
        <f t="shared" si="706"/>
        <v>7.4110228706065352E-22</v>
      </c>
      <c r="T2037" s="253">
        <f t="shared" si="707"/>
        <v>3.3658531296117194E-22</v>
      </c>
      <c r="U2037">
        <f t="shared" si="712"/>
        <v>1.1025963013605392E-55</v>
      </c>
      <c r="V2037" s="253">
        <f t="shared" si="713"/>
        <v>3.3658531296117194E-22</v>
      </c>
      <c r="W2037" s="253">
        <f t="shared" si="714"/>
        <v>4.0451697409948158E-22</v>
      </c>
      <c r="X2037">
        <f t="shared" si="708"/>
        <v>113.65676595692612</v>
      </c>
      <c r="Y2037">
        <f t="shared" si="709"/>
        <v>15.595425926280697</v>
      </c>
      <c r="Z2037" s="55">
        <f t="shared" si="710"/>
        <v>8.5124747496230029</v>
      </c>
      <c r="AA2037" s="477">
        <f t="shared" si="715"/>
        <v>1.4437112009983196E-39</v>
      </c>
      <c r="AB2037" s="253">
        <f t="shared" si="716"/>
        <v>815986077026742.5</v>
      </c>
      <c r="AC2037" s="261">
        <f t="shared" si="717"/>
        <v>6.047291478941704E-7</v>
      </c>
      <c r="AD2037" s="435">
        <f t="shared" si="719"/>
        <v>-1.5404755755581211E-2</v>
      </c>
      <c r="AE2037" s="478">
        <f t="shared" si="718"/>
        <v>-5.2318781614303589E-2</v>
      </c>
    </row>
    <row r="2038" spans="17:31" x14ac:dyDescent="0.3">
      <c r="Q2038" s="353">
        <v>2009</v>
      </c>
      <c r="R2038" s="54">
        <f t="shared" si="711"/>
        <v>1.6601161605144641E-54</v>
      </c>
      <c r="S2038" s="253">
        <f t="shared" si="706"/>
        <v>7.2246117558275105E-22</v>
      </c>
      <c r="T2038" s="253">
        <f t="shared" si="707"/>
        <v>3.2811910735058208E-22</v>
      </c>
      <c r="U2038">
        <f t="shared" si="712"/>
        <v>1.0345641646147705E-55</v>
      </c>
      <c r="V2038" s="253">
        <f t="shared" si="713"/>
        <v>3.2811910735058208E-22</v>
      </c>
      <c r="W2038" s="253">
        <f t="shared" si="714"/>
        <v>3.9434206823216897E-22</v>
      </c>
      <c r="X2038">
        <f t="shared" si="708"/>
        <v>113.65676595692612</v>
      </c>
      <c r="Y2038">
        <f t="shared" si="709"/>
        <v>15.595425926280697</v>
      </c>
      <c r="Z2038" s="55">
        <f t="shared" si="710"/>
        <v>8.5124747496230029</v>
      </c>
      <c r="AA2038" s="477">
        <f t="shared" si="715"/>
        <v>1.3681779899591645E-39</v>
      </c>
      <c r="AB2038" s="253">
        <f t="shared" si="716"/>
        <v>824145937797009.88</v>
      </c>
      <c r="AC2038" s="261">
        <f t="shared" si="717"/>
        <v>5.9541344307257368E-7</v>
      </c>
      <c r="AD2038" s="435">
        <f t="shared" si="719"/>
        <v>-1.5404755755591592E-2</v>
      </c>
      <c r="AE2038" s="478">
        <f t="shared" si="718"/>
        <v>-5.2318781614303603E-2</v>
      </c>
    </row>
    <row r="2039" spans="17:31" x14ac:dyDescent="0.3">
      <c r="Q2039" s="353">
        <v>2010</v>
      </c>
      <c r="R2039" s="54">
        <f t="shared" si="711"/>
        <v>1.5576840650080514E-54</v>
      </c>
      <c r="S2039" s="253">
        <f t="shared" si="706"/>
        <v>7.0428894814851556E-22</v>
      </c>
      <c r="T2039" s="253">
        <f t="shared" si="707"/>
        <v>3.198658541020826E-22</v>
      </c>
      <c r="U2039">
        <f t="shared" si="712"/>
        <v>9.7072973071317434E-56</v>
      </c>
      <c r="V2039" s="253">
        <f t="shared" si="713"/>
        <v>3.198658541020826E-22</v>
      </c>
      <c r="W2039" s="253">
        <f t="shared" si="714"/>
        <v>3.8442309404643296E-22</v>
      </c>
      <c r="X2039">
        <f t="shared" si="708"/>
        <v>113.65676595692612</v>
      </c>
      <c r="Y2039">
        <f t="shared" si="709"/>
        <v>15.595425926280697</v>
      </c>
      <c r="Z2039" s="55">
        <f t="shared" si="710"/>
        <v>8.5124747496230029</v>
      </c>
      <c r="AA2039" s="477">
        <f t="shared" si="715"/>
        <v>1.2965965844929942E-39</v>
      </c>
      <c r="AB2039" s="253">
        <f t="shared" si="716"/>
        <v>832387397174980</v>
      </c>
      <c r="AC2039" s="261">
        <f t="shared" si="717"/>
        <v>5.8624124440845115E-7</v>
      </c>
      <c r="AD2039" s="435">
        <f t="shared" si="719"/>
        <v>-1.5404755755581012E-2</v>
      </c>
      <c r="AE2039" s="478">
        <f t="shared" si="718"/>
        <v>-5.2318781614303582E-2</v>
      </c>
    </row>
    <row r="2040" spans="17:31" x14ac:dyDescent="0.3">
      <c r="Q2040" s="353">
        <v>2011</v>
      </c>
      <c r="R2040" s="54">
        <f t="shared" si="711"/>
        <v>1.4615722104819947E-54</v>
      </c>
      <c r="S2040" s="253">
        <f t="shared" si="706"/>
        <v>6.8657381081280149E-22</v>
      </c>
      <c r="T2040" s="253">
        <f t="shared" si="707"/>
        <v>3.1182019677731514E-22</v>
      </c>
      <c r="U2040">
        <f t="shared" si="712"/>
        <v>9.1083399398562381E-56</v>
      </c>
      <c r="V2040" s="253">
        <f t="shared" si="713"/>
        <v>3.1182019677731514E-22</v>
      </c>
      <c r="W2040" s="253">
        <f t="shared" si="714"/>
        <v>3.7475361403548635E-22</v>
      </c>
      <c r="X2040">
        <f t="shared" si="708"/>
        <v>113.65676595692612</v>
      </c>
      <c r="Y2040">
        <f t="shared" si="709"/>
        <v>15.595425926280697</v>
      </c>
      <c r="Z2040" s="55">
        <f t="shared" si="710"/>
        <v>8.5124747496230029</v>
      </c>
      <c r="AA2040" s="477">
        <f t="shared" si="715"/>
        <v>1.2287602309470533E-39</v>
      </c>
      <c r="AB2040" s="253">
        <f t="shared" si="716"/>
        <v>840711271146729.75</v>
      </c>
      <c r="AC2040" s="261">
        <f t="shared" si="717"/>
        <v>5.7721034122448902E-7</v>
      </c>
      <c r="AD2040" s="435">
        <f t="shared" si="719"/>
        <v>-1.540475575558453E-2</v>
      </c>
      <c r="AE2040" s="478">
        <f t="shared" si="718"/>
        <v>-5.231878161430354E-2</v>
      </c>
    </row>
    <row r="2041" spans="17:31" x14ac:dyDescent="0.3">
      <c r="Q2041" s="353">
        <v>2012</v>
      </c>
      <c r="R2041" s="54">
        <f t="shared" si="711"/>
        <v>1.3713906269190615E-54</v>
      </c>
      <c r="S2041" s="253">
        <f t="shared" si="706"/>
        <v>6.6930426628618711E-22</v>
      </c>
      <c r="T2041" s="253">
        <f t="shared" si="707"/>
        <v>3.0397691366960602E-22</v>
      </c>
      <c r="U2041">
        <f t="shared" si="712"/>
        <v>8.5463392986871893E-56</v>
      </c>
      <c r="V2041" s="253">
        <f t="shared" si="713"/>
        <v>3.0397691366960602E-22</v>
      </c>
      <c r="W2041" s="253">
        <f t="shared" si="714"/>
        <v>3.6532735261658108E-22</v>
      </c>
      <c r="X2041">
        <f t="shared" si="708"/>
        <v>113.65676595692612</v>
      </c>
      <c r="Y2041">
        <f t="shared" si="709"/>
        <v>15.595425926280697</v>
      </c>
      <c r="Z2041" s="55">
        <f t="shared" si="710"/>
        <v>8.5124747496230029</v>
      </c>
      <c r="AA2041" s="477">
        <f t="shared" si="715"/>
        <v>1.1644729927677932E-39</v>
      </c>
      <c r="AB2041" s="253">
        <f t="shared" si="716"/>
        <v>849118383858197</v>
      </c>
      <c r="AC2041" s="261">
        <f t="shared" si="717"/>
        <v>5.6831855689832799E-7</v>
      </c>
      <c r="AD2041" s="435">
        <f t="shared" si="719"/>
        <v>-1.5404755755584828E-2</v>
      </c>
      <c r="AE2041" s="478">
        <f t="shared" si="718"/>
        <v>-5.231878161430361E-2</v>
      </c>
    </row>
    <row r="2042" spans="17:31" x14ac:dyDescent="0.3">
      <c r="Q2042" s="353">
        <v>2013</v>
      </c>
      <c r="R2042" s="54">
        <f t="shared" si="711"/>
        <v>1.2867734061399805E-54</v>
      </c>
      <c r="S2042" s="253">
        <f t="shared" si="706"/>
        <v>6.5246910647314563E-22</v>
      </c>
      <c r="T2042" s="253">
        <f t="shared" si="707"/>
        <v>2.9633091441503869E-22</v>
      </c>
      <c r="U2042">
        <f t="shared" si="712"/>
        <v>8.0190150884331025E-56</v>
      </c>
      <c r="V2042" s="253">
        <f t="shared" si="713"/>
        <v>2.9633091441503869E-22</v>
      </c>
      <c r="W2042" s="253">
        <f t="shared" si="714"/>
        <v>3.5613819205810694E-22</v>
      </c>
      <c r="X2042">
        <f t="shared" si="708"/>
        <v>113.65676595692612</v>
      </c>
      <c r="Y2042">
        <f t="shared" si="709"/>
        <v>15.595425926280697</v>
      </c>
      <c r="Z2042" s="55">
        <f t="shared" si="710"/>
        <v>8.5124747496230029</v>
      </c>
      <c r="AA2042" s="477">
        <f t="shared" si="715"/>
        <v>1.1035491845634205E-39</v>
      </c>
      <c r="AB2042" s="253">
        <f t="shared" si="716"/>
        <v>857609567696779</v>
      </c>
      <c r="AC2042" s="261">
        <f t="shared" si="717"/>
        <v>5.5956374833794095E-7</v>
      </c>
      <c r="AD2042" s="435">
        <f t="shared" si="719"/>
        <v>-1.5404755755588095E-2</v>
      </c>
      <c r="AE2042" s="478">
        <f t="shared" si="718"/>
        <v>-5.2318781614303554E-2</v>
      </c>
    </row>
    <row r="2043" spans="17:31" x14ac:dyDescent="0.3">
      <c r="Q2043" s="353">
        <v>2014</v>
      </c>
      <c r="R2043" s="54">
        <f t="shared" si="711"/>
        <v>1.2073772171455935E-54</v>
      </c>
      <c r="S2043" s="253">
        <f t="shared" si="706"/>
        <v>6.3605740519788298E-22</v>
      </c>
      <c r="T2043" s="253">
        <f t="shared" si="707"/>
        <v>2.8887723668875819E-22</v>
      </c>
      <c r="U2043">
        <f t="shared" si="712"/>
        <v>7.5242277121381846E-56</v>
      </c>
      <c r="V2043" s="253">
        <f t="shared" si="713"/>
        <v>2.8887723668875819E-22</v>
      </c>
      <c r="W2043" s="253">
        <f t="shared" si="714"/>
        <v>3.4718016850912479E-22</v>
      </c>
      <c r="X2043">
        <f t="shared" si="708"/>
        <v>113.65676595692612</v>
      </c>
      <c r="Y2043">
        <f t="shared" si="709"/>
        <v>15.595425926280697</v>
      </c>
      <c r="Z2043" s="55">
        <f t="shared" si="710"/>
        <v>8.5124747496230029</v>
      </c>
      <c r="AA2043" s="477">
        <f t="shared" si="715"/>
        <v>1.0458128357756042E-39</v>
      </c>
      <c r="AB2043" s="253">
        <f t="shared" si="716"/>
        <v>866185663373746.75</v>
      </c>
      <c r="AC2043" s="261">
        <f t="shared" si="717"/>
        <v>5.5094380546510968E-7</v>
      </c>
      <c r="AD2043" s="435">
        <f t="shared" si="719"/>
        <v>-1.5404755755595122E-2</v>
      </c>
      <c r="AE2043" s="478">
        <f t="shared" si="718"/>
        <v>-5.2318781614303554E-2</v>
      </c>
    </row>
    <row r="2044" spans="17:31" x14ac:dyDescent="0.3">
      <c r="Q2044" s="353">
        <v>2015</v>
      </c>
      <c r="R2044" s="54">
        <f t="shared" si="711"/>
        <v>1.1328799130650174E-54</v>
      </c>
      <c r="S2044" s="253">
        <f t="shared" si="706"/>
        <v>6.2005851111314681E-22</v>
      </c>
      <c r="T2044" s="253">
        <f t="shared" si="707"/>
        <v>2.816110429843757E-22</v>
      </c>
      <c r="U2044">
        <f t="shared" si="712"/>
        <v>7.0599695897530055E-56</v>
      </c>
      <c r="V2044" s="253">
        <f t="shared" si="713"/>
        <v>2.816110429843757E-22</v>
      </c>
      <c r="W2044" s="253">
        <f t="shared" si="714"/>
        <v>3.3844746812877112E-22</v>
      </c>
      <c r="X2044">
        <f t="shared" si="708"/>
        <v>113.65676595692612</v>
      </c>
      <c r="Y2044">
        <f t="shared" si="709"/>
        <v>15.595425926280697</v>
      </c>
      <c r="Z2044" s="55">
        <f t="shared" si="710"/>
        <v>8.5124747496230029</v>
      </c>
      <c r="AA2044" s="477">
        <f t="shared" si="715"/>
        <v>9.9109718241122483E-40</v>
      </c>
      <c r="AB2044" s="253">
        <f t="shared" si="716"/>
        <v>874847520007484.25</v>
      </c>
      <c r="AC2044" s="261">
        <f t="shared" si="717"/>
        <v>5.424566507068693E-7</v>
      </c>
      <c r="AD2044" s="435">
        <f t="shared" si="719"/>
        <v>-1.540475575558106E-2</v>
      </c>
      <c r="AE2044" s="478">
        <f t="shared" si="718"/>
        <v>-5.2318781614303547E-2</v>
      </c>
    </row>
    <row r="2045" spans="17:31" x14ac:dyDescent="0.3">
      <c r="Q2045" s="353">
        <v>2016</v>
      </c>
      <c r="R2045" s="54">
        <f t="shared" si="711"/>
        <v>1.0629792240575618E-54</v>
      </c>
      <c r="S2045" s="253">
        <f t="shared" si="706"/>
        <v>6.044620407874029E-22</v>
      </c>
      <c r="T2045" s="253">
        <f t="shared" si="707"/>
        <v>2.7452761747438194E-22</v>
      </c>
      <c r="U2045">
        <f t="shared" si="712"/>
        <v>6.6243570124585073E-56</v>
      </c>
      <c r="V2045" s="253">
        <f t="shared" si="713"/>
        <v>2.7452761747438194E-22</v>
      </c>
      <c r="W2045" s="253">
        <f t="shared" si="714"/>
        <v>3.2993442331302096E-22</v>
      </c>
      <c r="X2045">
        <f t="shared" si="708"/>
        <v>113.65676595692612</v>
      </c>
      <c r="Y2045">
        <f t="shared" si="709"/>
        <v>15.595425926280697</v>
      </c>
      <c r="Z2045" s="55">
        <f t="shared" si="710"/>
        <v>8.5124747496230029</v>
      </c>
      <c r="AA2045" s="477">
        <f t="shared" si="715"/>
        <v>9.3924418536610027E-40</v>
      </c>
      <c r="AB2045" s="253">
        <f t="shared" si="716"/>
        <v>883595995207559.13</v>
      </c>
      <c r="AC2045" s="261">
        <f t="shared" si="717"/>
        <v>5.3410023849473364E-7</v>
      </c>
      <c r="AD2045" s="435">
        <f t="shared" si="719"/>
        <v>-1.5404755755591724E-2</v>
      </c>
      <c r="AE2045" s="478">
        <f t="shared" si="718"/>
        <v>-5.2318781614303672E-2</v>
      </c>
    </row>
    <row r="2046" spans="17:31" x14ac:dyDescent="0.3">
      <c r="Q2046" s="353">
        <v>2017</v>
      </c>
      <c r="R2046" s="54">
        <f t="shared" si="711"/>
        <v>9.9739153086490327E-55</v>
      </c>
      <c r="S2046" s="253">
        <f t="shared" si="706"/>
        <v>5.8925787196589139E-22</v>
      </c>
      <c r="T2046" s="253">
        <f t="shared" si="707"/>
        <v>2.6762236294953101E-22</v>
      </c>
      <c r="U2046">
        <f t="shared" si="712"/>
        <v>6.215622499592585E-56</v>
      </c>
      <c r="V2046" s="253">
        <f t="shared" si="713"/>
        <v>2.6762236294953101E-22</v>
      </c>
      <c r="W2046" s="253">
        <f t="shared" si="714"/>
        <v>3.2163550901636037E-22</v>
      </c>
      <c r="X2046">
        <f t="shared" si="708"/>
        <v>113.65676595692612</v>
      </c>
      <c r="Y2046">
        <f t="shared" si="709"/>
        <v>15.595425926280697</v>
      </c>
      <c r="Z2046" s="55">
        <f t="shared" si="710"/>
        <v>8.5124747496230029</v>
      </c>
      <c r="AA2046" s="477">
        <f t="shared" si="715"/>
        <v>8.9010407394942683E-40</v>
      </c>
      <c r="AB2046" s="253">
        <f t="shared" si="716"/>
        <v>892431955159634.75</v>
      </c>
      <c r="AC2046" s="261">
        <f t="shared" si="717"/>
        <v>5.258725547717227E-7</v>
      </c>
      <c r="AD2046" s="435">
        <f t="shared" si="719"/>
        <v>-1.5404755755584757E-2</v>
      </c>
      <c r="AE2046" s="478">
        <f t="shared" si="718"/>
        <v>-5.2318781614303547E-2</v>
      </c>
    </row>
    <row r="2047" spans="17:31" x14ac:dyDescent="0.3">
      <c r="Q2047" s="353">
        <v>2018</v>
      </c>
      <c r="R2047" s="54">
        <f t="shared" si="711"/>
        <v>9.358507140372538E-55</v>
      </c>
      <c r="S2047" s="253">
        <f t="shared" si="706"/>
        <v>5.7443613700118491E-22</v>
      </c>
      <c r="T2047" s="253">
        <f t="shared" si="707"/>
        <v>2.6089079783520696E-22</v>
      </c>
      <c r="U2047">
        <f t="shared" si="712"/>
        <v>5.8321076271677696E-56</v>
      </c>
      <c r="V2047" s="253">
        <f t="shared" si="713"/>
        <v>2.6089079783520696E-22</v>
      </c>
      <c r="W2047" s="253">
        <f t="shared" si="714"/>
        <v>3.1354533916597795E-22</v>
      </c>
      <c r="X2047">
        <f t="shared" si="708"/>
        <v>113.65676595692612</v>
      </c>
      <c r="Y2047">
        <f t="shared" si="709"/>
        <v>15.595425926280697</v>
      </c>
      <c r="Z2047" s="55">
        <f t="shared" si="710"/>
        <v>8.5124747496230029</v>
      </c>
      <c r="AA2047" s="477">
        <f t="shared" si="715"/>
        <v>8.4353491329046479E-40</v>
      </c>
      <c r="AB2047" s="253">
        <f t="shared" si="716"/>
        <v>901356274711231.13</v>
      </c>
      <c r="AC2047" s="261">
        <f t="shared" si="717"/>
        <v>5.1777161650689723E-7</v>
      </c>
      <c r="AD2047" s="435">
        <f t="shared" si="719"/>
        <v>-1.5404755755588025E-2</v>
      </c>
      <c r="AE2047" s="478">
        <f t="shared" si="718"/>
        <v>-5.2318781614303637E-2</v>
      </c>
    </row>
    <row r="2048" spans="17:31" x14ac:dyDescent="0.3">
      <c r="Q2048" s="353">
        <v>2019</v>
      </c>
      <c r="R2048" s="54">
        <f t="shared" si="711"/>
        <v>8.7810707416430548E-55</v>
      </c>
      <c r="S2048" s="253">
        <f t="shared" si="706"/>
        <v>5.5998721644900958E-22</v>
      </c>
      <c r="T2048" s="253">
        <f t="shared" si="707"/>
        <v>2.5432855328284731E-22</v>
      </c>
      <c r="U2048">
        <f t="shared" si="712"/>
        <v>5.4722562988820442E-56</v>
      </c>
      <c r="V2048" s="253">
        <f t="shared" si="713"/>
        <v>2.5432855328284731E-22</v>
      </c>
      <c r="W2048" s="253">
        <f t="shared" si="714"/>
        <v>3.0565866316616227E-22</v>
      </c>
      <c r="X2048">
        <f t="shared" si="708"/>
        <v>113.65676595692612</v>
      </c>
      <c r="Y2048">
        <f t="shared" si="709"/>
        <v>15.595425926280697</v>
      </c>
      <c r="Z2048" s="55">
        <f t="shared" si="710"/>
        <v>8.5124747496230029</v>
      </c>
      <c r="AA2048" s="477">
        <f t="shared" si="715"/>
        <v>7.9940219437798041E-40</v>
      </c>
      <c r="AB2048" s="253">
        <f t="shared" si="716"/>
        <v>910369837458343.5</v>
      </c>
      <c r="AC2048" s="261">
        <f t="shared" si="717"/>
        <v>5.0979547121743427E-7</v>
      </c>
      <c r="AD2048" s="435">
        <f t="shared" si="719"/>
        <v>-1.5404755755584591E-2</v>
      </c>
      <c r="AE2048" s="478">
        <f t="shared" si="718"/>
        <v>-5.2318781614303637E-2</v>
      </c>
    </row>
    <row r="2049" spans="17:31" x14ac:dyDescent="0.3">
      <c r="Q2049" s="353">
        <v>2020</v>
      </c>
      <c r="R2049" s="54">
        <f t="shared" si="711"/>
        <v>8.2392631872982973E-55</v>
      </c>
      <c r="S2049" s="253">
        <f t="shared" si="706"/>
        <v>5.4590173282511144E-22</v>
      </c>
      <c r="T2049" s="253">
        <f t="shared" si="707"/>
        <v>2.4793137033450866E-22</v>
      </c>
      <c r="U2049">
        <f t="shared" si="712"/>
        <v>5.1346084323201355E-56</v>
      </c>
      <c r="V2049" s="253">
        <f t="shared" si="713"/>
        <v>2.4793137033450866E-22</v>
      </c>
      <c r="W2049" s="253">
        <f t="shared" si="714"/>
        <v>2.9797036249060278E-22</v>
      </c>
      <c r="X2049">
        <f t="shared" si="708"/>
        <v>113.65676595692612</v>
      </c>
      <c r="Y2049">
        <f t="shared" si="709"/>
        <v>15.595425926280697</v>
      </c>
      <c r="Z2049" s="55">
        <f t="shared" si="710"/>
        <v>8.5124747496230029</v>
      </c>
      <c r="AA2049" s="477">
        <f t="shared" si="715"/>
        <v>7.5757844554832376E-40</v>
      </c>
      <c r="AB2049" s="253">
        <f t="shared" si="716"/>
        <v>919473535832927</v>
      </c>
      <c r="AC2049" s="261">
        <f t="shared" si="717"/>
        <v>5.0194219649802825E-7</v>
      </c>
      <c r="AD2049" s="435">
        <f t="shared" si="719"/>
        <v>-1.5404755755581236E-2</v>
      </c>
      <c r="AE2049" s="478">
        <f t="shared" si="718"/>
        <v>-5.2318781614303617E-2</v>
      </c>
    </row>
    <row r="2050" spans="17:31" x14ac:dyDescent="0.3">
      <c r="Q2050" s="353">
        <v>2021</v>
      </c>
      <c r="R2050" s="54">
        <f t="shared" si="711"/>
        <v>7.7308861147913536E-55</v>
      </c>
      <c r="S2050" s="253">
        <f t="shared" si="706"/>
        <v>5.3217054451919403E-22</v>
      </c>
      <c r="T2050" s="253">
        <f t="shared" si="707"/>
        <v>2.4169509715876855E-22</v>
      </c>
      <c r="U2050">
        <f t="shared" si="712"/>
        <v>4.8177940347273433E-56</v>
      </c>
      <c r="V2050" s="253">
        <f t="shared" si="713"/>
        <v>2.4169509715876855E-22</v>
      </c>
      <c r="W2050" s="253">
        <f t="shared" si="714"/>
        <v>2.9047544736042548E-22</v>
      </c>
      <c r="X2050">
        <f t="shared" si="708"/>
        <v>113.65676595692612</v>
      </c>
      <c r="Y2050">
        <f t="shared" si="709"/>
        <v>15.595425926280697</v>
      </c>
      <c r="Z2050" s="55">
        <f t="shared" si="710"/>
        <v>8.5124747496230029</v>
      </c>
      <c r="AA2050" s="477">
        <f t="shared" si="715"/>
        <v>7.1794286429997744E-40</v>
      </c>
      <c r="AB2050" s="253">
        <f t="shared" si="716"/>
        <v>928668271191256.25</v>
      </c>
      <c r="AC2050" s="261">
        <f t="shared" si="717"/>
        <v>4.9420989955755095E-7</v>
      </c>
      <c r="AD2050" s="435">
        <f t="shared" si="719"/>
        <v>-1.5404755755591616E-2</v>
      </c>
      <c r="AE2050" s="478">
        <f t="shared" si="718"/>
        <v>-5.2318781614303568E-2</v>
      </c>
    </row>
    <row r="2051" spans="17:31" x14ac:dyDescent="0.3">
      <c r="Q2051" s="353">
        <v>2022</v>
      </c>
      <c r="R2051" s="54">
        <f t="shared" si="711"/>
        <v>7.253876804422309E-55</v>
      </c>
      <c r="S2051" s="253">
        <f t="shared" si="706"/>
        <v>5.1878473986193965E-22</v>
      </c>
      <c r="T2051" s="253">
        <f t="shared" si="707"/>
        <v>2.3561568635615372E-22</v>
      </c>
      <c r="U2051">
        <f t="shared" si="712"/>
        <v>4.5205276443185628E-56</v>
      </c>
      <c r="V2051" s="253">
        <f t="shared" si="713"/>
        <v>2.3561568635615372E-22</v>
      </c>
      <c r="W2051" s="253">
        <f t="shared" si="714"/>
        <v>2.8316905350578593E-22</v>
      </c>
      <c r="X2051">
        <f t="shared" si="708"/>
        <v>113.65676595692612</v>
      </c>
      <c r="Y2051">
        <f t="shared" si="709"/>
        <v>15.595425926280697</v>
      </c>
      <c r="Z2051" s="55">
        <f t="shared" si="710"/>
        <v>8.5124747496230029</v>
      </c>
      <c r="AA2051" s="477">
        <f t="shared" si="715"/>
        <v>6.8038096837111934E-40</v>
      </c>
      <c r="AB2051" s="253">
        <f t="shared" si="716"/>
        <v>937954953903168.88</v>
      </c>
      <c r="AC2051" s="261">
        <f t="shared" si="717"/>
        <v>4.8659671676287311E-7</v>
      </c>
      <c r="AD2051" s="435">
        <f t="shared" si="719"/>
        <v>-1.5404755755588187E-2</v>
      </c>
      <c r="AE2051" s="478">
        <f t="shared" si="718"/>
        <v>-5.2318781614303568E-2</v>
      </c>
    </row>
    <row r="2052" spans="17:31" x14ac:dyDescent="0.3">
      <c r="Q2052" s="353">
        <v>2023</v>
      </c>
      <c r="R2052" s="54">
        <f t="shared" si="711"/>
        <v>6.8062998099353224E-55</v>
      </c>
      <c r="S2052" s="253">
        <f t="shared" si="706"/>
        <v>5.0573563134122926E-22</v>
      </c>
      <c r="T2052" s="253">
        <f t="shared" si="707"/>
        <v>2.2968919233232924E-22</v>
      </c>
      <c r="U2052">
        <f t="shared" si="712"/>
        <v>4.2416031145683537E-56</v>
      </c>
      <c r="V2052" s="253">
        <f t="shared" si="713"/>
        <v>2.2968919233232924E-22</v>
      </c>
      <c r="W2052" s="253">
        <f t="shared" si="714"/>
        <v>2.7604643900890002E-22</v>
      </c>
      <c r="X2052">
        <f t="shared" si="708"/>
        <v>113.65676595692612</v>
      </c>
      <c r="Y2052">
        <f t="shared" si="709"/>
        <v>15.595425926280697</v>
      </c>
      <c r="Z2052" s="55">
        <f t="shared" si="710"/>
        <v>8.5124747496230029</v>
      </c>
      <c r="AA2052" s="477">
        <f t="shared" si="715"/>
        <v>6.4478426507238236E-40</v>
      </c>
      <c r="AB2052" s="253">
        <f t="shared" si="716"/>
        <v>947334503442200.63</v>
      </c>
      <c r="AC2052" s="261">
        <f t="shared" si="717"/>
        <v>4.7910081318967003E-7</v>
      </c>
      <c r="AD2052" s="435">
        <f t="shared" si="719"/>
        <v>-1.5404755755587958E-2</v>
      </c>
      <c r="AE2052" s="478">
        <f t="shared" si="718"/>
        <v>-5.2318781614303575E-2</v>
      </c>
    </row>
    <row r="2053" spans="17:31" x14ac:dyDescent="0.3">
      <c r="Q2053" s="353">
        <v>2024</v>
      </c>
      <c r="R2053" s="54">
        <f t="shared" si="711"/>
        <v>6.3863391055226143E-55</v>
      </c>
      <c r="S2053" s="253">
        <f t="shared" si="706"/>
        <v>4.9301474996388206E-22</v>
      </c>
      <c r="T2053" s="253">
        <f t="shared" si="707"/>
        <v>2.239117687373783E-22</v>
      </c>
      <c r="U2053">
        <f t="shared" si="712"/>
        <v>3.9798887203195073E-56</v>
      </c>
      <c r="V2053" s="253">
        <f t="shared" si="713"/>
        <v>2.239117687373783E-22</v>
      </c>
      <c r="W2053" s="253">
        <f t="shared" si="714"/>
        <v>2.6910298122650376E-22</v>
      </c>
      <c r="X2053">
        <f t="shared" si="708"/>
        <v>113.65676595692612</v>
      </c>
      <c r="Y2053">
        <f t="shared" si="709"/>
        <v>15.595425926280697</v>
      </c>
      <c r="Z2053" s="55">
        <f t="shared" si="710"/>
        <v>8.5124747496230029</v>
      </c>
      <c r="AA2053" s="477">
        <f t="shared" si="715"/>
        <v>6.1104993791972115E-40</v>
      </c>
      <c r="AB2053" s="253">
        <f t="shared" si="716"/>
        <v>956807848476622.63</v>
      </c>
      <c r="AC2053" s="261">
        <f t="shared" si="717"/>
        <v>4.7172038218018122E-7</v>
      </c>
      <c r="AD2053" s="435">
        <f t="shared" si="719"/>
        <v>-1.5404755755584561E-2</v>
      </c>
      <c r="AE2053" s="478">
        <f t="shared" si="718"/>
        <v>-5.2318781614303582E-2</v>
      </c>
    </row>
    <row r="2054" spans="17:31" x14ac:dyDescent="0.3">
      <c r="Q2054" s="353">
        <v>2025</v>
      </c>
      <c r="R2054" s="54">
        <f t="shared" si="711"/>
        <v>5.9922907173721677E-55</v>
      </c>
      <c r="S2054" s="253">
        <f t="shared" si="706"/>
        <v>4.8061383975919219E-22</v>
      </c>
      <c r="T2054" s="253">
        <f t="shared" si="707"/>
        <v>2.1827966596948151E-22</v>
      </c>
      <c r="U2054">
        <f t="shared" si="712"/>
        <v>3.7343225658533471E-56</v>
      </c>
      <c r="V2054" s="253">
        <f t="shared" si="713"/>
        <v>2.1827966596948151E-22</v>
      </c>
      <c r="W2054" s="253">
        <f t="shared" si="714"/>
        <v>2.6233417378971068E-22</v>
      </c>
      <c r="X2054">
        <f t="shared" si="708"/>
        <v>113.65676595692612</v>
      </c>
      <c r="Y2054">
        <f t="shared" si="709"/>
        <v>15.595425926280697</v>
      </c>
      <c r="Z2054" s="55">
        <f t="shared" si="710"/>
        <v>8.5124747496230029</v>
      </c>
      <c r="AA2054" s="477">
        <f t="shared" si="715"/>
        <v>5.7908054966226548E-40</v>
      </c>
      <c r="AB2054" s="253">
        <f t="shared" si="716"/>
        <v>966375926961388.88</v>
      </c>
      <c r="AC2054" s="261">
        <f t="shared" si="717"/>
        <v>4.6445364490776276E-7</v>
      </c>
      <c r="AD2054" s="435">
        <f t="shared" si="719"/>
        <v>-1.5404755755588292E-2</v>
      </c>
      <c r="AE2054" s="478">
        <f t="shared" si="718"/>
        <v>-5.2318781614303617E-2</v>
      </c>
    </row>
    <row r="2055" spans="17:31" x14ac:dyDescent="0.3">
      <c r="Q2055" s="353">
        <v>2026</v>
      </c>
      <c r="R2055" s="54">
        <f t="shared" si="711"/>
        <v>5.6225558098619358E-55</v>
      </c>
      <c r="S2055" s="253">
        <f t="shared" si="706"/>
        <v>4.685248524207404E-22</v>
      </c>
      <c r="T2055" s="253">
        <f t="shared" si="707"/>
        <v>2.1278922874139693E-22</v>
      </c>
      <c r="U2055">
        <f t="shared" si="712"/>
        <v>3.5039082762901982E-56</v>
      </c>
      <c r="V2055" s="253">
        <f t="shared" si="713"/>
        <v>2.1278922874139693E-22</v>
      </c>
      <c r="W2055" s="253">
        <f t="shared" si="714"/>
        <v>2.5573562367934347E-22</v>
      </c>
      <c r="X2055">
        <f t="shared" si="708"/>
        <v>113.65676595692612</v>
      </c>
      <c r="Y2055">
        <f t="shared" si="709"/>
        <v>15.595425926280697</v>
      </c>
      <c r="Z2055" s="55">
        <f t="shared" si="710"/>
        <v>8.5124747496230029</v>
      </c>
      <c r="AA2055" s="477">
        <f t="shared" si="715"/>
        <v>5.4878376084739454E-40</v>
      </c>
      <c r="AB2055" s="253">
        <f t="shared" si="716"/>
        <v>976039686231002.75</v>
      </c>
      <c r="AC2055" s="261">
        <f t="shared" si="717"/>
        <v>4.5729884994816768E-7</v>
      </c>
      <c r="AD2055" s="435">
        <f t="shared" si="719"/>
        <v>-1.5404755755584554E-2</v>
      </c>
      <c r="AE2055" s="478">
        <f t="shared" si="718"/>
        <v>-5.2318781614303568E-2</v>
      </c>
    </row>
    <row r="2056" spans="17:31" x14ac:dyDescent="0.3">
      <c r="Q2056" s="353">
        <v>2027</v>
      </c>
      <c r="R2056" s="54">
        <f t="shared" si="711"/>
        <v>5.2756341983480545E-55</v>
      </c>
      <c r="S2056" s="253">
        <f t="shared" si="706"/>
        <v>4.5673994208294779E-22</v>
      </c>
      <c r="T2056" s="253">
        <f t="shared" si="707"/>
        <v>2.07436893708135E-22</v>
      </c>
      <c r="U2056">
        <f t="shared" si="712"/>
        <v>3.2877109548380401E-56</v>
      </c>
      <c r="V2056" s="253">
        <f t="shared" si="713"/>
        <v>2.07436893708135E-22</v>
      </c>
      <c r="W2056" s="253">
        <f t="shared" si="714"/>
        <v>2.4930304837481277E-22</v>
      </c>
      <c r="X2056">
        <f t="shared" si="708"/>
        <v>113.65676595692612</v>
      </c>
      <c r="Y2056">
        <f t="shared" si="709"/>
        <v>15.595425926280697</v>
      </c>
      <c r="Z2056" s="55">
        <f t="shared" si="710"/>
        <v>8.5124747496230029</v>
      </c>
      <c r="AA2056" s="477">
        <f t="shared" si="715"/>
        <v>5.2007206311014347E-40</v>
      </c>
      <c r="AB2056" s="253">
        <f t="shared" si="716"/>
        <v>985800083093312.75</v>
      </c>
      <c r="AC2056" s="261">
        <f t="shared" si="717"/>
        <v>4.5025427285740321E-7</v>
      </c>
      <c r="AD2056" s="435">
        <f t="shared" si="719"/>
        <v>-1.5404755755591637E-2</v>
      </c>
      <c r="AE2056" s="478">
        <f t="shared" si="718"/>
        <v>-5.2318781614303644E-2</v>
      </c>
    </row>
    <row r="2057" spans="17:31" x14ac:dyDescent="0.3">
      <c r="Q2057" s="353">
        <v>2028</v>
      </c>
      <c r="R2057" s="54">
        <f t="shared" si="711"/>
        <v>4.9501182622254763E-55</v>
      </c>
      <c r="S2057" s="253">
        <f t="shared" si="706"/>
        <v>4.452514602290493E-22</v>
      </c>
      <c r="T2057" s="253">
        <f t="shared" si="707"/>
        <v>2.0221918715432067E-22</v>
      </c>
      <c r="U2057">
        <f t="shared" si="712"/>
        <v>3.0848533894860546E-56</v>
      </c>
      <c r="V2057" s="253">
        <f t="shared" si="713"/>
        <v>2.0221918715432067E-22</v>
      </c>
      <c r="W2057" s="253">
        <f t="shared" si="714"/>
        <v>2.4303227307472865E-22</v>
      </c>
      <c r="X2057">
        <f t="shared" si="708"/>
        <v>113.65676595692612</v>
      </c>
      <c r="Y2057">
        <f t="shared" si="709"/>
        <v>15.595425926280697</v>
      </c>
      <c r="Z2057" s="55">
        <f t="shared" si="710"/>
        <v>8.5124747496230029</v>
      </c>
      <c r="AA2057" s="477">
        <f t="shared" si="715"/>
        <v>4.9286252641658354E-40</v>
      </c>
      <c r="AB2057" s="253">
        <f t="shared" si="716"/>
        <v>995658083924245.88</v>
      </c>
      <c r="AC2057" s="261">
        <f t="shared" si="717"/>
        <v>4.4331821575612806E-7</v>
      </c>
      <c r="AD2057" s="435">
        <f t="shared" si="719"/>
        <v>-1.5404755755581286E-2</v>
      </c>
      <c r="AE2057" s="478">
        <f t="shared" si="718"/>
        <v>-5.2318781614303631E-2</v>
      </c>
    </row>
    <row r="2058" spans="17:31" x14ac:dyDescent="0.3">
      <c r="Q2058" s="353">
        <v>2029</v>
      </c>
      <c r="R2058" s="54">
        <f t="shared" si="711"/>
        <v>4.6446872335634904E-55</v>
      </c>
      <c r="S2058" s="253">
        <f t="shared" si="706"/>
        <v>4.3405195072712863E-22</v>
      </c>
      <c r="T2058" s="253">
        <f t="shared" si="707"/>
        <v>1.9713272273971676E-22</v>
      </c>
      <c r="U2058">
        <f t="shared" si="712"/>
        <v>2.8945124937518703E-56</v>
      </c>
      <c r="V2058" s="253">
        <f t="shared" si="713"/>
        <v>1.9713272273971676E-22</v>
      </c>
      <c r="W2058" s="253">
        <f t="shared" si="714"/>
        <v>2.369192279874119E-22</v>
      </c>
      <c r="X2058">
        <f t="shared" si="708"/>
        <v>113.65676595692612</v>
      </c>
      <c r="Y2058">
        <f t="shared" si="709"/>
        <v>15.595425926280697</v>
      </c>
      <c r="Z2058" s="55">
        <f t="shared" si="710"/>
        <v>8.5124747496230029</v>
      </c>
      <c r="AA2058" s="477">
        <f t="shared" si="715"/>
        <v>4.6707655953112039E-40</v>
      </c>
      <c r="AB2058" s="253">
        <f t="shared" si="716"/>
        <v>1005614664763488.4</v>
      </c>
      <c r="AC2058" s="261">
        <f t="shared" si="717"/>
        <v>4.3648900692040342E-7</v>
      </c>
      <c r="AD2058" s="435">
        <f t="shared" si="719"/>
        <v>-1.5404755755584433E-2</v>
      </c>
      <c r="AE2058" s="478">
        <f t="shared" si="718"/>
        <v>-5.2318781614303554E-2</v>
      </c>
    </row>
    <row r="2059" spans="17:31" x14ac:dyDescent="0.3">
      <c r="Q2059" s="353">
        <v>2030</v>
      </c>
      <c r="R2059" s="54">
        <f t="shared" si="711"/>
        <v>4.3581018381425137E-55</v>
      </c>
      <c r="S2059" s="253">
        <f t="shared" si="706"/>
        <v>4.2313414499103156E-22</v>
      </c>
      <c r="T2059" s="253">
        <f t="shared" si="707"/>
        <v>1.9217419930146327E-22</v>
      </c>
      <c r="U2059">
        <f t="shared" si="712"/>
        <v>2.7159159670409839E-56</v>
      </c>
      <c r="V2059" s="253">
        <f t="shared" si="713"/>
        <v>1.9217419930146327E-22</v>
      </c>
      <c r="W2059" s="253">
        <f t="shared" si="714"/>
        <v>2.3095994568956829E-22</v>
      </c>
      <c r="X2059">
        <f t="shared" si="708"/>
        <v>113.65676595692612</v>
      </c>
      <c r="Y2059">
        <f t="shared" si="709"/>
        <v>15.595425926280697</v>
      </c>
      <c r="Z2059" s="55">
        <f t="shared" si="710"/>
        <v>8.5124747496230029</v>
      </c>
      <c r="AA2059" s="477">
        <f t="shared" si="715"/>
        <v>4.4263968301585146E-40</v>
      </c>
      <c r="AB2059" s="253">
        <f t="shared" si="716"/>
        <v>1015670811411123.3</v>
      </c>
      <c r="AC2059" s="261">
        <f t="shared" si="717"/>
        <v>4.2976500037879534E-7</v>
      </c>
      <c r="AD2059" s="435">
        <f t="shared" si="719"/>
        <v>-1.5404755755588247E-2</v>
      </c>
      <c r="AE2059" s="478">
        <f t="shared" si="718"/>
        <v>-5.2318781614303533E-2</v>
      </c>
    </row>
    <row r="2060" spans="17:31" x14ac:dyDescent="0.3">
      <c r="Q2060" s="353">
        <v>2031</v>
      </c>
      <c r="R2060" s="54">
        <f t="shared" si="711"/>
        <v>4.0891992671483565E-55</v>
      </c>
      <c r="S2060" s="253">
        <f t="shared" si="706"/>
        <v>4.1249095726296666E-22</v>
      </c>
      <c r="T2060" s="253">
        <f t="shared" si="707"/>
        <v>1.8734039871158323E-22</v>
      </c>
      <c r="U2060">
        <f t="shared" si="712"/>
        <v>2.5483391610678869E-56</v>
      </c>
      <c r="V2060" s="253">
        <f t="shared" si="713"/>
        <v>1.8734039871158323E-22</v>
      </c>
      <c r="W2060" s="253">
        <f t="shared" si="714"/>
        <v>2.2515055855138343E-22</v>
      </c>
      <c r="X2060">
        <f t="shared" si="708"/>
        <v>113.65676595692612</v>
      </c>
      <c r="Y2060">
        <f t="shared" si="709"/>
        <v>15.595425926280697</v>
      </c>
      <c r="Z2060" s="55">
        <f t="shared" si="710"/>
        <v>8.5124747496230029</v>
      </c>
      <c r="AA2060" s="477">
        <f t="shared" si="715"/>
        <v>4.1948131410632053E-40</v>
      </c>
      <c r="AB2060" s="253">
        <f t="shared" si="716"/>
        <v>1025827519525234.5</v>
      </c>
      <c r="AC2060" s="261">
        <f t="shared" si="717"/>
        <v>4.2314457551565978E-7</v>
      </c>
      <c r="AD2060" s="435">
        <f t="shared" si="719"/>
        <v>-1.540475575558809E-2</v>
      </c>
      <c r="AE2060" s="478">
        <f t="shared" si="718"/>
        <v>-5.2318781614303644E-2</v>
      </c>
    </row>
    <row r="2061" spans="17:31" x14ac:dyDescent="0.3">
      <c r="Q2061" s="353">
        <v>2032</v>
      </c>
      <c r="R2061" s="54">
        <f t="shared" si="711"/>
        <v>3.8368884591218328E-55</v>
      </c>
      <c r="S2061" s="253">
        <f t="shared" si="706"/>
        <v>4.0211548001479511E-22</v>
      </c>
      <c r="T2061" s="253">
        <f t="shared" si="707"/>
        <v>1.8262818378839339E-22</v>
      </c>
      <c r="U2061">
        <f t="shared" si="712"/>
        <v>2.391102139624553E-56</v>
      </c>
      <c r="V2061" s="253">
        <f t="shared" si="713"/>
        <v>1.8262818378839339E-22</v>
      </c>
      <c r="W2061" s="253">
        <f t="shared" si="714"/>
        <v>2.1948729622640175E-22</v>
      </c>
      <c r="X2061">
        <f t="shared" si="708"/>
        <v>113.65676595692612</v>
      </c>
      <c r="Y2061">
        <f t="shared" si="709"/>
        <v>15.595425926280697</v>
      </c>
      <c r="Z2061" s="55">
        <f t="shared" si="710"/>
        <v>8.5124747496230029</v>
      </c>
      <c r="AA2061" s="477">
        <f t="shared" si="715"/>
        <v>3.9753456284231087E-40</v>
      </c>
      <c r="AB2061" s="253">
        <f t="shared" si="716"/>
        <v>1036085794720486.9</v>
      </c>
      <c r="AC2061" s="261">
        <f t="shared" si="717"/>
        <v>4.1662613668053904E-7</v>
      </c>
      <c r="AD2061" s="435">
        <f t="shared" si="719"/>
        <v>-1.5404755755588074E-2</v>
      </c>
      <c r="AE2061" s="478">
        <f t="shared" si="718"/>
        <v>-5.2318781614303582E-2</v>
      </c>
    </row>
    <row r="2062" spans="17:31" x14ac:dyDescent="0.3">
      <c r="Q2062" s="353">
        <v>2033</v>
      </c>
      <c r="R2062" s="54">
        <f t="shared" si="711"/>
        <v>3.6001456730203926E-55</v>
      </c>
      <c r="S2062" s="253">
        <f t="shared" si="706"/>
        <v>3.920009794649775E-22</v>
      </c>
      <c r="T2062" s="253">
        <f t="shared" si="707"/>
        <v>1.7803449626044262E-22</v>
      </c>
      <c r="U2062">
        <f t="shared" si="712"/>
        <v>2.2435669197663788E-56</v>
      </c>
      <c r="V2062" s="253">
        <f t="shared" si="713"/>
        <v>1.7803449626044262E-22</v>
      </c>
      <c r="W2062" s="253">
        <f t="shared" si="714"/>
        <v>2.1396648320453487E-22</v>
      </c>
      <c r="X2062">
        <f t="shared" si="708"/>
        <v>113.65676595692612</v>
      </c>
      <c r="Y2062">
        <f t="shared" si="709"/>
        <v>15.595425926280697</v>
      </c>
      <c r="Z2062" s="55">
        <f t="shared" si="710"/>
        <v>8.5124747496230029</v>
      </c>
      <c r="AA2062" s="477">
        <f t="shared" si="715"/>
        <v>3.7673603886482638E-40</v>
      </c>
      <c r="AB2062" s="253">
        <f t="shared" si="716"/>
        <v>1046446652667691.8</v>
      </c>
      <c r="AC2062" s="261">
        <f t="shared" si="717"/>
        <v>4.1020811280358243E-7</v>
      </c>
      <c r="AD2062" s="435">
        <f t="shared" si="719"/>
        <v>-1.5404755755584844E-2</v>
      </c>
      <c r="AE2062" s="478">
        <f t="shared" si="718"/>
        <v>-5.231878161430354E-2</v>
      </c>
    </row>
    <row r="2063" spans="17:31" x14ac:dyDescent="0.3">
      <c r="Q2063" s="353">
        <v>2034</v>
      </c>
      <c r="R2063" s="54">
        <f t="shared" si="711"/>
        <v>3.3780103344296619E-55</v>
      </c>
      <c r="S2063" s="253">
        <f t="shared" si="706"/>
        <v>3.8214089120828641E-22</v>
      </c>
      <c r="T2063" s="253">
        <f t="shared" si="707"/>
        <v>1.7355635478166517E-22</v>
      </c>
      <c r="U2063">
        <f t="shared" si="712"/>
        <v>2.1051348832218275E-56</v>
      </c>
      <c r="V2063" s="253">
        <f t="shared" si="713"/>
        <v>1.7355635478166517E-22</v>
      </c>
      <c r="W2063" s="253">
        <f t="shared" si="714"/>
        <v>2.0858453642662124E-22</v>
      </c>
      <c r="X2063">
        <f t="shared" si="708"/>
        <v>113.65676595692612</v>
      </c>
      <c r="Y2063">
        <f t="shared" si="709"/>
        <v>15.595425926280697</v>
      </c>
      <c r="Z2063" s="55">
        <f t="shared" si="710"/>
        <v>8.5124747496230029</v>
      </c>
      <c r="AA2063" s="477">
        <f t="shared" si="715"/>
        <v>3.5702566832121972E-40</v>
      </c>
      <c r="AB2063" s="253">
        <f t="shared" si="716"/>
        <v>1056911119194368.6</v>
      </c>
      <c r="AC2063" s="261">
        <f t="shared" si="717"/>
        <v>4.0388895701688108E-7</v>
      </c>
      <c r="AD2063" s="435">
        <f t="shared" si="719"/>
        <v>-1.5404755755591604E-2</v>
      </c>
      <c r="AE2063" s="478">
        <f t="shared" si="718"/>
        <v>-5.2318781614303624E-2</v>
      </c>
    </row>
    <row r="2064" spans="17:31" x14ac:dyDescent="0.3">
      <c r="Q2064" s="353">
        <v>2035</v>
      </c>
      <c r="R2064" s="54">
        <f t="shared" si="711"/>
        <v>3.1695811380710649E-55</v>
      </c>
      <c r="S2064" s="253">
        <f t="shared" si="706"/>
        <v>3.7252881595544659E-22</v>
      </c>
      <c r="T2064" s="253">
        <f t="shared" si="707"/>
        <v>1.6919085299645931E-22</v>
      </c>
      <c r="U2064">
        <f t="shared" si="712"/>
        <v>1.9752443475226652E-56</v>
      </c>
      <c r="V2064" s="253">
        <f t="shared" si="713"/>
        <v>1.6919085299645931E-22</v>
      </c>
      <c r="W2064" s="253">
        <f t="shared" si="714"/>
        <v>2.0333796295898728E-22</v>
      </c>
      <c r="X2064">
        <f t="shared" si="708"/>
        <v>113.65676595692612</v>
      </c>
      <c r="Y2064">
        <f t="shared" si="709"/>
        <v>15.595425926280697</v>
      </c>
      <c r="Z2064" s="55">
        <f t="shared" si="710"/>
        <v>8.5124747496230029</v>
      </c>
      <c r="AA2064" s="477">
        <f t="shared" si="715"/>
        <v>3.3834652034962106E-40</v>
      </c>
      <c r="AB2064" s="253">
        <f t="shared" si="716"/>
        <v>1067480230386312.4</v>
      </c>
      <c r="AC2064" s="261">
        <f t="shared" si="717"/>
        <v>3.9766714628165684E-7</v>
      </c>
      <c r="AD2064" s="435">
        <f t="shared" si="719"/>
        <v>-1.540475575558802E-2</v>
      </c>
      <c r="AE2064" s="478">
        <f t="shared" si="718"/>
        <v>-5.2318781614303533E-2</v>
      </c>
    </row>
    <row r="2065" spans="17:31" x14ac:dyDescent="0.3">
      <c r="Q2065" s="353">
        <v>2036</v>
      </c>
      <c r="R2065" s="54">
        <f t="shared" si="711"/>
        <v>2.9740123907915934E-55</v>
      </c>
      <c r="S2065" s="253">
        <f t="shared" si="706"/>
        <v>3.6315851537993365E-22</v>
      </c>
      <c r="T2065" s="253">
        <f t="shared" si="707"/>
        <v>1.6493515765343422E-22</v>
      </c>
      <c r="U2065">
        <f t="shared" si="712"/>
        <v>1.853368286999742E-56</v>
      </c>
      <c r="V2065" s="253">
        <f t="shared" si="713"/>
        <v>1.6493515765343422E-22</v>
      </c>
      <c r="W2065" s="253">
        <f t="shared" si="714"/>
        <v>1.9822335772649943E-22</v>
      </c>
      <c r="X2065">
        <f t="shared" si="708"/>
        <v>113.65676595692612</v>
      </c>
      <c r="Y2065">
        <f t="shared" si="709"/>
        <v>15.595425926280697</v>
      </c>
      <c r="Z2065" s="55">
        <f t="shared" si="710"/>
        <v>8.5124747496230029</v>
      </c>
      <c r="AA2065" s="477">
        <f t="shared" si="715"/>
        <v>3.2064464264148972E-40</v>
      </c>
      <c r="AB2065" s="253">
        <f t="shared" si="716"/>
        <v>1078155032690175.5</v>
      </c>
      <c r="AC2065" s="261">
        <f t="shared" si="717"/>
        <v>3.9154118102116753E-7</v>
      </c>
      <c r="AD2065" s="435">
        <f t="shared" si="719"/>
        <v>-1.5404755755584717E-2</v>
      </c>
      <c r="AE2065" s="478">
        <f t="shared" si="718"/>
        <v>-5.2318781614303568E-2</v>
      </c>
    </row>
    <row r="2066" spans="17:31" x14ac:dyDescent="0.3">
      <c r="Q2066" s="353">
        <v>2037</v>
      </c>
      <c r="R2066" s="54">
        <f t="shared" si="711"/>
        <v>2.7905105801975594E-55</v>
      </c>
      <c r="S2066" s="253">
        <f t="shared" si="706"/>
        <v>3.5402390806925222E-22</v>
      </c>
      <c r="T2066" s="253">
        <f t="shared" si="707"/>
        <v>1.6078650676660799E-22</v>
      </c>
      <c r="U2066">
        <f t="shared" si="712"/>
        <v>1.7390121943973531E-56</v>
      </c>
      <c r="V2066" s="253">
        <f t="shared" si="713"/>
        <v>1.6078650676660799E-22</v>
      </c>
      <c r="W2066" s="253">
        <f t="shared" si="714"/>
        <v>1.9323740130264423E-22</v>
      </c>
      <c r="X2066">
        <f t="shared" si="708"/>
        <v>113.65676595692612</v>
      </c>
      <c r="Y2066">
        <f t="shared" si="709"/>
        <v>15.595425926280697</v>
      </c>
      <c r="Z2066" s="55">
        <f t="shared" si="710"/>
        <v>8.5124747496230029</v>
      </c>
      <c r="AA2066" s="477">
        <f t="shared" si="715"/>
        <v>3.038689056073332E-40</v>
      </c>
      <c r="AB2066" s="253">
        <f t="shared" si="716"/>
        <v>1088936583017077.3</v>
      </c>
      <c r="AC2066" s="261">
        <f t="shared" si="717"/>
        <v>3.8550958475928472E-7</v>
      </c>
      <c r="AD2066" s="435">
        <f t="shared" si="719"/>
        <v>-1.5404755755581007E-2</v>
      </c>
      <c r="AE2066" s="478">
        <f t="shared" si="718"/>
        <v>-5.231878161430361E-2</v>
      </c>
    </row>
    <row r="2067" spans="17:31" x14ac:dyDescent="0.3">
      <c r="Q2067" s="353">
        <v>2038</v>
      </c>
      <c r="R2067" s="54">
        <f t="shared" si="711"/>
        <v>2.6183311550097026E-55</v>
      </c>
      <c r="S2067" s="253">
        <f t="shared" si="706"/>
        <v>3.4511906557802736E-22</v>
      </c>
      <c r="T2067" s="253">
        <f t="shared" si="707"/>
        <v>1.5674220782284618E-22</v>
      </c>
      <c r="U2067">
        <f t="shared" si="712"/>
        <v>1.6317120744297695E-56</v>
      </c>
      <c r="V2067" s="253">
        <f t="shared" si="713"/>
        <v>1.5674220782284618E-22</v>
      </c>
      <c r="W2067" s="253">
        <f t="shared" si="714"/>
        <v>1.8837685775518117E-22</v>
      </c>
      <c r="X2067">
        <f t="shared" si="708"/>
        <v>113.65676595692612</v>
      </c>
      <c r="Y2067">
        <f t="shared" si="709"/>
        <v>15.595425926280697</v>
      </c>
      <c r="Z2067" s="55">
        <f t="shared" si="710"/>
        <v>8.5124747496230029</v>
      </c>
      <c r="AA2067" s="477">
        <f t="shared" si="715"/>
        <v>2.8797085469548568E-40</v>
      </c>
      <c r="AB2067" s="253">
        <f t="shared" si="716"/>
        <v>1099825948847248</v>
      </c>
      <c r="AC2067" s="261">
        <f t="shared" si="717"/>
        <v>3.7957090376463109E-7</v>
      </c>
      <c r="AD2067" s="435">
        <f t="shared" si="719"/>
        <v>-1.5404755755584615E-2</v>
      </c>
      <c r="AE2067" s="478">
        <f t="shared" si="718"/>
        <v>-5.2318781614303631E-2</v>
      </c>
    </row>
    <row r="2068" spans="17:31" x14ac:dyDescent="0.3">
      <c r="Q2068" s="353">
        <v>2039</v>
      </c>
      <c r="R2068" s="54">
        <f t="shared" si="711"/>
        <v>2.4567755040760617E-55</v>
      </c>
      <c r="S2068" s="253">
        <f t="shared" si="706"/>
        <v>3.3643820858039806E-22</v>
      </c>
      <c r="T2068" s="253">
        <f t="shared" si="707"/>
        <v>1.5279963603440005E-22</v>
      </c>
      <c r="U2068">
        <f t="shared" si="712"/>
        <v>1.5310325611388671E-56</v>
      </c>
      <c r="V2068" s="253">
        <f t="shared" si="713"/>
        <v>1.5279963603440005E-22</v>
      </c>
      <c r="W2068" s="253">
        <f t="shared" si="714"/>
        <v>1.8363857254599801E-22</v>
      </c>
      <c r="X2068">
        <f t="shared" si="708"/>
        <v>113.65676595692612</v>
      </c>
      <c r="Y2068">
        <f t="shared" si="709"/>
        <v>15.595425926280697</v>
      </c>
      <c r="Z2068" s="55">
        <f t="shared" si="710"/>
        <v>8.5124747496230029</v>
      </c>
      <c r="AA2068" s="477">
        <f t="shared" si="715"/>
        <v>2.7290457043738821E-40</v>
      </c>
      <c r="AB2068" s="253">
        <f t="shared" si="716"/>
        <v>1110824208335720.5</v>
      </c>
      <c r="AC2068" s="261">
        <f t="shared" si="717"/>
        <v>3.7372370670020639E-7</v>
      </c>
      <c r="AD2068" s="435">
        <f t="shared" si="719"/>
        <v>-1.540475575559528E-2</v>
      </c>
      <c r="AE2068" s="478">
        <f t="shared" si="718"/>
        <v>-5.231878161430361E-2</v>
      </c>
    </row>
    <row r="2069" spans="17:31" x14ac:dyDescent="0.3">
      <c r="Q2069" s="353">
        <v>2040</v>
      </c>
      <c r="R2069" s="54">
        <f t="shared" si="711"/>
        <v>2.3051881217850848E-55</v>
      </c>
      <c r="S2069" s="253">
        <f t="shared" si="706"/>
        <v>3.2797570311917627E-22</v>
      </c>
      <c r="T2069" s="253">
        <f t="shared" si="707"/>
        <v>1.489562326353928E-22</v>
      </c>
      <c r="U2069">
        <f t="shared" si="712"/>
        <v>1.4365651514141137E-56</v>
      </c>
      <c r="V2069" s="253">
        <f t="shared" si="713"/>
        <v>1.489562326353928E-22</v>
      </c>
      <c r="W2069" s="253">
        <f t="shared" si="714"/>
        <v>1.7901947048378347E-22</v>
      </c>
      <c r="X2069">
        <f t="shared" si="708"/>
        <v>113.65676595692612</v>
      </c>
      <c r="Y2069">
        <f t="shared" si="709"/>
        <v>15.595425926280697</v>
      </c>
      <c r="Z2069" s="55">
        <f t="shared" si="710"/>
        <v>8.5124747496230029</v>
      </c>
      <c r="AA2069" s="477">
        <f t="shared" si="715"/>
        <v>2.5862653581512918E-40</v>
      </c>
      <c r="AB2069" s="253">
        <f t="shared" si="716"/>
        <v>1121932450419077.8</v>
      </c>
      <c r="AC2069" s="261">
        <f t="shared" si="717"/>
        <v>3.6796658427841933E-7</v>
      </c>
      <c r="AD2069" s="435">
        <f t="shared" si="719"/>
        <v>-1.5404755755580955E-2</v>
      </c>
      <c r="AE2069" s="478">
        <f t="shared" si="718"/>
        <v>-5.2318781614303561E-2</v>
      </c>
    </row>
    <row r="2070" spans="17:31" x14ac:dyDescent="0.3">
      <c r="Q2070" s="353">
        <v>2041</v>
      </c>
      <c r="R2070" s="54">
        <f t="shared" si="711"/>
        <v>2.1629539483777472E-55</v>
      </c>
      <c r="S2070" s="253">
        <f t="shared" si="706"/>
        <v>3.1972605694936533E-22</v>
      </c>
      <c r="T2070" s="253">
        <f t="shared" si="707"/>
        <v>1.4520950322116081E-22</v>
      </c>
      <c r="U2070">
        <f t="shared" si="712"/>
        <v>1.3479265475074852E-56</v>
      </c>
      <c r="V2070" s="253">
        <f t="shared" si="713"/>
        <v>1.4520950322116081E-22</v>
      </c>
      <c r="W2070" s="253">
        <f t="shared" si="714"/>
        <v>1.7451655372820451E-22</v>
      </c>
      <c r="X2070">
        <f t="shared" si="708"/>
        <v>113.65676595692612</v>
      </c>
      <c r="Y2070">
        <f t="shared" si="709"/>
        <v>15.595425926280697</v>
      </c>
      <c r="Z2070" s="55">
        <f t="shared" si="710"/>
        <v>8.5124747496230029</v>
      </c>
      <c r="AA2070" s="477">
        <f t="shared" si="715"/>
        <v>2.4509551056815357E-40</v>
      </c>
      <c r="AB2070" s="253">
        <f t="shared" si="716"/>
        <v>1133151774923268.5</v>
      </c>
      <c r="AC2070" s="261">
        <f t="shared" si="717"/>
        <v>3.6229814892139097E-7</v>
      </c>
      <c r="AD2070" s="435">
        <f t="shared" si="719"/>
        <v>-1.540475575559162E-2</v>
      </c>
      <c r="AE2070" s="478">
        <f t="shared" si="718"/>
        <v>-5.2318781614303568E-2</v>
      </c>
    </row>
    <row r="2071" spans="17:31" x14ac:dyDescent="0.3">
      <c r="Q2071" s="353">
        <v>2042</v>
      </c>
      <c r="R2071" s="54">
        <f t="shared" si="711"/>
        <v>2.0294958743671049E-55</v>
      </c>
      <c r="S2071" s="253">
        <f t="shared" si="706"/>
        <v>3.1168391597362768E-22</v>
      </c>
      <c r="T2071" s="253">
        <f t="shared" si="707"/>
        <v>1.4155701612935538E-22</v>
      </c>
      <c r="U2071">
        <f t="shared" si="712"/>
        <v>1.2647571018181373E-56</v>
      </c>
      <c r="V2071" s="253">
        <f t="shared" si="713"/>
        <v>1.4155701612935538E-22</v>
      </c>
      <c r="W2071" s="253">
        <f t="shared" si="714"/>
        <v>1.701268998442723E-22</v>
      </c>
      <c r="X2071">
        <f t="shared" si="708"/>
        <v>113.65676595692612</v>
      </c>
      <c r="Y2071">
        <f t="shared" si="709"/>
        <v>15.595425926280697</v>
      </c>
      <c r="Z2071" s="55">
        <f t="shared" si="710"/>
        <v>8.5124747496230029</v>
      </c>
      <c r="AA2071" s="477">
        <f t="shared" si="715"/>
        <v>2.322724120760921E-40</v>
      </c>
      <c r="AB2071" s="253">
        <f t="shared" si="716"/>
        <v>1144483292672501.3</v>
      </c>
      <c r="AC2071" s="261">
        <f t="shared" si="717"/>
        <v>3.5671703442655766E-7</v>
      </c>
      <c r="AD2071" s="435">
        <f t="shared" si="719"/>
        <v>-1.5404755755581456E-2</v>
      </c>
      <c r="AE2071" s="478">
        <f t="shared" si="718"/>
        <v>-5.2318781614303631E-2</v>
      </c>
    </row>
    <row r="2072" spans="17:31" x14ac:dyDescent="0.3">
      <c r="Q2072" s="353">
        <v>2043</v>
      </c>
      <c r="R2072" s="54">
        <f t="shared" si="711"/>
        <v>1.9042723989395667E-55</v>
      </c>
      <c r="S2072" s="253">
        <f t="shared" si="706"/>
        <v>3.0384406076743307E-22</v>
      </c>
      <c r="T2072" s="253">
        <f t="shared" si="707"/>
        <v>1.3799640086177449E-22</v>
      </c>
      <c r="U2072">
        <f t="shared" si="712"/>
        <v>1.1867193576366086E-56</v>
      </c>
      <c r="V2072" s="253">
        <f t="shared" si="713"/>
        <v>1.3799640086177449E-22</v>
      </c>
      <c r="W2072" s="253">
        <f t="shared" si="714"/>
        <v>1.6584765990565858E-22</v>
      </c>
      <c r="X2072">
        <f t="shared" si="708"/>
        <v>113.65676595692612</v>
      </c>
      <c r="Y2072">
        <f t="shared" si="709"/>
        <v>15.595425926280697</v>
      </c>
      <c r="Z2072" s="55">
        <f t="shared" si="710"/>
        <v>8.5124747496230029</v>
      </c>
      <c r="AA2072" s="477">
        <f t="shared" si="715"/>
        <v>2.2012020247365552E-40</v>
      </c>
      <c r="AB2072" s="253">
        <f t="shared" si="716"/>
        <v>1155928125599226.3</v>
      </c>
      <c r="AC2072" s="261">
        <f t="shared" si="717"/>
        <v>3.5122189563735765E-7</v>
      </c>
      <c r="AD2072" s="435">
        <f t="shared" si="719"/>
        <v>-1.5404755755591394E-2</v>
      </c>
      <c r="AE2072" s="478">
        <f t="shared" si="718"/>
        <v>-5.2318781614303506E-2</v>
      </c>
    </row>
    <row r="2073" spans="17:31" x14ac:dyDescent="0.3">
      <c r="Q2073" s="353">
        <v>2044</v>
      </c>
      <c r="R2073" s="54">
        <f t="shared" si="711"/>
        <v>1.7867754328369322E-55</v>
      </c>
      <c r="S2073" s="253">
        <f t="shared" si="706"/>
        <v>2.9620140319160945E-22</v>
      </c>
      <c r="T2073" s="253">
        <f t="shared" si="707"/>
        <v>1.345253465458901E-22</v>
      </c>
      <c r="U2073">
        <f t="shared" si="712"/>
        <v>1.1134966799276755E-56</v>
      </c>
      <c r="V2073" s="253">
        <f t="shared" si="713"/>
        <v>1.345253465458901E-22</v>
      </c>
      <c r="W2073" s="253">
        <f t="shared" si="714"/>
        <v>1.6167605664571935E-22</v>
      </c>
      <c r="X2073">
        <f t="shared" si="708"/>
        <v>113.65676595692612</v>
      </c>
      <c r="Y2073">
        <f t="shared" si="709"/>
        <v>15.595425926280697</v>
      </c>
      <c r="Z2073" s="55">
        <f t="shared" si="710"/>
        <v>8.5124747496230029</v>
      </c>
      <c r="AA2073" s="477">
        <f t="shared" si="715"/>
        <v>2.0860378167154005E-40</v>
      </c>
      <c r="AB2073" s="253">
        <f t="shared" si="716"/>
        <v>1167487406855218.5</v>
      </c>
      <c r="AC2073" s="261">
        <f t="shared" si="717"/>
        <v>3.4581140811904833E-7</v>
      </c>
      <c r="AD2073" s="435">
        <f t="shared" si="719"/>
        <v>-1.5404755755591438E-2</v>
      </c>
      <c r="AE2073" s="478">
        <f t="shared" si="718"/>
        <v>-5.2318781614303596E-2</v>
      </c>
    </row>
    <row r="2074" spans="17:31" x14ac:dyDescent="0.3">
      <c r="Q2074" s="353">
        <v>2045</v>
      </c>
      <c r="R2074" s="54">
        <f t="shared" si="711"/>
        <v>1.676528236804489E-55</v>
      </c>
      <c r="S2074" s="253">
        <f t="shared" si="706"/>
        <v>2.8875098309008029E-22</v>
      </c>
      <c r="T2074" s="253">
        <f t="shared" si="707"/>
        <v>1.3114160043506457E-22</v>
      </c>
      <c r="U2074">
        <f t="shared" si="712"/>
        <v>1.0447919705963241E-56</v>
      </c>
      <c r="V2074" s="253">
        <f t="shared" si="713"/>
        <v>1.3114160043506457E-22</v>
      </c>
      <c r="W2074" s="253">
        <f t="shared" si="714"/>
        <v>1.5760938265501573E-22</v>
      </c>
      <c r="X2074">
        <f t="shared" si="708"/>
        <v>113.65676595692612</v>
      </c>
      <c r="Y2074">
        <f t="shared" si="709"/>
        <v>15.595425926280697</v>
      </c>
      <c r="Z2074" s="55">
        <f t="shared" si="710"/>
        <v>8.5124747496230029</v>
      </c>
      <c r="AA2074" s="477">
        <f t="shared" si="715"/>
        <v>1.9768988597434888E-40</v>
      </c>
      <c r="AB2074" s="253">
        <f t="shared" si="716"/>
        <v>1179162280923770.8</v>
      </c>
      <c r="AC2074" s="261">
        <f t="shared" si="717"/>
        <v>3.4048426783948076E-7</v>
      </c>
      <c r="AD2074" s="435">
        <f t="shared" si="719"/>
        <v>-1.5404755755581276E-2</v>
      </c>
      <c r="AE2074" s="478">
        <f t="shared" si="718"/>
        <v>-5.2318781614303575E-2</v>
      </c>
    </row>
    <row r="2075" spans="17:31" x14ac:dyDescent="0.3">
      <c r="Q2075" s="353">
        <v>2046</v>
      </c>
      <c r="R2075" s="54">
        <f t="shared" si="711"/>
        <v>1.5730834872404964E-55</v>
      </c>
      <c r="S2075" s="253">
        <f t="shared" si="706"/>
        <v>2.8148796507068559E-22</v>
      </c>
      <c r="T2075" s="253">
        <f t="shared" si="707"/>
        <v>1.2784296644650082E-22</v>
      </c>
      <c r="U2075">
        <f t="shared" si="712"/>
        <v>9.8032646302407623E-57</v>
      </c>
      <c r="V2075" s="253">
        <f t="shared" si="713"/>
        <v>1.2784296644650082E-22</v>
      </c>
      <c r="W2075" s="253">
        <f t="shared" si="714"/>
        <v>1.5364499862418477E-22</v>
      </c>
      <c r="X2075">
        <f t="shared" si="708"/>
        <v>113.65676595692612</v>
      </c>
      <c r="Y2075">
        <f t="shared" si="709"/>
        <v>15.595425926280697</v>
      </c>
      <c r="Z2075" s="55">
        <f t="shared" si="710"/>
        <v>8.5124747496230029</v>
      </c>
      <c r="AA2075" s="477">
        <f t="shared" si="715"/>
        <v>1.8734699200270035E-40</v>
      </c>
      <c r="AB2075" s="253">
        <f t="shared" si="716"/>
        <v>1190953903733008.5</v>
      </c>
      <c r="AC2075" s="261">
        <f t="shared" si="717"/>
        <v>3.3523919085479452E-7</v>
      </c>
      <c r="AD2075" s="435">
        <f t="shared" si="719"/>
        <v>-1.5404755755584551E-2</v>
      </c>
      <c r="AE2075" s="478">
        <f t="shared" si="718"/>
        <v>-5.2318781614303575E-2</v>
      </c>
    </row>
    <row r="2076" spans="17:31" x14ac:dyDescent="0.3">
      <c r="Q2076" s="353">
        <v>2047</v>
      </c>
      <c r="R2076" s="54">
        <f t="shared" si="711"/>
        <v>1.4760214611985089E-55</v>
      </c>
      <c r="S2076" s="253">
        <f t="shared" si="706"/>
        <v>2.7440763536696335E-22</v>
      </c>
      <c r="T2076" s="253">
        <f t="shared" si="707"/>
        <v>1.2462730373596246E-22</v>
      </c>
      <c r="U2076">
        <f t="shared" si="712"/>
        <v>9.198385909845516E-57</v>
      </c>
      <c r="V2076" s="253">
        <f t="shared" si="713"/>
        <v>1.2462730373596246E-22</v>
      </c>
      <c r="W2076" s="253">
        <f t="shared" si="714"/>
        <v>1.4978033163100088E-22</v>
      </c>
      <c r="X2076">
        <f t="shared" si="708"/>
        <v>113.65676595692612</v>
      </c>
      <c r="Y2076">
        <f t="shared" si="709"/>
        <v>15.595425926280697</v>
      </c>
      <c r="Z2076" s="55">
        <f t="shared" si="710"/>
        <v>8.5124747496230029</v>
      </c>
      <c r="AA2076" s="477">
        <f t="shared" si="715"/>
        <v>1.7754522564201439E-40</v>
      </c>
      <c r="AB2076" s="253">
        <f t="shared" si="716"/>
        <v>1202863442770338.5</v>
      </c>
      <c r="AC2076" s="261">
        <f t="shared" si="717"/>
        <v>3.3007491299997768E-7</v>
      </c>
      <c r="AD2076" s="435">
        <f t="shared" si="719"/>
        <v>-1.540475575558138E-2</v>
      </c>
      <c r="AE2076" s="478">
        <f t="shared" si="718"/>
        <v>-5.2318781614303568E-2</v>
      </c>
    </row>
    <row r="2077" spans="17:31" x14ac:dyDescent="0.3">
      <c r="Q2077" s="353">
        <v>2048</v>
      </c>
      <c r="R2077" s="54">
        <f t="shared" si="711"/>
        <v>1.3849483333782561E-55</v>
      </c>
      <c r="S2077" s="253">
        <f t="shared" si="706"/>
        <v>2.6750539877887875E-22</v>
      </c>
      <c r="T2077" s="253">
        <f t="shared" si="707"/>
        <v>1.2149252530834933E-22</v>
      </c>
      <c r="U2077">
        <f t="shared" si="712"/>
        <v>8.6308292734893266E-57</v>
      </c>
      <c r="V2077" s="253">
        <f t="shared" si="713"/>
        <v>1.2149252530834933E-22</v>
      </c>
      <c r="W2077" s="253">
        <f t="shared" si="714"/>
        <v>1.4601287347052943E-22</v>
      </c>
      <c r="X2077">
        <f t="shared" si="708"/>
        <v>113.65676595692612</v>
      </c>
      <c r="Y2077">
        <f t="shared" si="709"/>
        <v>15.595425926280697</v>
      </c>
      <c r="Z2077" s="55">
        <f t="shared" si="710"/>
        <v>8.5124747496230029</v>
      </c>
      <c r="AA2077" s="477">
        <f t="shared" si="715"/>
        <v>1.6825627575498759E-40</v>
      </c>
      <c r="AB2077" s="253">
        <f t="shared" si="716"/>
        <v>1214892077198042</v>
      </c>
      <c r="AC2077" s="261">
        <f t="shared" si="717"/>
        <v>3.2499018958416373E-7</v>
      </c>
      <c r="AD2077" s="435">
        <f t="shared" si="719"/>
        <v>-1.5404755755595073E-2</v>
      </c>
      <c r="AE2077" s="478">
        <f t="shared" si="718"/>
        <v>-5.2318781614303596E-2</v>
      </c>
    </row>
    <row r="2078" spans="17:31" x14ac:dyDescent="0.3">
      <c r="Q2078" s="353">
        <v>2049</v>
      </c>
      <c r="R2078" s="54">
        <f t="shared" si="711"/>
        <v>1.2994945781951933E-55</v>
      </c>
      <c r="S2078" s="253">
        <f t="shared" si="706"/>
        <v>2.6077677569048485E-22</v>
      </c>
      <c r="T2078" s="253">
        <f t="shared" si="707"/>
        <v>1.1843659666321281E-22</v>
      </c>
      <c r="U2078">
        <f t="shared" si="712"/>
        <v>8.098291882751781E-57</v>
      </c>
      <c r="V2078" s="253">
        <f t="shared" si="713"/>
        <v>1.1843659666321281E-22</v>
      </c>
      <c r="W2078" s="253">
        <f t="shared" si="714"/>
        <v>1.4234017902727205E-22</v>
      </c>
      <c r="X2078">
        <f t="shared" si="708"/>
        <v>113.65676595692612</v>
      </c>
      <c r="Y2078">
        <f t="shared" si="709"/>
        <v>15.595425926280697</v>
      </c>
      <c r="Z2078" s="55">
        <f t="shared" si="710"/>
        <v>8.5124747496230029</v>
      </c>
      <c r="AA2078" s="477">
        <f t="shared" si="715"/>
        <v>1.5945331240852634E-40</v>
      </c>
      <c r="AB2078" s="253">
        <f t="shared" si="716"/>
        <v>1227040997970022.5</v>
      </c>
      <c r="AC2078" s="261">
        <f t="shared" si="717"/>
        <v>3.199837950906585E-7</v>
      </c>
      <c r="AD2078" s="435">
        <f t="shared" si="719"/>
        <v>-1.5404755755584762E-2</v>
      </c>
      <c r="AE2078" s="478">
        <f t="shared" si="718"/>
        <v>-5.2318781614303617E-2</v>
      </c>
    </row>
    <row r="2079" spans="17:31" x14ac:dyDescent="0.3">
      <c r="Q2079" s="353">
        <v>2050</v>
      </c>
      <c r="R2079" s="54">
        <f t="shared" si="711"/>
        <v>1.2193134704451756E-55</v>
      </c>
      <c r="S2079" s="253">
        <f t="shared" ref="S2079:S2142" si="720">$C$11*R2079^$C$7</f>
        <v>2.5421739916261768E-22</v>
      </c>
      <c r="T2079" s="253">
        <f t="shared" ref="T2079:T2142" si="721">$C$8*S2079</f>
        <v>1.1545753447434975E-22</v>
      </c>
      <c r="U2079">
        <f t="shared" si="712"/>
        <v>7.5986129884051519E-57</v>
      </c>
      <c r="V2079" s="253">
        <f t="shared" si="713"/>
        <v>1.1545753447434975E-22</v>
      </c>
      <c r="W2079" s="253">
        <f t="shared" si="714"/>
        <v>1.3875986468826793E-22</v>
      </c>
      <c r="X2079">
        <f t="shared" ref="X2079:X2142" si="722">(($C$8*$C$11)/($C$9+$C$10))^(1/(1-$C$7))</f>
        <v>113.65676595692612</v>
      </c>
      <c r="Y2079">
        <f t="shared" ref="Y2079:Y2142" si="723">$C$11*$C$17^$C$7</f>
        <v>15.595425926280697</v>
      </c>
      <c r="Z2079" s="55">
        <f t="shared" ref="Z2079:Z2142" si="724">(1-$C$8)*Y2079</f>
        <v>8.5124747496230029</v>
      </c>
      <c r="AA2079" s="477">
        <f t="shared" si="715"/>
        <v>1.5111090937894734E-40</v>
      </c>
      <c r="AB2079" s="253">
        <f t="shared" si="716"/>
        <v>1239311407949722.8</v>
      </c>
      <c r="AC2079" s="261">
        <f t="shared" si="717"/>
        <v>3.1505452288154086E-7</v>
      </c>
      <c r="AD2079" s="435">
        <f t="shared" si="719"/>
        <v>-1.5404755755587802E-2</v>
      </c>
      <c r="AE2079" s="478">
        <f t="shared" si="718"/>
        <v>-5.2318781614303526E-2</v>
      </c>
    </row>
    <row r="2080" spans="17:31" x14ac:dyDescent="0.3">
      <c r="Q2080" s="353">
        <v>2051</v>
      </c>
      <c r="R2080" s="54">
        <f t="shared" ref="R2080:R2143" si="725">AA2080/AB2080</f>
        <v>1.1440796784807682E-55</v>
      </c>
      <c r="S2080" s="253">
        <f t="shared" si="720"/>
        <v>2.4782301209871033E-22</v>
      </c>
      <c r="T2080" s="253">
        <f t="shared" si="721"/>
        <v>1.1255340530260427E-22</v>
      </c>
      <c r="U2080">
        <f t="shared" ref="U2080:U2143" si="726">($C$9+$C$10)*R2080</f>
        <v>7.1297651632605665E-57</v>
      </c>
      <c r="V2080" s="253">
        <f t="shared" ref="V2080:V2143" si="727">T2080-U2080</f>
        <v>1.1255340530260427E-22</v>
      </c>
      <c r="W2080" s="253">
        <f t="shared" ref="W2080:W2143" si="728">(1-$C$8)*S2080</f>
        <v>1.3526960679610606E-22</v>
      </c>
      <c r="X2080">
        <f t="shared" si="722"/>
        <v>113.65676595692612</v>
      </c>
      <c r="Y2080">
        <f t="shared" si="723"/>
        <v>15.595425926280697</v>
      </c>
      <c r="Z2080" s="55">
        <f t="shared" si="724"/>
        <v>8.5124747496230029</v>
      </c>
      <c r="AA2080" s="477">
        <f t="shared" ref="AA2080:AA2143" si="729">AA2079*(1-$C$9)</f>
        <v>1.4320497071161138E-40</v>
      </c>
      <c r="AB2080" s="253">
        <f t="shared" ref="AB2080:AB2143" si="730">AB2079*(1+$C$10)</f>
        <v>1251704522029220</v>
      </c>
      <c r="AC2080" s="261">
        <f t="shared" ref="AC2080:AC2143" si="731">$C$11*(AA2080^$C$7)*(AB2080^(1-$C$7))</f>
        <v>3.102011849068562E-7</v>
      </c>
      <c r="AD2080" s="435">
        <f t="shared" si="719"/>
        <v>-1.5404755755591824E-2</v>
      </c>
      <c r="AE2080" s="478">
        <f t="shared" ref="AE2080:AE2143" si="732">(AA2080-AA2079)/AA2079</f>
        <v>-5.2318781614303533E-2</v>
      </c>
    </row>
    <row r="2081" spans="17:31" x14ac:dyDescent="0.3">
      <c r="Q2081" s="353">
        <v>2052</v>
      </c>
      <c r="R2081" s="54">
        <f t="shared" si="725"/>
        <v>1.0734879441910597E-55</v>
      </c>
      <c r="S2081" s="253">
        <f t="shared" si="720"/>
        <v>2.4158946448189728E-22</v>
      </c>
      <c r="T2081" s="253">
        <f t="shared" si="721"/>
        <v>1.0972232434104779E-22</v>
      </c>
      <c r="U2081">
        <f t="shared" si="726"/>
        <v>6.6898460759630369E-57</v>
      </c>
      <c r="V2081" s="253">
        <f t="shared" si="727"/>
        <v>1.0972232434104779E-22</v>
      </c>
      <c r="W2081" s="253">
        <f t="shared" si="728"/>
        <v>1.3186714014084949E-22</v>
      </c>
      <c r="X2081">
        <f t="shared" si="722"/>
        <v>113.65676595692612</v>
      </c>
      <c r="Y2081">
        <f t="shared" si="723"/>
        <v>15.595425926280697</v>
      </c>
      <c r="Z2081" s="55">
        <f t="shared" si="724"/>
        <v>8.5124747496230029</v>
      </c>
      <c r="AA2081" s="477">
        <f t="shared" si="729"/>
        <v>1.3571266112286784E-40</v>
      </c>
      <c r="AB2081" s="253">
        <f t="shared" si="730"/>
        <v>1264221567249512.3</v>
      </c>
      <c r="AC2081" s="261">
        <f t="shared" si="731"/>
        <v>3.0542261141827428E-7</v>
      </c>
      <c r="AD2081" s="435">
        <f t="shared" ref="AD2081:AD2144" si="733">(AC2081-AC2080)/AC2080</f>
        <v>-1.5404755755580951E-2</v>
      </c>
      <c r="AE2081" s="478">
        <f t="shared" si="732"/>
        <v>-5.2318781614303617E-2</v>
      </c>
    </row>
    <row r="2082" spans="17:31" x14ac:dyDescent="0.3">
      <c r="Q2082" s="353">
        <v>2053</v>
      </c>
      <c r="R2082" s="54">
        <f t="shared" si="725"/>
        <v>1.0072518444290494E-55</v>
      </c>
      <c r="S2082" s="253">
        <f t="shared" si="720"/>
        <v>2.3551271068161483E-22</v>
      </c>
      <c r="T2082" s="253">
        <f t="shared" si="721"/>
        <v>1.0696245419172162E-22</v>
      </c>
      <c r="U2082">
        <f t="shared" si="726"/>
        <v>6.2770707723578426E-57</v>
      </c>
      <c r="V2082" s="253">
        <f t="shared" si="727"/>
        <v>1.0696245419172162E-22</v>
      </c>
      <c r="W2082" s="253">
        <f t="shared" si="728"/>
        <v>1.2855025648989321E-22</v>
      </c>
      <c r="X2082">
        <f t="shared" si="722"/>
        <v>113.65676595692612</v>
      </c>
      <c r="Y2082">
        <f t="shared" si="723"/>
        <v>15.595425926280697</v>
      </c>
      <c r="Z2082" s="55">
        <f t="shared" si="724"/>
        <v>8.5124747496230029</v>
      </c>
      <c r="AA2082" s="477">
        <f t="shared" si="729"/>
        <v>1.2861234004328453E-40</v>
      </c>
      <c r="AB2082" s="253">
        <f t="shared" si="730"/>
        <v>1276863782922007.5</v>
      </c>
      <c r="AC2082" s="261">
        <f t="shared" si="731"/>
        <v>3.0071765068714082E-7</v>
      </c>
      <c r="AD2082" s="435">
        <f t="shared" si="733"/>
        <v>-1.5404755755591535E-2</v>
      </c>
      <c r="AE2082" s="478">
        <f t="shared" si="732"/>
        <v>-5.2318781614303596E-2</v>
      </c>
    </row>
    <row r="2083" spans="17:31" x14ac:dyDescent="0.3">
      <c r="Q2083" s="353">
        <v>2054</v>
      </c>
      <c r="R2083" s="54">
        <f t="shared" si="725"/>
        <v>9.4510262886114981E-56</v>
      </c>
      <c r="S2083" s="253">
        <f t="shared" si="720"/>
        <v>2.295888068279476E-22</v>
      </c>
      <c r="T2083" s="253">
        <f t="shared" si="721"/>
        <v>1.0427200367314793E-22</v>
      </c>
      <c r="U2083">
        <f t="shared" si="726"/>
        <v>5.8897644331102217E-57</v>
      </c>
      <c r="V2083" s="253">
        <f t="shared" si="727"/>
        <v>1.0427200367314793E-22</v>
      </c>
      <c r="W2083" s="253">
        <f t="shared" si="728"/>
        <v>1.2531680315479967E-22</v>
      </c>
      <c r="X2083">
        <f t="shared" si="722"/>
        <v>113.65676595692612</v>
      </c>
      <c r="Y2083">
        <f t="shared" si="723"/>
        <v>15.595425926280697</v>
      </c>
      <c r="Z2083" s="55">
        <f t="shared" si="724"/>
        <v>8.5124747496230029</v>
      </c>
      <c r="AA2083" s="477">
        <f t="shared" si="729"/>
        <v>1.2188349911165537E-40</v>
      </c>
      <c r="AB2083" s="253">
        <f t="shared" si="730"/>
        <v>1289632420751227.5</v>
      </c>
      <c r="AC2083" s="261">
        <f t="shared" si="731"/>
        <v>2.9608516872691213E-7</v>
      </c>
      <c r="AD2083" s="435">
        <f t="shared" si="733"/>
        <v>-1.5404755755584868E-2</v>
      </c>
      <c r="AE2083" s="478">
        <f t="shared" si="732"/>
        <v>-5.2318781614303631E-2</v>
      </c>
    </row>
    <row r="2084" spans="17:31" x14ac:dyDescent="0.3">
      <c r="Q2084" s="353">
        <v>2055</v>
      </c>
      <c r="R2084" s="54">
        <f t="shared" si="725"/>
        <v>8.8678812952342488E-56</v>
      </c>
      <c r="S2084" s="253">
        <f t="shared" si="720"/>
        <v>2.2381390825202656E-22</v>
      </c>
      <c r="T2084" s="253">
        <f t="shared" si="721"/>
        <v>1.0164922665783921E-22</v>
      </c>
      <c r="U2084">
        <f t="shared" si="726"/>
        <v>5.5263555781927085E-57</v>
      </c>
      <c r="V2084" s="253">
        <f t="shared" si="727"/>
        <v>1.0164922665783921E-22</v>
      </c>
      <c r="W2084" s="253">
        <f t="shared" si="728"/>
        <v>1.2216468159418736E-22</v>
      </c>
      <c r="X2084">
        <f t="shared" si="722"/>
        <v>113.65676595692612</v>
      </c>
      <c r="Y2084">
        <f t="shared" si="723"/>
        <v>15.595425926280697</v>
      </c>
      <c r="Z2084" s="55">
        <f t="shared" si="724"/>
        <v>8.5124747496230029</v>
      </c>
      <c r="AA2084" s="477">
        <f t="shared" si="729"/>
        <v>1.155067029392455E-40</v>
      </c>
      <c r="AB2084" s="253">
        <f t="shared" si="730"/>
        <v>1302528744958739.8</v>
      </c>
      <c r="AC2084" s="261">
        <f t="shared" si="731"/>
        <v>2.9152404901982404E-7</v>
      </c>
      <c r="AD2084" s="435">
        <f t="shared" si="733"/>
        <v>-1.5404755755581057E-2</v>
      </c>
      <c r="AE2084" s="478">
        <f t="shared" si="732"/>
        <v>-5.2318781614303582E-2</v>
      </c>
    </row>
    <row r="2085" spans="17:31" x14ac:dyDescent="0.3">
      <c r="Q2085" s="353">
        <v>2056</v>
      </c>
      <c r="R2085" s="54">
        <f t="shared" si="725"/>
        <v>8.3207173766013075E-56</v>
      </c>
      <c r="S2085" s="253">
        <f t="shared" si="720"/>
        <v>2.1818426699079318E-22</v>
      </c>
      <c r="T2085" s="253">
        <f t="shared" si="721"/>
        <v>9.9092420939040662E-23</v>
      </c>
      <c r="U2085">
        <f t="shared" si="726"/>
        <v>5.1853696906675798E-57</v>
      </c>
      <c r="V2085" s="253">
        <f t="shared" si="727"/>
        <v>9.9092420939040662E-23</v>
      </c>
      <c r="W2085" s="253">
        <f t="shared" si="728"/>
        <v>1.1909184605175252E-22</v>
      </c>
      <c r="X2085">
        <f t="shared" si="722"/>
        <v>113.65676595692612</v>
      </c>
      <c r="Y2085">
        <f t="shared" si="723"/>
        <v>15.595425926280697</v>
      </c>
      <c r="Z2085" s="55">
        <f t="shared" si="724"/>
        <v>8.5124747496230029</v>
      </c>
      <c r="AA2085" s="477">
        <f t="shared" si="729"/>
        <v>1.0946353297317887E-40</v>
      </c>
      <c r="AB2085" s="253">
        <f t="shared" si="730"/>
        <v>1315554032408327.3</v>
      </c>
      <c r="AC2085" s="261">
        <f t="shared" si="731"/>
        <v>2.8703319224779354E-7</v>
      </c>
      <c r="AD2085" s="435">
        <f t="shared" si="733"/>
        <v>-1.5404755755588162E-2</v>
      </c>
      <c r="AE2085" s="478">
        <f t="shared" si="732"/>
        <v>-5.2318781614303672E-2</v>
      </c>
    </row>
    <row r="2086" spans="17:31" x14ac:dyDescent="0.3">
      <c r="Q2086" s="353">
        <v>2057</v>
      </c>
      <c r="R2086" s="54">
        <f t="shared" si="725"/>
        <v>7.807314436931249E-56</v>
      </c>
      <c r="S2086" s="253">
        <f t="shared" si="720"/>
        <v>2.1269622935454315E-22</v>
      </c>
      <c r="T2086" s="253">
        <f t="shared" si="721"/>
        <v>9.6599927125985234E-23</v>
      </c>
      <c r="U2086">
        <f t="shared" si="726"/>
        <v>4.8654232338931808E-57</v>
      </c>
      <c r="V2086" s="253">
        <f t="shared" si="727"/>
        <v>9.6599927125985234E-23</v>
      </c>
      <c r="W2086" s="253">
        <f t="shared" si="728"/>
        <v>1.1609630222855792E-22</v>
      </c>
      <c r="X2086">
        <f t="shared" si="722"/>
        <v>113.65676595692612</v>
      </c>
      <c r="Y2086">
        <f t="shared" si="723"/>
        <v>15.595425926280697</v>
      </c>
      <c r="Z2086" s="55">
        <f t="shared" si="724"/>
        <v>8.5124747496230029</v>
      </c>
      <c r="AA2086" s="477">
        <f t="shared" si="729"/>
        <v>1.03736534296825E-40</v>
      </c>
      <c r="AB2086" s="253">
        <f t="shared" si="730"/>
        <v>1328709572732410.5</v>
      </c>
      <c r="AC2086" s="261">
        <f t="shared" si="731"/>
        <v>2.8261151602746944E-7</v>
      </c>
      <c r="AD2086" s="435">
        <f t="shared" si="733"/>
        <v>-1.5404755755588355E-2</v>
      </c>
      <c r="AE2086" s="478">
        <f t="shared" si="732"/>
        <v>-5.2318781614303644E-2</v>
      </c>
    </row>
    <row r="2087" spans="17:31" x14ac:dyDescent="0.3">
      <c r="Q2087" s="353">
        <v>2058</v>
      </c>
      <c r="R2087" s="54">
        <f t="shared" si="725"/>
        <v>7.3255893642685584E-56</v>
      </c>
      <c r="S2087" s="253">
        <f t="shared" si="720"/>
        <v>2.0734623355564452E-22</v>
      </c>
      <c r="T2087" s="253">
        <f t="shared" si="721"/>
        <v>9.4170127566932091E-23</v>
      </c>
      <c r="U2087">
        <f t="shared" si="726"/>
        <v>4.5652180378791737E-57</v>
      </c>
      <c r="V2087" s="253">
        <f t="shared" si="727"/>
        <v>9.4170127566932091E-23</v>
      </c>
      <c r="W2087" s="253">
        <f t="shared" si="728"/>
        <v>1.1317610598871243E-22</v>
      </c>
      <c r="X2087">
        <f t="shared" si="722"/>
        <v>113.65676595692612</v>
      </c>
      <c r="Y2087">
        <f t="shared" si="723"/>
        <v>15.595425926280697</v>
      </c>
      <c r="Z2087" s="55">
        <f t="shared" si="724"/>
        <v>8.5124747496230029</v>
      </c>
      <c r="AA2087" s="477">
        <f t="shared" si="729"/>
        <v>9.8309165213524701E-41</v>
      </c>
      <c r="AB2087" s="253">
        <f t="shared" si="730"/>
        <v>1341996668459734.5</v>
      </c>
      <c r="AC2087" s="261">
        <f t="shared" si="731"/>
        <v>2.782579546493489E-7</v>
      </c>
      <c r="AD2087" s="435">
        <f t="shared" si="733"/>
        <v>-1.5404755755591313E-2</v>
      </c>
      <c r="AE2087" s="478">
        <f t="shared" si="732"/>
        <v>-5.2318781614303554E-2</v>
      </c>
    </row>
    <row r="2088" spans="17:31" x14ac:dyDescent="0.3">
      <c r="Q2088" s="353">
        <v>2059</v>
      </c>
      <c r="R2088" s="54">
        <f t="shared" si="725"/>
        <v>6.8735875783399285E-56</v>
      </c>
      <c r="S2088" s="253">
        <f t="shared" si="720"/>
        <v>2.0213080739691019E-22</v>
      </c>
      <c r="T2088" s="253">
        <f t="shared" si="721"/>
        <v>9.1801445299298213E-23</v>
      </c>
      <c r="U2088">
        <f t="shared" si="726"/>
        <v>4.283536032013559E-57</v>
      </c>
      <c r="V2088" s="253">
        <f t="shared" si="727"/>
        <v>9.1801445299298213E-23</v>
      </c>
      <c r="W2088" s="253">
        <f t="shared" si="728"/>
        <v>1.1032936209761198E-22</v>
      </c>
      <c r="X2088">
        <f t="shared" si="722"/>
        <v>113.65676595692612</v>
      </c>
      <c r="Y2088">
        <f t="shared" si="723"/>
        <v>15.595425926280697</v>
      </c>
      <c r="Z2088" s="55">
        <f t="shared" si="724"/>
        <v>8.5124747496230029</v>
      </c>
      <c r="AA2088" s="477">
        <f t="shared" si="729"/>
        <v>9.3165749468033813E-41</v>
      </c>
      <c r="AB2088" s="253">
        <f t="shared" si="730"/>
        <v>1355416635144331.8</v>
      </c>
      <c r="AC2088" s="261">
        <f t="shared" si="731"/>
        <v>2.7397145882092708E-7</v>
      </c>
      <c r="AD2088" s="435">
        <f t="shared" si="733"/>
        <v>-1.5404755755584825E-2</v>
      </c>
      <c r="AE2088" s="478">
        <f t="shared" si="732"/>
        <v>-5.2318781614303568E-2</v>
      </c>
    </row>
    <row r="2089" spans="17:31" x14ac:dyDescent="0.3">
      <c r="Q2089" s="353">
        <v>2060</v>
      </c>
      <c r="R2089" s="54">
        <f t="shared" si="725"/>
        <v>6.4494750999227442E-56</v>
      </c>
      <c r="S2089" s="253">
        <f t="shared" si="720"/>
        <v>1.9704656601810053E-22</v>
      </c>
      <c r="T2089" s="253">
        <f t="shared" si="721"/>
        <v>8.9492343026190899E-23</v>
      </c>
      <c r="U2089">
        <f t="shared" si="726"/>
        <v>4.0192343027897433E-57</v>
      </c>
      <c r="V2089" s="253">
        <f t="shared" si="727"/>
        <v>8.9492343026190899E-23</v>
      </c>
      <c r="W2089" s="253">
        <f t="shared" si="728"/>
        <v>1.0755422299190964E-22</v>
      </c>
      <c r="X2089">
        <f t="shared" si="722"/>
        <v>113.65676595692612</v>
      </c>
      <c r="Y2089">
        <f t="shared" si="723"/>
        <v>15.595425926280697</v>
      </c>
      <c r="Z2089" s="55">
        <f t="shared" si="724"/>
        <v>8.5124747496230029</v>
      </c>
      <c r="AA2089" s="477">
        <f t="shared" si="729"/>
        <v>8.8291430967682832E-41</v>
      </c>
      <c r="AB2089" s="253">
        <f t="shared" si="730"/>
        <v>1368970801495775</v>
      </c>
      <c r="AC2089" s="261">
        <f t="shared" si="731"/>
        <v>2.6975099541378856E-7</v>
      </c>
      <c r="AD2089" s="435">
        <f t="shared" si="733"/>
        <v>-1.5404755755587992E-2</v>
      </c>
      <c r="AE2089" s="478">
        <f t="shared" si="732"/>
        <v>-5.2318781614303575E-2</v>
      </c>
    </row>
    <row r="2090" spans="17:31" x14ac:dyDescent="0.3">
      <c r="Q2090" s="353">
        <v>2061</v>
      </c>
      <c r="R2090" s="54">
        <f t="shared" si="725"/>
        <v>6.0515311095475228E-56</v>
      </c>
      <c r="S2090" s="253">
        <f t="shared" si="720"/>
        <v>1.9209020969912363E-22</v>
      </c>
      <c r="T2090" s="253">
        <f t="shared" si="721"/>
        <v>8.7241322118690461E-23</v>
      </c>
      <c r="U2090">
        <f t="shared" si="726"/>
        <v>3.7712404564805636E-57</v>
      </c>
      <c r="V2090" s="253">
        <f t="shared" si="727"/>
        <v>8.7241322118690461E-23</v>
      </c>
      <c r="W2090" s="253">
        <f t="shared" si="728"/>
        <v>1.0484888758043317E-22</v>
      </c>
      <c r="X2090">
        <f t="shared" si="722"/>
        <v>113.65676595692612</v>
      </c>
      <c r="Y2090">
        <f t="shared" si="723"/>
        <v>15.595425926280697</v>
      </c>
      <c r="Z2090" s="55">
        <f t="shared" si="724"/>
        <v>8.5124747496230029</v>
      </c>
      <c r="AA2090" s="477">
        <f t="shared" si="729"/>
        <v>8.3672130872470271E-41</v>
      </c>
      <c r="AB2090" s="253">
        <f t="shared" si="730"/>
        <v>1382660509510732.8</v>
      </c>
      <c r="AC2090" s="261">
        <f t="shared" si="731"/>
        <v>2.6559554721461331E-7</v>
      </c>
      <c r="AD2090" s="435">
        <f t="shared" si="733"/>
        <v>-1.5404755755584676E-2</v>
      </c>
      <c r="AE2090" s="478">
        <f t="shared" si="732"/>
        <v>-5.231878161430361E-2</v>
      </c>
    </row>
    <row r="2091" spans="17:31" x14ac:dyDescent="0.3">
      <c r="Q2091" s="353">
        <v>2062</v>
      </c>
      <c r="R2091" s="54">
        <f t="shared" si="725"/>
        <v>5.6781409653415264E-56</v>
      </c>
      <c r="S2091" s="253">
        <f t="shared" si="720"/>
        <v>1.8725852171848329E-22</v>
      </c>
      <c r="T2091" s="253">
        <f t="shared" si="721"/>
        <v>8.5046921643224835E-23</v>
      </c>
      <c r="U2091">
        <f t="shared" si="726"/>
        <v>3.5385482679434956E-57</v>
      </c>
      <c r="V2091" s="253">
        <f t="shared" si="727"/>
        <v>8.5046921643224835E-23</v>
      </c>
      <c r="W2091" s="253">
        <f t="shared" si="728"/>
        <v>1.0221160007525846E-22</v>
      </c>
      <c r="X2091">
        <f t="shared" si="722"/>
        <v>113.65676595692612</v>
      </c>
      <c r="Y2091">
        <f t="shared" si="723"/>
        <v>15.595425926280697</v>
      </c>
      <c r="Z2091" s="55">
        <f t="shared" si="724"/>
        <v>8.5124747496230029</v>
      </c>
      <c r="AA2091" s="477">
        <f t="shared" si="729"/>
        <v>7.9294506930150065E-41</v>
      </c>
      <c r="AB2091" s="253">
        <f t="shared" si="730"/>
        <v>1396487114605840</v>
      </c>
      <c r="AC2091" s="261">
        <f t="shared" si="731"/>
        <v>2.6150411268000043E-7</v>
      </c>
      <c r="AD2091" s="435">
        <f t="shared" si="733"/>
        <v>-1.5404755755588096E-2</v>
      </c>
      <c r="AE2091" s="478">
        <f t="shared" si="732"/>
        <v>-5.2318781614303644E-2</v>
      </c>
    </row>
    <row r="2092" spans="17:31" x14ac:dyDescent="0.3">
      <c r="Q2092" s="353">
        <v>2063</v>
      </c>
      <c r="R2092" s="54">
        <f t="shared" si="725"/>
        <v>5.3277896516837539E-56</v>
      </c>
      <c r="S2092" s="253">
        <f t="shared" si="720"/>
        <v>1.8254836626560208E-22</v>
      </c>
      <c r="T2092" s="253">
        <f t="shared" si="721"/>
        <v>8.2907717413412431E-23</v>
      </c>
      <c r="U2092">
        <f t="shared" si="726"/>
        <v>3.3202135979022646E-57</v>
      </c>
      <c r="V2092" s="253">
        <f t="shared" si="727"/>
        <v>8.2907717413412431E-23</v>
      </c>
      <c r="W2092" s="253">
        <f t="shared" si="728"/>
        <v>9.9640648852189649E-23</v>
      </c>
      <c r="X2092">
        <f t="shared" si="722"/>
        <v>113.65676595692612</v>
      </c>
      <c r="Y2092">
        <f t="shared" si="723"/>
        <v>15.595425926280697</v>
      </c>
      <c r="Z2092" s="55">
        <f t="shared" si="724"/>
        <v>8.5124747496230029</v>
      </c>
      <c r="AA2092" s="477">
        <f t="shared" si="729"/>
        <v>7.5145914938857662E-41</v>
      </c>
      <c r="AB2092" s="253">
        <f t="shared" si="730"/>
        <v>1410451985751898.5</v>
      </c>
      <c r="AC2092" s="261">
        <f t="shared" si="731"/>
        <v>2.5747570569508417E-7</v>
      </c>
      <c r="AD2092" s="435">
        <f t="shared" si="733"/>
        <v>-1.5404755755584514E-2</v>
      </c>
      <c r="AE2092" s="478">
        <f t="shared" si="732"/>
        <v>-5.2318781614303589E-2</v>
      </c>
    </row>
    <row r="2093" spans="17:31" x14ac:dyDescent="0.3">
      <c r="Q2093" s="353">
        <v>2064</v>
      </c>
      <c r="R2093" s="54">
        <f t="shared" si="725"/>
        <v>4.9990556320894702E-56</v>
      </c>
      <c r="S2093" s="253">
        <f t="shared" si="720"/>
        <v>1.7795668640564293E-22</v>
      </c>
      <c r="T2093" s="253">
        <f t="shared" si="721"/>
        <v>8.0822321065748249E-23</v>
      </c>
      <c r="U2093">
        <f t="shared" si="726"/>
        <v>3.115350562139381E-57</v>
      </c>
      <c r="V2093" s="253">
        <f t="shared" si="727"/>
        <v>8.0822321065748249E-23</v>
      </c>
      <c r="W2093" s="253">
        <f t="shared" si="728"/>
        <v>9.7134365339894677E-23</v>
      </c>
      <c r="X2093">
        <f t="shared" si="722"/>
        <v>113.65676595692612</v>
      </c>
      <c r="Y2093">
        <f t="shared" si="723"/>
        <v>15.595425926280697</v>
      </c>
      <c r="Z2093" s="55">
        <f t="shared" si="724"/>
        <v>8.5124747496230029</v>
      </c>
      <c r="AA2093" s="477">
        <f t="shared" si="729"/>
        <v>7.1214372225964533E-41</v>
      </c>
      <c r="AB2093" s="253">
        <f t="shared" si="730"/>
        <v>1424556505609417.5</v>
      </c>
      <c r="AC2093" s="261">
        <f t="shared" si="731"/>
        <v>2.5350935533585369E-7</v>
      </c>
      <c r="AD2093" s="435">
        <f t="shared" si="733"/>
        <v>-1.5404755755588199E-2</v>
      </c>
      <c r="AE2093" s="478">
        <f t="shared" si="732"/>
        <v>-5.231878161430361E-2</v>
      </c>
    </row>
    <row r="2094" spans="17:31" x14ac:dyDescent="0.3">
      <c r="Q2094" s="353">
        <v>2065</v>
      </c>
      <c r="R2094" s="54">
        <f t="shared" si="725"/>
        <v>4.6906050813826006E-56</v>
      </c>
      <c r="S2094" s="253">
        <f t="shared" si="720"/>
        <v>1.7348050209553412E-22</v>
      </c>
      <c r="T2094" s="253">
        <f t="shared" si="721"/>
        <v>7.8789379158544884E-23</v>
      </c>
      <c r="U2094">
        <f t="shared" si="726"/>
        <v>2.9231279370562499E-57</v>
      </c>
      <c r="V2094" s="253">
        <f t="shared" si="727"/>
        <v>7.8789379158544884E-23</v>
      </c>
      <c r="W2094" s="253">
        <f t="shared" si="728"/>
        <v>9.4691122936989238E-23</v>
      </c>
      <c r="X2094">
        <f t="shared" si="722"/>
        <v>113.65676595692612</v>
      </c>
      <c r="Y2094">
        <f t="shared" si="723"/>
        <v>15.595425926280697</v>
      </c>
      <c r="Z2094" s="55">
        <f t="shared" si="724"/>
        <v>8.5124747496230029</v>
      </c>
      <c r="AA2094" s="477">
        <f t="shared" si="729"/>
        <v>6.7488523037674572E-41</v>
      </c>
      <c r="AB2094" s="253">
        <f t="shared" si="730"/>
        <v>1438802070665511.8</v>
      </c>
      <c r="AC2094" s="261">
        <f t="shared" si="731"/>
        <v>2.4960410563514821E-7</v>
      </c>
      <c r="AD2094" s="435">
        <f t="shared" si="733"/>
        <v>-1.5404755755588315E-2</v>
      </c>
      <c r="AE2094" s="478">
        <f t="shared" si="732"/>
        <v>-5.2318781614303526E-2</v>
      </c>
    </row>
    <row r="2095" spans="17:31" x14ac:dyDescent="0.3">
      <c r="Q2095" s="353">
        <v>2066</v>
      </c>
      <c r="R2095" s="54">
        <f t="shared" si="725"/>
        <v>4.4011864737532691E-56</v>
      </c>
      <c r="S2095" s="253">
        <f t="shared" si="720"/>
        <v>1.6911690824989712E-22</v>
      </c>
      <c r="T2095" s="253">
        <f t="shared" si="721"/>
        <v>7.6807572293537904E-23</v>
      </c>
      <c r="U2095">
        <f t="shared" si="726"/>
        <v>2.7427657870165689E-57</v>
      </c>
      <c r="V2095" s="253">
        <f t="shared" si="727"/>
        <v>7.6807572293537904E-23</v>
      </c>
      <c r="W2095" s="253">
        <f t="shared" si="728"/>
        <v>9.2309335956359214E-23</v>
      </c>
      <c r="X2095">
        <f t="shared" si="722"/>
        <v>113.65676595692612</v>
      </c>
      <c r="Y2095">
        <f t="shared" si="723"/>
        <v>15.595425926280697</v>
      </c>
      <c r="Z2095" s="55">
        <f t="shared" si="724"/>
        <v>8.5124747496230029</v>
      </c>
      <c r="AA2095" s="477">
        <f t="shared" si="729"/>
        <v>6.3957605739394584E-41</v>
      </c>
      <c r="AB2095" s="253">
        <f t="shared" si="730"/>
        <v>1453190091372167</v>
      </c>
      <c r="AC2095" s="261">
        <f t="shared" si="731"/>
        <v>2.4575901535224762E-7</v>
      </c>
      <c r="AD2095" s="435">
        <f t="shared" si="733"/>
        <v>-1.540475575558457E-2</v>
      </c>
      <c r="AE2095" s="478">
        <f t="shared" si="732"/>
        <v>-5.2318781614303513E-2</v>
      </c>
    </row>
    <row r="2096" spans="17:31" x14ac:dyDescent="0.3">
      <c r="Q2096" s="353">
        <v>2067</v>
      </c>
      <c r="R2096" s="54">
        <f t="shared" si="725"/>
        <v>4.1296255047417267E-56</v>
      </c>
      <c r="S2096" s="253">
        <f t="shared" si="720"/>
        <v>1.6486307285561161E-22</v>
      </c>
      <c r="T2096" s="253">
        <f t="shared" si="721"/>
        <v>7.4875614259580689E-23</v>
      </c>
      <c r="U2096">
        <f t="shared" si="726"/>
        <v>2.5735322997885791E-57</v>
      </c>
      <c r="V2096" s="253">
        <f t="shared" si="727"/>
        <v>7.4875614259580689E-23</v>
      </c>
      <c r="W2096" s="253">
        <f t="shared" si="728"/>
        <v>8.9987458596030921E-23</v>
      </c>
      <c r="X2096">
        <f t="shared" si="722"/>
        <v>113.65676595692612</v>
      </c>
      <c r="Y2096">
        <f t="shared" si="723"/>
        <v>15.595425926280697</v>
      </c>
      <c r="Z2096" s="55">
        <f t="shared" si="724"/>
        <v>8.5124747496230029</v>
      </c>
      <c r="AA2096" s="477">
        <f t="shared" si="729"/>
        <v>6.0611421732141465E-41</v>
      </c>
      <c r="AB2096" s="253">
        <f t="shared" si="730"/>
        <v>1467721992285888.8</v>
      </c>
      <c r="AC2096" s="261">
        <f t="shared" si="731"/>
        <v>2.4197315774601242E-7</v>
      </c>
      <c r="AD2096" s="435">
        <f t="shared" si="733"/>
        <v>-1.5404755755588126E-2</v>
      </c>
      <c r="AE2096" s="478">
        <f t="shared" si="732"/>
        <v>-5.2318781614303651E-2</v>
      </c>
    </row>
    <row r="2097" spans="17:31" x14ac:dyDescent="0.3">
      <c r="Q2097" s="353">
        <v>2068</v>
      </c>
      <c r="R2097" s="54">
        <f t="shared" si="725"/>
        <v>3.8748203265448377E-56</v>
      </c>
      <c r="S2097" s="253">
        <f t="shared" si="720"/>
        <v>1.6071623513381746E-22</v>
      </c>
      <c r="T2097" s="253">
        <f t="shared" si="721"/>
        <v>7.2992251197883585E-23</v>
      </c>
      <c r="U2097">
        <f t="shared" si="726"/>
        <v>2.4147408172461228E-57</v>
      </c>
      <c r="V2097" s="253">
        <f t="shared" si="727"/>
        <v>7.2992251197883585E-23</v>
      </c>
      <c r="W2097" s="253">
        <f t="shared" si="728"/>
        <v>8.772398393593388E-23</v>
      </c>
      <c r="X2097">
        <f t="shared" si="722"/>
        <v>113.65676595692612</v>
      </c>
      <c r="Y2097">
        <f t="shared" si="723"/>
        <v>15.595425926280697</v>
      </c>
      <c r="Z2097" s="55">
        <f t="shared" si="724"/>
        <v>8.5124747496230029</v>
      </c>
      <c r="AA2097" s="477">
        <f t="shared" si="729"/>
        <v>5.7440305995205101E-41</v>
      </c>
      <c r="AB2097" s="253">
        <f t="shared" si="730"/>
        <v>1482399212208747.8</v>
      </c>
      <c r="AC2097" s="261">
        <f t="shared" si="731"/>
        <v>2.3824562035152754E-7</v>
      </c>
      <c r="AD2097" s="435">
        <f t="shared" si="733"/>
        <v>-1.5404755755584644E-2</v>
      </c>
      <c r="AE2097" s="478">
        <f t="shared" si="732"/>
        <v>-5.2318781614303589E-2</v>
      </c>
    </row>
    <row r="2098" spans="17:31" x14ac:dyDescent="0.3">
      <c r="Q2098" s="353">
        <v>2069</v>
      </c>
      <c r="R2098" s="54">
        <f t="shared" si="725"/>
        <v>3.6357370773125482E-56</v>
      </c>
      <c r="S2098" s="253">
        <f t="shared" si="720"/>
        <v>1.5667370374814239E-22</v>
      </c>
      <c r="T2098" s="253">
        <f t="shared" si="721"/>
        <v>7.1156260788247401E-23</v>
      </c>
      <c r="U2098">
        <f t="shared" si="726"/>
        <v>2.2657470492806711E-57</v>
      </c>
      <c r="V2098" s="253">
        <f t="shared" si="727"/>
        <v>7.1156260788247401E-23</v>
      </c>
      <c r="W2098" s="253">
        <f t="shared" si="728"/>
        <v>8.5517442959894988E-23</v>
      </c>
      <c r="X2098">
        <f t="shared" si="722"/>
        <v>113.65676595692612</v>
      </c>
      <c r="Y2098">
        <f t="shared" si="723"/>
        <v>15.595425926280697</v>
      </c>
      <c r="Z2098" s="55">
        <f t="shared" si="724"/>
        <v>8.5124747496230029</v>
      </c>
      <c r="AA2098" s="477">
        <f t="shared" si="729"/>
        <v>5.4435099169983191E-41</v>
      </c>
      <c r="AB2098" s="253">
        <f t="shared" si="730"/>
        <v>1497223204330835.3</v>
      </c>
      <c r="AC2098" s="261">
        <f t="shared" si="731"/>
        <v>2.3457550476017371E-7</v>
      </c>
      <c r="AD2098" s="435">
        <f t="shared" si="733"/>
        <v>-1.5404755755588003E-2</v>
      </c>
      <c r="AE2098" s="478">
        <f t="shared" si="732"/>
        <v>-5.2318781614303617E-2</v>
      </c>
    </row>
    <row r="2099" spans="17:31" x14ac:dyDescent="0.3">
      <c r="Q2099" s="353">
        <v>2070</v>
      </c>
      <c r="R2099" s="54">
        <f t="shared" si="725"/>
        <v>3.4114056862946599E-56</v>
      </c>
      <c r="S2099" s="253">
        <f t="shared" si="720"/>
        <v>1.5273285505799933E-22</v>
      </c>
      <c r="T2099" s="253">
        <f t="shared" si="721"/>
        <v>6.9366451455766047E-23</v>
      </c>
      <c r="U2099">
        <f t="shared" si="726"/>
        <v>2.1259464596199038E-57</v>
      </c>
      <c r="V2099" s="253">
        <f t="shared" si="727"/>
        <v>6.9366451455766047E-23</v>
      </c>
      <c r="W2099" s="253">
        <f t="shared" si="728"/>
        <v>8.3366403602233283E-23</v>
      </c>
      <c r="X2099">
        <f t="shared" si="722"/>
        <v>113.65676595692612</v>
      </c>
      <c r="Y2099">
        <f t="shared" si="723"/>
        <v>15.595425926280697</v>
      </c>
      <c r="Z2099" s="55">
        <f t="shared" si="724"/>
        <v>8.5124747496230029</v>
      </c>
      <c r="AA2099" s="477">
        <f t="shared" si="729"/>
        <v>5.1587121104355877E-41</v>
      </c>
      <c r="AB2099" s="253">
        <f t="shared" si="730"/>
        <v>1512195436374143.5</v>
      </c>
      <c r="AC2099" s="261">
        <f t="shared" si="731"/>
        <v>2.309619264031002E-7</v>
      </c>
      <c r="AD2099" s="435">
        <f t="shared" si="733"/>
        <v>-1.5404755755584882E-2</v>
      </c>
      <c r="AE2099" s="478">
        <f t="shared" si="732"/>
        <v>-5.2318781614303679E-2</v>
      </c>
    </row>
    <row r="2100" spans="17:31" x14ac:dyDescent="0.3">
      <c r="Q2100" s="353">
        <v>2071</v>
      </c>
      <c r="R2100" s="54">
        <f t="shared" si="725"/>
        <v>3.2009159378174416E-56</v>
      </c>
      <c r="S2100" s="253">
        <f t="shared" si="720"/>
        <v>1.4889113141581946E-22</v>
      </c>
      <c r="T2100" s="253">
        <f t="shared" si="721"/>
        <v>6.7621661597483482E-23</v>
      </c>
      <c r="U2100">
        <f t="shared" si="726"/>
        <v>1.9947718129458891E-57</v>
      </c>
      <c r="V2100" s="253">
        <f t="shared" si="727"/>
        <v>6.7621661597483482E-23</v>
      </c>
      <c r="W2100" s="253">
        <f t="shared" si="728"/>
        <v>8.1269469818335974E-23</v>
      </c>
      <c r="X2100">
        <f t="shared" si="722"/>
        <v>113.65676595692612</v>
      </c>
      <c r="Y2100">
        <f t="shared" si="723"/>
        <v>15.595425926280697</v>
      </c>
      <c r="Z2100" s="55">
        <f t="shared" si="724"/>
        <v>8.5124747496230029</v>
      </c>
      <c r="AA2100" s="477">
        <f t="shared" si="729"/>
        <v>4.8888145781186449E-41</v>
      </c>
      <c r="AB2100" s="253">
        <f t="shared" si="730"/>
        <v>1527317390737885</v>
      </c>
      <c r="AC2100" s="261">
        <f t="shared" si="731"/>
        <v>2.2740401433801952E-7</v>
      </c>
      <c r="AD2100" s="435">
        <f t="shared" si="733"/>
        <v>-1.5404755755591569E-2</v>
      </c>
      <c r="AE2100" s="478">
        <f t="shared" si="732"/>
        <v>-5.2318781614303596E-2</v>
      </c>
    </row>
    <row r="2101" spans="17:31" x14ac:dyDescent="0.3">
      <c r="Q2101" s="353">
        <v>2072</v>
      </c>
      <c r="R2101" s="54">
        <f t="shared" si="725"/>
        <v>3.003413778119829E-56</v>
      </c>
      <c r="S2101" s="253">
        <f t="shared" si="720"/>
        <v>1.4514603950711486E-22</v>
      </c>
      <c r="T2101" s="253">
        <f t="shared" si="721"/>
        <v>6.5920758828502379E-23</v>
      </c>
      <c r="U2101">
        <f t="shared" si="726"/>
        <v>1.8716908733604009E-57</v>
      </c>
      <c r="V2101" s="253">
        <f t="shared" si="727"/>
        <v>6.5920758828502379E-23</v>
      </c>
      <c r="W2101" s="253">
        <f t="shared" si="728"/>
        <v>7.9225280678612478E-23</v>
      </c>
      <c r="X2101">
        <f t="shared" si="722"/>
        <v>113.65676595692612</v>
      </c>
      <c r="Y2101">
        <f t="shared" si="723"/>
        <v>15.595425926280697</v>
      </c>
      <c r="Z2101" s="55">
        <f t="shared" si="724"/>
        <v>8.5124747496230029</v>
      </c>
      <c r="AA2101" s="477">
        <f t="shared" si="729"/>
        <v>4.6330377558532321E-41</v>
      </c>
      <c r="AB2101" s="253">
        <f t="shared" si="730"/>
        <v>1542590564645263.8</v>
      </c>
      <c r="AC2101" s="261">
        <f t="shared" si="731"/>
        <v>2.2390091103930366E-7</v>
      </c>
      <c r="AD2101" s="435">
        <f t="shared" si="733"/>
        <v>-1.5404755755581137E-2</v>
      </c>
      <c r="AE2101" s="478">
        <f t="shared" si="732"/>
        <v>-5.2318781614303533E-2</v>
      </c>
    </row>
    <row r="2102" spans="17:31" x14ac:dyDescent="0.3">
      <c r="Q2102" s="353">
        <v>2073</v>
      </c>
      <c r="R2102" s="54">
        <f t="shared" si="725"/>
        <v>2.8180978500643435E-56</v>
      </c>
      <c r="S2102" s="253">
        <f t="shared" si="720"/>
        <v>1.4149514873229326E-22</v>
      </c>
      <c r="T2102" s="253">
        <f t="shared" si="721"/>
        <v>6.426263924705544E-23</v>
      </c>
      <c r="U2102">
        <f t="shared" si="726"/>
        <v>1.756204244858983E-57</v>
      </c>
      <c r="V2102" s="253">
        <f t="shared" si="727"/>
        <v>6.426263924705544E-23</v>
      </c>
      <c r="W2102" s="253">
        <f t="shared" si="728"/>
        <v>7.723250948523782E-23</v>
      </c>
      <c r="X2102">
        <f t="shared" si="722"/>
        <v>113.65676595692612</v>
      </c>
      <c r="Y2102">
        <f t="shared" si="723"/>
        <v>15.595425926280697</v>
      </c>
      <c r="Z2102" s="55">
        <f t="shared" si="724"/>
        <v>8.5124747496230029</v>
      </c>
      <c r="AA2102" s="477">
        <f t="shared" si="729"/>
        <v>4.3906428652939234E-41</v>
      </c>
      <c r="AB2102" s="253">
        <f t="shared" si="730"/>
        <v>1558016470291716.5</v>
      </c>
      <c r="AC2102" s="261">
        <f t="shared" si="731"/>
        <v>2.2045177219128951E-7</v>
      </c>
      <c r="AD2102" s="435">
        <f t="shared" si="733"/>
        <v>-1.5404755755588164E-2</v>
      </c>
      <c r="AE2102" s="478">
        <f t="shared" si="732"/>
        <v>-5.2318781614303631E-2</v>
      </c>
    </row>
    <row r="2103" spans="17:31" x14ac:dyDescent="0.3">
      <c r="Q2103" s="353">
        <v>2074</v>
      </c>
      <c r="R2103" s="54">
        <f t="shared" si="725"/>
        <v>2.6442162416624638E-56</v>
      </c>
      <c r="S2103" s="253">
        <f t="shared" si="720"/>
        <v>1.3793608962918027E-22</v>
      </c>
      <c r="T2103" s="253">
        <f t="shared" si="721"/>
        <v>6.2646226718064621E-23</v>
      </c>
      <c r="U2103">
        <f t="shared" si="726"/>
        <v>1.6478433450515769E-57</v>
      </c>
      <c r="V2103" s="253">
        <f t="shared" si="727"/>
        <v>6.2646226718064621E-23</v>
      </c>
      <c r="W2103" s="253">
        <f t="shared" si="728"/>
        <v>7.5289862911115651E-23</v>
      </c>
      <c r="X2103">
        <f t="shared" si="722"/>
        <v>113.65676595692612</v>
      </c>
      <c r="Y2103">
        <f t="shared" si="723"/>
        <v>15.595425926280697</v>
      </c>
      <c r="Z2103" s="55">
        <f t="shared" si="724"/>
        <v>8.5124747496230029</v>
      </c>
      <c r="AA2103" s="477">
        <f t="shared" si="729"/>
        <v>4.1609297800782106E-41</v>
      </c>
      <c r="AB2103" s="253">
        <f t="shared" si="730"/>
        <v>1573596634994633.8</v>
      </c>
      <c r="AC2103" s="261">
        <f t="shared" si="731"/>
        <v>2.1705576648479616E-7</v>
      </c>
      <c r="AD2103" s="435">
        <f t="shared" si="733"/>
        <v>-1.5404755755588041E-2</v>
      </c>
      <c r="AE2103" s="478">
        <f t="shared" si="732"/>
        <v>-5.2318781614303554E-2</v>
      </c>
    </row>
    <row r="2104" spans="17:31" x14ac:dyDescent="0.3">
      <c r="Q2104" s="353">
        <v>2075</v>
      </c>
      <c r="R2104" s="54">
        <f t="shared" si="725"/>
        <v>2.4810634352217142E-56</v>
      </c>
      <c r="S2104" s="253">
        <f t="shared" si="720"/>
        <v>1.3446655233520915E-22</v>
      </c>
      <c r="T2104" s="253">
        <f t="shared" si="721"/>
        <v>6.107047217471621E-23</v>
      </c>
      <c r="U2104">
        <f t="shared" si="726"/>
        <v>1.5461685039081587E-57</v>
      </c>
      <c r="V2104" s="253">
        <f t="shared" si="727"/>
        <v>6.107047217471621E-23</v>
      </c>
      <c r="W2104" s="253">
        <f t="shared" si="728"/>
        <v>7.3396080160492944E-23</v>
      </c>
      <c r="X2104">
        <f t="shared" si="722"/>
        <v>113.65676595692612</v>
      </c>
      <c r="Y2104">
        <f t="shared" si="723"/>
        <v>15.595425926280697</v>
      </c>
      <c r="Z2104" s="55">
        <f t="shared" si="724"/>
        <v>8.5124747496230029</v>
      </c>
      <c r="AA2104" s="477">
        <f t="shared" si="729"/>
        <v>3.9432350036018467E-41</v>
      </c>
      <c r="AB2104" s="253">
        <f t="shared" si="730"/>
        <v>1589332601344580</v>
      </c>
      <c r="AC2104" s="261">
        <f t="shared" si="731"/>
        <v>2.1371207541675666E-7</v>
      </c>
      <c r="AD2104" s="435">
        <f t="shared" si="733"/>
        <v>-1.5404755755584676E-2</v>
      </c>
      <c r="AE2104" s="478">
        <f t="shared" si="732"/>
        <v>-5.2318781614303547E-2</v>
      </c>
    </row>
    <row r="2105" spans="17:31" x14ac:dyDescent="0.3">
      <c r="Q2105" s="353">
        <v>2076</v>
      </c>
      <c r="R2105" s="54">
        <f t="shared" si="725"/>
        <v>2.3279774447357576E-56</v>
      </c>
      <c r="S2105" s="253">
        <f t="shared" si="720"/>
        <v>1.3108428508830657E-22</v>
      </c>
      <c r="T2105" s="253">
        <f t="shared" si="721"/>
        <v>5.9534352937610339E-23</v>
      </c>
      <c r="U2105">
        <f t="shared" si="726"/>
        <v>1.4507671798151218E-57</v>
      </c>
      <c r="V2105" s="253">
        <f t="shared" si="727"/>
        <v>5.9534352937610339E-23</v>
      </c>
      <c r="W2105" s="253">
        <f t="shared" si="728"/>
        <v>7.1549932150696235E-23</v>
      </c>
      <c r="X2105">
        <f t="shared" si="722"/>
        <v>113.65676595692612</v>
      </c>
      <c r="Y2105">
        <f t="shared" si="723"/>
        <v>15.595425926280697</v>
      </c>
      <c r="Z2105" s="55">
        <f t="shared" si="724"/>
        <v>8.5124747496230029</v>
      </c>
      <c r="AA2105" s="477">
        <f t="shared" si="729"/>
        <v>3.736929752594524E-41</v>
      </c>
      <c r="AB2105" s="253">
        <f t="shared" si="730"/>
        <v>1605225927358025.8</v>
      </c>
      <c r="AC2105" s="261">
        <f t="shared" si="731"/>
        <v>2.1041989309294096E-7</v>
      </c>
      <c r="AD2105" s="435">
        <f t="shared" si="733"/>
        <v>-1.5404755755591524E-2</v>
      </c>
      <c r="AE2105" s="478">
        <f t="shared" si="732"/>
        <v>-5.2318781614303582E-2</v>
      </c>
    </row>
    <row r="2106" spans="17:31" x14ac:dyDescent="0.3">
      <c r="Q2106" s="353">
        <v>2077</v>
      </c>
      <c r="R2106" s="54">
        <f t="shared" si="725"/>
        <v>2.1843371299025776E-56</v>
      </c>
      <c r="S2106" s="253">
        <f t="shared" si="720"/>
        <v>1.2778709276547099E-22</v>
      </c>
      <c r="T2106" s="253">
        <f t="shared" si="721"/>
        <v>5.8036872051029339E-23</v>
      </c>
      <c r="U2106">
        <f t="shared" si="726"/>
        <v>1.3612522857041341E-57</v>
      </c>
      <c r="V2106" s="253">
        <f t="shared" si="727"/>
        <v>5.8036872051029339E-23</v>
      </c>
      <c r="W2106" s="253">
        <f t="shared" si="728"/>
        <v>6.975022071444165E-23</v>
      </c>
      <c r="X2106">
        <f t="shared" si="722"/>
        <v>113.65676595692612</v>
      </c>
      <c r="Y2106">
        <f t="shared" si="723"/>
        <v>15.595425926280697</v>
      </c>
      <c r="Z2106" s="55">
        <f t="shared" si="724"/>
        <v>8.5124747496230029</v>
      </c>
      <c r="AA2106" s="477">
        <f t="shared" si="729"/>
        <v>3.5414181409605377E-41</v>
      </c>
      <c r="AB2106" s="253">
        <f t="shared" si="730"/>
        <v>1621278186631606</v>
      </c>
      <c r="AC2106" s="261">
        <f t="shared" si="731"/>
        <v>2.0717842603372868E-7</v>
      </c>
      <c r="AD2106" s="435">
        <f t="shared" si="733"/>
        <v>-1.5404755755581298E-2</v>
      </c>
      <c r="AE2106" s="478">
        <f t="shared" si="732"/>
        <v>-5.2318781614303561E-2</v>
      </c>
    </row>
    <row r="2107" spans="17:31" x14ac:dyDescent="0.3">
      <c r="Q2107" s="353">
        <v>2078</v>
      </c>
      <c r="R2107" s="54">
        <f t="shared" si="725"/>
        <v>2.049559675872465E-56</v>
      </c>
      <c r="S2107" s="253">
        <f t="shared" si="720"/>
        <v>1.2457283545812135E-22</v>
      </c>
      <c r="T2107" s="253">
        <f t="shared" si="721"/>
        <v>5.657705763590601E-23</v>
      </c>
      <c r="U2107">
        <f t="shared" si="726"/>
        <v>1.27726061846179E-57</v>
      </c>
      <c r="V2107" s="253">
        <f t="shared" si="727"/>
        <v>5.657705763590601E-23</v>
      </c>
      <c r="W2107" s="253">
        <f t="shared" si="728"/>
        <v>6.7995777822215345E-23</v>
      </c>
      <c r="X2107">
        <f t="shared" si="722"/>
        <v>113.65676595692612</v>
      </c>
      <c r="Y2107">
        <f t="shared" si="723"/>
        <v>15.595425926280697</v>
      </c>
      <c r="Z2107" s="55">
        <f t="shared" si="724"/>
        <v>8.5124747496230029</v>
      </c>
      <c r="AA2107" s="477">
        <f t="shared" si="729"/>
        <v>3.3561354586386902E-41</v>
      </c>
      <c r="AB2107" s="253">
        <f t="shared" si="730"/>
        <v>1637490968497922</v>
      </c>
      <c r="AC2107" s="261">
        <f t="shared" si="731"/>
        <v>2.0398689298285123E-7</v>
      </c>
      <c r="AD2107" s="435">
        <f t="shared" si="733"/>
        <v>-1.5404755755591408E-2</v>
      </c>
      <c r="AE2107" s="478">
        <f t="shared" si="732"/>
        <v>-5.2318781614303624E-2</v>
      </c>
    </row>
    <row r="2108" spans="17:31" x14ac:dyDescent="0.3">
      <c r="Q2108" s="353">
        <v>2079</v>
      </c>
      <c r="R2108" s="54">
        <f t="shared" si="725"/>
        <v>1.9230982285000106E-56</v>
      </c>
      <c r="S2108" s="253">
        <f t="shared" si="720"/>
        <v>1.2143942708327554E-22</v>
      </c>
      <c r="T2108" s="253">
        <f t="shared" si="721"/>
        <v>5.5153962259064564E-23</v>
      </c>
      <c r="U2108">
        <f t="shared" si="726"/>
        <v>1.1984513852474626E-57</v>
      </c>
      <c r="V2108" s="253">
        <f t="shared" si="727"/>
        <v>5.5153962259064564E-23</v>
      </c>
      <c r="W2108" s="253">
        <f t="shared" si="728"/>
        <v>6.6285464824210979E-23</v>
      </c>
      <c r="X2108">
        <f t="shared" si="722"/>
        <v>113.65676595692612</v>
      </c>
      <c r="Y2108">
        <f t="shared" si="723"/>
        <v>15.595425926280697</v>
      </c>
      <c r="Z2108" s="55">
        <f t="shared" si="724"/>
        <v>8.5124747496230029</v>
      </c>
      <c r="AA2108" s="477">
        <f t="shared" si="729"/>
        <v>3.1805465405101518E-41</v>
      </c>
      <c r="AB2108" s="253">
        <f t="shared" si="730"/>
        <v>1653865878182901.3</v>
      </c>
      <c r="AC2108" s="261">
        <f t="shared" si="731"/>
        <v>2.0084452471910912E-7</v>
      </c>
      <c r="AD2108" s="435">
        <f t="shared" si="733"/>
        <v>-1.540475575558807E-2</v>
      </c>
      <c r="AE2108" s="478">
        <f t="shared" si="732"/>
        <v>-5.2318781614303644E-2</v>
      </c>
    </row>
    <row r="2109" spans="17:31" x14ac:dyDescent="0.3">
      <c r="Q2109" s="353">
        <v>2080</v>
      </c>
      <c r="R2109" s="54">
        <f t="shared" si="725"/>
        <v>1.8044396755052124E-56</v>
      </c>
      <c r="S2109" s="253">
        <f t="shared" si="720"/>
        <v>1.1838483402966283E-22</v>
      </c>
      <c r="T2109" s="253">
        <f t="shared" si="721"/>
        <v>5.3766662318327623E-23</v>
      </c>
      <c r="U2109">
        <f t="shared" si="726"/>
        <v>1.1245048207399417E-57</v>
      </c>
      <c r="V2109" s="253">
        <f t="shared" si="727"/>
        <v>5.3766662318327623E-23</v>
      </c>
      <c r="W2109" s="253">
        <f t="shared" si="728"/>
        <v>6.4618171711335204E-23</v>
      </c>
      <c r="X2109">
        <f t="shared" si="722"/>
        <v>113.65676595692612</v>
      </c>
      <c r="Y2109">
        <f t="shared" si="723"/>
        <v>15.595425926280697</v>
      </c>
      <c r="Z2109" s="55">
        <f t="shared" si="724"/>
        <v>8.5124747496230029</v>
      </c>
      <c r="AA2109" s="477">
        <f t="shared" si="729"/>
        <v>3.0141442206430725E-41</v>
      </c>
      <c r="AB2109" s="253">
        <f t="shared" si="730"/>
        <v>1670404536964730.3</v>
      </c>
      <c r="AC2109" s="261">
        <f t="shared" si="731"/>
        <v>1.9775056387096474E-7</v>
      </c>
      <c r="AD2109" s="435">
        <f t="shared" si="733"/>
        <v>-1.5404755755584792E-2</v>
      </c>
      <c r="AE2109" s="478">
        <f t="shared" si="732"/>
        <v>-5.231878161430354E-2</v>
      </c>
    </row>
    <row r="2110" spans="17:31" x14ac:dyDescent="0.3">
      <c r="Q2110" s="353">
        <v>2081</v>
      </c>
      <c r="R2110" s="54">
        <f t="shared" si="725"/>
        <v>1.6931025645408619E-56</v>
      </c>
      <c r="S2110" s="253">
        <f t="shared" si="720"/>
        <v>1.1540707383789147E-22</v>
      </c>
      <c r="T2110" s="253">
        <f t="shared" si="721"/>
        <v>5.2414257443089867E-23</v>
      </c>
      <c r="U2110">
        <f t="shared" si="726"/>
        <v>1.0551208897023932E-57</v>
      </c>
      <c r="V2110" s="253">
        <f t="shared" si="727"/>
        <v>5.2414257443089867E-23</v>
      </c>
      <c r="W2110" s="253">
        <f t="shared" si="728"/>
        <v>6.2992816394801606E-23</v>
      </c>
      <c r="X2110">
        <f t="shared" si="722"/>
        <v>113.65676595692612</v>
      </c>
      <c r="Y2110">
        <f t="shared" si="723"/>
        <v>15.595425926280697</v>
      </c>
      <c r="Z2110" s="55">
        <f t="shared" si="724"/>
        <v>8.5124747496230029</v>
      </c>
      <c r="AA2110" s="477">
        <f t="shared" si="729"/>
        <v>2.8564478674092325E-41</v>
      </c>
      <c r="AB2110" s="253">
        <f t="shared" si="730"/>
        <v>1687108582334377.5</v>
      </c>
      <c r="AC2110" s="261">
        <f t="shared" si="731"/>
        <v>1.9470426473400267E-7</v>
      </c>
      <c r="AD2110" s="435">
        <f t="shared" si="733"/>
        <v>-1.5404755755588237E-2</v>
      </c>
      <c r="AE2110" s="478">
        <f t="shared" si="732"/>
        <v>-5.2318781614303519E-2</v>
      </c>
    </row>
    <row r="2111" spans="17:31" x14ac:dyDescent="0.3">
      <c r="Q2111" s="353">
        <v>2082</v>
      </c>
      <c r="R2111" s="54">
        <f t="shared" si="725"/>
        <v>1.588635149718843E-56</v>
      </c>
      <c r="S2111" s="253">
        <f t="shared" si="720"/>
        <v>1.125042139138122E-22</v>
      </c>
      <c r="T2111" s="253">
        <f t="shared" si="721"/>
        <v>5.1095869909968271E-23</v>
      </c>
      <c r="U2111">
        <f t="shared" si="726"/>
        <v>9.9001806960135059E-58</v>
      </c>
      <c r="V2111" s="253">
        <f t="shared" si="727"/>
        <v>5.1095869909968271E-23</v>
      </c>
      <c r="W2111" s="253">
        <f t="shared" si="728"/>
        <v>6.140834400384392E-23</v>
      </c>
      <c r="X2111">
        <f t="shared" si="722"/>
        <v>113.65676595692612</v>
      </c>
      <c r="Y2111">
        <f t="shared" si="723"/>
        <v>15.595425926280697</v>
      </c>
      <c r="Z2111" s="55">
        <f t="shared" si="724"/>
        <v>8.5124747496230029</v>
      </c>
      <c r="AA2111" s="477">
        <f t="shared" si="729"/>
        <v>2.7070019952416058E-41</v>
      </c>
      <c r="AB2111" s="253">
        <f t="shared" si="730"/>
        <v>1703979668157721.3</v>
      </c>
      <c r="AC2111" s="261">
        <f t="shared" si="731"/>
        <v>1.9170489309120535E-7</v>
      </c>
      <c r="AD2111" s="435">
        <f t="shared" si="733"/>
        <v>-1.5404755755581154E-2</v>
      </c>
      <c r="AE2111" s="478">
        <f t="shared" si="732"/>
        <v>-5.2318781614303533E-2</v>
      </c>
    </row>
    <row r="2112" spans="17:31" x14ac:dyDescent="0.3">
      <c r="Q2112" s="353">
        <v>2083</v>
      </c>
      <c r="R2112" s="54">
        <f t="shared" si="725"/>
        <v>1.4906135586692043E-56</v>
      </c>
      <c r="S2112" s="253">
        <f t="shared" si="720"/>
        <v>1.0967437027425328E-22</v>
      </c>
      <c r="T2112" s="253">
        <f t="shared" si="721"/>
        <v>4.9810644073154511E-23</v>
      </c>
      <c r="U2112">
        <f t="shared" si="726"/>
        <v>9.2893220834026058E-58</v>
      </c>
      <c r="V2112" s="253">
        <f t="shared" si="727"/>
        <v>4.9810644073154511E-23</v>
      </c>
      <c r="W2112" s="253">
        <f t="shared" si="728"/>
        <v>5.9863726201098766E-23</v>
      </c>
      <c r="X2112">
        <f t="shared" si="722"/>
        <v>113.65676595692612</v>
      </c>
      <c r="Y2112">
        <f t="shared" si="723"/>
        <v>15.595425926280697</v>
      </c>
      <c r="Z2112" s="55">
        <f t="shared" si="724"/>
        <v>8.5124747496230029</v>
      </c>
      <c r="AA2112" s="477">
        <f t="shared" si="729"/>
        <v>2.5653749490230761E-41</v>
      </c>
      <c r="AB2112" s="253">
        <f t="shared" si="730"/>
        <v>1721019464839298.5</v>
      </c>
      <c r="AC2112" s="261">
        <f t="shared" si="731"/>
        <v>1.8875172603598353E-7</v>
      </c>
      <c r="AD2112" s="435">
        <f t="shared" si="733"/>
        <v>-1.5404755755591613E-2</v>
      </c>
      <c r="AE2112" s="478">
        <f t="shared" si="732"/>
        <v>-5.2318781614303603E-2</v>
      </c>
    </row>
    <row r="2113" spans="17:31" x14ac:dyDescent="0.3">
      <c r="Q2113" s="353">
        <v>2084</v>
      </c>
      <c r="R2113" s="54">
        <f t="shared" si="725"/>
        <v>1.398640072694921E-56</v>
      </c>
      <c r="S2113" s="253">
        <f t="shared" si="720"/>
        <v>1.0691570632428791E-22</v>
      </c>
      <c r="T2113" s="253">
        <f t="shared" si="721"/>
        <v>4.8557745809088298E-23</v>
      </c>
      <c r="U2113">
        <f t="shared" si="726"/>
        <v>8.7161545247288474E-58</v>
      </c>
      <c r="V2113" s="253">
        <f t="shared" si="727"/>
        <v>4.8557745809088298E-23</v>
      </c>
      <c r="W2113" s="253">
        <f t="shared" si="728"/>
        <v>5.835796051519962E-23</v>
      </c>
      <c r="X2113">
        <f t="shared" si="722"/>
        <v>113.65676595692612</v>
      </c>
      <c r="Y2113">
        <f t="shared" si="723"/>
        <v>15.595425926280697</v>
      </c>
      <c r="Z2113" s="55">
        <f t="shared" si="724"/>
        <v>8.5124747496230029</v>
      </c>
      <c r="AA2113" s="477">
        <f t="shared" si="729"/>
        <v>2.4311576573063327E-41</v>
      </c>
      <c r="AB2113" s="253">
        <f t="shared" si="730"/>
        <v>1738229659487691.5</v>
      </c>
      <c r="AC2113" s="261">
        <f t="shared" si="731"/>
        <v>1.8584405179795483E-7</v>
      </c>
      <c r="AD2113" s="435">
        <f t="shared" si="733"/>
        <v>-1.5404755755581164E-2</v>
      </c>
      <c r="AE2113" s="478">
        <f t="shared" si="732"/>
        <v>-5.231878161430354E-2</v>
      </c>
    </row>
    <row r="2114" spans="17:31" x14ac:dyDescent="0.3">
      <c r="Q2114" s="353">
        <v>2085</v>
      </c>
      <c r="R2114" s="54">
        <f t="shared" si="725"/>
        <v>1.3123415130441404E-56</v>
      </c>
      <c r="S2114" s="253">
        <f t="shared" si="720"/>
        <v>1.0422643166527362E-22</v>
      </c>
      <c r="T2114" s="253">
        <f t="shared" si="721"/>
        <v>4.733636197510642E-23</v>
      </c>
      <c r="U2114">
        <f t="shared" si="726"/>
        <v>8.1783524154782525E-58</v>
      </c>
      <c r="V2114" s="253">
        <f t="shared" si="727"/>
        <v>4.733636197510642E-23</v>
      </c>
      <c r="W2114" s="253">
        <f t="shared" si="728"/>
        <v>5.6890069690167191E-23</v>
      </c>
      <c r="X2114">
        <f t="shared" si="722"/>
        <v>113.65676595692612</v>
      </c>
      <c r="Y2114">
        <f t="shared" si="723"/>
        <v>15.595425926280697</v>
      </c>
      <c r="Z2114" s="55">
        <f t="shared" si="724"/>
        <v>8.5124747496230029</v>
      </c>
      <c r="AA2114" s="477">
        <f t="shared" si="729"/>
        <v>2.3039624507637808E-41</v>
      </c>
      <c r="AB2114" s="253">
        <f t="shared" si="730"/>
        <v>1755611956082568.5</v>
      </c>
      <c r="AC2114" s="261">
        <f t="shared" si="731"/>
        <v>1.8298116957137782E-7</v>
      </c>
      <c r="AD2114" s="435">
        <f t="shared" si="733"/>
        <v>-1.5404755755591618E-2</v>
      </c>
      <c r="AE2114" s="478">
        <f t="shared" si="732"/>
        <v>-5.2318781614303582E-2</v>
      </c>
    </row>
    <row r="2115" spans="17:31" x14ac:dyDescent="0.3">
      <c r="Q2115" s="353">
        <v>2086</v>
      </c>
      <c r="R2115" s="54">
        <f t="shared" si="725"/>
        <v>1.2313677267522764E-56</v>
      </c>
      <c r="S2115" s="253">
        <f t="shared" si="720"/>
        <v>1.0160480093286523E-22</v>
      </c>
      <c r="T2115" s="253">
        <f t="shared" si="721"/>
        <v>4.6145699881704884E-23</v>
      </c>
      <c r="U2115">
        <f t="shared" si="726"/>
        <v>7.6737336450376576E-58</v>
      </c>
      <c r="V2115" s="253">
        <f t="shared" si="727"/>
        <v>4.6145699881704884E-23</v>
      </c>
      <c r="W2115" s="253">
        <f t="shared" si="728"/>
        <v>5.5459101051160343E-23</v>
      </c>
      <c r="X2115">
        <f t="shared" si="722"/>
        <v>113.65676595692612</v>
      </c>
      <c r="Y2115">
        <f t="shared" si="723"/>
        <v>15.595425926280697</v>
      </c>
      <c r="Z2115" s="55">
        <f t="shared" si="724"/>
        <v>8.5124747496230029</v>
      </c>
      <c r="AA2115" s="477">
        <f t="shared" si="729"/>
        <v>2.1834219424547148E-41</v>
      </c>
      <c r="AB2115" s="253">
        <f t="shared" si="730"/>
        <v>1773168075643394.3</v>
      </c>
      <c r="AC2115" s="261">
        <f t="shared" si="731"/>
        <v>1.8016238934625953E-7</v>
      </c>
      <c r="AD2115" s="435">
        <f t="shared" si="733"/>
        <v>-1.5404755755584643E-2</v>
      </c>
      <c r="AE2115" s="478">
        <f t="shared" si="732"/>
        <v>-5.2318781614303589E-2</v>
      </c>
    </row>
    <row r="2116" spans="17:31" x14ac:dyDescent="0.3">
      <c r="Q2116" s="353">
        <v>2087</v>
      </c>
      <c r="R2116" s="54">
        <f t="shared" si="725"/>
        <v>1.1553901659103194E-56</v>
      </c>
      <c r="S2116" s="253">
        <f t="shared" si="720"/>
        <v>9.9049112664257008E-23</v>
      </c>
      <c r="T2116" s="253">
        <f t="shared" si="721"/>
        <v>4.4984986778075921E-23</v>
      </c>
      <c r="U2116">
        <f t="shared" si="726"/>
        <v>7.2002507428679196E-58</v>
      </c>
      <c r="V2116" s="253">
        <f t="shared" si="727"/>
        <v>4.4984986778075921E-23</v>
      </c>
      <c r="W2116" s="253">
        <f t="shared" si="728"/>
        <v>5.4064125886181087E-23</v>
      </c>
      <c r="X2116">
        <f t="shared" si="722"/>
        <v>113.65676595692612</v>
      </c>
      <c r="Y2116">
        <f t="shared" si="723"/>
        <v>15.595425926280697</v>
      </c>
      <c r="Z2116" s="55">
        <f t="shared" si="724"/>
        <v>8.5124747496230029</v>
      </c>
      <c r="AA2116" s="477">
        <f t="shared" si="729"/>
        <v>2.069187966675548E-41</v>
      </c>
      <c r="AB2116" s="253">
        <f t="shared" si="730"/>
        <v>1790899756399828.3</v>
      </c>
      <c r="AC2116" s="261">
        <f t="shared" si="731"/>
        <v>1.7738703174203724E-7</v>
      </c>
      <c r="AD2116" s="435">
        <f t="shared" si="733"/>
        <v>-1.5404755755588079E-2</v>
      </c>
      <c r="AE2116" s="478">
        <f t="shared" si="732"/>
        <v>-5.231878161430361E-2</v>
      </c>
    </row>
    <row r="2117" spans="17:31" x14ac:dyDescent="0.3">
      <c r="Q2117" s="353">
        <v>2088</v>
      </c>
      <c r="R2117" s="54">
        <f t="shared" si="725"/>
        <v>1.0841005545947954E-56</v>
      </c>
      <c r="S2117" s="253">
        <f t="shared" si="720"/>
        <v>9.6557708193917508E-23</v>
      </c>
      <c r="T2117" s="253">
        <f t="shared" si="721"/>
        <v>4.3853469350585576E-23</v>
      </c>
      <c r="U2117">
        <f t="shared" si="726"/>
        <v>6.7559825709738461E-58</v>
      </c>
      <c r="V2117" s="253">
        <f t="shared" si="727"/>
        <v>4.3853469350585576E-23</v>
      </c>
      <c r="W2117" s="253">
        <f t="shared" si="728"/>
        <v>5.2704238843331932E-23</v>
      </c>
      <c r="X2117">
        <f t="shared" si="722"/>
        <v>113.65676595692612</v>
      </c>
      <c r="Y2117">
        <f t="shared" si="723"/>
        <v>15.595425926280697</v>
      </c>
      <c r="Z2117" s="55">
        <f t="shared" si="724"/>
        <v>8.5124747496230029</v>
      </c>
      <c r="AA2117" s="477">
        <f t="shared" si="729"/>
        <v>1.9609305733281052E-41</v>
      </c>
      <c r="AB2117" s="253">
        <f t="shared" si="730"/>
        <v>1808808753963826.5</v>
      </c>
      <c r="AC2117" s="261">
        <f t="shared" si="731"/>
        <v>1.7465442784384181E-7</v>
      </c>
      <c r="AD2117" s="435">
        <f t="shared" si="733"/>
        <v>-1.5404755755591401E-2</v>
      </c>
      <c r="AE2117" s="478">
        <f t="shared" si="732"/>
        <v>-5.2318781614303568E-2</v>
      </c>
    </row>
    <row r="2118" spans="17:31" x14ac:dyDescent="0.3">
      <c r="Q2118" s="353">
        <v>2089</v>
      </c>
      <c r="R2118" s="54">
        <f t="shared" si="725"/>
        <v>1.0172096380505E-56</v>
      </c>
      <c r="S2118" s="253">
        <f t="shared" si="720"/>
        <v>9.4128970577099451E-23</v>
      </c>
      <c r="T2118" s="253">
        <f t="shared" si="721"/>
        <v>4.2750413233865789E-23</v>
      </c>
      <c r="U2118">
        <f t="shared" si="726"/>
        <v>6.3391265289633909E-58</v>
      </c>
      <c r="V2118" s="253">
        <f t="shared" si="727"/>
        <v>4.2750413233865789E-23</v>
      </c>
      <c r="W2118" s="253">
        <f t="shared" si="728"/>
        <v>5.1378557343233661E-23</v>
      </c>
      <c r="X2118">
        <f t="shared" si="722"/>
        <v>113.65676595692612</v>
      </c>
      <c r="Y2118">
        <f t="shared" si="723"/>
        <v>15.595425926280697</v>
      </c>
      <c r="Z2118" s="55">
        <f t="shared" si="724"/>
        <v>8.5124747496230029</v>
      </c>
      <c r="AA2118" s="477">
        <f t="shared" si="729"/>
        <v>1.858337074901341E-41</v>
      </c>
      <c r="AB2118" s="253">
        <f t="shared" si="730"/>
        <v>1826896841503464.8</v>
      </c>
      <c r="AC2118" s="261">
        <f t="shared" si="731"/>
        <v>1.7196391904127664E-7</v>
      </c>
      <c r="AD2118" s="435">
        <f t="shared" si="733"/>
        <v>-1.5404755755581234E-2</v>
      </c>
      <c r="AE2118" s="478">
        <f t="shared" si="732"/>
        <v>-5.2318781614303533E-2</v>
      </c>
    </row>
    <row r="2119" spans="17:31" x14ac:dyDescent="0.3">
      <c r="Q2119" s="353">
        <v>2090</v>
      </c>
      <c r="R2119" s="54">
        <f t="shared" si="725"/>
        <v>9.5444600905086236E-57</v>
      </c>
      <c r="S2119" s="253">
        <f t="shared" si="720"/>
        <v>9.1761323540430255E-23</v>
      </c>
      <c r="T2119" s="253">
        <f t="shared" si="721"/>
        <v>4.1675102534205687E-23</v>
      </c>
      <c r="U2119">
        <f t="shared" si="726"/>
        <v>5.9479912400684319E-58</v>
      </c>
      <c r="V2119" s="253">
        <f t="shared" si="727"/>
        <v>4.1675102534205687E-23</v>
      </c>
      <c r="W2119" s="253">
        <f t="shared" si="728"/>
        <v>5.0086221006224568E-23</v>
      </c>
      <c r="X2119">
        <f t="shared" si="722"/>
        <v>113.65676595692612</v>
      </c>
      <c r="Y2119">
        <f t="shared" si="723"/>
        <v>15.595425926280697</v>
      </c>
      <c r="Z2119" s="55">
        <f t="shared" si="724"/>
        <v>8.5124747496230029</v>
      </c>
      <c r="AA2119" s="477">
        <f t="shared" si="729"/>
        <v>1.761111143313814E-41</v>
      </c>
      <c r="AB2119" s="253">
        <f t="shared" si="730"/>
        <v>1845165809918499.5</v>
      </c>
      <c r="AC2119" s="261">
        <f t="shared" si="731"/>
        <v>1.6931485686967203E-7</v>
      </c>
      <c r="AD2119" s="435">
        <f t="shared" si="733"/>
        <v>-1.5404755755588218E-2</v>
      </c>
      <c r="AE2119" s="478">
        <f t="shared" si="732"/>
        <v>-5.2318781614303624E-2</v>
      </c>
    </row>
    <row r="2120" spans="17:31" x14ac:dyDescent="0.3">
      <c r="Q2120" s="353">
        <v>2091</v>
      </c>
      <c r="R2120" s="54">
        <f t="shared" si="725"/>
        <v>8.955550066739472E-57</v>
      </c>
      <c r="S2120" s="253">
        <f t="shared" si="720"/>
        <v>8.9453230458891776E-23</v>
      </c>
      <c r="T2120" s="253">
        <f t="shared" si="721"/>
        <v>4.0626839364927999E-23</v>
      </c>
      <c r="U2120">
        <f t="shared" si="726"/>
        <v>5.5809896884509914E-58</v>
      </c>
      <c r="V2120" s="253">
        <f t="shared" si="727"/>
        <v>4.0626839364927999E-23</v>
      </c>
      <c r="W2120" s="253">
        <f t="shared" si="728"/>
        <v>4.8826391093963777E-23</v>
      </c>
      <c r="X2120">
        <f t="shared" si="722"/>
        <v>113.65676595692612</v>
      </c>
      <c r="Y2120">
        <f t="shared" si="723"/>
        <v>15.595425926280697</v>
      </c>
      <c r="Z2120" s="55">
        <f t="shared" si="724"/>
        <v>8.5124747496230029</v>
      </c>
      <c r="AA2120" s="477">
        <f t="shared" si="729"/>
        <v>1.6689719540082621E-41</v>
      </c>
      <c r="AB2120" s="253">
        <f t="shared" si="730"/>
        <v>1863617468017684.5</v>
      </c>
      <c r="AC2120" s="261">
        <f t="shared" si="731"/>
        <v>1.6670660285380299E-7</v>
      </c>
      <c r="AD2120" s="435">
        <f t="shared" si="733"/>
        <v>-1.5404755755584488E-2</v>
      </c>
      <c r="AE2120" s="478">
        <f t="shared" si="732"/>
        <v>-5.2318781614303554E-2</v>
      </c>
    </row>
    <row r="2121" spans="17:31" x14ac:dyDescent="0.3">
      <c r="Q2121" s="353">
        <v>2092</v>
      </c>
      <c r="R2121" s="54">
        <f t="shared" si="725"/>
        <v>8.4029768302591766E-57</v>
      </c>
      <c r="S2121" s="253">
        <f t="shared" si="720"/>
        <v>8.720319335853907E-23</v>
      </c>
      <c r="T2121" s="253">
        <f t="shared" si="721"/>
        <v>3.9604943393455329E-23</v>
      </c>
      <c r="U2121">
        <f t="shared" si="726"/>
        <v>5.2366327799497462E-58</v>
      </c>
      <c r="V2121" s="253">
        <f t="shared" si="727"/>
        <v>3.9604943393455329E-23</v>
      </c>
      <c r="W2121" s="253">
        <f t="shared" si="728"/>
        <v>4.7598249965083741E-23</v>
      </c>
      <c r="X2121">
        <f t="shared" si="722"/>
        <v>113.65676595692612</v>
      </c>
      <c r="Y2121">
        <f t="shared" si="723"/>
        <v>15.595425926280697</v>
      </c>
      <c r="Z2121" s="55">
        <f t="shared" si="724"/>
        <v>8.5124747496230029</v>
      </c>
      <c r="AA2121" s="477">
        <f t="shared" si="729"/>
        <v>1.5816533748261063E-41</v>
      </c>
      <c r="AB2121" s="253">
        <f t="shared" si="730"/>
        <v>1882253642697861.3</v>
      </c>
      <c r="AC2121" s="261">
        <f t="shared" si="731"/>
        <v>1.6413852835399629E-7</v>
      </c>
      <c r="AD2121" s="435">
        <f t="shared" si="733"/>
        <v>-1.5404755755588315E-2</v>
      </c>
      <c r="AE2121" s="478">
        <f t="shared" si="732"/>
        <v>-5.2318781614303603E-2</v>
      </c>
    </row>
    <row r="2122" spans="17:31" x14ac:dyDescent="0.3">
      <c r="Q2122" s="353">
        <v>2093</v>
      </c>
      <c r="R2122" s="54">
        <f t="shared" si="725"/>
        <v>7.8844983371948451E-57</v>
      </c>
      <c r="S2122" s="253">
        <f t="shared" si="720"/>
        <v>8.5009751944300686E-23</v>
      </c>
      <c r="T2122" s="253">
        <f t="shared" si="721"/>
        <v>3.8608751399767691E-23</v>
      </c>
      <c r="U2122">
        <f t="shared" si="726"/>
        <v>4.9135233001398532E-58</v>
      </c>
      <c r="V2122" s="253">
        <f t="shared" si="727"/>
        <v>3.8608751399767691E-23</v>
      </c>
      <c r="W2122" s="253">
        <f t="shared" si="728"/>
        <v>4.6401000544532995E-23</v>
      </c>
      <c r="X2122">
        <f t="shared" si="722"/>
        <v>113.65676595692612</v>
      </c>
      <c r="Y2122">
        <f t="shared" si="723"/>
        <v>15.595425926280697</v>
      </c>
      <c r="Z2122" s="55">
        <f t="shared" si="724"/>
        <v>8.5124747496230029</v>
      </c>
      <c r="AA2122" s="477">
        <f t="shared" si="729"/>
        <v>1.498903197319053E-41</v>
      </c>
      <c r="AB2122" s="253">
        <f t="shared" si="730"/>
        <v>1901076179124840</v>
      </c>
      <c r="AC2122" s="261">
        <f t="shared" si="731"/>
        <v>1.6161001441462186E-7</v>
      </c>
      <c r="AD2122" s="435">
        <f t="shared" si="733"/>
        <v>-1.5404755755584721E-2</v>
      </c>
      <c r="AE2122" s="478">
        <f t="shared" si="732"/>
        <v>-5.2318781614303568E-2</v>
      </c>
    </row>
    <row r="2123" spans="17:31" x14ac:dyDescent="0.3">
      <c r="Q2123" s="353">
        <v>2094</v>
      </c>
      <c r="R2123" s="54">
        <f t="shared" si="725"/>
        <v>7.3980108817354529E-57</v>
      </c>
      <c r="S2123" s="253">
        <f t="shared" si="720"/>
        <v>8.2871482652233505E-23</v>
      </c>
      <c r="T2123" s="253">
        <f t="shared" si="721"/>
        <v>3.7637616845966491E-23</v>
      </c>
      <c r="U2123">
        <f t="shared" si="726"/>
        <v>4.6103502451911321E-58</v>
      </c>
      <c r="V2123" s="253">
        <f t="shared" si="727"/>
        <v>3.7637616845966491E-23</v>
      </c>
      <c r="W2123" s="253">
        <f t="shared" si="728"/>
        <v>4.5233865806267014E-23</v>
      </c>
      <c r="X2123">
        <f t="shared" si="722"/>
        <v>113.65676595692612</v>
      </c>
      <c r="Y2123">
        <f t="shared" si="723"/>
        <v>15.595425926280697</v>
      </c>
      <c r="Z2123" s="55">
        <f t="shared" si="724"/>
        <v>8.5124747496230029</v>
      </c>
      <c r="AA2123" s="477">
        <f t="shared" si="729"/>
        <v>1.420482408277536E-41</v>
      </c>
      <c r="AB2123" s="253">
        <f t="shared" si="730"/>
        <v>1920086940916088.5</v>
      </c>
      <c r="AC2123" s="261">
        <f t="shared" si="731"/>
        <v>1.5912045161490754E-7</v>
      </c>
      <c r="AD2123" s="435">
        <f t="shared" si="733"/>
        <v>-1.5404755755588062E-2</v>
      </c>
      <c r="AE2123" s="478">
        <f t="shared" si="732"/>
        <v>-5.2318781614303637E-2</v>
      </c>
    </row>
    <row r="2124" spans="17:31" x14ac:dyDescent="0.3">
      <c r="Q2124" s="353">
        <v>2095</v>
      </c>
      <c r="R2124" s="54">
        <f t="shared" si="725"/>
        <v>6.9415405604293998E-57</v>
      </c>
      <c r="S2124" s="253">
        <f t="shared" si="720"/>
        <v>8.0786997725616468E-23</v>
      </c>
      <c r="T2124" s="253">
        <f t="shared" si="721"/>
        <v>3.6690909456665422E-23</v>
      </c>
      <c r="U2124">
        <f t="shared" si="726"/>
        <v>4.325883502522303E-58</v>
      </c>
      <c r="V2124" s="253">
        <f t="shared" si="727"/>
        <v>3.6690909456665422E-23</v>
      </c>
      <c r="W2124" s="253">
        <f t="shared" si="728"/>
        <v>4.4096088268951046E-23</v>
      </c>
      <c r="X2124">
        <f t="shared" si="722"/>
        <v>113.65676595692612</v>
      </c>
      <c r="Y2124">
        <f t="shared" si="723"/>
        <v>15.595425926280697</v>
      </c>
      <c r="Z2124" s="55">
        <f t="shared" si="724"/>
        <v>8.5124747496230029</v>
      </c>
      <c r="AA2124" s="477">
        <f t="shared" si="729"/>
        <v>1.3461644993719036E-41</v>
      </c>
      <c r="AB2124" s="253">
        <f t="shared" si="730"/>
        <v>1939287810325249.5</v>
      </c>
      <c r="AC2124" s="261">
        <f t="shared" si="731"/>
        <v>1.5666923992206046E-7</v>
      </c>
      <c r="AD2124" s="435">
        <f t="shared" si="733"/>
        <v>-1.5404755755591637E-2</v>
      </c>
      <c r="AE2124" s="478">
        <f t="shared" si="732"/>
        <v>-5.2318781614303568E-2</v>
      </c>
    </row>
    <row r="2125" spans="17:31" x14ac:dyDescent="0.3">
      <c r="Q2125" s="353">
        <v>2096</v>
      </c>
      <c r="R2125" s="54">
        <f t="shared" si="725"/>
        <v>6.5132352631499631E-57</v>
      </c>
      <c r="S2125" s="253">
        <f t="shared" si="720"/>
        <v>7.8754944314283481E-23</v>
      </c>
      <c r="T2125" s="253">
        <f t="shared" si="721"/>
        <v>3.5768014809935838E-23</v>
      </c>
      <c r="U2125">
        <f t="shared" si="726"/>
        <v>4.0589688596682375E-58</v>
      </c>
      <c r="V2125" s="253">
        <f t="shared" si="727"/>
        <v>3.5768014809935838E-23</v>
      </c>
      <c r="W2125" s="253">
        <f t="shared" si="728"/>
        <v>4.2986929504347643E-23</v>
      </c>
      <c r="X2125">
        <f t="shared" si="722"/>
        <v>113.65676595692612</v>
      </c>
      <c r="Y2125">
        <f t="shared" si="723"/>
        <v>15.595425926280697</v>
      </c>
      <c r="Z2125" s="55">
        <f t="shared" si="724"/>
        <v>8.5124747496230029</v>
      </c>
      <c r="AA2125" s="477">
        <f t="shared" si="729"/>
        <v>1.2757348129123366E-41</v>
      </c>
      <c r="AB2125" s="253">
        <f t="shared" si="730"/>
        <v>1958680688428502</v>
      </c>
      <c r="AC2125" s="261">
        <f t="shared" si="731"/>
        <v>1.5425578854664804E-7</v>
      </c>
      <c r="AD2125" s="435">
        <f t="shared" si="733"/>
        <v>-1.5404755755584556E-2</v>
      </c>
      <c r="AE2125" s="478">
        <f t="shared" si="732"/>
        <v>-5.2318781614303651E-2</v>
      </c>
    </row>
    <row r="2126" spans="17:31" x14ac:dyDescent="0.3">
      <c r="Q2126" s="353">
        <v>2097</v>
      </c>
      <c r="R2126" s="54">
        <f t="shared" si="725"/>
        <v>6.1113571582323162E-57</v>
      </c>
      <c r="S2126" s="253">
        <f t="shared" si="720"/>
        <v>7.677400359661002E-23</v>
      </c>
      <c r="T2126" s="253">
        <f t="shared" si="721"/>
        <v>3.4868333938540712E-23</v>
      </c>
      <c r="U2126">
        <f t="shared" si="726"/>
        <v>3.8085233211089069E-58</v>
      </c>
      <c r="V2126" s="253">
        <f t="shared" si="727"/>
        <v>3.4868333938540712E-23</v>
      </c>
      <c r="W2126" s="253">
        <f t="shared" si="728"/>
        <v>4.1905669658069308E-23</v>
      </c>
      <c r="X2126">
        <f t="shared" si="722"/>
        <v>113.65676595692612</v>
      </c>
      <c r="Y2126">
        <f t="shared" si="723"/>
        <v>15.595425926280697</v>
      </c>
      <c r="Z2126" s="55">
        <f t="shared" si="724"/>
        <v>8.5124747496230029</v>
      </c>
      <c r="AA2126" s="477">
        <f t="shared" si="729"/>
        <v>1.2089899218378115E-41</v>
      </c>
      <c r="AB2126" s="253">
        <f t="shared" si="730"/>
        <v>1978267495312787</v>
      </c>
      <c r="AC2126" s="261">
        <f t="shared" si="731"/>
        <v>1.5187951580020126E-7</v>
      </c>
      <c r="AD2126" s="435">
        <f t="shared" si="733"/>
        <v>-1.5404755755588251E-2</v>
      </c>
      <c r="AE2126" s="478">
        <f t="shared" si="732"/>
        <v>-5.2318781614303617E-2</v>
      </c>
    </row>
    <row r="2127" spans="17:31" x14ac:dyDescent="0.3">
      <c r="Q2127" s="353">
        <v>2098</v>
      </c>
      <c r="R2127" s="54">
        <f t="shared" si="725"/>
        <v>5.7342756412908399E-57</v>
      </c>
      <c r="S2127" s="253">
        <f t="shared" si="720"/>
        <v>7.4842889923589916E-23</v>
      </c>
      <c r="T2127" s="253">
        <f t="shared" si="721"/>
        <v>3.3991282941201291E-23</v>
      </c>
      <c r="U2127">
        <f t="shared" si="726"/>
        <v>3.5735307140582456E-58</v>
      </c>
      <c r="V2127" s="253">
        <f t="shared" si="727"/>
        <v>3.3991282941201291E-23</v>
      </c>
      <c r="W2127" s="253">
        <f t="shared" si="728"/>
        <v>4.0851606982388626E-23</v>
      </c>
      <c r="X2127">
        <f t="shared" si="722"/>
        <v>113.65676595692612</v>
      </c>
      <c r="Y2127">
        <f t="shared" si="723"/>
        <v>15.595425926280697</v>
      </c>
      <c r="Z2127" s="55">
        <f t="shared" si="724"/>
        <v>8.5124747496230029</v>
      </c>
      <c r="AA2127" s="477">
        <f t="shared" si="729"/>
        <v>1.1457370421432851E-41</v>
      </c>
      <c r="AB2127" s="253">
        <f t="shared" si="730"/>
        <v>1998050170265915</v>
      </c>
      <c r="AC2127" s="261">
        <f t="shared" si="731"/>
        <v>1.4953984895502219E-7</v>
      </c>
      <c r="AD2127" s="435">
        <f t="shared" si="733"/>
        <v>-1.5404755755588003E-2</v>
      </c>
      <c r="AE2127" s="478">
        <f t="shared" si="732"/>
        <v>-5.2318781614303589E-2</v>
      </c>
    </row>
    <row r="2128" spans="17:31" x14ac:dyDescent="0.3">
      <c r="Q2128" s="353">
        <v>2099</v>
      </c>
      <c r="R2128" s="54">
        <f t="shared" si="725"/>
        <v>5.3804607191068551E-57</v>
      </c>
      <c r="S2128" s="253">
        <f t="shared" si="720"/>
        <v>7.296034998443054E-23</v>
      </c>
      <c r="T2128" s="253">
        <f t="shared" si="721"/>
        <v>3.3136292603636721E-23</v>
      </c>
      <c r="U2128">
        <f t="shared" si="726"/>
        <v>3.3530375653835895E-58</v>
      </c>
      <c r="V2128" s="253">
        <f t="shared" si="727"/>
        <v>3.3136292603636721E-23</v>
      </c>
      <c r="W2128" s="253">
        <f t="shared" si="728"/>
        <v>3.9824057380793819E-23</v>
      </c>
      <c r="X2128">
        <f t="shared" si="722"/>
        <v>113.65676595692612</v>
      </c>
      <c r="Y2128">
        <f t="shared" si="723"/>
        <v>15.595425926280697</v>
      </c>
      <c r="Z2128" s="55">
        <f t="shared" si="724"/>
        <v>8.5124747496230029</v>
      </c>
      <c r="AA2128" s="477">
        <f t="shared" si="729"/>
        <v>1.0857934760479724E-41</v>
      </c>
      <c r="AB2128" s="253">
        <f t="shared" si="730"/>
        <v>2018030671968574.3</v>
      </c>
      <c r="AC2128" s="261">
        <f t="shared" si="731"/>
        <v>1.4723622410614358E-7</v>
      </c>
      <c r="AD2128" s="435">
        <f t="shared" si="733"/>
        <v>-1.5404755755581125E-2</v>
      </c>
      <c r="AE2128" s="478">
        <f t="shared" si="732"/>
        <v>-5.231878161430361E-2</v>
      </c>
    </row>
    <row r="2129" spans="17:31" x14ac:dyDescent="0.3">
      <c r="Q2129" s="353">
        <v>2100</v>
      </c>
      <c r="R2129" s="54">
        <f t="shared" si="725"/>
        <v>5.0484768017421432E-57</v>
      </c>
      <c r="S2129" s="253">
        <f t="shared" si="720"/>
        <v>7.1125161993146911E-23</v>
      </c>
      <c r="T2129" s="253">
        <f t="shared" si="721"/>
        <v>3.2302808029140686E-23</v>
      </c>
      <c r="U2129">
        <f t="shared" si="726"/>
        <v>3.1461492329264646E-58</v>
      </c>
      <c r="V2129" s="253">
        <f t="shared" si="727"/>
        <v>3.2302808029140686E-23</v>
      </c>
      <c r="W2129" s="253">
        <f t="shared" si="728"/>
        <v>3.8822353964006225E-23</v>
      </c>
      <c r="X2129">
        <f t="shared" si="722"/>
        <v>113.65676595692612</v>
      </c>
      <c r="Y2129">
        <f t="shared" si="723"/>
        <v>15.595425926280697</v>
      </c>
      <c r="Z2129" s="55">
        <f t="shared" si="724"/>
        <v>8.5124747496230029</v>
      </c>
      <c r="AA2129" s="477">
        <f t="shared" si="729"/>
        <v>1.028986084296383E-41</v>
      </c>
      <c r="AB2129" s="253">
        <f t="shared" si="730"/>
        <v>2038210978688260</v>
      </c>
      <c r="AC2129" s="261">
        <f t="shared" si="731"/>
        <v>1.4496808603541392E-7</v>
      </c>
      <c r="AD2129" s="435">
        <f t="shared" si="733"/>
        <v>-1.5404755755584617E-2</v>
      </c>
      <c r="AE2129" s="478">
        <f t="shared" si="732"/>
        <v>-5.231878161430354E-2</v>
      </c>
    </row>
    <row r="2130" spans="17:31" x14ac:dyDescent="0.3">
      <c r="Q2130" s="353">
        <v>2101</v>
      </c>
      <c r="R2130" s="54">
        <f t="shared" si="725"/>
        <v>4.736976877690018E-57</v>
      </c>
      <c r="S2130" s="253">
        <f t="shared" si="720"/>
        <v>6.9336134895609943E-23</v>
      </c>
      <c r="T2130" s="253">
        <f t="shared" si="721"/>
        <v>3.1490288278447742E-23</v>
      </c>
      <c r="U2130">
        <f t="shared" si="726"/>
        <v>2.9520262755276991E-58</v>
      </c>
      <c r="V2130" s="253">
        <f t="shared" si="727"/>
        <v>3.1490288278447742E-23</v>
      </c>
      <c r="W2130" s="253">
        <f t="shared" si="728"/>
        <v>3.7845846617162202E-23</v>
      </c>
      <c r="X2130">
        <f t="shared" si="722"/>
        <v>113.65676595692612</v>
      </c>
      <c r="Y2130">
        <f t="shared" si="723"/>
        <v>15.595425926280697</v>
      </c>
      <c r="Z2130" s="55">
        <f t="shared" si="724"/>
        <v>8.5124747496230029</v>
      </c>
      <c r="AA2130" s="477">
        <f t="shared" si="729"/>
        <v>9.7515078606792317E-42</v>
      </c>
      <c r="AB2130" s="253">
        <f t="shared" si="730"/>
        <v>2058593088475142.5</v>
      </c>
      <c r="AC2130" s="261">
        <f t="shared" si="731"/>
        <v>1.4273488807768275E-7</v>
      </c>
      <c r="AD2130" s="435">
        <f t="shared" si="733"/>
        <v>-1.5404755755591809E-2</v>
      </c>
      <c r="AE2130" s="478">
        <f t="shared" si="732"/>
        <v>-5.2318781614303589E-2</v>
      </c>
    </row>
    <row r="2131" spans="17:31" x14ac:dyDescent="0.3">
      <c r="Q2131" s="353">
        <v>2102</v>
      </c>
      <c r="R2131" s="54">
        <f t="shared" si="725"/>
        <v>4.4446970484298495E-57</v>
      </c>
      <c r="S2131" s="253">
        <f t="shared" si="720"/>
        <v>6.7592107596541339E-23</v>
      </c>
      <c r="T2131" s="253">
        <f t="shared" si="721"/>
        <v>3.069820601865869E-23</v>
      </c>
      <c r="U2131">
        <f t="shared" si="726"/>
        <v>2.7698810470283953E-58</v>
      </c>
      <c r="V2131" s="253">
        <f t="shared" si="727"/>
        <v>3.069820601865869E-23</v>
      </c>
      <c r="W2131" s="253">
        <f t="shared" si="728"/>
        <v>3.6893901577882649E-23</v>
      </c>
      <c r="X2131">
        <f t="shared" si="722"/>
        <v>113.65676595692612</v>
      </c>
      <c r="Y2131">
        <f t="shared" si="723"/>
        <v>15.595425926280697</v>
      </c>
      <c r="Z2131" s="55">
        <f t="shared" si="724"/>
        <v>8.5124747496230029</v>
      </c>
      <c r="AA2131" s="477">
        <f t="shared" si="729"/>
        <v>9.2413208505061897E-42</v>
      </c>
      <c r="AB2131" s="253">
        <f t="shared" si="730"/>
        <v>2079179019359894</v>
      </c>
      <c r="AC2131" s="261">
        <f t="shared" si="731"/>
        <v>1.4053609198904484E-7</v>
      </c>
      <c r="AD2131" s="435">
        <f t="shared" si="733"/>
        <v>-1.5404755755588065E-2</v>
      </c>
      <c r="AE2131" s="478">
        <f t="shared" si="732"/>
        <v>-5.2318781614303637E-2</v>
      </c>
    </row>
    <row r="2132" spans="17:31" x14ac:dyDescent="0.3">
      <c r="Q2132" s="353">
        <v>2103</v>
      </c>
      <c r="R2132" s="54">
        <f t="shared" si="725"/>
        <v>4.1704514002092158E-57</v>
      </c>
      <c r="S2132" s="253">
        <f t="shared" si="720"/>
        <v>6.5891948205951849E-23</v>
      </c>
      <c r="T2132" s="253">
        <f t="shared" si="721"/>
        <v>2.9926047180996644E-23</v>
      </c>
      <c r="U2132">
        <f t="shared" si="726"/>
        <v>2.5989745004270476E-58</v>
      </c>
      <c r="V2132" s="253">
        <f t="shared" si="727"/>
        <v>2.9926047180996644E-23</v>
      </c>
      <c r="W2132" s="253">
        <f t="shared" si="728"/>
        <v>3.5965901024955206E-23</v>
      </c>
      <c r="X2132">
        <f t="shared" si="722"/>
        <v>113.65676595692612</v>
      </c>
      <c r="Y2132">
        <f t="shared" si="723"/>
        <v>15.595425926280697</v>
      </c>
      <c r="Z2132" s="55">
        <f t="shared" si="724"/>
        <v>8.5124747496230029</v>
      </c>
      <c r="AA2132" s="477">
        <f t="shared" si="729"/>
        <v>8.7578262031008457E-42</v>
      </c>
      <c r="AB2132" s="253">
        <f t="shared" si="730"/>
        <v>2099970809553493</v>
      </c>
      <c r="AC2132" s="261">
        <f t="shared" si="731"/>
        <v>1.3837116781710922E-7</v>
      </c>
      <c r="AD2132" s="435">
        <f t="shared" si="733"/>
        <v>-1.5404755755584752E-2</v>
      </c>
      <c r="AE2132" s="478">
        <f t="shared" si="732"/>
        <v>-5.2318781614303624E-2</v>
      </c>
    </row>
    <row r="2133" spans="17:31" x14ac:dyDescent="0.3">
      <c r="Q2133" s="353">
        <v>2104</v>
      </c>
      <c r="R2133" s="54">
        <f t="shared" si="725"/>
        <v>3.9131271922461417E-57</v>
      </c>
      <c r="S2133" s="253">
        <f t="shared" si="720"/>
        <v>6.4234553304533698E-23</v>
      </c>
      <c r="T2133" s="253">
        <f t="shared" si="721"/>
        <v>2.9173310627171354E-23</v>
      </c>
      <c r="U2133">
        <f t="shared" si="726"/>
        <v>2.4386131892258028E-58</v>
      </c>
      <c r="V2133" s="253">
        <f t="shared" si="727"/>
        <v>2.9173310627171354E-23</v>
      </c>
      <c r="W2133" s="253">
        <f t="shared" si="728"/>
        <v>3.5061242677362344E-23</v>
      </c>
      <c r="X2133">
        <f t="shared" si="722"/>
        <v>113.65676595692612</v>
      </c>
      <c r="Y2133">
        <f t="shared" si="723"/>
        <v>15.595425926280697</v>
      </c>
      <c r="Z2133" s="55">
        <f t="shared" si="724"/>
        <v>8.5124747496230029</v>
      </c>
      <c r="AA2133" s="477">
        <f t="shared" si="729"/>
        <v>8.2996274065647868E-42</v>
      </c>
      <c r="AB2133" s="253">
        <f t="shared" si="730"/>
        <v>2120970517649028</v>
      </c>
      <c r="AC2133" s="261">
        <f t="shared" si="731"/>
        <v>1.3623959377327119E-7</v>
      </c>
      <c r="AD2133" s="435">
        <f t="shared" si="733"/>
        <v>-1.5404755755587883E-2</v>
      </c>
      <c r="AE2133" s="478">
        <f t="shared" si="732"/>
        <v>-5.231878161430361E-2</v>
      </c>
    </row>
    <row r="2134" spans="17:31" x14ac:dyDescent="0.3">
      <c r="Q2134" s="353">
        <v>2105</v>
      </c>
      <c r="R2134" s="54">
        <f t="shared" si="725"/>
        <v>3.6716803418277455E-57</v>
      </c>
      <c r="S2134" s="253">
        <f t="shared" si="720"/>
        <v>6.2618847227532899E-23</v>
      </c>
      <c r="T2134" s="253">
        <f t="shared" si="721"/>
        <v>2.8439507824136586E-23</v>
      </c>
      <c r="U2134">
        <f t="shared" si="726"/>
        <v>2.2881464537989482E-58</v>
      </c>
      <c r="V2134" s="253">
        <f t="shared" si="727"/>
        <v>2.8439507824136586E-23</v>
      </c>
      <c r="W2134" s="253">
        <f t="shared" si="728"/>
        <v>3.4179339403396313E-23</v>
      </c>
      <c r="X2134">
        <f t="shared" si="722"/>
        <v>113.65676595692612</v>
      </c>
      <c r="Y2134">
        <f t="shared" si="723"/>
        <v>15.595425926280697</v>
      </c>
      <c r="Z2134" s="55">
        <f t="shared" si="724"/>
        <v>8.5124747496230029</v>
      </c>
      <c r="AA2134" s="477">
        <f t="shared" si="729"/>
        <v>7.8654010128006352E-42</v>
      </c>
      <c r="AB2134" s="253">
        <f t="shared" si="730"/>
        <v>2142180222825518.3</v>
      </c>
      <c r="AC2134" s="261">
        <f t="shared" si="731"/>
        <v>1.3414085610695386E-7</v>
      </c>
      <c r="AD2134" s="435">
        <f t="shared" si="733"/>
        <v>-1.5404755755584741E-2</v>
      </c>
      <c r="AE2134" s="478">
        <f t="shared" si="732"/>
        <v>-5.231878161430354E-2</v>
      </c>
    </row>
    <row r="2135" spans="17:31" x14ac:dyDescent="0.3">
      <c r="Q2135" s="353">
        <v>2106</v>
      </c>
      <c r="R2135" s="54">
        <f t="shared" si="725"/>
        <v>3.4451311879862658E-57</v>
      </c>
      <c r="S2135" s="253">
        <f t="shared" si="720"/>
        <v>6.1043781366630141E-23</v>
      </c>
      <c r="T2135" s="253">
        <f t="shared" si="721"/>
        <v>2.7724162527026441E-23</v>
      </c>
      <c r="U2135">
        <f t="shared" si="726"/>
        <v>2.1469637813674239E-58</v>
      </c>
      <c r="V2135" s="253">
        <f t="shared" si="727"/>
        <v>2.7724162527026441E-23</v>
      </c>
      <c r="W2135" s="253">
        <f t="shared" si="728"/>
        <v>3.33196188396037E-23</v>
      </c>
      <c r="X2135">
        <f t="shared" si="722"/>
        <v>113.65676595692612</v>
      </c>
      <c r="Y2135">
        <f t="shared" si="723"/>
        <v>15.595425926280697</v>
      </c>
      <c r="Z2135" s="55">
        <f t="shared" si="724"/>
        <v>8.5124747496230029</v>
      </c>
      <c r="AA2135" s="477">
        <f t="shared" si="729"/>
        <v>7.4538928149029968E-42</v>
      </c>
      <c r="AB2135" s="253">
        <f t="shared" si="730"/>
        <v>2163602025053773.5</v>
      </c>
      <c r="AC2135" s="261">
        <f t="shared" si="731"/>
        <v>1.3207444898178073E-7</v>
      </c>
      <c r="AD2135" s="435">
        <f t="shared" si="733"/>
        <v>-1.5404755755588256E-2</v>
      </c>
      <c r="AE2135" s="478">
        <f t="shared" si="732"/>
        <v>-5.2318781614303554E-2</v>
      </c>
    </row>
    <row r="2136" spans="17:31" x14ac:dyDescent="0.3">
      <c r="Q2136" s="353">
        <v>2107</v>
      </c>
      <c r="R2136" s="54">
        <f t="shared" si="725"/>
        <v>3.2325605165637486E-57</v>
      </c>
      <c r="S2136" s="253">
        <f t="shared" si="720"/>
        <v>5.9508333489385997E-23</v>
      </c>
      <c r="T2136" s="253">
        <f t="shared" si="721"/>
        <v>2.7026810470068763E-23</v>
      </c>
      <c r="U2136">
        <f t="shared" si="726"/>
        <v>2.0144923288675667E-58</v>
      </c>
      <c r="V2136" s="253">
        <f t="shared" si="727"/>
        <v>2.7026810470068763E-23</v>
      </c>
      <c r="W2136" s="253">
        <f t="shared" si="728"/>
        <v>3.2481523019317234E-23</v>
      </c>
      <c r="X2136">
        <f t="shared" si="722"/>
        <v>113.65676595692612</v>
      </c>
      <c r="Y2136">
        <f t="shared" si="723"/>
        <v>15.595425926280697</v>
      </c>
      <c r="Z2136" s="55">
        <f t="shared" si="724"/>
        <v>8.5124747496230029</v>
      </c>
      <c r="AA2136" s="477">
        <f t="shared" si="729"/>
        <v>7.0639142245436607E-42</v>
      </c>
      <c r="AB2136" s="253">
        <f t="shared" si="730"/>
        <v>2185238045304311.3</v>
      </c>
      <c r="AC2136" s="261">
        <f t="shared" si="731"/>
        <v>1.3003987435366252E-7</v>
      </c>
      <c r="AD2136" s="435">
        <f t="shared" si="733"/>
        <v>-1.540475575558802E-2</v>
      </c>
      <c r="AE2136" s="478">
        <f t="shared" si="732"/>
        <v>-5.2318781614303526E-2</v>
      </c>
    </row>
    <row r="2137" spans="17:31" x14ac:dyDescent="0.3">
      <c r="Q2137" s="353">
        <v>2108</v>
      </c>
      <c r="R2137" s="54">
        <f t="shared" si="725"/>
        <v>3.0331058305372564E-57</v>
      </c>
      <c r="S2137" s="253">
        <f t="shared" si="720"/>
        <v>5.8011507075802064E-23</v>
      </c>
      <c r="T2137" s="253">
        <f t="shared" si="721"/>
        <v>2.6346999065272134E-23</v>
      </c>
      <c r="U2137">
        <f t="shared" si="726"/>
        <v>1.890194598663222E-58</v>
      </c>
      <c r="V2137" s="253">
        <f t="shared" si="727"/>
        <v>2.6346999065272134E-23</v>
      </c>
      <c r="W2137" s="253">
        <f t="shared" si="728"/>
        <v>3.1664508010529928E-23</v>
      </c>
      <c r="X2137">
        <f t="shared" si="722"/>
        <v>113.65676595692612</v>
      </c>
      <c r="Y2137">
        <f t="shared" si="723"/>
        <v>15.595425926280697</v>
      </c>
      <c r="Z2137" s="55">
        <f t="shared" si="724"/>
        <v>8.5124747496230029</v>
      </c>
      <c r="AA2137" s="477">
        <f t="shared" si="729"/>
        <v>6.694338838887588E-42</v>
      </c>
      <c r="AB2137" s="253">
        <f t="shared" si="730"/>
        <v>2207090425757354.5</v>
      </c>
      <c r="AC2137" s="261">
        <f t="shared" si="731"/>
        <v>1.2803664185075745E-7</v>
      </c>
      <c r="AD2137" s="435">
        <f t="shared" si="733"/>
        <v>-1.5404755755584561E-2</v>
      </c>
      <c r="AE2137" s="478">
        <f t="shared" si="732"/>
        <v>-5.2318781614303631E-2</v>
      </c>
    </row>
    <row r="2138" spans="17:31" x14ac:dyDescent="0.3">
      <c r="Q2138" s="353">
        <v>2109</v>
      </c>
      <c r="R2138" s="54">
        <f t="shared" si="725"/>
        <v>2.8459578504715907E-57</v>
      </c>
      <c r="S2138" s="253">
        <f t="shared" si="720"/>
        <v>5.655233067157022E-23</v>
      </c>
      <c r="T2138" s="253">
        <f t="shared" si="721"/>
        <v>2.5684287108692062E-23</v>
      </c>
      <c r="U2138">
        <f t="shared" si="726"/>
        <v>1.7735662576705193E-58</v>
      </c>
      <c r="V2138" s="253">
        <f t="shared" si="727"/>
        <v>2.5684287108692062E-23</v>
      </c>
      <c r="W2138" s="253">
        <f t="shared" si="728"/>
        <v>3.0868043562878158E-23</v>
      </c>
      <c r="X2138">
        <f t="shared" si="722"/>
        <v>113.65676595692612</v>
      </c>
      <c r="Y2138">
        <f t="shared" si="723"/>
        <v>15.595425926280697</v>
      </c>
      <c r="Z2138" s="55">
        <f t="shared" si="724"/>
        <v>8.5124747496230029</v>
      </c>
      <c r="AA2138" s="477">
        <f t="shared" si="729"/>
        <v>6.3440991871236771E-42</v>
      </c>
      <c r="AB2138" s="253">
        <f t="shared" si="730"/>
        <v>2229161330014928</v>
      </c>
      <c r="AC2138" s="261">
        <f t="shared" si="731"/>
        <v>1.2606426865528084E-7</v>
      </c>
      <c r="AD2138" s="435">
        <f t="shared" si="733"/>
        <v>-1.5404755755587973E-2</v>
      </c>
      <c r="AE2138" s="478">
        <f t="shared" si="732"/>
        <v>-5.2318781614303672E-2</v>
      </c>
    </row>
    <row r="2139" spans="17:31" x14ac:dyDescent="0.3">
      <c r="Q2139" s="353">
        <v>2110</v>
      </c>
      <c r="R2139" s="54">
        <f t="shared" si="725"/>
        <v>2.6703572309002523E-57</v>
      </c>
      <c r="S2139" s="253">
        <f t="shared" si="720"/>
        <v>5.5129857257589686E-23</v>
      </c>
      <c r="T2139" s="253">
        <f t="shared" si="721"/>
        <v>2.5038244494085475E-23</v>
      </c>
      <c r="U2139">
        <f t="shared" si="726"/>
        <v>1.6641340910464929E-58</v>
      </c>
      <c r="V2139" s="253">
        <f t="shared" si="727"/>
        <v>2.5038244494085475E-23</v>
      </c>
      <c r="W2139" s="253">
        <f t="shared" si="728"/>
        <v>3.0091612763504208E-23</v>
      </c>
      <c r="X2139">
        <f t="shared" si="722"/>
        <v>113.65676595692612</v>
      </c>
      <c r="Y2139">
        <f t="shared" si="723"/>
        <v>15.595425926280697</v>
      </c>
      <c r="Z2139" s="55">
        <f t="shared" si="724"/>
        <v>8.5124747496230029</v>
      </c>
      <c r="AA2139" s="477">
        <f t="shared" si="729"/>
        <v>6.0121836472130723E-42</v>
      </c>
      <c r="AB2139" s="253">
        <f t="shared" si="730"/>
        <v>2251452943315077.3</v>
      </c>
      <c r="AC2139" s="261">
        <f t="shared" si="731"/>
        <v>1.2412227938713981E-7</v>
      </c>
      <c r="AD2139" s="435">
        <f t="shared" si="733"/>
        <v>-1.5404755755584828E-2</v>
      </c>
      <c r="AE2139" s="478">
        <f t="shared" si="732"/>
        <v>-5.231878161430361E-2</v>
      </c>
    </row>
    <row r="2140" spans="17:31" x14ac:dyDescent="0.3">
      <c r="Q2140" s="353">
        <v>2111</v>
      </c>
      <c r="R2140" s="54">
        <f t="shared" si="725"/>
        <v>2.5055914793114909E-57</v>
      </c>
      <c r="S2140" s="253">
        <f t="shared" si="720"/>
        <v>5.3743163635342813E-23</v>
      </c>
      <c r="T2140" s="253">
        <f t="shared" si="721"/>
        <v>2.4408451933767784E-23</v>
      </c>
      <c r="U2140">
        <f t="shared" si="726"/>
        <v>1.5614540821387268E-58</v>
      </c>
      <c r="V2140" s="253">
        <f t="shared" si="727"/>
        <v>2.4408451933767784E-23</v>
      </c>
      <c r="W2140" s="253">
        <f t="shared" si="728"/>
        <v>2.9334711701575026E-23</v>
      </c>
      <c r="X2140">
        <f t="shared" si="722"/>
        <v>113.65676595692612</v>
      </c>
      <c r="Y2140">
        <f t="shared" si="723"/>
        <v>15.595425926280697</v>
      </c>
      <c r="Z2140" s="55">
        <f t="shared" si="724"/>
        <v>8.5124747496230029</v>
      </c>
      <c r="AA2140" s="477">
        <f t="shared" si="729"/>
        <v>5.6976335239494446E-42</v>
      </c>
      <c r="AB2140" s="253">
        <f t="shared" si="730"/>
        <v>2273967472748228</v>
      </c>
      <c r="AC2140" s="261">
        <f t="shared" si="731"/>
        <v>1.2221020598935405E-7</v>
      </c>
      <c r="AD2140" s="435">
        <f t="shared" si="733"/>
        <v>-1.5404755755588086E-2</v>
      </c>
      <c r="AE2140" s="478">
        <f t="shared" si="732"/>
        <v>-5.2318781614303547E-2</v>
      </c>
    </row>
    <row r="2141" spans="17:31" x14ac:dyDescent="0.3">
      <c r="Q2141" s="353">
        <v>2112</v>
      </c>
      <c r="R2141" s="54">
        <f t="shared" si="725"/>
        <v>2.3509920652383491E-57</v>
      </c>
      <c r="S2141" s="253">
        <f t="shared" si="720"/>
        <v>5.2391349827729859E-23</v>
      </c>
      <c r="T2141" s="253">
        <f t="shared" si="721"/>
        <v>2.3794500686490901E-23</v>
      </c>
      <c r="U2141">
        <f t="shared" si="726"/>
        <v>1.4651096109054926E-58</v>
      </c>
      <c r="V2141" s="253">
        <f t="shared" si="727"/>
        <v>2.3794500686490901E-23</v>
      </c>
      <c r="W2141" s="253">
        <f t="shared" si="728"/>
        <v>2.8596849141238955E-23</v>
      </c>
      <c r="X2141">
        <f t="shared" si="722"/>
        <v>113.65676595692612</v>
      </c>
      <c r="Y2141">
        <f t="shared" si="723"/>
        <v>15.595425926280697</v>
      </c>
      <c r="Z2141" s="55">
        <f t="shared" si="724"/>
        <v>8.5124747496230029</v>
      </c>
      <c r="AA2141" s="477">
        <f t="shared" si="729"/>
        <v>5.3995402798915984E-42</v>
      </c>
      <c r="AB2141" s="253">
        <f t="shared" si="730"/>
        <v>2296707147475710.5</v>
      </c>
      <c r="AC2141" s="261">
        <f t="shared" si="731"/>
        <v>1.2032758761524836E-7</v>
      </c>
      <c r="AD2141" s="435">
        <f t="shared" si="733"/>
        <v>-1.5404755755584658E-2</v>
      </c>
      <c r="AE2141" s="478">
        <f t="shared" si="732"/>
        <v>-5.2318781614303637E-2</v>
      </c>
    </row>
    <row r="2142" spans="17:31" x14ac:dyDescent="0.3">
      <c r="Q2142" s="353">
        <v>2113</v>
      </c>
      <c r="R2142" s="54">
        <f t="shared" si="725"/>
        <v>2.205931707722954E-57</v>
      </c>
      <c r="S2142" s="253">
        <f t="shared" si="720"/>
        <v>5.1073538494978467E-23</v>
      </c>
      <c r="T2142" s="253">
        <f t="shared" si="721"/>
        <v>2.3195992292167724E-23</v>
      </c>
      <c r="U2142">
        <f t="shared" si="726"/>
        <v>1.3747097634965454E-58</v>
      </c>
      <c r="V2142" s="253">
        <f t="shared" si="727"/>
        <v>2.3195992292167724E-23</v>
      </c>
      <c r="W2142" s="253">
        <f t="shared" si="728"/>
        <v>2.7877546202810743E-23</v>
      </c>
      <c r="X2142">
        <f t="shared" si="722"/>
        <v>113.65676595692612</v>
      </c>
      <c r="Y2142">
        <f t="shared" si="723"/>
        <v>15.595425926280697</v>
      </c>
      <c r="Z2142" s="55">
        <f t="shared" si="724"/>
        <v>8.5124747496230029</v>
      </c>
      <c r="AA2142" s="477">
        <f t="shared" si="729"/>
        <v>5.1170429111703142E-42</v>
      </c>
      <c r="AB2142" s="253">
        <f t="shared" si="730"/>
        <v>2319674218950467.5</v>
      </c>
      <c r="AC2142" s="261">
        <f t="shared" si="731"/>
        <v>1.1847397051737591E-7</v>
      </c>
      <c r="AD2142" s="435">
        <f t="shared" si="733"/>
        <v>-1.5404755755591672E-2</v>
      </c>
      <c r="AE2142" s="478">
        <f t="shared" si="732"/>
        <v>-5.2318781614303582E-2</v>
      </c>
    </row>
    <row r="2143" spans="17:31" x14ac:dyDescent="0.3">
      <c r="Q2143" s="353">
        <v>2114</v>
      </c>
      <c r="R2143" s="54">
        <f t="shared" si="725"/>
        <v>2.0698218301490389E-57</v>
      </c>
      <c r="S2143" s="253">
        <f t="shared" ref="S2143:S2206" si="734">$C$11*R2143^$C$7</f>
        <v>4.9788874365237459E-23</v>
      </c>
      <c r="T2143" s="253">
        <f t="shared" ref="T2143:T2206" si="735">$C$8*S2143</f>
        <v>2.261253831326578E-23</v>
      </c>
      <c r="U2143">
        <f t="shared" si="726"/>
        <v>1.2898877461357613E-58</v>
      </c>
      <c r="V2143" s="253">
        <f t="shared" si="727"/>
        <v>2.261253831326578E-23</v>
      </c>
      <c r="W2143" s="253">
        <f t="shared" si="728"/>
        <v>2.7176336051971676E-23</v>
      </c>
      <c r="X2143">
        <f t="shared" ref="X2143:X2206" si="736">(($C$8*$C$11)/($C$9+$C$10))^(1/(1-$C$7))</f>
        <v>113.65676595692612</v>
      </c>
      <c r="Y2143">
        <f t="shared" ref="Y2143:Y2206" si="737">$C$11*$C$17^$C$7</f>
        <v>15.595425926280697</v>
      </c>
      <c r="Z2143" s="55">
        <f t="shared" ref="Z2143:Z2206" si="738">(1-$C$8)*Y2143</f>
        <v>8.5124747496230029</v>
      </c>
      <c r="AA2143" s="477">
        <f t="shared" si="729"/>
        <v>4.8493254605897744E-42</v>
      </c>
      <c r="AB2143" s="253">
        <f t="shared" si="730"/>
        <v>2342870961139972</v>
      </c>
      <c r="AC2143" s="261">
        <f t="shared" si="731"/>
        <v>1.166489079381618E-7</v>
      </c>
      <c r="AD2143" s="435">
        <f t="shared" si="733"/>
        <v>-1.5404755755581203E-2</v>
      </c>
      <c r="AE2143" s="478">
        <f t="shared" si="732"/>
        <v>-5.2318781614303547E-2</v>
      </c>
    </row>
    <row r="2144" spans="17:31" x14ac:dyDescent="0.3">
      <c r="Q2144" s="353">
        <v>2115</v>
      </c>
      <c r="R2144" s="54">
        <f t="shared" ref="R2144:R2207" si="739">AA2144/AB2144</f>
        <v>1.9421101721157952E-57</v>
      </c>
      <c r="S2144" s="253">
        <f t="shared" si="734"/>
        <v>4.8536523679500449E-23</v>
      </c>
      <c r="T2144" s="253">
        <f t="shared" si="735"/>
        <v>2.2043760082709015E-23</v>
      </c>
      <c r="U2144">
        <f t="shared" ref="U2144:U2207" si="740">($C$9+$C$10)*R2144</f>
        <v>1.2102993968700179E-58</v>
      </c>
      <c r="V2144" s="253">
        <f t="shared" ref="V2144:V2207" si="741">T2144-U2144</f>
        <v>2.2043760082709015E-23</v>
      </c>
      <c r="W2144" s="253">
        <f t="shared" ref="W2144:W2207" si="742">(1-$C$8)*S2144</f>
        <v>2.6492763596791434E-23</v>
      </c>
      <c r="X2144">
        <f t="shared" si="736"/>
        <v>113.65676595692612</v>
      </c>
      <c r="Y2144">
        <f t="shared" si="737"/>
        <v>15.595425926280697</v>
      </c>
      <c r="Z2144" s="55">
        <f t="shared" si="738"/>
        <v>8.5124747496230029</v>
      </c>
      <c r="AA2144" s="477">
        <f t="shared" ref="AA2144:AA2207" si="743">AA2143*(1-$C$9)</f>
        <v>4.5956146608404957E-42</v>
      </c>
      <c r="AB2144" s="253">
        <f t="shared" ref="AB2144:AB2207" si="744">AB2143*(1+$C$10)</f>
        <v>2366299670751371.5</v>
      </c>
      <c r="AC2144" s="261">
        <f t="shared" ref="AC2144:AC2207" si="745">$C$11*(AA2144^$C$7)*(AB2144^(1-$C$7))</f>
        <v>1.1485196000221752E-7</v>
      </c>
      <c r="AD2144" s="435">
        <f t="shared" si="733"/>
        <v>-1.54047557555951E-2</v>
      </c>
      <c r="AE2144" s="478">
        <f t="shared" ref="AE2144:AE2207" si="746">(AA2144-AA2143)/AA2143</f>
        <v>-5.2318781614303617E-2</v>
      </c>
    </row>
    <row r="2145" spans="17:31" x14ac:dyDescent="0.3">
      <c r="Q2145" s="353">
        <v>2116</v>
      </c>
      <c r="R2145" s="54">
        <f t="shared" si="739"/>
        <v>1.8222785486633185E-57</v>
      </c>
      <c r="S2145" s="253">
        <f t="shared" si="734"/>
        <v>4.731567365048769E-23</v>
      </c>
      <c r="T2145" s="253">
        <f t="shared" si="735"/>
        <v>2.1489288458118975E-23</v>
      </c>
      <c r="U2145">
        <f t="shared" si="740"/>
        <v>1.1356217891457944E-58</v>
      </c>
      <c r="V2145" s="253">
        <f t="shared" si="741"/>
        <v>2.1489288458118975E-23</v>
      </c>
      <c r="W2145" s="253">
        <f t="shared" si="742"/>
        <v>2.5826385192368715E-23</v>
      </c>
      <c r="X2145">
        <f t="shared" si="736"/>
        <v>113.65676595692612</v>
      </c>
      <c r="Y2145">
        <f t="shared" si="737"/>
        <v>15.595425926280697</v>
      </c>
      <c r="Z2145" s="55">
        <f t="shared" si="738"/>
        <v>8.5124747496230029</v>
      </c>
      <c r="AA2145" s="477">
        <f t="shared" si="743"/>
        <v>4.35517770101649E-42</v>
      </c>
      <c r="AB2145" s="253">
        <f t="shared" si="744"/>
        <v>2389962667458885</v>
      </c>
      <c r="AC2145" s="261">
        <f t="shared" si="745"/>
        <v>1.1308269361033362E-7</v>
      </c>
      <c r="AD2145" s="435">
        <f t="shared" ref="AD2145:AD2208" si="747">(AC2145-AC2144)/AC2144</f>
        <v>-1.5404755755580851E-2</v>
      </c>
      <c r="AE2145" s="478">
        <f t="shared" si="746"/>
        <v>-5.2318781614303582E-2</v>
      </c>
    </row>
    <row r="2146" spans="17:31" x14ac:dyDescent="0.3">
      <c r="Q2146" s="353">
        <v>2117</v>
      </c>
      <c r="R2146" s="54">
        <f t="shared" si="739"/>
        <v>1.7098407477577942E-57</v>
      </c>
      <c r="S2146" s="253">
        <f t="shared" si="734"/>
        <v>4.6125531935139547E-23</v>
      </c>
      <c r="T2146" s="253">
        <f t="shared" si="735"/>
        <v>2.0948763582237952E-23</v>
      </c>
      <c r="U2146">
        <f t="shared" si="740"/>
        <v>1.0655519215475553E-58</v>
      </c>
      <c r="V2146" s="253">
        <f t="shared" si="741"/>
        <v>2.0948763582237952E-23</v>
      </c>
      <c r="W2146" s="253">
        <f t="shared" si="742"/>
        <v>2.5176768352901595E-23</v>
      </c>
      <c r="X2146">
        <f t="shared" si="736"/>
        <v>113.65676595692612</v>
      </c>
      <c r="Y2146">
        <f t="shared" si="737"/>
        <v>15.595425926280697</v>
      </c>
      <c r="Z2146" s="55">
        <f t="shared" si="738"/>
        <v>8.5124747496230029</v>
      </c>
      <c r="AA2146" s="477">
        <f t="shared" si="743"/>
        <v>4.1273201099855236E-42</v>
      </c>
      <c r="AB2146" s="253">
        <f t="shared" si="744"/>
        <v>2413862294133474</v>
      </c>
      <c r="AC2146" s="261">
        <f t="shared" si="745"/>
        <v>1.1134068233508278E-7</v>
      </c>
      <c r="AD2146" s="435">
        <f t="shared" si="747"/>
        <v>-1.540475575558496E-2</v>
      </c>
      <c r="AE2146" s="478">
        <f t="shared" si="746"/>
        <v>-5.2318781614303575E-2</v>
      </c>
    </row>
    <row r="2147" spans="17:31" x14ac:dyDescent="0.3">
      <c r="Q2147" s="353">
        <v>2118</v>
      </c>
      <c r="R2147" s="54">
        <f t="shared" si="739"/>
        <v>1.6043405575055606E-57</v>
      </c>
      <c r="S2147" s="253">
        <f t="shared" si="734"/>
        <v>4.4965326120378491E-23</v>
      </c>
      <c r="T2147" s="253">
        <f t="shared" si="735"/>
        <v>2.0421834649378296E-23</v>
      </c>
      <c r="U2147">
        <f t="shared" si="740"/>
        <v>9.9980548838159102E-59</v>
      </c>
      <c r="V2147" s="253">
        <f t="shared" si="741"/>
        <v>2.0421834649378296E-23</v>
      </c>
      <c r="W2147" s="253">
        <f t="shared" si="742"/>
        <v>2.4543491471000195E-23</v>
      </c>
      <c r="X2147">
        <f t="shared" si="736"/>
        <v>113.65676595692612</v>
      </c>
      <c r="Y2147">
        <f t="shared" si="737"/>
        <v>15.595425926280697</v>
      </c>
      <c r="Z2147" s="55">
        <f t="shared" si="738"/>
        <v>8.5124747496230029</v>
      </c>
      <c r="AA2147" s="477">
        <f t="shared" si="743"/>
        <v>3.9113837504988673E-42</v>
      </c>
      <c r="AB2147" s="253">
        <f t="shared" si="744"/>
        <v>2438000917074809</v>
      </c>
      <c r="AC2147" s="261">
        <f t="shared" si="745"/>
        <v>1.0962550631804994E-7</v>
      </c>
      <c r="AD2147" s="435">
        <f t="shared" si="747"/>
        <v>-1.5404755755591418E-2</v>
      </c>
      <c r="AE2147" s="478">
        <f t="shared" si="746"/>
        <v>-5.2318781614303631E-2</v>
      </c>
    </row>
    <row r="2148" spans="17:31" x14ac:dyDescent="0.3">
      <c r="Q2148" s="353">
        <v>2119</v>
      </c>
      <c r="R2148" s="54">
        <f t="shared" si="739"/>
        <v>1.505349915091542E-57</v>
      </c>
      <c r="S2148" s="253">
        <f t="shared" si="734"/>
        <v>4.3834303221805135E-23</v>
      </c>
      <c r="T2148" s="253">
        <f t="shared" si="735"/>
        <v>1.9908159677745928E-23</v>
      </c>
      <c r="U2148">
        <f t="shared" si="740"/>
        <v>9.381157261170026E-59</v>
      </c>
      <c r="V2148" s="253">
        <f t="shared" si="741"/>
        <v>1.9908159677745928E-23</v>
      </c>
      <c r="W2148" s="253">
        <f t="shared" si="742"/>
        <v>2.3926143544059207E-23</v>
      </c>
      <c r="X2148">
        <f t="shared" si="736"/>
        <v>113.65676595692612</v>
      </c>
      <c r="Y2148">
        <f t="shared" si="737"/>
        <v>15.595425926280697</v>
      </c>
      <c r="Z2148" s="55">
        <f t="shared" si="738"/>
        <v>8.5124747496230029</v>
      </c>
      <c r="AA2148" s="477">
        <f t="shared" si="743"/>
        <v>3.7067449182467815E-42</v>
      </c>
      <c r="AB2148" s="253">
        <f t="shared" si="744"/>
        <v>2462380926245557</v>
      </c>
      <c r="AC2148" s="261">
        <f t="shared" si="745"/>
        <v>1.0793675216863846E-7</v>
      </c>
      <c r="AD2148" s="435">
        <f t="shared" si="747"/>
        <v>-1.5404755755581177E-2</v>
      </c>
      <c r="AE2148" s="478">
        <f t="shared" si="746"/>
        <v>-5.2318781614303561E-2</v>
      </c>
    </row>
    <row r="2149" spans="17:31" x14ac:dyDescent="0.3">
      <c r="Q2149" s="353">
        <v>2120</v>
      </c>
      <c r="R2149" s="54">
        <f t="shared" si="739"/>
        <v>1.4124671699314427E-57</v>
      </c>
      <c r="S2149" s="253">
        <f t="shared" si="734"/>
        <v>4.2731729195006893E-23</v>
      </c>
      <c r="T2149" s="253">
        <f t="shared" si="735"/>
        <v>1.9407405287492138E-23</v>
      </c>
      <c r="U2149">
        <f t="shared" si="740"/>
        <v>8.8023233100331014E-59</v>
      </c>
      <c r="V2149" s="253">
        <f t="shared" si="741"/>
        <v>1.9407405287492138E-23</v>
      </c>
      <c r="W2149" s="253">
        <f t="shared" si="742"/>
        <v>2.3324323907514755E-23</v>
      </c>
      <c r="X2149">
        <f t="shared" si="736"/>
        <v>113.65676595692612</v>
      </c>
      <c r="Y2149">
        <f t="shared" si="737"/>
        <v>15.595425926280697</v>
      </c>
      <c r="Z2149" s="55">
        <f t="shared" si="738"/>
        <v>8.5124747496230029</v>
      </c>
      <c r="AA2149" s="477">
        <f t="shared" si="743"/>
        <v>3.5128125403690987E-42</v>
      </c>
      <c r="AB2149" s="253">
        <f t="shared" si="744"/>
        <v>2487004735508012.5</v>
      </c>
      <c r="AC2149" s="261">
        <f t="shared" si="745"/>
        <v>1.0627401286442873E-7</v>
      </c>
      <c r="AD2149" s="435">
        <f t="shared" si="747"/>
        <v>-1.5404755755591856E-2</v>
      </c>
      <c r="AE2149" s="478">
        <f t="shared" si="746"/>
        <v>-5.2318781614303533E-2</v>
      </c>
    </row>
    <row r="2150" spans="17:31" x14ac:dyDescent="0.3">
      <c r="Q2150" s="353">
        <v>2121</v>
      </c>
      <c r="R2150" s="54">
        <f t="shared" si="739"/>
        <v>1.3253154539905211E-57</v>
      </c>
      <c r="S2150" s="253">
        <f t="shared" si="734"/>
        <v>4.1656888459152471E-23</v>
      </c>
      <c r="T2150" s="253">
        <f t="shared" si="735"/>
        <v>1.8919246484345214E-23</v>
      </c>
      <c r="U2150">
        <f t="shared" si="740"/>
        <v>8.2592044347296906E-59</v>
      </c>
      <c r="V2150" s="253">
        <f t="shared" si="741"/>
        <v>1.8919246484345214E-23</v>
      </c>
      <c r="W2150" s="253">
        <f t="shared" si="742"/>
        <v>2.2737641974807257E-23</v>
      </c>
      <c r="X2150">
        <f t="shared" si="736"/>
        <v>113.65676595692612</v>
      </c>
      <c r="Y2150">
        <f t="shared" si="737"/>
        <v>15.595425926280697</v>
      </c>
      <c r="Z2150" s="55">
        <f t="shared" si="738"/>
        <v>8.5124747496230029</v>
      </c>
      <c r="AA2150" s="477">
        <f t="shared" si="743"/>
        <v>3.3290264682175411E-42</v>
      </c>
      <c r="AB2150" s="253">
        <f t="shared" si="744"/>
        <v>2511874782863092.5</v>
      </c>
      <c r="AC2150" s="261">
        <f t="shared" si="745"/>
        <v>1.0463688765308674E-7</v>
      </c>
      <c r="AD2150" s="435">
        <f t="shared" si="747"/>
        <v>-1.5404755755580956E-2</v>
      </c>
      <c r="AE2150" s="478">
        <f t="shared" si="746"/>
        <v>-5.2318781614303513E-2</v>
      </c>
    </row>
    <row r="2151" spans="17:31" x14ac:dyDescent="0.3">
      <c r="Q2151" s="353">
        <v>2122</v>
      </c>
      <c r="R2151" s="54">
        <f t="shared" si="739"/>
        <v>1.2435411526565639E-57</v>
      </c>
      <c r="S2151" s="253">
        <f t="shared" si="734"/>
        <v>4.0609083432575807E-23</v>
      </c>
      <c r="T2151" s="253">
        <f t="shared" si="735"/>
        <v>1.8443366448687286E-23</v>
      </c>
      <c r="U2151">
        <f t="shared" si="740"/>
        <v>7.7495969520803773E-59</v>
      </c>
      <c r="V2151" s="253">
        <f t="shared" si="741"/>
        <v>1.8443366448687286E-23</v>
      </c>
      <c r="W2151" s="253">
        <f t="shared" si="742"/>
        <v>2.2165716983888521E-23</v>
      </c>
      <c r="X2151">
        <f t="shared" si="736"/>
        <v>113.65676595692612</v>
      </c>
      <c r="Y2151">
        <f t="shared" si="737"/>
        <v>15.595425926280697</v>
      </c>
      <c r="Z2151" s="55">
        <f t="shared" si="738"/>
        <v>8.5124747496230029</v>
      </c>
      <c r="AA2151" s="477">
        <f t="shared" si="743"/>
        <v>3.1548558594386315E-42</v>
      </c>
      <c r="AB2151" s="253">
        <f t="shared" si="744"/>
        <v>2536993530691723.5</v>
      </c>
      <c r="AC2151" s="261">
        <f t="shared" si="745"/>
        <v>1.0302498195576565E-7</v>
      </c>
      <c r="AD2151" s="435">
        <f t="shared" si="747"/>
        <v>-1.5404755755591722E-2</v>
      </c>
      <c r="AE2151" s="478">
        <f t="shared" si="746"/>
        <v>-5.2318781614303492E-2</v>
      </c>
    </row>
    <row r="2152" spans="17:31" x14ac:dyDescent="0.3">
      <c r="Q2152" s="353">
        <v>2123</v>
      </c>
      <c r="R2152" s="54">
        <f t="shared" si="739"/>
        <v>1.1668124699626987E-57</v>
      </c>
      <c r="S2152" s="253">
        <f t="shared" si="734"/>
        <v>3.9587634080038409E-23</v>
      </c>
      <c r="T2152" s="253">
        <f t="shared" si="735"/>
        <v>1.7979456329935152E-23</v>
      </c>
      <c r="U2152">
        <f t="shared" si="740"/>
        <v>7.2714331500451587E-59</v>
      </c>
      <c r="V2152" s="253">
        <f t="shared" si="741"/>
        <v>1.7979456329935152E-23</v>
      </c>
      <c r="W2152" s="253">
        <f t="shared" si="742"/>
        <v>2.1608177750103257E-23</v>
      </c>
      <c r="X2152">
        <f t="shared" si="736"/>
        <v>113.65676595692612</v>
      </c>
      <c r="Y2152">
        <f t="shared" si="737"/>
        <v>15.595425926280697</v>
      </c>
      <c r="Z2152" s="55">
        <f t="shared" si="738"/>
        <v>8.5124747496230029</v>
      </c>
      <c r="AA2152" s="477">
        <f t="shared" si="743"/>
        <v>2.9897976447040559E-42</v>
      </c>
      <c r="AB2152" s="253">
        <f t="shared" si="744"/>
        <v>2562363465998641</v>
      </c>
      <c r="AC2152" s="261">
        <f t="shared" si="745"/>
        <v>1.0143790727201249E-7</v>
      </c>
      <c r="AD2152" s="435">
        <f t="shared" si="747"/>
        <v>-1.54047557555951E-2</v>
      </c>
      <c r="AE2152" s="478">
        <f t="shared" si="746"/>
        <v>-5.2318781614303526E-2</v>
      </c>
    </row>
    <row r="2153" spans="17:31" x14ac:dyDescent="0.3">
      <c r="Q2153" s="353">
        <v>2124</v>
      </c>
      <c r="R2153" s="54">
        <f t="shared" si="739"/>
        <v>1.0948180823384891E-57</v>
      </c>
      <c r="S2153" s="253">
        <f t="shared" si="734"/>
        <v>3.8591877471380135E-23</v>
      </c>
      <c r="T2153" s="253">
        <f t="shared" si="735"/>
        <v>1.7527215046093357E-23</v>
      </c>
      <c r="U2153">
        <f t="shared" si="740"/>
        <v>6.8227728980642953E-59</v>
      </c>
      <c r="V2153" s="253">
        <f t="shared" si="741"/>
        <v>1.7527215046093357E-23</v>
      </c>
      <c r="W2153" s="253">
        <f t="shared" si="742"/>
        <v>2.1064662425286778E-23</v>
      </c>
      <c r="X2153">
        <f t="shared" si="736"/>
        <v>113.65676595692612</v>
      </c>
      <c r="Y2153">
        <f t="shared" si="737"/>
        <v>15.595425926280697</v>
      </c>
      <c r="Z2153" s="55">
        <f t="shared" si="738"/>
        <v>8.5124747496230029</v>
      </c>
      <c r="AA2153" s="477">
        <f t="shared" si="743"/>
        <v>2.8333750746598251E-42</v>
      </c>
      <c r="AB2153" s="253">
        <f t="shared" si="744"/>
        <v>2587987100658627.5</v>
      </c>
      <c r="AC2153" s="261">
        <f t="shared" si="745"/>
        <v>9.9875281086129843E-8</v>
      </c>
      <c r="AD2153" s="435">
        <f t="shared" si="747"/>
        <v>-1.5404755755581166E-2</v>
      </c>
      <c r="AE2153" s="478">
        <f t="shared" si="746"/>
        <v>-5.2318781614303624E-2</v>
      </c>
    </row>
    <row r="2154" spans="17:31" x14ac:dyDescent="0.3">
      <c r="Q2154" s="353">
        <v>2125</v>
      </c>
      <c r="R2154" s="54">
        <f t="shared" si="739"/>
        <v>1.0272658754269613E-57</v>
      </c>
      <c r="S2154" s="253">
        <f t="shared" si="734"/>
        <v>3.7621167351271338E-23</v>
      </c>
      <c r="T2154" s="253">
        <f t="shared" si="735"/>
        <v>1.7086349088349177E-23</v>
      </c>
      <c r="U2154">
        <f t="shared" si="740"/>
        <v>6.4017957750559199E-59</v>
      </c>
      <c r="V2154" s="253">
        <f t="shared" si="741"/>
        <v>1.7086349088349177E-23</v>
      </c>
      <c r="W2154" s="253">
        <f t="shared" si="742"/>
        <v>2.0534818262922161E-23</v>
      </c>
      <c r="X2154">
        <f t="shared" si="736"/>
        <v>113.65676595692612</v>
      </c>
      <c r="Y2154">
        <f t="shared" si="737"/>
        <v>15.595425926280697</v>
      </c>
      <c r="Z2154" s="55">
        <f t="shared" si="738"/>
        <v>8.5124747496230029</v>
      </c>
      <c r="AA2154" s="477">
        <f t="shared" si="743"/>
        <v>2.6851363428972864E-42</v>
      </c>
      <c r="AB2154" s="253">
        <f t="shared" si="744"/>
        <v>2613866971665214</v>
      </c>
      <c r="AC2154" s="261">
        <f t="shared" si="745"/>
        <v>9.8336726774977655E-8</v>
      </c>
      <c r="AD2154" s="435">
        <f t="shared" si="747"/>
        <v>-1.5404755755584596E-2</v>
      </c>
      <c r="AE2154" s="478">
        <f t="shared" si="746"/>
        <v>-5.2318781614303637E-2</v>
      </c>
    </row>
    <row r="2155" spans="17:31" x14ac:dyDescent="0.3">
      <c r="Q2155" s="353">
        <v>2126</v>
      </c>
      <c r="R2155" s="54">
        <f t="shared" si="739"/>
        <v>9.638817588422492E-58</v>
      </c>
      <c r="S2155" s="253">
        <f t="shared" si="734"/>
        <v>3.6674873719786861E-23</v>
      </c>
      <c r="T2155" s="253">
        <f t="shared" si="735"/>
        <v>1.6656572330582543E-23</v>
      </c>
      <c r="U2155">
        <f t="shared" si="740"/>
        <v>6.0067936831300966E-59</v>
      </c>
      <c r="V2155" s="253">
        <f t="shared" si="741"/>
        <v>1.6656572330582543E-23</v>
      </c>
      <c r="W2155" s="253">
        <f t="shared" si="742"/>
        <v>2.0018301389204318E-23</v>
      </c>
      <c r="X2155">
        <f t="shared" si="736"/>
        <v>113.65676595692612</v>
      </c>
      <c r="Y2155">
        <f t="shared" si="737"/>
        <v>15.595425926280697</v>
      </c>
      <c r="Z2155" s="55">
        <f t="shared" si="738"/>
        <v>8.5124747496230029</v>
      </c>
      <c r="AA2155" s="477">
        <f t="shared" si="743"/>
        <v>2.5446532809686134E-42</v>
      </c>
      <c r="AB2155" s="253">
        <f t="shared" si="744"/>
        <v>2640005641381866</v>
      </c>
      <c r="AC2155" s="261">
        <f t="shared" si="745"/>
        <v>9.6821873517205816E-8</v>
      </c>
      <c r="AD2155" s="435">
        <f t="shared" si="747"/>
        <v>-1.5404755755581062E-2</v>
      </c>
      <c r="AE2155" s="478">
        <f t="shared" si="746"/>
        <v>-5.2318781614303624E-2</v>
      </c>
    </row>
    <row r="2156" spans="17:31" x14ac:dyDescent="0.3">
      <c r="Q2156" s="353">
        <v>2127</v>
      </c>
      <c r="R2156" s="54">
        <f t="shared" si="739"/>
        <v>9.0440855405878302E-58</v>
      </c>
      <c r="S2156" s="253">
        <f t="shared" si="734"/>
        <v>3.5752382423531303E-23</v>
      </c>
      <c r="T2156" s="253">
        <f t="shared" si="735"/>
        <v>1.6237605843668E-23</v>
      </c>
      <c r="U2156">
        <f t="shared" si="740"/>
        <v>5.6361639170497386E-59</v>
      </c>
      <c r="V2156" s="253">
        <f t="shared" si="741"/>
        <v>1.6237605843668E-23</v>
      </c>
      <c r="W2156" s="253">
        <f t="shared" si="742"/>
        <v>1.9514776579863303E-23</v>
      </c>
      <c r="X2156">
        <f t="shared" si="736"/>
        <v>113.65676595692612</v>
      </c>
      <c r="Y2156">
        <f t="shared" si="737"/>
        <v>15.595425926280697</v>
      </c>
      <c r="Z2156" s="55">
        <f t="shared" si="738"/>
        <v>8.5124747496230029</v>
      </c>
      <c r="AA2156" s="477">
        <f t="shared" si="743"/>
        <v>2.4115201216774954E-42</v>
      </c>
      <c r="AB2156" s="253">
        <f t="shared" si="744"/>
        <v>2666405697795684.5</v>
      </c>
      <c r="AC2156" s="261">
        <f t="shared" si="745"/>
        <v>9.5330356203874479E-8</v>
      </c>
      <c r="AD2156" s="435">
        <f t="shared" si="747"/>
        <v>-1.5404755755591585E-2</v>
      </c>
      <c r="AE2156" s="478">
        <f t="shared" si="746"/>
        <v>-5.2318781614303582E-2</v>
      </c>
    </row>
    <row r="2157" spans="17:31" x14ac:dyDescent="0.3">
      <c r="Q2157" s="353">
        <v>2128</v>
      </c>
      <c r="R2157" s="54">
        <f t="shared" si="739"/>
        <v>8.486049509196766E-58</v>
      </c>
      <c r="S2157" s="253">
        <f t="shared" si="734"/>
        <v>3.485309475704606E-23</v>
      </c>
      <c r="T2157" s="253">
        <f t="shared" si="735"/>
        <v>1.5829177714446365E-23</v>
      </c>
      <c r="U2157">
        <f t="shared" si="740"/>
        <v>5.2884026613180143E-59</v>
      </c>
      <c r="V2157" s="253">
        <f t="shared" si="741"/>
        <v>1.5829177714446365E-23</v>
      </c>
      <c r="W2157" s="253">
        <f t="shared" si="742"/>
        <v>1.9023917042599695E-23</v>
      </c>
      <c r="X2157">
        <f t="shared" si="736"/>
        <v>113.65676595692612</v>
      </c>
      <c r="Y2157">
        <f t="shared" si="737"/>
        <v>15.595425926280697</v>
      </c>
      <c r="Z2157" s="55">
        <f t="shared" si="738"/>
        <v>8.5124747496230029</v>
      </c>
      <c r="AA2157" s="477">
        <f t="shared" si="743"/>
        <v>2.2853523270729516E-42</v>
      </c>
      <c r="AB2157" s="253">
        <f t="shared" si="744"/>
        <v>2693069754773641.5</v>
      </c>
      <c r="AC2157" s="261">
        <f t="shared" si="745"/>
        <v>9.3861815350460902E-8</v>
      </c>
      <c r="AD2157" s="435">
        <f t="shared" si="747"/>
        <v>-1.5404755755584724E-2</v>
      </c>
      <c r="AE2157" s="478">
        <f t="shared" si="746"/>
        <v>-5.2318781614303617E-2</v>
      </c>
    </row>
    <row r="2158" spans="17:31" x14ac:dyDescent="0.3">
      <c r="Q2158" s="353">
        <v>2129</v>
      </c>
      <c r="R2158" s="54">
        <f t="shared" si="739"/>
        <v>7.9624452853038939E-58</v>
      </c>
      <c r="S2158" s="253">
        <f t="shared" si="734"/>
        <v>3.3976427074245045E-23</v>
      </c>
      <c r="T2158" s="253">
        <f t="shared" si="735"/>
        <v>1.5431022869251055E-23</v>
      </c>
      <c r="U2158">
        <f t="shared" si="740"/>
        <v>4.9620988885069462E-59</v>
      </c>
      <c r="V2158" s="253">
        <f t="shared" si="741"/>
        <v>1.5431022869251055E-23</v>
      </c>
      <c r="W2158" s="253">
        <f t="shared" si="742"/>
        <v>1.854540420499399E-23</v>
      </c>
      <c r="X2158">
        <f t="shared" si="736"/>
        <v>113.65676595692612</v>
      </c>
      <c r="Y2158">
        <f t="shared" si="737"/>
        <v>15.595425926280697</v>
      </c>
      <c r="Z2158" s="55">
        <f t="shared" si="738"/>
        <v>8.5124747496230029</v>
      </c>
      <c r="AA2158" s="477">
        <f t="shared" si="743"/>
        <v>2.1657854777610815E-42</v>
      </c>
      <c r="AB2158" s="253">
        <f t="shared" si="744"/>
        <v>2720000452321378</v>
      </c>
      <c r="AC2158" s="261">
        <f t="shared" si="745"/>
        <v>9.2415897010210951E-8</v>
      </c>
      <c r="AD2158" s="435">
        <f t="shared" si="747"/>
        <v>-1.5404755755588001E-2</v>
      </c>
      <c r="AE2158" s="478">
        <f t="shared" si="746"/>
        <v>-5.2318781614303547E-2</v>
      </c>
    </row>
    <row r="2159" spans="17:31" x14ac:dyDescent="0.3">
      <c r="Q2159" s="353">
        <v>2130</v>
      </c>
      <c r="R2159" s="54">
        <f t="shared" si="739"/>
        <v>7.4711483656497392E-58</v>
      </c>
      <c r="S2159" s="253">
        <f t="shared" si="734"/>
        <v>3.3121810409622616E-23</v>
      </c>
      <c r="T2159" s="253">
        <f t="shared" si="735"/>
        <v>1.5042882901872663E-23</v>
      </c>
      <c r="U2159">
        <f t="shared" si="740"/>
        <v>4.6559286340698731E-59</v>
      </c>
      <c r="V2159" s="253">
        <f t="shared" si="741"/>
        <v>1.5042882901872663E-23</v>
      </c>
      <c r="W2159" s="253">
        <f t="shared" si="742"/>
        <v>1.8078927507749953E-23</v>
      </c>
      <c r="X2159">
        <f t="shared" si="736"/>
        <v>113.65676595692612</v>
      </c>
      <c r="Y2159">
        <f t="shared" si="737"/>
        <v>15.595425926280697</v>
      </c>
      <c r="Z2159" s="55">
        <f t="shared" si="738"/>
        <v>8.5124747496230029</v>
      </c>
      <c r="AA2159" s="477">
        <f t="shared" si="743"/>
        <v>2.0524742203266692E-42</v>
      </c>
      <c r="AB2159" s="253">
        <f t="shared" si="744"/>
        <v>2747200456844592</v>
      </c>
      <c r="AC2159" s="261">
        <f t="shared" si="745"/>
        <v>9.0992252688834721E-8</v>
      </c>
      <c r="AD2159" s="435">
        <f t="shared" si="747"/>
        <v>-1.5404755755591847E-2</v>
      </c>
      <c r="AE2159" s="478">
        <f t="shared" si="746"/>
        <v>-5.2318781614303617E-2</v>
      </c>
    </row>
    <row r="2160" spans="17:31" x14ac:dyDescent="0.3">
      <c r="Q2160" s="353">
        <v>2131</v>
      </c>
      <c r="R2160" s="54">
        <f t="shared" si="739"/>
        <v>7.0101653325735142E-58</v>
      </c>
      <c r="S2160" s="253">
        <f t="shared" si="734"/>
        <v>3.2288690108989678E-23</v>
      </c>
      <c r="T2160" s="253">
        <f t="shared" si="735"/>
        <v>1.4664505905850935E-23</v>
      </c>
      <c r="U2160">
        <f t="shared" si="740"/>
        <v>4.3686496244081077E-59</v>
      </c>
      <c r="V2160" s="253">
        <f t="shared" si="741"/>
        <v>1.4664505905850935E-23</v>
      </c>
      <c r="W2160" s="253">
        <f t="shared" si="742"/>
        <v>1.7624184203138742E-23</v>
      </c>
      <c r="X2160">
        <f t="shared" si="736"/>
        <v>113.65676595692612</v>
      </c>
      <c r="Y2160">
        <f t="shared" si="737"/>
        <v>15.595425926280697</v>
      </c>
      <c r="Z2160" s="55">
        <f t="shared" si="738"/>
        <v>8.5124747496230029</v>
      </c>
      <c r="AA2160" s="477">
        <f t="shared" si="743"/>
        <v>1.9450912698244102E-42</v>
      </c>
      <c r="AB2160" s="253">
        <f t="shared" si="744"/>
        <v>2774672461413038</v>
      </c>
      <c r="AC2160" s="261">
        <f t="shared" si="745"/>
        <v>8.9590539260513102E-8</v>
      </c>
      <c r="AD2160" s="435">
        <f t="shared" si="747"/>
        <v>-1.5404755755581118E-2</v>
      </c>
      <c r="AE2160" s="478">
        <f t="shared" si="746"/>
        <v>-5.2318781614303568E-2</v>
      </c>
    </row>
    <row r="2161" spans="17:31" x14ac:dyDescent="0.3">
      <c r="Q2161" s="353">
        <v>2132</v>
      </c>
      <c r="R2161" s="54">
        <f t="shared" si="739"/>
        <v>6.5776257658004344E-58</v>
      </c>
      <c r="S2161" s="253">
        <f t="shared" si="734"/>
        <v>3.1476525469497937E-23</v>
      </c>
      <c r="T2161" s="253">
        <f t="shared" si="735"/>
        <v>1.4295646310985114E-23</v>
      </c>
      <c r="U2161">
        <f t="shared" si="740"/>
        <v>4.099096236395337E-59</v>
      </c>
      <c r="V2161" s="253">
        <f t="shared" si="741"/>
        <v>1.4295646310985114E-23</v>
      </c>
      <c r="W2161" s="253">
        <f t="shared" si="742"/>
        <v>1.7180879158512823E-23</v>
      </c>
      <c r="X2161">
        <f t="shared" si="736"/>
        <v>113.65676595692612</v>
      </c>
      <c r="Y2161">
        <f t="shared" si="737"/>
        <v>15.595425926280697</v>
      </c>
      <c r="Z2161" s="55">
        <f t="shared" si="738"/>
        <v>8.5124747496230029</v>
      </c>
      <c r="AA2161" s="477">
        <f t="shared" si="743"/>
        <v>1.8433264644585785E-42</v>
      </c>
      <c r="AB2161" s="253">
        <f t="shared" si="744"/>
        <v>2802419186027168.5</v>
      </c>
      <c r="AC2161" s="261">
        <f t="shared" si="745"/>
        <v>8.8210418885192868E-8</v>
      </c>
      <c r="AD2161" s="435">
        <f t="shared" si="747"/>
        <v>-1.5404755755594836E-2</v>
      </c>
      <c r="AE2161" s="478">
        <f t="shared" si="746"/>
        <v>-5.2318781614303554E-2</v>
      </c>
    </row>
    <row r="2162" spans="17:31" x14ac:dyDescent="0.3">
      <c r="Q2162" s="353">
        <v>2133</v>
      </c>
      <c r="R2162" s="54">
        <f t="shared" si="739"/>
        <v>6.1717746532860461E-58</v>
      </c>
      <c r="S2162" s="253">
        <f t="shared" si="734"/>
        <v>3.0684789388718671E-23</v>
      </c>
      <c r="T2162" s="253">
        <f t="shared" si="735"/>
        <v>1.3936064723956589E-23</v>
      </c>
      <c r="U2162">
        <f t="shared" si="740"/>
        <v>3.8461747679082738E-59</v>
      </c>
      <c r="V2162" s="253">
        <f t="shared" si="741"/>
        <v>1.3936064723956589E-23</v>
      </c>
      <c r="W2162" s="253">
        <f t="shared" si="742"/>
        <v>1.6748724664762082E-23</v>
      </c>
      <c r="X2162">
        <f t="shared" si="736"/>
        <v>113.65676595692612</v>
      </c>
      <c r="Y2162">
        <f t="shared" si="737"/>
        <v>15.595425926280697</v>
      </c>
      <c r="Z2162" s="55">
        <f t="shared" si="738"/>
        <v>8.5124747496230029</v>
      </c>
      <c r="AA2162" s="477">
        <f t="shared" si="743"/>
        <v>1.746885869720704E-42</v>
      </c>
      <c r="AB2162" s="253">
        <f t="shared" si="744"/>
        <v>2830443377887440</v>
      </c>
      <c r="AC2162" s="261">
        <f t="shared" si="745"/>
        <v>8.6851558927168644E-8</v>
      </c>
      <c r="AD2162" s="435">
        <f t="shared" si="747"/>
        <v>-1.5404755755584839E-2</v>
      </c>
      <c r="AE2162" s="478">
        <f t="shared" si="746"/>
        <v>-5.2318781614303506E-2</v>
      </c>
    </row>
    <row r="2163" spans="17:31" x14ac:dyDescent="0.3">
      <c r="Q2163" s="353">
        <v>2134</v>
      </c>
      <c r="R2163" s="54">
        <f t="shared" si="739"/>
        <v>5.7909652703248307E-58</v>
      </c>
      <c r="S2163" s="253">
        <f t="shared" si="734"/>
        <v>2.9912968022547978E-23</v>
      </c>
      <c r="T2163" s="253">
        <f t="shared" si="735"/>
        <v>1.3585527772960212E-23</v>
      </c>
      <c r="U2163">
        <f t="shared" si="740"/>
        <v>3.608859000173897E-59</v>
      </c>
      <c r="V2163" s="253">
        <f t="shared" si="741"/>
        <v>1.3585527772960212E-23</v>
      </c>
      <c r="W2163" s="253">
        <f t="shared" si="742"/>
        <v>1.6327440249587765E-23</v>
      </c>
      <c r="X2163">
        <f t="shared" si="736"/>
        <v>113.65676595692612</v>
      </c>
      <c r="Y2163">
        <f t="shared" si="737"/>
        <v>15.595425926280697</v>
      </c>
      <c r="Z2163" s="55">
        <f t="shared" si="738"/>
        <v>8.5124747496230029</v>
      </c>
      <c r="AA2163" s="477">
        <f t="shared" si="743"/>
        <v>1.6554909293976736E-42</v>
      </c>
      <c r="AB2163" s="253">
        <f t="shared" si="744"/>
        <v>2858747811666314.5</v>
      </c>
      <c r="AC2163" s="261">
        <f t="shared" si="745"/>
        <v>8.5513631874903539E-8</v>
      </c>
      <c r="AD2163" s="435">
        <f t="shared" si="747"/>
        <v>-1.5404755755588147E-2</v>
      </c>
      <c r="AE2163" s="478">
        <f t="shared" si="746"/>
        <v>-5.2318781614303624E-2</v>
      </c>
    </row>
    <row r="2164" spans="17:31" x14ac:dyDescent="0.3">
      <c r="Q2164" s="353">
        <v>2135</v>
      </c>
      <c r="R2164" s="54">
        <f t="shared" si="739"/>
        <v>5.4336524980303856E-58</v>
      </c>
      <c r="S2164" s="253">
        <f t="shared" si="734"/>
        <v>2.9160560451718801E-23</v>
      </c>
      <c r="T2164" s="253">
        <f t="shared" si="735"/>
        <v>1.3243807956244591E-23</v>
      </c>
      <c r="U2164">
        <f t="shared" si="740"/>
        <v>3.3861860339277077E-59</v>
      </c>
      <c r="V2164" s="253">
        <f t="shared" si="741"/>
        <v>1.3243807956244591E-23</v>
      </c>
      <c r="W2164" s="253">
        <f t="shared" si="742"/>
        <v>1.591675249547421E-23</v>
      </c>
      <c r="X2164">
        <f t="shared" si="736"/>
        <v>113.65676595692612</v>
      </c>
      <c r="Y2164">
        <f t="shared" si="737"/>
        <v>15.595425926280697</v>
      </c>
      <c r="Z2164" s="55">
        <f t="shared" si="738"/>
        <v>8.5124747496230029</v>
      </c>
      <c r="AA2164" s="477">
        <f t="shared" si="743"/>
        <v>1.5688776609980563E-42</v>
      </c>
      <c r="AB2164" s="253">
        <f t="shared" si="744"/>
        <v>2887335289782977.5</v>
      </c>
      <c r="AC2164" s="261">
        <f t="shared" si="745"/>
        <v>8.4196315262097682E-8</v>
      </c>
      <c r="AD2164" s="435">
        <f t="shared" si="747"/>
        <v>-1.5404755755584532E-2</v>
      </c>
      <c r="AE2164" s="478">
        <f t="shared" si="746"/>
        <v>-5.231878161430354E-2</v>
      </c>
    </row>
    <row r="2165" spans="17:31" x14ac:dyDescent="0.3">
      <c r="Q2165" s="353">
        <v>2136</v>
      </c>
      <c r="R2165" s="54">
        <f t="shared" si="739"/>
        <v>5.0983865540771471E-58</v>
      </c>
      <c r="S2165" s="253">
        <f t="shared" si="734"/>
        <v>2.8427078356697121E-23</v>
      </c>
      <c r="T2165" s="253">
        <f t="shared" si="735"/>
        <v>1.2910683494460164E-23</v>
      </c>
      <c r="U2165">
        <f t="shared" si="740"/>
        <v>3.1772523824883557E-59</v>
      </c>
      <c r="V2165" s="253">
        <f t="shared" si="741"/>
        <v>1.2910683494460164E-23</v>
      </c>
      <c r="W2165" s="253">
        <f t="shared" si="742"/>
        <v>1.5516394862236955E-23</v>
      </c>
      <c r="X2165">
        <f t="shared" si="736"/>
        <v>113.65676595692612</v>
      </c>
      <c r="Y2165">
        <f t="shared" si="737"/>
        <v>15.595425926280697</v>
      </c>
      <c r="Z2165" s="55">
        <f t="shared" si="738"/>
        <v>8.5124747496230029</v>
      </c>
      <c r="AA2165" s="477">
        <f t="shared" si="743"/>
        <v>1.4867958932727396E-42</v>
      </c>
      <c r="AB2165" s="253">
        <f t="shared" si="744"/>
        <v>2916208642680807.5</v>
      </c>
      <c r="AC2165" s="261">
        <f t="shared" si="745"/>
        <v>8.2899291589965148E-8</v>
      </c>
      <c r="AD2165" s="435">
        <f t="shared" si="747"/>
        <v>-1.5404755755581269E-2</v>
      </c>
      <c r="AE2165" s="478">
        <f t="shared" si="746"/>
        <v>-5.2318781614303582E-2</v>
      </c>
    </row>
    <row r="2166" spans="17:31" x14ac:dyDescent="0.3">
      <c r="Q2166" s="353">
        <v>2137</v>
      </c>
      <c r="R2166" s="54">
        <f t="shared" si="739"/>
        <v>4.7838071102664192E-58</v>
      </c>
      <c r="S2166" s="253">
        <f t="shared" si="734"/>
        <v>2.7712045700759719E-23</v>
      </c>
      <c r="T2166" s="253">
        <f t="shared" si="735"/>
        <v>1.2585938186723108E-23</v>
      </c>
      <c r="U2166">
        <f t="shared" si="740"/>
        <v>2.9812103058964569E-59</v>
      </c>
      <c r="V2166" s="253">
        <f t="shared" si="741"/>
        <v>1.2585938186723108E-23</v>
      </c>
      <c r="W2166" s="253">
        <f t="shared" si="742"/>
        <v>1.512610751403661E-23</v>
      </c>
      <c r="X2166">
        <f t="shared" si="736"/>
        <v>113.65676595692612</v>
      </c>
      <c r="Y2166">
        <f t="shared" si="737"/>
        <v>15.595425926280697</v>
      </c>
      <c r="Z2166" s="55">
        <f t="shared" si="738"/>
        <v>8.5124747496230029</v>
      </c>
      <c r="AA2166" s="477">
        <f t="shared" si="743"/>
        <v>1.4090085436275597E-42</v>
      </c>
      <c r="AB2166" s="253">
        <f t="shared" si="744"/>
        <v>2945370729107615.5</v>
      </c>
      <c r="AC2166" s="261">
        <f t="shared" si="745"/>
        <v>8.1622248250710742E-8</v>
      </c>
      <c r="AD2166" s="435">
        <f t="shared" si="747"/>
        <v>-1.5404755755584655E-2</v>
      </c>
      <c r="AE2166" s="478">
        <f t="shared" si="746"/>
        <v>-5.2318781614303568E-2</v>
      </c>
    </row>
    <row r="2167" spans="17:31" x14ac:dyDescent="0.3">
      <c r="Q2167" s="353">
        <v>2138</v>
      </c>
      <c r="R2167" s="54">
        <f t="shared" si="739"/>
        <v>4.4886377730489481E-58</v>
      </c>
      <c r="S2167" s="253">
        <f t="shared" si="734"/>
        <v>2.7014998421041485E-23</v>
      </c>
      <c r="T2167" s="253">
        <f t="shared" si="735"/>
        <v>1.2269361270298758E-23</v>
      </c>
      <c r="U2167">
        <f t="shared" si="740"/>
        <v>2.797264371243514E-59</v>
      </c>
      <c r="V2167" s="253">
        <f t="shared" si="741"/>
        <v>1.2269361270298758E-23</v>
      </c>
      <c r="W2167" s="253">
        <f t="shared" si="742"/>
        <v>1.4745637150742726E-23</v>
      </c>
      <c r="X2167">
        <f t="shared" si="736"/>
        <v>113.65676595692612</v>
      </c>
      <c r="Y2167">
        <f t="shared" si="737"/>
        <v>15.595425926280697</v>
      </c>
      <c r="Z2167" s="55">
        <f t="shared" si="738"/>
        <v>8.5124747496230029</v>
      </c>
      <c r="AA2167" s="477">
        <f t="shared" si="743"/>
        <v>1.3352909333408215E-42</v>
      </c>
      <c r="AB2167" s="253">
        <f t="shared" si="744"/>
        <v>2974824436398691.5</v>
      </c>
      <c r="AC2167" s="261">
        <f t="shared" si="745"/>
        <v>8.0364877452186285E-8</v>
      </c>
      <c r="AD2167" s="435">
        <f t="shared" si="747"/>
        <v>-1.5404755755591531E-2</v>
      </c>
      <c r="AE2167" s="478">
        <f t="shared" si="746"/>
        <v>-5.2318781614303624E-2</v>
      </c>
    </row>
    <row r="2168" spans="17:31" x14ac:dyDescent="0.3">
      <c r="Q2168" s="353">
        <v>2139</v>
      </c>
      <c r="R2168" s="54">
        <f t="shared" si="739"/>
        <v>4.211680904608996E-58</v>
      </c>
      <c r="S2168" s="253">
        <f t="shared" si="734"/>
        <v>2.6335484127354274E-23</v>
      </c>
      <c r="T2168" s="253">
        <f t="shared" si="735"/>
        <v>1.1960747283814621E-23</v>
      </c>
      <c r="U2168">
        <f t="shared" si="740"/>
        <v>2.6246682252346063E-59</v>
      </c>
      <c r="V2168" s="253">
        <f t="shared" si="741"/>
        <v>1.1960747283814621E-23</v>
      </c>
      <c r="W2168" s="253">
        <f t="shared" si="742"/>
        <v>1.4374736843539653E-23</v>
      </c>
      <c r="X2168">
        <f t="shared" si="736"/>
        <v>113.65676595692612</v>
      </c>
      <c r="Y2168">
        <f t="shared" si="737"/>
        <v>15.595425926280697</v>
      </c>
      <c r="Z2168" s="55">
        <f t="shared" si="738"/>
        <v>8.5124747496230029</v>
      </c>
      <c r="AA2168" s="477">
        <f t="shared" si="743"/>
        <v>1.2654301386078034E-42</v>
      </c>
      <c r="AB2168" s="253">
        <f t="shared" si="744"/>
        <v>3004572680762678.5</v>
      </c>
      <c r="AC2168" s="261">
        <f t="shared" si="745"/>
        <v>7.9126876143707588E-8</v>
      </c>
      <c r="AD2168" s="435">
        <f t="shared" si="747"/>
        <v>-1.5404755755588074E-2</v>
      </c>
      <c r="AE2168" s="478">
        <f t="shared" si="746"/>
        <v>-5.2318781614303554E-2</v>
      </c>
    </row>
    <row r="2169" spans="17:31" x14ac:dyDescent="0.3">
      <c r="Q2169" s="353">
        <v>2140</v>
      </c>
      <c r="R2169" s="54">
        <f t="shared" si="739"/>
        <v>3.951812763496659E-58</v>
      </c>
      <c r="S2169" s="253">
        <f t="shared" si="734"/>
        <v>2.5673061808581476E-23</v>
      </c>
      <c r="T2169" s="253">
        <f t="shared" si="735"/>
        <v>1.1659895933914038E-23</v>
      </c>
      <c r="U2169">
        <f t="shared" si="740"/>
        <v>2.4627215658896585E-59</v>
      </c>
      <c r="V2169" s="253">
        <f t="shared" si="741"/>
        <v>1.1659895933914038E-23</v>
      </c>
      <c r="W2169" s="253">
        <f t="shared" si="742"/>
        <v>1.4013165874667439E-23</v>
      </c>
      <c r="X2169">
        <f t="shared" si="736"/>
        <v>113.65676595692612</v>
      </c>
      <c r="Y2169">
        <f t="shared" si="737"/>
        <v>15.595425926280697</v>
      </c>
      <c r="Z2169" s="55">
        <f t="shared" si="738"/>
        <v>8.5124747496230029</v>
      </c>
      <c r="AA2169" s="477">
        <f t="shared" si="743"/>
        <v>1.1992243755378239E-42</v>
      </c>
      <c r="AB2169" s="253">
        <f t="shared" si="744"/>
        <v>3034618407570305.5</v>
      </c>
      <c r="AC2169" s="261">
        <f t="shared" si="745"/>
        <v>7.7907945943011095E-8</v>
      </c>
      <c r="AD2169" s="435">
        <f t="shared" si="747"/>
        <v>-1.5404755755588183E-2</v>
      </c>
      <c r="AE2169" s="478">
        <f t="shared" si="746"/>
        <v>-5.2318781614303554E-2</v>
      </c>
    </row>
    <row r="2170" spans="17:31" x14ac:dyDescent="0.3">
      <c r="Q2170" s="353">
        <v>2141</v>
      </c>
      <c r="R2170" s="54">
        <f t="shared" si="739"/>
        <v>3.7079789450917424E-58</v>
      </c>
      <c r="S2170" s="253">
        <f t="shared" si="734"/>
        <v>2.5027301546457478E-23</v>
      </c>
      <c r="T2170" s="253">
        <f t="shared" si="735"/>
        <v>1.1366611965263828E-23</v>
      </c>
      <c r="U2170">
        <f t="shared" si="740"/>
        <v>2.310767301096081E-59</v>
      </c>
      <c r="V2170" s="253">
        <f t="shared" si="741"/>
        <v>1.1366611965263828E-23</v>
      </c>
      <c r="W2170" s="253">
        <f t="shared" si="742"/>
        <v>1.3660689581193648E-23</v>
      </c>
      <c r="X2170">
        <f t="shared" si="736"/>
        <v>113.65676595692612</v>
      </c>
      <c r="Y2170">
        <f t="shared" si="737"/>
        <v>15.595425926280697</v>
      </c>
      <c r="Z2170" s="55">
        <f t="shared" si="738"/>
        <v>8.5124747496230029</v>
      </c>
      <c r="AA2170" s="477">
        <f t="shared" si="743"/>
        <v>1.136482417327511E-42</v>
      </c>
      <c r="AB2170" s="253">
        <f t="shared" si="744"/>
        <v>3064964591646008.5</v>
      </c>
      <c r="AC2170" s="261">
        <f t="shared" si="745"/>
        <v>7.6707793064339449E-8</v>
      </c>
      <c r="AD2170" s="435">
        <f t="shared" si="747"/>
        <v>-1.5404755755588088E-2</v>
      </c>
      <c r="AE2170" s="478">
        <f t="shared" si="746"/>
        <v>-5.231878161430354E-2</v>
      </c>
    </row>
    <row r="2171" spans="17:31" x14ac:dyDescent="0.3">
      <c r="Q2171" s="353">
        <v>2142</v>
      </c>
      <c r="R2171" s="54">
        <f t="shared" si="739"/>
        <v>3.4791901033990613E-58</v>
      </c>
      <c r="S2171" s="253">
        <f t="shared" si="734"/>
        <v>2.4397784236547444E-23</v>
      </c>
      <c r="T2171" s="253">
        <f t="shared" si="735"/>
        <v>1.1080705033832106E-23</v>
      </c>
      <c r="U2171">
        <f t="shared" si="740"/>
        <v>2.1681888824837244E-59</v>
      </c>
      <c r="V2171" s="253">
        <f t="shared" si="741"/>
        <v>1.1080705033832106E-23</v>
      </c>
      <c r="W2171" s="253">
        <f t="shared" si="742"/>
        <v>1.331707920271534E-23</v>
      </c>
      <c r="X2171">
        <f t="shared" si="736"/>
        <v>113.65676595692612</v>
      </c>
      <c r="Y2171">
        <f t="shared" si="737"/>
        <v>15.595425926280697</v>
      </c>
      <c r="Z2171" s="55">
        <f t="shared" si="738"/>
        <v>8.5124747496230029</v>
      </c>
      <c r="AA2171" s="477">
        <f t="shared" si="743"/>
        <v>1.077023041926857E-42</v>
      </c>
      <c r="AB2171" s="253">
        <f t="shared" si="744"/>
        <v>3095614237562468.5</v>
      </c>
      <c r="AC2171" s="261">
        <f t="shared" si="745"/>
        <v>7.5526128247633376E-8</v>
      </c>
      <c r="AD2171" s="435">
        <f t="shared" si="747"/>
        <v>-1.5404755755584568E-2</v>
      </c>
      <c r="AE2171" s="478">
        <f t="shared" si="746"/>
        <v>-5.2318781614303644E-2</v>
      </c>
    </row>
    <row r="2172" spans="17:31" x14ac:dyDescent="0.3">
      <c r="Q2172" s="353">
        <v>2143</v>
      </c>
      <c r="R2172" s="54">
        <f t="shared" si="739"/>
        <v>3.2645179368165141E-58</v>
      </c>
      <c r="S2172" s="253">
        <f t="shared" si="734"/>
        <v>2.3784101316243526E-23</v>
      </c>
      <c r="T2172" s="253">
        <f t="shared" si="735"/>
        <v>1.080198958335271E-23</v>
      </c>
      <c r="U2172">
        <f t="shared" si="740"/>
        <v>2.0344078038044529E-59</v>
      </c>
      <c r="V2172" s="253">
        <f t="shared" si="741"/>
        <v>1.080198958335271E-23</v>
      </c>
      <c r="W2172" s="253">
        <f t="shared" si="742"/>
        <v>1.2982111732890816E-23</v>
      </c>
      <c r="X2172">
        <f t="shared" si="736"/>
        <v>113.65676595692612</v>
      </c>
      <c r="Y2172">
        <f t="shared" si="737"/>
        <v>15.595425926280697</v>
      </c>
      <c r="Z2172" s="55">
        <f t="shared" si="738"/>
        <v>8.5124747496230029</v>
      </c>
      <c r="AA2172" s="477">
        <f t="shared" si="743"/>
        <v>1.0206745086027128E-42</v>
      </c>
      <c r="AB2172" s="253">
        <f t="shared" si="744"/>
        <v>3126570379938093</v>
      </c>
      <c r="AC2172" s="261">
        <f t="shared" si="745"/>
        <v>7.4362666688813342E-8</v>
      </c>
      <c r="AD2172" s="435">
        <f t="shared" si="747"/>
        <v>-1.5404755755588351E-2</v>
      </c>
      <c r="AE2172" s="478">
        <f t="shared" si="746"/>
        <v>-5.2318781614303651E-2</v>
      </c>
    </row>
    <row r="2173" spans="17:31" x14ac:dyDescent="0.3">
      <c r="Q2173" s="353">
        <v>2144</v>
      </c>
      <c r="R2173" s="54">
        <f t="shared" si="739"/>
        <v>3.0630914215883501E-58</v>
      </c>
      <c r="S2173" s="253">
        <f t="shared" si="734"/>
        <v>2.3185854499604651E-23</v>
      </c>
      <c r="T2173" s="253">
        <f t="shared" si="735"/>
        <v>1.0530284724897805E-23</v>
      </c>
      <c r="U2173">
        <f t="shared" si="740"/>
        <v>1.9088812536661113E-59</v>
      </c>
      <c r="V2173" s="253">
        <f t="shared" si="741"/>
        <v>1.0530284724897805E-23</v>
      </c>
      <c r="W2173" s="253">
        <f t="shared" si="742"/>
        <v>1.2655569774706846E-23</v>
      </c>
      <c r="X2173">
        <f t="shared" si="736"/>
        <v>113.65676595692612</v>
      </c>
      <c r="Y2173">
        <f t="shared" si="737"/>
        <v>15.595425926280697</v>
      </c>
      <c r="Z2173" s="55">
        <f t="shared" si="738"/>
        <v>8.5124747496230029</v>
      </c>
      <c r="AA2173" s="477">
        <f t="shared" si="743"/>
        <v>9.6727406188784078E-43</v>
      </c>
      <c r="AB2173" s="253">
        <f t="shared" si="744"/>
        <v>3157836083737474</v>
      </c>
      <c r="AC2173" s="261">
        <f t="shared" si="745"/>
        <v>7.321712797113824E-8</v>
      </c>
      <c r="AD2173" s="435">
        <f t="shared" si="747"/>
        <v>-1.5404755755584405E-2</v>
      </c>
      <c r="AE2173" s="478">
        <f t="shared" si="746"/>
        <v>-5.2318781614303631E-2</v>
      </c>
    </row>
    <row r="2174" spans="17:31" x14ac:dyDescent="0.3">
      <c r="Q2174" s="353">
        <v>2145</v>
      </c>
      <c r="R2174" s="54">
        <f t="shared" si="739"/>
        <v>2.874093277661012E-58</v>
      </c>
      <c r="S2174" s="253">
        <f t="shared" si="734"/>
        <v>2.2602655518865054E-23</v>
      </c>
      <c r="T2174" s="253">
        <f t="shared" si="735"/>
        <v>1.0265414119479192E-23</v>
      </c>
      <c r="U2174">
        <f t="shared" si="740"/>
        <v>1.7910999130969462E-59</v>
      </c>
      <c r="V2174" s="253">
        <f t="shared" si="741"/>
        <v>1.0265414119479192E-23</v>
      </c>
      <c r="W2174" s="253">
        <f t="shared" si="742"/>
        <v>1.2337241399385861E-23</v>
      </c>
      <c r="X2174">
        <f t="shared" si="736"/>
        <v>113.65676595692612</v>
      </c>
      <c r="Y2174">
        <f t="shared" si="737"/>
        <v>15.595425926280697</v>
      </c>
      <c r="Z2174" s="55">
        <f t="shared" si="738"/>
        <v>8.5124747496230029</v>
      </c>
      <c r="AA2174" s="477">
        <f t="shared" si="743"/>
        <v>9.1666746148275042E-43</v>
      </c>
      <c r="AB2174" s="253">
        <f t="shared" si="744"/>
        <v>3189414444574849</v>
      </c>
      <c r="AC2174" s="261">
        <f t="shared" si="745"/>
        <v>7.2089235997617469E-8</v>
      </c>
      <c r="AD2174" s="435">
        <f t="shared" si="747"/>
        <v>-1.5404755755584672E-2</v>
      </c>
      <c r="AE2174" s="478">
        <f t="shared" si="746"/>
        <v>-5.2318781614303637E-2</v>
      </c>
    </row>
    <row r="2175" spans="17:31" x14ac:dyDescent="0.3">
      <c r="Q2175" s="353">
        <v>2146</v>
      </c>
      <c r="R2175" s="54">
        <f t="shared" si="739"/>
        <v>2.6967566526019085E-58</v>
      </c>
      <c r="S2175" s="253">
        <f t="shared" si="734"/>
        <v>2.2034125872444857E-23</v>
      </c>
      <c r="T2175" s="253">
        <f t="shared" si="735"/>
        <v>1.0007205863602652E-23</v>
      </c>
      <c r="U2175">
        <f t="shared" si="740"/>
        <v>1.6805858890041871E-59</v>
      </c>
      <c r="V2175" s="253">
        <f t="shared" si="741"/>
        <v>1.0007205863602652E-23</v>
      </c>
      <c r="W2175" s="253">
        <f t="shared" si="742"/>
        <v>1.2026920008842204E-23</v>
      </c>
      <c r="X2175">
        <f t="shared" si="736"/>
        <v>113.65676595692612</v>
      </c>
      <c r="Y2175">
        <f t="shared" si="737"/>
        <v>15.595425926280697</v>
      </c>
      <c r="Z2175" s="55">
        <f t="shared" si="738"/>
        <v>8.5124747496230029</v>
      </c>
      <c r="AA2175" s="477">
        <f t="shared" si="743"/>
        <v>8.6870853675249635E-43</v>
      </c>
      <c r="AB2175" s="253">
        <f t="shared" si="744"/>
        <v>3221308589020597.5</v>
      </c>
      <c r="AC2175" s="261">
        <f t="shared" si="745"/>
        <v>7.0978718924467216E-8</v>
      </c>
      <c r="AD2175" s="435">
        <f t="shared" si="747"/>
        <v>-1.5404755755588181E-2</v>
      </c>
      <c r="AE2175" s="478">
        <f t="shared" si="746"/>
        <v>-5.2318781614303589E-2</v>
      </c>
    </row>
    <row r="2176" spans="17:31" x14ac:dyDescent="0.3">
      <c r="Q2176" s="353">
        <v>2147</v>
      </c>
      <c r="R2176" s="54">
        <f t="shared" si="739"/>
        <v>2.5303620101262466E-58</v>
      </c>
      <c r="S2176" s="253">
        <f t="shared" si="734"/>
        <v>2.1479896579299031E-23</v>
      </c>
      <c r="T2176" s="253">
        <f t="shared" si="735"/>
        <v>9.7554923777009836E-24</v>
      </c>
      <c r="U2176">
        <f t="shared" si="740"/>
        <v>1.5768907751418782E-59</v>
      </c>
      <c r="V2176" s="253">
        <f t="shared" si="741"/>
        <v>9.7554923777009836E-24</v>
      </c>
      <c r="W2176" s="253">
        <f t="shared" si="742"/>
        <v>1.1724404201598048E-23</v>
      </c>
      <c r="X2176">
        <f t="shared" si="736"/>
        <v>113.65676595692612</v>
      </c>
      <c r="Y2176">
        <f t="shared" si="737"/>
        <v>15.595425926280697</v>
      </c>
      <c r="Z2176" s="55">
        <f t="shared" si="738"/>
        <v>8.5124747496230029</v>
      </c>
      <c r="AA2176" s="477">
        <f t="shared" si="743"/>
        <v>8.2325876453166131E-43</v>
      </c>
      <c r="AB2176" s="253">
        <f t="shared" si="744"/>
        <v>3253521674910803.5</v>
      </c>
      <c r="AC2176" s="261">
        <f t="shared" si="745"/>
        <v>6.9885309095591509E-8</v>
      </c>
      <c r="AD2176" s="435">
        <f t="shared" si="747"/>
        <v>-1.5404755755584592E-2</v>
      </c>
      <c r="AE2176" s="478">
        <f t="shared" si="746"/>
        <v>-5.2318781614303547E-2</v>
      </c>
    </row>
    <row r="2177" spans="17:31" x14ac:dyDescent="0.3">
      <c r="Q2177" s="353">
        <v>2148</v>
      </c>
      <c r="R2177" s="54">
        <f t="shared" si="739"/>
        <v>2.3742342106072484E-58</v>
      </c>
      <c r="S2177" s="253">
        <f t="shared" si="734"/>
        <v>2.0939607939444945E-23</v>
      </c>
      <c r="T2177" s="253">
        <f t="shared" si="735"/>
        <v>9.5101102973731561E-24</v>
      </c>
      <c r="U2177">
        <f t="shared" si="740"/>
        <v>1.479593832720416E-59</v>
      </c>
      <c r="V2177" s="253">
        <f t="shared" si="741"/>
        <v>9.5101102973731561E-24</v>
      </c>
      <c r="W2177" s="253">
        <f t="shared" si="742"/>
        <v>1.1429497642071789E-23</v>
      </c>
      <c r="X2177">
        <f t="shared" si="736"/>
        <v>113.65676595692612</v>
      </c>
      <c r="Y2177">
        <f t="shared" si="737"/>
        <v>15.595425926280697</v>
      </c>
      <c r="Z2177" s="55">
        <f t="shared" si="738"/>
        <v>8.5124747496230029</v>
      </c>
      <c r="AA2177" s="477">
        <f t="shared" si="743"/>
        <v>7.801868690180679E-43</v>
      </c>
      <c r="AB2177" s="253">
        <f t="shared" si="744"/>
        <v>3286056891659911.5</v>
      </c>
      <c r="AC2177" s="261">
        <f t="shared" si="745"/>
        <v>6.8808742978070143E-8</v>
      </c>
      <c r="AD2177" s="435">
        <f t="shared" si="747"/>
        <v>-1.5404755755588083E-2</v>
      </c>
      <c r="AE2177" s="478">
        <f t="shared" si="746"/>
        <v>-5.2318781614303644E-2</v>
      </c>
    </row>
    <row r="2178" spans="17:31" x14ac:dyDescent="0.3">
      <c r="Q2178" s="353">
        <v>2149</v>
      </c>
      <c r="R2178" s="54">
        <f t="shared" si="739"/>
        <v>2.2277397717240394E-58</v>
      </c>
      <c r="S2178" s="253">
        <f t="shared" si="734"/>
        <v>2.0412909300514931E-23</v>
      </c>
      <c r="T2178" s="253">
        <f t="shared" si="735"/>
        <v>9.270900367359848E-24</v>
      </c>
      <c r="U2178">
        <f t="shared" si="740"/>
        <v>1.3883002832756893E-59</v>
      </c>
      <c r="V2178" s="253">
        <f t="shared" si="741"/>
        <v>9.270900367359848E-24</v>
      </c>
      <c r="W2178" s="253">
        <f t="shared" si="742"/>
        <v>1.1142008933155083E-23</v>
      </c>
      <c r="X2178">
        <f t="shared" si="736"/>
        <v>113.65676595692612</v>
      </c>
      <c r="Y2178">
        <f t="shared" si="737"/>
        <v>15.595425926280697</v>
      </c>
      <c r="Z2178" s="55">
        <f t="shared" si="738"/>
        <v>8.5124747496230029</v>
      </c>
      <c r="AA2178" s="477">
        <f t="shared" si="743"/>
        <v>7.3936844259956437E-43</v>
      </c>
      <c r="AB2178" s="253">
        <f t="shared" si="744"/>
        <v>3318917460576510.5</v>
      </c>
      <c r="AC2178" s="261">
        <f t="shared" si="745"/>
        <v>6.7748761098643922E-8</v>
      </c>
      <c r="AD2178" s="435">
        <f t="shared" si="747"/>
        <v>-1.5404755755588294E-2</v>
      </c>
      <c r="AE2178" s="478">
        <f t="shared" si="746"/>
        <v>-5.2318781614303526E-2</v>
      </c>
    </row>
    <row r="2179" spans="17:31" x14ac:dyDescent="0.3">
      <c r="Q2179" s="353">
        <v>2150</v>
      </c>
      <c r="R2179" s="54">
        <f t="shared" si="739"/>
        <v>2.090284298132387E-58</v>
      </c>
      <c r="S2179" s="253">
        <f t="shared" si="734"/>
        <v>1.9899458830177806E-23</v>
      </c>
      <c r="T2179" s="253">
        <f t="shared" si="735"/>
        <v>9.0377073381844585E-24</v>
      </c>
      <c r="U2179">
        <f t="shared" si="740"/>
        <v>1.3026397068712009E-59</v>
      </c>
      <c r="V2179" s="253">
        <f t="shared" si="741"/>
        <v>9.0377073381844585E-24</v>
      </c>
      <c r="W2179" s="253">
        <f t="shared" si="742"/>
        <v>1.0861751491993347E-23</v>
      </c>
      <c r="X2179">
        <f t="shared" si="736"/>
        <v>113.65676595692612</v>
      </c>
      <c r="Y2179">
        <f t="shared" si="737"/>
        <v>15.595425926280697</v>
      </c>
      <c r="Z2179" s="55">
        <f t="shared" si="738"/>
        <v>8.5124747496230029</v>
      </c>
      <c r="AA2179" s="477">
        <f t="shared" si="743"/>
        <v>7.0068558651869004E-43</v>
      </c>
      <c r="AB2179" s="253">
        <f t="shared" si="744"/>
        <v>3352106635182275.5</v>
      </c>
      <c r="AC2179" s="261">
        <f t="shared" si="745"/>
        <v>6.670510798117539E-8</v>
      </c>
      <c r="AD2179" s="435">
        <f t="shared" si="747"/>
        <v>-1.5404755755591554E-2</v>
      </c>
      <c r="AE2179" s="478">
        <f t="shared" si="746"/>
        <v>-5.2318781614303547E-2</v>
      </c>
    </row>
    <row r="2180" spans="17:31" x14ac:dyDescent="0.3">
      <c r="Q2180" s="353">
        <v>2151</v>
      </c>
      <c r="R2180" s="54">
        <f t="shared" si="739"/>
        <v>1.9613100697292978E-58</v>
      </c>
      <c r="S2180" s="253">
        <f t="shared" si="734"/>
        <v>1.9398923294287713E-23</v>
      </c>
      <c r="T2180" s="253">
        <f t="shared" si="735"/>
        <v>8.810379865395312E-24</v>
      </c>
      <c r="U2180">
        <f t="shared" si="740"/>
        <v>1.2222645391339467E-59</v>
      </c>
      <c r="V2180" s="253">
        <f t="shared" si="741"/>
        <v>8.810379865395312E-24</v>
      </c>
      <c r="W2180" s="253">
        <f t="shared" si="742"/>
        <v>1.0588543428892401E-23</v>
      </c>
      <c r="X2180">
        <f t="shared" si="736"/>
        <v>113.65676595692612</v>
      </c>
      <c r="Y2180">
        <f t="shared" si="737"/>
        <v>15.595425926280697</v>
      </c>
      <c r="Z2180" s="55">
        <f t="shared" si="738"/>
        <v>8.5124747496230029</v>
      </c>
      <c r="AA2180" s="477">
        <f t="shared" si="743"/>
        <v>6.6402657033732849E-43</v>
      </c>
      <c r="AB2180" s="253">
        <f t="shared" si="744"/>
        <v>3385627701534098.5</v>
      </c>
      <c r="AC2180" s="261">
        <f t="shared" si="745"/>
        <v>6.5677532085075722E-8</v>
      </c>
      <c r="AD2180" s="435">
        <f t="shared" si="747"/>
        <v>-1.5404755755581062E-2</v>
      </c>
      <c r="AE2180" s="478">
        <f t="shared" si="746"/>
        <v>-5.2318781614303568E-2</v>
      </c>
    </row>
    <row r="2181" spans="17:31" x14ac:dyDescent="0.3">
      <c r="Q2181" s="353">
        <v>2152</v>
      </c>
      <c r="R2181" s="54">
        <f t="shared" si="739"/>
        <v>1.8402937787259366E-58</v>
      </c>
      <c r="S2181" s="253">
        <f t="shared" si="734"/>
        <v>1.8910977840611762E-23</v>
      </c>
      <c r="T2181" s="253">
        <f t="shared" si="735"/>
        <v>8.5887704113415562E-24</v>
      </c>
      <c r="U2181">
        <f t="shared" si="740"/>
        <v>1.1468486610258317E-59</v>
      </c>
      <c r="V2181" s="253">
        <f t="shared" si="741"/>
        <v>8.5887704113415562E-24</v>
      </c>
      <c r="W2181" s="253">
        <f t="shared" si="742"/>
        <v>1.0322207429270205E-23</v>
      </c>
      <c r="X2181">
        <f t="shared" si="736"/>
        <v>113.65676595692612</v>
      </c>
      <c r="Y2181">
        <f t="shared" si="737"/>
        <v>15.595425926280697</v>
      </c>
      <c r="Z2181" s="55">
        <f t="shared" si="738"/>
        <v>8.5124747496230029</v>
      </c>
      <c r="AA2181" s="477">
        <f t="shared" si="743"/>
        <v>6.2928550921775476E-43</v>
      </c>
      <c r="AB2181" s="253">
        <f t="shared" si="744"/>
        <v>3419483978549439.5</v>
      </c>
      <c r="AC2181" s="261">
        <f t="shared" si="745"/>
        <v>6.4665785744675096E-8</v>
      </c>
      <c r="AD2181" s="435">
        <f t="shared" si="747"/>
        <v>-1.5404755755591653E-2</v>
      </c>
      <c r="AE2181" s="478">
        <f t="shared" si="746"/>
        <v>-5.2318781614303644E-2</v>
      </c>
    </row>
    <row r="2182" spans="17:31" x14ac:dyDescent="0.3">
      <c r="Q2182" s="353">
        <v>2153</v>
      </c>
      <c r="R2182" s="54">
        <f t="shared" si="739"/>
        <v>1.7267444063471415E-58</v>
      </c>
      <c r="S2182" s="253">
        <f t="shared" si="734"/>
        <v>1.8435305787997871E-23</v>
      </c>
      <c r="T2182" s="253">
        <f t="shared" si="735"/>
        <v>8.3727351494198429E-24</v>
      </c>
      <c r="U2182">
        <f t="shared" si="740"/>
        <v>1.0760860756286781E-59</v>
      </c>
      <c r="V2182" s="253">
        <f t="shared" si="741"/>
        <v>8.3727351494198429E-24</v>
      </c>
      <c r="W2182" s="253">
        <f t="shared" si="742"/>
        <v>1.0062570638578028E-23</v>
      </c>
      <c r="X2182">
        <f t="shared" si="736"/>
        <v>113.65676595692612</v>
      </c>
      <c r="Y2182">
        <f t="shared" si="737"/>
        <v>15.595425926280697</v>
      </c>
      <c r="Z2182" s="55">
        <f t="shared" si="738"/>
        <v>8.5124747496230029</v>
      </c>
      <c r="AA2182" s="477">
        <f t="shared" si="743"/>
        <v>5.9636205808794523E-43</v>
      </c>
      <c r="AB2182" s="253">
        <f t="shared" si="744"/>
        <v>3453678818334934</v>
      </c>
      <c r="AC2182" s="261">
        <f t="shared" si="745"/>
        <v>6.3669625109535631E-8</v>
      </c>
      <c r="AD2182" s="435">
        <f t="shared" si="747"/>
        <v>-1.5404755755581218E-2</v>
      </c>
      <c r="AE2182" s="478">
        <f t="shared" si="746"/>
        <v>-5.2318781614303582E-2</v>
      </c>
    </row>
    <row r="2183" spans="17:31" x14ac:dyDescent="0.3">
      <c r="Q2183" s="353">
        <v>2154</v>
      </c>
      <c r="R2183" s="54">
        <f t="shared" si="739"/>
        <v>1.6202012305423217E-58</v>
      </c>
      <c r="S2183" s="253">
        <f t="shared" si="734"/>
        <v>1.7971598420845777E-23</v>
      </c>
      <c r="T2183" s="253">
        <f t="shared" si="735"/>
        <v>8.1621338707295311E-24</v>
      </c>
      <c r="U2183">
        <f t="shared" si="740"/>
        <v>1.0096896665739288E-59</v>
      </c>
      <c r="V2183" s="253">
        <f t="shared" si="741"/>
        <v>8.1621338707295311E-24</v>
      </c>
      <c r="W2183" s="253">
        <f t="shared" si="742"/>
        <v>9.8094645501162461E-24</v>
      </c>
      <c r="X2183">
        <f t="shared" si="736"/>
        <v>113.65676595692612</v>
      </c>
      <c r="Y2183">
        <f t="shared" si="737"/>
        <v>15.595425926280697</v>
      </c>
      <c r="Z2183" s="55">
        <f t="shared" si="738"/>
        <v>8.5124747496230029</v>
      </c>
      <c r="AA2183" s="477">
        <f t="shared" si="743"/>
        <v>5.651611218077854E-43</v>
      </c>
      <c r="AB2183" s="253">
        <f t="shared" si="744"/>
        <v>3488215606518283.5</v>
      </c>
      <c r="AC2183" s="261">
        <f t="shared" si="745"/>
        <v>6.2688810085673609E-8</v>
      </c>
      <c r="AD2183" s="435">
        <f t="shared" si="747"/>
        <v>-1.5404755755584417E-2</v>
      </c>
      <c r="AE2183" s="478">
        <f t="shared" si="746"/>
        <v>-5.2318781614303575E-2</v>
      </c>
    </row>
    <row r="2184" spans="17:31" x14ac:dyDescent="0.3">
      <c r="Q2184" s="353">
        <v>2155</v>
      </c>
      <c r="R2184" s="54">
        <f t="shared" si="739"/>
        <v>1.5202319566241108E-58</v>
      </c>
      <c r="S2184" s="253">
        <f t="shared" si="734"/>
        <v>1.7519554788747711E-23</v>
      </c>
      <c r="T2184" s="253">
        <f t="shared" si="735"/>
        <v>7.9568298930757958E-24</v>
      </c>
      <c r="U2184">
        <f t="shared" si="740"/>
        <v>9.4739003307943408E-60</v>
      </c>
      <c r="V2184" s="253">
        <f t="shared" si="741"/>
        <v>7.9568298930757958E-24</v>
      </c>
      <c r="W2184" s="253">
        <f t="shared" si="742"/>
        <v>9.5627248956719148E-24</v>
      </c>
      <c r="X2184">
        <f t="shared" si="736"/>
        <v>113.65676595692612</v>
      </c>
      <c r="Y2184">
        <f t="shared" si="737"/>
        <v>15.595425926280697</v>
      </c>
      <c r="Z2184" s="55">
        <f t="shared" si="738"/>
        <v>8.5124747496230029</v>
      </c>
      <c r="AA2184" s="477">
        <f t="shared" si="743"/>
        <v>5.3559258049902901E-43</v>
      </c>
      <c r="AB2184" s="253">
        <f t="shared" si="744"/>
        <v>3523097762583466.5</v>
      </c>
      <c r="AC2184" s="261">
        <f t="shared" si="745"/>
        <v>6.1723104277695129E-8</v>
      </c>
      <c r="AD2184" s="435">
        <f t="shared" si="747"/>
        <v>-1.5404755755591776E-2</v>
      </c>
      <c r="AE2184" s="478">
        <f t="shared" si="746"/>
        <v>-5.2318781614303658E-2</v>
      </c>
    </row>
    <row r="2185" spans="17:31" x14ac:dyDescent="0.3">
      <c r="Q2185" s="353">
        <v>2156</v>
      </c>
      <c r="R2185" s="54">
        <f t="shared" si="739"/>
        <v>1.4264309632499095E-58</v>
      </c>
      <c r="S2185" s="253">
        <f t="shared" si="734"/>
        <v>1.7078881511168525E-23</v>
      </c>
      <c r="T2185" s="253">
        <f t="shared" si="735"/>
        <v>7.7566899722614949E-24</v>
      </c>
      <c r="U2185">
        <f t="shared" si="740"/>
        <v>8.8893439686651814E-60</v>
      </c>
      <c r="V2185" s="253">
        <f t="shared" si="741"/>
        <v>7.7566899722614949E-24</v>
      </c>
      <c r="W2185" s="253">
        <f t="shared" si="742"/>
        <v>9.3221915389070301E-24</v>
      </c>
      <c r="X2185">
        <f t="shared" si="736"/>
        <v>113.65676595692612</v>
      </c>
      <c r="Y2185">
        <f t="shared" si="737"/>
        <v>15.595425926280697</v>
      </c>
      <c r="Z2185" s="55">
        <f t="shared" si="738"/>
        <v>8.5124747496230029</v>
      </c>
      <c r="AA2185" s="477">
        <f t="shared" si="743"/>
        <v>5.0757102924565903E-43</v>
      </c>
      <c r="AB2185" s="253">
        <f t="shared" si="744"/>
        <v>3558328740209301</v>
      </c>
      <c r="AC2185" s="261">
        <f t="shared" si="745"/>
        <v>6.0772274931820956E-8</v>
      </c>
      <c r="AD2185" s="435">
        <f t="shared" si="747"/>
        <v>-1.5404755755581364E-2</v>
      </c>
      <c r="AE2185" s="478">
        <f t="shared" si="746"/>
        <v>-5.2318781614303519E-2</v>
      </c>
    </row>
    <row r="2186" spans="17:31" x14ac:dyDescent="0.3">
      <c r="Q2186" s="353">
        <v>2157</v>
      </c>
      <c r="R2186" s="54">
        <f t="shared" si="739"/>
        <v>1.3384176566294622E-58</v>
      </c>
      <c r="S2186" s="253">
        <f t="shared" si="734"/>
        <v>1.6649292587039994E-23</v>
      </c>
      <c r="T2186" s="253">
        <f t="shared" si="735"/>
        <v>7.5615842156109017E-24</v>
      </c>
      <c r="U2186">
        <f t="shared" si="740"/>
        <v>8.3408557652219425E-60</v>
      </c>
      <c r="V2186" s="253">
        <f t="shared" si="741"/>
        <v>7.5615842156109017E-24</v>
      </c>
      <c r="W2186" s="253">
        <f t="shared" si="742"/>
        <v>9.0877083714290923E-24</v>
      </c>
      <c r="X2186">
        <f t="shared" si="736"/>
        <v>113.65676595692612</v>
      </c>
      <c r="Y2186">
        <f t="shared" si="737"/>
        <v>15.595425926280697</v>
      </c>
      <c r="Z2186" s="55">
        <f t="shared" si="738"/>
        <v>8.5124747496230029</v>
      </c>
      <c r="AA2186" s="477">
        <f t="shared" si="743"/>
        <v>4.8101553141280807E-43</v>
      </c>
      <c r="AB2186" s="253">
        <f t="shared" si="744"/>
        <v>3593912027611394</v>
      </c>
      <c r="AC2186" s="261">
        <f t="shared" si="745"/>
        <v>5.9836092879784386E-8</v>
      </c>
      <c r="AD2186" s="435">
        <f t="shared" si="747"/>
        <v>-1.5404755755594992E-2</v>
      </c>
      <c r="AE2186" s="478">
        <f t="shared" si="746"/>
        <v>-5.2318781614303637E-2</v>
      </c>
    </row>
    <row r="2187" spans="17:31" x14ac:dyDescent="0.3">
      <c r="Q2187" s="353">
        <v>2158</v>
      </c>
      <c r="R2187" s="54">
        <f t="shared" si="739"/>
        <v>1.2558349262807301E-58</v>
      </c>
      <c r="S2187" s="253">
        <f t="shared" si="734"/>
        <v>1.6230509209141945E-23</v>
      </c>
      <c r="T2187" s="253">
        <f t="shared" si="735"/>
        <v>7.3713859976674507E-24</v>
      </c>
      <c r="U2187">
        <f t="shared" si="740"/>
        <v>7.8262102514503869E-60</v>
      </c>
      <c r="V2187" s="253">
        <f t="shared" si="741"/>
        <v>7.3713859976674507E-24</v>
      </c>
      <c r="W2187" s="253">
        <f t="shared" si="742"/>
        <v>8.859123211474494E-24</v>
      </c>
      <c r="X2187">
        <f t="shared" si="736"/>
        <v>113.65676595692612</v>
      </c>
      <c r="Y2187">
        <f t="shared" si="737"/>
        <v>15.595425926280697</v>
      </c>
      <c r="Z2187" s="55">
        <f t="shared" si="738"/>
        <v>8.5124747496230029</v>
      </c>
      <c r="AA2187" s="477">
        <f t="shared" si="743"/>
        <v>4.5584938487173321E-43</v>
      </c>
      <c r="AB2187" s="253">
        <f t="shared" si="744"/>
        <v>3629851147887508</v>
      </c>
      <c r="AC2187" s="261">
        <f t="shared" si="745"/>
        <v>5.8914332483603046E-8</v>
      </c>
      <c r="AD2187" s="435">
        <f t="shared" si="747"/>
        <v>-1.540475575558104E-2</v>
      </c>
      <c r="AE2187" s="478">
        <f t="shared" si="746"/>
        <v>-5.2318781614303513E-2</v>
      </c>
    </row>
    <row r="2188" spans="17:31" x14ac:dyDescent="0.3">
      <c r="Q2188" s="353">
        <v>2159</v>
      </c>
      <c r="R2188" s="54">
        <f t="shared" si="739"/>
        <v>1.1783476960683502E-58</v>
      </c>
      <c r="S2188" s="253">
        <f t="shared" si="734"/>
        <v>1.5822259583154787E-23</v>
      </c>
      <c r="T2188" s="253">
        <f t="shared" si="735"/>
        <v>7.1859718780131104E-24</v>
      </c>
      <c r="U2188">
        <f t="shared" si="740"/>
        <v>7.3433192737001298E-60</v>
      </c>
      <c r="V2188" s="253">
        <f t="shared" si="741"/>
        <v>7.1859718780131104E-24</v>
      </c>
      <c r="W2188" s="253">
        <f t="shared" si="742"/>
        <v>8.6362877051416763E-24</v>
      </c>
      <c r="X2188">
        <f t="shared" si="736"/>
        <v>113.65676595692612</v>
      </c>
      <c r="Y2188">
        <f t="shared" si="737"/>
        <v>15.595425926280697</v>
      </c>
      <c r="Z2188" s="55">
        <f t="shared" si="738"/>
        <v>8.5124747496230029</v>
      </c>
      <c r="AA2188" s="477">
        <f t="shared" si="743"/>
        <v>4.319999004556144E-43</v>
      </c>
      <c r="AB2188" s="253">
        <f t="shared" si="744"/>
        <v>3666149659366383</v>
      </c>
      <c r="AC2188" s="261">
        <f t="shared" si="745"/>
        <v>5.8006771581189414E-8</v>
      </c>
      <c r="AD2188" s="435">
        <f t="shared" si="747"/>
        <v>-1.5404755755591776E-2</v>
      </c>
      <c r="AE2188" s="478">
        <f t="shared" si="746"/>
        <v>-5.231878161430354E-2</v>
      </c>
    </row>
    <row r="2189" spans="17:31" x14ac:dyDescent="0.3">
      <c r="Q2189" s="353">
        <v>2160</v>
      </c>
      <c r="R2189" s="54">
        <f t="shared" si="739"/>
        <v>1.1056415646455765E-58</v>
      </c>
      <c r="S2189" s="253">
        <f t="shared" si="734"/>
        <v>1.5424278751262199E-23</v>
      </c>
      <c r="T2189" s="253">
        <f t="shared" si="735"/>
        <v>7.005221521154273E-24</v>
      </c>
      <c r="U2189">
        <f t="shared" si="740"/>
        <v>6.8902235210844612E-60</v>
      </c>
      <c r="V2189" s="253">
        <f t="shared" si="741"/>
        <v>7.005221521154273E-24</v>
      </c>
      <c r="W2189" s="253">
        <f t="shared" si="742"/>
        <v>8.4190572301079256E-24</v>
      </c>
      <c r="X2189">
        <f t="shared" si="736"/>
        <v>113.65676595692612</v>
      </c>
      <c r="Y2189">
        <f t="shared" si="737"/>
        <v>15.595425926280697</v>
      </c>
      <c r="Z2189" s="55">
        <f t="shared" si="738"/>
        <v>8.5124747496230029</v>
      </c>
      <c r="AA2189" s="477">
        <f t="shared" si="743"/>
        <v>4.0939819200627622E-43</v>
      </c>
      <c r="AB2189" s="253">
        <f t="shared" si="744"/>
        <v>3702811155960047</v>
      </c>
      <c r="AC2189" s="261">
        <f t="shared" si="745"/>
        <v>5.7113191432810802E-8</v>
      </c>
      <c r="AD2189" s="435">
        <f t="shared" si="747"/>
        <v>-1.5404755755591557E-2</v>
      </c>
      <c r="AE2189" s="478">
        <f t="shared" si="746"/>
        <v>-5.2318781614303589E-2</v>
      </c>
    </row>
    <row r="2190" spans="17:31" x14ac:dyDescent="0.3">
      <c r="Q2190" s="353">
        <v>2161</v>
      </c>
      <c r="R2190" s="54">
        <f t="shared" si="739"/>
        <v>1.0374215297833542E-58</v>
      </c>
      <c r="S2190" s="253">
        <f t="shared" si="734"/>
        <v>1.5036308420191031E-23</v>
      </c>
      <c r="T2190" s="253">
        <f t="shared" si="735"/>
        <v>6.8290176184228924E-24</v>
      </c>
      <c r="U2190">
        <f t="shared" si="740"/>
        <v>6.4650845756545599E-60</v>
      </c>
      <c r="V2190" s="253">
        <f t="shared" si="741"/>
        <v>6.8290176184228924E-24</v>
      </c>
      <c r="W2190" s="253">
        <f t="shared" si="742"/>
        <v>8.2072908017681387E-24</v>
      </c>
      <c r="X2190">
        <f t="shared" si="736"/>
        <v>113.65676595692612</v>
      </c>
      <c r="Y2190">
        <f t="shared" si="737"/>
        <v>15.595425926280697</v>
      </c>
      <c r="Z2190" s="55">
        <f t="shared" si="738"/>
        <v>8.5124747496230029</v>
      </c>
      <c r="AA2190" s="477">
        <f t="shared" si="743"/>
        <v>3.8797897740540914E-43</v>
      </c>
      <c r="AB2190" s="253">
        <f t="shared" si="744"/>
        <v>3739839267519647.5</v>
      </c>
      <c r="AC2190" s="261">
        <f t="shared" si="745"/>
        <v>5.6233376668366599E-8</v>
      </c>
      <c r="AD2190" s="435">
        <f t="shared" si="747"/>
        <v>-1.5404755755581197E-2</v>
      </c>
      <c r="AE2190" s="478">
        <f t="shared" si="746"/>
        <v>-5.2318781614303561E-2</v>
      </c>
    </row>
    <row r="2191" spans="17:31" x14ac:dyDescent="0.3">
      <c r="Q2191" s="353">
        <v>2162</v>
      </c>
      <c r="R2191" s="54">
        <f t="shared" si="739"/>
        <v>9.7341079141053672E-59</v>
      </c>
      <c r="S2191" s="253">
        <f t="shared" si="734"/>
        <v>1.465809679357657E-23</v>
      </c>
      <c r="T2191" s="253">
        <f t="shared" si="735"/>
        <v>6.6572458118420784E-24</v>
      </c>
      <c r="U2191">
        <f t="shared" si="740"/>
        <v>6.0661774530919661E-60</v>
      </c>
      <c r="V2191" s="253">
        <f t="shared" si="741"/>
        <v>6.6572458118420784E-24</v>
      </c>
      <c r="W2191" s="253">
        <f t="shared" si="742"/>
        <v>8.0008509817344916E-24</v>
      </c>
      <c r="X2191">
        <f t="shared" si="736"/>
        <v>113.65676595692612</v>
      </c>
      <c r="Y2191">
        <f t="shared" si="737"/>
        <v>15.595425926280697</v>
      </c>
      <c r="Z2191" s="55">
        <f t="shared" si="738"/>
        <v>8.5124747496230029</v>
      </c>
      <c r="AA2191" s="477">
        <f t="shared" si="743"/>
        <v>3.6768039001559468E-43</v>
      </c>
      <c r="AB2191" s="253">
        <f t="shared" si="744"/>
        <v>3777237660194844</v>
      </c>
      <c r="AC2191" s="261">
        <f t="shared" si="745"/>
        <v>5.5367115235478629E-8</v>
      </c>
      <c r="AD2191" s="435">
        <f t="shared" si="747"/>
        <v>-1.5404755755584471E-2</v>
      </c>
      <c r="AE2191" s="478">
        <f t="shared" si="746"/>
        <v>-5.2318781614303658E-2</v>
      </c>
    </row>
    <row r="2192" spans="17:31" x14ac:dyDescent="0.3">
      <c r="Q2192" s="353">
        <v>2163</v>
      </c>
      <c r="R2192" s="54">
        <f t="shared" si="739"/>
        <v>9.13349628508636E-59</v>
      </c>
      <c r="S2192" s="253">
        <f t="shared" si="734"/>
        <v>1.4289398408544251E-23</v>
      </c>
      <c r="T2192" s="253">
        <f t="shared" si="735"/>
        <v>6.4897946199066455E-24</v>
      </c>
      <c r="U2192">
        <f t="shared" si="740"/>
        <v>5.6918836036534996E-60</v>
      </c>
      <c r="V2192" s="253">
        <f t="shared" si="741"/>
        <v>6.4897946199066455E-24</v>
      </c>
      <c r="W2192" s="253">
        <f t="shared" si="742"/>
        <v>7.7996037886376057E-24</v>
      </c>
      <c r="X2192">
        <f t="shared" si="736"/>
        <v>113.65676595692612</v>
      </c>
      <c r="Y2192">
        <f t="shared" si="737"/>
        <v>15.595425926280697</v>
      </c>
      <c r="Z2192" s="55">
        <f t="shared" si="738"/>
        <v>8.5124747496230029</v>
      </c>
      <c r="AA2192" s="477">
        <f t="shared" si="743"/>
        <v>3.4844379998650683E-43</v>
      </c>
      <c r="AB2192" s="253">
        <f t="shared" si="744"/>
        <v>3815010036796792.5</v>
      </c>
      <c r="AC2192" s="261">
        <f t="shared" si="745"/>
        <v>5.4514198348384967E-8</v>
      </c>
      <c r="AD2192" s="435">
        <f t="shared" si="747"/>
        <v>-1.5404755755581118E-2</v>
      </c>
      <c r="AE2192" s="478">
        <f t="shared" si="746"/>
        <v>-5.2318781614303554E-2</v>
      </c>
    </row>
    <row r="2193" spans="17:31" x14ac:dyDescent="0.3">
      <c r="Q2193" s="353">
        <v>2164</v>
      </c>
      <c r="R2193" s="54">
        <f t="shared" si="739"/>
        <v>8.5699434530414596E-59</v>
      </c>
      <c r="S2193" s="253">
        <f t="shared" si="734"/>
        <v>1.3929973976402354E-23</v>
      </c>
      <c r="T2193" s="253">
        <f t="shared" si="735"/>
        <v>6.3265553652307642E-24</v>
      </c>
      <c r="U2193">
        <f t="shared" si="740"/>
        <v>5.3406843449702159E-60</v>
      </c>
      <c r="V2193" s="253">
        <f t="shared" si="741"/>
        <v>6.3265553652307642E-24</v>
      </c>
      <c r="W2193" s="253">
        <f t="shared" si="742"/>
        <v>7.6034186111715905E-24</v>
      </c>
      <c r="X2193">
        <f t="shared" si="736"/>
        <v>113.65676595692612</v>
      </c>
      <c r="Y2193">
        <f t="shared" si="737"/>
        <v>15.595425926280697</v>
      </c>
      <c r="Z2193" s="55">
        <f t="shared" si="738"/>
        <v>8.5124747496230029</v>
      </c>
      <c r="AA2193" s="477">
        <f t="shared" si="743"/>
        <v>3.302136449101547E-43</v>
      </c>
      <c r="AB2193" s="253">
        <f t="shared" si="744"/>
        <v>3853160137164760.5</v>
      </c>
      <c r="AC2193" s="261">
        <f t="shared" si="745"/>
        <v>5.3674420437616213E-8</v>
      </c>
      <c r="AD2193" s="435">
        <f t="shared" si="747"/>
        <v>-1.5404755755591745E-2</v>
      </c>
      <c r="AE2193" s="478">
        <f t="shared" si="746"/>
        <v>-5.2318781614303582E-2</v>
      </c>
    </row>
    <row r="2194" spans="17:31" x14ac:dyDescent="0.3">
      <c r="Q2194" s="353">
        <v>2165</v>
      </c>
      <c r="R2194" s="54">
        <f t="shared" si="739"/>
        <v>8.0411628248265864E-59</v>
      </c>
      <c r="S2194" s="253">
        <f t="shared" si="734"/>
        <v>1.3579590227340805E-23</v>
      </c>
      <c r="T2194" s="253">
        <f t="shared" si="735"/>
        <v>6.1674221040150447E-24</v>
      </c>
      <c r="U2194">
        <f t="shared" si="740"/>
        <v>5.0111547000542463E-60</v>
      </c>
      <c r="V2194" s="253">
        <f t="shared" si="741"/>
        <v>6.1674221040150447E-24</v>
      </c>
      <c r="W2194" s="253">
        <f t="shared" si="742"/>
        <v>7.4121681233257611E-24</v>
      </c>
      <c r="X2194">
        <f t="shared" si="736"/>
        <v>113.65676595692612</v>
      </c>
      <c r="Y2194">
        <f t="shared" si="737"/>
        <v>15.595425926280697</v>
      </c>
      <c r="Z2194" s="55">
        <f t="shared" si="738"/>
        <v>8.5124747496230029</v>
      </c>
      <c r="AA2194" s="477">
        <f t="shared" si="743"/>
        <v>3.1293726933603712E-43</v>
      </c>
      <c r="AB2194" s="253">
        <f t="shared" si="744"/>
        <v>3891691738536408</v>
      </c>
      <c r="AC2194" s="261">
        <f t="shared" si="745"/>
        <v>5.2847579100451992E-8</v>
      </c>
      <c r="AD2194" s="435">
        <f t="shared" si="747"/>
        <v>-1.5404755755588048E-2</v>
      </c>
      <c r="AE2194" s="478">
        <f t="shared" si="746"/>
        <v>-5.2318781614303589E-2</v>
      </c>
    </row>
    <row r="2195" spans="17:31" x14ac:dyDescent="0.3">
      <c r="Q2195" s="353">
        <v>2166</v>
      </c>
      <c r="R2195" s="54">
        <f t="shared" si="739"/>
        <v>7.5450088941281471E-59</v>
      </c>
      <c r="S2195" s="253">
        <f t="shared" si="734"/>
        <v>1.3238019759037315E-23</v>
      </c>
      <c r="T2195" s="253">
        <f t="shared" si="735"/>
        <v>6.0122915572882131E-24</v>
      </c>
      <c r="U2195">
        <f t="shared" si="740"/>
        <v>4.7019576155115025E-60</v>
      </c>
      <c r="V2195" s="253">
        <f t="shared" si="741"/>
        <v>6.0122915572882131E-24</v>
      </c>
      <c r="W2195" s="253">
        <f t="shared" si="742"/>
        <v>7.2257282017491026E-24</v>
      </c>
      <c r="X2195">
        <f t="shared" si="736"/>
        <v>113.65676595692612</v>
      </c>
      <c r="Y2195">
        <f t="shared" si="737"/>
        <v>15.595425926280697</v>
      </c>
      <c r="Z2195" s="55">
        <f t="shared" si="738"/>
        <v>8.5124747496230029</v>
      </c>
      <c r="AA2195" s="477">
        <f t="shared" si="743"/>
        <v>2.9656477268266851E-43</v>
      </c>
      <c r="AB2195" s="253">
        <f t="shared" si="744"/>
        <v>3930608655921772</v>
      </c>
      <c r="AC2195" s="261">
        <f t="shared" si="745"/>
        <v>5.203347505213539E-8</v>
      </c>
      <c r="AD2195" s="435">
        <f t="shared" si="747"/>
        <v>-1.5404755755588421E-2</v>
      </c>
      <c r="AE2195" s="478">
        <f t="shared" si="746"/>
        <v>-5.231878161430354E-2</v>
      </c>
    </row>
    <row r="2196" spans="17:31" x14ac:dyDescent="0.3">
      <c r="Q2196" s="353">
        <v>2167</v>
      </c>
      <c r="R2196" s="54">
        <f t="shared" si="739"/>
        <v>7.0794685361567106E-59</v>
      </c>
      <c r="S2196" s="253">
        <f t="shared" si="734"/>
        <v>1.2905040889071024E-23</v>
      </c>
      <c r="T2196" s="253">
        <f t="shared" si="735"/>
        <v>5.8610630438780403E-24</v>
      </c>
      <c r="U2196">
        <f t="shared" si="740"/>
        <v>4.4118385365008355E-60</v>
      </c>
      <c r="V2196" s="253">
        <f t="shared" si="741"/>
        <v>5.8610630438780403E-24</v>
      </c>
      <c r="W2196" s="253">
        <f t="shared" si="742"/>
        <v>7.0439778451929827E-24</v>
      </c>
      <c r="X2196">
        <f t="shared" si="736"/>
        <v>113.65676595692612</v>
      </c>
      <c r="Y2196">
        <f t="shared" si="737"/>
        <v>15.595425926280697</v>
      </c>
      <c r="Z2196" s="55">
        <f t="shared" si="738"/>
        <v>8.5124747496230029</v>
      </c>
      <c r="AA2196" s="477">
        <f t="shared" si="743"/>
        <v>2.8104886510618838E-43</v>
      </c>
      <c r="AB2196" s="253">
        <f t="shared" si="744"/>
        <v>3969914742480990</v>
      </c>
      <c r="AC2196" s="261">
        <f t="shared" si="745"/>
        <v>5.1231912077842589E-8</v>
      </c>
      <c r="AD2196" s="435">
        <f t="shared" si="747"/>
        <v>-1.5404755755591333E-2</v>
      </c>
      <c r="AE2196" s="478">
        <f t="shared" si="746"/>
        <v>-5.231878161430361E-2</v>
      </c>
    </row>
    <row r="2197" spans="17:31" x14ac:dyDescent="0.3">
      <c r="Q2197" s="353">
        <v>2168</v>
      </c>
      <c r="R2197" s="54">
        <f t="shared" si="739"/>
        <v>6.642652839473459E-59</v>
      </c>
      <c r="S2197" s="253">
        <f t="shared" si="734"/>
        <v>1.2580437511048557E-23</v>
      </c>
      <c r="T2197" s="253">
        <f t="shared" si="735"/>
        <v>5.7136384150683285E-24</v>
      </c>
      <c r="U2197">
        <f t="shared" si="740"/>
        <v>4.1396203164278016E-60</v>
      </c>
      <c r="V2197" s="253">
        <f t="shared" si="741"/>
        <v>5.7136384150683285E-24</v>
      </c>
      <c r="W2197" s="253">
        <f t="shared" si="742"/>
        <v>6.8667990959802281E-24</v>
      </c>
      <c r="X2197">
        <f t="shared" si="736"/>
        <v>113.65676595692612</v>
      </c>
      <c r="Y2197">
        <f t="shared" si="737"/>
        <v>15.595425926280697</v>
      </c>
      <c r="Z2197" s="55">
        <f t="shared" si="738"/>
        <v>8.5124747496230029</v>
      </c>
      <c r="AA2197" s="477">
        <f t="shared" si="743"/>
        <v>2.6634473090974984E-43</v>
      </c>
      <c r="AB2197" s="253">
        <f t="shared" si="744"/>
        <v>4009613889905800</v>
      </c>
      <c r="AC2197" s="261">
        <f t="shared" si="745"/>
        <v>5.0442696985392007E-8</v>
      </c>
      <c r="AD2197" s="435">
        <f t="shared" si="747"/>
        <v>-1.5404755755581338E-2</v>
      </c>
      <c r="AE2197" s="478">
        <f t="shared" si="746"/>
        <v>-5.2318781614303596E-2</v>
      </c>
    </row>
    <row r="2198" spans="17:31" x14ac:dyDescent="0.3">
      <c r="Q2198" s="353">
        <v>2169</v>
      </c>
      <c r="R2198" s="54">
        <f t="shared" si="739"/>
        <v>6.2327894418073409E-59</v>
      </c>
      <c r="S2198" s="253">
        <f t="shared" si="734"/>
        <v>1.226399895434896E-23</v>
      </c>
      <c r="T2198" s="253">
        <f t="shared" si="735"/>
        <v>5.5699219908994766E-24</v>
      </c>
      <c r="U2198">
        <f t="shared" si="740"/>
        <v>3.8841984407192886E-60</v>
      </c>
      <c r="V2198" s="253">
        <f t="shared" si="741"/>
        <v>5.5699219908994766E-24</v>
      </c>
      <c r="W2198" s="253">
        <f t="shared" si="742"/>
        <v>6.6940769634494843E-24</v>
      </c>
      <c r="X2198">
        <f t="shared" si="736"/>
        <v>113.65676595692612</v>
      </c>
      <c r="Y2198">
        <f t="shared" si="737"/>
        <v>15.595425926280697</v>
      </c>
      <c r="Z2198" s="55">
        <f t="shared" si="738"/>
        <v>8.5124747496230029</v>
      </c>
      <c r="AA2198" s="477">
        <f t="shared" si="743"/>
        <v>2.5240989909916219E-43</v>
      </c>
      <c r="AB2198" s="253">
        <f t="shared" si="744"/>
        <v>4049710028804858</v>
      </c>
      <c r="AC2198" s="261">
        <f t="shared" si="745"/>
        <v>4.9665639558678729E-8</v>
      </c>
      <c r="AD2198" s="435">
        <f t="shared" si="747"/>
        <v>-1.5404755755591545E-2</v>
      </c>
      <c r="AE2198" s="478">
        <f t="shared" si="746"/>
        <v>-5.2318781614303554E-2</v>
      </c>
    </row>
    <row r="2199" spans="17:31" x14ac:dyDescent="0.3">
      <c r="Q2199" s="353">
        <v>2170</v>
      </c>
      <c r="R2199" s="54">
        <f t="shared" si="739"/>
        <v>5.8482153387658264E-59</v>
      </c>
      <c r="S2199" s="253">
        <f t="shared" si="734"/>
        <v>1.1955519847396495E-23</v>
      </c>
      <c r="T2199" s="253">
        <f t="shared" si="735"/>
        <v>5.4298204980712935E-24</v>
      </c>
      <c r="U2199">
        <f t="shared" si="740"/>
        <v>3.6445365452996801E-60</v>
      </c>
      <c r="V2199" s="253">
        <f t="shared" si="741"/>
        <v>5.4298204980712935E-24</v>
      </c>
      <c r="W2199" s="253">
        <f t="shared" si="742"/>
        <v>6.5256993493252019E-24</v>
      </c>
      <c r="X2199">
        <f t="shared" si="736"/>
        <v>113.65676595692612</v>
      </c>
      <c r="Y2199">
        <f t="shared" si="737"/>
        <v>15.595425926280697</v>
      </c>
      <c r="Z2199" s="55">
        <f t="shared" si="738"/>
        <v>8.5124747496230029</v>
      </c>
      <c r="AA2199" s="477">
        <f t="shared" si="743"/>
        <v>2.3920412071090471E-43</v>
      </c>
      <c r="AB2199" s="253">
        <f t="shared" si="744"/>
        <v>4090207129092906.5</v>
      </c>
      <c r="AC2199" s="261">
        <f t="shared" si="745"/>
        <v>4.8900552511832382E-8</v>
      </c>
      <c r="AD2199" s="435">
        <f t="shared" si="747"/>
        <v>-1.540475575558461E-2</v>
      </c>
      <c r="AE2199" s="478">
        <f t="shared" si="746"/>
        <v>-5.2318781614303658E-2</v>
      </c>
    </row>
    <row r="2200" spans="17:31" x14ac:dyDescent="0.3">
      <c r="Q2200" s="353">
        <v>2171</v>
      </c>
      <c r="R2200" s="54">
        <f t="shared" si="739"/>
        <v>5.4873701362609073E-59</v>
      </c>
      <c r="S2200" s="253">
        <f t="shared" si="734"/>
        <v>1.1654799984372411E-23</v>
      </c>
      <c r="T2200" s="253">
        <f t="shared" si="735"/>
        <v>5.2932430094076824E-24</v>
      </c>
      <c r="U2200">
        <f t="shared" si="740"/>
        <v>3.4196622115849481E-60</v>
      </c>
      <c r="V2200" s="253">
        <f t="shared" si="741"/>
        <v>5.2932430094076824E-24</v>
      </c>
      <c r="W2200" s="253">
        <f t="shared" si="742"/>
        <v>6.3615569749647282E-24</v>
      </c>
      <c r="X2200">
        <f t="shared" si="736"/>
        <v>113.65676595692612</v>
      </c>
      <c r="Y2200">
        <f t="shared" si="737"/>
        <v>15.595425926280697</v>
      </c>
      <c r="Z2200" s="55">
        <f t="shared" si="738"/>
        <v>8.5124747496230029</v>
      </c>
      <c r="AA2200" s="477">
        <f t="shared" si="743"/>
        <v>2.2668925255818936E-43</v>
      </c>
      <c r="AB2200" s="253">
        <f t="shared" si="744"/>
        <v>4131109200383835.5</v>
      </c>
      <c r="AC2200" s="261">
        <f t="shared" si="745"/>
        <v>4.8147251444074636E-8</v>
      </c>
      <c r="AD2200" s="435">
        <f t="shared" si="747"/>
        <v>-1.5404755755581099E-2</v>
      </c>
      <c r="AE2200" s="478">
        <f t="shared" si="746"/>
        <v>-5.2318781614303624E-2</v>
      </c>
    </row>
    <row r="2201" spans="17:31" x14ac:dyDescent="0.3">
      <c r="Q2201" s="353">
        <v>2172</v>
      </c>
      <c r="R2201" s="54">
        <f t="shared" si="739"/>
        <v>5.1487897192722989E-59</v>
      </c>
      <c r="S2201" s="253">
        <f t="shared" si="734"/>
        <v>1.1361644195280153E-23</v>
      </c>
      <c r="T2201" s="253">
        <f t="shared" si="735"/>
        <v>5.1601008848443541E-24</v>
      </c>
      <c r="U2201">
        <f t="shared" si="740"/>
        <v>3.208663020933019E-60</v>
      </c>
      <c r="V2201" s="253">
        <f t="shared" si="741"/>
        <v>5.1601008848443541E-24</v>
      </c>
      <c r="W2201" s="253">
        <f t="shared" si="742"/>
        <v>6.2015433104357984E-24</v>
      </c>
      <c r="X2201">
        <f t="shared" si="736"/>
        <v>113.65676595692612</v>
      </c>
      <c r="Y2201">
        <f t="shared" si="737"/>
        <v>15.595425926280697</v>
      </c>
      <c r="Z2201" s="55">
        <f t="shared" si="738"/>
        <v>8.5124747496230029</v>
      </c>
      <c r="AA2201" s="477">
        <f t="shared" si="743"/>
        <v>2.1482914705928774E-43</v>
      </c>
      <c r="AB2201" s="253">
        <f t="shared" si="744"/>
        <v>4172420292387674</v>
      </c>
      <c r="AC2201" s="261">
        <f t="shared" si="745"/>
        <v>4.7405554795275943E-8</v>
      </c>
      <c r="AD2201" s="435">
        <f t="shared" si="747"/>
        <v>-1.5404755755584715E-2</v>
      </c>
      <c r="AE2201" s="478">
        <f t="shared" si="746"/>
        <v>-5.2318781614303603E-2</v>
      </c>
    </row>
    <row r="2202" spans="17:31" x14ac:dyDescent="0.3">
      <c r="Q2202" s="353">
        <v>2173</v>
      </c>
      <c r="R2202" s="54">
        <f t="shared" si="739"/>
        <v>4.8311003112591283E-59</v>
      </c>
      <c r="S2202" s="253">
        <f t="shared" si="734"/>
        <v>1.1075862219277227E-23</v>
      </c>
      <c r="T2202" s="253">
        <f t="shared" si="735"/>
        <v>5.0303077139001464E-24</v>
      </c>
      <c r="U2202">
        <f t="shared" si="740"/>
        <v>3.0106828525415171E-60</v>
      </c>
      <c r="V2202" s="253">
        <f t="shared" si="741"/>
        <v>5.0303077139001464E-24</v>
      </c>
      <c r="W2202" s="253">
        <f t="shared" si="742"/>
        <v>6.0455545053770802E-24</v>
      </c>
      <c r="X2202">
        <f t="shared" si="736"/>
        <v>113.65676595692612</v>
      </c>
      <c r="Y2202">
        <f t="shared" si="737"/>
        <v>15.595425926280697</v>
      </c>
      <c r="Z2202" s="55">
        <f t="shared" si="738"/>
        <v>8.5124747496230029</v>
      </c>
      <c r="AA2202" s="477">
        <f t="shared" si="743"/>
        <v>2.0358954782990575E-43</v>
      </c>
      <c r="AB2202" s="253">
        <f t="shared" si="744"/>
        <v>4214144495311551</v>
      </c>
      <c r="AC2202" s="261">
        <f t="shared" si="745"/>
        <v>4.6675283802196575E-8</v>
      </c>
      <c r="AD2202" s="435">
        <f t="shared" si="747"/>
        <v>-1.5404755755587968E-2</v>
      </c>
      <c r="AE2202" s="478">
        <f t="shared" si="746"/>
        <v>-5.2318781614303617E-2</v>
      </c>
    </row>
    <row r="2203" spans="17:31" x14ac:dyDescent="0.3">
      <c r="Q2203" s="353">
        <v>2174</v>
      </c>
      <c r="R2203" s="54">
        <f t="shared" si="739"/>
        <v>4.5330129001164034E-59</v>
      </c>
      <c r="S2203" s="253">
        <f t="shared" si="734"/>
        <v>1.0797268581194797E-23</v>
      </c>
      <c r="T2203" s="253">
        <f t="shared" si="735"/>
        <v>4.903779259596116E-24</v>
      </c>
      <c r="U2203">
        <f t="shared" si="740"/>
        <v>2.8249184097717511E-60</v>
      </c>
      <c r="V2203" s="253">
        <f t="shared" si="741"/>
        <v>4.903779259596116E-24</v>
      </c>
      <c r="W2203" s="253">
        <f t="shared" si="742"/>
        <v>5.8934893215986808E-24</v>
      </c>
      <c r="X2203">
        <f t="shared" si="736"/>
        <v>113.65676595692612</v>
      </c>
      <c r="Y2203">
        <f t="shared" si="737"/>
        <v>15.595425926280697</v>
      </c>
      <c r="Z2203" s="55">
        <f t="shared" si="738"/>
        <v>8.5124747496230029</v>
      </c>
      <c r="AA2203" s="477">
        <f t="shared" si="743"/>
        <v>1.9293799073803809E-43</v>
      </c>
      <c r="AB2203" s="253">
        <f t="shared" si="744"/>
        <v>4256285940264666.5</v>
      </c>
      <c r="AC2203" s="261">
        <f t="shared" si="745"/>
        <v>4.5956262455400642E-8</v>
      </c>
      <c r="AD2203" s="435">
        <f t="shared" si="747"/>
        <v>-1.540475575559533E-2</v>
      </c>
      <c r="AE2203" s="478">
        <f t="shared" si="746"/>
        <v>-5.2318781614303582E-2</v>
      </c>
    </row>
    <row r="2204" spans="17:31" x14ac:dyDescent="0.3">
      <c r="Q2204" s="353">
        <v>2175</v>
      </c>
      <c r="R2204" s="54">
        <f t="shared" si="739"/>
        <v>4.2533180080597944E-59</v>
      </c>
      <c r="S2204" s="253">
        <f t="shared" si="734"/>
        <v>1.0525682471162412E-23</v>
      </c>
      <c r="T2204" s="253">
        <f t="shared" si="735"/>
        <v>4.7804334037848842E-24</v>
      </c>
      <c r="U2204">
        <f t="shared" si="740"/>
        <v>2.6506159608046311E-60</v>
      </c>
      <c r="V2204" s="253">
        <f t="shared" si="741"/>
        <v>4.7804334037848842E-24</v>
      </c>
      <c r="W2204" s="253">
        <f t="shared" si="742"/>
        <v>5.7452490673775273E-24</v>
      </c>
      <c r="X2204">
        <f t="shared" si="736"/>
        <v>113.65676595692612</v>
      </c>
      <c r="Y2204">
        <f t="shared" si="737"/>
        <v>15.595425926280697</v>
      </c>
      <c r="Z2204" s="55">
        <f t="shared" si="738"/>
        <v>8.5124747496230029</v>
      </c>
      <c r="AA2204" s="477">
        <f t="shared" si="743"/>
        <v>1.8284371013551214E-43</v>
      </c>
      <c r="AB2204" s="253">
        <f t="shared" si="744"/>
        <v>4298848799667313</v>
      </c>
      <c r="AC2204" s="261">
        <f t="shared" si="745"/>
        <v>4.5248317456835654E-8</v>
      </c>
      <c r="AD2204" s="435">
        <f t="shared" si="747"/>
        <v>-1.5404755755584575E-2</v>
      </c>
      <c r="AE2204" s="478">
        <f t="shared" si="746"/>
        <v>-5.2318781614303624E-2</v>
      </c>
    </row>
    <row r="2205" spans="17:31" x14ac:dyDescent="0.3">
      <c r="Q2205" s="353">
        <v>2176</v>
      </c>
      <c r="R2205" s="54">
        <f t="shared" si="739"/>
        <v>3.9908807842177523E-59</v>
      </c>
      <c r="S2205" s="253">
        <f t="shared" si="734"/>
        <v>1.0260927627260701E-23</v>
      </c>
      <c r="T2205" s="253">
        <f t="shared" si="735"/>
        <v>4.6601900938551844E-24</v>
      </c>
      <c r="U2205">
        <f t="shared" si="740"/>
        <v>2.4870682804038675E-60</v>
      </c>
      <c r="V2205" s="253">
        <f t="shared" si="741"/>
        <v>4.6601900938551844E-24</v>
      </c>
      <c r="W2205" s="253">
        <f t="shared" si="742"/>
        <v>5.6007375334055171E-24</v>
      </c>
      <c r="X2205">
        <f t="shared" si="736"/>
        <v>113.65676595692612</v>
      </c>
      <c r="Y2205">
        <f t="shared" si="737"/>
        <v>15.595425926280697</v>
      </c>
      <c r="Z2205" s="55">
        <f t="shared" si="738"/>
        <v>8.5124747496230029</v>
      </c>
      <c r="AA2205" s="477">
        <f t="shared" si="743"/>
        <v>1.7327754999538326E-43</v>
      </c>
      <c r="AB2205" s="253">
        <f t="shared" si="744"/>
        <v>4341837287663986</v>
      </c>
      <c r="AC2205" s="261">
        <f t="shared" si="745"/>
        <v>4.455127817806178E-8</v>
      </c>
      <c r="AD2205" s="435">
        <f t="shared" si="747"/>
        <v>-1.5404755755588272E-2</v>
      </c>
      <c r="AE2205" s="478">
        <f t="shared" si="746"/>
        <v>-5.231878161430354E-2</v>
      </c>
    </row>
    <row r="2206" spans="17:31" x14ac:dyDescent="0.3">
      <c r="Q2206" s="353">
        <v>2177</v>
      </c>
      <c r="R2206" s="54">
        <f t="shared" si="739"/>
        <v>3.7446364000193491E-59</v>
      </c>
      <c r="S2206" s="253">
        <f t="shared" si="734"/>
        <v>1.0002832221125756E-23</v>
      </c>
      <c r="T2206" s="253">
        <f t="shared" si="735"/>
        <v>4.5429712907769778E-24</v>
      </c>
      <c r="U2206">
        <f t="shared" si="740"/>
        <v>2.3336117803777781E-60</v>
      </c>
      <c r="V2206" s="253">
        <f t="shared" si="741"/>
        <v>4.5429712907769778E-24</v>
      </c>
      <c r="W2206" s="253">
        <f t="shared" si="742"/>
        <v>5.4598609303487785E-24</v>
      </c>
      <c r="X2206">
        <f t="shared" si="736"/>
        <v>113.65676595692612</v>
      </c>
      <c r="Y2206">
        <f t="shared" si="737"/>
        <v>15.595425926280697</v>
      </c>
      <c r="Z2206" s="55">
        <f t="shared" si="738"/>
        <v>8.5124747496230029</v>
      </c>
      <c r="AA2206" s="477">
        <f t="shared" si="743"/>
        <v>1.6421187969851323E-43</v>
      </c>
      <c r="AB2206" s="253">
        <f t="shared" si="744"/>
        <v>4385255660540626</v>
      </c>
      <c r="AC2206" s="261">
        <f t="shared" si="745"/>
        <v>4.3864976619129635E-8</v>
      </c>
      <c r="AD2206" s="435">
        <f t="shared" si="747"/>
        <v>-1.5404755755584516E-2</v>
      </c>
      <c r="AE2206" s="478">
        <f t="shared" si="746"/>
        <v>-5.2318781614303617E-2</v>
      </c>
    </row>
    <row r="2207" spans="17:31" x14ac:dyDescent="0.3">
      <c r="Q2207" s="353">
        <v>2178</v>
      </c>
      <c r="R2207" s="54">
        <f t="shared" si="739"/>
        <v>3.5135857286948164E-59</v>
      </c>
      <c r="S2207" s="253">
        <f t="shared" ref="S2207:S2270" si="748">$C$11*R2207^$C$7</f>
        <v>9.7512287464308359E-24</v>
      </c>
      <c r="T2207" s="253">
        <f t="shared" ref="T2207:T2270" si="749">$C$8*S2207</f>
        <v>4.4287009184533566E-24</v>
      </c>
      <c r="U2207">
        <f t="shared" si="740"/>
        <v>2.1896238170966601E-60</v>
      </c>
      <c r="V2207" s="253">
        <f t="shared" si="741"/>
        <v>4.4287009184533566E-24</v>
      </c>
      <c r="W2207" s="253">
        <f t="shared" si="742"/>
        <v>5.3225278279774793E-24</v>
      </c>
      <c r="X2207">
        <f t="shared" ref="X2207:X2270" si="750">(($C$8*$C$11)/($C$9+$C$10))^(1/(1-$C$7))</f>
        <v>113.65676595692612</v>
      </c>
      <c r="Y2207">
        <f t="shared" ref="Y2207:Y2270" si="751">$C$11*$C$17^$C$7</f>
        <v>15.595425926280697</v>
      </c>
      <c r="Z2207" s="55">
        <f t="shared" ref="Z2207:Z2270" si="752">(1-$C$8)*Y2207</f>
        <v>8.5124747496230029</v>
      </c>
      <c r="AA2207" s="477">
        <f t="shared" si="743"/>
        <v>1.5562051422609242E-43</v>
      </c>
      <c r="AB2207" s="253">
        <f t="shared" si="744"/>
        <v>4429108217146032.5</v>
      </c>
      <c r="AC2207" s="261">
        <f t="shared" si="745"/>
        <v>4.3189247368087359E-8</v>
      </c>
      <c r="AD2207" s="435">
        <f t="shared" si="747"/>
        <v>-1.5404755755588148E-2</v>
      </c>
      <c r="AE2207" s="478">
        <f t="shared" si="746"/>
        <v>-5.231878161430361E-2</v>
      </c>
    </row>
    <row r="2208" spans="17:31" x14ac:dyDescent="0.3">
      <c r="Q2208" s="353">
        <v>2179</v>
      </c>
      <c r="R2208" s="54">
        <f t="shared" ref="R2208:R2271" si="753">AA2208/AB2208</f>
        <v>3.2967912913585131E-59</v>
      </c>
      <c r="S2208" s="253">
        <f t="shared" si="748"/>
        <v>9.5059539101734922E-24</v>
      </c>
      <c r="T2208" s="253">
        <f t="shared" si="749"/>
        <v>4.3173048143465806E-24</v>
      </c>
      <c r="U2208">
        <f t="shared" ref="U2208:U2271" si="754">($C$9+$C$10)*R2208</f>
        <v>2.054520165141091E-60</v>
      </c>
      <c r="V2208" s="253">
        <f t="shared" ref="V2208:V2271" si="755">T2208-U2208</f>
        <v>4.3173048143465806E-24</v>
      </c>
      <c r="W2208" s="253">
        <f t="shared" ref="W2208:W2271" si="756">(1-$C$8)*S2208</f>
        <v>5.1886490958269117E-24</v>
      </c>
      <c r="X2208">
        <f t="shared" si="750"/>
        <v>113.65676595692612</v>
      </c>
      <c r="Y2208">
        <f t="shared" si="751"/>
        <v>15.595425926280697</v>
      </c>
      <c r="Z2208" s="55">
        <f t="shared" si="752"/>
        <v>8.5124747496230029</v>
      </c>
      <c r="AA2208" s="477">
        <f t="shared" ref="AA2208:AA2271" si="757">AA2207*(1-$C$9)</f>
        <v>1.4747863852759186E-43</v>
      </c>
      <c r="AB2208" s="253">
        <f t="shared" ref="AB2208:AB2271" si="758">AB2207*(1+$C$10)</f>
        <v>4473399299317493</v>
      </c>
      <c r="AC2208" s="261">
        <f t="shared" ref="AC2208:AC2271" si="759">$C$11*(AA2208^$C$7)*(AB2208^(1-$C$7))</f>
        <v>4.2523927561114459E-8</v>
      </c>
      <c r="AD2208" s="435">
        <f t="shared" si="747"/>
        <v>-1.5404755755584351E-2</v>
      </c>
      <c r="AE2208" s="478">
        <f t="shared" ref="AE2208:AE2271" si="760">(AA2208-AA2207)/AA2207</f>
        <v>-5.2318781614303617E-2</v>
      </c>
    </row>
    <row r="2209" spans="17:31" x14ac:dyDescent="0.3">
      <c r="Q2209" s="353">
        <v>2180</v>
      </c>
      <c r="R2209" s="54">
        <f t="shared" si="753"/>
        <v>3.093373453225732E-59</v>
      </c>
      <c r="S2209" s="253">
        <f t="shared" si="748"/>
        <v>9.2668485266964547E-24</v>
      </c>
      <c r="T2209" s="253">
        <f t="shared" si="749"/>
        <v>4.2087106813457025E-24</v>
      </c>
      <c r="U2209">
        <f t="shared" si="754"/>
        <v>1.9277526468305855E-60</v>
      </c>
      <c r="V2209" s="253">
        <f t="shared" si="755"/>
        <v>4.2087106813457025E-24</v>
      </c>
      <c r="W2209" s="253">
        <f t="shared" si="756"/>
        <v>5.0581378453507522E-24</v>
      </c>
      <c r="X2209">
        <f t="shared" si="750"/>
        <v>113.65676595692612</v>
      </c>
      <c r="Y2209">
        <f t="shared" si="751"/>
        <v>15.595425926280697</v>
      </c>
      <c r="Z2209" s="55">
        <f t="shared" si="752"/>
        <v>8.5124747496230029</v>
      </c>
      <c r="AA2209" s="477">
        <f t="shared" si="757"/>
        <v>1.3976273584569196E-43</v>
      </c>
      <c r="AB2209" s="253">
        <f t="shared" si="758"/>
        <v>4518133292310668</v>
      </c>
      <c r="AC2209" s="261">
        <f t="shared" si="759"/>
        <v>4.1868856843267452E-8</v>
      </c>
      <c r="AD2209" s="435">
        <f t="shared" ref="AD2209:AD2272" si="761">(AC2209-AC2208)/AC2208</f>
        <v>-1.5404755755581451E-2</v>
      </c>
      <c r="AE2209" s="478">
        <f t="shared" si="760"/>
        <v>-5.2318781614303624E-2</v>
      </c>
    </row>
    <row r="2210" spans="17:31" x14ac:dyDescent="0.3">
      <c r="Q2210" s="353">
        <v>2181</v>
      </c>
      <c r="R2210" s="54">
        <f t="shared" si="753"/>
        <v>2.9025068545296341E-59</v>
      </c>
      <c r="S2210" s="253">
        <f t="shared" si="748"/>
        <v>9.0337574143749395E-24</v>
      </c>
      <c r="T2210" s="253">
        <f t="shared" si="749"/>
        <v>4.1028480408451967E-24</v>
      </c>
      <c r="U2210">
        <f t="shared" si="754"/>
        <v>1.8088069080145151E-60</v>
      </c>
      <c r="V2210" s="253">
        <f t="shared" si="755"/>
        <v>4.1028480408451967E-24</v>
      </c>
      <c r="W2210" s="253">
        <f t="shared" si="756"/>
        <v>4.9309093735297428E-24</v>
      </c>
      <c r="X2210">
        <f t="shared" si="750"/>
        <v>113.65676595692612</v>
      </c>
      <c r="Y2210">
        <f t="shared" si="751"/>
        <v>15.595425926280697</v>
      </c>
      <c r="Z2210" s="55">
        <f t="shared" si="752"/>
        <v>8.5124747496230029</v>
      </c>
      <c r="AA2210" s="477">
        <f t="shared" si="757"/>
        <v>1.3245051979116361E-43</v>
      </c>
      <c r="AB2210" s="253">
        <f t="shared" si="758"/>
        <v>4563314625233775</v>
      </c>
      <c r="AC2210" s="261">
        <f t="shared" si="759"/>
        <v>4.1223877329831099E-8</v>
      </c>
      <c r="AD2210" s="435">
        <f t="shared" si="761"/>
        <v>-1.5404755755591318E-2</v>
      </c>
      <c r="AE2210" s="478">
        <f t="shared" si="760"/>
        <v>-5.2318781614303533E-2</v>
      </c>
    </row>
    <row r="2211" spans="17:31" x14ac:dyDescent="0.3">
      <c r="Q2211" s="353">
        <v>2182</v>
      </c>
      <c r="R2211" s="54">
        <f t="shared" si="753"/>
        <v>2.72341706165691E-59</v>
      </c>
      <c r="S2211" s="253">
        <f t="shared" si="748"/>
        <v>8.8065292949022634E-24</v>
      </c>
      <c r="T2211" s="253">
        <f t="shared" si="749"/>
        <v>3.9996481870036579E-24</v>
      </c>
      <c r="U2211">
        <f t="shared" si="754"/>
        <v>1.6972003311006536E-60</v>
      </c>
      <c r="V2211" s="253">
        <f t="shared" si="755"/>
        <v>3.9996481870036579E-24</v>
      </c>
      <c r="W2211" s="253">
        <f t="shared" si="756"/>
        <v>4.8068811078986056E-24</v>
      </c>
      <c r="X2211">
        <f t="shared" si="750"/>
        <v>113.65676595692612</v>
      </c>
      <c r="Y2211">
        <f t="shared" si="751"/>
        <v>15.595425926280697</v>
      </c>
      <c r="Z2211" s="55">
        <f t="shared" si="752"/>
        <v>8.5124747496230029</v>
      </c>
      <c r="AA2211" s="477">
        <f t="shared" si="757"/>
        <v>1.2552086997150873E-43</v>
      </c>
      <c r="AB2211" s="253">
        <f t="shared" si="758"/>
        <v>4608947771486113</v>
      </c>
      <c r="AC2211" s="261">
        <f t="shared" si="759"/>
        <v>4.0588833568266718E-8</v>
      </c>
      <c r="AD2211" s="435">
        <f t="shared" si="761"/>
        <v>-1.5404755755588275E-2</v>
      </c>
      <c r="AE2211" s="478">
        <f t="shared" si="760"/>
        <v>-5.2318781614303533E-2</v>
      </c>
    </row>
    <row r="2212" spans="17:31" x14ac:dyDescent="0.3">
      <c r="Q2212" s="353">
        <v>2183</v>
      </c>
      <c r="R2212" s="54">
        <f t="shared" si="753"/>
        <v>2.5553774249142709E-59</v>
      </c>
      <c r="S2212" s="253">
        <f t="shared" si="748"/>
        <v>8.5850166951087995E-24</v>
      </c>
      <c r="T2212" s="253">
        <f t="shared" si="749"/>
        <v>3.8990441421530664E-24</v>
      </c>
      <c r="U2212">
        <f t="shared" si="754"/>
        <v>1.5924800768535391E-60</v>
      </c>
      <c r="V2212" s="253">
        <f t="shared" si="755"/>
        <v>3.8990441421530664E-24</v>
      </c>
      <c r="W2212" s="253">
        <f t="shared" si="756"/>
        <v>4.6859725529557331E-24</v>
      </c>
      <c r="X2212">
        <f t="shared" si="750"/>
        <v>113.65676595692612</v>
      </c>
      <c r="Y2212">
        <f t="shared" si="751"/>
        <v>15.595425926280697</v>
      </c>
      <c r="Z2212" s="55">
        <f t="shared" si="752"/>
        <v>8.5124747496230029</v>
      </c>
      <c r="AA2212" s="477">
        <f t="shared" si="757"/>
        <v>1.1895377098743197E-43</v>
      </c>
      <c r="AB2212" s="253">
        <f t="shared" si="758"/>
        <v>4655037249200974</v>
      </c>
      <c r="AC2212" s="261">
        <f t="shared" si="759"/>
        <v>3.9963572500743342E-8</v>
      </c>
      <c r="AD2212" s="435">
        <f t="shared" si="761"/>
        <v>-1.5404755755588403E-2</v>
      </c>
      <c r="AE2212" s="478">
        <f t="shared" si="760"/>
        <v>-5.2318781614303617E-2</v>
      </c>
    </row>
    <row r="2213" spans="17:31" x14ac:dyDescent="0.3">
      <c r="Q2213" s="353">
        <v>2184</v>
      </c>
      <c r="R2213" s="54">
        <f t="shared" si="753"/>
        <v>2.3977061301762965E-59</v>
      </c>
      <c r="S2213" s="253">
        <f t="shared" si="748"/>
        <v>8.3690758512505204E-24</v>
      </c>
      <c r="T2213" s="253">
        <f t="shared" si="749"/>
        <v>3.8009706133296559E-24</v>
      </c>
      <c r="U2213">
        <f t="shared" si="754"/>
        <v>1.4942212470173359E-60</v>
      </c>
      <c r="V2213" s="253">
        <f t="shared" si="755"/>
        <v>3.8009706133296559E-24</v>
      </c>
      <c r="W2213" s="253">
        <f t="shared" si="756"/>
        <v>4.5681052379208645E-24</v>
      </c>
      <c r="X2213">
        <f t="shared" si="750"/>
        <v>113.65676595692612</v>
      </c>
      <c r="Y2213">
        <f t="shared" si="751"/>
        <v>15.595425926280697</v>
      </c>
      <c r="Z2213" s="55">
        <f t="shared" si="752"/>
        <v>8.5124747496230029</v>
      </c>
      <c r="AA2213" s="477">
        <f t="shared" si="757"/>
        <v>1.1273025462094263E-43</v>
      </c>
      <c r="AB2213" s="253">
        <f t="shared" si="758"/>
        <v>4701587621692984</v>
      </c>
      <c r="AC2213" s="261">
        <f t="shared" si="759"/>
        <v>3.93479434272488E-8</v>
      </c>
      <c r="AD2213" s="435">
        <f t="shared" si="761"/>
        <v>-1.540475575558444E-2</v>
      </c>
      <c r="AE2213" s="478">
        <f t="shared" si="760"/>
        <v>-5.2318781614303603E-2</v>
      </c>
    </row>
    <row r="2214" spans="17:31" x14ac:dyDescent="0.3">
      <c r="Q2214" s="353">
        <v>2185</v>
      </c>
      <c r="R2214" s="54">
        <f t="shared" si="753"/>
        <v>2.2497634324518078E-59</v>
      </c>
      <c r="S2214" s="253">
        <f t="shared" si="748"/>
        <v>8.1585666157048737E-24</v>
      </c>
      <c r="T2214" s="253">
        <f t="shared" si="749"/>
        <v>3.705363949898121E-24</v>
      </c>
      <c r="U2214">
        <f t="shared" si="754"/>
        <v>1.4020251603081027E-60</v>
      </c>
      <c r="V2214" s="253">
        <f t="shared" si="755"/>
        <v>3.705363949898121E-24</v>
      </c>
      <c r="W2214" s="253">
        <f t="shared" si="756"/>
        <v>4.4532026658067528E-24</v>
      </c>
      <c r="X2214">
        <f t="shared" si="750"/>
        <v>113.65676595692612</v>
      </c>
      <c r="Y2214">
        <f t="shared" si="751"/>
        <v>15.595425926280697</v>
      </c>
      <c r="Z2214" s="55">
        <f t="shared" si="752"/>
        <v>8.5124747496230029</v>
      </c>
      <c r="AA2214" s="477">
        <f t="shared" si="757"/>
        <v>1.0683234504810469E-43</v>
      </c>
      <c r="AB2214" s="253">
        <f t="shared" si="758"/>
        <v>4748603497909914</v>
      </c>
      <c r="AC2214" s="261">
        <f t="shared" si="759"/>
        <v>3.8741797969267334E-8</v>
      </c>
      <c r="AD2214" s="435">
        <f t="shared" si="761"/>
        <v>-1.5404755755588091E-2</v>
      </c>
      <c r="AE2214" s="478">
        <f t="shared" si="760"/>
        <v>-5.2318781614303631E-2</v>
      </c>
    </row>
    <row r="2215" spans="17:31" x14ac:dyDescent="0.3">
      <c r="Q2215" s="353">
        <v>2186</v>
      </c>
      <c r="R2215" s="54">
        <f t="shared" si="753"/>
        <v>2.1109490601440748E-59</v>
      </c>
      <c r="S2215" s="253">
        <f t="shared" si="748"/>
        <v>7.9533523660141278E-24</v>
      </c>
      <c r="T2215" s="253">
        <f t="shared" si="749"/>
        <v>3.6121621022419708E-24</v>
      </c>
      <c r="U2215">
        <f t="shared" si="754"/>
        <v>1.31551773478038E-60</v>
      </c>
      <c r="V2215" s="253">
        <f t="shared" si="755"/>
        <v>3.6121621022419708E-24</v>
      </c>
      <c r="W2215" s="253">
        <f t="shared" si="756"/>
        <v>4.341190263772157E-24</v>
      </c>
      <c r="X2215">
        <f t="shared" si="750"/>
        <v>113.65676595692612</v>
      </c>
      <c r="Y2215">
        <f t="shared" si="751"/>
        <v>15.595425926280697</v>
      </c>
      <c r="Z2215" s="55">
        <f t="shared" si="752"/>
        <v>8.5124747496230029</v>
      </c>
      <c r="AA2215" s="477">
        <f t="shared" si="757"/>
        <v>1.0124300691818898E-43</v>
      </c>
      <c r="AB2215" s="253">
        <f t="shared" si="758"/>
        <v>4796089532889013</v>
      </c>
      <c r="AC2215" s="261">
        <f t="shared" si="759"/>
        <v>3.8144990034018569E-8</v>
      </c>
      <c r="AD2215" s="435">
        <f t="shared" si="761"/>
        <v>-1.5404755755584561E-2</v>
      </c>
      <c r="AE2215" s="478">
        <f t="shared" si="760"/>
        <v>-5.2318781614303568E-2</v>
      </c>
    </row>
    <row r="2216" spans="17:31" x14ac:dyDescent="0.3">
      <c r="Q2216" s="353">
        <v>2187</v>
      </c>
      <c r="R2216" s="54">
        <f t="shared" si="753"/>
        <v>1.9806997794727502E-59</v>
      </c>
      <c r="S2216" s="253">
        <f t="shared" si="748"/>
        <v>7.7532999162154185E-24</v>
      </c>
      <c r="T2216" s="253">
        <f t="shared" si="749"/>
        <v>3.5213045814924271E-24</v>
      </c>
      <c r="U2216">
        <f t="shared" si="754"/>
        <v>1.234347970004616E-60</v>
      </c>
      <c r="V2216" s="253">
        <f t="shared" si="755"/>
        <v>3.5213045814924271E-24</v>
      </c>
      <c r="W2216" s="253">
        <f t="shared" si="756"/>
        <v>4.2319953347229914E-24</v>
      </c>
      <c r="X2216">
        <f t="shared" si="750"/>
        <v>113.65676595692612</v>
      </c>
      <c r="Y2216">
        <f t="shared" si="751"/>
        <v>15.595425926280697</v>
      </c>
      <c r="Z2216" s="55">
        <f t="shared" si="752"/>
        <v>8.5124747496230029</v>
      </c>
      <c r="AA2216" s="477">
        <f t="shared" si="757"/>
        <v>9.5946096149260813E-44</v>
      </c>
      <c r="AB2216" s="253">
        <f t="shared" si="758"/>
        <v>4844050428217903</v>
      </c>
      <c r="AC2216" s="261">
        <f t="shared" si="759"/>
        <v>3.7557375779245033E-8</v>
      </c>
      <c r="AD2216" s="435">
        <f t="shared" si="761"/>
        <v>-1.5404755755591699E-2</v>
      </c>
      <c r="AE2216" s="478">
        <f t="shared" si="760"/>
        <v>-5.2318781614303665E-2</v>
      </c>
    </row>
    <row r="2217" spans="17:31" x14ac:dyDescent="0.3">
      <c r="Q2217" s="353">
        <v>2188</v>
      </c>
      <c r="R2217" s="54">
        <f t="shared" si="753"/>
        <v>1.8584871091752637E-59</v>
      </c>
      <c r="S2217" s="253">
        <f t="shared" si="748"/>
        <v>7.5582794304022964E-24</v>
      </c>
      <c r="T2217" s="253">
        <f t="shared" si="749"/>
        <v>3.4327324202708044E-24</v>
      </c>
      <c r="U2217">
        <f t="shared" si="754"/>
        <v>1.1581865228969166E-60</v>
      </c>
      <c r="V2217" s="253">
        <f t="shared" si="755"/>
        <v>3.4327324202708044E-24</v>
      </c>
      <c r="W2217" s="253">
        <f t="shared" si="756"/>
        <v>4.125547010131492E-24</v>
      </c>
      <c r="X2217">
        <f t="shared" si="750"/>
        <v>113.65676595692612</v>
      </c>
      <c r="Y2217">
        <f t="shared" si="751"/>
        <v>15.595425926280697</v>
      </c>
      <c r="Z2217" s="55">
        <f t="shared" si="752"/>
        <v>8.5124747496230029</v>
      </c>
      <c r="AA2217" s="477">
        <f t="shared" si="757"/>
        <v>9.0926313298082669E-44</v>
      </c>
      <c r="AB2217" s="253">
        <f t="shared" si="758"/>
        <v>4892490932500082</v>
      </c>
      <c r="AC2217" s="261">
        <f t="shared" si="759"/>
        <v>3.6978813578545188E-8</v>
      </c>
      <c r="AD2217" s="435">
        <f t="shared" si="761"/>
        <v>-1.540475575558105E-2</v>
      </c>
      <c r="AE2217" s="478">
        <f t="shared" si="760"/>
        <v>-5.2318781614303513E-2</v>
      </c>
    </row>
    <row r="2218" spans="17:31" x14ac:dyDescent="0.3">
      <c r="Q2218" s="353">
        <v>2189</v>
      </c>
      <c r="R2218" s="54">
        <f t="shared" si="753"/>
        <v>1.7438151762151727E-59</v>
      </c>
      <c r="S2218" s="253">
        <f t="shared" si="748"/>
        <v>7.3681643384598867E-24</v>
      </c>
      <c r="T2218" s="253">
        <f t="shared" si="749"/>
        <v>3.3463881344180731E-24</v>
      </c>
      <c r="U2218">
        <f t="shared" si="754"/>
        <v>1.0867243714226168E-60</v>
      </c>
      <c r="V2218" s="253">
        <f t="shared" si="755"/>
        <v>3.3463881344180731E-24</v>
      </c>
      <c r="W2218" s="253">
        <f t="shared" si="756"/>
        <v>4.0217762040418136E-24</v>
      </c>
      <c r="X2218">
        <f t="shared" si="750"/>
        <v>113.65676595692612</v>
      </c>
      <c r="Y2218">
        <f t="shared" si="751"/>
        <v>15.595425926280697</v>
      </c>
      <c r="Z2218" s="55">
        <f t="shared" si="752"/>
        <v>8.5124747496230029</v>
      </c>
      <c r="AA2218" s="477">
        <f t="shared" si="757"/>
        <v>8.6169159369646529E-44</v>
      </c>
      <c r="AB2218" s="253">
        <f t="shared" si="758"/>
        <v>4941415841825083</v>
      </c>
      <c r="AC2218" s="261">
        <f t="shared" si="759"/>
        <v>3.6409163987236396E-8</v>
      </c>
      <c r="AD2218" s="435">
        <f t="shared" si="761"/>
        <v>-1.540475575558482E-2</v>
      </c>
      <c r="AE2218" s="478">
        <f t="shared" si="760"/>
        <v>-5.2318781614303644E-2</v>
      </c>
    </row>
    <row r="2219" spans="17:31" x14ac:dyDescent="0.3">
      <c r="Q2219" s="353">
        <v>2190</v>
      </c>
      <c r="R2219" s="54">
        <f t="shared" si="753"/>
        <v>1.6362187037970916E-59</v>
      </c>
      <c r="S2219" s="253">
        <f t="shared" si="748"/>
        <v>7.1828312539197019E-24</v>
      </c>
      <c r="T2219" s="253">
        <f t="shared" si="749"/>
        <v>3.2622156856871029E-24</v>
      </c>
      <c r="U2219">
        <f t="shared" si="754"/>
        <v>1.0196715607516984E-60</v>
      </c>
      <c r="V2219" s="253">
        <f t="shared" si="755"/>
        <v>3.2622156856871029E-24</v>
      </c>
      <c r="W2219" s="253">
        <f t="shared" si="756"/>
        <v>3.9206155682325985E-24</v>
      </c>
      <c r="X2219">
        <f t="shared" si="750"/>
        <v>113.65676595692612</v>
      </c>
      <c r="Y2219">
        <f t="shared" si="751"/>
        <v>15.595425926280697</v>
      </c>
      <c r="Z2219" s="55">
        <f t="shared" si="752"/>
        <v>8.5124747496230029</v>
      </c>
      <c r="AA2219" s="477">
        <f t="shared" si="757"/>
        <v>8.1660893938697867E-44</v>
      </c>
      <c r="AB2219" s="253">
        <f t="shared" si="758"/>
        <v>4990830000243334</v>
      </c>
      <c r="AC2219" s="261">
        <f t="shared" si="759"/>
        <v>3.5848289708747871E-8</v>
      </c>
      <c r="AD2219" s="435">
        <f t="shared" si="761"/>
        <v>-1.5404755755587942E-2</v>
      </c>
      <c r="AE2219" s="478">
        <f t="shared" si="760"/>
        <v>-5.2318781614303624E-2</v>
      </c>
    </row>
    <row r="2220" spans="17:31" x14ac:dyDescent="0.3">
      <c r="Q2220" s="353">
        <v>2191</v>
      </c>
      <c r="R2220" s="54">
        <f t="shared" si="753"/>
        <v>1.5352611235246464E-59</v>
      </c>
      <c r="S2220" s="253">
        <f t="shared" si="748"/>
        <v>7.0021598938806768E-24</v>
      </c>
      <c r="T2220" s="253">
        <f t="shared" si="749"/>
        <v>3.1801604453733203E-24</v>
      </c>
      <c r="U2220">
        <f t="shared" si="754"/>
        <v>9.5675602677862799E-61</v>
      </c>
      <c r="V2220" s="253">
        <f t="shared" si="755"/>
        <v>3.1801604453733203E-24</v>
      </c>
      <c r="W2220" s="253">
        <f t="shared" si="756"/>
        <v>3.8219994485073565E-24</v>
      </c>
      <c r="X2220">
        <f t="shared" si="750"/>
        <v>113.65676595692612</v>
      </c>
      <c r="Y2220">
        <f t="shared" si="751"/>
        <v>15.595425926280697</v>
      </c>
      <c r="Z2220" s="55">
        <f t="shared" si="752"/>
        <v>8.5124747496230029</v>
      </c>
      <c r="AA2220" s="477">
        <f t="shared" si="757"/>
        <v>7.7388495462290326E-44</v>
      </c>
      <c r="AB2220" s="253">
        <f t="shared" si="758"/>
        <v>5040738300245767</v>
      </c>
      <c r="AC2220" s="261">
        <f t="shared" si="759"/>
        <v>3.5296055561529039E-8</v>
      </c>
      <c r="AD2220" s="435">
        <f t="shared" si="761"/>
        <v>-1.5404755755588334E-2</v>
      </c>
      <c r="AE2220" s="478">
        <f t="shared" si="760"/>
        <v>-5.2318781614303589E-2</v>
      </c>
    </row>
    <row r="2221" spans="17:31" x14ac:dyDescent="0.3">
      <c r="Q2221" s="353">
        <v>2192</v>
      </c>
      <c r="R2221" s="54">
        <f t="shared" si="753"/>
        <v>1.4405328040416138E-59</v>
      </c>
      <c r="S2221" s="253">
        <f t="shared" si="748"/>
        <v>6.8260330009444455E-24</v>
      </c>
      <c r="T2221" s="253">
        <f t="shared" si="749"/>
        <v>3.1001691588601695E-24</v>
      </c>
      <c r="U2221">
        <f t="shared" si="754"/>
        <v>8.9772249223309722E-61</v>
      </c>
      <c r="V2221" s="253">
        <f t="shared" si="755"/>
        <v>3.1001691588601695E-24</v>
      </c>
      <c r="W2221" s="253">
        <f t="shared" si="756"/>
        <v>3.7258638420842764E-24</v>
      </c>
      <c r="X2221">
        <f t="shared" si="750"/>
        <v>113.65676595692612</v>
      </c>
      <c r="Y2221">
        <f t="shared" si="751"/>
        <v>15.595425926280697</v>
      </c>
      <c r="Z2221" s="55">
        <f t="shared" si="752"/>
        <v>8.5124747496230029</v>
      </c>
      <c r="AA2221" s="477">
        <f t="shared" si="757"/>
        <v>7.3339623668739233E-44</v>
      </c>
      <c r="AB2221" s="253">
        <f t="shared" si="758"/>
        <v>5091145683248225</v>
      </c>
      <c r="AC2221" s="261">
        <f t="shared" si="759"/>
        <v>3.4752328446467895E-8</v>
      </c>
      <c r="AD2221" s="435">
        <f t="shared" si="761"/>
        <v>-1.5404755755591578E-2</v>
      </c>
      <c r="AE2221" s="478">
        <f t="shared" si="760"/>
        <v>-5.231878161430361E-2</v>
      </c>
    </row>
    <row r="2222" spans="17:31" x14ac:dyDescent="0.3">
      <c r="Q2222" s="353">
        <v>2193</v>
      </c>
      <c r="R2222" s="54">
        <f t="shared" si="753"/>
        <v>1.35164938896903E-59</v>
      </c>
      <c r="S2222" s="253">
        <f t="shared" si="748"/>
        <v>6.6543362671140937E-24</v>
      </c>
      <c r="T2222" s="253">
        <f t="shared" si="749"/>
        <v>3.0221899110563231E-24</v>
      </c>
      <c r="U2222">
        <f t="shared" si="754"/>
        <v>8.4233143090267873E-61</v>
      </c>
      <c r="V2222" s="253">
        <f t="shared" si="755"/>
        <v>3.0221899110563231E-24</v>
      </c>
      <c r="W2222" s="253">
        <f t="shared" si="756"/>
        <v>3.6321463560577709E-24</v>
      </c>
      <c r="X2222">
        <f t="shared" si="750"/>
        <v>113.65676595692612</v>
      </c>
      <c r="Y2222">
        <f t="shared" si="751"/>
        <v>15.595425926280697</v>
      </c>
      <c r="Z2222" s="55">
        <f t="shared" si="752"/>
        <v>8.5124747496230029</v>
      </c>
      <c r="AA2222" s="477">
        <f t="shared" si="757"/>
        <v>6.950258391433925E-44</v>
      </c>
      <c r="AB2222" s="253">
        <f t="shared" si="758"/>
        <v>5142057140080707</v>
      </c>
      <c r="AC2222" s="261">
        <f t="shared" si="759"/>
        <v>3.4216977314812326E-8</v>
      </c>
      <c r="AD2222" s="435">
        <f t="shared" si="761"/>
        <v>-1.540475575558104E-2</v>
      </c>
      <c r="AE2222" s="478">
        <f t="shared" si="760"/>
        <v>-5.2318781614303644E-2</v>
      </c>
    </row>
    <row r="2223" spans="17:31" x14ac:dyDescent="0.3">
      <c r="Q2223" s="353">
        <v>2194</v>
      </c>
      <c r="R2223" s="54">
        <f t="shared" si="753"/>
        <v>1.2682502373945075E-59</v>
      </c>
      <c r="S2223" s="253">
        <f t="shared" si="748"/>
        <v>6.4869582596075927E-24</v>
      </c>
      <c r="T2223" s="253">
        <f t="shared" si="749"/>
        <v>2.9461720927024817E-24</v>
      </c>
      <c r="U2223">
        <f t="shared" si="754"/>
        <v>7.903580957647699E-61</v>
      </c>
      <c r="V2223" s="253">
        <f t="shared" si="755"/>
        <v>2.9461720927024817E-24</v>
      </c>
      <c r="W2223" s="253">
        <f t="shared" si="756"/>
        <v>3.540786166905111E-24</v>
      </c>
      <c r="X2223">
        <f t="shared" si="750"/>
        <v>113.65676595692612</v>
      </c>
      <c r="Y2223">
        <f t="shared" si="751"/>
        <v>15.595425926280697</v>
      </c>
      <c r="Z2223" s="55">
        <f t="shared" si="752"/>
        <v>8.5124747496230029</v>
      </c>
      <c r="AA2223" s="477">
        <f t="shared" si="757"/>
        <v>6.5866293404895129E-44</v>
      </c>
      <c r="AB2223" s="253">
        <f t="shared" si="758"/>
        <v>5193477711481514</v>
      </c>
      <c r="AC2223" s="261">
        <f t="shared" si="759"/>
        <v>3.3689873136583019E-8</v>
      </c>
      <c r="AD2223" s="435">
        <f t="shared" si="761"/>
        <v>-1.5404755755591722E-2</v>
      </c>
      <c r="AE2223" s="478">
        <f t="shared" si="760"/>
        <v>-5.231878161430354E-2</v>
      </c>
    </row>
    <row r="2224" spans="17:31" x14ac:dyDescent="0.3">
      <c r="Q2224" s="353">
        <v>2195</v>
      </c>
      <c r="R2224" s="54">
        <f t="shared" si="753"/>
        <v>1.1899969605861144E-59</v>
      </c>
      <c r="S2224" s="253">
        <f t="shared" si="748"/>
        <v>6.3237903485362976E-24</v>
      </c>
      <c r="T2224" s="253">
        <f t="shared" si="749"/>
        <v>2.8720663675252261E-24</v>
      </c>
      <c r="U2224">
        <f t="shared" si="754"/>
        <v>7.4159160708451104E-61</v>
      </c>
      <c r="V2224" s="253">
        <f t="shared" si="755"/>
        <v>2.8720663675252261E-24</v>
      </c>
      <c r="W2224" s="253">
        <f t="shared" si="756"/>
        <v>3.4517239810110719E-24</v>
      </c>
      <c r="X2224">
        <f t="shared" si="750"/>
        <v>113.65676595692612</v>
      </c>
      <c r="Y2224">
        <f t="shared" si="751"/>
        <v>15.595425926280697</v>
      </c>
      <c r="Z2224" s="55">
        <f t="shared" si="752"/>
        <v>8.5124747496230029</v>
      </c>
      <c r="AA2224" s="477">
        <f t="shared" si="757"/>
        <v>6.2420249184500777E-44</v>
      </c>
      <c r="AB2224" s="253">
        <f t="shared" si="758"/>
        <v>5245412488596329</v>
      </c>
      <c r="AC2224" s="261">
        <f t="shared" si="759"/>
        <v>3.3170888869477445E-8</v>
      </c>
      <c r="AD2224" s="435">
        <f t="shared" si="761"/>
        <v>-1.5404755755581097E-2</v>
      </c>
      <c r="AE2224" s="478">
        <f t="shared" si="760"/>
        <v>-5.2318781614303568E-2</v>
      </c>
    </row>
    <row r="2225" spans="17:31" x14ac:dyDescent="0.3">
      <c r="Q2225" s="353">
        <v>2196</v>
      </c>
      <c r="R2225" s="54">
        <f t="shared" si="753"/>
        <v>1.1165720489935885E-59</v>
      </c>
      <c r="S2225" s="253">
        <f t="shared" si="748"/>
        <v>6.1647266364035335E-24</v>
      </c>
      <c r="T2225" s="253">
        <f t="shared" si="749"/>
        <v>2.7998246402174942E-24</v>
      </c>
      <c r="U2225">
        <f t="shared" si="754"/>
        <v>6.9583409677866932E-61</v>
      </c>
      <c r="V2225" s="253">
        <f t="shared" si="755"/>
        <v>2.7998246402174942E-24</v>
      </c>
      <c r="W2225" s="253">
        <f t="shared" si="756"/>
        <v>3.3649019961860397E-24</v>
      </c>
      <c r="X2225">
        <f t="shared" si="750"/>
        <v>113.65676595692612</v>
      </c>
      <c r="Y2225">
        <f t="shared" si="751"/>
        <v>15.595425926280697</v>
      </c>
      <c r="Z2225" s="55">
        <f t="shared" si="752"/>
        <v>8.5124747496230029</v>
      </c>
      <c r="AA2225" s="477">
        <f t="shared" si="757"/>
        <v>5.915449779910647E-44</v>
      </c>
      <c r="AB2225" s="253">
        <f t="shared" si="758"/>
        <v>5297866613482292</v>
      </c>
      <c r="AC2225" s="261">
        <f t="shared" si="759"/>
        <v>3.2659899428247272E-8</v>
      </c>
      <c r="AD2225" s="435">
        <f t="shared" si="761"/>
        <v>-1.5404755755591623E-2</v>
      </c>
      <c r="AE2225" s="478">
        <f t="shared" si="760"/>
        <v>-5.2318781614303575E-2</v>
      </c>
    </row>
    <row r="2226" spans="17:31" x14ac:dyDescent="0.3">
      <c r="Q2226" s="353">
        <v>2197</v>
      </c>
      <c r="R2226" s="54">
        <f t="shared" si="753"/>
        <v>1.0476775839659975E-59</v>
      </c>
      <c r="S2226" s="253">
        <f t="shared" si="748"/>
        <v>6.0096638893760259E-24</v>
      </c>
      <c r="T2226" s="253">
        <f t="shared" si="749"/>
        <v>2.7294000252242318E-24</v>
      </c>
      <c r="U2226">
        <f t="shared" si="754"/>
        <v>6.5289990557378218E-61</v>
      </c>
      <c r="V2226" s="253">
        <f t="shared" si="755"/>
        <v>2.7294000252242318E-24</v>
      </c>
      <c r="W2226" s="253">
        <f t="shared" si="756"/>
        <v>3.2802638641517941E-24</v>
      </c>
      <c r="X2226">
        <f t="shared" si="750"/>
        <v>113.65676595692612</v>
      </c>
      <c r="Y2226">
        <f t="shared" si="751"/>
        <v>15.595425926280697</v>
      </c>
      <c r="Z2226" s="55">
        <f t="shared" si="752"/>
        <v>8.5124747496230029</v>
      </c>
      <c r="AA2226" s="477">
        <f t="shared" si="757"/>
        <v>5.6059606547251214E-44</v>
      </c>
      <c r="AB2226" s="253">
        <f t="shared" si="758"/>
        <v>5350845279617115</v>
      </c>
      <c r="AC2226" s="261">
        <f t="shared" si="759"/>
        <v>3.2156781654553168E-8</v>
      </c>
      <c r="AD2226" s="435">
        <f t="shared" si="761"/>
        <v>-1.5404755755584523E-2</v>
      </c>
      <c r="AE2226" s="478">
        <f t="shared" si="760"/>
        <v>-5.2318781614303637E-2</v>
      </c>
    </row>
    <row r="2227" spans="17:31" x14ac:dyDescent="0.3">
      <c r="Q2227" s="353">
        <v>2198</v>
      </c>
      <c r="R2227" s="54">
        <f t="shared" si="753"/>
        <v>9.8303402895869231E-60</v>
      </c>
      <c r="S2227" s="253">
        <f t="shared" si="748"/>
        <v>5.8585014702841857E-24</v>
      </c>
      <c r="T2227" s="253">
        <f t="shared" si="749"/>
        <v>2.6607468163132318E-24</v>
      </c>
      <c r="U2227">
        <f t="shared" si="754"/>
        <v>6.1261482970105741E-61</v>
      </c>
      <c r="V2227" s="253">
        <f t="shared" si="755"/>
        <v>2.6607468163132318E-24</v>
      </c>
      <c r="W2227" s="253">
        <f t="shared" si="756"/>
        <v>3.1977546539709539E-24</v>
      </c>
      <c r="X2227">
        <f t="shared" si="750"/>
        <v>113.65676595692612</v>
      </c>
      <c r="Y2227">
        <f t="shared" si="751"/>
        <v>15.595425926280697</v>
      </c>
      <c r="Z2227" s="55">
        <f t="shared" si="752"/>
        <v>8.5124747496230029</v>
      </c>
      <c r="AA2227" s="477">
        <f t="shared" si="757"/>
        <v>5.3126636234921793E-44</v>
      </c>
      <c r="AB2227" s="253">
        <f t="shared" si="758"/>
        <v>5404353732413286</v>
      </c>
      <c r="AC2227" s="261">
        <f t="shared" si="759"/>
        <v>3.1661414287279219E-8</v>
      </c>
      <c r="AD2227" s="435">
        <f t="shared" si="761"/>
        <v>-1.5404755755581302E-2</v>
      </c>
      <c r="AE2227" s="478">
        <f t="shared" si="760"/>
        <v>-5.231878161430361E-2</v>
      </c>
    </row>
    <row r="2228" spans="17:31" x14ac:dyDescent="0.3">
      <c r="Q2228" s="353">
        <v>2199</v>
      </c>
      <c r="R2228" s="54">
        <f t="shared" si="753"/>
        <v>9.2237909532492437E-60</v>
      </c>
      <c r="S2228" s="253">
        <f t="shared" si="748"/>
        <v>5.7111412733076435E-24</v>
      </c>
      <c r="T2228" s="253">
        <f t="shared" si="749"/>
        <v>2.5938204569113614E-24</v>
      </c>
      <c r="U2228">
        <f t="shared" si="754"/>
        <v>5.7481541407152878E-61</v>
      </c>
      <c r="V2228" s="253">
        <f t="shared" si="755"/>
        <v>2.5938204569113614E-24</v>
      </c>
      <c r="W2228" s="253">
        <f t="shared" si="756"/>
        <v>3.1173208163962821E-24</v>
      </c>
      <c r="X2228">
        <f t="shared" si="750"/>
        <v>113.65676595692612</v>
      </c>
      <c r="Y2228">
        <f t="shared" si="751"/>
        <v>15.595425926280697</v>
      </c>
      <c r="Z2228" s="55">
        <f t="shared" si="752"/>
        <v>8.5124747496230029</v>
      </c>
      <c r="AA2228" s="477">
        <f t="shared" si="757"/>
        <v>5.0347115355844374E-44</v>
      </c>
      <c r="AB2228" s="253">
        <f t="shared" si="758"/>
        <v>5458397269737419</v>
      </c>
      <c r="AC2228" s="261">
        <f t="shared" si="759"/>
        <v>3.1173677933306977E-8</v>
      </c>
      <c r="AD2228" s="435">
        <f t="shared" si="761"/>
        <v>-1.5404755755595002E-2</v>
      </c>
      <c r="AE2228" s="478">
        <f t="shared" si="760"/>
        <v>-5.2318781614303533E-2</v>
      </c>
    </row>
    <row r="2229" spans="17:31" x14ac:dyDescent="0.3">
      <c r="Q2229" s="353">
        <v>2200</v>
      </c>
      <c r="R2229" s="54">
        <f t="shared" si="753"/>
        <v>8.6546667809011944E-60</v>
      </c>
      <c r="S2229" s="253">
        <f t="shared" si="748"/>
        <v>5.5674876603036204E-24</v>
      </c>
      <c r="T2229" s="253">
        <f t="shared" si="749"/>
        <v>2.5285775111869141E-24</v>
      </c>
      <c r="U2229">
        <f t="shared" si="754"/>
        <v>5.3934828906354938E-61</v>
      </c>
      <c r="V2229" s="253">
        <f t="shared" si="755"/>
        <v>2.5285775111869141E-24</v>
      </c>
      <c r="W2229" s="253">
        <f t="shared" si="756"/>
        <v>3.0389101491167063E-24</v>
      </c>
      <c r="X2229">
        <f t="shared" si="750"/>
        <v>113.65676595692612</v>
      </c>
      <c r="Y2229">
        <f t="shared" si="751"/>
        <v>15.595425926280697</v>
      </c>
      <c r="Z2229" s="55">
        <f t="shared" si="752"/>
        <v>8.5124747496230029</v>
      </c>
      <c r="AA2229" s="477">
        <f t="shared" si="757"/>
        <v>4.7713015622631799E-44</v>
      </c>
      <c r="AB2229" s="253">
        <f t="shared" si="758"/>
        <v>5512981242434793</v>
      </c>
      <c r="AC2229" s="261">
        <f t="shared" si="759"/>
        <v>3.0693455038741227E-8</v>
      </c>
      <c r="AD2229" s="435">
        <f t="shared" si="761"/>
        <v>-1.5404755755581326E-2</v>
      </c>
      <c r="AE2229" s="478">
        <f t="shared" si="760"/>
        <v>-5.2318781614303644E-2</v>
      </c>
    </row>
    <row r="2230" spans="17:31" x14ac:dyDescent="0.3">
      <c r="Q2230" s="353">
        <v>2201</v>
      </c>
      <c r="R2230" s="54">
        <f t="shared" si="753"/>
        <v>8.1206585739075807E-60</v>
      </c>
      <c r="S2230" s="253">
        <f t="shared" si="748"/>
        <v>5.4274473987370387E-24</v>
      </c>
      <c r="T2230" s="253">
        <f t="shared" si="749"/>
        <v>2.46497563585942E-24</v>
      </c>
      <c r="U2230">
        <f t="shared" si="754"/>
        <v>5.0606954823166854E-61</v>
      </c>
      <c r="V2230" s="253">
        <f t="shared" si="755"/>
        <v>2.46497563585942E-24</v>
      </c>
      <c r="W2230" s="253">
        <f t="shared" si="756"/>
        <v>2.9624717628776187E-24</v>
      </c>
      <c r="X2230">
        <f t="shared" si="750"/>
        <v>113.65676595692612</v>
      </c>
      <c r="Y2230">
        <f t="shared" si="751"/>
        <v>15.595425926280697</v>
      </c>
      <c r="Z2230" s="55">
        <f t="shared" si="752"/>
        <v>8.5124747496230029</v>
      </c>
      <c r="AA2230" s="477">
        <f t="shared" si="757"/>
        <v>4.521672877811147E-44</v>
      </c>
      <c r="AB2230" s="253">
        <f t="shared" si="758"/>
        <v>5568111054859141</v>
      </c>
      <c r="AC2230" s="261">
        <f t="shared" si="759"/>
        <v>3.0220629860574186E-8</v>
      </c>
      <c r="AD2230" s="435">
        <f t="shared" si="761"/>
        <v>-1.5404755755591627E-2</v>
      </c>
      <c r="AE2230" s="478">
        <f t="shared" si="760"/>
        <v>-5.2318781614303603E-2</v>
      </c>
    </row>
    <row r="2231" spans="17:31" x14ac:dyDescent="0.3">
      <c r="Q2231" s="353">
        <v>2202</v>
      </c>
      <c r="R2231" s="54">
        <f t="shared" si="753"/>
        <v>7.6195996152623652E-60</v>
      </c>
      <c r="S2231" s="253">
        <f t="shared" si="748"/>
        <v>5.290929601171492E-24</v>
      </c>
      <c r="T2231" s="253">
        <f t="shared" si="749"/>
        <v>2.4029735527183533E-24</v>
      </c>
      <c r="U2231">
        <f t="shared" si="754"/>
        <v>4.7484416441196702E-61</v>
      </c>
      <c r="V2231" s="253">
        <f t="shared" si="755"/>
        <v>2.4029735527183533E-24</v>
      </c>
      <c r="W2231" s="253">
        <f t="shared" si="756"/>
        <v>2.8879560484531388E-24</v>
      </c>
      <c r="X2231">
        <f t="shared" si="750"/>
        <v>113.65676595692612</v>
      </c>
      <c r="Y2231">
        <f t="shared" si="751"/>
        <v>15.595425926280697</v>
      </c>
      <c r="Z2231" s="55">
        <f t="shared" si="752"/>
        <v>8.5124747496230029</v>
      </c>
      <c r="AA2231" s="477">
        <f t="shared" si="757"/>
        <v>4.2851044619856259E-44</v>
      </c>
      <c r="AB2231" s="253">
        <f t="shared" si="758"/>
        <v>5623792165407732</v>
      </c>
      <c r="AC2231" s="261">
        <f t="shared" si="759"/>
        <v>2.9755088438792113E-8</v>
      </c>
      <c r="AD2231" s="435">
        <f t="shared" si="761"/>
        <v>-1.5404755755584622E-2</v>
      </c>
      <c r="AE2231" s="478">
        <f t="shared" si="760"/>
        <v>-5.2318781614303596E-2</v>
      </c>
    </row>
    <row r="2232" spans="17:31" x14ac:dyDescent="0.3">
      <c r="Q2232" s="353">
        <v>2203</v>
      </c>
      <c r="R2232" s="54">
        <f t="shared" si="753"/>
        <v>7.1494568782208141E-60</v>
      </c>
      <c r="S2232" s="253">
        <f t="shared" si="748"/>
        <v>5.1578456662826227E-24</v>
      </c>
      <c r="T2232" s="253">
        <f t="shared" si="749"/>
        <v>2.3425310218332632E-24</v>
      </c>
      <c r="U2232">
        <f t="shared" si="754"/>
        <v>4.4554544185472362E-61</v>
      </c>
      <c r="V2232" s="253">
        <f t="shared" si="755"/>
        <v>2.3425310218332632E-24</v>
      </c>
      <c r="W2232" s="253">
        <f t="shared" si="756"/>
        <v>2.8153146444493595E-24</v>
      </c>
      <c r="X2232">
        <f t="shared" si="750"/>
        <v>113.65676595692612</v>
      </c>
      <c r="Y2232">
        <f t="shared" si="751"/>
        <v>15.595425926280697</v>
      </c>
      <c r="Z2232" s="55">
        <f t="shared" si="752"/>
        <v>8.5124747496230029</v>
      </c>
      <c r="AA2232" s="477">
        <f t="shared" si="757"/>
        <v>4.0609130174445221E-44</v>
      </c>
      <c r="AB2232" s="253">
        <f t="shared" si="758"/>
        <v>5680030087061809</v>
      </c>
      <c r="AC2232" s="261">
        <f t="shared" si="759"/>
        <v>2.9296718568906602E-8</v>
      </c>
      <c r="AD2232" s="435">
        <f t="shared" si="761"/>
        <v>-1.5404755755587932E-2</v>
      </c>
      <c r="AE2232" s="478">
        <f t="shared" si="760"/>
        <v>-5.2318781614303575E-2</v>
      </c>
    </row>
    <row r="2233" spans="17:31" x14ac:dyDescent="0.3">
      <c r="Q2233" s="353">
        <v>2204</v>
      </c>
      <c r="R2233" s="54">
        <f t="shared" si="753"/>
        <v>6.7083227773745536E-60</v>
      </c>
      <c r="S2233" s="253">
        <f t="shared" si="748"/>
        <v>5.0281092213549851E-24</v>
      </c>
      <c r="T2233" s="253">
        <f t="shared" si="749"/>
        <v>2.2836088154376638E-24</v>
      </c>
      <c r="U2233">
        <f t="shared" si="754"/>
        <v>4.1805450216146335E-61</v>
      </c>
      <c r="V2233" s="253">
        <f t="shared" si="755"/>
        <v>2.2836088154376638E-24</v>
      </c>
      <c r="W2233" s="253">
        <f t="shared" si="756"/>
        <v>2.7445004059173214E-24</v>
      </c>
      <c r="X2233">
        <f t="shared" si="750"/>
        <v>113.65676595692612</v>
      </c>
      <c r="Y2233">
        <f t="shared" si="751"/>
        <v>15.595425926280697</v>
      </c>
      <c r="Z2233" s="55">
        <f t="shared" si="752"/>
        <v>8.5124747496230029</v>
      </c>
      <c r="AA2233" s="477">
        <f t="shared" si="757"/>
        <v>3.8484509961301596E-44</v>
      </c>
      <c r="AB2233" s="253">
        <f t="shared" si="758"/>
        <v>5736830387932427</v>
      </c>
      <c r="AC2233" s="261">
        <f t="shared" si="759"/>
        <v>2.8845409774912286E-8</v>
      </c>
      <c r="AD2233" s="435">
        <f t="shared" si="761"/>
        <v>-1.5404755755591753E-2</v>
      </c>
      <c r="AE2233" s="478">
        <f t="shared" si="760"/>
        <v>-5.2318781614303575E-2</v>
      </c>
    </row>
    <row r="2234" spans="17:31" x14ac:dyDescent="0.3">
      <c r="Q2234" s="353">
        <v>2205</v>
      </c>
      <c r="R2234" s="54">
        <f t="shared" si="753"/>
        <v>6.2944074286998381E-60</v>
      </c>
      <c r="S2234" s="253">
        <f t="shared" si="748"/>
        <v>4.9016360662253523E-24</v>
      </c>
      <c r="T2234" s="253">
        <f t="shared" si="749"/>
        <v>2.2261686924698465E-24</v>
      </c>
      <c r="U2234">
        <f t="shared" si="754"/>
        <v>3.9225980194059541E-61</v>
      </c>
      <c r="V2234" s="253">
        <f t="shared" si="755"/>
        <v>2.2261686924698465E-24</v>
      </c>
      <c r="W2234" s="253">
        <f t="shared" si="756"/>
        <v>2.6754673737555058E-24</v>
      </c>
      <c r="X2234">
        <f t="shared" si="750"/>
        <v>113.65676595692612</v>
      </c>
      <c r="Y2234">
        <f t="shared" si="751"/>
        <v>15.595425926280697</v>
      </c>
      <c r="Z2234" s="55">
        <f t="shared" si="752"/>
        <v>8.5124747496230029</v>
      </c>
      <c r="AA2234" s="477">
        <f t="shared" si="757"/>
        <v>3.6471047289102769E-44</v>
      </c>
      <c r="AB2234" s="253">
        <f t="shared" si="758"/>
        <v>5794198691811751</v>
      </c>
      <c r="AC2234" s="261">
        <f t="shared" si="759"/>
        <v>2.8401053282660107E-8</v>
      </c>
      <c r="AD2234" s="435">
        <f t="shared" si="761"/>
        <v>-1.5404755755581251E-2</v>
      </c>
      <c r="AE2234" s="478">
        <f t="shared" si="760"/>
        <v>-5.231878161430354E-2</v>
      </c>
    </row>
    <row r="2235" spans="17:31" x14ac:dyDescent="0.3">
      <c r="Q2235" s="353">
        <v>2206</v>
      </c>
      <c r="R2235" s="54">
        <f t="shared" si="753"/>
        <v>5.9060313871744959E-60</v>
      </c>
      <c r="S2235" s="253">
        <f t="shared" si="748"/>
        <v>4.7783441186360223E-24</v>
      </c>
      <c r="T2235" s="253">
        <f t="shared" si="749"/>
        <v>2.170173373754077E-24</v>
      </c>
      <c r="U2235">
        <f t="shared" si="754"/>
        <v>3.6805668022454989E-61</v>
      </c>
      <c r="V2235" s="253">
        <f t="shared" si="755"/>
        <v>2.170173373754077E-24</v>
      </c>
      <c r="W2235" s="253">
        <f t="shared" si="756"/>
        <v>2.6081707448819453E-24</v>
      </c>
      <c r="X2235">
        <f t="shared" si="750"/>
        <v>113.65676595692612</v>
      </c>
      <c r="Y2235">
        <f t="shared" si="751"/>
        <v>15.595425926280697</v>
      </c>
      <c r="Z2235" s="55">
        <f t="shared" si="752"/>
        <v>8.5124747496230029</v>
      </c>
      <c r="AA2235" s="477">
        <f t="shared" si="757"/>
        <v>3.4562926530739264E-44</v>
      </c>
      <c r="AB2235" s="253">
        <f t="shared" si="758"/>
        <v>5852140678729869</v>
      </c>
      <c r="AC2235" s="261">
        <f t="shared" si="759"/>
        <v>2.7963541993639386E-8</v>
      </c>
      <c r="AD2235" s="435">
        <f t="shared" si="761"/>
        <v>-1.5404755755584521E-2</v>
      </c>
      <c r="AE2235" s="478">
        <f t="shared" si="760"/>
        <v>-5.231878161430354E-2</v>
      </c>
    </row>
    <row r="2236" spans="17:31" x14ac:dyDescent="0.3">
      <c r="Q2236" s="353">
        <v>2207</v>
      </c>
      <c r="R2236" s="54">
        <f t="shared" si="753"/>
        <v>5.5416188324967236E-60</v>
      </c>
      <c r="S2236" s="253">
        <f t="shared" si="748"/>
        <v>4.6581533609626039E-24</v>
      </c>
      <c r="T2236" s="253">
        <f t="shared" si="749"/>
        <v>2.1155865178060303E-24</v>
      </c>
      <c r="U2236">
        <f t="shared" si="754"/>
        <v>3.4534693381207536E-61</v>
      </c>
      <c r="V2236" s="253">
        <f t="shared" si="755"/>
        <v>2.1155865178060303E-24</v>
      </c>
      <c r="W2236" s="253">
        <f t="shared" si="756"/>
        <v>2.5425668431565736E-24</v>
      </c>
      <c r="X2236">
        <f t="shared" si="750"/>
        <v>113.65676595692612</v>
      </c>
      <c r="Y2236">
        <f t="shared" si="751"/>
        <v>15.595425926280697</v>
      </c>
      <c r="Z2236" s="55">
        <f t="shared" si="752"/>
        <v>8.5124747496230029</v>
      </c>
      <c r="AA2236" s="477">
        <f t="shared" si="757"/>
        <v>3.2754636325626296E-44</v>
      </c>
      <c r="AB2236" s="253">
        <f t="shared" si="758"/>
        <v>5910662085517168</v>
      </c>
      <c r="AC2236" s="261">
        <f t="shared" si="759"/>
        <v>2.7532770459166239E-8</v>
      </c>
      <c r="AD2236" s="435">
        <f t="shared" si="761"/>
        <v>-1.5404755755588119E-2</v>
      </c>
      <c r="AE2236" s="478">
        <f t="shared" si="760"/>
        <v>-5.2318781614303596E-2</v>
      </c>
    </row>
    <row r="2237" spans="17:31" x14ac:dyDescent="0.3">
      <c r="Q2237" s="353">
        <v>2208</v>
      </c>
      <c r="R2237" s="54">
        <f t="shared" si="753"/>
        <v>5.1996911752570445E-60</v>
      </c>
      <c r="S2237" s="253">
        <f t="shared" si="748"/>
        <v>4.5409857882820955E-24</v>
      </c>
      <c r="T2237" s="253">
        <f t="shared" si="749"/>
        <v>2.0623726972469499E-24</v>
      </c>
      <c r="U2237">
        <f t="shared" si="754"/>
        <v>3.2403841881266534E-61</v>
      </c>
      <c r="V2237" s="253">
        <f t="shared" si="755"/>
        <v>2.0623726972469499E-24</v>
      </c>
      <c r="W2237" s="253">
        <f t="shared" si="756"/>
        <v>2.4786130910351456E-24</v>
      </c>
      <c r="X2237">
        <f t="shared" si="750"/>
        <v>113.65676595692612</v>
      </c>
      <c r="Y2237">
        <f t="shared" si="751"/>
        <v>15.595425926280697</v>
      </c>
      <c r="Z2237" s="55">
        <f t="shared" si="752"/>
        <v>8.5124747496230029</v>
      </c>
      <c r="AA2237" s="477">
        <f t="shared" si="757"/>
        <v>3.1040953660849918E-44</v>
      </c>
      <c r="AB2237" s="253">
        <f t="shared" si="758"/>
        <v>5969768706372340</v>
      </c>
      <c r="AC2237" s="261">
        <f t="shared" si="759"/>
        <v>2.7108634854968111E-8</v>
      </c>
      <c r="AD2237" s="435">
        <f t="shared" si="761"/>
        <v>-1.5404755755588136E-2</v>
      </c>
      <c r="AE2237" s="478">
        <f t="shared" si="760"/>
        <v>-5.231878161430361E-2</v>
      </c>
    </row>
    <row r="2238" spans="17:31" x14ac:dyDescent="0.3">
      <c r="Q2238" s="353">
        <v>2209</v>
      </c>
      <c r="R2238" s="54">
        <f t="shared" si="753"/>
        <v>4.8788610576207429E-60</v>
      </c>
      <c r="S2238" s="253">
        <f t="shared" si="748"/>
        <v>4.4267653577465604E-24</v>
      </c>
      <c r="T2238" s="253">
        <f t="shared" si="749"/>
        <v>2.0104973758107653E-24</v>
      </c>
      <c r="U2238">
        <f t="shared" si="754"/>
        <v>3.0404467677639734E-61</v>
      </c>
      <c r="V2238" s="253">
        <f t="shared" si="755"/>
        <v>2.0104973758107653E-24</v>
      </c>
      <c r="W2238" s="253">
        <f t="shared" si="756"/>
        <v>2.4162679819357951E-24</v>
      </c>
      <c r="X2238">
        <f t="shared" si="750"/>
        <v>113.65676595692612</v>
      </c>
      <c r="Y2238">
        <f t="shared" si="751"/>
        <v>15.595425926280697</v>
      </c>
      <c r="Z2238" s="55">
        <f t="shared" si="752"/>
        <v>8.5124747496230029</v>
      </c>
      <c r="AA2238" s="477">
        <f t="shared" si="757"/>
        <v>2.9416928785168196E-44</v>
      </c>
      <c r="AB2238" s="253">
        <f t="shared" si="758"/>
        <v>6029466393436063</v>
      </c>
      <c r="AC2238" s="261">
        <f t="shared" si="759"/>
        <v>2.6691032956160001E-8</v>
      </c>
      <c r="AD2238" s="435">
        <f t="shared" si="761"/>
        <v>-1.5404755755584558E-2</v>
      </c>
      <c r="AE2238" s="478">
        <f t="shared" si="760"/>
        <v>-5.2318781614303506E-2</v>
      </c>
    </row>
    <row r="2239" spans="17:31" x14ac:dyDescent="0.3">
      <c r="Q2239" s="353">
        <v>2210</v>
      </c>
      <c r="R2239" s="54">
        <f t="shared" si="753"/>
        <v>4.5778267241787653E-60</v>
      </c>
      <c r="S2239" s="253">
        <f t="shared" si="748"/>
        <v>4.3154179392308795E-24</v>
      </c>
      <c r="T2239" s="253">
        <f t="shared" si="749"/>
        <v>1.9599268859298565E-24</v>
      </c>
      <c r="U2239">
        <f t="shared" si="754"/>
        <v>2.8528458389221927E-61</v>
      </c>
      <c r="V2239" s="253">
        <f t="shared" si="755"/>
        <v>1.9599268859298565E-24</v>
      </c>
      <c r="W2239" s="253">
        <f t="shared" si="756"/>
        <v>2.3554910533010229E-24</v>
      </c>
      <c r="X2239">
        <f t="shared" si="750"/>
        <v>113.65676595692612</v>
      </c>
      <c r="Y2239">
        <f t="shared" si="751"/>
        <v>15.595425926280697</v>
      </c>
      <c r="Z2239" s="55">
        <f t="shared" si="752"/>
        <v>8.5124747496230029</v>
      </c>
      <c r="AA2239" s="477">
        <f t="shared" si="757"/>
        <v>2.7877870912293461E-44</v>
      </c>
      <c r="AB2239" s="253">
        <f t="shared" si="758"/>
        <v>6089761057370424</v>
      </c>
      <c r="AC2239" s="261">
        <f t="shared" si="759"/>
        <v>2.6279864112605997E-8</v>
      </c>
      <c r="AD2239" s="435">
        <f t="shared" si="761"/>
        <v>-1.540475575558836E-2</v>
      </c>
      <c r="AE2239" s="478">
        <f t="shared" si="760"/>
        <v>-5.2318781614303554E-2</v>
      </c>
    </row>
    <row r="2240" spans="17:31" x14ac:dyDescent="0.3">
      <c r="Q2240" s="353">
        <v>2211</v>
      </c>
      <c r="R2240" s="54">
        <f t="shared" si="753"/>
        <v>4.2953667401270629E-60</v>
      </c>
      <c r="S2240" s="253">
        <f t="shared" si="748"/>
        <v>4.2068712672215409E-24</v>
      </c>
      <c r="T2240" s="253">
        <f t="shared" si="749"/>
        <v>1.9106284068844576E-24</v>
      </c>
      <c r="U2240">
        <f t="shared" si="754"/>
        <v>2.6768202183132156E-61</v>
      </c>
      <c r="V2240" s="253">
        <f t="shared" si="755"/>
        <v>1.9106284068844576E-24</v>
      </c>
      <c r="W2240" s="253">
        <f t="shared" si="756"/>
        <v>2.2962428603370833E-24</v>
      </c>
      <c r="X2240">
        <f t="shared" si="750"/>
        <v>113.65676595692612</v>
      </c>
      <c r="Y2240">
        <f t="shared" si="751"/>
        <v>15.595425926280697</v>
      </c>
      <c r="Z2240" s="55">
        <f t="shared" si="752"/>
        <v>8.5124747496230029</v>
      </c>
      <c r="AA2240" s="477">
        <f t="shared" si="757"/>
        <v>2.6419334672161432E-44</v>
      </c>
      <c r="AB2240" s="253">
        <f t="shared" si="758"/>
        <v>6150658667944128</v>
      </c>
      <c r="AC2240" s="261">
        <f t="shared" si="759"/>
        <v>2.5875029224661167E-8</v>
      </c>
      <c r="AD2240" s="435">
        <f t="shared" si="761"/>
        <v>-1.5404755755591505E-2</v>
      </c>
      <c r="AE2240" s="478">
        <f t="shared" si="760"/>
        <v>-5.2318781614303631E-2</v>
      </c>
    </row>
    <row r="2241" spans="17:31" x14ac:dyDescent="0.3">
      <c r="Q2241" s="353">
        <v>2212</v>
      </c>
      <c r="R2241" s="54">
        <f t="shared" si="753"/>
        <v>4.0303350353435766E-60</v>
      </c>
      <c r="S2241" s="253">
        <f t="shared" si="748"/>
        <v>4.1010548939156468E-24</v>
      </c>
      <c r="T2241" s="253">
        <f t="shared" si="749"/>
        <v>1.8625699435017023E-24</v>
      </c>
      <c r="U2241">
        <f t="shared" si="754"/>
        <v>2.5116556890005291E-61</v>
      </c>
      <c r="V2241" s="253">
        <f t="shared" si="755"/>
        <v>1.8625699435017023E-24</v>
      </c>
      <c r="W2241" s="253">
        <f t="shared" si="756"/>
        <v>2.2384849504139446E-24</v>
      </c>
      <c r="X2241">
        <f t="shared" si="750"/>
        <v>113.65676595692612</v>
      </c>
      <c r="Y2241">
        <f t="shared" si="751"/>
        <v>15.595425926280697</v>
      </c>
      <c r="Z2241" s="55">
        <f t="shared" si="752"/>
        <v>8.5124747496230029</v>
      </c>
      <c r="AA2241" s="477">
        <f t="shared" si="757"/>
        <v>2.503710727105342E-44</v>
      </c>
      <c r="AB2241" s="253">
        <f t="shared" si="758"/>
        <v>6212165254623569</v>
      </c>
      <c r="AC2241" s="261">
        <f t="shared" si="759"/>
        <v>2.5476430719286648E-8</v>
      </c>
      <c r="AD2241" s="435">
        <f t="shared" si="761"/>
        <v>-1.5404755755584589E-2</v>
      </c>
      <c r="AE2241" s="478">
        <f t="shared" si="760"/>
        <v>-5.2318781614303561E-2</v>
      </c>
    </row>
    <row r="2242" spans="17:31" x14ac:dyDescent="0.3">
      <c r="Q2242" s="353">
        <v>2213</v>
      </c>
      <c r="R2242" s="54">
        <f t="shared" si="753"/>
        <v>3.7816562542544149E-60</v>
      </c>
      <c r="S2242" s="253">
        <f t="shared" si="748"/>
        <v>3.9979001434996318E-24</v>
      </c>
      <c r="T2242" s="253">
        <f t="shared" si="749"/>
        <v>1.8157203053904598E-24</v>
      </c>
      <c r="U2242">
        <f t="shared" si="754"/>
        <v>2.3566821024924621E-61</v>
      </c>
      <c r="V2242" s="253">
        <f t="shared" si="755"/>
        <v>1.8157203053904598E-24</v>
      </c>
      <c r="W2242" s="253">
        <f t="shared" si="756"/>
        <v>2.182179838109172E-24</v>
      </c>
      <c r="X2242">
        <f t="shared" si="750"/>
        <v>113.65676595692612</v>
      </c>
      <c r="Y2242">
        <f t="shared" si="751"/>
        <v>15.595425926280697</v>
      </c>
      <c r="Z2242" s="55">
        <f t="shared" si="752"/>
        <v>8.5124747496230029</v>
      </c>
      <c r="AA2242" s="477">
        <f t="shared" si="757"/>
        <v>2.3727196323485282E-44</v>
      </c>
      <c r="AB2242" s="253">
        <f t="shared" si="758"/>
        <v>6274286907169805</v>
      </c>
      <c r="AC2242" s="261">
        <f t="shared" si="759"/>
        <v>2.5083972526531869E-8</v>
      </c>
      <c r="AD2242" s="435">
        <f t="shared" si="761"/>
        <v>-1.5404755755588377E-2</v>
      </c>
      <c r="AE2242" s="478">
        <f t="shared" si="760"/>
        <v>-5.2318781614303644E-2</v>
      </c>
    </row>
    <row r="2243" spans="17:31" x14ac:dyDescent="0.3">
      <c r="Q2243" s="353">
        <v>2214</v>
      </c>
      <c r="R2243" s="54">
        <f t="shared" si="753"/>
        <v>3.5483213926214984E-60</v>
      </c>
      <c r="S2243" s="253">
        <f t="shared" si="748"/>
        <v>3.8973400675780203E-24</v>
      </c>
      <c r="T2243" s="253">
        <f t="shared" si="749"/>
        <v>1.770049086698478E-24</v>
      </c>
      <c r="U2243">
        <f t="shared" si="754"/>
        <v>2.2112706596414076E-61</v>
      </c>
      <c r="V2243" s="253">
        <f t="shared" si="755"/>
        <v>1.770049086698478E-24</v>
      </c>
      <c r="W2243" s="253">
        <f t="shared" si="756"/>
        <v>2.1272909808795423E-24</v>
      </c>
      <c r="X2243">
        <f t="shared" si="750"/>
        <v>113.65676595692612</v>
      </c>
      <c r="Y2243">
        <f t="shared" si="751"/>
        <v>15.595425926280697</v>
      </c>
      <c r="Z2243" s="55">
        <f t="shared" si="752"/>
        <v>8.5124747496230029</v>
      </c>
      <c r="AA2243" s="477">
        <f t="shared" si="757"/>
        <v>2.2485818320717151E-44</v>
      </c>
      <c r="AB2243" s="253">
        <f t="shared" si="758"/>
        <v>6337029776241503</v>
      </c>
      <c r="AC2243" s="261">
        <f t="shared" si="759"/>
        <v>2.4697560056380851E-8</v>
      </c>
      <c r="AD2243" s="435">
        <f t="shared" si="761"/>
        <v>-1.540475575558458E-2</v>
      </c>
      <c r="AE2243" s="478">
        <f t="shared" si="760"/>
        <v>-5.2318781614303485E-2</v>
      </c>
    </row>
    <row r="2244" spans="17:31" x14ac:dyDescent="0.3">
      <c r="Q2244" s="353">
        <v>2215</v>
      </c>
      <c r="R2244" s="54">
        <f t="shared" si="753"/>
        <v>3.3293837035480919E-60</v>
      </c>
      <c r="S2244" s="253">
        <f t="shared" si="748"/>
        <v>3.799309401723265E-24</v>
      </c>
      <c r="T2244" s="253">
        <f t="shared" si="749"/>
        <v>1.725526646378692E-24</v>
      </c>
      <c r="U2244">
        <f t="shared" si="754"/>
        <v>2.0748313593163481E-61</v>
      </c>
      <c r="V2244" s="253">
        <f t="shared" si="755"/>
        <v>1.725526646378692E-24</v>
      </c>
      <c r="W2244" s="253">
        <f t="shared" si="756"/>
        <v>2.073782755344573E-24</v>
      </c>
      <c r="X2244">
        <f t="shared" si="750"/>
        <v>113.65676595692612</v>
      </c>
      <c r="Y2244">
        <f t="shared" si="751"/>
        <v>15.595425926280697</v>
      </c>
      <c r="Z2244" s="55">
        <f t="shared" si="752"/>
        <v>8.5124747496230029</v>
      </c>
      <c r="AA2244" s="477">
        <f t="shared" si="757"/>
        <v>2.1309387702576645E-44</v>
      </c>
      <c r="AB2244" s="253">
        <f t="shared" si="758"/>
        <v>6400400074003918</v>
      </c>
      <c r="AC2244" s="261">
        <f t="shared" si="759"/>
        <v>2.4317100175953516E-8</v>
      </c>
      <c r="AD2244" s="435">
        <f t="shared" si="761"/>
        <v>-1.5404755755580792E-2</v>
      </c>
      <c r="AE2244" s="478">
        <f t="shared" si="760"/>
        <v>-5.231878161430354E-2</v>
      </c>
    </row>
    <row r="2245" spans="17:31" x14ac:dyDescent="0.3">
      <c r="Q2245" s="353">
        <v>2216</v>
      </c>
      <c r="R2245" s="54">
        <f t="shared" si="753"/>
        <v>3.1239548560910277E-60</v>
      </c>
      <c r="S2245" s="253">
        <f t="shared" si="748"/>
        <v>3.7037445231186325E-24</v>
      </c>
      <c r="T2245" s="253">
        <f t="shared" si="749"/>
        <v>1.6821240889519543E-24</v>
      </c>
      <c r="U2245">
        <f t="shared" si="754"/>
        <v>1.9468106044967997E-61</v>
      </c>
      <c r="V2245" s="253">
        <f t="shared" si="755"/>
        <v>1.6821240889519543E-24</v>
      </c>
      <c r="W2245" s="253">
        <f t="shared" si="756"/>
        <v>2.0216204341666782E-24</v>
      </c>
      <c r="X2245">
        <f t="shared" si="750"/>
        <v>113.65676595692612</v>
      </c>
      <c r="Y2245">
        <f t="shared" si="751"/>
        <v>15.595425926280697</v>
      </c>
      <c r="Z2245" s="55">
        <f t="shared" si="752"/>
        <v>8.5124747496230029</v>
      </c>
      <c r="AA2245" s="477">
        <f t="shared" si="757"/>
        <v>2.019450650103101E-44</v>
      </c>
      <c r="AB2245" s="253">
        <f t="shared" si="758"/>
        <v>6464404074743957</v>
      </c>
      <c r="AC2245" s="261">
        <f t="shared" si="759"/>
        <v>2.3942501187058777E-8</v>
      </c>
      <c r="AD2245" s="435">
        <f t="shared" si="761"/>
        <v>-1.5404755755588384E-2</v>
      </c>
      <c r="AE2245" s="478">
        <f t="shared" si="760"/>
        <v>-5.2318781614303637E-2</v>
      </c>
    </row>
    <row r="2246" spans="17:31" x14ac:dyDescent="0.3">
      <c r="Q2246" s="353">
        <v>2217</v>
      </c>
      <c r="R2246" s="54">
        <f t="shared" si="753"/>
        <v>2.9312013308933246E-60</v>
      </c>
      <c r="S2246" s="253">
        <f t="shared" si="748"/>
        <v>3.6105834092662412E-24</v>
      </c>
      <c r="T2246" s="253">
        <f t="shared" si="749"/>
        <v>1.6398132457535278E-24</v>
      </c>
      <c r="U2246">
        <f t="shared" si="754"/>
        <v>1.8266889560749713E-61</v>
      </c>
      <c r="V2246" s="253">
        <f t="shared" si="755"/>
        <v>1.6398132457535278E-24</v>
      </c>
      <c r="W2246" s="253">
        <f t="shared" si="756"/>
        <v>1.9707701635127133E-24</v>
      </c>
      <c r="X2246">
        <f t="shared" si="750"/>
        <v>113.65676595692612</v>
      </c>
      <c r="Y2246">
        <f t="shared" si="751"/>
        <v>15.595425926280697</v>
      </c>
      <c r="Z2246" s="55">
        <f t="shared" si="752"/>
        <v>8.5124747496230029</v>
      </c>
      <c r="AA2246" s="477">
        <f t="shared" si="757"/>
        <v>1.9137954525594934E-44</v>
      </c>
      <c r="AB2246" s="253">
        <f t="shared" si="758"/>
        <v>6529048115491397</v>
      </c>
      <c r="AC2246" s="261">
        <f t="shared" si="759"/>
        <v>2.3573672804094178E-8</v>
      </c>
      <c r="AD2246" s="435">
        <f t="shared" si="761"/>
        <v>-1.5404755755591451E-2</v>
      </c>
      <c r="AE2246" s="478">
        <f t="shared" si="760"/>
        <v>-5.2318781614303589E-2</v>
      </c>
    </row>
    <row r="2247" spans="17:31" x14ac:dyDescent="0.3">
      <c r="Q2247" s="353">
        <v>2218</v>
      </c>
      <c r="R2247" s="54">
        <f t="shared" si="753"/>
        <v>2.7503410382126339E-60</v>
      </c>
      <c r="S2247" s="253">
        <f t="shared" si="748"/>
        <v>3.519765597733986E-24</v>
      </c>
      <c r="T2247" s="253">
        <f t="shared" si="749"/>
        <v>1.598566656651407E-24</v>
      </c>
      <c r="U2247">
        <f t="shared" si="754"/>
        <v>1.7139790252523015E-61</v>
      </c>
      <c r="V2247" s="253">
        <f t="shared" si="755"/>
        <v>1.598566656651407E-24</v>
      </c>
      <c r="W2247" s="253">
        <f t="shared" si="756"/>
        <v>1.9211989410825791E-24</v>
      </c>
      <c r="X2247">
        <f t="shared" si="750"/>
        <v>113.65676595692612</v>
      </c>
      <c r="Y2247">
        <f t="shared" si="751"/>
        <v>15.595425926280697</v>
      </c>
      <c r="Z2247" s="55">
        <f t="shared" si="752"/>
        <v>8.5124747496230029</v>
      </c>
      <c r="AA2247" s="477">
        <f t="shared" si="757"/>
        <v>1.8136680062225859E-44</v>
      </c>
      <c r="AB2247" s="253">
        <f t="shared" si="758"/>
        <v>6594338596646311</v>
      </c>
      <c r="AC2247" s="261">
        <f t="shared" si="759"/>
        <v>2.3210526132284953E-8</v>
      </c>
      <c r="AD2247" s="435">
        <f t="shared" si="761"/>
        <v>-1.5404755755588289E-2</v>
      </c>
      <c r="AE2247" s="478">
        <f t="shared" si="760"/>
        <v>-5.2318781614303637E-2</v>
      </c>
    </row>
    <row r="2248" spans="17:31" x14ac:dyDescent="0.3">
      <c r="Q2248" s="353">
        <v>2219</v>
      </c>
      <c r="R2248" s="54">
        <f t="shared" si="753"/>
        <v>2.5806401446232975E-60</v>
      </c>
      <c r="S2248" s="253">
        <f t="shared" si="748"/>
        <v>3.4312321469148341E-24</v>
      </c>
      <c r="T2248" s="253">
        <f t="shared" si="749"/>
        <v>1.5583575522244254E-24</v>
      </c>
      <c r="U2248">
        <f t="shared" si="754"/>
        <v>1.6082234959788412E-61</v>
      </c>
      <c r="V2248" s="253">
        <f t="shared" si="755"/>
        <v>1.5583575522244254E-24</v>
      </c>
      <c r="W2248" s="253">
        <f t="shared" si="756"/>
        <v>1.8728745946904089E-24</v>
      </c>
      <c r="X2248">
        <f t="shared" si="750"/>
        <v>113.65676595692612</v>
      </c>
      <c r="Y2248">
        <f t="shared" si="751"/>
        <v>15.595425926280697</v>
      </c>
      <c r="Z2248" s="55">
        <f t="shared" si="752"/>
        <v>8.5124747496230029</v>
      </c>
      <c r="AA2248" s="477">
        <f t="shared" si="757"/>
        <v>1.7187791058841772E-44</v>
      </c>
      <c r="AB2248" s="253">
        <f t="shared" si="758"/>
        <v>6660281982612774</v>
      </c>
      <c r="AC2248" s="261">
        <f t="shared" si="759"/>
        <v>2.2852973646258489E-8</v>
      </c>
      <c r="AD2248" s="435">
        <f t="shared" si="761"/>
        <v>-1.5404755755584653E-2</v>
      </c>
      <c r="AE2248" s="478">
        <f t="shared" si="760"/>
        <v>-5.2318781614303519E-2</v>
      </c>
    </row>
    <row r="2249" spans="17:31" x14ac:dyDescent="0.3">
      <c r="Q2249" s="353">
        <v>2220</v>
      </c>
      <c r="R2249" s="54">
        <f t="shared" si="753"/>
        <v>2.4214100955164814E-60</v>
      </c>
      <c r="S2249" s="253">
        <f t="shared" si="748"/>
        <v>3.344925597773167E-24</v>
      </c>
      <c r="T2249" s="253">
        <f t="shared" si="749"/>
        <v>1.5191598363886498E-24</v>
      </c>
      <c r="U2249">
        <f t="shared" si="754"/>
        <v>1.508993269411616E-61</v>
      </c>
      <c r="V2249" s="253">
        <f t="shared" si="755"/>
        <v>1.5191598363886498E-24</v>
      </c>
      <c r="W2249" s="253">
        <f t="shared" si="756"/>
        <v>1.8257657613845172E-24</v>
      </c>
      <c r="X2249">
        <f t="shared" si="750"/>
        <v>113.65676595692612</v>
      </c>
      <c r="Y2249">
        <f t="shared" si="751"/>
        <v>15.595425926280697</v>
      </c>
      <c r="Z2249" s="55">
        <f t="shared" si="752"/>
        <v>8.5124747496230029</v>
      </c>
      <c r="AA2249" s="477">
        <f t="shared" si="757"/>
        <v>1.6288546772001948E-44</v>
      </c>
      <c r="AB2249" s="253">
        <f t="shared" si="758"/>
        <v>6726884802438902</v>
      </c>
      <c r="AC2249" s="261">
        <f t="shared" si="759"/>
        <v>2.2500929168948985E-8</v>
      </c>
      <c r="AD2249" s="435">
        <f t="shared" si="761"/>
        <v>-1.5404755755588122E-2</v>
      </c>
      <c r="AE2249" s="478">
        <f t="shared" si="760"/>
        <v>-5.2318781614303631E-2</v>
      </c>
    </row>
    <row r="2250" spans="17:31" x14ac:dyDescent="0.3">
      <c r="Q2250" s="353">
        <v>2221</v>
      </c>
      <c r="R2250" s="54">
        <f t="shared" si="753"/>
        <v>2.2720048213173113E-60</v>
      </c>
      <c r="S2250" s="253">
        <f t="shared" si="748"/>
        <v>3.2607899365533329E-24</v>
      </c>
      <c r="T2250" s="253">
        <f t="shared" si="749"/>
        <v>1.4809480694607801E-24</v>
      </c>
      <c r="U2250">
        <f t="shared" si="754"/>
        <v>1.4158857228631837E-61</v>
      </c>
      <c r="V2250" s="253">
        <f t="shared" si="755"/>
        <v>1.4809480694607801E-24</v>
      </c>
      <c r="W2250" s="253">
        <f t="shared" si="756"/>
        <v>1.7798418670925528E-24</v>
      </c>
      <c r="X2250">
        <f t="shared" si="750"/>
        <v>113.65676595692612</v>
      </c>
      <c r="Y2250">
        <f t="shared" si="751"/>
        <v>15.595425926280697</v>
      </c>
      <c r="Z2250" s="55">
        <f t="shared" si="752"/>
        <v>8.5124747496230029</v>
      </c>
      <c r="AA2250" s="477">
        <f t="shared" si="757"/>
        <v>1.5436349850623209E-44</v>
      </c>
      <c r="AB2250" s="253">
        <f t="shared" si="758"/>
        <v>6794153650463291</v>
      </c>
      <c r="AC2250" s="261">
        <f t="shared" si="759"/>
        <v>2.2154307850827615E-8</v>
      </c>
      <c r="AD2250" s="435">
        <f t="shared" si="761"/>
        <v>-1.5404755755584663E-2</v>
      </c>
      <c r="AE2250" s="478">
        <f t="shared" si="760"/>
        <v>-5.2318781614303575E-2</v>
      </c>
    </row>
    <row r="2251" spans="17:31" x14ac:dyDescent="0.3">
      <c r="Q2251" s="353">
        <v>2222</v>
      </c>
      <c r="R2251" s="54">
        <f t="shared" si="753"/>
        <v>2.1318181160833329E-60</v>
      </c>
      <c r="S2251" s="253">
        <f t="shared" si="748"/>
        <v>3.1787705584261511E-24</v>
      </c>
      <c r="T2251" s="253">
        <f t="shared" si="749"/>
        <v>1.443697451647535E-24</v>
      </c>
      <c r="U2251">
        <f t="shared" si="754"/>
        <v>1.3285230761761332E-61</v>
      </c>
      <c r="V2251" s="253">
        <f t="shared" si="755"/>
        <v>1.443697451647535E-24</v>
      </c>
      <c r="W2251" s="253">
        <f t="shared" si="756"/>
        <v>1.7350731067786163E-24</v>
      </c>
      <c r="X2251">
        <f t="shared" si="750"/>
        <v>113.65676595692612</v>
      </c>
      <c r="Y2251">
        <f t="shared" si="751"/>
        <v>15.595425926280697</v>
      </c>
      <c r="Z2251" s="55">
        <f t="shared" si="752"/>
        <v>8.5124747496230029</v>
      </c>
      <c r="AA2251" s="477">
        <f t="shared" si="757"/>
        <v>1.4628738833866465E-44</v>
      </c>
      <c r="AB2251" s="253">
        <f t="shared" si="758"/>
        <v>6862095186967924</v>
      </c>
      <c r="AC2251" s="261">
        <f t="shared" si="759"/>
        <v>2.1813026149451433E-8</v>
      </c>
      <c r="AD2251" s="435">
        <f t="shared" si="761"/>
        <v>-1.5404755755591472E-2</v>
      </c>
      <c r="AE2251" s="478">
        <f t="shared" si="760"/>
        <v>-5.2318781614303589E-2</v>
      </c>
    </row>
    <row r="2252" spans="17:31" x14ac:dyDescent="0.3">
      <c r="Q2252" s="353">
        <v>2223</v>
      </c>
      <c r="R2252" s="54">
        <f t="shared" si="753"/>
        <v>2.0002811778480723E-60</v>
      </c>
      <c r="S2252" s="253">
        <f t="shared" si="748"/>
        <v>3.0988142320500503E-24</v>
      </c>
      <c r="T2252" s="253">
        <f t="shared" si="749"/>
        <v>1.4073838069504393E-24</v>
      </c>
      <c r="U2252">
        <f t="shared" si="754"/>
        <v>1.2465508588951599E-61</v>
      </c>
      <c r="V2252" s="253">
        <f t="shared" si="755"/>
        <v>1.4073838069504393E-24</v>
      </c>
      <c r="W2252" s="253">
        <f t="shared" si="756"/>
        <v>1.691430425099611E-24</v>
      </c>
      <c r="X2252">
        <f t="shared" si="750"/>
        <v>113.65676595692612</v>
      </c>
      <c r="Y2252">
        <f t="shared" si="751"/>
        <v>15.595425926280697</v>
      </c>
      <c r="Z2252" s="55">
        <f t="shared" si="752"/>
        <v>8.5124747496230029</v>
      </c>
      <c r="AA2252" s="477">
        <f t="shared" si="757"/>
        <v>1.3863381041524724E-44</v>
      </c>
      <c r="AB2252" s="253">
        <f t="shared" si="758"/>
        <v>6930716138837603</v>
      </c>
      <c r="AC2252" s="261">
        <f t="shared" si="759"/>
        <v>2.1477001809329027E-8</v>
      </c>
      <c r="AD2252" s="435">
        <f t="shared" si="761"/>
        <v>-1.5404755755581215E-2</v>
      </c>
      <c r="AE2252" s="478">
        <f t="shared" si="760"/>
        <v>-5.2318781614303547E-2</v>
      </c>
    </row>
    <row r="2253" spans="17:31" x14ac:dyDescent="0.3">
      <c r="Q2253" s="353">
        <v>2224</v>
      </c>
      <c r="R2253" s="54">
        <f t="shared" si="753"/>
        <v>1.8768603007297398E-60</v>
      </c>
      <c r="S2253" s="253">
        <f t="shared" si="748"/>
        <v>3.020869065023156E-24</v>
      </c>
      <c r="T2253" s="253">
        <f t="shared" si="749"/>
        <v>1.3719835674752495E-24</v>
      </c>
      <c r="U2253">
        <f t="shared" si="754"/>
        <v>1.1696364720173283E-61</v>
      </c>
      <c r="V2253" s="253">
        <f t="shared" si="755"/>
        <v>1.3719835674752495E-24</v>
      </c>
      <c r="W2253" s="253">
        <f t="shared" si="756"/>
        <v>1.6488854975479064E-24</v>
      </c>
      <c r="X2253">
        <f t="shared" si="750"/>
        <v>113.65676595692612</v>
      </c>
      <c r="Y2253">
        <f t="shared" si="751"/>
        <v>15.595425926280697</v>
      </c>
      <c r="Z2253" s="55">
        <f t="shared" si="752"/>
        <v>8.5124747496230029</v>
      </c>
      <c r="AA2253" s="477">
        <f t="shared" si="757"/>
        <v>1.3138065836377316E-44</v>
      </c>
      <c r="AB2253" s="253">
        <f t="shared" si="758"/>
        <v>7000023300225979</v>
      </c>
      <c r="AC2253" s="261">
        <f t="shared" si="759"/>
        <v>2.1146153842093989E-8</v>
      </c>
      <c r="AD2253" s="435">
        <f t="shared" si="761"/>
        <v>-1.5404755755588117E-2</v>
      </c>
      <c r="AE2253" s="478">
        <f t="shared" si="760"/>
        <v>-5.2318781614303533E-2</v>
      </c>
    </row>
    <row r="2254" spans="17:31" x14ac:dyDescent="0.3">
      <c r="Q2254" s="353">
        <v>2225</v>
      </c>
      <c r="R2254" s="54">
        <f t="shared" si="753"/>
        <v>1.7610547094408953E-60</v>
      </c>
      <c r="S2254" s="253">
        <f t="shared" si="748"/>
        <v>2.9448844702048225E-24</v>
      </c>
      <c r="T2254" s="253">
        <f t="shared" si="749"/>
        <v>1.3374737581362541E-24</v>
      </c>
      <c r="U2254">
        <f t="shared" si="754"/>
        <v>1.0974678384848802E-61</v>
      </c>
      <c r="V2254" s="253">
        <f t="shared" si="755"/>
        <v>1.3374737581362541E-24</v>
      </c>
      <c r="W2254" s="253">
        <f t="shared" si="756"/>
        <v>1.6074107120685684E-24</v>
      </c>
      <c r="X2254">
        <f t="shared" si="750"/>
        <v>113.65676595692612</v>
      </c>
      <c r="Y2254">
        <f t="shared" si="751"/>
        <v>15.595425926280697</v>
      </c>
      <c r="Z2254" s="55">
        <f t="shared" si="752"/>
        <v>8.5124747496230029</v>
      </c>
      <c r="AA2254" s="477">
        <f t="shared" si="757"/>
        <v>1.2450698239049549E-44</v>
      </c>
      <c r="AB2254" s="253">
        <f t="shared" si="758"/>
        <v>7070023533228239</v>
      </c>
      <c r="AC2254" s="261">
        <f t="shared" si="759"/>
        <v>2.0820402506986442E-8</v>
      </c>
      <c r="AD2254" s="435">
        <f t="shared" si="761"/>
        <v>-1.5404755755588055E-2</v>
      </c>
      <c r="AE2254" s="478">
        <f t="shared" si="760"/>
        <v>-5.2318781614303582E-2</v>
      </c>
    </row>
    <row r="2255" spans="17:31" x14ac:dyDescent="0.3">
      <c r="Q2255" s="353">
        <v>2226</v>
      </c>
      <c r="R2255" s="54">
        <f t="shared" si="753"/>
        <v>1.6523945274126896E-60</v>
      </c>
      <c r="S2255" s="253">
        <f t="shared" si="748"/>
        <v>2.8708111328840608E-24</v>
      </c>
      <c r="T2255" s="253">
        <f t="shared" si="749"/>
        <v>1.3038319817452085E-24</v>
      </c>
      <c r="U2255">
        <f t="shared" si="754"/>
        <v>1.0297521369450179E-61</v>
      </c>
      <c r="V2255" s="253">
        <f t="shared" si="755"/>
        <v>1.3038319817452085E-24</v>
      </c>
      <c r="W2255" s="253">
        <f t="shared" si="756"/>
        <v>1.5669791511388523E-24</v>
      </c>
      <c r="X2255">
        <f t="shared" si="750"/>
        <v>113.65676595692612</v>
      </c>
      <c r="Y2255">
        <f t="shared" si="751"/>
        <v>15.595425926280697</v>
      </c>
      <c r="Z2255" s="55">
        <f t="shared" si="752"/>
        <v>8.5124747496230029</v>
      </c>
      <c r="AA2255" s="477">
        <f t="shared" si="757"/>
        <v>1.1799292876935122E-44</v>
      </c>
      <c r="AB2255" s="253">
        <f t="shared" si="758"/>
        <v>7140723768560521</v>
      </c>
      <c r="AC2255" s="261">
        <f t="shared" si="759"/>
        <v>2.0499669291633353E-8</v>
      </c>
      <c r="AD2255" s="435">
        <f t="shared" si="761"/>
        <v>-1.5404755755584656E-2</v>
      </c>
      <c r="AE2255" s="478">
        <f t="shared" si="760"/>
        <v>-5.2318781614303506E-2</v>
      </c>
    </row>
    <row r="2256" spans="17:31" x14ac:dyDescent="0.3">
      <c r="Q2256" s="353">
        <v>2227</v>
      </c>
      <c r="R2256" s="54">
        <f t="shared" si="753"/>
        <v>1.5504388702894205E-60</v>
      </c>
      <c r="S2256" s="253">
        <f t="shared" si="748"/>
        <v>2.798600978773828E-24</v>
      </c>
      <c r="T2256" s="253">
        <f t="shared" si="749"/>
        <v>1.271036404475349E-24</v>
      </c>
      <c r="U2256">
        <f t="shared" si="754"/>
        <v>9.6621461363893974E-62</v>
      </c>
      <c r="V2256" s="253">
        <f t="shared" si="755"/>
        <v>1.271036404475349E-24</v>
      </c>
      <c r="W2256" s="253">
        <f t="shared" si="756"/>
        <v>1.527564574298479E-24</v>
      </c>
      <c r="X2256">
        <f t="shared" si="750"/>
        <v>113.65676595692612</v>
      </c>
      <c r="Y2256">
        <f t="shared" si="751"/>
        <v>15.595425926280697</v>
      </c>
      <c r="Z2256" s="55">
        <f t="shared" si="752"/>
        <v>8.5124747496230029</v>
      </c>
      <c r="AA2256" s="477">
        <f t="shared" si="757"/>
        <v>1.1181968249703545E-44</v>
      </c>
      <c r="AB2256" s="253">
        <f t="shared" si="758"/>
        <v>7212131006246126</v>
      </c>
      <c r="AC2256" s="261">
        <f t="shared" si="759"/>
        <v>2.0183876893125411E-8</v>
      </c>
      <c r="AD2256" s="435">
        <f t="shared" si="761"/>
        <v>-1.5404755755588148E-2</v>
      </c>
      <c r="AE2256" s="478">
        <f t="shared" si="760"/>
        <v>-5.2318781614303596E-2</v>
      </c>
    </row>
    <row r="2257" spans="17:31" x14ac:dyDescent="0.3">
      <c r="Q2257" s="353">
        <v>2228</v>
      </c>
      <c r="R2257" s="54">
        <f t="shared" si="753"/>
        <v>1.4547740570578424E-60</v>
      </c>
      <c r="S2257" s="253">
        <f t="shared" si="748"/>
        <v>2.7282071428103715E-24</v>
      </c>
      <c r="T2257" s="253">
        <f t="shared" si="749"/>
        <v>1.2390657416910386E-24</v>
      </c>
      <c r="U2257">
        <f t="shared" si="754"/>
        <v>9.0659746759942105E-62</v>
      </c>
      <c r="V2257" s="253">
        <f t="shared" si="755"/>
        <v>1.2390657416910386E-24</v>
      </c>
      <c r="W2257" s="253">
        <f t="shared" si="756"/>
        <v>1.4891414011193329E-24</v>
      </c>
      <c r="X2257">
        <f t="shared" si="750"/>
        <v>113.65676595692612</v>
      </c>
      <c r="Y2257">
        <f t="shared" si="751"/>
        <v>15.595425926280697</v>
      </c>
      <c r="Z2257" s="55">
        <f t="shared" si="752"/>
        <v>8.5124747496230029</v>
      </c>
      <c r="AA2257" s="477">
        <f t="shared" si="757"/>
        <v>1.0596941294829229E-44</v>
      </c>
      <c r="AB2257" s="253">
        <f t="shared" si="758"/>
        <v>7284252316308587</v>
      </c>
      <c r="AC2257" s="261">
        <f t="shared" si="759"/>
        <v>1.9872949199386026E-8</v>
      </c>
      <c r="AD2257" s="435">
        <f t="shared" si="761"/>
        <v>-1.5404755755584599E-2</v>
      </c>
      <c r="AE2257" s="478">
        <f t="shared" si="760"/>
        <v>-5.2318781614303561E-2</v>
      </c>
    </row>
    <row r="2258" spans="17:31" x14ac:dyDescent="0.3">
      <c r="Q2258" s="353">
        <v>2229</v>
      </c>
      <c r="R2258" s="54">
        <f t="shared" si="753"/>
        <v>1.3650119315529493E-60</v>
      </c>
      <c r="S2258" s="253">
        <f t="shared" si="748"/>
        <v>2.6595839387373613E-24</v>
      </c>
      <c r="T2258" s="253">
        <f t="shared" si="749"/>
        <v>1.2078992441338369E-24</v>
      </c>
      <c r="U2258">
        <f t="shared" si="754"/>
        <v>8.5065880463366965E-62</v>
      </c>
      <c r="V2258" s="253">
        <f t="shared" si="755"/>
        <v>1.2078992441338369E-24</v>
      </c>
      <c r="W2258" s="253">
        <f t="shared" si="756"/>
        <v>1.4516846946035244E-24</v>
      </c>
      <c r="X2258">
        <f t="shared" si="750"/>
        <v>113.65676595692612</v>
      </c>
      <c r="Y2258">
        <f t="shared" si="751"/>
        <v>15.595425926280697</v>
      </c>
      <c r="Z2258" s="55">
        <f t="shared" si="752"/>
        <v>8.5124747496230029</v>
      </c>
      <c r="AA2258" s="477">
        <f t="shared" si="757"/>
        <v>1.0042522237445463E-44</v>
      </c>
      <c r="AB2258" s="253">
        <f t="shared" si="758"/>
        <v>7357094839471673</v>
      </c>
      <c r="AC2258" s="261">
        <f t="shared" si="759"/>
        <v>1.9566811270826204E-8</v>
      </c>
      <c r="AD2258" s="435">
        <f t="shared" si="761"/>
        <v>-1.5404755755591649E-2</v>
      </c>
      <c r="AE2258" s="478">
        <f t="shared" si="760"/>
        <v>-5.2318781614303603E-2</v>
      </c>
    </row>
    <row r="2259" spans="17:31" x14ac:dyDescent="0.3">
      <c r="Q2259" s="353">
        <v>2230</v>
      </c>
      <c r="R2259" s="54">
        <f t="shared" si="753"/>
        <v>1.2807882875298136E-60</v>
      </c>
      <c r="S2259" s="253">
        <f t="shared" si="748"/>
        <v>2.5926868294550469E-24</v>
      </c>
      <c r="T2259" s="253">
        <f t="shared" si="749"/>
        <v>1.1775166844560218E-24</v>
      </c>
      <c r="U2259">
        <f t="shared" si="754"/>
        <v>7.9817165584728331E-62</v>
      </c>
      <c r="V2259" s="253">
        <f t="shared" si="755"/>
        <v>1.1775166844560218E-24</v>
      </c>
      <c r="W2259" s="253">
        <f t="shared" si="756"/>
        <v>1.4151701449990251E-24</v>
      </c>
      <c r="X2259">
        <f t="shared" si="750"/>
        <v>113.65676595692612</v>
      </c>
      <c r="Y2259">
        <f t="shared" si="751"/>
        <v>15.595425926280697</v>
      </c>
      <c r="Z2259" s="55">
        <f t="shared" si="752"/>
        <v>8.5124747496230029</v>
      </c>
      <c r="AA2259" s="477">
        <f t="shared" si="757"/>
        <v>9.5171097096477661E-45</v>
      </c>
      <c r="AB2259" s="253">
        <f t="shared" si="758"/>
        <v>7430665787866390</v>
      </c>
      <c r="AC2259" s="261">
        <f t="shared" si="759"/>
        <v>1.9265389322283572E-8</v>
      </c>
      <c r="AD2259" s="435">
        <f t="shared" si="761"/>
        <v>-1.5404755755581249E-2</v>
      </c>
      <c r="AE2259" s="478">
        <f t="shared" si="760"/>
        <v>-5.2318781614303651E-2</v>
      </c>
    </row>
    <row r="2260" spans="17:31" x14ac:dyDescent="0.3">
      <c r="Q2260" s="353">
        <v>2231</v>
      </c>
      <c r="R2260" s="54">
        <f t="shared" si="753"/>
        <v>1.2017613909112707E-60</v>
      </c>
      <c r="S2260" s="253">
        <f t="shared" si="748"/>
        <v>2.5274723981154145E-24</v>
      </c>
      <c r="T2260" s="253">
        <f t="shared" si="749"/>
        <v>1.1478983440929208E-24</v>
      </c>
      <c r="U2260">
        <f t="shared" si="754"/>
        <v>7.4892305672701206E-62</v>
      </c>
      <c r="V2260" s="253">
        <f t="shared" si="755"/>
        <v>1.1478983440929208E-24</v>
      </c>
      <c r="W2260" s="253">
        <f t="shared" si="756"/>
        <v>1.3795740540224938E-24</v>
      </c>
      <c r="X2260">
        <f t="shared" si="750"/>
        <v>113.65676595692612</v>
      </c>
      <c r="Y2260">
        <f t="shared" si="751"/>
        <v>15.595425926280697</v>
      </c>
      <c r="Z2260" s="55">
        <f t="shared" si="752"/>
        <v>8.5124747496230029</v>
      </c>
      <c r="AA2260" s="477">
        <f t="shared" si="757"/>
        <v>9.0191861251493368E-45</v>
      </c>
      <c r="AB2260" s="253">
        <f t="shared" si="758"/>
        <v>7504972445745054</v>
      </c>
      <c r="AC2260" s="261">
        <f t="shared" si="759"/>
        <v>1.8968610705237409E-8</v>
      </c>
      <c r="AD2260" s="435">
        <f t="shared" si="761"/>
        <v>-1.5404755755591682E-2</v>
      </c>
      <c r="AE2260" s="478">
        <f t="shared" si="760"/>
        <v>-5.231878161430354E-2</v>
      </c>
    </row>
    <row r="2261" spans="17:31" x14ac:dyDescent="0.3">
      <c r="Q2261" s="353">
        <v>2232</v>
      </c>
      <c r="R2261" s="54">
        <f t="shared" si="753"/>
        <v>1.1276105932155269E-60</v>
      </c>
      <c r="S2261" s="253">
        <f t="shared" si="748"/>
        <v>2.4638983199440234E-24</v>
      </c>
      <c r="T2261" s="253">
        <f t="shared" si="749"/>
        <v>1.119025000465276E-24</v>
      </c>
      <c r="U2261">
        <f t="shared" si="754"/>
        <v>7.0271318304573744E-62</v>
      </c>
      <c r="V2261" s="253">
        <f t="shared" si="755"/>
        <v>1.119025000465276E-24</v>
      </c>
      <c r="W2261" s="253">
        <f t="shared" si="756"/>
        <v>1.3448733194787474E-24</v>
      </c>
      <c r="X2261">
        <f t="shared" si="750"/>
        <v>113.65676595692612</v>
      </c>
      <c r="Y2261">
        <f t="shared" si="751"/>
        <v>15.595425926280697</v>
      </c>
      <c r="Z2261" s="55">
        <f t="shared" si="752"/>
        <v>8.5124747496230029</v>
      </c>
      <c r="AA2261" s="477">
        <f t="shared" si="757"/>
        <v>8.5473132959288921E-45</v>
      </c>
      <c r="AB2261" s="253">
        <f t="shared" si="758"/>
        <v>7580022170202505</v>
      </c>
      <c r="AC2261" s="261">
        <f t="shared" si="759"/>
        <v>1.8676403890300526E-8</v>
      </c>
      <c r="AD2261" s="435">
        <f t="shared" si="761"/>
        <v>-1.5404755755581107E-2</v>
      </c>
      <c r="AE2261" s="478">
        <f t="shared" si="760"/>
        <v>-5.2318781614303547E-2</v>
      </c>
    </row>
    <row r="2262" spans="17:31" x14ac:dyDescent="0.3">
      <c r="Q2262" s="353">
        <v>2233</v>
      </c>
      <c r="R2262" s="54">
        <f t="shared" si="753"/>
        <v>1.0580350305377311E-60</v>
      </c>
      <c r="S2262" s="253">
        <f t="shared" si="748"/>
        <v>2.4019233347709786E-24</v>
      </c>
      <c r="T2262" s="253">
        <f t="shared" si="749"/>
        <v>1.0908779145036778E-24</v>
      </c>
      <c r="U2262">
        <f t="shared" si="754"/>
        <v>6.5935454008363895E-62</v>
      </c>
      <c r="V2262" s="253">
        <f t="shared" si="755"/>
        <v>1.0908779145036778E-24</v>
      </c>
      <c r="W2262" s="253">
        <f t="shared" si="756"/>
        <v>1.3110454202673008E-24</v>
      </c>
      <c r="X2262">
        <f t="shared" si="750"/>
        <v>113.65676595692612</v>
      </c>
      <c r="Y2262">
        <f t="shared" si="751"/>
        <v>15.595425926280697</v>
      </c>
      <c r="Z2262" s="55">
        <f t="shared" si="752"/>
        <v>8.5124747496230029</v>
      </c>
      <c r="AA2262" s="477">
        <f t="shared" si="757"/>
        <v>8.1001282782101545E-45</v>
      </c>
      <c r="AB2262" s="253">
        <f t="shared" si="758"/>
        <v>7655822391904530</v>
      </c>
      <c r="AC2262" s="261">
        <f t="shared" si="759"/>
        <v>1.8388698449977733E-8</v>
      </c>
      <c r="AD2262" s="435">
        <f t="shared" si="761"/>
        <v>-1.5404755755587978E-2</v>
      </c>
      <c r="AE2262" s="478">
        <f t="shared" si="760"/>
        <v>-5.2318781614303637E-2</v>
      </c>
    </row>
    <row r="2263" spans="17:31" x14ac:dyDescent="0.3">
      <c r="Q2263" s="353">
        <v>2234</v>
      </c>
      <c r="R2263" s="54">
        <f t="shared" si="753"/>
        <v>9.9275240280667769E-61</v>
      </c>
      <c r="S2263" s="253">
        <f t="shared" si="748"/>
        <v>2.3415072202526642E-24</v>
      </c>
      <c r="T2263" s="253">
        <f t="shared" si="749"/>
        <v>1.0634388184867192E-24</v>
      </c>
      <c r="U2263">
        <f t="shared" si="754"/>
        <v>6.1867120187584494E-62</v>
      </c>
      <c r="V2263" s="253">
        <f t="shared" si="755"/>
        <v>1.0634388184867192E-24</v>
      </c>
      <c r="W2263" s="253">
        <f t="shared" si="756"/>
        <v>1.278068401765945E-24</v>
      </c>
      <c r="X2263">
        <f t="shared" si="750"/>
        <v>113.65676595692612</v>
      </c>
      <c r="Y2263">
        <f t="shared" si="751"/>
        <v>15.595425926280697</v>
      </c>
      <c r="Z2263" s="55">
        <f t="shared" si="752"/>
        <v>8.5124747496230029</v>
      </c>
      <c r="AA2263" s="477">
        <f t="shared" si="757"/>
        <v>7.676339435774632E-45</v>
      </c>
      <c r="AB2263" s="253">
        <f t="shared" si="758"/>
        <v>7732380615823575</v>
      </c>
      <c r="AC2263" s="261">
        <f t="shared" si="759"/>
        <v>1.8105425041692598E-8</v>
      </c>
      <c r="AD2263" s="435">
        <f t="shared" si="761"/>
        <v>-1.5404755755591705E-2</v>
      </c>
      <c r="AE2263" s="478">
        <f t="shared" si="760"/>
        <v>-5.2318781614303658E-2</v>
      </c>
    </row>
    <row r="2264" spans="17:31" x14ac:dyDescent="0.3">
      <c r="Q2264" s="353">
        <v>2235</v>
      </c>
      <c r="R2264" s="54">
        <f t="shared" si="753"/>
        <v>9.3149782836352462E-61</v>
      </c>
      <c r="S2264" s="253">
        <f t="shared" si="748"/>
        <v>2.2826107657670617E-24</v>
      </c>
      <c r="T2264" s="253">
        <f t="shared" si="749"/>
        <v>1.0366899041850723E-24</v>
      </c>
      <c r="U2264">
        <f t="shared" si="754"/>
        <v>5.8049809739984543E-62</v>
      </c>
      <c r="V2264" s="253">
        <f t="shared" si="755"/>
        <v>1.0366899041850723E-24</v>
      </c>
      <c r="W2264" s="253">
        <f t="shared" si="756"/>
        <v>1.2459208615819894E-24</v>
      </c>
      <c r="X2264">
        <f t="shared" si="750"/>
        <v>113.65676595692612</v>
      </c>
      <c r="Y2264">
        <f t="shared" si="751"/>
        <v>15.595425926280697</v>
      </c>
      <c r="Z2264" s="55">
        <f t="shared" si="752"/>
        <v>8.5124747496230029</v>
      </c>
      <c r="AA2264" s="477">
        <f t="shared" si="757"/>
        <v>7.2747227092370722E-45</v>
      </c>
      <c r="AB2264" s="253">
        <f t="shared" si="758"/>
        <v>7809704421981811</v>
      </c>
      <c r="AC2264" s="261">
        <f t="shared" si="759"/>
        <v>1.782651539107434E-8</v>
      </c>
      <c r="AD2264" s="435">
        <f t="shared" si="761"/>
        <v>-1.5404755755581223E-2</v>
      </c>
      <c r="AE2264" s="478">
        <f t="shared" si="760"/>
        <v>-5.2318781614303637E-2</v>
      </c>
    </row>
    <row r="2265" spans="17:31" x14ac:dyDescent="0.3">
      <c r="Q2265" s="353">
        <v>2236</v>
      </c>
      <c r="R2265" s="54">
        <f t="shared" si="753"/>
        <v>8.740227692150252E-61</v>
      </c>
      <c r="S2265" s="253">
        <f t="shared" si="748"/>
        <v>2.2251957469656936E-24</v>
      </c>
      <c r="T2265" s="253">
        <f t="shared" si="749"/>
        <v>1.0106138113037822E-24</v>
      </c>
      <c r="U2265">
        <f t="shared" si="754"/>
        <v>5.446803408064002E-62</v>
      </c>
      <c r="V2265" s="253">
        <f t="shared" si="755"/>
        <v>1.0106138113037822E-24</v>
      </c>
      <c r="W2265" s="253">
        <f t="shared" si="756"/>
        <v>1.2145819356619113E-24</v>
      </c>
      <c r="X2265">
        <f t="shared" si="750"/>
        <v>113.65676595692612</v>
      </c>
      <c r="Y2265">
        <f t="shared" si="751"/>
        <v>15.595425926280697</v>
      </c>
      <c r="Z2265" s="55">
        <f t="shared" si="752"/>
        <v>8.5124747496230029</v>
      </c>
      <c r="AA2265" s="477">
        <f t="shared" si="757"/>
        <v>6.8941180805078833E-45</v>
      </c>
      <c r="AB2265" s="253">
        <f t="shared" si="758"/>
        <v>7887801466201629</v>
      </c>
      <c r="AC2265" s="261">
        <f t="shared" si="759"/>
        <v>1.7551902275501545E-8</v>
      </c>
      <c r="AD2265" s="435">
        <f t="shared" si="761"/>
        <v>-1.5404755755591614E-2</v>
      </c>
      <c r="AE2265" s="478">
        <f t="shared" si="760"/>
        <v>-5.231878161430354E-2</v>
      </c>
    </row>
    <row r="2266" spans="17:31" x14ac:dyDescent="0.3">
      <c r="Q2266" s="353">
        <v>2237</v>
      </c>
      <c r="R2266" s="54">
        <f t="shared" si="753"/>
        <v>8.2009402260053001E-61</v>
      </c>
      <c r="S2266" s="253">
        <f t="shared" si="748"/>
        <v>2.1692249009656479E-24</v>
      </c>
      <c r="T2266" s="253">
        <f t="shared" si="749"/>
        <v>9.8519361621526655E-25</v>
      </c>
      <c r="U2266">
        <f t="shared" si="754"/>
        <v>5.1107260297638187E-62</v>
      </c>
      <c r="V2266" s="253">
        <f t="shared" si="755"/>
        <v>9.8519361621526655E-25</v>
      </c>
      <c r="W2266" s="253">
        <f t="shared" si="756"/>
        <v>1.1840312847503814E-24</v>
      </c>
      <c r="X2266">
        <f t="shared" si="750"/>
        <v>113.65676595692612</v>
      </c>
      <c r="Y2266">
        <f t="shared" si="751"/>
        <v>15.595425926280697</v>
      </c>
      <c r="Z2266" s="55">
        <f t="shared" si="752"/>
        <v>8.5124747496230029</v>
      </c>
      <c r="AA2266" s="477">
        <f t="shared" si="757"/>
        <v>6.5334262222305692E-45</v>
      </c>
      <c r="AB2266" s="253">
        <f t="shared" si="758"/>
        <v>7966679480863645</v>
      </c>
      <c r="AC2266" s="261">
        <f t="shared" si="759"/>
        <v>1.7281519507901616E-8</v>
      </c>
      <c r="AD2266" s="435">
        <f t="shared" si="761"/>
        <v>-1.5404755755581078E-2</v>
      </c>
      <c r="AE2266" s="478">
        <f t="shared" si="760"/>
        <v>-5.2318781614303631E-2</v>
      </c>
    </row>
    <row r="2267" spans="17:31" x14ac:dyDescent="0.3">
      <c r="Q2267" s="353">
        <v>2238</v>
      </c>
      <c r="R2267" s="54">
        <f t="shared" si="753"/>
        <v>7.6949277478108632E-61</v>
      </c>
      <c r="S2267" s="253">
        <f t="shared" si="748"/>
        <v>2.1146619021656816E-24</v>
      </c>
      <c r="T2267" s="253">
        <f t="shared" si="749"/>
        <v>9.6041282097575111E-25</v>
      </c>
      <c r="U2267">
        <f t="shared" si="754"/>
        <v>4.7953852185367018E-62</v>
      </c>
      <c r="V2267" s="253">
        <f t="shared" si="755"/>
        <v>9.6041282097575111E-25</v>
      </c>
      <c r="W2267" s="253">
        <f t="shared" si="756"/>
        <v>1.1542490811899304E-24</v>
      </c>
      <c r="X2267">
        <f t="shared" si="750"/>
        <v>113.65676595692612</v>
      </c>
      <c r="Y2267">
        <f t="shared" si="751"/>
        <v>15.595425926280697</v>
      </c>
      <c r="Z2267" s="55">
        <f t="shared" si="752"/>
        <v>8.5124747496230029</v>
      </c>
      <c r="AA2267" s="477">
        <f t="shared" si="757"/>
        <v>6.1916053225165241E-45</v>
      </c>
      <c r="AB2267" s="253">
        <f t="shared" si="758"/>
        <v>8046346275672282</v>
      </c>
      <c r="AC2267" s="261">
        <f t="shared" si="759"/>
        <v>1.7015301920796898E-8</v>
      </c>
      <c r="AD2267" s="435">
        <f t="shared" si="761"/>
        <v>-1.5404755755591713E-2</v>
      </c>
      <c r="AE2267" s="478">
        <f t="shared" si="760"/>
        <v>-5.2318781614303499E-2</v>
      </c>
    </row>
    <row r="2268" spans="17:31" x14ac:dyDescent="0.3">
      <c r="Q2268" s="353">
        <v>2239</v>
      </c>
      <c r="R2268" s="54">
        <f t="shared" si="753"/>
        <v>7.2201371321141599E-61</v>
      </c>
      <c r="S2268" s="253">
        <f t="shared" si="748"/>
        <v>2.0614713386704731E-24</v>
      </c>
      <c r="T2268" s="253">
        <f t="shared" si="749"/>
        <v>9.3625534261790785E-25</v>
      </c>
      <c r="U2268">
        <f t="shared" si="754"/>
        <v>4.4995014916154654E-62</v>
      </c>
      <c r="V2268" s="253">
        <f t="shared" si="755"/>
        <v>9.3625534261790785E-25</v>
      </c>
      <c r="W2268" s="253">
        <f t="shared" si="756"/>
        <v>1.1252159960525652E-24</v>
      </c>
      <c r="X2268">
        <f t="shared" si="750"/>
        <v>113.65676595692612</v>
      </c>
      <c r="Y2268">
        <f t="shared" si="751"/>
        <v>15.595425926280697</v>
      </c>
      <c r="Z2268" s="55">
        <f t="shared" si="752"/>
        <v>8.5124747496230029</v>
      </c>
      <c r="AA2268" s="477">
        <f t="shared" si="757"/>
        <v>5.8676680758058218E-45</v>
      </c>
      <c r="AB2268" s="253">
        <f t="shared" si="758"/>
        <v>8126809738429005</v>
      </c>
      <c r="AC2268" s="261">
        <f t="shared" si="759"/>
        <v>1.6753185350599494E-8</v>
      </c>
      <c r="AD2268" s="435">
        <f t="shared" si="761"/>
        <v>-1.5404755755584493E-2</v>
      </c>
      <c r="AE2268" s="478">
        <f t="shared" si="760"/>
        <v>-5.2318781614303679E-2</v>
      </c>
    </row>
    <row r="2269" spans="17:31" x14ac:dyDescent="0.3">
      <c r="Q2269" s="353">
        <v>2240</v>
      </c>
      <c r="R2269" s="54">
        <f t="shared" si="753"/>
        <v>6.7746419349245103E-61</v>
      </c>
      <c r="S2269" s="253">
        <f t="shared" si="748"/>
        <v>2.0096186893080348E-24</v>
      </c>
      <c r="T2269" s="253">
        <f t="shared" si="749"/>
        <v>9.127055027128884E-25</v>
      </c>
      <c r="U2269">
        <f t="shared" si="754"/>
        <v>4.2218743125766368E-62</v>
      </c>
      <c r="V2269" s="253">
        <f t="shared" si="755"/>
        <v>9.127055027128884E-25</v>
      </c>
      <c r="W2269" s="253">
        <f t="shared" si="756"/>
        <v>1.0969131865951464E-24</v>
      </c>
      <c r="X2269">
        <f t="shared" si="750"/>
        <v>113.65676595692612</v>
      </c>
      <c r="Y2269">
        <f t="shared" si="751"/>
        <v>15.595425926280697</v>
      </c>
      <c r="Z2269" s="55">
        <f t="shared" si="752"/>
        <v>8.5124747496230029</v>
      </c>
      <c r="AA2269" s="477">
        <f t="shared" si="757"/>
        <v>5.5606788311625163E-45</v>
      </c>
      <c r="AB2269" s="253">
        <f t="shared" si="758"/>
        <v>8208077835813295</v>
      </c>
      <c r="AC2269" s="261">
        <f t="shared" si="759"/>
        <v>1.6495106622145412E-8</v>
      </c>
      <c r="AD2269" s="435">
        <f t="shared" si="761"/>
        <v>-1.5404755755588093E-2</v>
      </c>
      <c r="AE2269" s="478">
        <f t="shared" si="760"/>
        <v>-5.231878161430354E-2</v>
      </c>
    </row>
    <row r="2270" spans="17:31" x14ac:dyDescent="0.3">
      <c r="Q2270" s="353">
        <v>2241</v>
      </c>
      <c r="R2270" s="54">
        <f t="shared" si="753"/>
        <v>6.3566345772436539E-61</v>
      </c>
      <c r="S2270" s="253">
        <f t="shared" si="748"/>
        <v>1.9590703012251333E-24</v>
      </c>
      <c r="T2270" s="253">
        <f t="shared" si="749"/>
        <v>8.8974801719486881E-25</v>
      </c>
      <c r="U2270">
        <f t="shared" si="754"/>
        <v>3.9613772202117826E-62</v>
      </c>
      <c r="V2270" s="253">
        <f t="shared" si="755"/>
        <v>8.8974801719486881E-25</v>
      </c>
      <c r="W2270" s="253">
        <f t="shared" si="756"/>
        <v>1.0693222840302645E-24</v>
      </c>
      <c r="X2270">
        <f t="shared" si="750"/>
        <v>113.65676595692612</v>
      </c>
      <c r="Y2270">
        <f t="shared" si="751"/>
        <v>15.595425926280697</v>
      </c>
      <c r="Z2270" s="55">
        <f t="shared" si="752"/>
        <v>8.5124747496230029</v>
      </c>
      <c r="AA2270" s="477">
        <f t="shared" si="757"/>
        <v>5.2697508897676436E-45</v>
      </c>
      <c r="AB2270" s="253">
        <f t="shared" si="758"/>
        <v>8290158614171428</v>
      </c>
      <c r="AC2270" s="261">
        <f t="shared" si="759"/>
        <v>1.6241003533468875E-8</v>
      </c>
      <c r="AD2270" s="435">
        <f t="shared" si="761"/>
        <v>-1.5404755755588322E-2</v>
      </c>
      <c r="AE2270" s="478">
        <f t="shared" si="760"/>
        <v>-5.2318781614303617E-2</v>
      </c>
    </row>
    <row r="2271" spans="17:31" x14ac:dyDescent="0.3">
      <c r="Q2271" s="353">
        <v>2242</v>
      </c>
      <c r="R2271" s="54">
        <f t="shared" si="753"/>
        <v>5.9644190108860523E-61</v>
      </c>
      <c r="S2271" s="253">
        <f t="shared" ref="S2271:S2334" si="762">$C$11*R2271^$C$7</f>
        <v>1.9097933680462767E-24</v>
      </c>
      <c r="T2271" s="253">
        <f t="shared" ref="T2271:T2334" si="763">$C$8*S2271</f>
        <v>8.6736798644155009E-25</v>
      </c>
      <c r="U2271">
        <f t="shared" si="754"/>
        <v>3.7169532579560854E-62</v>
      </c>
      <c r="V2271" s="253">
        <f t="shared" si="755"/>
        <v>8.6736798644155009E-25</v>
      </c>
      <c r="W2271" s="253">
        <f t="shared" si="756"/>
        <v>1.0424253816047266E-24</v>
      </c>
      <c r="X2271">
        <f t="shared" ref="X2271:X2334" si="764">(($C$8*$C$11)/($C$9+$C$10))^(1/(1-$C$7))</f>
        <v>113.65676595692612</v>
      </c>
      <c r="Y2271">
        <f t="shared" ref="Y2271:Y2334" si="765">$C$11*$C$17^$C$7</f>
        <v>15.595425926280697</v>
      </c>
      <c r="Z2271" s="55">
        <f t="shared" ref="Z2271:Z2334" si="766">(1-$C$8)*Y2271</f>
        <v>8.5124747496230029</v>
      </c>
      <c r="AA2271" s="477">
        <f t="shared" si="757"/>
        <v>4.994043943804108E-45</v>
      </c>
      <c r="AB2271" s="253">
        <f t="shared" si="758"/>
        <v>8373060200313142</v>
      </c>
      <c r="AC2271" s="261">
        <f t="shared" si="759"/>
        <v>1.599081484081026E-8</v>
      </c>
      <c r="AD2271" s="435">
        <f t="shared" si="761"/>
        <v>-1.5404755755580903E-2</v>
      </c>
      <c r="AE2271" s="478">
        <f t="shared" si="760"/>
        <v>-5.2318781614303631E-2</v>
      </c>
    </row>
    <row r="2272" spans="17:31" x14ac:dyDescent="0.3">
      <c r="Q2272" s="353">
        <v>2243</v>
      </c>
      <c r="R2272" s="54">
        <f t="shared" ref="R2272:R2335" si="767">AA2272/AB2272</f>
        <v>5.5964038368309947E-61</v>
      </c>
      <c r="S2272" s="253">
        <f t="shared" si="762"/>
        <v>1.8617559085820664E-24</v>
      </c>
      <c r="T2272" s="253">
        <f t="shared" si="763"/>
        <v>8.4555088560416261E-25</v>
      </c>
      <c r="U2272">
        <f t="shared" ref="U2272:U2335" si="768">($C$9+$C$10)*R2272</f>
        <v>3.4876106853292145E-62</v>
      </c>
      <c r="V2272" s="253">
        <f t="shared" ref="V2272:V2335" si="769">T2272-U2272</f>
        <v>8.4555088560416261E-25</v>
      </c>
      <c r="W2272" s="253">
        <f t="shared" ref="W2272:W2335" si="770">(1-$C$8)*S2272</f>
        <v>1.0162050229779038E-24</v>
      </c>
      <c r="X2272">
        <f t="shared" si="764"/>
        <v>113.65676595692612</v>
      </c>
      <c r="Y2272">
        <f t="shared" si="765"/>
        <v>15.595425926280697</v>
      </c>
      <c r="Z2272" s="55">
        <f t="shared" si="766"/>
        <v>8.5124747496230029</v>
      </c>
      <c r="AA2272" s="477">
        <f t="shared" ref="AA2272:AA2335" si="771">AA2271*(1-$C$9)</f>
        <v>4.7327616493359857E-45</v>
      </c>
      <c r="AB2272" s="253">
        <f t="shared" ref="AB2272:AB2335" si="772">AB2271*(1+$C$10)</f>
        <v>8456790802316273</v>
      </c>
      <c r="AC2272" s="261">
        <f t="shared" ref="AC2272:AC2335" si="773">$C$11*(AA2272^$C$7)*(AB2272^(1-$C$7))</f>
        <v>1.5744480243854687E-8</v>
      </c>
      <c r="AD2272" s="435">
        <f t="shared" si="761"/>
        <v>-1.5404755755591727E-2</v>
      </c>
      <c r="AE2272" s="478">
        <f t="shared" ref="AE2272:AE2335" si="774">(AA2272-AA2271)/AA2271</f>
        <v>-5.2318781614303533E-2</v>
      </c>
    </row>
    <row r="2273" spans="17:31" x14ac:dyDescent="0.3">
      <c r="Q2273" s="353">
        <v>2244</v>
      </c>
      <c r="R2273" s="54">
        <f t="shared" si="767"/>
        <v>5.2510958481845383E-61</v>
      </c>
      <c r="S2273" s="253">
        <f t="shared" si="762"/>
        <v>1.8149267460730849E-24</v>
      </c>
      <c r="T2273" s="253">
        <f t="shared" si="763"/>
        <v>8.2428255518069272E-25</v>
      </c>
      <c r="U2273">
        <f t="shared" si="768"/>
        <v>3.2724189539878854E-62</v>
      </c>
      <c r="V2273" s="253">
        <f t="shared" si="769"/>
        <v>8.2428255518069272E-25</v>
      </c>
      <c r="W2273" s="253">
        <f t="shared" si="770"/>
        <v>9.9064419089239214E-25</v>
      </c>
      <c r="X2273">
        <f t="shared" si="764"/>
        <v>113.65676595692612</v>
      </c>
      <c r="Y2273">
        <f t="shared" si="765"/>
        <v>15.595425926280697</v>
      </c>
      <c r="Z2273" s="55">
        <f t="shared" si="766"/>
        <v>8.5124747496230029</v>
      </c>
      <c r="AA2273" s="477">
        <f t="shared" si="771"/>
        <v>4.4851493261718253E-45</v>
      </c>
      <c r="AB2273" s="253">
        <f t="shared" si="772"/>
        <v>8541358710339436</v>
      </c>
      <c r="AC2273" s="261">
        <f t="shared" si="773"/>
        <v>1.5501940371199477E-8</v>
      </c>
      <c r="AD2273" s="435">
        <f t="shared" ref="AD2273:AD2336" si="775">(AC2273-AC2272)/AC2272</f>
        <v>-1.5404755755584719E-2</v>
      </c>
      <c r="AE2273" s="478">
        <f t="shared" si="774"/>
        <v>-5.2318781614303526E-2</v>
      </c>
    </row>
    <row r="2274" spans="17:31" x14ac:dyDescent="0.3">
      <c r="Q2274" s="353">
        <v>2245</v>
      </c>
      <c r="R2274" s="54">
        <f t="shared" si="767"/>
        <v>4.9270939715520745E-61</v>
      </c>
      <c r="S2274" s="253">
        <f t="shared" si="762"/>
        <v>1.76927548795599E-24</v>
      </c>
      <c r="T2274" s="253">
        <f t="shared" si="763"/>
        <v>8.0354919182628166E-25</v>
      </c>
      <c r="U2274">
        <f t="shared" si="768"/>
        <v>3.0705049320630549E-62</v>
      </c>
      <c r="V2274" s="253">
        <f t="shared" si="769"/>
        <v>8.0354919182628166E-25</v>
      </c>
      <c r="W2274" s="253">
        <f t="shared" si="770"/>
        <v>9.6572629612970841E-25</v>
      </c>
      <c r="X2274">
        <f t="shared" si="764"/>
        <v>113.65676595692612</v>
      </c>
      <c r="Y2274">
        <f t="shared" si="765"/>
        <v>15.595425926280697</v>
      </c>
      <c r="Z2274" s="55">
        <f t="shared" si="766"/>
        <v>8.5124747496230029</v>
      </c>
      <c r="AA2274" s="477">
        <f t="shared" si="771"/>
        <v>4.2504917780683005E-45</v>
      </c>
      <c r="AB2274" s="253">
        <f t="shared" si="772"/>
        <v>8626772297442830</v>
      </c>
      <c r="AC2274" s="261">
        <f t="shared" si="773"/>
        <v>1.5263136766043458E-8</v>
      </c>
      <c r="AD2274" s="435">
        <f t="shared" si="775"/>
        <v>-1.5404755755588091E-2</v>
      </c>
      <c r="AE2274" s="478">
        <f t="shared" si="774"/>
        <v>-5.2318781614303617E-2</v>
      </c>
    </row>
    <row r="2275" spans="17:31" x14ac:dyDescent="0.3">
      <c r="Q2275" s="353">
        <v>2246</v>
      </c>
      <c r="R2275" s="54">
        <f t="shared" si="767"/>
        <v>4.6230835822389009E-61</v>
      </c>
      <c r="S2275" s="253">
        <f t="shared" si="762"/>
        <v>1.7247725061383008E-24</v>
      </c>
      <c r="T2275" s="253">
        <f t="shared" si="763"/>
        <v>7.8333733939465323E-25</v>
      </c>
      <c r="U2275">
        <f t="shared" si="768"/>
        <v>2.881049361462184E-62</v>
      </c>
      <c r="V2275" s="253">
        <f t="shared" si="769"/>
        <v>7.8333733939465323E-25</v>
      </c>
      <c r="W2275" s="253">
        <f t="shared" si="770"/>
        <v>9.4143516674364752E-25</v>
      </c>
      <c r="X2275">
        <f t="shared" si="764"/>
        <v>113.65676595692612</v>
      </c>
      <c r="Y2275">
        <f t="shared" si="765"/>
        <v>15.595425926280697</v>
      </c>
      <c r="Z2275" s="55">
        <f t="shared" si="766"/>
        <v>8.5124747496230029</v>
      </c>
      <c r="AA2275" s="477">
        <f t="shared" si="771"/>
        <v>4.0281112269781525E-45</v>
      </c>
      <c r="AB2275" s="253">
        <f t="shared" si="772"/>
        <v>8713040020417258</v>
      </c>
      <c r="AC2275" s="261">
        <f t="shared" si="773"/>
        <v>1.5028011872098473E-8</v>
      </c>
      <c r="AD2275" s="435">
        <f t="shared" si="775"/>
        <v>-1.5404755755584752E-2</v>
      </c>
      <c r="AE2275" s="478">
        <f t="shared" si="774"/>
        <v>-5.2318781614303519E-2</v>
      </c>
    </row>
    <row r="2276" spans="17:31" x14ac:dyDescent="0.3">
      <c r="Q2276" s="353">
        <v>2247</v>
      </c>
      <c r="R2276" s="54">
        <f t="shared" si="767"/>
        <v>4.337831170212942E-61</v>
      </c>
      <c r="S2276" s="253">
        <f t="shared" si="762"/>
        <v>1.6813889177695955E-24</v>
      </c>
      <c r="T2276" s="253">
        <f t="shared" si="763"/>
        <v>7.6363388020499854E-25</v>
      </c>
      <c r="U2276">
        <f t="shared" si="768"/>
        <v>2.7032835337621933E-62</v>
      </c>
      <c r="V2276" s="253">
        <f t="shared" si="769"/>
        <v>7.6363388020499854E-25</v>
      </c>
      <c r="W2276" s="253">
        <f t="shared" si="770"/>
        <v>9.1775503756459705E-25</v>
      </c>
      <c r="X2276">
        <f t="shared" si="764"/>
        <v>113.65676595692612</v>
      </c>
      <c r="Y2276">
        <f t="shared" si="765"/>
        <v>15.595425926280697</v>
      </c>
      <c r="Z2276" s="55">
        <f t="shared" si="766"/>
        <v>8.5124747496230029</v>
      </c>
      <c r="AA2276" s="477">
        <f t="shared" si="771"/>
        <v>3.817365355375758E-45</v>
      </c>
      <c r="AB2276" s="253">
        <f t="shared" si="772"/>
        <v>8800170420621431</v>
      </c>
      <c r="AC2276" s="261">
        <f t="shared" si="773"/>
        <v>1.4796509019716722E-8</v>
      </c>
      <c r="AD2276" s="435">
        <f t="shared" si="775"/>
        <v>-1.5404755755587772E-2</v>
      </c>
      <c r="AE2276" s="478">
        <f t="shared" si="774"/>
        <v>-5.2318781614303589E-2</v>
      </c>
    </row>
    <row r="2277" spans="17:31" x14ac:dyDescent="0.3">
      <c r="Q2277" s="353">
        <v>2248</v>
      </c>
      <c r="R2277" s="54">
        <f t="shared" si="767"/>
        <v>4.0701793351869823E-61</v>
      </c>
      <c r="S2277" s="253">
        <f t="shared" si="762"/>
        <v>1.6390965664962447E-24</v>
      </c>
      <c r="T2277" s="253">
        <f t="shared" si="763"/>
        <v>7.4442602652846604E-25</v>
      </c>
      <c r="U2277">
        <f t="shared" si="768"/>
        <v>2.5364861712056892E-62</v>
      </c>
      <c r="V2277" s="253">
        <f t="shared" si="769"/>
        <v>7.4442602652846604E-25</v>
      </c>
      <c r="W2277" s="253">
        <f t="shared" si="770"/>
        <v>8.946705399677787E-25</v>
      </c>
      <c r="X2277">
        <f t="shared" si="764"/>
        <v>113.65676595692612</v>
      </c>
      <c r="Y2277">
        <f t="shared" si="765"/>
        <v>15.595425926280697</v>
      </c>
      <c r="Z2277" s="55">
        <f t="shared" si="766"/>
        <v>8.5124747496230029</v>
      </c>
      <c r="AA2277" s="477">
        <f t="shared" si="771"/>
        <v>3.6176454510058454E-45</v>
      </c>
      <c r="AB2277" s="253">
        <f t="shared" si="772"/>
        <v>8888172124827645</v>
      </c>
      <c r="AC2277" s="261">
        <f t="shared" si="773"/>
        <v>1.4568572412232576E-8</v>
      </c>
      <c r="AD2277" s="435">
        <f t="shared" si="775"/>
        <v>-1.5404755755591765E-2</v>
      </c>
      <c r="AE2277" s="478">
        <f t="shared" si="774"/>
        <v>-5.2318781614303575E-2</v>
      </c>
    </row>
    <row r="2278" spans="17:31" x14ac:dyDescent="0.3">
      <c r="Q2278" s="353">
        <v>2249</v>
      </c>
      <c r="R2278" s="54">
        <f t="shared" si="767"/>
        <v>3.8190420905131516E-61</v>
      </c>
      <c r="S2278" s="253">
        <f t="shared" si="762"/>
        <v>1.5978680041876748E-24</v>
      </c>
      <c r="T2278" s="253">
        <f t="shared" si="763"/>
        <v>7.2570131228880609E-25</v>
      </c>
      <c r="U2278">
        <f t="shared" si="768"/>
        <v>2.3799805001452252E-62</v>
      </c>
      <c r="V2278" s="253">
        <f t="shared" si="769"/>
        <v>7.2570131228880609E-25</v>
      </c>
      <c r="W2278" s="253">
        <f t="shared" si="770"/>
        <v>8.7216669189886873E-25</v>
      </c>
      <c r="X2278">
        <f t="shared" si="764"/>
        <v>113.65676595692612</v>
      </c>
      <c r="Y2278">
        <f t="shared" si="765"/>
        <v>15.595425926280697</v>
      </c>
      <c r="Z2278" s="55">
        <f t="shared" si="766"/>
        <v>8.5124747496230029</v>
      </c>
      <c r="AA2278" s="477">
        <f t="shared" si="771"/>
        <v>3.4283746486966919E-45</v>
      </c>
      <c r="AB2278" s="253">
        <f t="shared" si="772"/>
        <v>8977053846075922</v>
      </c>
      <c r="AC2278" s="261">
        <f t="shared" si="773"/>
        <v>1.4344147112514533E-8</v>
      </c>
      <c r="AD2278" s="435">
        <f t="shared" si="775"/>
        <v>-1.5404755755588187E-2</v>
      </c>
      <c r="AE2278" s="478">
        <f t="shared" si="774"/>
        <v>-5.2318781614303533E-2</v>
      </c>
    </row>
    <row r="2279" spans="17:31" x14ac:dyDescent="0.3">
      <c r="Q2279" s="353">
        <v>2250</v>
      </c>
      <c r="R2279" s="54">
        <f t="shared" si="767"/>
        <v>3.5834004568354061E-61</v>
      </c>
      <c r="S2279" s="253">
        <f t="shared" si="762"/>
        <v>1.5576764731222764E-24</v>
      </c>
      <c r="T2279" s="253">
        <f t="shared" si="763"/>
        <v>7.0744758497177164E-25</v>
      </c>
      <c r="U2279">
        <f t="shared" si="768"/>
        <v>2.2331315050612139E-62</v>
      </c>
      <c r="V2279" s="253">
        <f t="shared" si="769"/>
        <v>7.0744758497177164E-25</v>
      </c>
      <c r="W2279" s="253">
        <f t="shared" si="770"/>
        <v>8.5022888815050481E-25</v>
      </c>
      <c r="X2279">
        <f t="shared" si="764"/>
        <v>113.65676595692612</v>
      </c>
      <c r="Y2279">
        <f t="shared" si="765"/>
        <v>15.595425926280697</v>
      </c>
      <c r="Z2279" s="55">
        <f t="shared" si="766"/>
        <v>8.5124747496230029</v>
      </c>
      <c r="AA2279" s="477">
        <f t="shared" si="771"/>
        <v>3.2490062641595148E-45</v>
      </c>
      <c r="AB2279" s="253">
        <f t="shared" si="772"/>
        <v>9066824384536682</v>
      </c>
      <c r="AC2279" s="261">
        <f t="shared" si="773"/>
        <v>1.4123179029724122E-8</v>
      </c>
      <c r="AD2279" s="435">
        <f t="shared" si="775"/>
        <v>-1.5404755755581102E-2</v>
      </c>
      <c r="AE2279" s="478">
        <f t="shared" si="774"/>
        <v>-5.2318781614303637E-2</v>
      </c>
    </row>
    <row r="2280" spans="17:31" x14ac:dyDescent="0.3">
      <c r="Q2280" s="353">
        <v>2251</v>
      </c>
      <c r="R2280" s="54">
        <f t="shared" si="767"/>
        <v>3.3622983276214249E-61</v>
      </c>
      <c r="S2280" s="253">
        <f t="shared" si="762"/>
        <v>1.5184958886213921E-24</v>
      </c>
      <c r="T2280" s="253">
        <f t="shared" si="763"/>
        <v>6.8965299773802247E-25</v>
      </c>
      <c r="U2280">
        <f t="shared" si="768"/>
        <v>2.0953433520117777E-62</v>
      </c>
      <c r="V2280" s="253">
        <f t="shared" si="769"/>
        <v>6.8965299773802247E-25</v>
      </c>
      <c r="W2280" s="253">
        <f t="shared" si="770"/>
        <v>8.2884289088336957E-25</v>
      </c>
      <c r="X2280">
        <f t="shared" si="764"/>
        <v>113.65676595692612</v>
      </c>
      <c r="Y2280">
        <f t="shared" si="765"/>
        <v>15.595425926280697</v>
      </c>
      <c r="Z2280" s="55">
        <f t="shared" si="766"/>
        <v>8.5124747496230029</v>
      </c>
      <c r="AA2280" s="477">
        <f t="shared" si="771"/>
        <v>3.0790222149614489E-45</v>
      </c>
      <c r="AB2280" s="253">
        <f t="shared" si="772"/>
        <v>9157492628382048</v>
      </c>
      <c r="AC2280" s="261">
        <f t="shared" si="773"/>
        <v>1.3905614906278827E-8</v>
      </c>
      <c r="AD2280" s="435">
        <f t="shared" si="775"/>
        <v>-1.5404755755584665E-2</v>
      </c>
      <c r="AE2280" s="478">
        <f t="shared" si="774"/>
        <v>-5.2318781614303554E-2</v>
      </c>
    </row>
    <row r="2281" spans="17:31" x14ac:dyDescent="0.3">
      <c r="Q2281" s="353">
        <v>2252</v>
      </c>
      <c r="R2281" s="54">
        <f t="shared" si="767"/>
        <v>3.1548385897984774E-61</v>
      </c>
      <c r="S2281" s="253">
        <f t="shared" si="762"/>
        <v>1.4803008221201076E-24</v>
      </c>
      <c r="T2281" s="253">
        <f t="shared" si="763"/>
        <v>6.723060017344122E-25</v>
      </c>
      <c r="U2281">
        <f t="shared" si="768"/>
        <v>1.9660569710602884E-62</v>
      </c>
      <c r="V2281" s="253">
        <f t="shared" si="769"/>
        <v>6.723060017344122E-25</v>
      </c>
      <c r="W2281" s="253">
        <f t="shared" si="770"/>
        <v>8.0799482038569539E-25</v>
      </c>
      <c r="X2281">
        <f t="shared" si="764"/>
        <v>113.65676595692612</v>
      </c>
      <c r="Y2281">
        <f t="shared" si="765"/>
        <v>15.595425926280697</v>
      </c>
      <c r="Z2281" s="55">
        <f t="shared" si="766"/>
        <v>8.5124747496230029</v>
      </c>
      <c r="AA2281" s="477">
        <f t="shared" si="771"/>
        <v>2.9179315241112918E-45</v>
      </c>
      <c r="AB2281" s="253">
        <f t="shared" si="772"/>
        <v>9249067554665868</v>
      </c>
      <c r="AC2281" s="261">
        <f t="shared" si="773"/>
        <v>1.3691402305016335E-8</v>
      </c>
      <c r="AD2281" s="435">
        <f t="shared" si="775"/>
        <v>-1.5404755755588218E-2</v>
      </c>
      <c r="AE2281" s="478">
        <f t="shared" si="774"/>
        <v>-5.2318781614303492E-2</v>
      </c>
    </row>
    <row r="2282" spans="17:31" x14ac:dyDescent="0.3">
      <c r="Q2282" s="353">
        <v>2253</v>
      </c>
      <c r="R2282" s="54">
        <f t="shared" si="767"/>
        <v>2.9601794837529046E-61</v>
      </c>
      <c r="S2282" s="253">
        <f t="shared" si="762"/>
        <v>1.4430664846639161E-24</v>
      </c>
      <c r="T2282" s="253">
        <f t="shared" si="763"/>
        <v>6.5539533859869255E-25</v>
      </c>
      <c r="U2282">
        <f t="shared" si="768"/>
        <v>1.844747787871392E-62</v>
      </c>
      <c r="V2282" s="253">
        <f t="shared" si="769"/>
        <v>6.5539533859869255E-25</v>
      </c>
      <c r="W2282" s="253">
        <f t="shared" si="770"/>
        <v>7.8767114606522351E-25</v>
      </c>
      <c r="X2282">
        <f t="shared" si="764"/>
        <v>113.65676595692612</v>
      </c>
      <c r="Y2282">
        <f t="shared" si="765"/>
        <v>15.595425926280697</v>
      </c>
      <c r="Z2282" s="55">
        <f t="shared" si="766"/>
        <v>8.5124747496230029</v>
      </c>
      <c r="AA2282" s="477">
        <f t="shared" si="771"/>
        <v>2.7652689019358211E-45</v>
      </c>
      <c r="AB2282" s="253">
        <f t="shared" si="772"/>
        <v>9341558230212526</v>
      </c>
      <c r="AC2282" s="261">
        <f t="shared" si="773"/>
        <v>1.3480489596556111E-8</v>
      </c>
      <c r="AD2282" s="435">
        <f t="shared" si="775"/>
        <v>-1.5404755755584575E-2</v>
      </c>
      <c r="AE2282" s="478">
        <f t="shared" si="774"/>
        <v>-5.2318781614303575E-2</v>
      </c>
    </row>
    <row r="2283" spans="17:31" x14ac:dyDescent="0.3">
      <c r="Q2283" s="353">
        <v>2254</v>
      </c>
      <c r="R2283" s="54">
        <f t="shared" si="767"/>
        <v>2.7775311879240533E-61</v>
      </c>
      <c r="S2283" s="253">
        <f t="shared" si="762"/>
        <v>1.4067687108203934E-24</v>
      </c>
      <c r="T2283" s="253">
        <f t="shared" si="763"/>
        <v>6.3891003315270352E-25</v>
      </c>
      <c r="U2283">
        <f t="shared" si="768"/>
        <v>1.730923595271563E-62</v>
      </c>
      <c r="V2283" s="253">
        <f t="shared" si="769"/>
        <v>6.3891003315270352E-25</v>
      </c>
      <c r="W2283" s="253">
        <f t="shared" si="770"/>
        <v>7.6785867766768989E-25</v>
      </c>
      <c r="X2283">
        <f t="shared" si="764"/>
        <v>113.65676595692612</v>
      </c>
      <c r="Y2283">
        <f t="shared" si="765"/>
        <v>15.595425926280697</v>
      </c>
      <c r="Z2283" s="55">
        <f t="shared" si="766"/>
        <v>8.5124747496230029</v>
      </c>
      <c r="AA2283" s="477">
        <f t="shared" si="771"/>
        <v>2.6205934021506157E-45</v>
      </c>
      <c r="AB2283" s="253">
        <f t="shared" si="772"/>
        <v>9434973812514652</v>
      </c>
      <c r="AC2283" s="261">
        <f t="shared" si="773"/>
        <v>1.3272825946855368E-8</v>
      </c>
      <c r="AD2283" s="435">
        <f t="shared" si="775"/>
        <v>-1.5404755755591791E-2</v>
      </c>
      <c r="AE2283" s="478">
        <f t="shared" si="774"/>
        <v>-5.2318781614303637E-2</v>
      </c>
    </row>
    <row r="2284" spans="17:31" x14ac:dyDescent="0.3">
      <c r="Q2284" s="353">
        <v>2255</v>
      </c>
      <c r="R2284" s="54">
        <f t="shared" si="767"/>
        <v>2.60615261413479E-61</v>
      </c>
      <c r="S2284" s="253">
        <f t="shared" si="762"/>
        <v>1.3713839429956491E-24</v>
      </c>
      <c r="T2284" s="253">
        <f t="shared" si="763"/>
        <v>6.2283938627939914E-25</v>
      </c>
      <c r="U2284">
        <f t="shared" si="768"/>
        <v>1.6241225561381239E-62</v>
      </c>
      <c r="V2284" s="253">
        <f t="shared" si="769"/>
        <v>6.2283938627939914E-25</v>
      </c>
      <c r="W2284" s="253">
        <f t="shared" si="770"/>
        <v>7.4854455671624992E-25</v>
      </c>
      <c r="X2284">
        <f t="shared" si="764"/>
        <v>113.65676595692612</v>
      </c>
      <c r="Y2284">
        <f t="shared" si="765"/>
        <v>15.595425926280697</v>
      </c>
      <c r="Z2284" s="55">
        <f t="shared" si="766"/>
        <v>8.5124747496230029</v>
      </c>
      <c r="AA2284" s="477">
        <f t="shared" si="771"/>
        <v>2.4834871482436127E-45</v>
      </c>
      <c r="AB2284" s="253">
        <f t="shared" si="772"/>
        <v>9529323550639798</v>
      </c>
      <c r="AC2284" s="261">
        <f t="shared" si="773"/>
        <v>1.306836130495763E-8</v>
      </c>
      <c r="AD2284" s="435">
        <f t="shared" si="775"/>
        <v>-1.5404755755587966E-2</v>
      </c>
      <c r="AE2284" s="478">
        <f t="shared" si="774"/>
        <v>-5.2318781614303631E-2</v>
      </c>
    </row>
    <row r="2285" spans="17:31" x14ac:dyDescent="0.3">
      <c r="Q2285" s="353">
        <v>2256</v>
      </c>
      <c r="R2285" s="54">
        <f t="shared" si="767"/>
        <v>2.4453484006557676E-61</v>
      </c>
      <c r="S2285" s="253">
        <f t="shared" si="762"/>
        <v>1.3368892161452174E-24</v>
      </c>
      <c r="T2285" s="253">
        <f t="shared" si="763"/>
        <v>6.071729679790162E-25</v>
      </c>
      <c r="U2285">
        <f t="shared" si="768"/>
        <v>1.5239113295135334E-62</v>
      </c>
      <c r="V2285" s="253">
        <f t="shared" si="769"/>
        <v>6.071729679790162E-25</v>
      </c>
      <c r="W2285" s="253">
        <f t="shared" si="770"/>
        <v>7.2971624816620123E-25</v>
      </c>
      <c r="X2285">
        <f t="shared" si="764"/>
        <v>113.65676595692612</v>
      </c>
      <c r="Y2285">
        <f t="shared" si="765"/>
        <v>15.595425926280697</v>
      </c>
      <c r="Z2285" s="55">
        <f t="shared" si="766"/>
        <v>8.5124747496230029</v>
      </c>
      <c r="AA2285" s="477">
        <f t="shared" si="771"/>
        <v>2.3535541264927255E-45</v>
      </c>
      <c r="AB2285" s="253">
        <f t="shared" si="772"/>
        <v>9624616786146196</v>
      </c>
      <c r="AC2285" s="261">
        <f t="shared" si="773"/>
        <v>1.2867046390929027E-8</v>
      </c>
      <c r="AD2285" s="435">
        <f t="shared" si="775"/>
        <v>-1.5404755755584469E-2</v>
      </c>
      <c r="AE2285" s="478">
        <f t="shared" si="774"/>
        <v>-5.2318781614303596E-2</v>
      </c>
    </row>
    <row r="2286" spans="17:31" x14ac:dyDescent="0.3">
      <c r="Q2286" s="353">
        <v>2257</v>
      </c>
      <c r="R2286" s="54">
        <f t="shared" si="767"/>
        <v>2.2944660908029425E-61</v>
      </c>
      <c r="S2286" s="253">
        <f t="shared" si="762"/>
        <v>1.3032621428695293E-24</v>
      </c>
      <c r="T2286" s="253">
        <f t="shared" si="763"/>
        <v>5.919006105999067E-25</v>
      </c>
      <c r="U2286">
        <f t="shared" si="768"/>
        <v>1.4298833123417344E-62</v>
      </c>
      <c r="V2286" s="253">
        <f t="shared" si="769"/>
        <v>5.919006105999067E-25</v>
      </c>
      <c r="W2286" s="253">
        <f t="shared" si="770"/>
        <v>7.1136153226962258E-25</v>
      </c>
      <c r="X2286">
        <f t="shared" si="764"/>
        <v>113.65676595692612</v>
      </c>
      <c r="Y2286">
        <f t="shared" si="765"/>
        <v>15.595425926280697</v>
      </c>
      <c r="Z2286" s="55">
        <f t="shared" si="766"/>
        <v>8.5124747496230029</v>
      </c>
      <c r="AA2286" s="477">
        <f t="shared" si="771"/>
        <v>2.2304190421313095E-45</v>
      </c>
      <c r="AB2286" s="253">
        <f t="shared" si="772"/>
        <v>9720862954007658</v>
      </c>
      <c r="AC2286" s="261">
        <f t="shared" si="773"/>
        <v>1.266883268398094E-8</v>
      </c>
      <c r="AD2286" s="435">
        <f t="shared" si="775"/>
        <v>-1.540475575558841E-2</v>
      </c>
      <c r="AE2286" s="478">
        <f t="shared" si="774"/>
        <v>-5.2318781614303582E-2</v>
      </c>
    </row>
    <row r="2287" spans="17:31" x14ac:dyDescent="0.3">
      <c r="Q2287" s="353">
        <v>2258</v>
      </c>
      <c r="R2287" s="54">
        <f t="shared" si="767"/>
        <v>2.1528934856205925E-61</v>
      </c>
      <c r="S2287" s="253">
        <f t="shared" si="762"/>
        <v>1.2704808988842806E-24</v>
      </c>
      <c r="T2287" s="253">
        <f t="shared" si="763"/>
        <v>5.7701240223963688E-25</v>
      </c>
      <c r="U2287">
        <f t="shared" si="768"/>
        <v>1.3416569896924655E-62</v>
      </c>
      <c r="V2287" s="253">
        <f t="shared" si="769"/>
        <v>5.7701240223963688E-25</v>
      </c>
      <c r="W2287" s="253">
        <f t="shared" si="770"/>
        <v>6.9346849664464376E-25</v>
      </c>
      <c r="X2287">
        <f t="shared" si="764"/>
        <v>113.65676595692612</v>
      </c>
      <c r="Y2287">
        <f t="shared" si="765"/>
        <v>15.595425926280697</v>
      </c>
      <c r="Z2287" s="55">
        <f t="shared" si="766"/>
        <v>8.5124747496230029</v>
      </c>
      <c r="AA2287" s="477">
        <f t="shared" si="771"/>
        <v>2.1137262353576573E-45</v>
      </c>
      <c r="AB2287" s="253">
        <f t="shared" si="772"/>
        <v>9818071583547734</v>
      </c>
      <c r="AC2287" s="261">
        <f t="shared" si="773"/>
        <v>1.2473672410775802E-8</v>
      </c>
      <c r="AD2287" s="435">
        <f t="shared" si="775"/>
        <v>-1.5404755755588072E-2</v>
      </c>
      <c r="AE2287" s="478">
        <f t="shared" si="774"/>
        <v>-5.2318781614303624E-2</v>
      </c>
    </row>
    <row r="2288" spans="17:31" x14ac:dyDescent="0.3">
      <c r="Q2288" s="353">
        <v>2259</v>
      </c>
      <c r="R2288" s="54">
        <f t="shared" si="767"/>
        <v>2.0200561599084673E-61</v>
      </c>
      <c r="S2288" s="253">
        <f t="shared" si="762"/>
        <v>1.2385242088562513E-24</v>
      </c>
      <c r="T2288" s="253">
        <f t="shared" si="763"/>
        <v>5.6249868031206293E-25</v>
      </c>
      <c r="U2288">
        <f t="shared" si="768"/>
        <v>1.2588743867796452E-62</v>
      </c>
      <c r="V2288" s="253">
        <f t="shared" si="769"/>
        <v>5.6249868031206293E-25</v>
      </c>
      <c r="W2288" s="253">
        <f t="shared" si="770"/>
        <v>6.760255285441884E-25</v>
      </c>
      <c r="X2288">
        <f t="shared" si="764"/>
        <v>113.65676595692612</v>
      </c>
      <c r="Y2288">
        <f t="shared" si="765"/>
        <v>15.595425926280697</v>
      </c>
      <c r="Z2288" s="55">
        <f t="shared" si="766"/>
        <v>8.5124747496230029</v>
      </c>
      <c r="AA2288" s="477">
        <f t="shared" si="771"/>
        <v>2.0031386540575559E-45</v>
      </c>
      <c r="AB2288" s="253">
        <f t="shared" si="772"/>
        <v>9916252299383212</v>
      </c>
      <c r="AC2288" s="261">
        <f t="shared" si="773"/>
        <v>1.2281518533912626E-8</v>
      </c>
      <c r="AD2288" s="435">
        <f t="shared" si="775"/>
        <v>-1.5404755755584679E-2</v>
      </c>
      <c r="AE2288" s="478">
        <f t="shared" si="774"/>
        <v>-5.231878161430361E-2</v>
      </c>
    </row>
    <row r="2289" spans="17:31" x14ac:dyDescent="0.3">
      <c r="Q2289" s="353">
        <v>2260</v>
      </c>
      <c r="R2289" s="54">
        <f t="shared" si="767"/>
        <v>1.895415131514443E-61</v>
      </c>
      <c r="S2289" s="253">
        <f t="shared" si="762"/>
        <v>1.2073713325954865E-24</v>
      </c>
      <c r="T2289" s="253">
        <f t="shared" si="763"/>
        <v>5.4835002527625403E-25</v>
      </c>
      <c r="U2289">
        <f t="shared" si="768"/>
        <v>1.181199616492951E-62</v>
      </c>
      <c r="V2289" s="253">
        <f t="shared" si="769"/>
        <v>5.4835002527625403E-25</v>
      </c>
      <c r="W2289" s="253">
        <f t="shared" si="770"/>
        <v>6.5902130731923242E-25</v>
      </c>
      <c r="X2289">
        <f t="shared" si="764"/>
        <v>113.65676595692612</v>
      </c>
      <c r="Y2289">
        <f t="shared" si="765"/>
        <v>15.595425926280697</v>
      </c>
      <c r="Z2289" s="55">
        <f t="shared" si="766"/>
        <v>8.5124747496230029</v>
      </c>
      <c r="AA2289" s="477">
        <f t="shared" si="771"/>
        <v>1.8983368802727485E-45</v>
      </c>
      <c r="AB2289" s="253">
        <f t="shared" si="772"/>
        <v>1.0015414822377044E+16</v>
      </c>
      <c r="AC2289" s="261">
        <f t="shared" si="773"/>
        <v>1.2092324740590061E-8</v>
      </c>
      <c r="AD2289" s="435">
        <f t="shared" si="775"/>
        <v>-1.5404755755580936E-2</v>
      </c>
      <c r="AE2289" s="478">
        <f t="shared" si="774"/>
        <v>-5.2318781614303637E-2</v>
      </c>
    </row>
    <row r="2290" spans="17:31" x14ac:dyDescent="0.3">
      <c r="Q2290" s="353">
        <v>2261</v>
      </c>
      <c r="R2290" s="54">
        <f t="shared" si="767"/>
        <v>1.7784646744359329E-61</v>
      </c>
      <c r="S2290" s="253">
        <f t="shared" si="762"/>
        <v>1.1770020515946115E-24</v>
      </c>
      <c r="T2290" s="253">
        <f t="shared" si="763"/>
        <v>5.3455725452307372E-25</v>
      </c>
      <c r="U2290">
        <f t="shared" si="768"/>
        <v>1.1083175165492645E-62</v>
      </c>
      <c r="V2290" s="253">
        <f t="shared" si="769"/>
        <v>5.3455725452307372E-25</v>
      </c>
      <c r="W2290" s="253">
        <f t="shared" si="770"/>
        <v>6.4244479707153779E-25</v>
      </c>
      <c r="X2290">
        <f t="shared" si="764"/>
        <v>113.65676595692612</v>
      </c>
      <c r="Y2290">
        <f t="shared" si="765"/>
        <v>15.595425926280697</v>
      </c>
      <c r="Z2290" s="55">
        <f t="shared" si="766"/>
        <v>8.5124747496230029</v>
      </c>
      <c r="AA2290" s="477">
        <f t="shared" si="771"/>
        <v>1.7990182076033802E-45</v>
      </c>
      <c r="AB2290" s="253">
        <f t="shared" si="772"/>
        <v>1.0115568970600814E+16</v>
      </c>
      <c r="AC2290" s="261">
        <f t="shared" si="773"/>
        <v>1.1906045431443973E-8</v>
      </c>
      <c r="AD2290" s="435">
        <f t="shared" si="775"/>
        <v>-1.5404755755591693E-2</v>
      </c>
      <c r="AE2290" s="478">
        <f t="shared" si="774"/>
        <v>-5.2318781614303575E-2</v>
      </c>
    </row>
    <row r="2291" spans="17:31" x14ac:dyDescent="0.3">
      <c r="Q2291" s="353">
        <v>2262</v>
      </c>
      <c r="R2291" s="54">
        <f t="shared" si="767"/>
        <v>1.6687302668567978E-61</v>
      </c>
      <c r="S2291" s="253">
        <f t="shared" si="762"/>
        <v>1.1473966559069045E-24</v>
      </c>
      <c r="T2291" s="253">
        <f t="shared" si="763"/>
        <v>5.2111141641561332E-25</v>
      </c>
      <c r="U2291">
        <f t="shared" si="768"/>
        <v>1.0399323707342734E-62</v>
      </c>
      <c r="V2291" s="253">
        <f t="shared" si="769"/>
        <v>5.2111141641561332E-25</v>
      </c>
      <c r="W2291" s="253">
        <f t="shared" si="770"/>
        <v>6.2628523949129121E-25</v>
      </c>
      <c r="X2291">
        <f t="shared" si="764"/>
        <v>113.65676595692612</v>
      </c>
      <c r="Y2291">
        <f t="shared" si="765"/>
        <v>15.595425926280697</v>
      </c>
      <c r="Z2291" s="55">
        <f t="shared" si="766"/>
        <v>8.5124747496230029</v>
      </c>
      <c r="AA2291" s="477">
        <f t="shared" si="771"/>
        <v>1.7048957668796231E-45</v>
      </c>
      <c r="AB2291" s="253">
        <f t="shared" si="772"/>
        <v>1.0216724660306822E+16</v>
      </c>
      <c r="AC2291" s="261">
        <f t="shared" si="773"/>
        <v>1.172263570955764E-8</v>
      </c>
      <c r="AD2291" s="435">
        <f t="shared" si="775"/>
        <v>-1.5404755755588336E-2</v>
      </c>
      <c r="AE2291" s="478">
        <f t="shared" si="774"/>
        <v>-5.2318781614303582E-2</v>
      </c>
    </row>
    <row r="2292" spans="17:31" x14ac:dyDescent="0.3">
      <c r="Q2292" s="353">
        <v>2263</v>
      </c>
      <c r="R2292" s="54">
        <f t="shared" si="767"/>
        <v>1.5657666657939985E-61</v>
      </c>
      <c r="S2292" s="253">
        <f t="shared" si="762"/>
        <v>1.1185359313543399E-24</v>
      </c>
      <c r="T2292" s="253">
        <f t="shared" si="763"/>
        <v>5.0800378447948879E-25</v>
      </c>
      <c r="U2292">
        <f t="shared" si="768"/>
        <v>9.7576670904572468E-63</v>
      </c>
      <c r="V2292" s="253">
        <f t="shared" si="769"/>
        <v>5.0800378447948879E-25</v>
      </c>
      <c r="W2292" s="253">
        <f t="shared" si="770"/>
        <v>6.105321468748511E-25</v>
      </c>
      <c r="X2292">
        <f t="shared" si="764"/>
        <v>113.65676595692612</v>
      </c>
      <c r="Y2292">
        <f t="shared" si="765"/>
        <v>15.595425926280697</v>
      </c>
      <c r="Z2292" s="55">
        <f t="shared" si="766"/>
        <v>8.5124747496230029</v>
      </c>
      <c r="AA2292" s="477">
        <f t="shared" si="771"/>
        <v>1.6156976975770974E-45</v>
      </c>
      <c r="AB2292" s="253">
        <f t="shared" si="772"/>
        <v>1.031889190690989E+16</v>
      </c>
      <c r="AC2292" s="261">
        <f t="shared" si="773"/>
        <v>1.1542051369640212E-8</v>
      </c>
      <c r="AD2292" s="435">
        <f t="shared" si="775"/>
        <v>-1.5404755755584502E-2</v>
      </c>
      <c r="AE2292" s="478">
        <f t="shared" si="774"/>
        <v>-5.231878161430361E-2</v>
      </c>
    </row>
    <row r="2293" spans="17:31" x14ac:dyDescent="0.3">
      <c r="Q2293" s="353">
        <v>2264</v>
      </c>
      <c r="R2293" s="54">
        <f t="shared" si="767"/>
        <v>1.4691561005419469E-61</v>
      </c>
      <c r="S2293" s="253">
        <f t="shared" si="762"/>
        <v>1.0904011470574061E-24</v>
      </c>
      <c r="T2293" s="253">
        <f t="shared" si="763"/>
        <v>4.9522585173927648E-25</v>
      </c>
      <c r="U2293">
        <f t="shared" si="768"/>
        <v>9.1556018186995435E-63</v>
      </c>
      <c r="V2293" s="253">
        <f t="shared" si="769"/>
        <v>4.9522585173927648E-25</v>
      </c>
      <c r="W2293" s="253">
        <f t="shared" si="770"/>
        <v>5.9517529531812961E-25</v>
      </c>
      <c r="X2293">
        <f t="shared" si="764"/>
        <v>113.65676595692612</v>
      </c>
      <c r="Y2293">
        <f t="shared" si="765"/>
        <v>15.595425926280697</v>
      </c>
      <c r="Z2293" s="55">
        <f t="shared" si="766"/>
        <v>8.5124747496230029</v>
      </c>
      <c r="AA2293" s="477">
        <f t="shared" si="771"/>
        <v>1.5311663625828282E-45</v>
      </c>
      <c r="AB2293" s="253">
        <f t="shared" si="772"/>
        <v>1.0422080825978988E+16</v>
      </c>
      <c r="AC2293" s="261">
        <f t="shared" si="773"/>
        <v>1.1364248887372413E-8</v>
      </c>
      <c r="AD2293" s="435">
        <f t="shared" si="775"/>
        <v>-1.5404755755591569E-2</v>
      </c>
      <c r="AE2293" s="478">
        <f t="shared" si="774"/>
        <v>-5.231878161430354E-2</v>
      </c>
    </row>
    <row r="2294" spans="17:31" x14ac:dyDescent="0.3">
      <c r="Q2294" s="353">
        <v>2265</v>
      </c>
      <c r="R2294" s="54">
        <f t="shared" si="767"/>
        <v>1.3785065775845257E-61</v>
      </c>
      <c r="S2294" s="253">
        <f t="shared" si="762"/>
        <v>1.0629740432785907E-24</v>
      </c>
      <c r="T2294" s="253">
        <f t="shared" si="763"/>
        <v>4.8276932519740717E-25</v>
      </c>
      <c r="U2294">
        <f t="shared" si="768"/>
        <v>8.5906850362371102E-63</v>
      </c>
      <c r="V2294" s="253">
        <f t="shared" si="769"/>
        <v>4.8276932519740717E-25</v>
      </c>
      <c r="W2294" s="253">
        <f t="shared" si="770"/>
        <v>5.8020471808118358E-25</v>
      </c>
      <c r="X2294">
        <f t="shared" si="764"/>
        <v>113.65676595692612</v>
      </c>
      <c r="Y2294">
        <f t="shared" si="765"/>
        <v>15.595425926280697</v>
      </c>
      <c r="Z2294" s="55">
        <f t="shared" si="766"/>
        <v>8.5124747496230029</v>
      </c>
      <c r="AA2294" s="477">
        <f t="shared" si="771"/>
        <v>1.4510576040436897E-45</v>
      </c>
      <c r="AB2294" s="253">
        <f t="shared" si="772"/>
        <v>1.0526301634238778E+16</v>
      </c>
      <c r="AC2294" s="261">
        <f t="shared" si="773"/>
        <v>1.1189185408916805E-8</v>
      </c>
      <c r="AD2294" s="435">
        <f t="shared" si="775"/>
        <v>-1.540475575558126E-2</v>
      </c>
      <c r="AE2294" s="478">
        <f t="shared" si="774"/>
        <v>-5.2318781614303575E-2</v>
      </c>
    </row>
    <row r="2295" spans="17:31" x14ac:dyDescent="0.3">
      <c r="Q2295" s="353">
        <v>2266</v>
      </c>
      <c r="R2295" s="54">
        <f t="shared" si="767"/>
        <v>1.2934502900970295E-61</v>
      </c>
      <c r="S2295" s="253">
        <f t="shared" si="762"/>
        <v>1.0362368195716408E-24</v>
      </c>
      <c r="T2295" s="253">
        <f t="shared" si="763"/>
        <v>4.7062612045193306E-25</v>
      </c>
      <c r="U2295">
        <f t="shared" si="768"/>
        <v>8.0606246157514406E-63</v>
      </c>
      <c r="V2295" s="253">
        <f t="shared" si="769"/>
        <v>4.7062612045193306E-25</v>
      </c>
      <c r="W2295" s="253">
        <f t="shared" si="770"/>
        <v>5.6561069911970771E-25</v>
      </c>
      <c r="X2295">
        <f t="shared" si="764"/>
        <v>113.65676595692612</v>
      </c>
      <c r="Y2295">
        <f t="shared" si="765"/>
        <v>15.595425926280697</v>
      </c>
      <c r="Z2295" s="55">
        <f t="shared" si="766"/>
        <v>8.5124747496230029</v>
      </c>
      <c r="AA2295" s="477">
        <f t="shared" si="771"/>
        <v>1.3751400381479532E-45</v>
      </c>
      <c r="AB2295" s="253">
        <f t="shared" si="772"/>
        <v>1.0631564650581166E+16</v>
      </c>
      <c r="AC2295" s="261">
        <f t="shared" si="773"/>
        <v>1.1016818740588373E-8</v>
      </c>
      <c r="AD2295" s="435">
        <f t="shared" si="775"/>
        <v>-1.5404755755595068E-2</v>
      </c>
      <c r="AE2295" s="478">
        <f t="shared" si="774"/>
        <v>-5.2318781614303617E-2</v>
      </c>
    </row>
    <row r="2296" spans="17:31" x14ac:dyDescent="0.3">
      <c r="Q2296" s="353">
        <v>2267</v>
      </c>
      <c r="R2296" s="54">
        <f t="shared" si="767"/>
        <v>1.2136421255846389E-61</v>
      </c>
      <c r="S2296" s="253">
        <f t="shared" si="762"/>
        <v>1.0101721232288917E-24</v>
      </c>
      <c r="T2296" s="253">
        <f t="shared" si="763"/>
        <v>4.5878835644966907E-25</v>
      </c>
      <c r="U2296">
        <f t="shared" si="768"/>
        <v>7.5632698582228322E-63</v>
      </c>
      <c r="V2296" s="253">
        <f t="shared" si="769"/>
        <v>4.5878835644966907E-25</v>
      </c>
      <c r="W2296" s="253">
        <f t="shared" si="770"/>
        <v>5.5138376677922263E-25</v>
      </c>
      <c r="X2296">
        <f t="shared" si="764"/>
        <v>113.65676595692612</v>
      </c>
      <c r="Y2296">
        <f t="shared" si="765"/>
        <v>15.595425926280697</v>
      </c>
      <c r="Z2296" s="55">
        <f t="shared" si="766"/>
        <v>8.5124747496230029</v>
      </c>
      <c r="AA2296" s="477">
        <f t="shared" si="771"/>
        <v>1.3031943868030053E-45</v>
      </c>
      <c r="AB2296" s="253">
        <f t="shared" si="772"/>
        <v>1.0737880297086978E+16</v>
      </c>
      <c r="AC2296" s="261">
        <f t="shared" si="773"/>
        <v>1.0847107338686101E-8</v>
      </c>
      <c r="AD2296" s="435">
        <f t="shared" si="775"/>
        <v>-1.5404755755581064E-2</v>
      </c>
      <c r="AE2296" s="478">
        <f t="shared" si="774"/>
        <v>-5.2318781614303603E-2</v>
      </c>
    </row>
    <row r="2297" spans="17:31" x14ac:dyDescent="0.3">
      <c r="Q2297" s="353">
        <v>2268</v>
      </c>
      <c r="R2297" s="54">
        <f t="shared" si="767"/>
        <v>1.1387582656022345E-61</v>
      </c>
      <c r="S2297" s="253">
        <f t="shared" si="762"/>
        <v>9.8476303801925697E-25</v>
      </c>
      <c r="T2297" s="253">
        <f t="shared" si="763"/>
        <v>4.4724835037134208E-25</v>
      </c>
      <c r="U2297">
        <f t="shared" si="768"/>
        <v>7.0966027665548776E-63</v>
      </c>
      <c r="V2297" s="253">
        <f t="shared" si="769"/>
        <v>4.4724835037134208E-25</v>
      </c>
      <c r="W2297" s="253">
        <f t="shared" si="770"/>
        <v>5.375146876479149E-25</v>
      </c>
      <c r="X2297">
        <f t="shared" si="764"/>
        <v>113.65676595692612</v>
      </c>
      <c r="Y2297">
        <f t="shared" si="765"/>
        <v>15.595425926280697</v>
      </c>
      <c r="Z2297" s="55">
        <f t="shared" si="766"/>
        <v>8.5124747496230029</v>
      </c>
      <c r="AA2297" s="477">
        <f t="shared" si="771"/>
        <v>1.2350128442788726E-45</v>
      </c>
      <c r="AB2297" s="253">
        <f t="shared" si="772"/>
        <v>1.0845259100057848E+16</v>
      </c>
      <c r="AC2297" s="261">
        <f t="shared" si="773"/>
        <v>1.0680010299479032E-8</v>
      </c>
      <c r="AD2297" s="435">
        <f t="shared" si="775"/>
        <v>-1.5404755755584651E-2</v>
      </c>
      <c r="AE2297" s="478">
        <f t="shared" si="774"/>
        <v>-5.2318781614303589E-2</v>
      </c>
    </row>
    <row r="2298" spans="17:31" x14ac:dyDescent="0.3">
      <c r="Q2298" s="353">
        <v>2269</v>
      </c>
      <c r="R2298" s="54">
        <f t="shared" si="767"/>
        <v>1.0684948718739685E-61</v>
      </c>
      <c r="S2298" s="253">
        <f t="shared" si="762"/>
        <v>9.5999307320934871E-25</v>
      </c>
      <c r="T2298" s="253">
        <f t="shared" si="763"/>
        <v>4.3599861264532984E-25</v>
      </c>
      <c r="U2298">
        <f t="shared" si="768"/>
        <v>6.6587298576317145E-63</v>
      </c>
      <c r="V2298" s="253">
        <f t="shared" si="769"/>
        <v>4.3599861264532984E-25</v>
      </c>
      <c r="W2298" s="253">
        <f t="shared" si="770"/>
        <v>5.2399446056401887E-25</v>
      </c>
      <c r="X2298">
        <f t="shared" si="764"/>
        <v>113.65676595692612</v>
      </c>
      <c r="Y2298">
        <f t="shared" si="765"/>
        <v>15.595425926280697</v>
      </c>
      <c r="Z2298" s="55">
        <f t="shared" si="766"/>
        <v>8.5124747496230029</v>
      </c>
      <c r="AA2298" s="477">
        <f t="shared" si="771"/>
        <v>1.1703984769881863E-45</v>
      </c>
      <c r="AB2298" s="253">
        <f t="shared" si="772"/>
        <v>1.0953711691058426E+16</v>
      </c>
      <c r="AC2298" s="261">
        <f t="shared" si="773"/>
        <v>1.0515487349348355E-8</v>
      </c>
      <c r="AD2298" s="435">
        <f t="shared" si="775"/>
        <v>-1.5404755755591625E-2</v>
      </c>
      <c r="AE2298" s="478">
        <f t="shared" si="774"/>
        <v>-5.231878161430361E-2</v>
      </c>
    </row>
    <row r="2299" spans="17:31" x14ac:dyDescent="0.3">
      <c r="Q2299" s="353">
        <v>2270</v>
      </c>
      <c r="R2299" s="54">
        <f t="shared" si="767"/>
        <v>1.0025668534815753E-61</v>
      </c>
      <c r="S2299" s="253">
        <f t="shared" si="762"/>
        <v>9.3584615286089595E-25</v>
      </c>
      <c r="T2299" s="253">
        <f t="shared" si="763"/>
        <v>4.2503184208688556E-25</v>
      </c>
      <c r="U2299">
        <f t="shared" si="768"/>
        <v>6.24787447958578E-63</v>
      </c>
      <c r="V2299" s="253">
        <f t="shared" si="769"/>
        <v>4.2503184208688556E-25</v>
      </c>
      <c r="W2299" s="253">
        <f t="shared" si="770"/>
        <v>5.1081431077401039E-25</v>
      </c>
      <c r="X2299">
        <f t="shared" si="764"/>
        <v>113.65676595692612</v>
      </c>
      <c r="Y2299">
        <f t="shared" si="765"/>
        <v>15.595425926280697</v>
      </c>
      <c r="Z2299" s="55">
        <f t="shared" si="766"/>
        <v>8.5124747496230029</v>
      </c>
      <c r="AA2299" s="477">
        <f t="shared" si="771"/>
        <v>1.1091646546689279E-45</v>
      </c>
      <c r="AB2299" s="253">
        <f t="shared" si="772"/>
        <v>1.106324880796901E+16</v>
      </c>
      <c r="AC2299" s="261">
        <f t="shared" si="773"/>
        <v>1.035349883508074E-8</v>
      </c>
      <c r="AD2299" s="435">
        <f t="shared" si="775"/>
        <v>-1.5404755755581125E-2</v>
      </c>
      <c r="AE2299" s="478">
        <f t="shared" si="774"/>
        <v>-5.2318781614303631E-2</v>
      </c>
    </row>
    <row r="2300" spans="17:31" x14ac:dyDescent="0.3">
      <c r="Q2300" s="353">
        <v>2271</v>
      </c>
      <c r="R2300" s="54">
        <f t="shared" si="767"/>
        <v>9.4070671011933987E-62</v>
      </c>
      <c r="S2300" s="253">
        <f t="shared" si="762"/>
        <v>9.1230660539729675E-25</v>
      </c>
      <c r="T2300" s="253">
        <f t="shared" si="763"/>
        <v>4.1434092115959471E-25</v>
      </c>
      <c r="U2300">
        <f t="shared" si="768"/>
        <v>5.8623696031037135E-63</v>
      </c>
      <c r="V2300" s="253">
        <f t="shared" si="769"/>
        <v>4.1434092115959471E-25</v>
      </c>
      <c r="W2300" s="253">
        <f t="shared" si="770"/>
        <v>4.9796568423770203E-25</v>
      </c>
      <c r="X2300">
        <f t="shared" si="764"/>
        <v>113.65676595692612</v>
      </c>
      <c r="Y2300">
        <f t="shared" si="765"/>
        <v>15.595425926280697</v>
      </c>
      <c r="Z2300" s="55">
        <f t="shared" si="766"/>
        <v>8.5124747496230029</v>
      </c>
      <c r="AA2300" s="477">
        <f t="shared" si="771"/>
        <v>1.0511345113269998E-45</v>
      </c>
      <c r="AB2300" s="253">
        <f t="shared" si="772"/>
        <v>1.11738812960487E+16</v>
      </c>
      <c r="AC2300" s="261">
        <f t="shared" si="773"/>
        <v>1.0194005714310519E-8</v>
      </c>
      <c r="AD2300" s="435">
        <f t="shared" si="775"/>
        <v>-1.5404755755591568E-2</v>
      </c>
      <c r="AE2300" s="478">
        <f t="shared" si="774"/>
        <v>-5.2318781614303561E-2</v>
      </c>
    </row>
    <row r="2301" spans="17:31" x14ac:dyDescent="0.3">
      <c r="Q2301" s="353">
        <v>2272</v>
      </c>
      <c r="R2301" s="54">
        <f t="shared" si="767"/>
        <v>8.8266344672227331E-62</v>
      </c>
      <c r="S2301" s="253">
        <f t="shared" si="762"/>
        <v>8.8935915343261814E-25</v>
      </c>
      <c r="T2301" s="253">
        <f t="shared" si="763"/>
        <v>4.0391891135602667E-25</v>
      </c>
      <c r="U2301">
        <f t="shared" si="768"/>
        <v>5.5006510575213847E-63</v>
      </c>
      <c r="V2301" s="253">
        <f t="shared" si="769"/>
        <v>4.0391891135602667E-25</v>
      </c>
      <c r="W2301" s="253">
        <f t="shared" si="770"/>
        <v>4.8544024207659152E-25</v>
      </c>
      <c r="X2301">
        <f t="shared" si="764"/>
        <v>113.65676595692612</v>
      </c>
      <c r="Y2301">
        <f t="shared" si="765"/>
        <v>15.595425926280697</v>
      </c>
      <c r="Z2301" s="55">
        <f t="shared" si="766"/>
        <v>8.5124747496230029</v>
      </c>
      <c r="AA2301" s="477">
        <f t="shared" si="771"/>
        <v>9.9614043438162484E-46</v>
      </c>
      <c r="AB2301" s="253">
        <f t="shared" si="772"/>
        <v>1.1285620109009188E+16</v>
      </c>
      <c r="AC2301" s="261">
        <f t="shared" si="773"/>
        <v>1.0036969546110567E-8</v>
      </c>
      <c r="AD2301" s="435">
        <f t="shared" si="775"/>
        <v>-1.5404755755581161E-2</v>
      </c>
      <c r="AE2301" s="478">
        <f t="shared" si="774"/>
        <v>-5.2318781614303519E-2</v>
      </c>
    </row>
    <row r="2302" spans="17:31" x14ac:dyDescent="0.3">
      <c r="Q2302" s="353">
        <v>2273</v>
      </c>
      <c r="R2302" s="54">
        <f t="shared" si="767"/>
        <v>8.2820155506364582E-62</v>
      </c>
      <c r="S2302" s="253">
        <f t="shared" si="762"/>
        <v>8.6698890385643014E-25</v>
      </c>
      <c r="T2302" s="253">
        <f t="shared" si="763"/>
        <v>3.9375904869457932E-25</v>
      </c>
      <c r="U2302">
        <f t="shared" si="768"/>
        <v>5.1612511842637972E-63</v>
      </c>
      <c r="V2302" s="253">
        <f t="shared" si="769"/>
        <v>3.9375904869457932E-25</v>
      </c>
      <c r="W2302" s="253">
        <f t="shared" si="770"/>
        <v>4.7322985516185086E-25</v>
      </c>
      <c r="X2302">
        <f t="shared" si="764"/>
        <v>113.65676595692612</v>
      </c>
      <c r="Y2302">
        <f t="shared" si="765"/>
        <v>15.595425926280697</v>
      </c>
      <c r="Z2302" s="55">
        <f t="shared" si="766"/>
        <v>8.5124747496230029</v>
      </c>
      <c r="AA2302" s="477">
        <f t="shared" si="771"/>
        <v>9.4402358053803509E-46</v>
      </c>
      <c r="AB2302" s="253">
        <f t="shared" si="772"/>
        <v>1.139847631009928E+16</v>
      </c>
      <c r="AC2302" s="261">
        <f t="shared" si="773"/>
        <v>9.8823524817264225E-9</v>
      </c>
      <c r="AD2302" s="435">
        <f t="shared" si="775"/>
        <v>-1.5404755755591632E-2</v>
      </c>
      <c r="AE2302" s="478">
        <f t="shared" si="774"/>
        <v>-5.2318781614303596E-2</v>
      </c>
    </row>
    <row r="2303" spans="17:31" x14ac:dyDescent="0.3">
      <c r="Q2303" s="353">
        <v>2274</v>
      </c>
      <c r="R2303" s="54">
        <f t="shared" si="767"/>
        <v>7.7710005818974689E-62</v>
      </c>
      <c r="S2303" s="253">
        <f t="shared" si="762"/>
        <v>8.4518133816803281E-25</v>
      </c>
      <c r="T2303" s="253">
        <f t="shared" si="763"/>
        <v>3.8385473932958904E-25</v>
      </c>
      <c r="U2303">
        <f t="shared" si="768"/>
        <v>4.8427928818789447E-63</v>
      </c>
      <c r="V2303" s="253">
        <f t="shared" si="769"/>
        <v>3.8385473932958904E-25</v>
      </c>
      <c r="W2303" s="253">
        <f t="shared" si="770"/>
        <v>4.6132659883844377E-25</v>
      </c>
      <c r="X2303">
        <f t="shared" si="764"/>
        <v>113.65676595692612</v>
      </c>
      <c r="Y2303">
        <f t="shared" si="765"/>
        <v>15.595425926280697</v>
      </c>
      <c r="Z2303" s="55">
        <f t="shared" si="766"/>
        <v>8.5124747496230029</v>
      </c>
      <c r="AA2303" s="477">
        <f t="shared" si="771"/>
        <v>8.9463341698911271E-46</v>
      </c>
      <c r="AB2303" s="253">
        <f t="shared" si="772"/>
        <v>1.1512461073200272E+16</v>
      </c>
      <c r="AC2303" s="261">
        <f t="shared" si="773"/>
        <v>9.7301172554547965E-9</v>
      </c>
      <c r="AD2303" s="435">
        <f t="shared" si="775"/>
        <v>-1.5404755755588157E-2</v>
      </c>
      <c r="AE2303" s="478">
        <f t="shared" si="774"/>
        <v>-5.2318781614303575E-2</v>
      </c>
    </row>
    <row r="2304" spans="17:31" x14ac:dyDescent="0.3">
      <c r="Q2304" s="353">
        <v>2275</v>
      </c>
      <c r="R2304" s="54">
        <f t="shared" si="767"/>
        <v>7.2915161381470787E-62</v>
      </c>
      <c r="S2304" s="253">
        <f t="shared" si="762"/>
        <v>8.2392230305383724E-25</v>
      </c>
      <c r="T2304" s="253">
        <f t="shared" si="763"/>
        <v>3.7419955527187416E-25</v>
      </c>
      <c r="U2304">
        <f t="shared" si="768"/>
        <v>4.5439840185035811E-63</v>
      </c>
      <c r="V2304" s="253">
        <f t="shared" si="769"/>
        <v>3.7419955527187416E-25</v>
      </c>
      <c r="W2304" s="253">
        <f t="shared" si="770"/>
        <v>4.4972274778196308E-25</v>
      </c>
      <c r="X2304">
        <f t="shared" si="764"/>
        <v>113.65676595692612</v>
      </c>
      <c r="Y2304">
        <f t="shared" si="765"/>
        <v>15.595425926280697</v>
      </c>
      <c r="Z2304" s="55">
        <f t="shared" si="766"/>
        <v>8.5124747496230029</v>
      </c>
      <c r="AA2304" s="477">
        <f t="shared" si="771"/>
        <v>8.4782728662080109E-46</v>
      </c>
      <c r="AB2304" s="253">
        <f t="shared" si="772"/>
        <v>1.1627585683932274E+16</v>
      </c>
      <c r="AC2304" s="261">
        <f t="shared" si="773"/>
        <v>9.5802271756612809E-9</v>
      </c>
      <c r="AD2304" s="435">
        <f t="shared" si="775"/>
        <v>-1.5404755755588227E-2</v>
      </c>
      <c r="AE2304" s="478">
        <f t="shared" si="774"/>
        <v>-5.2318781614303624E-2</v>
      </c>
    </row>
    <row r="2305" spans="17:31" x14ac:dyDescent="0.3">
      <c r="Q2305" s="353">
        <v>2276</v>
      </c>
      <c r="R2305" s="54">
        <f t="shared" si="767"/>
        <v>6.8416167303744477E-62</v>
      </c>
      <c r="S2305" s="253">
        <f t="shared" si="762"/>
        <v>8.031980012016966E-25</v>
      </c>
      <c r="T2305" s="253">
        <f t="shared" si="763"/>
        <v>3.6478723021689339E-25</v>
      </c>
      <c r="U2305">
        <f t="shared" si="768"/>
        <v>4.26361218908971E-63</v>
      </c>
      <c r="V2305" s="253">
        <f t="shared" si="769"/>
        <v>3.6478723021689339E-25</v>
      </c>
      <c r="W2305" s="253">
        <f t="shared" si="770"/>
        <v>4.3841077098480326E-25</v>
      </c>
      <c r="X2305">
        <f t="shared" si="764"/>
        <v>113.65676595692612</v>
      </c>
      <c r="Y2305">
        <f t="shared" si="765"/>
        <v>15.595425926280697</v>
      </c>
      <c r="Z2305" s="55">
        <f t="shared" si="766"/>
        <v>8.5124747496230029</v>
      </c>
      <c r="AA2305" s="477">
        <f t="shared" si="771"/>
        <v>8.0346999596543987E-46</v>
      </c>
      <c r="AB2305" s="253">
        <f t="shared" si="772"/>
        <v>1.1743861540771596E+16</v>
      </c>
      <c r="AC2305" s="261">
        <f t="shared" si="773"/>
        <v>9.4326461159372033E-9</v>
      </c>
      <c r="AD2305" s="435">
        <f t="shared" si="775"/>
        <v>-1.540475575558475E-2</v>
      </c>
      <c r="AE2305" s="478">
        <f t="shared" si="774"/>
        <v>-5.231878161430354E-2</v>
      </c>
    </row>
    <row r="2306" spans="17:31" x14ac:dyDescent="0.3">
      <c r="Q2306" s="353">
        <v>2277</v>
      </c>
      <c r="R2306" s="54">
        <f t="shared" si="767"/>
        <v>6.4194769096724955E-62</v>
      </c>
      <c r="S2306" s="253">
        <f t="shared" si="762"/>
        <v>7.829949823463467E-25</v>
      </c>
      <c r="T2306" s="253">
        <f t="shared" si="763"/>
        <v>3.5561165547786699E-25</v>
      </c>
      <c r="U2306">
        <f t="shared" si="768"/>
        <v>4.0005397961194476E-63</v>
      </c>
      <c r="V2306" s="253">
        <f t="shared" si="769"/>
        <v>3.5561165547786699E-25</v>
      </c>
      <c r="W2306" s="253">
        <f t="shared" si="770"/>
        <v>4.2738332686847966E-25</v>
      </c>
      <c r="X2306">
        <f t="shared" si="764"/>
        <v>113.65676595692612</v>
      </c>
      <c r="Y2306">
        <f t="shared" si="765"/>
        <v>15.595425926280697</v>
      </c>
      <c r="Z2306" s="55">
        <f t="shared" si="766"/>
        <v>8.5124747496230029</v>
      </c>
      <c r="AA2306" s="477">
        <f t="shared" si="771"/>
        <v>7.614334247128786E-46</v>
      </c>
      <c r="AB2306" s="253">
        <f t="shared" si="772"/>
        <v>1.1861300156179312E+16</v>
      </c>
      <c r="AC2306" s="261">
        <f t="shared" si="773"/>
        <v>9.2873385063923619E-9</v>
      </c>
      <c r="AD2306" s="435">
        <f t="shared" si="775"/>
        <v>-1.5404755755580903E-2</v>
      </c>
      <c r="AE2306" s="478">
        <f t="shared" si="774"/>
        <v>-5.2318781614303631E-2</v>
      </c>
    </row>
    <row r="2307" spans="17:31" x14ac:dyDescent="0.3">
      <c r="Q2307" s="353">
        <v>2278</v>
      </c>
      <c r="R2307" s="54">
        <f t="shared" si="767"/>
        <v>6.0233838605517572E-62</v>
      </c>
      <c r="S2307" s="253">
        <f t="shared" si="762"/>
        <v>7.6330013454005178E-25</v>
      </c>
      <c r="T2307" s="253">
        <f t="shared" si="763"/>
        <v>3.4666687602117926E-25</v>
      </c>
      <c r="U2307">
        <f t="shared" si="768"/>
        <v>3.7536994338484581E-63</v>
      </c>
      <c r="V2307" s="253">
        <f t="shared" si="769"/>
        <v>3.4666687602117926E-25</v>
      </c>
      <c r="W2307" s="253">
        <f t="shared" si="770"/>
        <v>4.1663325851887251E-25</v>
      </c>
      <c r="X2307">
        <f t="shared" si="764"/>
        <v>113.65676595692612</v>
      </c>
      <c r="Y2307">
        <f t="shared" si="765"/>
        <v>15.595425926280697</v>
      </c>
      <c r="Z2307" s="55">
        <f t="shared" si="766"/>
        <v>8.5124747496230029</v>
      </c>
      <c r="AA2307" s="477">
        <f t="shared" si="771"/>
        <v>7.2159615565149419E-46</v>
      </c>
      <c r="AB2307" s="253">
        <f t="shared" si="772"/>
        <v>1.1979913157741106E+16</v>
      </c>
      <c r="AC2307" s="261">
        <f t="shared" si="773"/>
        <v>9.1442693250818868E-9</v>
      </c>
      <c r="AD2307" s="435">
        <f t="shared" si="775"/>
        <v>-1.5404755755591578E-2</v>
      </c>
      <c r="AE2307" s="478">
        <f t="shared" si="774"/>
        <v>-5.2318781614303644E-2</v>
      </c>
    </row>
    <row r="2308" spans="17:31" x14ac:dyDescent="0.3">
      <c r="Q2308" s="353">
        <v>2279</v>
      </c>
      <c r="R2308" s="54">
        <f t="shared" si="767"/>
        <v>5.6517304512598312E-62</v>
      </c>
      <c r="S2308" s="253">
        <f t="shared" si="762"/>
        <v>7.4410067564282869E-25</v>
      </c>
      <c r="T2308" s="253">
        <f t="shared" si="763"/>
        <v>3.3794708660150622E-25</v>
      </c>
      <c r="U2308">
        <f t="shared" si="768"/>
        <v>3.522089557349709E-63</v>
      </c>
      <c r="V2308" s="253">
        <f t="shared" si="769"/>
        <v>3.3794708660150622E-25</v>
      </c>
      <c r="W2308" s="253">
        <f t="shared" si="770"/>
        <v>4.0615358904132247E-25</v>
      </c>
      <c r="X2308">
        <f t="shared" si="764"/>
        <v>113.65676595692612</v>
      </c>
      <c r="Y2308">
        <f t="shared" si="765"/>
        <v>15.595425926280697</v>
      </c>
      <c r="Z2308" s="55">
        <f t="shared" si="766"/>
        <v>8.5124747496230029</v>
      </c>
      <c r="AA2308" s="477">
        <f t="shared" si="771"/>
        <v>6.8384312397024268E-46</v>
      </c>
      <c r="AB2308" s="253">
        <f t="shared" si="772"/>
        <v>1.2099712289318518E+16</v>
      </c>
      <c r="AC2308" s="261">
        <f t="shared" si="773"/>
        <v>9.0034040895657132E-9</v>
      </c>
      <c r="AD2308" s="435">
        <f t="shared" si="775"/>
        <v>-1.5404755755584901E-2</v>
      </c>
      <c r="AE2308" s="478">
        <f t="shared" si="774"/>
        <v>-5.231878161430354E-2</v>
      </c>
    </row>
    <row r="2309" spans="17:31" x14ac:dyDescent="0.3">
      <c r="Q2309" s="353">
        <v>2280</v>
      </c>
      <c r="R2309" s="54">
        <f t="shared" si="767"/>
        <v>5.3030087129083745E-62</v>
      </c>
      <c r="S2309" s="253">
        <f t="shared" si="762"/>
        <v>7.2538414502671767E-25</v>
      </c>
      <c r="T2309" s="253">
        <f t="shared" si="763"/>
        <v>3.2944662799415679E-25</v>
      </c>
      <c r="U2309">
        <f t="shared" si="768"/>
        <v>3.3047704187848615E-63</v>
      </c>
      <c r="V2309" s="253">
        <f t="shared" si="769"/>
        <v>3.2944662799415679E-25</v>
      </c>
      <c r="W2309" s="253">
        <f t="shared" si="770"/>
        <v>3.9593751703256088E-25</v>
      </c>
      <c r="X2309">
        <f t="shared" si="764"/>
        <v>113.65676595692612</v>
      </c>
      <c r="Y2309">
        <f t="shared" si="765"/>
        <v>15.595425926280697</v>
      </c>
      <c r="Z2309" s="55">
        <f t="shared" si="766"/>
        <v>8.5124747496230029</v>
      </c>
      <c r="AA2309" s="477">
        <f t="shared" si="771"/>
        <v>6.4806528490880045E-46</v>
      </c>
      <c r="AB2309" s="253">
        <f t="shared" si="772"/>
        <v>1.2220709412211704E+16</v>
      </c>
      <c r="AC2309" s="261">
        <f t="shared" si="773"/>
        <v>8.8647088485970927E-9</v>
      </c>
      <c r="AD2309" s="435">
        <f t="shared" si="775"/>
        <v>-1.5404755755587834E-2</v>
      </c>
      <c r="AE2309" s="478">
        <f t="shared" si="774"/>
        <v>-5.2318781614303533E-2</v>
      </c>
    </row>
    <row r="2310" spans="17:31" x14ac:dyDescent="0.3">
      <c r="Q2310" s="353">
        <v>2281</v>
      </c>
      <c r="R2310" s="54">
        <f t="shared" si="767"/>
        <v>4.9758037209494769E-62</v>
      </c>
      <c r="S2310" s="253">
        <f t="shared" si="762"/>
        <v>7.071383954887098E-25</v>
      </c>
      <c r="T2310" s="253">
        <f t="shared" si="763"/>
        <v>3.2115998332217926E-25</v>
      </c>
      <c r="U2310">
        <f t="shared" si="768"/>
        <v>3.1008602544148964E-63</v>
      </c>
      <c r="V2310" s="253">
        <f t="shared" si="769"/>
        <v>3.2115998332217926E-25</v>
      </c>
      <c r="W2310" s="253">
        <f t="shared" si="770"/>
        <v>3.8597841216653054E-25</v>
      </c>
      <c r="X2310">
        <f t="shared" si="764"/>
        <v>113.65676595692612</v>
      </c>
      <c r="Y2310">
        <f t="shared" si="765"/>
        <v>15.595425926280697</v>
      </c>
      <c r="Z2310" s="55">
        <f t="shared" si="766"/>
        <v>8.5124747496230029</v>
      </c>
      <c r="AA2310" s="477">
        <f t="shared" si="771"/>
        <v>6.1415929879584546E-46</v>
      </c>
      <c r="AB2310" s="253">
        <f t="shared" si="772"/>
        <v>1.2342916506333822E+16</v>
      </c>
      <c r="AC2310" s="261">
        <f t="shared" si="773"/>
        <v>8.7281501739400838E-9</v>
      </c>
      <c r="AD2310" s="435">
        <f t="shared" si="775"/>
        <v>-1.5404755755584728E-2</v>
      </c>
      <c r="AE2310" s="478">
        <f t="shared" si="774"/>
        <v>-5.2318781614303624E-2</v>
      </c>
    </row>
    <row r="2311" spans="17:31" x14ac:dyDescent="0.3">
      <c r="Q2311" s="353">
        <v>2282</v>
      </c>
      <c r="R2311" s="54">
        <f t="shared" si="767"/>
        <v>4.6687878541757246E-62</v>
      </c>
      <c r="S2311" s="253">
        <f t="shared" si="762"/>
        <v>6.893515853671383E-25</v>
      </c>
      <c r="T2311" s="253">
        <f t="shared" si="763"/>
        <v>3.1308177447587445E-25</v>
      </c>
      <c r="U2311">
        <f t="shared" si="768"/>
        <v>2.9095317068789006E-63</v>
      </c>
      <c r="V2311" s="253">
        <f t="shared" si="769"/>
        <v>3.1308177447587445E-25</v>
      </c>
      <c r="W2311" s="253">
        <f t="shared" si="770"/>
        <v>3.7626981089126385E-25</v>
      </c>
      <c r="X2311">
        <f t="shared" si="764"/>
        <v>113.65676595692612</v>
      </c>
      <c r="Y2311">
        <f t="shared" si="765"/>
        <v>15.595425926280697</v>
      </c>
      <c r="Z2311" s="55">
        <f t="shared" si="766"/>
        <v>8.5124747496230029</v>
      </c>
      <c r="AA2311" s="477">
        <f t="shared" si="771"/>
        <v>5.8202723256575184E-46</v>
      </c>
      <c r="AB2311" s="253">
        <f t="shared" si="772"/>
        <v>1.246634567139716E+16</v>
      </c>
      <c r="AC2311" s="261">
        <f t="shared" si="773"/>
        <v>8.5936951523124416E-9</v>
      </c>
      <c r="AD2311" s="435">
        <f t="shared" si="775"/>
        <v>-1.540475575558826E-2</v>
      </c>
      <c r="AE2311" s="478">
        <f t="shared" si="774"/>
        <v>-5.2318781614303526E-2</v>
      </c>
    </row>
    <row r="2312" spans="17:31" x14ac:dyDescent="0.3">
      <c r="Q2312" s="353">
        <v>2283</v>
      </c>
      <c r="R2312" s="54">
        <f t="shared" si="767"/>
        <v>4.3807154079500914E-62</v>
      </c>
      <c r="S2312" s="253">
        <f t="shared" si="762"/>
        <v>6.7201217085626935E-25</v>
      </c>
      <c r="T2312" s="253">
        <f t="shared" si="763"/>
        <v>3.0520675862232514E-25</v>
      </c>
      <c r="U2312">
        <f t="shared" si="768"/>
        <v>2.7300084682245663E-63</v>
      </c>
      <c r="V2312" s="253">
        <f t="shared" si="769"/>
        <v>3.0520675862232514E-25</v>
      </c>
      <c r="W2312" s="253">
        <f t="shared" si="770"/>
        <v>3.6680541223394421E-25</v>
      </c>
      <c r="X2312">
        <f t="shared" si="764"/>
        <v>113.65676595692612</v>
      </c>
      <c r="Y2312">
        <f t="shared" si="765"/>
        <v>15.595425926280697</v>
      </c>
      <c r="Z2312" s="55">
        <f t="shared" si="766"/>
        <v>8.5124747496230029</v>
      </c>
      <c r="AA2312" s="477">
        <f t="shared" si="771"/>
        <v>5.5157627689156679E-46</v>
      </c>
      <c r="AB2312" s="253">
        <f t="shared" si="772"/>
        <v>1.2591009128111132E+16</v>
      </c>
      <c r="AC2312" s="261">
        <f t="shared" si="773"/>
        <v>8.4613113774530869E-9</v>
      </c>
      <c r="AD2312" s="435">
        <f t="shared" si="775"/>
        <v>-1.5404755755588116E-2</v>
      </c>
      <c r="AE2312" s="478">
        <f t="shared" si="774"/>
        <v>-5.2318781614303575E-2</v>
      </c>
    </row>
    <row r="2313" spans="17:31" x14ac:dyDescent="0.3">
      <c r="Q2313" s="353">
        <v>2284</v>
      </c>
      <c r="R2313" s="54">
        <f t="shared" si="767"/>
        <v>4.1104175398090447E-62</v>
      </c>
      <c r="S2313" s="253">
        <f t="shared" si="762"/>
        <v>6.5510889851430479E-25</v>
      </c>
      <c r="T2313" s="253">
        <f t="shared" si="763"/>
        <v>2.9752982480276665E-25</v>
      </c>
      <c r="U2313">
        <f t="shared" si="768"/>
        <v>2.5615621300696291E-63</v>
      </c>
      <c r="V2313" s="253">
        <f t="shared" si="769"/>
        <v>2.9752982480276665E-25</v>
      </c>
      <c r="W2313" s="253">
        <f t="shared" si="770"/>
        <v>3.5757907371153814E-25</v>
      </c>
      <c r="X2313">
        <f t="shared" si="764"/>
        <v>113.65676595692612</v>
      </c>
      <c r="Y2313">
        <f t="shared" si="765"/>
        <v>15.595425926280697</v>
      </c>
      <c r="Z2313" s="55">
        <f t="shared" si="766"/>
        <v>8.5124747496230029</v>
      </c>
      <c r="AA2313" s="477">
        <f t="shared" si="771"/>
        <v>5.2271847811724625E-46</v>
      </c>
      <c r="AB2313" s="253">
        <f t="shared" si="772"/>
        <v>1.2716919219392244E+16</v>
      </c>
      <c r="AC2313" s="261">
        <f t="shared" si="773"/>
        <v>8.3309669423114444E-9</v>
      </c>
      <c r="AD2313" s="435">
        <f t="shared" si="775"/>
        <v>-1.5404755755587977E-2</v>
      </c>
      <c r="AE2313" s="478">
        <f t="shared" si="774"/>
        <v>-5.2318781614303596E-2</v>
      </c>
    </row>
    <row r="2314" spans="17:31" x14ac:dyDescent="0.3">
      <c r="Q2314" s="353">
        <v>2285</v>
      </c>
      <c r="R2314" s="54">
        <f t="shared" si="767"/>
        <v>3.8567975269308639E-62</v>
      </c>
      <c r="S2314" s="253">
        <f t="shared" si="762"/>
        <v>6.3863079795978363E-25</v>
      </c>
      <c r="T2314" s="253">
        <f t="shared" si="763"/>
        <v>2.9004599061552276E-25</v>
      </c>
      <c r="U2314">
        <f t="shared" si="768"/>
        <v>2.4035092281139068E-63</v>
      </c>
      <c r="V2314" s="253">
        <f t="shared" si="769"/>
        <v>2.9004599061552276E-25</v>
      </c>
      <c r="W2314" s="253">
        <f t="shared" si="770"/>
        <v>3.4858480734426087E-25</v>
      </c>
      <c r="X2314">
        <f t="shared" si="764"/>
        <v>113.65676595692612</v>
      </c>
      <c r="Y2314">
        <f t="shared" si="765"/>
        <v>15.595425926280697</v>
      </c>
      <c r="Z2314" s="55">
        <f t="shared" si="766"/>
        <v>8.5124747496230029</v>
      </c>
      <c r="AA2314" s="477">
        <f t="shared" si="771"/>
        <v>4.9537048421486893E-46</v>
      </c>
      <c r="AB2314" s="253">
        <f t="shared" si="772"/>
        <v>1.2844088411586166E+16</v>
      </c>
      <c r="AC2314" s="261">
        <f t="shared" si="773"/>
        <v>8.2026304313572858E-9</v>
      </c>
      <c r="AD2314" s="435">
        <f t="shared" si="775"/>
        <v>-1.5404755755584759E-2</v>
      </c>
      <c r="AE2314" s="478">
        <f t="shared" si="774"/>
        <v>-5.2318781614303554E-2</v>
      </c>
    </row>
    <row r="2315" spans="17:31" x14ac:dyDescent="0.3">
      <c r="Q2315" s="353">
        <v>2286</v>
      </c>
      <c r="R2315" s="54">
        <f t="shared" si="767"/>
        <v>3.6188263162265166E-62</v>
      </c>
      <c r="S2315" s="253">
        <f t="shared" si="762"/>
        <v>6.2256717475170157E-25</v>
      </c>
      <c r="T2315" s="253">
        <f t="shared" si="763"/>
        <v>2.8275039898238002E-25</v>
      </c>
      <c r="U2315">
        <f t="shared" si="768"/>
        <v>2.2552084690101503E-63</v>
      </c>
      <c r="V2315" s="253">
        <f t="shared" si="769"/>
        <v>2.8275039898238002E-25</v>
      </c>
      <c r="W2315" s="253">
        <f t="shared" si="770"/>
        <v>3.3981677576932155E-25</v>
      </c>
      <c r="X2315">
        <f t="shared" si="764"/>
        <v>113.65676595692612</v>
      </c>
      <c r="Y2315">
        <f t="shared" si="765"/>
        <v>15.595425926280697</v>
      </c>
      <c r="Z2315" s="55">
        <f t="shared" si="766"/>
        <v>8.5124747496230029</v>
      </c>
      <c r="AA2315" s="477">
        <f t="shared" si="771"/>
        <v>4.694533040330594E-46</v>
      </c>
      <c r="AB2315" s="253">
        <f t="shared" si="772"/>
        <v>1.2972529295702028E+16</v>
      </c>
      <c r="AC2315" s="261">
        <f t="shared" si="773"/>
        <v>8.0762709130089001E-9</v>
      </c>
      <c r="AD2315" s="435">
        <f t="shared" si="775"/>
        <v>-1.5404755755584747E-2</v>
      </c>
      <c r="AE2315" s="478">
        <f t="shared" si="774"/>
        <v>-5.2318781614303554E-2</v>
      </c>
    </row>
    <row r="2316" spans="17:31" x14ac:dyDescent="0.3">
      <c r="Q2316" s="353">
        <v>2287</v>
      </c>
      <c r="R2316" s="54">
        <f t="shared" si="767"/>
        <v>3.3955383489977887E-62</v>
      </c>
      <c r="S2316" s="253">
        <f t="shared" si="762"/>
        <v>6.0690760344871961E-25</v>
      </c>
      <c r="T2316" s="253">
        <f t="shared" si="763"/>
        <v>2.7563831499629917E-25</v>
      </c>
      <c r="U2316">
        <f t="shared" si="768"/>
        <v>2.1160581283418616E-63</v>
      </c>
      <c r="V2316" s="253">
        <f t="shared" si="769"/>
        <v>2.7563831499629917E-25</v>
      </c>
      <c r="W2316" s="253">
        <f t="shared" si="770"/>
        <v>3.3126928845242044E-25</v>
      </c>
      <c r="X2316">
        <f t="shared" si="764"/>
        <v>113.65676595692612</v>
      </c>
      <c r="Y2316">
        <f t="shared" si="765"/>
        <v>15.595425926280697</v>
      </c>
      <c r="Z2316" s="55">
        <f t="shared" si="766"/>
        <v>8.5124747496230029</v>
      </c>
      <c r="AA2316" s="477">
        <f t="shared" si="771"/>
        <v>4.4489207914124047E-46</v>
      </c>
      <c r="AB2316" s="253">
        <f t="shared" si="772"/>
        <v>1.3102254588659048E+16</v>
      </c>
      <c r="AC2316" s="261">
        <f t="shared" si="773"/>
        <v>7.9518579321780389E-9</v>
      </c>
      <c r="AD2316" s="435">
        <f t="shared" si="775"/>
        <v>-1.5404755755587923E-2</v>
      </c>
      <c r="AE2316" s="478">
        <f t="shared" si="774"/>
        <v>-5.2318781614303665E-2</v>
      </c>
    </row>
    <row r="2317" spans="17:31" x14ac:dyDescent="0.3">
      <c r="Q2317" s="353">
        <v>2288</v>
      </c>
      <c r="R2317" s="54">
        <f t="shared" si="767"/>
        <v>3.1860276432213667E-62</v>
      </c>
      <c r="S2317" s="253">
        <f t="shared" si="762"/>
        <v>5.9164192084295493E-25</v>
      </c>
      <c r="T2317" s="253">
        <f t="shared" si="763"/>
        <v>2.6870512284841593E-25</v>
      </c>
      <c r="U2317">
        <f t="shared" si="768"/>
        <v>1.985493609150467E-63</v>
      </c>
      <c r="V2317" s="253">
        <f t="shared" si="769"/>
        <v>2.6870512284841593E-25</v>
      </c>
      <c r="W2317" s="253">
        <f t="shared" si="770"/>
        <v>3.22936797994539E-25</v>
      </c>
      <c r="X2317">
        <f t="shared" si="764"/>
        <v>113.65676595692612</v>
      </c>
      <c r="Y2317">
        <f t="shared" si="765"/>
        <v>15.595425926280697</v>
      </c>
      <c r="Z2317" s="55">
        <f t="shared" si="766"/>
        <v>8.5124747496230029</v>
      </c>
      <c r="AA2317" s="477">
        <f t="shared" si="771"/>
        <v>4.2161586761071642E-46</v>
      </c>
      <c r="AB2317" s="253">
        <f t="shared" si="772"/>
        <v>1.3233277134545638E+16</v>
      </c>
      <c r="AC2317" s="261">
        <f t="shared" si="773"/>
        <v>7.8293615029297277E-9</v>
      </c>
      <c r="AD2317" s="435">
        <f t="shared" si="775"/>
        <v>-1.5404755755584658E-2</v>
      </c>
      <c r="AE2317" s="478">
        <f t="shared" si="774"/>
        <v>-5.2318781614303637E-2</v>
      </c>
    </row>
    <row r="2318" spans="17:31" x14ac:dyDescent="0.3">
      <c r="Q2318" s="353">
        <v>2289</v>
      </c>
      <c r="R2318" s="54">
        <f t="shared" si="767"/>
        <v>2.9894441175629049E-62</v>
      </c>
      <c r="S2318" s="253">
        <f t="shared" si="762"/>
        <v>5.7676021936396011E-25</v>
      </c>
      <c r="T2318" s="253">
        <f t="shared" si="763"/>
        <v>2.6194632283233628E-25</v>
      </c>
      <c r="U2318">
        <f t="shared" si="768"/>
        <v>1.8629851511056717E-63</v>
      </c>
      <c r="V2318" s="253">
        <f t="shared" si="769"/>
        <v>2.6194632283233628E-25</v>
      </c>
      <c r="W2318" s="253">
        <f t="shared" si="770"/>
        <v>3.1481389653162382E-25</v>
      </c>
      <c r="X2318">
        <f t="shared" si="764"/>
        <v>113.65676595692612</v>
      </c>
      <c r="Y2318">
        <f t="shared" si="765"/>
        <v>15.595425926280697</v>
      </c>
      <c r="Z2318" s="55">
        <f t="shared" si="766"/>
        <v>8.5124747496230029</v>
      </c>
      <c r="AA2318" s="477">
        <f t="shared" si="771"/>
        <v>3.995574391080662E-46</v>
      </c>
      <c r="AB2318" s="253">
        <f t="shared" si="772"/>
        <v>1.3365609905891094E+16</v>
      </c>
      <c r="AC2318" s="261">
        <f t="shared" si="773"/>
        <v>7.708752101254891E-9</v>
      </c>
      <c r="AD2318" s="435">
        <f t="shared" si="775"/>
        <v>-1.5404755755588112E-2</v>
      </c>
      <c r="AE2318" s="478">
        <f t="shared" si="774"/>
        <v>-5.2318781614303603E-2</v>
      </c>
    </row>
    <row r="2319" spans="17:31" x14ac:dyDescent="0.3">
      <c r="Q2319" s="353">
        <v>2290</v>
      </c>
      <c r="R2319" s="54">
        <f t="shared" si="767"/>
        <v>2.8049901422059076E-62</v>
      </c>
      <c r="S2319" s="253">
        <f t="shared" si="762"/>
        <v>5.6225284064863415E-25</v>
      </c>
      <c r="T2319" s="253">
        <f t="shared" si="763"/>
        <v>2.5535752842379251E-25</v>
      </c>
      <c r="U2319">
        <f t="shared" si="768"/>
        <v>1.7480356810240433E-63</v>
      </c>
      <c r="V2319" s="253">
        <f t="shared" si="769"/>
        <v>2.5535752842379251E-25</v>
      </c>
      <c r="W2319" s="253">
        <f t="shared" si="770"/>
        <v>3.0689531222484163E-25</v>
      </c>
      <c r="X2319">
        <f t="shared" si="764"/>
        <v>113.65676595692612</v>
      </c>
      <c r="Y2319">
        <f t="shared" si="765"/>
        <v>15.595425926280697</v>
      </c>
      <c r="Z2319" s="55">
        <f t="shared" si="766"/>
        <v>8.5124747496230029</v>
      </c>
      <c r="AA2319" s="477">
        <f t="shared" si="771"/>
        <v>3.786530807090009E-46</v>
      </c>
      <c r="AB2319" s="253">
        <f t="shared" si="772"/>
        <v>1.3499266004950006E+16</v>
      </c>
      <c r="AC2319" s="261">
        <f t="shared" si="773"/>
        <v>7.5900006579547096E-9</v>
      </c>
      <c r="AD2319" s="435">
        <f t="shared" si="775"/>
        <v>-1.5404755755584636E-2</v>
      </c>
      <c r="AE2319" s="478">
        <f t="shared" si="774"/>
        <v>-5.2318781614303554E-2</v>
      </c>
    </row>
    <row r="2320" spans="17:31" x14ac:dyDescent="0.3">
      <c r="Q2320" s="353">
        <v>2291</v>
      </c>
      <c r="R2320" s="54">
        <f t="shared" si="767"/>
        <v>2.6319173025005568E-62</v>
      </c>
      <c r="S2320" s="253">
        <f t="shared" si="762"/>
        <v>5.4811036927282956E-25</v>
      </c>
      <c r="T2320" s="253">
        <f t="shared" si="763"/>
        <v>2.4893446343373666E-25</v>
      </c>
      <c r="U2320">
        <f t="shared" si="768"/>
        <v>1.640178796014392E-63</v>
      </c>
      <c r="V2320" s="253">
        <f t="shared" si="769"/>
        <v>2.4893446343373666E-25</v>
      </c>
      <c r="W2320" s="253">
        <f t="shared" si="770"/>
        <v>2.9917590583909289E-25</v>
      </c>
      <c r="X2320">
        <f t="shared" si="764"/>
        <v>113.65676595692612</v>
      </c>
      <c r="Y2320">
        <f t="shared" si="765"/>
        <v>15.595425926280697</v>
      </c>
      <c r="Z2320" s="55">
        <f t="shared" si="766"/>
        <v>8.5124747496230029</v>
      </c>
      <c r="AA2320" s="477">
        <f t="shared" si="771"/>
        <v>3.588424128718034E-46</v>
      </c>
      <c r="AB2320" s="253">
        <f t="shared" si="772"/>
        <v>1.3634258664999506E+16</v>
      </c>
      <c r="AC2320" s="261">
        <f t="shared" si="773"/>
        <v>7.4730785516341114E-9</v>
      </c>
      <c r="AD2320" s="435">
        <f t="shared" si="775"/>
        <v>-1.5404755755595073E-2</v>
      </c>
      <c r="AE2320" s="478">
        <f t="shared" si="774"/>
        <v>-5.231878161430361E-2</v>
      </c>
    </row>
    <row r="2321" spans="17:31" x14ac:dyDescent="0.3">
      <c r="Q2321" s="353">
        <v>2292</v>
      </c>
      <c r="R2321" s="54">
        <f t="shared" si="767"/>
        <v>2.4695233623011116E-62</v>
      </c>
      <c r="S2321" s="253">
        <f t="shared" si="762"/>
        <v>5.3432362664067129E-25</v>
      </c>
      <c r="T2321" s="253">
        <f t="shared" si="763"/>
        <v>2.4267295923306169E-25</v>
      </c>
      <c r="U2321">
        <f t="shared" si="768"/>
        <v>1.538976871066637E-63</v>
      </c>
      <c r="V2321" s="253">
        <f t="shared" si="769"/>
        <v>2.4267295923306169E-25</v>
      </c>
      <c r="W2321" s="253">
        <f t="shared" si="770"/>
        <v>2.9165066740760959E-25</v>
      </c>
      <c r="X2321">
        <f t="shared" si="764"/>
        <v>113.65676595692612</v>
      </c>
      <c r="Y2321">
        <f t="shared" si="765"/>
        <v>15.595425926280697</v>
      </c>
      <c r="Z2321" s="55">
        <f t="shared" si="766"/>
        <v>8.5124747496230029</v>
      </c>
      <c r="AA2321" s="477">
        <f t="shared" si="771"/>
        <v>3.4006821503881376E-46</v>
      </c>
      <c r="AB2321" s="253">
        <f t="shared" si="772"/>
        <v>1.3770601251649502E+16</v>
      </c>
      <c r="AC2321" s="261">
        <f t="shared" si="773"/>
        <v>7.3579576018038627E-9</v>
      </c>
      <c r="AD2321" s="435">
        <f t="shared" si="775"/>
        <v>-1.5404755755588251E-2</v>
      </c>
      <c r="AE2321" s="478">
        <f t="shared" si="774"/>
        <v>-5.2318781614303582E-2</v>
      </c>
    </row>
    <row r="2322" spans="17:31" x14ac:dyDescent="0.3">
      <c r="Q2322" s="353">
        <v>2293</v>
      </c>
      <c r="R2322" s="54">
        <f t="shared" si="767"/>
        <v>2.3171494146707515E-62</v>
      </c>
      <c r="S2322" s="253">
        <f t="shared" si="762"/>
        <v>5.2088366502755771E-25</v>
      </c>
      <c r="T2322" s="253">
        <f t="shared" si="763"/>
        <v>2.3656895204712009E-25</v>
      </c>
      <c r="U2322">
        <f t="shared" si="768"/>
        <v>1.4440192834057795E-63</v>
      </c>
      <c r="V2322" s="253">
        <f t="shared" si="769"/>
        <v>2.3656895204712009E-25</v>
      </c>
      <c r="W2322" s="253">
        <f t="shared" si="770"/>
        <v>2.8431471298043761E-25</v>
      </c>
      <c r="X2322">
        <f t="shared" si="764"/>
        <v>113.65676595692612</v>
      </c>
      <c r="Y2322">
        <f t="shared" si="765"/>
        <v>15.595425926280697</v>
      </c>
      <c r="Z2322" s="55">
        <f t="shared" si="766"/>
        <v>8.5124747496230029</v>
      </c>
      <c r="AA2322" s="477">
        <f t="shared" si="771"/>
        <v>3.2227626036223205E-46</v>
      </c>
      <c r="AB2322" s="253">
        <f t="shared" si="772"/>
        <v>1.3908307264165998E+16</v>
      </c>
      <c r="AC2322" s="261">
        <f t="shared" si="773"/>
        <v>7.2446100620881274E-9</v>
      </c>
      <c r="AD2322" s="435">
        <f t="shared" si="775"/>
        <v>-1.5404755755584568E-2</v>
      </c>
      <c r="AE2322" s="478">
        <f t="shared" si="774"/>
        <v>-5.231878161430354E-2</v>
      </c>
    </row>
    <row r="2323" spans="17:31" x14ac:dyDescent="0.3">
      <c r="Q2323" s="353">
        <v>2294</v>
      </c>
      <c r="R2323" s="54">
        <f t="shared" si="767"/>
        <v>2.1741772083929515E-62</v>
      </c>
      <c r="S2323" s="253">
        <f t="shared" si="762"/>
        <v>5.0778176177300398E-25</v>
      </c>
      <c r="T2323" s="253">
        <f t="shared" si="763"/>
        <v>2.3061848031829646E-25</v>
      </c>
      <c r="U2323">
        <f t="shared" si="768"/>
        <v>1.3549207464063657E-63</v>
      </c>
      <c r="V2323" s="253">
        <f t="shared" si="769"/>
        <v>2.3061848031829646E-25</v>
      </c>
      <c r="W2323" s="253">
        <f t="shared" si="770"/>
        <v>2.7716328145470753E-25</v>
      </c>
      <c r="X2323">
        <f t="shared" si="764"/>
        <v>113.65676595692612</v>
      </c>
      <c r="Y2323">
        <f t="shared" si="765"/>
        <v>15.595425926280697</v>
      </c>
      <c r="Z2323" s="55">
        <f t="shared" si="766"/>
        <v>8.5124747496230029</v>
      </c>
      <c r="AA2323" s="477">
        <f t="shared" si="771"/>
        <v>3.0541515907686599E-46</v>
      </c>
      <c r="AB2323" s="253">
        <f t="shared" si="772"/>
        <v>1.4047390336807658E+16</v>
      </c>
      <c r="AC2323" s="261">
        <f t="shared" si="773"/>
        <v>7.1330086135372346E-9</v>
      </c>
      <c r="AD2323" s="435">
        <f t="shared" si="775"/>
        <v>-1.5404755755581102E-2</v>
      </c>
      <c r="AE2323" s="478">
        <f t="shared" si="774"/>
        <v>-5.2318781614303568E-2</v>
      </c>
    </row>
    <row r="2324" spans="17:31" x14ac:dyDescent="0.3">
      <c r="Q2324" s="353">
        <v>2295</v>
      </c>
      <c r="R2324" s="54">
        <f t="shared" si="767"/>
        <v>2.0400266394418265E-62</v>
      </c>
      <c r="S2324" s="253">
        <f t="shared" si="762"/>
        <v>4.9500941361955452E-25</v>
      </c>
      <c r="T2324" s="253">
        <f t="shared" si="763"/>
        <v>2.2481768213491965E-25</v>
      </c>
      <c r="U2324">
        <f t="shared" si="768"/>
        <v>1.2713197463073685E-63</v>
      </c>
      <c r="V2324" s="253">
        <f t="shared" si="769"/>
        <v>2.2481768213491965E-25</v>
      </c>
      <c r="W2324" s="253">
        <f t="shared" si="770"/>
        <v>2.7019173148463487E-25</v>
      </c>
      <c r="X2324">
        <f t="shared" si="764"/>
        <v>113.65676595692612</v>
      </c>
      <c r="Y2324">
        <f t="shared" si="765"/>
        <v>15.595425926280697</v>
      </c>
      <c r="Z2324" s="55">
        <f t="shared" si="766"/>
        <v>8.5124747496230029</v>
      </c>
      <c r="AA2324" s="477">
        <f t="shared" si="771"/>
        <v>2.8943621006742565E-46</v>
      </c>
      <c r="AB2324" s="253">
        <f t="shared" si="772"/>
        <v>1.4187864240175734E+16</v>
      </c>
      <c r="AC2324" s="261">
        <f t="shared" si="773"/>
        <v>7.0231263580432115E-9</v>
      </c>
      <c r="AD2324" s="435">
        <f t="shared" si="775"/>
        <v>-1.5404755755584724E-2</v>
      </c>
      <c r="AE2324" s="478">
        <f t="shared" si="774"/>
        <v>-5.2318781614303575E-2</v>
      </c>
    </row>
    <row r="2325" spans="17:31" x14ac:dyDescent="0.3">
      <c r="Q2325" s="353">
        <v>2296</v>
      </c>
      <c r="R2325" s="54">
        <f t="shared" si="767"/>
        <v>1.9141533972331763E-62</v>
      </c>
      <c r="S2325" s="253">
        <f t="shared" si="762"/>
        <v>4.8255833119408196E-25</v>
      </c>
      <c r="T2325" s="253">
        <f t="shared" si="763"/>
        <v>2.1916279272484277E-25</v>
      </c>
      <c r="U2325">
        <f t="shared" si="768"/>
        <v>1.1928770753845162E-63</v>
      </c>
      <c r="V2325" s="253">
        <f t="shared" si="769"/>
        <v>2.1916279272484277E-25</v>
      </c>
      <c r="W2325" s="253">
        <f t="shared" si="770"/>
        <v>2.6339553846923919E-25</v>
      </c>
      <c r="X2325">
        <f t="shared" si="764"/>
        <v>113.65676595692612</v>
      </c>
      <c r="Y2325">
        <f t="shared" si="765"/>
        <v>15.595425926280697</v>
      </c>
      <c r="Z2325" s="55">
        <f t="shared" si="766"/>
        <v>8.5124747496230029</v>
      </c>
      <c r="AA2325" s="477">
        <f t="shared" si="771"/>
        <v>2.7429326020163633E-46</v>
      </c>
      <c r="AB2325" s="253">
        <f t="shared" si="772"/>
        <v>1.4329742882577492E+16</v>
      </c>
      <c r="AC2325" s="261">
        <f t="shared" si="773"/>
        <v>6.914936811856897E-9</v>
      </c>
      <c r="AD2325" s="435">
        <f t="shared" si="775"/>
        <v>-1.5404755755591776E-2</v>
      </c>
      <c r="AE2325" s="478">
        <f t="shared" si="774"/>
        <v>-5.2318781614303533E-2</v>
      </c>
    </row>
    <row r="2326" spans="17:31" x14ac:dyDescent="0.3">
      <c r="Q2326" s="353">
        <v>2297</v>
      </c>
      <c r="R2326" s="54">
        <f t="shared" si="767"/>
        <v>1.7960467561059963E-62</v>
      </c>
      <c r="S2326" s="253">
        <f t="shared" si="762"/>
        <v>4.7042043362793504E-25</v>
      </c>
      <c r="T2326" s="253">
        <f t="shared" si="763"/>
        <v>2.1365014201208382E-25</v>
      </c>
      <c r="U2326">
        <f t="shared" si="768"/>
        <v>1.1192744556284796E-63</v>
      </c>
      <c r="V2326" s="253">
        <f t="shared" si="769"/>
        <v>2.1365014201208382E-25</v>
      </c>
      <c r="W2326" s="253">
        <f t="shared" si="770"/>
        <v>2.5677029161585122E-25</v>
      </c>
      <c r="X2326">
        <f t="shared" si="764"/>
        <v>113.65676595692612</v>
      </c>
      <c r="Y2326">
        <f t="shared" si="765"/>
        <v>15.595425926280697</v>
      </c>
      <c r="Z2326" s="55">
        <f t="shared" si="766"/>
        <v>8.5124747496230029</v>
      </c>
      <c r="AA2326" s="477">
        <f t="shared" si="771"/>
        <v>2.5994257102287158E-46</v>
      </c>
      <c r="AB2326" s="253">
        <f t="shared" si="772"/>
        <v>1.4473040311403268E+16</v>
      </c>
      <c r="AC2326" s="261">
        <f t="shared" si="773"/>
        <v>6.8084138992049653E-9</v>
      </c>
      <c r="AD2326" s="435">
        <f t="shared" si="775"/>
        <v>-1.5404755755581024E-2</v>
      </c>
      <c r="AE2326" s="478">
        <f t="shared" si="774"/>
        <v>-5.2318781614303533E-2</v>
      </c>
    </row>
    <row r="2327" spans="17:31" x14ac:dyDescent="0.3">
      <c r="Q2327" s="353">
        <v>2298</v>
      </c>
      <c r="R2327" s="54">
        <f t="shared" si="767"/>
        <v>1.6852275030734735E-62</v>
      </c>
      <c r="S2327" s="253">
        <f t="shared" si="762"/>
        <v>4.5858784331233674E-25</v>
      </c>
      <c r="T2327" s="253">
        <f t="shared" si="763"/>
        <v>2.0827615223489262E-25</v>
      </c>
      <c r="U2327">
        <f t="shared" si="768"/>
        <v>1.0502132473445393E-63</v>
      </c>
      <c r="V2327" s="253">
        <f t="shared" si="769"/>
        <v>2.0827615223489262E-25</v>
      </c>
      <c r="W2327" s="253">
        <f t="shared" si="770"/>
        <v>2.5031169107744412E-25</v>
      </c>
      <c r="X2327">
        <f t="shared" si="764"/>
        <v>113.65676595692612</v>
      </c>
      <c r="Y2327">
        <f t="shared" si="765"/>
        <v>15.595425926280697</v>
      </c>
      <c r="Z2327" s="55">
        <f t="shared" si="766"/>
        <v>8.5124747496230029</v>
      </c>
      <c r="AA2327" s="477">
        <f t="shared" si="771"/>
        <v>2.4634269241726535E-46</v>
      </c>
      <c r="AB2327" s="253">
        <f t="shared" si="772"/>
        <v>1.46177707145173E+16</v>
      </c>
      <c r="AC2327" s="261">
        <f t="shared" si="773"/>
        <v>6.703531946004738E-9</v>
      </c>
      <c r="AD2327" s="435">
        <f t="shared" si="775"/>
        <v>-1.5404755755591569E-2</v>
      </c>
      <c r="AE2327" s="478">
        <f t="shared" si="774"/>
        <v>-5.2318781614303644E-2</v>
      </c>
    </row>
    <row r="2328" spans="17:31" x14ac:dyDescent="0.3">
      <c r="Q2328" s="353">
        <v>2299</v>
      </c>
      <c r="R2328" s="54">
        <f t="shared" si="767"/>
        <v>1.5812459934354001E-62</v>
      </c>
      <c r="S2328" s="253">
        <f t="shared" si="762"/>
        <v>4.470528807857719E-25</v>
      </c>
      <c r="T2328" s="253">
        <f t="shared" si="763"/>
        <v>2.0303733562376338E-25</v>
      </c>
      <c r="U2328">
        <f t="shared" si="768"/>
        <v>9.8541323743393235E-64</v>
      </c>
      <c r="V2328" s="253">
        <f t="shared" si="769"/>
        <v>2.0303733562376338E-25</v>
      </c>
      <c r="W2328" s="253">
        <f t="shared" si="770"/>
        <v>2.4401554516200854E-25</v>
      </c>
      <c r="X2328">
        <f t="shared" si="764"/>
        <v>113.65676595692612</v>
      </c>
      <c r="Y2328">
        <f t="shared" si="765"/>
        <v>15.595425926280697</v>
      </c>
      <c r="Z2328" s="55">
        <f t="shared" si="766"/>
        <v>8.5124747496230029</v>
      </c>
      <c r="AA2328" s="477">
        <f t="shared" si="771"/>
        <v>2.3345434289040687E-46</v>
      </c>
      <c r="AB2328" s="253">
        <f t="shared" si="772"/>
        <v>1.4763948421662474E+16</v>
      </c>
      <c r="AC2328" s="261">
        <f t="shared" si="773"/>
        <v>6.6002656736767528E-9</v>
      </c>
      <c r="AD2328" s="435">
        <f t="shared" si="775"/>
        <v>-1.5404755755588102E-2</v>
      </c>
      <c r="AE2328" s="478">
        <f t="shared" si="774"/>
        <v>-5.2318781614303644E-2</v>
      </c>
    </row>
    <row r="2329" spans="17:31" x14ac:dyDescent="0.3">
      <c r="Q2329" s="353">
        <v>2300</v>
      </c>
      <c r="R2329" s="54">
        <f t="shared" si="767"/>
        <v>1.4836803263627337E-62</v>
      </c>
      <c r="S2329" s="253">
        <f t="shared" si="762"/>
        <v>4.3580805974993693E-25</v>
      </c>
      <c r="T2329" s="253">
        <f t="shared" si="763"/>
        <v>1.9793029213783613E-25</v>
      </c>
      <c r="U2329">
        <f t="shared" si="768"/>
        <v>9.246115024403788E-64</v>
      </c>
      <c r="V2329" s="253">
        <f t="shared" si="769"/>
        <v>1.9793029213783613E-25</v>
      </c>
      <c r="W2329" s="253">
        <f t="shared" si="770"/>
        <v>2.3787776761210078E-25</v>
      </c>
      <c r="X2329">
        <f t="shared" si="764"/>
        <v>113.65676595692612</v>
      </c>
      <c r="Y2329">
        <f t="shared" si="765"/>
        <v>15.595425926280697</v>
      </c>
      <c r="Z2329" s="55">
        <f t="shared" si="766"/>
        <v>8.5124747496230029</v>
      </c>
      <c r="AA2329" s="477">
        <f t="shared" si="771"/>
        <v>2.2124029610781293E-46</v>
      </c>
      <c r="AB2329" s="253">
        <f t="shared" si="772"/>
        <v>1.4911587905879098E+16</v>
      </c>
      <c r="AC2329" s="261">
        <f t="shared" si="773"/>
        <v>6.4985901930517698E-9</v>
      </c>
      <c r="AD2329" s="435">
        <f t="shared" si="775"/>
        <v>-1.5404755755588181E-2</v>
      </c>
      <c r="AE2329" s="478">
        <f t="shared" si="774"/>
        <v>-5.2318781614303554E-2</v>
      </c>
    </row>
    <row r="2330" spans="17:31" x14ac:dyDescent="0.3">
      <c r="Q2330" s="353">
        <v>2301</v>
      </c>
      <c r="R2330" s="54">
        <f t="shared" si="767"/>
        <v>1.3921346330518051E-62</v>
      </c>
      <c r="S2330" s="253">
        <f t="shared" si="762"/>
        <v>4.2484608221106299E-25</v>
      </c>
      <c r="T2330" s="253">
        <f t="shared" si="763"/>
        <v>1.9295170725823874E-25</v>
      </c>
      <c r="U2330">
        <f t="shared" si="768"/>
        <v>8.6756134174864109E-64</v>
      </c>
      <c r="V2330" s="253">
        <f t="shared" si="769"/>
        <v>1.9295170725823874E-25</v>
      </c>
      <c r="W2330" s="253">
        <f t="shared" si="770"/>
        <v>2.3189437495282425E-25</v>
      </c>
      <c r="X2330">
        <f t="shared" si="764"/>
        <v>113.65676595692612</v>
      </c>
      <c r="Y2330">
        <f t="shared" si="765"/>
        <v>15.595425926280697</v>
      </c>
      <c r="Z2330" s="55">
        <f t="shared" si="766"/>
        <v>8.5124747496230029</v>
      </c>
      <c r="AA2330" s="477">
        <f t="shared" si="771"/>
        <v>2.096652733714644E-46</v>
      </c>
      <c r="AB2330" s="253">
        <f t="shared" si="772"/>
        <v>1.506070378493789E+16</v>
      </c>
      <c r="AC2330" s="261">
        <f t="shared" si="773"/>
        <v>6.398480998372125E-9</v>
      </c>
      <c r="AD2330" s="435">
        <f t="shared" si="775"/>
        <v>-1.5404755755591503E-2</v>
      </c>
      <c r="AE2330" s="478">
        <f t="shared" si="774"/>
        <v>-5.2318781614303603E-2</v>
      </c>
    </row>
    <row r="2331" spans="17:31" x14ac:dyDescent="0.3">
      <c r="Q2331" s="353">
        <v>2302</v>
      </c>
      <c r="R2331" s="54">
        <f t="shared" si="767"/>
        <v>1.3062374705024345E-62</v>
      </c>
      <c r="S2331" s="253">
        <f t="shared" si="762"/>
        <v>4.1415983374344975E-25</v>
      </c>
      <c r="T2331" s="253">
        <f t="shared" si="763"/>
        <v>1.8809834983693305E-25</v>
      </c>
      <c r="U2331">
        <f t="shared" si="768"/>
        <v>8.1403127660661546E-64</v>
      </c>
      <c r="V2331" s="253">
        <f t="shared" si="769"/>
        <v>1.8809834983693305E-25</v>
      </c>
      <c r="W2331" s="253">
        <f t="shared" si="770"/>
        <v>2.260614839065167E-25</v>
      </c>
      <c r="X2331">
        <f t="shared" si="764"/>
        <v>113.65676595692612</v>
      </c>
      <c r="Y2331">
        <f t="shared" si="765"/>
        <v>15.595425926280697</v>
      </c>
      <c r="Z2331" s="55">
        <f t="shared" si="766"/>
        <v>8.5124747496230029</v>
      </c>
      <c r="AA2331" s="477">
        <f t="shared" si="771"/>
        <v>1.9869584172183949E-46</v>
      </c>
      <c r="AB2331" s="253">
        <f t="shared" si="772"/>
        <v>1.521131082278727E+16</v>
      </c>
      <c r="AC2331" s="261">
        <f t="shared" si="773"/>
        <v>6.2999139613854761E-9</v>
      </c>
      <c r="AD2331" s="435">
        <f t="shared" si="775"/>
        <v>-1.540475575558104E-2</v>
      </c>
      <c r="AE2331" s="478">
        <f t="shared" si="774"/>
        <v>-5.2318781614303644E-2</v>
      </c>
    </row>
    <row r="2332" spans="17:31" x14ac:dyDescent="0.3">
      <c r="Q2332" s="353">
        <v>2303</v>
      </c>
      <c r="R2332" s="54">
        <f t="shared" si="767"/>
        <v>1.2256403144027696E-62</v>
      </c>
      <c r="S2332" s="253">
        <f t="shared" si="762"/>
        <v>4.0374237887213669E-25</v>
      </c>
      <c r="T2332" s="253">
        <f t="shared" si="763"/>
        <v>1.8336706999966973E-25</v>
      </c>
      <c r="U2332">
        <f t="shared" si="768"/>
        <v>7.6380411090952591E-64</v>
      </c>
      <c r="V2332" s="253">
        <f t="shared" si="769"/>
        <v>1.8336706999966973E-25</v>
      </c>
      <c r="W2332" s="253">
        <f t="shared" si="770"/>
        <v>2.2037530887246693E-25</v>
      </c>
      <c r="X2332">
        <f t="shared" si="764"/>
        <v>113.65676595692612</v>
      </c>
      <c r="Y2332">
        <f t="shared" si="765"/>
        <v>15.595425926280697</v>
      </c>
      <c r="Z2332" s="55">
        <f t="shared" si="766"/>
        <v>8.5124747496230029</v>
      </c>
      <c r="AA2332" s="477">
        <f t="shared" si="771"/>
        <v>1.8830031737112432E-46</v>
      </c>
      <c r="AB2332" s="253">
        <f t="shared" si="772"/>
        <v>1.5363423931015142E+16</v>
      </c>
      <c r="AC2332" s="261">
        <f t="shared" si="773"/>
        <v>6.2028653255291341E-9</v>
      </c>
      <c r="AD2332" s="435">
        <f t="shared" si="775"/>
        <v>-1.5404755755584816E-2</v>
      </c>
      <c r="AE2332" s="478">
        <f t="shared" si="774"/>
        <v>-5.2318781614303658E-2</v>
      </c>
    </row>
    <row r="2333" spans="17:31" x14ac:dyDescent="0.3">
      <c r="Q2333" s="353">
        <v>2304</v>
      </c>
      <c r="R2333" s="54">
        <f t="shared" si="767"/>
        <v>1.1500161450057868E-62</v>
      </c>
      <c r="S2333" s="253">
        <f t="shared" si="762"/>
        <v>3.9358695657170968E-25</v>
      </c>
      <c r="T2333" s="253">
        <f t="shared" si="763"/>
        <v>1.7875479710168806E-25</v>
      </c>
      <c r="U2333">
        <f t="shared" si="768"/>
        <v>7.1667604993538916E-64</v>
      </c>
      <c r="V2333" s="253">
        <f t="shared" si="769"/>
        <v>1.7875479710168806E-25</v>
      </c>
      <c r="W2333" s="253">
        <f t="shared" si="770"/>
        <v>2.1483215947002164E-25</v>
      </c>
      <c r="X2333">
        <f t="shared" si="764"/>
        <v>113.65676595692612</v>
      </c>
      <c r="Y2333">
        <f t="shared" si="765"/>
        <v>15.595425926280697</v>
      </c>
      <c r="Z2333" s="55">
        <f t="shared" si="766"/>
        <v>8.5124747496230029</v>
      </c>
      <c r="AA2333" s="477">
        <f t="shared" si="771"/>
        <v>1.7844867418868042E-46</v>
      </c>
      <c r="AB2333" s="253">
        <f t="shared" si="772"/>
        <v>1.5517058170325294E+16</v>
      </c>
      <c r="AC2333" s="261">
        <f t="shared" si="773"/>
        <v>6.1073117002045938E-9</v>
      </c>
      <c r="AD2333" s="435">
        <f t="shared" si="775"/>
        <v>-1.5404755755581243E-2</v>
      </c>
      <c r="AE2333" s="478">
        <f t="shared" si="774"/>
        <v>-5.2318781614303526E-2</v>
      </c>
    </row>
    <row r="2334" spans="17:31" x14ac:dyDescent="0.3">
      <c r="Q2334" s="353">
        <v>2305</v>
      </c>
      <c r="R2334" s="54">
        <f t="shared" si="767"/>
        <v>1.0790581202597086E-62</v>
      </c>
      <c r="S2334" s="253">
        <f t="shared" si="762"/>
        <v>3.836869758783548E-25</v>
      </c>
      <c r="T2334" s="253">
        <f t="shared" si="763"/>
        <v>1.7425853773484886E-25</v>
      </c>
      <c r="U2334">
        <f t="shared" si="768"/>
        <v>6.7245587345605724E-64</v>
      </c>
      <c r="V2334" s="253">
        <f t="shared" si="769"/>
        <v>1.7425853773484886E-25</v>
      </c>
      <c r="W2334" s="253">
        <f t="shared" si="770"/>
        <v>2.0942843814350592E-25</v>
      </c>
      <c r="X2334">
        <f t="shared" si="764"/>
        <v>113.65676595692612</v>
      </c>
      <c r="Y2334">
        <f t="shared" si="765"/>
        <v>15.595425926280697</v>
      </c>
      <c r="Z2334" s="55">
        <f t="shared" si="766"/>
        <v>8.5124747496230029</v>
      </c>
      <c r="AA2334" s="477">
        <f t="shared" si="771"/>
        <v>1.6911245697444083E-46</v>
      </c>
      <c r="AB2334" s="253">
        <f t="shared" si="772"/>
        <v>1.5672228752028548E+16</v>
      </c>
      <c r="AC2334" s="261">
        <f t="shared" si="773"/>
        <v>6.0132300551396755E-9</v>
      </c>
      <c r="AD2334" s="435">
        <f t="shared" si="775"/>
        <v>-1.5404755755591547E-2</v>
      </c>
      <c r="AE2334" s="478">
        <f t="shared" si="774"/>
        <v>-5.2318781614303603E-2</v>
      </c>
    </row>
    <row r="2335" spans="17:31" x14ac:dyDescent="0.3">
      <c r="Q2335" s="353">
        <v>2306</v>
      </c>
      <c r="R2335" s="54">
        <f t="shared" si="767"/>
        <v>1.0124783308086137E-62</v>
      </c>
      <c r="S2335" s="253">
        <f t="shared" ref="S2335:S2398" si="776">$C$11*R2335^$C$7</f>
        <v>3.7403601161222734E-25</v>
      </c>
      <c r="T2335" s="253">
        <f t="shared" ref="T2335:T2398" si="777">$C$8*S2335</f>
        <v>1.698753737848694E-25</v>
      </c>
      <c r="U2335">
        <f t="shared" si="768"/>
        <v>6.3096415986876623E-64</v>
      </c>
      <c r="V2335" s="253">
        <f t="shared" si="769"/>
        <v>1.698753737848694E-25</v>
      </c>
      <c r="W2335" s="253">
        <f t="shared" si="770"/>
        <v>2.0416063782735794E-25</v>
      </c>
      <c r="X2335">
        <f t="shared" ref="X2335:X2398" si="778">(($C$8*$C$11)/($C$9+$C$10))^(1/(1-$C$7))</f>
        <v>113.65676595692612</v>
      </c>
      <c r="Y2335">
        <f t="shared" ref="Y2335:Y2398" si="779">$C$11*$C$17^$C$7</f>
        <v>15.595425926280697</v>
      </c>
      <c r="Z2335" s="55">
        <f t="shared" ref="Z2335:Z2398" si="780">(1-$C$8)*Y2335</f>
        <v>8.5124747496230029</v>
      </c>
      <c r="AA2335" s="477">
        <f t="shared" si="771"/>
        <v>1.6026469926973675E-46</v>
      </c>
      <c r="AB2335" s="253">
        <f t="shared" si="772"/>
        <v>1.5828951039548834E+16</v>
      </c>
      <c r="AC2335" s="261">
        <f t="shared" si="773"/>
        <v>5.9205977148380664E-9</v>
      </c>
      <c r="AD2335" s="435">
        <f t="shared" si="775"/>
        <v>-1.5404755755591561E-2</v>
      </c>
      <c r="AE2335" s="478">
        <f t="shared" si="774"/>
        <v>-5.2318781614303603E-2</v>
      </c>
    </row>
    <row r="2336" spans="17:31" x14ac:dyDescent="0.3">
      <c r="Q2336" s="353">
        <v>2307</v>
      </c>
      <c r="R2336" s="54">
        <f t="shared" ref="R2336:R2399" si="781">AA2336/AB2336</f>
        <v>9.500066318117062E-63</v>
      </c>
      <c r="S2336" s="253">
        <f t="shared" si="776"/>
        <v>3.6462780020747295E-25</v>
      </c>
      <c r="T2336" s="253">
        <f t="shared" si="777"/>
        <v>1.6560246053745019E-25</v>
      </c>
      <c r="U2336">
        <f t="shared" ref="U2336:U2399" si="782">($C$9+$C$10)*R2336</f>
        <v>5.9203255820013836E-64</v>
      </c>
      <c r="V2336" s="253">
        <f t="shared" ref="V2336:V2399" si="783">T2336-U2336</f>
        <v>1.6560246053745019E-25</v>
      </c>
      <c r="W2336" s="253">
        <f t="shared" ref="W2336:W2399" si="784">(1-$C$8)*S2336</f>
        <v>1.9902533967002276E-25</v>
      </c>
      <c r="X2336">
        <f t="shared" si="778"/>
        <v>113.65676595692612</v>
      </c>
      <c r="Y2336">
        <f t="shared" si="779"/>
        <v>15.595425926280697</v>
      </c>
      <c r="Z2336" s="55">
        <f t="shared" si="780"/>
        <v>8.5124747496230029</v>
      </c>
      <c r="AA2336" s="477">
        <f t="shared" ref="AA2336:AA2399" si="785">AA2335*(1-$C$9)</f>
        <v>1.5187984546816135E-46</v>
      </c>
      <c r="AB2336" s="253">
        <f t="shared" ref="AB2336:AB2399" si="786">AB2335*(1+$C$10)</f>
        <v>1.5987240549944322E+16</v>
      </c>
      <c r="AC2336" s="261">
        <f t="shared" ref="AC2336:AC2399" si="787">$C$11*(AA2336^$C$7)*(AB2336^(1-$C$7))</f>
        <v>5.8293923531139344E-9</v>
      </c>
      <c r="AD2336" s="435">
        <f t="shared" si="775"/>
        <v>-1.5404755755581097E-2</v>
      </c>
      <c r="AE2336" s="478">
        <f t="shared" ref="AE2336:AE2399" si="788">(AA2336-AA2335)/AA2335</f>
        <v>-5.2318781614303575E-2</v>
      </c>
    </row>
    <row r="2337" spans="17:31" x14ac:dyDescent="0.3">
      <c r="Q2337" s="353">
        <v>2308</v>
      </c>
      <c r="R2337" s="54">
        <f t="shared" si="781"/>
        <v>8.913895468413955E-63</v>
      </c>
      <c r="S2337" s="253">
        <f t="shared" si="776"/>
        <v>3.5545623564710936E-25</v>
      </c>
      <c r="T2337" s="253">
        <f t="shared" si="777"/>
        <v>1.6143702483202655E-25</v>
      </c>
      <c r="U2337">
        <f t="shared" si="782"/>
        <v>5.5550310502881969E-64</v>
      </c>
      <c r="V2337" s="253">
        <f t="shared" si="783"/>
        <v>1.6143702483202655E-25</v>
      </c>
      <c r="W2337" s="253">
        <f t="shared" si="784"/>
        <v>1.9401921081508281E-25</v>
      </c>
      <c r="X2337">
        <f t="shared" si="778"/>
        <v>113.65676595692612</v>
      </c>
      <c r="Y2337">
        <f t="shared" si="779"/>
        <v>15.595425926280697</v>
      </c>
      <c r="Z2337" s="55">
        <f t="shared" si="780"/>
        <v>8.5124747496230029</v>
      </c>
      <c r="AA2337" s="477">
        <f t="shared" si="785"/>
        <v>1.4393367700149845E-46</v>
      </c>
      <c r="AB2337" s="253">
        <f t="shared" si="786"/>
        <v>1.6147112955443766E+16</v>
      </c>
      <c r="AC2337" s="261">
        <f t="shared" si="787"/>
        <v>5.7395919877106805E-9</v>
      </c>
      <c r="AD2337" s="435">
        <f t="shared" ref="AD2337:AD2400" si="789">(AC2337-AC2336)/AC2336</f>
        <v>-1.5404755755595105E-2</v>
      </c>
      <c r="AE2337" s="478">
        <f t="shared" si="788"/>
        <v>-5.2318781614303561E-2</v>
      </c>
    </row>
    <row r="2338" spans="17:31" x14ac:dyDescent="0.3">
      <c r="Q2338" s="353">
        <v>2309</v>
      </c>
      <c r="R2338" s="54">
        <f t="shared" si="781"/>
        <v>8.363892394127995E-63</v>
      </c>
      <c r="S2338" s="253">
        <f t="shared" si="776"/>
        <v>3.4651536550016427E-25</v>
      </c>
      <c r="T2338" s="253">
        <f t="shared" si="777"/>
        <v>1.5737636326196124E-25</v>
      </c>
      <c r="U2338">
        <f t="shared" si="782"/>
        <v>5.2122758355519734E-64</v>
      </c>
      <c r="V2338" s="253">
        <f t="shared" si="783"/>
        <v>1.5737636326196124E-25</v>
      </c>
      <c r="W2338" s="253">
        <f t="shared" si="784"/>
        <v>1.8913900223820303E-25</v>
      </c>
      <c r="X2338">
        <f t="shared" si="778"/>
        <v>113.65676595692612</v>
      </c>
      <c r="Y2338">
        <f t="shared" si="779"/>
        <v>15.595425926280697</v>
      </c>
      <c r="Z2338" s="55">
        <f t="shared" si="780"/>
        <v>8.5124747496230029</v>
      </c>
      <c r="AA2338" s="477">
        <f t="shared" si="785"/>
        <v>1.3640324238751334E-46</v>
      </c>
      <c r="AB2338" s="253">
        <f t="shared" si="786"/>
        <v>1.6308584084998204E+16</v>
      </c>
      <c r="AC2338" s="261">
        <f t="shared" si="787"/>
        <v>5.6511749750033066E-9</v>
      </c>
      <c r="AD2338" s="435">
        <f t="shared" si="789"/>
        <v>-1.5404755755581199E-2</v>
      </c>
      <c r="AE2338" s="478">
        <f t="shared" si="788"/>
        <v>-5.2318781614303603E-2</v>
      </c>
    </row>
    <row r="2339" spans="17:31" x14ac:dyDescent="0.3">
      <c r="Q2339" s="353">
        <v>2310</v>
      </c>
      <c r="R2339" s="54">
        <f t="shared" si="781"/>
        <v>7.8478254797169081E-63</v>
      </c>
      <c r="S2339" s="253">
        <f t="shared" si="776"/>
        <v>3.3779938705849192E-25</v>
      </c>
      <c r="T2339" s="253">
        <f t="shared" si="777"/>
        <v>1.5341784042000835E-25</v>
      </c>
      <c r="U2339">
        <f t="shared" si="782"/>
        <v>4.8906692221764531E-64</v>
      </c>
      <c r="V2339" s="253">
        <f t="shared" si="783"/>
        <v>1.5341784042000835E-25</v>
      </c>
      <c r="W2339" s="253">
        <f t="shared" si="784"/>
        <v>1.8438154663848357E-25</v>
      </c>
      <c r="X2339">
        <f t="shared" si="778"/>
        <v>113.65676595692612</v>
      </c>
      <c r="Y2339">
        <f t="shared" si="779"/>
        <v>15.595425926280697</v>
      </c>
      <c r="Z2339" s="55">
        <f t="shared" si="780"/>
        <v>8.5124747496230029</v>
      </c>
      <c r="AA2339" s="477">
        <f t="shared" si="785"/>
        <v>1.2926679093755812E-46</v>
      </c>
      <c r="AB2339" s="253">
        <f t="shared" si="786"/>
        <v>1.6471669925848186E+16</v>
      </c>
      <c r="AC2339" s="261">
        <f t="shared" si="787"/>
        <v>5.564120004781269E-9</v>
      </c>
      <c r="AD2339" s="435">
        <f t="shared" si="789"/>
        <v>-1.5404755755591644E-2</v>
      </c>
      <c r="AE2339" s="478">
        <f t="shared" si="788"/>
        <v>-5.2318781614303547E-2</v>
      </c>
    </row>
    <row r="2340" spans="17:31" x14ac:dyDescent="0.3">
      <c r="Q2340" s="353">
        <v>2311</v>
      </c>
      <c r="R2340" s="54">
        <f t="shared" si="781"/>
        <v>7.3636008042538934E-63</v>
      </c>
      <c r="S2340" s="253">
        <f t="shared" si="776"/>
        <v>3.2930264357075946E-25</v>
      </c>
      <c r="T2340" s="253">
        <f t="shared" si="777"/>
        <v>1.495588871879086E-25</v>
      </c>
      <c r="U2340">
        <f t="shared" si="782"/>
        <v>4.5889063041520865E-64</v>
      </c>
      <c r="V2340" s="253">
        <f t="shared" si="783"/>
        <v>1.495588871879086E-25</v>
      </c>
      <c r="W2340" s="253">
        <f t="shared" si="784"/>
        <v>1.7974375638285086E-25</v>
      </c>
      <c r="X2340">
        <f t="shared" si="778"/>
        <v>113.65676595692612</v>
      </c>
      <c r="Y2340">
        <f t="shared" si="779"/>
        <v>15.595425926280697</v>
      </c>
      <c r="Z2340" s="55">
        <f t="shared" si="780"/>
        <v>8.5124747496230029</v>
      </c>
      <c r="AA2340" s="477">
        <f t="shared" si="785"/>
        <v>1.2250370993251417E-46</v>
      </c>
      <c r="AB2340" s="253">
        <f t="shared" si="786"/>
        <v>1.6636386625106668E+16</v>
      </c>
      <c r="AC2340" s="261">
        <f t="shared" si="787"/>
        <v>5.4784060951128696E-9</v>
      </c>
      <c r="AD2340" s="435">
        <f t="shared" si="789"/>
        <v>-1.5404755755581312E-2</v>
      </c>
      <c r="AE2340" s="478">
        <f t="shared" si="788"/>
        <v>-5.2318781614303589E-2</v>
      </c>
    </row>
    <row r="2341" spans="17:31" x14ac:dyDescent="0.3">
      <c r="Q2341" s="353">
        <v>2312</v>
      </c>
      <c r="R2341" s="54">
        <f t="shared" si="781"/>
        <v>6.9092536454269543E-63</v>
      </c>
      <c r="S2341" s="253">
        <f t="shared" si="776"/>
        <v>3.2101962057117169E-25</v>
      </c>
      <c r="T2341" s="253">
        <f t="shared" si="777"/>
        <v>1.4579699906901163E-25</v>
      </c>
      <c r="U2341">
        <f t="shared" si="782"/>
        <v>4.3057626904719336E-64</v>
      </c>
      <c r="V2341" s="253">
        <f t="shared" si="783"/>
        <v>1.4579699906901163E-25</v>
      </c>
      <c r="W2341" s="253">
        <f t="shared" si="784"/>
        <v>1.7522262150216006E-25</v>
      </c>
      <c r="X2341">
        <f t="shared" si="778"/>
        <v>113.65676595692612</v>
      </c>
      <c r="Y2341">
        <f t="shared" si="779"/>
        <v>15.595425926280697</v>
      </c>
      <c r="Z2341" s="55">
        <f t="shared" si="780"/>
        <v>8.5124747496230029</v>
      </c>
      <c r="AA2341" s="477">
        <f t="shared" si="785"/>
        <v>1.1609446508561297E-46</v>
      </c>
      <c r="AB2341" s="253">
        <f t="shared" si="786"/>
        <v>1.6802750491357734E+16</v>
      </c>
      <c r="AC2341" s="261">
        <f t="shared" si="787"/>
        <v>5.3940125872877503E-9</v>
      </c>
      <c r="AD2341" s="435">
        <f t="shared" si="789"/>
        <v>-1.5404755755584526E-2</v>
      </c>
      <c r="AE2341" s="478">
        <f t="shared" si="788"/>
        <v>-5.2318781614303631E-2</v>
      </c>
    </row>
    <row r="2342" spans="17:31" x14ac:dyDescent="0.3">
      <c r="Q2342" s="353">
        <v>2313</v>
      </c>
      <c r="R2342" s="54">
        <f t="shared" si="781"/>
        <v>6.4829405077564645E-63</v>
      </c>
      <c r="S2342" s="253">
        <f t="shared" si="776"/>
        <v>3.1294494230051689E-25</v>
      </c>
      <c r="T2342" s="253">
        <f t="shared" si="777"/>
        <v>1.4212973456282791E-25</v>
      </c>
      <c r="U2342">
        <f t="shared" si="782"/>
        <v>4.0400895372139754E-64</v>
      </c>
      <c r="V2342" s="253">
        <f t="shared" si="783"/>
        <v>1.4212973456282791E-25</v>
      </c>
      <c r="W2342" s="253">
        <f t="shared" si="784"/>
        <v>1.7081520773768898E-25</v>
      </c>
      <c r="X2342">
        <f t="shared" si="778"/>
        <v>113.65676595692612</v>
      </c>
      <c r="Y2342">
        <f t="shared" si="779"/>
        <v>15.595425926280697</v>
      </c>
      <c r="Z2342" s="55">
        <f t="shared" si="780"/>
        <v>8.5124747496230029</v>
      </c>
      <c r="AA2342" s="477">
        <f t="shared" si="785"/>
        <v>1.1002054412016938E-46</v>
      </c>
      <c r="AB2342" s="253">
        <f t="shared" si="786"/>
        <v>1.6970777996271312E+16</v>
      </c>
      <c r="AC2342" s="261">
        <f t="shared" si="787"/>
        <v>5.3109191408379956E-9</v>
      </c>
      <c r="AD2342" s="435">
        <f t="shared" si="789"/>
        <v>-1.5404755755591635E-2</v>
      </c>
      <c r="AE2342" s="478">
        <f t="shared" si="788"/>
        <v>-5.2318781614303658E-2</v>
      </c>
    </row>
    <row r="2343" spans="17:31" x14ac:dyDescent="0.3">
      <c r="Q2343" s="353">
        <v>2314</v>
      </c>
      <c r="R2343" s="54">
        <f t="shared" si="781"/>
        <v>6.0829316426857737E-63</v>
      </c>
      <c r="S2343" s="253">
        <f t="shared" si="776"/>
        <v>3.0507336821725913E-25</v>
      </c>
      <c r="T2343" s="253">
        <f t="shared" si="777"/>
        <v>1.3855471358047662E-25</v>
      </c>
      <c r="U2343">
        <f t="shared" si="782"/>
        <v>3.7908088861527172E-64</v>
      </c>
      <c r="V2343" s="253">
        <f t="shared" si="783"/>
        <v>1.3855471358047662E-25</v>
      </c>
      <c r="W2343" s="253">
        <f t="shared" si="784"/>
        <v>1.6651865463678251E-25</v>
      </c>
      <c r="X2343">
        <f t="shared" si="778"/>
        <v>113.65676595692612</v>
      </c>
      <c r="Y2343">
        <f t="shared" si="779"/>
        <v>15.595425926280697</v>
      </c>
      <c r="Z2343" s="55">
        <f t="shared" si="780"/>
        <v>8.5124747496230029</v>
      </c>
      <c r="AA2343" s="477">
        <f t="shared" si="785"/>
        <v>1.0426440329925939E-46</v>
      </c>
      <c r="AB2343" s="253">
        <f t="shared" si="786"/>
        <v>1.7140485776234026E+16</v>
      </c>
      <c r="AC2343" s="261">
        <f t="shared" si="787"/>
        <v>5.2291057286357452E-9</v>
      </c>
      <c r="AD2343" s="435">
        <f t="shared" si="789"/>
        <v>-1.5404755755581175E-2</v>
      </c>
      <c r="AE2343" s="478">
        <f t="shared" si="788"/>
        <v>-5.231878161430354E-2</v>
      </c>
    </row>
    <row r="2344" spans="17:31" x14ac:dyDescent="0.3">
      <c r="Q2344" s="353">
        <v>2315</v>
      </c>
      <c r="R2344" s="54">
        <f t="shared" si="781"/>
        <v>5.7076040301954059E-63</v>
      </c>
      <c r="S2344" s="253">
        <f t="shared" si="776"/>
        <v>2.9739978959637478E-25</v>
      </c>
      <c r="T2344" s="253">
        <f t="shared" si="777"/>
        <v>1.3506961589998446E-25</v>
      </c>
      <c r="U2344">
        <f t="shared" si="782"/>
        <v>3.5569092909866653E-64</v>
      </c>
      <c r="V2344" s="253">
        <f t="shared" si="783"/>
        <v>1.3506961589998446E-25</v>
      </c>
      <c r="W2344" s="253">
        <f t="shared" si="784"/>
        <v>1.6233017369639032E-25</v>
      </c>
      <c r="X2344">
        <f t="shared" si="778"/>
        <v>113.65676595692612</v>
      </c>
      <c r="Y2344">
        <f t="shared" si="779"/>
        <v>15.595425926280697</v>
      </c>
      <c r="Z2344" s="55">
        <f t="shared" si="780"/>
        <v>8.5124747496230029</v>
      </c>
      <c r="AA2344" s="477">
        <f t="shared" si="785"/>
        <v>9.880941675289976E-47</v>
      </c>
      <c r="AB2344" s="253">
        <f t="shared" si="786"/>
        <v>1.7311890633996366E+16</v>
      </c>
      <c r="AC2344" s="261">
        <f t="shared" si="787"/>
        <v>5.1485526320659468E-9</v>
      </c>
      <c r="AD2344" s="435">
        <f t="shared" si="789"/>
        <v>-1.5404755755591595E-2</v>
      </c>
      <c r="AE2344" s="478">
        <f t="shared" si="788"/>
        <v>-5.2318781614303637E-2</v>
      </c>
    </row>
    <row r="2345" spans="17:31" x14ac:dyDescent="0.3">
      <c r="Q2345" s="353">
        <v>2316</v>
      </c>
      <c r="R2345" s="54">
        <f t="shared" si="781"/>
        <v>5.3554347934640528E-63</v>
      </c>
      <c r="S2345" s="253">
        <f t="shared" si="776"/>
        <v>2.8991922621374271E-25</v>
      </c>
      <c r="T2345" s="253">
        <f t="shared" si="777"/>
        <v>1.3167217966044008E-25</v>
      </c>
      <c r="U2345">
        <f t="shared" si="782"/>
        <v>3.3374417134352939E-64</v>
      </c>
      <c r="V2345" s="253">
        <f t="shared" si="783"/>
        <v>1.3167217966044008E-25</v>
      </c>
      <c r="W2345" s="253">
        <f t="shared" si="784"/>
        <v>1.5824704655330264E-25</v>
      </c>
      <c r="X2345">
        <f t="shared" si="778"/>
        <v>113.65676595692612</v>
      </c>
      <c r="Y2345">
        <f t="shared" si="779"/>
        <v>15.595425926280697</v>
      </c>
      <c r="Z2345" s="55">
        <f t="shared" si="780"/>
        <v>8.5124747496230029</v>
      </c>
      <c r="AA2345" s="477">
        <f t="shared" si="785"/>
        <v>9.3639828456368081E-47</v>
      </c>
      <c r="AB2345" s="253">
        <f t="shared" si="786"/>
        <v>1.748500954033633E+16</v>
      </c>
      <c r="AC2345" s="261">
        <f t="shared" si="787"/>
        <v>5.0692404362742169E-9</v>
      </c>
      <c r="AD2345" s="435">
        <f t="shared" si="789"/>
        <v>-1.5404755755581057E-2</v>
      </c>
      <c r="AE2345" s="478">
        <f t="shared" si="788"/>
        <v>-5.2318781614303651E-2</v>
      </c>
    </row>
    <row r="2346" spans="17:31" x14ac:dyDescent="0.3">
      <c r="Q2346" s="353">
        <v>2317</v>
      </c>
      <c r="R2346" s="54">
        <f t="shared" si="781"/>
        <v>5.0249950198565966E-63</v>
      </c>
      <c r="S2346" s="253">
        <f t="shared" si="776"/>
        <v>2.8262682311393239E-25</v>
      </c>
      <c r="T2346" s="253">
        <f t="shared" si="777"/>
        <v>1.2836019989402519E-25</v>
      </c>
      <c r="U2346">
        <f t="shared" si="782"/>
        <v>3.1315156725540636E-64</v>
      </c>
      <c r="V2346" s="253">
        <f t="shared" si="783"/>
        <v>1.2836019989402519E-25</v>
      </c>
      <c r="W2346" s="253">
        <f t="shared" si="784"/>
        <v>1.5426662321990719E-25</v>
      </c>
      <c r="X2346">
        <f t="shared" si="778"/>
        <v>113.65676595692612</v>
      </c>
      <c r="Y2346">
        <f t="shared" si="779"/>
        <v>15.595425926280697</v>
      </c>
      <c r="Z2346" s="55">
        <f t="shared" si="780"/>
        <v>8.5124747496230029</v>
      </c>
      <c r="AA2346" s="477">
        <f t="shared" si="785"/>
        <v>8.8740706720958501E-47</v>
      </c>
      <c r="AB2346" s="253">
        <f t="shared" si="786"/>
        <v>1.7659859635739694E+16</v>
      </c>
      <c r="AC2346" s="261">
        <f t="shared" si="787"/>
        <v>4.9911500254870267E-9</v>
      </c>
      <c r="AD2346" s="435">
        <f t="shared" si="789"/>
        <v>-1.5404755755595011E-2</v>
      </c>
      <c r="AE2346" s="478">
        <f t="shared" si="788"/>
        <v>-5.2318781614303672E-2</v>
      </c>
    </row>
    <row r="2347" spans="17:31" x14ac:dyDescent="0.3">
      <c r="Q2347" s="353">
        <v>2318</v>
      </c>
      <c r="R2347" s="54">
        <f t="shared" si="781"/>
        <v>4.7149439631680759E-63</v>
      </c>
      <c r="S2347" s="253">
        <f t="shared" si="776"/>
        <v>2.7551784745928842E-25</v>
      </c>
      <c r="T2347" s="253">
        <f t="shared" si="777"/>
        <v>1.2513152709496815E-25</v>
      </c>
      <c r="U2347">
        <f t="shared" si="782"/>
        <v>2.938295631643504E-64</v>
      </c>
      <c r="V2347" s="253">
        <f t="shared" si="783"/>
        <v>1.2513152709496815E-25</v>
      </c>
      <c r="W2347" s="253">
        <f t="shared" si="784"/>
        <v>1.5038632036432027E-25</v>
      </c>
      <c r="X2347">
        <f t="shared" si="778"/>
        <v>113.65676595692612</v>
      </c>
      <c r="Y2347">
        <f t="shared" si="779"/>
        <v>15.595425926280697</v>
      </c>
      <c r="Z2347" s="55">
        <f t="shared" si="780"/>
        <v>8.5124747496230029</v>
      </c>
      <c r="AA2347" s="477">
        <f t="shared" si="785"/>
        <v>8.4097901065725711E-47</v>
      </c>
      <c r="AB2347" s="253">
        <f t="shared" si="786"/>
        <v>1.7836458232097092E+16</v>
      </c>
      <c r="AC2347" s="261">
        <f t="shared" si="787"/>
        <v>4.9142625784049177E-9</v>
      </c>
      <c r="AD2347" s="435">
        <f t="shared" si="789"/>
        <v>-1.5404755755584892E-2</v>
      </c>
      <c r="AE2347" s="478">
        <f t="shared" si="788"/>
        <v>-5.2318781614303582E-2</v>
      </c>
    </row>
    <row r="2348" spans="17:31" x14ac:dyDescent="0.3">
      <c r="Q2348" s="353">
        <v>2319</v>
      </c>
      <c r="R2348" s="54">
        <f t="shared" si="781"/>
        <v>4.4240236035994117E-63</v>
      </c>
      <c r="S2348" s="253">
        <f t="shared" si="776"/>
        <v>2.6858768545829057E-25</v>
      </c>
      <c r="T2348" s="253">
        <f t="shared" si="777"/>
        <v>1.2198406582450175E-25</v>
      </c>
      <c r="U2348">
        <f t="shared" si="782"/>
        <v>2.7569976080923613E-64</v>
      </c>
      <c r="V2348" s="253">
        <f t="shared" si="783"/>
        <v>1.2198406582450175E-25</v>
      </c>
      <c r="W2348" s="253">
        <f t="shared" si="784"/>
        <v>1.4660361963378882E-25</v>
      </c>
      <c r="X2348">
        <f t="shared" si="778"/>
        <v>113.65676595692612</v>
      </c>
      <c r="Y2348">
        <f t="shared" si="779"/>
        <v>15.595425926280697</v>
      </c>
      <c r="Z2348" s="55">
        <f t="shared" si="780"/>
        <v>8.5124747496230029</v>
      </c>
      <c r="AA2348" s="477">
        <f t="shared" si="785"/>
        <v>7.9698001345646695E-47</v>
      </c>
      <c r="AB2348" s="253">
        <f t="shared" si="786"/>
        <v>1.8014822814418064E+16</v>
      </c>
      <c r="AC2348" s="261">
        <f t="shared" si="787"/>
        <v>4.8385595636657638E-9</v>
      </c>
      <c r="AD2348" s="435">
        <f t="shared" si="789"/>
        <v>-1.5404755755588006E-2</v>
      </c>
      <c r="AE2348" s="478">
        <f t="shared" si="788"/>
        <v>-5.2318781614303631E-2</v>
      </c>
    </row>
    <row r="2349" spans="17:31" x14ac:dyDescent="0.3">
      <c r="Q2349" s="353">
        <v>2320</v>
      </c>
      <c r="R2349" s="54">
        <f t="shared" si="781"/>
        <v>4.1510535433922472E-63</v>
      </c>
      <c r="S2349" s="253">
        <f t="shared" si="776"/>
        <v>2.6183183937113628E-25</v>
      </c>
      <c r="T2349" s="253">
        <f t="shared" si="777"/>
        <v>1.1891577335089313E-25</v>
      </c>
      <c r="U2349">
        <f t="shared" si="782"/>
        <v>2.5868859923994255E-64</v>
      </c>
      <c r="V2349" s="253">
        <f t="shared" si="783"/>
        <v>1.1891577335089313E-25</v>
      </c>
      <c r="W2349" s="253">
        <f t="shared" si="784"/>
        <v>1.4291606602024315E-25</v>
      </c>
      <c r="X2349">
        <f t="shared" si="778"/>
        <v>113.65676595692612</v>
      </c>
      <c r="Y2349">
        <f t="shared" si="779"/>
        <v>15.595425926280697</v>
      </c>
      <c r="Z2349" s="55">
        <f t="shared" si="780"/>
        <v>8.5124747496230029</v>
      </c>
      <c r="AA2349" s="477">
        <f t="shared" si="785"/>
        <v>7.5528299018147333E-47</v>
      </c>
      <c r="AB2349" s="253">
        <f t="shared" si="786"/>
        <v>1.8194971042562244E+16</v>
      </c>
      <c r="AC2349" s="261">
        <f t="shared" si="787"/>
        <v>4.7640227353786441E-9</v>
      </c>
      <c r="AD2349" s="435">
        <f t="shared" si="789"/>
        <v>-1.5404755755584717E-2</v>
      </c>
      <c r="AE2349" s="478">
        <f t="shared" si="788"/>
        <v>-5.2318781614303575E-2</v>
      </c>
    </row>
    <row r="2350" spans="17:31" x14ac:dyDescent="0.3">
      <c r="Q2350" s="353">
        <v>2321</v>
      </c>
      <c r="R2350" s="54">
        <f t="shared" si="781"/>
        <v>3.8949262174121055E-63</v>
      </c>
      <c r="S2350" s="253">
        <f t="shared" si="776"/>
        <v>2.5524592459068144E-25</v>
      </c>
      <c r="T2350" s="253">
        <f t="shared" si="777"/>
        <v>1.1592465832369907E-25</v>
      </c>
      <c r="U2350">
        <f t="shared" si="782"/>
        <v>2.4272705634673054E-64</v>
      </c>
      <c r="V2350" s="253">
        <f t="shared" si="783"/>
        <v>1.1592465832369907E-25</v>
      </c>
      <c r="W2350" s="253">
        <f t="shared" si="784"/>
        <v>1.3932126626698237E-25</v>
      </c>
      <c r="X2350">
        <f t="shared" si="778"/>
        <v>113.65676595692612</v>
      </c>
      <c r="Y2350">
        <f t="shared" si="779"/>
        <v>15.595425926280697</v>
      </c>
      <c r="Z2350" s="55">
        <f t="shared" si="780"/>
        <v>8.5124747496230029</v>
      </c>
      <c r="AA2350" s="477">
        <f t="shared" si="785"/>
        <v>7.1576750436117062E-47</v>
      </c>
      <c r="AB2350" s="253">
        <f t="shared" si="786"/>
        <v>1.8376920752987868E+16</v>
      </c>
      <c r="AC2350" s="261">
        <f t="shared" si="787"/>
        <v>4.6906341287261005E-9</v>
      </c>
      <c r="AD2350" s="435">
        <f t="shared" si="789"/>
        <v>-1.5404755755581163E-2</v>
      </c>
      <c r="AE2350" s="478">
        <f t="shared" si="788"/>
        <v>-5.2318781614303589E-2</v>
      </c>
    </row>
    <row r="2351" spans="17:31" x14ac:dyDescent="0.3">
      <c r="Q2351" s="353">
        <v>2322</v>
      </c>
      <c r="R2351" s="54">
        <f t="shared" si="781"/>
        <v>3.654602399247026E-63</v>
      </c>
      <c r="S2351" s="253">
        <f t="shared" si="776"/>
        <v>2.4882566679678564E-25</v>
      </c>
      <c r="T2351" s="253">
        <f t="shared" si="777"/>
        <v>1.1300877948135923E-25</v>
      </c>
      <c r="U2351">
        <f t="shared" si="782"/>
        <v>2.2775036880578535E-64</v>
      </c>
      <c r="V2351" s="253">
        <f t="shared" si="783"/>
        <v>1.1300877948135923E-25</v>
      </c>
      <c r="W2351" s="253">
        <f t="shared" si="784"/>
        <v>1.358168873154264E-25</v>
      </c>
      <c r="X2351">
        <f t="shared" si="778"/>
        <v>113.65676595692612</v>
      </c>
      <c r="Y2351">
        <f t="shared" si="779"/>
        <v>15.595425926280697</v>
      </c>
      <c r="Z2351" s="55">
        <f t="shared" si="780"/>
        <v>8.5124747496230029</v>
      </c>
      <c r="AA2351" s="477">
        <f t="shared" si="785"/>
        <v>6.7831942061388347E-47</v>
      </c>
      <c r="AB2351" s="253">
        <f t="shared" si="786"/>
        <v>1.8560689960517748E+16</v>
      </c>
      <c r="AC2351" s="261">
        <f t="shared" si="787"/>
        <v>4.6183760556342327E-9</v>
      </c>
      <c r="AD2351" s="435">
        <f t="shared" si="789"/>
        <v>-1.5404755755591592E-2</v>
      </c>
      <c r="AE2351" s="478">
        <f t="shared" si="788"/>
        <v>-5.2318781614303554E-2</v>
      </c>
    </row>
    <row r="2352" spans="17:31" x14ac:dyDescent="0.3">
      <c r="Q2352" s="353">
        <v>2323</v>
      </c>
      <c r="R2352" s="54">
        <f t="shared" si="781"/>
        <v>3.4291069845878326E-63</v>
      </c>
      <c r="S2352" s="253">
        <f t="shared" si="776"/>
        <v>2.4256689918223808E-25</v>
      </c>
      <c r="T2352" s="253">
        <f t="shared" si="777"/>
        <v>1.1016624439129908E-25</v>
      </c>
      <c r="U2352">
        <f t="shared" si="782"/>
        <v>2.1369776930461224E-64</v>
      </c>
      <c r="V2352" s="253">
        <f t="shared" si="783"/>
        <v>1.1016624439129908E-25</v>
      </c>
      <c r="W2352" s="253">
        <f t="shared" si="784"/>
        <v>1.32400654790939E-25</v>
      </c>
      <c r="X2352">
        <f t="shared" si="778"/>
        <v>113.65676595692612</v>
      </c>
      <c r="Y2352">
        <f t="shared" si="779"/>
        <v>15.595425926280697</v>
      </c>
      <c r="Z2352" s="55">
        <f t="shared" si="780"/>
        <v>8.5124747496230029</v>
      </c>
      <c r="AA2352" s="477">
        <f t="shared" si="785"/>
        <v>6.4283057498204477E-47</v>
      </c>
      <c r="AB2352" s="253">
        <f t="shared" si="786"/>
        <v>1.8746296860122924E+16</v>
      </c>
      <c r="AC2352" s="261">
        <f t="shared" si="787"/>
        <v>4.5472311005097469E-9</v>
      </c>
      <c r="AD2352" s="435">
        <f t="shared" si="789"/>
        <v>-1.5404755755584653E-2</v>
      </c>
      <c r="AE2352" s="478">
        <f t="shared" si="788"/>
        <v>-5.2318781614303575E-2</v>
      </c>
    </row>
    <row r="2353" spans="17:31" x14ac:dyDescent="0.3">
      <c r="Q2353" s="353">
        <v>2324</v>
      </c>
      <c r="R2353" s="54">
        <f t="shared" si="781"/>
        <v>3.2175250347812865E-63</v>
      </c>
      <c r="S2353" s="253">
        <f t="shared" si="776"/>
        <v>2.3646555974846142E-25</v>
      </c>
      <c r="T2353" s="253">
        <f t="shared" si="777"/>
        <v>1.0739520822172377E-25</v>
      </c>
      <c r="U2353">
        <f t="shared" si="782"/>
        <v>2.0051223998108958E-64</v>
      </c>
      <c r="V2353" s="253">
        <f t="shared" si="783"/>
        <v>1.0739520822172377E-25</v>
      </c>
      <c r="W2353" s="253">
        <f t="shared" si="784"/>
        <v>1.2907035152673765E-25</v>
      </c>
      <c r="X2353">
        <f t="shared" si="778"/>
        <v>113.65676595692612</v>
      </c>
      <c r="Y2353">
        <f t="shared" si="779"/>
        <v>15.595425926280697</v>
      </c>
      <c r="Z2353" s="55">
        <f t="shared" si="780"/>
        <v>8.5124747496230029</v>
      </c>
      <c r="AA2353" s="477">
        <f t="shared" si="785"/>
        <v>6.09198462514562E-47</v>
      </c>
      <c r="AB2353" s="253">
        <f t="shared" si="786"/>
        <v>1.8933759828724152E+16</v>
      </c>
      <c r="AC2353" s="261">
        <f t="shared" si="787"/>
        <v>4.4771821160421806E-9</v>
      </c>
      <c r="AD2353" s="435">
        <f t="shared" si="789"/>
        <v>-1.5404755755588001E-2</v>
      </c>
      <c r="AE2353" s="478">
        <f t="shared" si="788"/>
        <v>-5.2318781614303519E-2</v>
      </c>
    </row>
    <row r="2354" spans="17:31" x14ac:dyDescent="0.3">
      <c r="Q2354" s="353">
        <v>2325</v>
      </c>
      <c r="R2354" s="54">
        <f t="shared" si="781"/>
        <v>3.01899806450298E-63</v>
      </c>
      <c r="S2354" s="253">
        <f t="shared" si="776"/>
        <v>2.3051768866923623E-25</v>
      </c>
      <c r="T2354" s="253">
        <f t="shared" si="777"/>
        <v>1.0469387254430485E-25</v>
      </c>
      <c r="U2354">
        <f t="shared" si="782"/>
        <v>1.8814028107576643E-64</v>
      </c>
      <c r="V2354" s="253">
        <f t="shared" si="783"/>
        <v>1.0469387254430485E-25</v>
      </c>
      <c r="W2354" s="253">
        <f t="shared" si="784"/>
        <v>1.2582381612493138E-25</v>
      </c>
      <c r="X2354">
        <f t="shared" si="778"/>
        <v>113.65676595692612</v>
      </c>
      <c r="Y2354">
        <f t="shared" si="779"/>
        <v>15.595425926280697</v>
      </c>
      <c r="Z2354" s="55">
        <f t="shared" si="780"/>
        <v>8.5124747496230029</v>
      </c>
      <c r="AA2354" s="477">
        <f t="shared" si="785"/>
        <v>5.7732594119449308E-47</v>
      </c>
      <c r="AB2354" s="253">
        <f t="shared" si="786"/>
        <v>1.9123097427011392E+16</v>
      </c>
      <c r="AC2354" s="261">
        <f t="shared" si="787"/>
        <v>4.4082122190712639E-9</v>
      </c>
      <c r="AD2354" s="435">
        <f t="shared" si="789"/>
        <v>-1.5404755755588057E-2</v>
      </c>
      <c r="AE2354" s="478">
        <f t="shared" si="788"/>
        <v>-5.2318781614303665E-2</v>
      </c>
    </row>
    <row r="2355" spans="17:31" x14ac:dyDescent="0.3">
      <c r="Q2355" s="353">
        <v>2326</v>
      </c>
      <c r="R2355" s="54">
        <f t="shared" si="781"/>
        <v>2.8327205584873692E-63</v>
      </c>
      <c r="S2355" s="253">
        <f t="shared" si="776"/>
        <v>2.2471942572073563E-25</v>
      </c>
      <c r="T2355" s="253">
        <f t="shared" si="777"/>
        <v>1.0206048416698289E-25</v>
      </c>
      <c r="U2355">
        <f t="shared" si="782"/>
        <v>1.7653169385872245E-64</v>
      </c>
      <c r="V2355" s="253">
        <f t="shared" si="783"/>
        <v>1.0206048416698289E-25</v>
      </c>
      <c r="W2355" s="253">
        <f t="shared" si="784"/>
        <v>1.2265894155375273E-25</v>
      </c>
      <c r="X2355">
        <f t="shared" si="778"/>
        <v>113.65676595692612</v>
      </c>
      <c r="Y2355">
        <f t="shared" si="779"/>
        <v>15.595425926280697</v>
      </c>
      <c r="Z2355" s="55">
        <f t="shared" si="780"/>
        <v>8.5124747496230029</v>
      </c>
      <c r="AA2355" s="477">
        <f t="shared" si="785"/>
        <v>5.4712095135686614E-47</v>
      </c>
      <c r="AB2355" s="253">
        <f t="shared" si="786"/>
        <v>1.9314328401281508E+16</v>
      </c>
      <c r="AC2355" s="261">
        <f t="shared" si="787"/>
        <v>4.3403047865176706E-9</v>
      </c>
      <c r="AD2355" s="435">
        <f t="shared" si="789"/>
        <v>-1.5404755755588443E-2</v>
      </c>
      <c r="AE2355" s="478">
        <f t="shared" si="788"/>
        <v>-5.2318781614303547E-2</v>
      </c>
    </row>
    <row r="2356" spans="17:31" x14ac:dyDescent="0.3">
      <c r="Q2356" s="353">
        <v>2327</v>
      </c>
      <c r="R2356" s="54">
        <f t="shared" si="781"/>
        <v>2.6579367031817034E-63</v>
      </c>
      <c r="S2356" s="253">
        <f t="shared" si="776"/>
        <v>2.190670077762102E-25</v>
      </c>
      <c r="T2356" s="253">
        <f t="shared" si="777"/>
        <v>9.9493333996132412E-26</v>
      </c>
      <c r="U2356">
        <f t="shared" si="782"/>
        <v>1.6563937695022265E-64</v>
      </c>
      <c r="V2356" s="253">
        <f t="shared" si="783"/>
        <v>9.9493333996132412E-26</v>
      </c>
      <c r="W2356" s="253">
        <f t="shared" si="784"/>
        <v>1.195736737800778E-25</v>
      </c>
      <c r="X2356">
        <f t="shared" si="778"/>
        <v>113.65676595692612</v>
      </c>
      <c r="Y2356">
        <f t="shared" si="779"/>
        <v>15.595425926280697</v>
      </c>
      <c r="Z2356" s="55">
        <f t="shared" si="780"/>
        <v>8.5124747496230029</v>
      </c>
      <c r="AA2356" s="477">
        <f t="shared" si="785"/>
        <v>5.1849624978621627E-47</v>
      </c>
      <c r="AB2356" s="253">
        <f t="shared" si="786"/>
        <v>1.9507471685294324E+16</v>
      </c>
      <c r="AC2356" s="261">
        <f t="shared" si="787"/>
        <v>4.2734434513765414E-9</v>
      </c>
      <c r="AD2356" s="435">
        <f t="shared" si="789"/>
        <v>-1.5404755755591444E-2</v>
      </c>
      <c r="AE2356" s="478">
        <f t="shared" si="788"/>
        <v>-5.2318781614303533E-2</v>
      </c>
    </row>
    <row r="2357" spans="17:31" x14ac:dyDescent="0.3">
      <c r="Q2357" s="353">
        <v>2328</v>
      </c>
      <c r="R2357" s="54">
        <f t="shared" si="781"/>
        <v>2.4939373200626715E-63</v>
      </c>
      <c r="S2357" s="253">
        <f t="shared" si="776"/>
        <v>2.1355676636367404E-25</v>
      </c>
      <c r="T2357" s="253">
        <f t="shared" si="777"/>
        <v>9.6990755927339724E-26</v>
      </c>
      <c r="U2357">
        <f t="shared" si="782"/>
        <v>1.5541913520874719E-64</v>
      </c>
      <c r="V2357" s="253">
        <f t="shared" si="783"/>
        <v>9.6990755927339724E-26</v>
      </c>
      <c r="W2357" s="253">
        <f t="shared" si="784"/>
        <v>1.1656601043633432E-25</v>
      </c>
      <c r="X2357">
        <f t="shared" si="778"/>
        <v>113.65676595692612</v>
      </c>
      <c r="Y2357">
        <f t="shared" si="779"/>
        <v>15.595425926280697</v>
      </c>
      <c r="Z2357" s="55">
        <f t="shared" si="780"/>
        <v>8.5124747496230029</v>
      </c>
      <c r="AA2357" s="477">
        <f t="shared" si="785"/>
        <v>4.9136915772581585E-47</v>
      </c>
      <c r="AB2357" s="253">
        <f t="shared" si="786"/>
        <v>1.9702546402147268E+16</v>
      </c>
      <c r="AC2357" s="261">
        <f t="shared" si="787"/>
        <v>4.2076120987727832E-9</v>
      </c>
      <c r="AD2357" s="435">
        <f t="shared" si="789"/>
        <v>-1.5404755755584618E-2</v>
      </c>
      <c r="AE2357" s="478">
        <f t="shared" si="788"/>
        <v>-5.2318781614303526E-2</v>
      </c>
    </row>
    <row r="2358" spans="17:31" x14ac:dyDescent="0.3">
      <c r="Q2358" s="353">
        <v>2329</v>
      </c>
      <c r="R2358" s="54">
        <f t="shared" si="781"/>
        <v>2.3400569881728229E-63</v>
      </c>
      <c r="S2358" s="253">
        <f t="shared" si="776"/>
        <v>2.0818512528503864E-25</v>
      </c>
      <c r="T2358" s="253">
        <f t="shared" si="777"/>
        <v>9.4551125764088575E-26</v>
      </c>
      <c r="U2358">
        <f t="shared" si="782"/>
        <v>1.4582950041096715E-64</v>
      </c>
      <c r="V2358" s="253">
        <f t="shared" si="783"/>
        <v>9.4551125764088575E-26</v>
      </c>
      <c r="W2358" s="253">
        <f t="shared" si="784"/>
        <v>1.1363399952095005E-25</v>
      </c>
      <c r="X2358">
        <f t="shared" si="778"/>
        <v>113.65676595692612</v>
      </c>
      <c r="Y2358">
        <f t="shared" si="779"/>
        <v>15.595425926280697</v>
      </c>
      <c r="Z2358" s="55">
        <f t="shared" si="780"/>
        <v>8.5124747496230029</v>
      </c>
      <c r="AA2358" s="477">
        <f t="shared" si="785"/>
        <v>4.6566132207075462E-47</v>
      </c>
      <c r="AB2358" s="253">
        <f t="shared" si="786"/>
        <v>1.989957186616874E+16</v>
      </c>
      <c r="AC2358" s="261">
        <f t="shared" si="787"/>
        <v>4.1427948620769604E-9</v>
      </c>
      <c r="AD2358" s="435">
        <f t="shared" si="789"/>
        <v>-1.5404755755581123E-2</v>
      </c>
      <c r="AE2358" s="478">
        <f t="shared" si="788"/>
        <v>-5.2318781614303533E-2</v>
      </c>
    </row>
    <row r="2359" spans="17:31" x14ac:dyDescent="0.3">
      <c r="Q2359" s="353">
        <v>2330</v>
      </c>
      <c r="R2359" s="54">
        <f t="shared" si="781"/>
        <v>2.1956713442015683E-63</v>
      </c>
      <c r="S2359" s="253">
        <f t="shared" si="776"/>
        <v>2.0294859829512545E-25</v>
      </c>
      <c r="T2359" s="253">
        <f t="shared" si="777"/>
        <v>9.2172860163640755E-26</v>
      </c>
      <c r="U2359">
        <f t="shared" si="782"/>
        <v>1.3683156299608195E-64</v>
      </c>
      <c r="V2359" s="253">
        <f t="shared" si="783"/>
        <v>9.2172860163640755E-26</v>
      </c>
      <c r="W2359" s="253">
        <f t="shared" si="784"/>
        <v>1.1077573813148468E-25</v>
      </c>
      <c r="X2359">
        <f t="shared" si="778"/>
        <v>113.65676595692612</v>
      </c>
      <c r="Y2359">
        <f t="shared" si="779"/>
        <v>15.595425926280697</v>
      </c>
      <c r="Z2359" s="55">
        <f t="shared" si="780"/>
        <v>8.5124747496230029</v>
      </c>
      <c r="AA2359" s="477">
        <f t="shared" si="785"/>
        <v>4.4129848905510692E-47</v>
      </c>
      <c r="AB2359" s="253">
        <f t="shared" si="786"/>
        <v>2.0098567584830428E+16</v>
      </c>
      <c r="AC2359" s="261">
        <f t="shared" si="787"/>
        <v>4.0789761190811736E-9</v>
      </c>
      <c r="AD2359" s="435">
        <f t="shared" si="789"/>
        <v>-1.5404755755584719E-2</v>
      </c>
      <c r="AE2359" s="478">
        <f t="shared" si="788"/>
        <v>-5.2318781614303603E-2</v>
      </c>
    </row>
    <row r="2360" spans="17:31" x14ac:dyDescent="0.3">
      <c r="Q2360" s="353">
        <v>2331</v>
      </c>
      <c r="R2360" s="54">
        <f t="shared" si="781"/>
        <v>2.0601945491559426E-63</v>
      </c>
      <c r="S2360" s="253">
        <f t="shared" si="776"/>
        <v>1.9784378683906005E-25</v>
      </c>
      <c r="T2360" s="253">
        <f t="shared" si="777"/>
        <v>8.9854415609431845E-26</v>
      </c>
      <c r="U2360">
        <f t="shared" si="782"/>
        <v>1.2838881419182783E-64</v>
      </c>
      <c r="V2360" s="253">
        <f t="shared" si="783"/>
        <v>8.9854415609431845E-26</v>
      </c>
      <c r="W2360" s="253">
        <f t="shared" si="784"/>
        <v>1.0798937122962821E-25</v>
      </c>
      <c r="X2360">
        <f t="shared" si="778"/>
        <v>113.65676595692612</v>
      </c>
      <c r="Y2360">
        <f t="shared" si="779"/>
        <v>15.595425926280697</v>
      </c>
      <c r="Z2360" s="55">
        <f t="shared" si="780"/>
        <v>8.5124747496230029</v>
      </c>
      <c r="AA2360" s="477">
        <f t="shared" si="785"/>
        <v>4.1821028977951064E-47</v>
      </c>
      <c r="AB2360" s="253">
        <f t="shared" si="786"/>
        <v>2.0299553260678732E+16</v>
      </c>
      <c r="AC2360" s="261">
        <f t="shared" si="787"/>
        <v>4.0161404882338508E-9</v>
      </c>
      <c r="AD2360" s="435">
        <f t="shared" si="789"/>
        <v>-1.5404755755588268E-2</v>
      </c>
      <c r="AE2360" s="478">
        <f t="shared" si="788"/>
        <v>-5.2318781614303575E-2</v>
      </c>
    </row>
    <row r="2361" spans="17:31" x14ac:dyDescent="0.3">
      <c r="Q2361" s="353">
        <v>2332</v>
      </c>
      <c r="R2361" s="54">
        <f t="shared" si="781"/>
        <v>1.9330769113422516E-63</v>
      </c>
      <c r="S2361" s="253">
        <f t="shared" si="776"/>
        <v>1.9286737784657848E-25</v>
      </c>
      <c r="T2361" s="253">
        <f t="shared" si="777"/>
        <v>8.7594287409314555E-26</v>
      </c>
      <c r="U2361">
        <f t="shared" si="782"/>
        <v>1.2046699788159029E-64</v>
      </c>
      <c r="V2361" s="253">
        <f t="shared" si="783"/>
        <v>8.7594287409314555E-26</v>
      </c>
      <c r="W2361" s="253">
        <f t="shared" si="784"/>
        <v>1.0527309043726392E-25</v>
      </c>
      <c r="X2361">
        <f t="shared" si="778"/>
        <v>113.65676595692612</v>
      </c>
      <c r="Y2361">
        <f t="shared" si="779"/>
        <v>15.595425926280697</v>
      </c>
      <c r="Z2361" s="55">
        <f t="shared" si="780"/>
        <v>8.5124747496230029</v>
      </c>
      <c r="AA2361" s="477">
        <f t="shared" si="785"/>
        <v>3.9633003695968178E-47</v>
      </c>
      <c r="AB2361" s="253">
        <f t="shared" si="786"/>
        <v>2.050254879328552E+16</v>
      </c>
      <c r="AC2361" s="261">
        <f t="shared" si="787"/>
        <v>3.9542728249324953E-9</v>
      </c>
      <c r="AD2361" s="435">
        <f t="shared" si="789"/>
        <v>-1.5404755755584264E-2</v>
      </c>
      <c r="AE2361" s="478">
        <f t="shared" si="788"/>
        <v>-5.2318781614303644E-2</v>
      </c>
    </row>
    <row r="2362" spans="17:31" x14ac:dyDescent="0.3">
      <c r="Q2362" s="353">
        <v>2333</v>
      </c>
      <c r="R2362" s="54">
        <f t="shared" si="781"/>
        <v>1.8138026560139441E-63</v>
      </c>
      <c r="S2362" s="253">
        <f t="shared" si="776"/>
        <v>1.8801614158181094E-25</v>
      </c>
      <c r="T2362" s="253">
        <f t="shared" si="777"/>
        <v>8.539100871899831E-26</v>
      </c>
      <c r="U2362">
        <f t="shared" si="782"/>
        <v>1.130339716115768E-64</v>
      </c>
      <c r="V2362" s="253">
        <f t="shared" si="783"/>
        <v>8.539100871899831E-26</v>
      </c>
      <c r="W2362" s="253">
        <f t="shared" si="784"/>
        <v>1.0262513286281263E-25</v>
      </c>
      <c r="X2362">
        <f t="shared" si="778"/>
        <v>113.65676595692612</v>
      </c>
      <c r="Y2362">
        <f t="shared" si="779"/>
        <v>15.595425926280697</v>
      </c>
      <c r="Z2362" s="55">
        <f t="shared" si="780"/>
        <v>8.5124747496230029</v>
      </c>
      <c r="AA2362" s="477">
        <f t="shared" si="785"/>
        <v>3.7559453230879932E-47</v>
      </c>
      <c r="AB2362" s="253">
        <f t="shared" si="786"/>
        <v>2.0707574281218376E+16</v>
      </c>
      <c r="AC2362" s="261">
        <f t="shared" si="787"/>
        <v>3.8933582178734223E-9</v>
      </c>
      <c r="AD2362" s="435">
        <f t="shared" si="789"/>
        <v>-1.5404755755595335E-2</v>
      </c>
      <c r="AE2362" s="478">
        <f t="shared" si="788"/>
        <v>-5.2318781614303603E-2</v>
      </c>
    </row>
    <row r="2363" spans="17:31" x14ac:dyDescent="0.3">
      <c r="Q2363" s="353">
        <v>2334</v>
      </c>
      <c r="R2363" s="54">
        <f t="shared" si="781"/>
        <v>1.7018878326361453E-63</v>
      </c>
      <c r="S2363" s="253">
        <f t="shared" si="776"/>
        <v>1.8328692954716395E-25</v>
      </c>
      <c r="T2363" s="253">
        <f t="shared" si="777"/>
        <v>8.3243149590058502E-26</v>
      </c>
      <c r="U2363">
        <f t="shared" si="782"/>
        <v>1.060595761740924E-64</v>
      </c>
      <c r="V2363" s="253">
        <f t="shared" si="783"/>
        <v>8.3243149590058502E-26</v>
      </c>
      <c r="W2363" s="253">
        <f t="shared" si="784"/>
        <v>1.0004377995710545E-25</v>
      </c>
      <c r="X2363">
        <f t="shared" si="778"/>
        <v>113.65676595692612</v>
      </c>
      <c r="Y2363">
        <f t="shared" si="779"/>
        <v>15.595425926280697</v>
      </c>
      <c r="Z2363" s="55">
        <f t="shared" si="780"/>
        <v>8.5124747496230029</v>
      </c>
      <c r="AA2363" s="477">
        <f t="shared" si="785"/>
        <v>3.5594388399740875E-47</v>
      </c>
      <c r="AB2363" s="253">
        <f t="shared" si="786"/>
        <v>2.091465002403056E+16</v>
      </c>
      <c r="AC2363" s="261">
        <f t="shared" si="787"/>
        <v>3.8333819854580975E-9</v>
      </c>
      <c r="AD2363" s="435">
        <f t="shared" si="789"/>
        <v>-1.5404755755581152E-2</v>
      </c>
      <c r="AE2363" s="478">
        <f t="shared" si="788"/>
        <v>-5.2318781614303596E-2</v>
      </c>
    </row>
    <row r="2364" spans="17:31" x14ac:dyDescent="0.3">
      <c r="Q2364" s="353">
        <v>2335</v>
      </c>
      <c r="R2364" s="54">
        <f t="shared" si="781"/>
        <v>1.5968783512756579E-63</v>
      </c>
      <c r="S2364" s="253">
        <f t="shared" si="776"/>
        <v>1.7867667243989972E-25</v>
      </c>
      <c r="T2364" s="253">
        <f t="shared" si="777"/>
        <v>8.1149316041879205E-26</v>
      </c>
      <c r="U2364">
        <f t="shared" si="782"/>
        <v>9.9515513237756899E-65</v>
      </c>
      <c r="V2364" s="253">
        <f t="shared" si="783"/>
        <v>8.1149316041879205E-26</v>
      </c>
      <c r="W2364" s="253">
        <f t="shared" si="784"/>
        <v>9.7527356398020513E-26</v>
      </c>
      <c r="X2364">
        <f t="shared" si="778"/>
        <v>113.65676595692612</v>
      </c>
      <c r="Y2364">
        <f t="shared" si="779"/>
        <v>15.595425926280697</v>
      </c>
      <c r="Z2364" s="55">
        <f t="shared" si="780"/>
        <v>8.5124747496230029</v>
      </c>
      <c r="AA2364" s="477">
        <f t="shared" si="785"/>
        <v>3.3732133366360132E-47</v>
      </c>
      <c r="AB2364" s="253">
        <f t="shared" si="786"/>
        <v>2.1123796524270864E+16</v>
      </c>
      <c r="AC2364" s="261">
        <f t="shared" si="787"/>
        <v>3.7743296722542302E-9</v>
      </c>
      <c r="AD2364" s="435">
        <f t="shared" si="789"/>
        <v>-1.5404755755591722E-2</v>
      </c>
      <c r="AE2364" s="478">
        <f t="shared" si="788"/>
        <v>-5.2318781614303575E-2</v>
      </c>
    </row>
    <row r="2365" spans="17:31" x14ac:dyDescent="0.3">
      <c r="Q2365" s="353">
        <v>2336</v>
      </c>
      <c r="R2365" s="54">
        <f t="shared" si="781"/>
        <v>1.4983481401491659E-63</v>
      </c>
      <c r="S2365" s="253">
        <f t="shared" si="776"/>
        <v>1.7418237816014095E-25</v>
      </c>
      <c r="T2365" s="253">
        <f t="shared" si="777"/>
        <v>7.9108149156951748E-26</v>
      </c>
      <c r="U2365">
        <f t="shared" si="782"/>
        <v>9.3375230528153823E-65</v>
      </c>
      <c r="V2365" s="253">
        <f t="shared" si="783"/>
        <v>7.9108149156951748E-26</v>
      </c>
      <c r="W2365" s="253">
        <f t="shared" si="784"/>
        <v>9.5074229003189205E-26</v>
      </c>
      <c r="X2365">
        <f t="shared" si="778"/>
        <v>113.65676595692612</v>
      </c>
      <c r="Y2365">
        <f t="shared" si="779"/>
        <v>15.595425926280697</v>
      </c>
      <c r="Z2365" s="55">
        <f t="shared" si="780"/>
        <v>8.5124747496230029</v>
      </c>
      <c r="AA2365" s="477">
        <f t="shared" si="785"/>
        <v>3.196730924738097E-47</v>
      </c>
      <c r="AB2365" s="253">
        <f t="shared" si="786"/>
        <v>2.1335034489513572E+16</v>
      </c>
      <c r="AC2365" s="261">
        <f t="shared" si="787"/>
        <v>3.7161870455120853E-9</v>
      </c>
      <c r="AD2365" s="435">
        <f t="shared" si="789"/>
        <v>-1.5404755755587998E-2</v>
      </c>
      <c r="AE2365" s="478">
        <f t="shared" si="788"/>
        <v>-5.2318781614303651E-2</v>
      </c>
    </row>
    <row r="2366" spans="17:31" x14ac:dyDescent="0.3">
      <c r="Q2366" s="353">
        <v>2337</v>
      </c>
      <c r="R2366" s="54">
        <f t="shared" si="781"/>
        <v>1.405897416853964E-63</v>
      </c>
      <c r="S2366" s="253">
        <f t="shared" si="776"/>
        <v>1.6980112986896729E-25</v>
      </c>
      <c r="T2366" s="253">
        <f t="shared" si="777"/>
        <v>7.7118324198923243E-26</v>
      </c>
      <c r="U2366">
        <f t="shared" si="782"/>
        <v>8.7613814093035724E-65</v>
      </c>
      <c r="V2366" s="253">
        <f t="shared" si="783"/>
        <v>7.7118324198923243E-26</v>
      </c>
      <c r="W2366" s="253">
        <f t="shared" si="784"/>
        <v>9.2682805670044049E-26</v>
      </c>
      <c r="X2366">
        <f t="shared" si="778"/>
        <v>113.65676595692612</v>
      </c>
      <c r="Y2366">
        <f t="shared" si="779"/>
        <v>15.595425926280697</v>
      </c>
      <c r="Z2366" s="55">
        <f t="shared" si="780"/>
        <v>8.5124747496230029</v>
      </c>
      <c r="AA2366" s="477">
        <f t="shared" si="785"/>
        <v>3.0294818576070339E-47</v>
      </c>
      <c r="AB2366" s="253">
        <f t="shared" si="786"/>
        <v>2.1548384834408708E+16</v>
      </c>
      <c r="AC2366" s="261">
        <f t="shared" si="787"/>
        <v>3.6589400917339041E-9</v>
      </c>
      <c r="AD2366" s="435">
        <f t="shared" si="789"/>
        <v>-1.5404755755584592E-2</v>
      </c>
      <c r="AE2366" s="478">
        <f t="shared" si="788"/>
        <v>-5.2318781614303568E-2</v>
      </c>
    </row>
    <row r="2367" spans="17:31" x14ac:dyDescent="0.3">
      <c r="Q2367" s="353">
        <v>2338</v>
      </c>
      <c r="R2367" s="54">
        <f t="shared" si="781"/>
        <v>1.3191510662668001E-63</v>
      </c>
      <c r="S2367" s="253">
        <f t="shared" si="776"/>
        <v>1.6553008409535982E-25</v>
      </c>
      <c r="T2367" s="253">
        <f t="shared" si="777"/>
        <v>7.5178549752830487E-26</v>
      </c>
      <c r="U2367">
        <f t="shared" si="782"/>
        <v>8.2207887214956437E-65</v>
      </c>
      <c r="V2367" s="253">
        <f t="shared" si="783"/>
        <v>7.5178549752830487E-26</v>
      </c>
      <c r="W2367" s="253">
        <f t="shared" si="784"/>
        <v>9.0351534342529335E-26</v>
      </c>
      <c r="X2367">
        <f t="shared" si="778"/>
        <v>113.65676595692612</v>
      </c>
      <c r="Y2367">
        <f t="shared" si="779"/>
        <v>15.595425926280697</v>
      </c>
      <c r="Z2367" s="55">
        <f t="shared" si="780"/>
        <v>8.5124747496230029</v>
      </c>
      <c r="AA2367" s="477">
        <f t="shared" si="785"/>
        <v>2.8709830578943966E-47</v>
      </c>
      <c r="AB2367" s="253">
        <f t="shared" si="786"/>
        <v>2.1763868682752796E+16</v>
      </c>
      <c r="AC2367" s="261">
        <f t="shared" si="787"/>
        <v>3.6025750132964265E-9</v>
      </c>
      <c r="AD2367" s="435">
        <f t="shared" si="789"/>
        <v>-1.5404755755584743E-2</v>
      </c>
      <c r="AE2367" s="478">
        <f t="shared" si="788"/>
        <v>-5.2318781614303603E-2</v>
      </c>
    </row>
    <row r="2368" spans="17:31" x14ac:dyDescent="0.3">
      <c r="Q2368" s="353">
        <v>2339</v>
      </c>
      <c r="R2368" s="54">
        <f t="shared" si="781"/>
        <v>1.2377571185292193E-63</v>
      </c>
      <c r="S2368" s="253">
        <f t="shared" si="776"/>
        <v>1.613664688907617E-25</v>
      </c>
      <c r="T2368" s="253">
        <f t="shared" si="777"/>
        <v>7.3287566886959418E-26</v>
      </c>
      <c r="U2368">
        <f t="shared" si="782"/>
        <v>7.7135515561172108E-65</v>
      </c>
      <c r="V2368" s="253">
        <f t="shared" si="783"/>
        <v>7.3287566886959418E-26</v>
      </c>
      <c r="W2368" s="253">
        <f t="shared" si="784"/>
        <v>8.8078902003802283E-26</v>
      </c>
      <c r="X2368">
        <f t="shared" si="778"/>
        <v>113.65676595692612</v>
      </c>
      <c r="Y2368">
        <f t="shared" si="779"/>
        <v>15.595425926280697</v>
      </c>
      <c r="Z2368" s="55">
        <f t="shared" si="780"/>
        <v>8.5124747496230029</v>
      </c>
      <c r="AA2368" s="477">
        <f t="shared" si="785"/>
        <v>2.720776722270054E-47</v>
      </c>
      <c r="AB2368" s="253">
        <f t="shared" si="786"/>
        <v>2.1981507369580324E+16</v>
      </c>
      <c r="AC2368" s="261">
        <f t="shared" si="787"/>
        <v>3.5470782251254357E-9</v>
      </c>
      <c r="AD2368" s="435">
        <f t="shared" si="789"/>
        <v>-1.5404755755581102E-2</v>
      </c>
      <c r="AE2368" s="478">
        <f t="shared" si="788"/>
        <v>-5.2318781614303644E-2</v>
      </c>
    </row>
    <row r="2369" spans="17:31" x14ac:dyDescent="0.3">
      <c r="Q2369" s="353">
        <v>2340</v>
      </c>
      <c r="R2369" s="54">
        <f t="shared" si="781"/>
        <v>1.1613853209439003E-63</v>
      </c>
      <c r="S2369" s="253">
        <f t="shared" si="776"/>
        <v>1.5730758203005545E-25</v>
      </c>
      <c r="T2369" s="253">
        <f t="shared" si="777"/>
        <v>7.1444148335785805E-26</v>
      </c>
      <c r="U2369">
        <f t="shared" si="782"/>
        <v>7.2376118185960816E-65</v>
      </c>
      <c r="V2369" s="253">
        <f t="shared" si="783"/>
        <v>7.1444148335785805E-26</v>
      </c>
      <c r="W2369" s="253">
        <f t="shared" si="784"/>
        <v>8.5863433694269641E-26</v>
      </c>
      <c r="X2369">
        <f t="shared" si="778"/>
        <v>113.65676595692612</v>
      </c>
      <c r="Y2369">
        <f t="shared" si="779"/>
        <v>15.595425926280697</v>
      </c>
      <c r="Z2369" s="55">
        <f t="shared" si="780"/>
        <v>8.5124747496230029</v>
      </c>
      <c r="AA2369" s="477">
        <f t="shared" si="785"/>
        <v>2.5784289991163265E-47</v>
      </c>
      <c r="AB2369" s="253">
        <f t="shared" si="786"/>
        <v>2.2201322443276128E+16</v>
      </c>
      <c r="AC2369" s="261">
        <f t="shared" si="787"/>
        <v>3.4924363514214008E-9</v>
      </c>
      <c r="AD2369" s="435">
        <f t="shared" si="789"/>
        <v>-1.5404755755591672E-2</v>
      </c>
      <c r="AE2369" s="478">
        <f t="shared" si="788"/>
        <v>-5.2318781614303526E-2</v>
      </c>
    </row>
    <row r="2370" spans="17:31" x14ac:dyDescent="0.3">
      <c r="Q2370" s="353">
        <v>2341</v>
      </c>
      <c r="R2370" s="54">
        <f t="shared" si="781"/>
        <v>1.0897257979875038E-63</v>
      </c>
      <c r="S2370" s="253">
        <f t="shared" si="776"/>
        <v>1.5335078925780272E-25</v>
      </c>
      <c r="T2370" s="253">
        <f t="shared" si="777"/>
        <v>6.964709770347249E-26</v>
      </c>
      <c r="U2370">
        <f t="shared" si="782"/>
        <v>6.7910384024255963E-65</v>
      </c>
      <c r="V2370" s="253">
        <f t="shared" si="783"/>
        <v>6.964709770347249E-26</v>
      </c>
      <c r="W2370" s="253">
        <f t="shared" si="784"/>
        <v>8.3703691554330227E-26</v>
      </c>
      <c r="X2370">
        <f t="shared" si="778"/>
        <v>113.65676595692612</v>
      </c>
      <c r="Y2370">
        <f t="shared" si="779"/>
        <v>15.595425926280697</v>
      </c>
      <c r="Z2370" s="55">
        <f t="shared" si="780"/>
        <v>8.5124747496230029</v>
      </c>
      <c r="AA2370" s="477">
        <f t="shared" si="785"/>
        <v>2.4435287354035723E-47</v>
      </c>
      <c r="AB2370" s="253">
        <f t="shared" si="786"/>
        <v>2.2423335667708888E+16</v>
      </c>
      <c r="AC2370" s="261">
        <f t="shared" si="787"/>
        <v>3.4386362224358419E-9</v>
      </c>
      <c r="AD2370" s="435">
        <f t="shared" si="789"/>
        <v>-1.540475575558092E-2</v>
      </c>
      <c r="AE2370" s="478">
        <f t="shared" si="788"/>
        <v>-5.2318781614303499E-2</v>
      </c>
    </row>
    <row r="2371" spans="17:31" x14ac:dyDescent="0.3">
      <c r="Q2371" s="353">
        <v>2342</v>
      </c>
      <c r="R2371" s="54">
        <f t="shared" si="781"/>
        <v>1.022487794003092E-63</v>
      </c>
      <c r="S2371" s="253">
        <f t="shared" si="776"/>
        <v>1.4949352257857429E-25</v>
      </c>
      <c r="T2371" s="253">
        <f t="shared" si="777"/>
        <v>6.7895248687391202E-26</v>
      </c>
      <c r="U2371">
        <f t="shared" si="782"/>
        <v>6.3720193537769729E-65</v>
      </c>
      <c r="V2371" s="253">
        <f t="shared" si="783"/>
        <v>6.7895248687391202E-26</v>
      </c>
      <c r="W2371" s="253">
        <f t="shared" si="784"/>
        <v>8.1598273891183089E-26</v>
      </c>
      <c r="X2371">
        <f t="shared" si="778"/>
        <v>113.65676595692612</v>
      </c>
      <c r="Y2371">
        <f t="shared" si="779"/>
        <v>15.595425926280697</v>
      </c>
      <c r="Z2371" s="55">
        <f t="shared" si="780"/>
        <v>8.5124747496230029</v>
      </c>
      <c r="AA2371" s="477">
        <f t="shared" si="785"/>
        <v>2.3156862891277175E-47</v>
      </c>
      <c r="AB2371" s="253">
        <f t="shared" si="786"/>
        <v>2.2647569024385976E+16</v>
      </c>
      <c r="AC2371" s="261">
        <f t="shared" si="787"/>
        <v>3.3856648712968749E-9</v>
      </c>
      <c r="AD2371" s="435">
        <f t="shared" si="789"/>
        <v>-1.5404755755595296E-2</v>
      </c>
      <c r="AE2371" s="478">
        <f t="shared" si="788"/>
        <v>-5.2318781614303513E-2</v>
      </c>
    </row>
    <row r="2372" spans="17:31" x14ac:dyDescent="0.3">
      <c r="Q2372" s="353">
        <v>2343</v>
      </c>
      <c r="R2372" s="54">
        <f t="shared" si="781"/>
        <v>9.5939849347064658E-64</v>
      </c>
      <c r="S2372" s="253">
        <f t="shared" si="776"/>
        <v>1.4573327859030621E-25</v>
      </c>
      <c r="T2372" s="253">
        <f t="shared" si="777"/>
        <v>6.6187464321185363E-26</v>
      </c>
      <c r="U2372">
        <f t="shared" si="782"/>
        <v>5.9788545195689093E-65</v>
      </c>
      <c r="V2372" s="253">
        <f t="shared" si="783"/>
        <v>6.6187464321185363E-26</v>
      </c>
      <c r="W2372" s="253">
        <f t="shared" si="784"/>
        <v>7.9545814269120842E-26</v>
      </c>
      <c r="X2372">
        <f t="shared" si="778"/>
        <v>113.65676595692612</v>
      </c>
      <c r="Y2372">
        <f t="shared" si="779"/>
        <v>15.595425926280697</v>
      </c>
      <c r="Z2372" s="55">
        <f t="shared" si="780"/>
        <v>8.5124747496230029</v>
      </c>
      <c r="AA2372" s="477">
        <f t="shared" si="785"/>
        <v>2.1945324038796072E-47</v>
      </c>
      <c r="AB2372" s="253">
        <f t="shared" si="786"/>
        <v>2.2874044714629836E+16</v>
      </c>
      <c r="AC2372" s="261">
        <f t="shared" si="787"/>
        <v>3.33350953088426E-9</v>
      </c>
      <c r="AD2372" s="435">
        <f t="shared" si="789"/>
        <v>-1.5404755755591632E-2</v>
      </c>
      <c r="AE2372" s="478">
        <f t="shared" si="788"/>
        <v>-5.2318781614303679E-2</v>
      </c>
    </row>
    <row r="2373" spans="17:31" x14ac:dyDescent="0.3">
      <c r="Q2373" s="353">
        <v>2344</v>
      </c>
      <c r="R2373" s="54">
        <f t="shared" si="781"/>
        <v>9.0020191406897415E-64</v>
      </c>
      <c r="S2373" s="253">
        <f t="shared" si="776"/>
        <v>1.4206761685956621E-25</v>
      </c>
      <c r="T2373" s="253">
        <f t="shared" si="777"/>
        <v>6.4522636236867309E-26</v>
      </c>
      <c r="U2373">
        <f t="shared" si="782"/>
        <v>5.6099486491642483E-65</v>
      </c>
      <c r="V2373" s="253">
        <f t="shared" si="783"/>
        <v>6.4522636236867309E-26</v>
      </c>
      <c r="W2373" s="253">
        <f t="shared" si="784"/>
        <v>7.7544980622698896E-26</v>
      </c>
      <c r="X2373">
        <f t="shared" si="778"/>
        <v>113.65676595692612</v>
      </c>
      <c r="Y2373">
        <f t="shared" si="779"/>
        <v>15.595425926280697</v>
      </c>
      <c r="Z2373" s="55">
        <f t="shared" si="780"/>
        <v>8.5124747496230029</v>
      </c>
      <c r="AA2373" s="477">
        <f t="shared" si="785"/>
        <v>2.0797171422955173E-47</v>
      </c>
      <c r="AB2373" s="253">
        <f t="shared" si="786"/>
        <v>2.3102785161776136E+16</v>
      </c>
      <c r="AC2373" s="261">
        <f t="shared" si="787"/>
        <v>3.2821576307520864E-9</v>
      </c>
      <c r="AD2373" s="435">
        <f t="shared" si="789"/>
        <v>-1.540475575558104E-2</v>
      </c>
      <c r="AE2373" s="478">
        <f t="shared" si="788"/>
        <v>-5.2318781614303631E-2</v>
      </c>
    </row>
    <row r="2374" spans="17:31" x14ac:dyDescent="0.3">
      <c r="Q2374" s="353">
        <v>2345</v>
      </c>
      <c r="R2374" s="54">
        <f t="shared" si="781"/>
        <v>8.4465786803764498E-64</v>
      </c>
      <c r="S2374" s="253">
        <f t="shared" si="776"/>
        <v>1.3849415833768965E-25</v>
      </c>
      <c r="T2374" s="253">
        <f t="shared" si="777"/>
        <v>6.2899683945477127E-26</v>
      </c>
      <c r="U2374">
        <f t="shared" si="782"/>
        <v>5.2638049217041254E-65</v>
      </c>
      <c r="V2374" s="253">
        <f t="shared" si="783"/>
        <v>6.2899683945477127E-26</v>
      </c>
      <c r="W2374" s="253">
        <f t="shared" si="784"/>
        <v>7.5594474392212521E-26</v>
      </c>
      <c r="X2374">
        <f t="shared" si="778"/>
        <v>113.65676595692612</v>
      </c>
      <c r="Y2374">
        <f t="shared" si="779"/>
        <v>15.595425926280697</v>
      </c>
      <c r="Z2374" s="55">
        <f t="shared" si="780"/>
        <v>8.5124747496230029</v>
      </c>
      <c r="AA2374" s="477">
        <f t="shared" si="785"/>
        <v>1.9709088753082344E-47</v>
      </c>
      <c r="AB2374" s="253">
        <f t="shared" si="786"/>
        <v>2.3333813013393896E+16</v>
      </c>
      <c r="AC2374" s="261">
        <f t="shared" si="787"/>
        <v>3.2315967940989991E-9</v>
      </c>
      <c r="AD2374" s="435">
        <f t="shared" si="789"/>
        <v>-1.5404755755591677E-2</v>
      </c>
      <c r="AE2374" s="478">
        <f t="shared" si="788"/>
        <v>-5.2318781614303637E-2</v>
      </c>
    </row>
    <row r="2375" spans="17:31" x14ac:dyDescent="0.3">
      <c r="Q2375" s="353">
        <v>2346</v>
      </c>
      <c r="R2375" s="54">
        <f t="shared" si="781"/>
        <v>7.9254098762473275E-64</v>
      </c>
      <c r="S2375" s="253">
        <f t="shared" si="776"/>
        <v>1.3501058381675461E-25</v>
      </c>
      <c r="T2375" s="253">
        <f t="shared" si="777"/>
        <v>6.1317554135835177E-26</v>
      </c>
      <c r="U2375">
        <f t="shared" si="782"/>
        <v>4.9390188728170205E-65</v>
      </c>
      <c r="V2375" s="253">
        <f t="shared" si="783"/>
        <v>6.1317554135835177E-26</v>
      </c>
      <c r="W2375" s="253">
        <f t="shared" si="784"/>
        <v>7.369302968091943E-26</v>
      </c>
      <c r="X2375">
        <f t="shared" si="778"/>
        <v>113.65676595692612</v>
      </c>
      <c r="Y2375">
        <f t="shared" si="779"/>
        <v>15.595425926280697</v>
      </c>
      <c r="Z2375" s="55">
        <f t="shared" si="780"/>
        <v>8.5124747496230029</v>
      </c>
      <c r="AA2375" s="477">
        <f t="shared" si="785"/>
        <v>1.8677933242792902E-47</v>
      </c>
      <c r="AB2375" s="253">
        <f t="shared" si="786"/>
        <v>2.3567151143527836E+16</v>
      </c>
      <c r="AC2375" s="261">
        <f t="shared" si="787"/>
        <v>3.181814834785385E-9</v>
      </c>
      <c r="AD2375" s="435">
        <f t="shared" si="789"/>
        <v>-1.5404755755581123E-2</v>
      </c>
      <c r="AE2375" s="478">
        <f t="shared" si="788"/>
        <v>-5.2318781614303624E-2</v>
      </c>
    </row>
    <row r="2376" spans="17:31" x14ac:dyDescent="0.3">
      <c r="Q2376" s="353">
        <v>2347</v>
      </c>
      <c r="R2376" s="54">
        <f t="shared" si="781"/>
        <v>7.4363981066614829E-64</v>
      </c>
      <c r="S2376" s="253">
        <f t="shared" si="776"/>
        <v>1.3161463242439458E-25</v>
      </c>
      <c r="T2376" s="253">
        <f t="shared" si="777"/>
        <v>5.9775219990933429E-26</v>
      </c>
      <c r="U2376">
        <f t="shared" si="782"/>
        <v>4.6342726960605766E-65</v>
      </c>
      <c r="V2376" s="253">
        <f t="shared" si="783"/>
        <v>5.9775219990933429E-26</v>
      </c>
      <c r="W2376" s="253">
        <f t="shared" si="784"/>
        <v>7.1839412433461151E-26</v>
      </c>
      <c r="X2376">
        <f t="shared" si="778"/>
        <v>113.65676595692612</v>
      </c>
      <c r="Y2376">
        <f t="shared" si="779"/>
        <v>15.595425926280697</v>
      </c>
      <c r="Z2376" s="55">
        <f t="shared" si="780"/>
        <v>8.5124747496230029</v>
      </c>
      <c r="AA2376" s="477">
        <f t="shared" si="785"/>
        <v>1.7700726532456678E-47</v>
      </c>
      <c r="AB2376" s="253">
        <f t="shared" si="786"/>
        <v>2.3802822654963116E+16</v>
      </c>
      <c r="AC2376" s="261">
        <f t="shared" si="787"/>
        <v>3.13279975439602E-9</v>
      </c>
      <c r="AD2376" s="435">
        <f t="shared" si="789"/>
        <v>-1.5404755755584714E-2</v>
      </c>
      <c r="AE2376" s="478">
        <f t="shared" si="788"/>
        <v>-5.2318781614303631E-2</v>
      </c>
    </row>
    <row r="2377" spans="17:31" x14ac:dyDescent="0.3">
      <c r="Q2377" s="353">
        <v>2348</v>
      </c>
      <c r="R2377" s="54">
        <f t="shared" si="781"/>
        <v>6.9775592258634056E-64</v>
      </c>
      <c r="S2377" s="253">
        <f t="shared" si="776"/>
        <v>1.2830410015647003E-25</v>
      </c>
      <c r="T2377" s="253">
        <f t="shared" si="777"/>
        <v>5.8271680521521099E-26</v>
      </c>
      <c r="U2377">
        <f t="shared" si="782"/>
        <v>4.3483298959745083E-65</v>
      </c>
      <c r="V2377" s="253">
        <f t="shared" si="783"/>
        <v>5.8271680521521099E-26</v>
      </c>
      <c r="W2377" s="253">
        <f t="shared" si="784"/>
        <v>7.0032419634948933E-26</v>
      </c>
      <c r="X2377">
        <f t="shared" si="778"/>
        <v>113.65676595692612</v>
      </c>
      <c r="Y2377">
        <f t="shared" si="779"/>
        <v>15.595425926280697</v>
      </c>
      <c r="Z2377" s="55">
        <f t="shared" si="780"/>
        <v>8.5124747496230029</v>
      </c>
      <c r="AA2377" s="477">
        <f t="shared" si="785"/>
        <v>1.6774646086590567E-47</v>
      </c>
      <c r="AB2377" s="253">
        <f t="shared" si="786"/>
        <v>2.4040850881512748E+16</v>
      </c>
      <c r="AC2377" s="261">
        <f t="shared" si="787"/>
        <v>3.0845397393484049E-9</v>
      </c>
      <c r="AD2377" s="435">
        <f t="shared" si="789"/>
        <v>-1.5404755755581106E-2</v>
      </c>
      <c r="AE2377" s="478">
        <f t="shared" si="788"/>
        <v>-5.2318781614303631E-2</v>
      </c>
    </row>
    <row r="2378" spans="17:31" x14ac:dyDescent="0.3">
      <c r="Q2378" s="353">
        <v>2349</v>
      </c>
      <c r="R2378" s="54">
        <f t="shared" si="781"/>
        <v>6.547031513390682E-64</v>
      </c>
      <c r="S2378" s="253">
        <f t="shared" si="776"/>
        <v>1.2507683844665292E-25</v>
      </c>
      <c r="T2378" s="253">
        <f t="shared" si="777"/>
        <v>5.6805959916455007E-26</v>
      </c>
      <c r="U2378">
        <f t="shared" si="782"/>
        <v>4.0800302710495746E-65</v>
      </c>
      <c r="V2378" s="253">
        <f t="shared" si="783"/>
        <v>5.6805959916455007E-26</v>
      </c>
      <c r="W2378" s="253">
        <f t="shared" si="784"/>
        <v>6.8270878530197909E-26</v>
      </c>
      <c r="X2378">
        <f t="shared" si="778"/>
        <v>113.65676595692612</v>
      </c>
      <c r="Y2378">
        <f t="shared" si="779"/>
        <v>15.595425926280697</v>
      </c>
      <c r="Z2378" s="55">
        <f t="shared" si="780"/>
        <v>8.5124747496230029</v>
      </c>
      <c r="AA2378" s="477">
        <f t="shared" si="785"/>
        <v>1.5897017041329002E-47</v>
      </c>
      <c r="AB2378" s="253">
        <f t="shared" si="786"/>
        <v>2.4281259390327876E+16</v>
      </c>
      <c r="AC2378" s="261">
        <f t="shared" si="787"/>
        <v>3.0370231580453262E-9</v>
      </c>
      <c r="AD2378" s="435">
        <f t="shared" si="789"/>
        <v>-1.5404755755591691E-2</v>
      </c>
      <c r="AE2378" s="478">
        <f t="shared" si="788"/>
        <v>-5.2318781614303631E-2</v>
      </c>
    </row>
    <row r="2379" spans="17:31" x14ac:dyDescent="0.3">
      <c r="Q2379" s="353">
        <v>2350</v>
      </c>
      <c r="R2379" s="54">
        <f t="shared" si="781"/>
        <v>6.1430681202174556E-64</v>
      </c>
      <c r="S2379" s="253">
        <f t="shared" si="776"/>
        <v>1.2193075277198161E-25</v>
      </c>
      <c r="T2379" s="253">
        <f t="shared" si="777"/>
        <v>5.5377106909386583E-26</v>
      </c>
      <c r="U2379">
        <f t="shared" si="782"/>
        <v>3.828285206256221E-65</v>
      </c>
      <c r="V2379" s="253">
        <f t="shared" si="783"/>
        <v>5.5377106909386583E-26</v>
      </c>
      <c r="W2379" s="253">
        <f t="shared" si="784"/>
        <v>6.6553645862595023E-26</v>
      </c>
      <c r="X2379">
        <f t="shared" si="778"/>
        <v>113.65676595692612</v>
      </c>
      <c r="Y2379">
        <f t="shared" si="779"/>
        <v>15.595425926280697</v>
      </c>
      <c r="Z2379" s="55">
        <f t="shared" si="780"/>
        <v>8.5124747496230029</v>
      </c>
      <c r="AA2379" s="477">
        <f t="shared" si="785"/>
        <v>1.5065304478424847E-47</v>
      </c>
      <c r="AB2379" s="253">
        <f t="shared" si="786"/>
        <v>2.4524071984231156E+16</v>
      </c>
      <c r="AC2379" s="261">
        <f t="shared" si="787"/>
        <v>2.9902385580715525E-9</v>
      </c>
      <c r="AD2379" s="435">
        <f t="shared" si="789"/>
        <v>-1.5404755755594907E-2</v>
      </c>
      <c r="AE2379" s="478">
        <f t="shared" si="788"/>
        <v>-5.2318781614303637E-2</v>
      </c>
    </row>
    <row r="2380" spans="17:31" x14ac:dyDescent="0.3">
      <c r="Q2380" s="353">
        <v>2351</v>
      </c>
      <c r="R2380" s="54">
        <f t="shared" si="781"/>
        <v>5.7640299809841661E-64</v>
      </c>
      <c r="S2380" s="253">
        <f t="shared" si="776"/>
        <v>1.1886380129349959E-25</v>
      </c>
      <c r="T2380" s="253">
        <f t="shared" si="777"/>
        <v>5.3984194161382725E-26</v>
      </c>
      <c r="U2380">
        <f t="shared" si="782"/>
        <v>3.5920732560325072E-65</v>
      </c>
      <c r="V2380" s="253">
        <f t="shared" si="783"/>
        <v>5.3984194161382725E-26</v>
      </c>
      <c r="W2380" s="253">
        <f t="shared" si="784"/>
        <v>6.4879607132116868E-26</v>
      </c>
      <c r="X2380">
        <f t="shared" si="778"/>
        <v>113.65676595692612</v>
      </c>
      <c r="Y2380">
        <f t="shared" si="779"/>
        <v>15.595425926280697</v>
      </c>
      <c r="Z2380" s="55">
        <f t="shared" si="780"/>
        <v>8.5124747496230029</v>
      </c>
      <c r="AA2380" s="477">
        <f t="shared" si="785"/>
        <v>1.4277106103465146E-47</v>
      </c>
      <c r="AB2380" s="253">
        <f t="shared" si="786"/>
        <v>2.4769312704073468E+16</v>
      </c>
      <c r="AC2380" s="261">
        <f t="shared" si="787"/>
        <v>2.9441746634335389E-9</v>
      </c>
      <c r="AD2380" s="435">
        <f t="shared" si="789"/>
        <v>-1.5404755755581204E-2</v>
      </c>
      <c r="AE2380" s="478">
        <f t="shared" si="788"/>
        <v>-5.2318781614303665E-2</v>
      </c>
    </row>
    <row r="2381" spans="17:31" x14ac:dyDescent="0.3">
      <c r="Q2381" s="353">
        <v>2352</v>
      </c>
      <c r="R2381" s="54">
        <f t="shared" si="781"/>
        <v>5.4083791635552053E-64</v>
      </c>
      <c r="S2381" s="253">
        <f t="shared" si="776"/>
        <v>1.1587399353108197E-25</v>
      </c>
      <c r="T2381" s="253">
        <f t="shared" si="777"/>
        <v>5.2626317659073784E-26</v>
      </c>
      <c r="U2381">
        <f t="shared" si="782"/>
        <v>3.3704359998094678E-65</v>
      </c>
      <c r="V2381" s="253">
        <f t="shared" si="783"/>
        <v>5.2626317659073784E-26</v>
      </c>
      <c r="W2381" s="253">
        <f t="shared" si="784"/>
        <v>6.324767587200819E-26</v>
      </c>
      <c r="X2381">
        <f t="shared" si="778"/>
        <v>113.65676595692612</v>
      </c>
      <c r="Y2381">
        <f t="shared" si="779"/>
        <v>15.595425926280697</v>
      </c>
      <c r="Z2381" s="55">
        <f t="shared" si="780"/>
        <v>8.5124747496230029</v>
      </c>
      <c r="AA2381" s="477">
        <f t="shared" si="785"/>
        <v>1.3530145307153713E-47</v>
      </c>
      <c r="AB2381" s="253">
        <f t="shared" si="786"/>
        <v>2.5017005831114204E+16</v>
      </c>
      <c r="AC2381" s="261">
        <f t="shared" si="787"/>
        <v>2.8988203718415438E-9</v>
      </c>
      <c r="AD2381" s="435">
        <f t="shared" si="789"/>
        <v>-1.5404755755591694E-2</v>
      </c>
      <c r="AE2381" s="478">
        <f t="shared" si="788"/>
        <v>-5.2318781614303526E-2</v>
      </c>
    </row>
    <row r="2382" spans="17:31" x14ac:dyDescent="0.3">
      <c r="Q2382" s="353">
        <v>2353</v>
      </c>
      <c r="R2382" s="54">
        <f t="shared" si="781"/>
        <v>5.0746726289206046E-64</v>
      </c>
      <c r="S2382" s="253">
        <f t="shared" si="776"/>
        <v>1.1295938907159544E-25</v>
      </c>
      <c r="T2382" s="253">
        <f t="shared" si="777"/>
        <v>5.1302596127940512E-26</v>
      </c>
      <c r="U2382">
        <f t="shared" si="782"/>
        <v>3.1624741532578704E-65</v>
      </c>
      <c r="V2382" s="253">
        <f t="shared" si="783"/>
        <v>5.1302596127940512E-26</v>
      </c>
      <c r="W2382" s="253">
        <f t="shared" si="784"/>
        <v>6.1656792943654932E-26</v>
      </c>
      <c r="X2382">
        <f t="shared" si="778"/>
        <v>113.65676595692612</v>
      </c>
      <c r="Y2382">
        <f t="shared" si="779"/>
        <v>15.595425926280697</v>
      </c>
      <c r="Z2382" s="55">
        <f t="shared" si="780"/>
        <v>8.5124747496230029</v>
      </c>
      <c r="AA2382" s="477">
        <f t="shared" si="785"/>
        <v>1.2822264589618944E-47</v>
      </c>
      <c r="AB2382" s="253">
        <f t="shared" si="786"/>
        <v>2.5267175889425348E+16</v>
      </c>
      <c r="AC2382" s="261">
        <f t="shared" si="787"/>
        <v>2.8541647520340221E-9</v>
      </c>
      <c r="AD2382" s="435">
        <f t="shared" si="789"/>
        <v>-1.5404755755581093E-2</v>
      </c>
      <c r="AE2382" s="478">
        <f t="shared" si="788"/>
        <v>-5.2318781614303547E-2</v>
      </c>
    </row>
    <row r="2383" spans="17:31" x14ac:dyDescent="0.3">
      <c r="Q2383" s="353">
        <v>2354</v>
      </c>
      <c r="R2383" s="54">
        <f t="shared" si="781"/>
        <v>4.7615563761227962E-64</v>
      </c>
      <c r="S2383" s="253">
        <f t="shared" si="776"/>
        <v>1.1011809630955188E-25</v>
      </c>
      <c r="T2383" s="253">
        <f t="shared" si="777"/>
        <v>5.0012170460358573E-26</v>
      </c>
      <c r="U2383">
        <f t="shared" si="782"/>
        <v>2.9673439194779133E-65</v>
      </c>
      <c r="V2383" s="253">
        <f t="shared" si="783"/>
        <v>5.0012170460358573E-26</v>
      </c>
      <c r="W2383" s="253">
        <f t="shared" si="784"/>
        <v>6.0105925849193311E-26</v>
      </c>
      <c r="X2383">
        <f t="shared" si="778"/>
        <v>113.65676595692612</v>
      </c>
      <c r="Y2383">
        <f t="shared" si="779"/>
        <v>15.595425926280697</v>
      </c>
      <c r="Z2383" s="55">
        <f t="shared" si="780"/>
        <v>8.5124747496230029</v>
      </c>
      <c r="AA2383" s="477">
        <f t="shared" si="785"/>
        <v>1.2151419328753853E-47</v>
      </c>
      <c r="AB2383" s="253">
        <f t="shared" si="786"/>
        <v>2.55198476483196E+16</v>
      </c>
      <c r="AC2383" s="261">
        <f t="shared" si="787"/>
        <v>2.8101970411427195E-9</v>
      </c>
      <c r="AD2383" s="435">
        <f t="shared" si="789"/>
        <v>-1.5404755755591524E-2</v>
      </c>
      <c r="AE2383" s="478">
        <f t="shared" si="788"/>
        <v>-5.2318781614303519E-2</v>
      </c>
    </row>
    <row r="2384" spans="17:31" x14ac:dyDescent="0.3">
      <c r="Q2384" s="353">
        <v>2355</v>
      </c>
      <c r="R2384" s="54">
        <f t="shared" si="781"/>
        <v>4.4677599484517151E-64</v>
      </c>
      <c r="S2384" s="253">
        <f t="shared" si="776"/>
        <v>1.0734827121943729E-25</v>
      </c>
      <c r="T2384" s="253">
        <f t="shared" si="777"/>
        <v>4.875420315802905E-26</v>
      </c>
      <c r="U2384">
        <f t="shared" si="782"/>
        <v>2.7842535653269469E-65</v>
      </c>
      <c r="V2384" s="253">
        <f t="shared" si="783"/>
        <v>4.875420315802905E-26</v>
      </c>
      <c r="W2384" s="253">
        <f t="shared" si="784"/>
        <v>5.8594068061408235E-26</v>
      </c>
      <c r="X2384">
        <f t="shared" si="778"/>
        <v>113.65676595692612</v>
      </c>
      <c r="Y2384">
        <f t="shared" si="779"/>
        <v>15.595425926280697</v>
      </c>
      <c r="Z2384" s="55">
        <f t="shared" si="780"/>
        <v>8.5124747496230029</v>
      </c>
      <c r="AA2384" s="477">
        <f t="shared" si="785"/>
        <v>1.1515671874588952E-47</v>
      </c>
      <c r="AB2384" s="253">
        <f t="shared" si="786"/>
        <v>2.5775046124802796E+16</v>
      </c>
      <c r="AC2384" s="261">
        <f t="shared" si="787"/>
        <v>2.766906642098849E-9</v>
      </c>
      <c r="AD2384" s="435">
        <f t="shared" si="789"/>
        <v>-1.5404755755584733E-2</v>
      </c>
      <c r="AE2384" s="478">
        <f t="shared" si="788"/>
        <v>-5.2318781614303686E-2</v>
      </c>
    </row>
    <row r="2385" spans="17:31" x14ac:dyDescent="0.3">
      <c r="Q2385" s="353">
        <v>2356</v>
      </c>
      <c r="R2385" s="54">
        <f t="shared" si="781"/>
        <v>4.1920912786173636E-64</v>
      </c>
      <c r="S2385" s="253">
        <f t="shared" si="776"/>
        <v>1.0464811615892826E-25</v>
      </c>
      <c r="T2385" s="253">
        <f t="shared" si="777"/>
        <v>4.7527877788437066E-26</v>
      </c>
      <c r="U2385">
        <f t="shared" si="782"/>
        <v>2.6124602089938219E-65</v>
      </c>
      <c r="V2385" s="253">
        <f t="shared" si="783"/>
        <v>4.7527877788437066E-26</v>
      </c>
      <c r="W2385" s="253">
        <f t="shared" si="784"/>
        <v>5.7120238370491195E-26</v>
      </c>
      <c r="X2385">
        <f t="shared" si="778"/>
        <v>113.65676595692612</v>
      </c>
      <c r="Y2385">
        <f t="shared" si="779"/>
        <v>15.595425926280697</v>
      </c>
      <c r="Z2385" s="55">
        <f t="shared" si="780"/>
        <v>8.5124747496230029</v>
      </c>
      <c r="AA2385" s="477">
        <f t="shared" si="785"/>
        <v>1.0913185952640354E-47</v>
      </c>
      <c r="AB2385" s="253">
        <f t="shared" si="786"/>
        <v>2.6032796586050824E+16</v>
      </c>
      <c r="AC2385" s="261">
        <f t="shared" si="787"/>
        <v>2.7242831210788212E-9</v>
      </c>
      <c r="AD2385" s="435">
        <f t="shared" si="789"/>
        <v>-1.5404755755581099E-2</v>
      </c>
      <c r="AE2385" s="478">
        <f t="shared" si="788"/>
        <v>-5.2318781614303617E-2</v>
      </c>
    </row>
    <row r="2386" spans="17:31" x14ac:dyDescent="0.3">
      <c r="Q2386" s="353">
        <v>2357</v>
      </c>
      <c r="R2386" s="54">
        <f t="shared" si="781"/>
        <v>3.9334318519843121E-64</v>
      </c>
      <c r="S2386" s="253">
        <f t="shared" si="776"/>
        <v>1.0201587870219588E-25</v>
      </c>
      <c r="T2386" s="253">
        <f t="shared" si="777"/>
        <v>4.6332398454975128E-26</v>
      </c>
      <c r="U2386">
        <f t="shared" si="782"/>
        <v>2.4512668057855607E-65</v>
      </c>
      <c r="V2386" s="253">
        <f t="shared" si="783"/>
        <v>4.6332398454975128E-26</v>
      </c>
      <c r="W2386" s="253">
        <f t="shared" si="784"/>
        <v>5.5683480247220753E-26</v>
      </c>
      <c r="X2386">
        <f t="shared" si="778"/>
        <v>113.65676595692612</v>
      </c>
      <c r="Y2386">
        <f t="shared" si="779"/>
        <v>15.595425926280697</v>
      </c>
      <c r="Z2386" s="55">
        <f t="shared" si="780"/>
        <v>8.5124747496230029</v>
      </c>
      <c r="AA2386" s="477">
        <f t="shared" si="785"/>
        <v>1.0342221360067877E-47</v>
      </c>
      <c r="AB2386" s="253">
        <f t="shared" si="786"/>
        <v>2.6293124551911332E+16</v>
      </c>
      <c r="AC2386" s="261">
        <f t="shared" si="787"/>
        <v>2.6823162049895211E-9</v>
      </c>
      <c r="AD2386" s="435">
        <f t="shared" si="789"/>
        <v>-1.5404755755591632E-2</v>
      </c>
      <c r="AE2386" s="478">
        <f t="shared" si="788"/>
        <v>-5.2318781614303617E-2</v>
      </c>
    </row>
    <row r="2387" spans="17:31" x14ac:dyDescent="0.3">
      <c r="Q2387" s="353">
        <v>2358</v>
      </c>
      <c r="R2387" s="54">
        <f t="shared" si="781"/>
        <v>3.6907321682431681E-64</v>
      </c>
      <c r="S2387" s="253">
        <f t="shared" si="776"/>
        <v>9.944985050257142E-26</v>
      </c>
      <c r="T2387" s="253">
        <f t="shared" si="777"/>
        <v>4.5166989280401759E-26</v>
      </c>
      <c r="U2387">
        <f t="shared" si="782"/>
        <v>2.3000193198963115E-65</v>
      </c>
      <c r="V2387" s="253">
        <f t="shared" si="783"/>
        <v>4.5166989280401759E-26</v>
      </c>
      <c r="W2387" s="253">
        <f t="shared" si="784"/>
        <v>5.4282861222169661E-26</v>
      </c>
      <c r="X2387">
        <f t="shared" si="778"/>
        <v>113.65676595692612</v>
      </c>
      <c r="Y2387">
        <f t="shared" si="779"/>
        <v>15.595425926280697</v>
      </c>
      <c r="Z2387" s="55">
        <f t="shared" si="780"/>
        <v>8.5124747496230029</v>
      </c>
      <c r="AA2387" s="477">
        <f t="shared" si="785"/>
        <v>9.8011289393237008E-48</v>
      </c>
      <c r="AB2387" s="253">
        <f t="shared" si="786"/>
        <v>2.6556055797430444E+16</v>
      </c>
      <c r="AC2387" s="261">
        <f t="shared" si="787"/>
        <v>2.6409957789924197E-9</v>
      </c>
      <c r="AD2387" s="435">
        <f t="shared" si="789"/>
        <v>-1.540475575558135E-2</v>
      </c>
      <c r="AE2387" s="478">
        <f t="shared" si="788"/>
        <v>-5.2318781614303533E-2</v>
      </c>
    </row>
    <row r="2388" spans="17:31" x14ac:dyDescent="0.3">
      <c r="Q2388" s="353">
        <v>2359</v>
      </c>
      <c r="R2388" s="54">
        <f t="shared" si="781"/>
        <v>3.4630074831049188E-64</v>
      </c>
      <c r="S2388" s="253">
        <f t="shared" si="776"/>
        <v>9.6948366183811702E-26</v>
      </c>
      <c r="T2388" s="253">
        <f t="shared" si="777"/>
        <v>4.4030893903289134E-26</v>
      </c>
      <c r="U2388">
        <f t="shared" si="782"/>
        <v>2.1581040706831458E-65</v>
      </c>
      <c r="V2388" s="253">
        <f t="shared" si="783"/>
        <v>4.4030893903289134E-26</v>
      </c>
      <c r="W2388" s="253">
        <f t="shared" si="784"/>
        <v>5.2917472280522569E-26</v>
      </c>
      <c r="X2388">
        <f t="shared" si="778"/>
        <v>113.65676595692612</v>
      </c>
      <c r="Y2388">
        <f t="shared" si="779"/>
        <v>15.595425926280697</v>
      </c>
      <c r="Z2388" s="55">
        <f t="shared" si="780"/>
        <v>8.5124747496230029</v>
      </c>
      <c r="AA2388" s="477">
        <f t="shared" si="785"/>
        <v>9.288345814773593E-48</v>
      </c>
      <c r="AB2388" s="253">
        <f t="shared" si="786"/>
        <v>2.6821616355404748E+16</v>
      </c>
      <c r="AC2388" s="261">
        <f t="shared" si="787"/>
        <v>2.6003118840654841E-9</v>
      </c>
      <c r="AD2388" s="435">
        <f t="shared" si="789"/>
        <v>-1.5404755755594985E-2</v>
      </c>
      <c r="AE2388" s="478">
        <f t="shared" si="788"/>
        <v>-5.2318781614303603E-2</v>
      </c>
    </row>
    <row r="2389" spans="17:31" x14ac:dyDescent="0.3">
      <c r="Q2389" s="353">
        <v>2360</v>
      </c>
      <c r="R2389" s="54">
        <f t="shared" si="781"/>
        <v>3.2493338127402513E-64</v>
      </c>
      <c r="S2389" s="253">
        <f t="shared" si="776"/>
        <v>9.4509802259254505E-26</v>
      </c>
      <c r="T2389" s="253">
        <f t="shared" si="777"/>
        <v>4.2923374987137503E-26</v>
      </c>
      <c r="U2389">
        <f t="shared" si="782"/>
        <v>2.0249452426813214E-65</v>
      </c>
      <c r="V2389" s="253">
        <f t="shared" si="783"/>
        <v>4.2923374987137503E-26</v>
      </c>
      <c r="W2389" s="253">
        <f t="shared" si="784"/>
        <v>5.1586427272117002E-26</v>
      </c>
      <c r="X2389">
        <f t="shared" si="778"/>
        <v>113.65676595692612</v>
      </c>
      <c r="Y2389">
        <f t="shared" si="779"/>
        <v>15.595425926280697</v>
      </c>
      <c r="Z2389" s="55">
        <f t="shared" si="780"/>
        <v>8.5124747496230029</v>
      </c>
      <c r="AA2389" s="477">
        <f t="shared" si="785"/>
        <v>8.8023908785323229E-48</v>
      </c>
      <c r="AB2389" s="253">
        <f t="shared" si="786"/>
        <v>2.7089832518958796E+16</v>
      </c>
      <c r="AC2389" s="261">
        <f t="shared" si="787"/>
        <v>2.5602547146031114E-9</v>
      </c>
      <c r="AD2389" s="435">
        <f t="shared" si="789"/>
        <v>-1.5404755755584558E-2</v>
      </c>
      <c r="AE2389" s="478">
        <f t="shared" si="788"/>
        <v>-5.2318781614303561E-2</v>
      </c>
    </row>
    <row r="2390" spans="17:31" x14ac:dyDescent="0.3">
      <c r="Q2390" s="353">
        <v>2361</v>
      </c>
      <c r="R2390" s="54">
        <f t="shared" si="781"/>
        <v>3.0488441847520017E-64</v>
      </c>
      <c r="S2390" s="253">
        <f t="shared" si="776"/>
        <v>9.2132576078160425E-26</v>
      </c>
      <c r="T2390" s="253">
        <f t="shared" si="777"/>
        <v>4.1843713741836883E-26</v>
      </c>
      <c r="U2390">
        <f t="shared" si="782"/>
        <v>1.9000025492559944E-65</v>
      </c>
      <c r="V2390" s="253">
        <f t="shared" si="783"/>
        <v>4.1843713741836883E-26</v>
      </c>
      <c r="W2390" s="253">
        <f t="shared" si="784"/>
        <v>5.0288862336323542E-26</v>
      </c>
      <c r="X2390">
        <f t="shared" si="778"/>
        <v>113.65676595692612</v>
      </c>
      <c r="Y2390">
        <f t="shared" si="779"/>
        <v>15.595425926280697</v>
      </c>
      <c r="Z2390" s="55">
        <f t="shared" si="780"/>
        <v>8.5124747496230029</v>
      </c>
      <c r="AA2390" s="477">
        <f t="shared" si="785"/>
        <v>8.3418605124746525E-48</v>
      </c>
      <c r="AB2390" s="253">
        <f t="shared" si="786"/>
        <v>2.7360730844148384E+16</v>
      </c>
      <c r="AC2390" s="261">
        <f t="shared" si="787"/>
        <v>2.5208146160525576E-9</v>
      </c>
      <c r="AD2390" s="435">
        <f t="shared" si="789"/>
        <v>-1.5404755755588081E-2</v>
      </c>
      <c r="AE2390" s="478">
        <f t="shared" si="788"/>
        <v>-5.2318781614303582E-2</v>
      </c>
    </row>
    <row r="2391" spans="17:31" x14ac:dyDescent="0.3">
      <c r="Q2391" s="353">
        <v>2362</v>
      </c>
      <c r="R2391" s="54">
        <f t="shared" si="781"/>
        <v>2.8607251204692299E-64</v>
      </c>
      <c r="S2391" s="253">
        <f t="shared" si="776"/>
        <v>8.9815144798557259E-26</v>
      </c>
      <c r="T2391" s="253">
        <f t="shared" si="777"/>
        <v>4.0791209457165308E-26</v>
      </c>
      <c r="U2391">
        <f t="shared" si="782"/>
        <v>1.7827690404107427E-65</v>
      </c>
      <c r="V2391" s="253">
        <f t="shared" si="783"/>
        <v>4.0791209457165308E-26</v>
      </c>
      <c r="W2391" s="253">
        <f t="shared" si="784"/>
        <v>4.9023935341391951E-26</v>
      </c>
      <c r="X2391">
        <f t="shared" si="778"/>
        <v>113.65676595692612</v>
      </c>
      <c r="Y2391">
        <f t="shared" si="779"/>
        <v>15.595425926280697</v>
      </c>
      <c r="Z2391" s="55">
        <f t="shared" si="780"/>
        <v>8.5124747496230029</v>
      </c>
      <c r="AA2391" s="477">
        <f t="shared" si="785"/>
        <v>7.9054245340655084E-48</v>
      </c>
      <c r="AB2391" s="253">
        <f t="shared" si="786"/>
        <v>2.7634338152589868E+16</v>
      </c>
      <c r="AC2391" s="261">
        <f t="shared" si="787"/>
        <v>2.4819820825871599E-9</v>
      </c>
      <c r="AD2391" s="435">
        <f t="shared" si="789"/>
        <v>-1.5404755755584733E-2</v>
      </c>
      <c r="AE2391" s="478">
        <f t="shared" si="788"/>
        <v>-5.2318781614303596E-2</v>
      </c>
    </row>
    <row r="2392" spans="17:31" x14ac:dyDescent="0.3">
      <c r="Q2392" s="353">
        <v>2363</v>
      </c>
      <c r="R2392" s="54">
        <f t="shared" si="781"/>
        <v>2.684213334289948E-64</v>
      </c>
      <c r="S2392" s="253">
        <f t="shared" si="776"/>
        <v>8.7556004385923716E-26</v>
      </c>
      <c r="T2392" s="253">
        <f t="shared" si="777"/>
        <v>3.9765179048022532E-26</v>
      </c>
      <c r="U2392">
        <f t="shared" si="782"/>
        <v>1.6727690458581694E-65</v>
      </c>
      <c r="V2392" s="253">
        <f t="shared" si="783"/>
        <v>3.9765179048022532E-26</v>
      </c>
      <c r="W2392" s="253">
        <f t="shared" si="784"/>
        <v>4.7790825337901185E-26</v>
      </c>
      <c r="X2392">
        <f t="shared" si="778"/>
        <v>113.65676595692612</v>
      </c>
      <c r="Y2392">
        <f t="shared" si="779"/>
        <v>15.595425926280697</v>
      </c>
      <c r="Z2392" s="55">
        <f t="shared" si="780"/>
        <v>8.5124747496230029</v>
      </c>
      <c r="AA2392" s="477">
        <f t="shared" si="785"/>
        <v>7.491822354299377E-48</v>
      </c>
      <c r="AB2392" s="253">
        <f t="shared" si="786"/>
        <v>2.7910681534115768E+16</v>
      </c>
      <c r="AC2392" s="261">
        <f t="shared" si="787"/>
        <v>2.4437477548151586E-9</v>
      </c>
      <c r="AD2392" s="435">
        <f t="shared" si="789"/>
        <v>-1.5404755755588168E-2</v>
      </c>
      <c r="AE2392" s="478">
        <f t="shared" si="788"/>
        <v>-5.2318781614303637E-2</v>
      </c>
    </row>
    <row r="2393" spans="17:31" x14ac:dyDescent="0.3">
      <c r="Q2393" s="353">
        <v>2364</v>
      </c>
      <c r="R2393" s="54">
        <f t="shared" si="781"/>
        <v>2.5185926366802284E-64</v>
      </c>
      <c r="S2393" s="253">
        <f t="shared" si="776"/>
        <v>8.5353688637053075E-26</v>
      </c>
      <c r="T2393" s="253">
        <f t="shared" si="777"/>
        <v>3.8764956611099628E-26</v>
      </c>
      <c r="U2393">
        <f t="shared" si="782"/>
        <v>1.5695562450066821E-65</v>
      </c>
      <c r="V2393" s="253">
        <f t="shared" si="783"/>
        <v>3.8764956611099628E-26</v>
      </c>
      <c r="W2393" s="253">
        <f t="shared" si="784"/>
        <v>4.6588732025953447E-26</v>
      </c>
      <c r="X2393">
        <f t="shared" si="778"/>
        <v>113.65676595692612</v>
      </c>
      <c r="Y2393">
        <f t="shared" si="779"/>
        <v>15.595425926280697</v>
      </c>
      <c r="Z2393" s="55">
        <f t="shared" si="780"/>
        <v>8.5124747496230029</v>
      </c>
      <c r="AA2393" s="477">
        <f t="shared" si="785"/>
        <v>7.09985933665163E-48</v>
      </c>
      <c r="AB2393" s="253">
        <f t="shared" si="786"/>
        <v>2.8189788349456924E+16</v>
      </c>
      <c r="AC2393" s="261">
        <f t="shared" si="787"/>
        <v>2.4061024175239728E-9</v>
      </c>
      <c r="AD2393" s="435">
        <f t="shared" si="789"/>
        <v>-1.540475575558463E-2</v>
      </c>
      <c r="AE2393" s="478">
        <f t="shared" si="788"/>
        <v>-5.2318781614303603E-2</v>
      </c>
    </row>
    <row r="2394" spans="17:31" x14ac:dyDescent="0.3">
      <c r="Q2394" s="353">
        <v>2365</v>
      </c>
      <c r="R2394" s="54">
        <f t="shared" si="781"/>
        <v>2.3631910282637255E-64</v>
      </c>
      <c r="S2394" s="253">
        <f t="shared" si="776"/>
        <v>8.3206768228476237E-26</v>
      </c>
      <c r="T2394" s="253">
        <f t="shared" si="777"/>
        <v>3.7789892992702751E-26</v>
      </c>
      <c r="U2394">
        <f t="shared" si="782"/>
        <v>1.4727118560324865E-65</v>
      </c>
      <c r="V2394" s="253">
        <f t="shared" si="783"/>
        <v>3.7789892992702751E-26</v>
      </c>
      <c r="W2394" s="253">
        <f t="shared" si="784"/>
        <v>4.5416875235773486E-26</v>
      </c>
      <c r="X2394">
        <f t="shared" si="778"/>
        <v>113.65676595692612</v>
      </c>
      <c r="Y2394">
        <f t="shared" si="779"/>
        <v>15.595425926280697</v>
      </c>
      <c r="Z2394" s="55">
        <f t="shared" si="780"/>
        <v>8.5124747496230029</v>
      </c>
      <c r="AA2394" s="477">
        <f t="shared" si="785"/>
        <v>6.7284033465250794E-48</v>
      </c>
      <c r="AB2394" s="253">
        <f t="shared" si="786"/>
        <v>2.8471686232951492E+16</v>
      </c>
      <c r="AC2394" s="261">
        <f t="shared" si="787"/>
        <v>2.3690369974590941E-9</v>
      </c>
      <c r="AD2394" s="435">
        <f t="shared" si="789"/>
        <v>-1.5404755755584707E-2</v>
      </c>
      <c r="AE2394" s="478">
        <f t="shared" si="788"/>
        <v>-5.231878161430354E-2</v>
      </c>
    </row>
    <row r="2395" spans="17:31" x14ac:dyDescent="0.3">
      <c r="Q2395" s="353">
        <v>2366</v>
      </c>
      <c r="R2395" s="54">
        <f t="shared" si="781"/>
        <v>2.217377973211004E-64</v>
      </c>
      <c r="S2395" s="253">
        <f t="shared" si="776"/>
        <v>8.1113849788816805E-26</v>
      </c>
      <c r="T2395" s="253">
        <f t="shared" si="777"/>
        <v>3.6839355367446006E-26</v>
      </c>
      <c r="U2395">
        <f t="shared" si="782"/>
        <v>1.3818429366890368E-65</v>
      </c>
      <c r="V2395" s="253">
        <f t="shared" si="783"/>
        <v>3.6839355367446006E-26</v>
      </c>
      <c r="W2395" s="253">
        <f t="shared" si="784"/>
        <v>4.4274494421370799E-26</v>
      </c>
      <c r="X2395">
        <f t="shared" si="778"/>
        <v>113.65676595692612</v>
      </c>
      <c r="Y2395">
        <f t="shared" si="779"/>
        <v>15.595425926280697</v>
      </c>
      <c r="Z2395" s="55">
        <f t="shared" si="780"/>
        <v>8.5124747496230029</v>
      </c>
      <c r="AA2395" s="477">
        <f t="shared" si="785"/>
        <v>6.3763814812252846E-48</v>
      </c>
      <c r="AB2395" s="253">
        <f t="shared" si="786"/>
        <v>2.8756403095281008E+16</v>
      </c>
      <c r="AC2395" s="261">
        <f t="shared" si="787"/>
        <v>2.332542561137285E-9</v>
      </c>
      <c r="AD2395" s="435">
        <f t="shared" si="789"/>
        <v>-1.5404755755588102E-2</v>
      </c>
      <c r="AE2395" s="478">
        <f t="shared" si="788"/>
        <v>-5.2318781614303547E-2</v>
      </c>
    </row>
    <row r="2396" spans="17:31" x14ac:dyDescent="0.3">
      <c r="Q2396" s="353">
        <v>2367</v>
      </c>
      <c r="R2396" s="54">
        <f t="shared" si="781"/>
        <v>2.0805618408655545E-64</v>
      </c>
      <c r="S2396" s="253">
        <f t="shared" si="776"/>
        <v>7.9073574994480035E-26</v>
      </c>
      <c r="T2396" s="253">
        <f t="shared" si="777"/>
        <v>3.5912726827541865E-26</v>
      </c>
      <c r="U2396">
        <f t="shared" si="782"/>
        <v>1.2965807899595394E-65</v>
      </c>
      <c r="V2396" s="253">
        <f t="shared" si="783"/>
        <v>3.5912726827541865E-26</v>
      </c>
      <c r="W2396" s="253">
        <f t="shared" si="784"/>
        <v>4.316084816693817E-26</v>
      </c>
      <c r="X2396">
        <f t="shared" si="778"/>
        <v>113.65676595692612</v>
      </c>
      <c r="Y2396">
        <f t="shared" si="779"/>
        <v>15.595425926280697</v>
      </c>
      <c r="Z2396" s="55">
        <f t="shared" si="780"/>
        <v>8.5124747496230029</v>
      </c>
      <c r="AA2396" s="477">
        <f t="shared" si="785"/>
        <v>6.0427769710195689E-48</v>
      </c>
      <c r="AB2396" s="253">
        <f t="shared" si="786"/>
        <v>2.904396712623382E+16</v>
      </c>
      <c r="AC2396" s="261">
        <f t="shared" si="787"/>
        <v>2.2966103126934514E-9</v>
      </c>
      <c r="AD2396" s="435">
        <f t="shared" si="789"/>
        <v>-1.5404755755588008E-2</v>
      </c>
      <c r="AE2396" s="478">
        <f t="shared" si="788"/>
        <v>-5.2318781614303651E-2</v>
      </c>
    </row>
    <row r="2397" spans="17:31" x14ac:dyDescent="0.3">
      <c r="Q2397" s="353">
        <v>2368</v>
      </c>
      <c r="R2397" s="54">
        <f t="shared" si="781"/>
        <v>1.9521875052259962E-64</v>
      </c>
      <c r="S2397" s="253">
        <f t="shared" si="776"/>
        <v>7.7084619688088227E-26</v>
      </c>
      <c r="T2397" s="253">
        <f t="shared" si="777"/>
        <v>3.5009405982422304E-26</v>
      </c>
      <c r="U2397">
        <f t="shared" si="782"/>
        <v>1.2165794680835101E-65</v>
      </c>
      <c r="V2397" s="253">
        <f t="shared" si="783"/>
        <v>3.5009405982422304E-26</v>
      </c>
      <c r="W2397" s="253">
        <f t="shared" si="784"/>
        <v>4.2075213705665923E-26</v>
      </c>
      <c r="X2397">
        <f t="shared" si="778"/>
        <v>113.65676595692612</v>
      </c>
      <c r="Y2397">
        <f t="shared" si="779"/>
        <v>15.595425926280697</v>
      </c>
      <c r="Z2397" s="55">
        <f t="shared" si="780"/>
        <v>8.5124747496230029</v>
      </c>
      <c r="AA2397" s="477">
        <f t="shared" si="785"/>
        <v>5.7266262423288537E-48</v>
      </c>
      <c r="AB2397" s="253">
        <f t="shared" si="786"/>
        <v>2.933440679749616E+16</v>
      </c>
      <c r="AC2397" s="261">
        <f t="shared" si="787"/>
        <v>2.2612315917606435E-9</v>
      </c>
      <c r="AD2397" s="435">
        <f t="shared" si="789"/>
        <v>-1.5404755755588294E-2</v>
      </c>
      <c r="AE2397" s="478">
        <f t="shared" si="788"/>
        <v>-5.2318781614303492E-2</v>
      </c>
    </row>
    <row r="2398" spans="17:31" x14ac:dyDescent="0.3">
      <c r="Q2398" s="353">
        <v>2369</v>
      </c>
      <c r="R2398" s="54">
        <f t="shared" si="781"/>
        <v>1.8317340925444609E-64</v>
      </c>
      <c r="S2398" s="253">
        <f t="shared" si="776"/>
        <v>7.5145693019090149E-26</v>
      </c>
      <c r="T2398" s="253">
        <f t="shared" si="777"/>
        <v>3.4128806568430656E-26</v>
      </c>
      <c r="U2398">
        <f t="shared" si="782"/>
        <v>1.1415143688875282E-65</v>
      </c>
      <c r="V2398" s="253">
        <f t="shared" si="783"/>
        <v>3.4128806568430656E-26</v>
      </c>
      <c r="W2398" s="253">
        <f t="shared" si="784"/>
        <v>4.1016886450659494E-26</v>
      </c>
      <c r="X2398">
        <f t="shared" si="778"/>
        <v>113.65676595692612</v>
      </c>
      <c r="Y2398">
        <f t="shared" si="779"/>
        <v>15.595425926280697</v>
      </c>
      <c r="Z2398" s="55">
        <f t="shared" si="780"/>
        <v>8.5124747496230029</v>
      </c>
      <c r="AA2398" s="477">
        <f t="shared" si="785"/>
        <v>5.4270161345697104E-48</v>
      </c>
      <c r="AB2398" s="253">
        <f t="shared" si="786"/>
        <v>2.962775086547112E+16</v>
      </c>
      <c r="AC2398" s="261">
        <f t="shared" si="787"/>
        <v>2.2263978713827589E-9</v>
      </c>
      <c r="AD2398" s="435">
        <f t="shared" si="789"/>
        <v>-1.5404755755584663E-2</v>
      </c>
      <c r="AE2398" s="478">
        <f t="shared" si="788"/>
        <v>-5.2318781614303603E-2</v>
      </c>
    </row>
    <row r="2399" spans="17:31" x14ac:dyDescent="0.3">
      <c r="Q2399" s="353">
        <v>2370</v>
      </c>
      <c r="R2399" s="54">
        <f t="shared" si="781"/>
        <v>1.7187128679021313E-64</v>
      </c>
      <c r="S2399" s="253">
        <f t="shared" ref="S2399:S2414" si="790">$C$11*R2399^$C$7</f>
        <v>7.3255536605985966E-26</v>
      </c>
      <c r="T2399" s="253">
        <f t="shared" ref="T2399:T2414" si="791">$C$8*S2399</f>
        <v>3.3270357068330585E-26</v>
      </c>
      <c r="U2399">
        <f t="shared" si="782"/>
        <v>1.0710809187248634E-65</v>
      </c>
      <c r="V2399" s="253">
        <f t="shared" si="783"/>
        <v>3.3270357068330585E-26</v>
      </c>
      <c r="W2399" s="253">
        <f t="shared" si="784"/>
        <v>3.9985179537655381E-26</v>
      </c>
      <c r="X2399">
        <f t="shared" ref="X2399:X2414" si="792">(($C$8*$C$11)/($C$9+$C$10))^(1/(1-$C$7))</f>
        <v>113.65676595692612</v>
      </c>
      <c r="Y2399">
        <f t="shared" ref="Y2399:Y2414" si="793">$C$11*$C$17^$C$7</f>
        <v>15.595425926280697</v>
      </c>
      <c r="Z2399" s="55">
        <f t="shared" ref="Z2399:Z2414" si="794">(1-$C$8)*Y2399</f>
        <v>8.5124747496230029</v>
      </c>
      <c r="AA2399" s="477">
        <f t="shared" si="785"/>
        <v>5.1430812626078557E-48</v>
      </c>
      <c r="AB2399" s="253">
        <f t="shared" si="786"/>
        <v>2.9924028374125832E+16</v>
      </c>
      <c r="AC2399" s="261">
        <f t="shared" si="787"/>
        <v>2.1921007559593385E-9</v>
      </c>
      <c r="AD2399" s="435">
        <f t="shared" si="789"/>
        <v>-1.5404755755591564E-2</v>
      </c>
      <c r="AE2399" s="478">
        <f t="shared" si="788"/>
        <v>-5.2318781614303589E-2</v>
      </c>
    </row>
    <row r="2400" spans="17:31" x14ac:dyDescent="0.3">
      <c r="Q2400" s="353">
        <v>2371</v>
      </c>
      <c r="R2400" s="54">
        <f t="shared" ref="R2400:R2414" si="795">AA2400/AB2400</f>
        <v>1.6126652521867979E-64</v>
      </c>
      <c r="S2400" s="253">
        <f t="shared" si="790"/>
        <v>7.1412923719630102E-26</v>
      </c>
      <c r="T2400" s="253">
        <f t="shared" si="791"/>
        <v>3.2433500340387957E-26</v>
      </c>
      <c r="U2400">
        <f t="shared" ref="U2400:U2414" si="796">($C$9+$C$10)*R2400</f>
        <v>1.0049933366800489E-65</v>
      </c>
      <c r="V2400" s="253">
        <f t="shared" ref="V2400:V2414" si="797">T2400-U2400</f>
        <v>3.2433500340387957E-26</v>
      </c>
      <c r="W2400" s="253">
        <f t="shared" ref="W2400:W2414" si="798">(1-$C$8)*S2400</f>
        <v>3.8979423379242145E-26</v>
      </c>
      <c r="X2400">
        <f t="shared" si="792"/>
        <v>113.65676595692612</v>
      </c>
      <c r="Y2400">
        <f t="shared" si="793"/>
        <v>15.595425926280697</v>
      </c>
      <c r="Z2400" s="55">
        <f t="shared" si="794"/>
        <v>8.5124747496230029</v>
      </c>
      <c r="AA2400" s="477">
        <f t="shared" ref="AA2400:AA2414" si="799">AA2399*(1-$C$9)</f>
        <v>4.8740015172048583E-48</v>
      </c>
      <c r="AB2400" s="253">
        <f t="shared" ref="AB2400:AB2414" si="800">AB2399*(1+$C$10)</f>
        <v>3.0223268657867092E+16</v>
      </c>
      <c r="AC2400" s="261">
        <f t="shared" ref="AC2400:AC2414" si="801">$C$11*(AA2400^$C$7)*(AB2400^(1-$C$7))</f>
        <v>2.1583319792221446E-9</v>
      </c>
      <c r="AD2400" s="435">
        <f t="shared" si="789"/>
        <v>-1.5404755755588194E-2</v>
      </c>
      <c r="AE2400" s="478">
        <f t="shared" ref="AE2400:AE2414" si="802">(AA2400-AA2399)/AA2399</f>
        <v>-5.2318781614303624E-2</v>
      </c>
    </row>
    <row r="2401" spans="17:31" x14ac:dyDescent="0.3">
      <c r="Q2401" s="353">
        <v>2372</v>
      </c>
      <c r="R2401" s="54">
        <f t="shared" si="795"/>
        <v>1.5131609614263972E-64</v>
      </c>
      <c r="S2401" s="253">
        <f t="shared" si="790"/>
        <v>6.9616658487066297E-26</v>
      </c>
      <c r="T2401" s="253">
        <f t="shared" si="791"/>
        <v>3.1617693256777811E-26</v>
      </c>
      <c r="U2401">
        <f t="shared" si="796"/>
        <v>9.4298347502421312E-66</v>
      </c>
      <c r="V2401" s="253">
        <f t="shared" si="797"/>
        <v>3.1617693256777811E-26</v>
      </c>
      <c r="W2401" s="253">
        <f t="shared" si="798"/>
        <v>3.7998965230288487E-26</v>
      </c>
      <c r="X2401">
        <f t="shared" si="792"/>
        <v>113.65676595692612</v>
      </c>
      <c r="Y2401">
        <f t="shared" si="793"/>
        <v>15.595425926280697</v>
      </c>
      <c r="Z2401" s="55">
        <f t="shared" si="794"/>
        <v>8.5124747496230029</v>
      </c>
      <c r="AA2401" s="477">
        <f t="shared" si="799"/>
        <v>4.6189996962384331E-48</v>
      </c>
      <c r="AB2401" s="253">
        <f t="shared" si="800"/>
        <v>3.0525501344445764E+16</v>
      </c>
      <c r="AC2401" s="261">
        <f t="shared" si="801"/>
        <v>2.1250834022427601E-9</v>
      </c>
      <c r="AD2401" s="435">
        <f t="shared" ref="AD2401:AD2414" si="803">(AC2401-AC2400)/AC2400</f>
        <v>-1.5404755755584539E-2</v>
      </c>
      <c r="AE2401" s="478">
        <f t="shared" si="802"/>
        <v>-5.2318781614303568E-2</v>
      </c>
    </row>
    <row r="2402" spans="17:31" x14ac:dyDescent="0.3">
      <c r="Q2402" s="353">
        <v>2373</v>
      </c>
      <c r="R2402" s="54">
        <f t="shared" si="795"/>
        <v>1.4197962609289504E-64</v>
      </c>
      <c r="S2402" s="253">
        <f t="shared" si="790"/>
        <v>6.7865575115399062E-26</v>
      </c>
      <c r="T2402" s="253">
        <f t="shared" si="791"/>
        <v>3.0822406351091222E-26</v>
      </c>
      <c r="U2402">
        <f t="shared" si="796"/>
        <v>8.8479973121636053E-66</v>
      </c>
      <c r="V2402" s="253">
        <f t="shared" si="797"/>
        <v>3.0822406351091222E-26</v>
      </c>
      <c r="W2402" s="253">
        <f t="shared" si="798"/>
        <v>3.7043168764307841E-26</v>
      </c>
      <c r="X2402">
        <f t="shared" si="792"/>
        <v>113.65676595692612</v>
      </c>
      <c r="Y2402">
        <f t="shared" si="793"/>
        <v>15.595425926280697</v>
      </c>
      <c r="Z2402" s="55">
        <f t="shared" si="794"/>
        <v>8.5124747496230029</v>
      </c>
      <c r="AA2402" s="477">
        <f t="shared" si="799"/>
        <v>4.3773392598543999E-48</v>
      </c>
      <c r="AB2402" s="253">
        <f t="shared" si="800"/>
        <v>3.083075635789022E+16</v>
      </c>
      <c r="AC2402" s="261">
        <f t="shared" si="801"/>
        <v>2.092347011470971E-9</v>
      </c>
      <c r="AD2402" s="435">
        <f t="shared" si="803"/>
        <v>-1.5404755755581166E-2</v>
      </c>
      <c r="AE2402" s="478">
        <f t="shared" si="802"/>
        <v>-5.2318781614303589E-2</v>
      </c>
    </row>
    <row r="2403" spans="17:31" x14ac:dyDescent="0.3">
      <c r="Q2403" s="353">
        <v>2374</v>
      </c>
      <c r="R2403" s="54">
        <f t="shared" si="795"/>
        <v>1.3321923271451522E-64</v>
      </c>
      <c r="S2403" s="253">
        <f t="shared" si="790"/>
        <v>6.6158537135182186E-26</v>
      </c>
      <c r="T2403" s="253">
        <f t="shared" si="791"/>
        <v>3.0047123474706195E-26</v>
      </c>
      <c r="U2403">
        <f t="shared" si="796"/>
        <v>8.3020602703609625E-66</v>
      </c>
      <c r="V2403" s="253">
        <f t="shared" si="797"/>
        <v>3.0047123474706195E-26</v>
      </c>
      <c r="W2403" s="253">
        <f t="shared" si="798"/>
        <v>3.6111413660475991E-26</v>
      </c>
      <c r="X2403">
        <f t="shared" si="792"/>
        <v>113.65676595692612</v>
      </c>
      <c r="Y2403">
        <f t="shared" si="793"/>
        <v>15.595425926280697</v>
      </c>
      <c r="Z2403" s="55">
        <f t="shared" si="794"/>
        <v>8.5124747496230029</v>
      </c>
      <c r="AA2403" s="477">
        <f t="shared" si="799"/>
        <v>4.1483222030663601E-48</v>
      </c>
      <c r="AB2403" s="253">
        <f t="shared" si="800"/>
        <v>3.1139063921469124E+16</v>
      </c>
      <c r="AC2403" s="261">
        <f t="shared" si="801"/>
        <v>2.060114916803333E-9</v>
      </c>
      <c r="AD2403" s="435">
        <f t="shared" si="803"/>
        <v>-1.5404755755584719E-2</v>
      </c>
      <c r="AE2403" s="478">
        <f t="shared" si="802"/>
        <v>-5.2318781614303631E-2</v>
      </c>
    </row>
    <row r="2404" spans="17:31" x14ac:dyDescent="0.3">
      <c r="Q2404" s="353">
        <v>2375</v>
      </c>
      <c r="R2404" s="54">
        <f t="shared" si="795"/>
        <v>1.2499937106069248E-64</v>
      </c>
      <c r="S2404" s="253">
        <f t="shared" si="790"/>
        <v>6.4494436662839493E-26</v>
      </c>
      <c r="T2404" s="253">
        <f t="shared" si="791"/>
        <v>2.9291341461802413E-26</v>
      </c>
      <c r="U2404">
        <f t="shared" si="796"/>
        <v>7.7898085070565955E-66</v>
      </c>
      <c r="V2404" s="253">
        <f t="shared" si="797"/>
        <v>2.9291341461802413E-26</v>
      </c>
      <c r="W2404" s="253">
        <f t="shared" si="798"/>
        <v>3.5203095201037079E-26</v>
      </c>
      <c r="X2404">
        <f t="shared" si="792"/>
        <v>113.65676595692612</v>
      </c>
      <c r="Y2404">
        <f t="shared" si="793"/>
        <v>15.595425926280697</v>
      </c>
      <c r="Z2404" s="55">
        <f t="shared" si="794"/>
        <v>8.5124747496230029</v>
      </c>
      <c r="AA2404" s="477">
        <f t="shared" si="799"/>
        <v>3.9312870396583647E-48</v>
      </c>
      <c r="AB2404" s="253">
        <f t="shared" si="800"/>
        <v>3.1450454560683816E+16</v>
      </c>
      <c r="AC2404" s="261">
        <f t="shared" si="801"/>
        <v>2.0283793496815203E-9</v>
      </c>
      <c r="AD2404" s="435">
        <f t="shared" si="803"/>
        <v>-1.540475575559473E-2</v>
      </c>
      <c r="AE2404" s="478">
        <f t="shared" si="802"/>
        <v>-5.2318781614303519E-2</v>
      </c>
    </row>
    <row r="2405" spans="17:31" x14ac:dyDescent="0.3">
      <c r="Q2405" s="353">
        <v>2376</v>
      </c>
      <c r="R2405" s="54">
        <f t="shared" si="795"/>
        <v>1.1728668937053744E-64</v>
      </c>
      <c r="S2405" s="253">
        <f t="shared" si="790"/>
        <v>6.2872193681638007E-26</v>
      </c>
      <c r="T2405" s="253">
        <f t="shared" si="791"/>
        <v>2.8554569802801878E-26</v>
      </c>
      <c r="U2405">
        <f t="shared" si="796"/>
        <v>7.3091635811471847E-66</v>
      </c>
      <c r="V2405" s="253">
        <f t="shared" si="797"/>
        <v>2.8554569802801878E-26</v>
      </c>
      <c r="W2405" s="253">
        <f t="shared" si="798"/>
        <v>3.4317623878836129E-26</v>
      </c>
      <c r="X2405">
        <f t="shared" si="792"/>
        <v>113.65676595692612</v>
      </c>
      <c r="Y2405">
        <f t="shared" si="793"/>
        <v>15.595425926280697</v>
      </c>
      <c r="Z2405" s="55">
        <f t="shared" si="794"/>
        <v>8.5124747496230029</v>
      </c>
      <c r="AA2405" s="477">
        <f t="shared" si="799"/>
        <v>3.7256068915673368E-48</v>
      </c>
      <c r="AB2405" s="253">
        <f t="shared" si="800"/>
        <v>3.1764959106290656E+16</v>
      </c>
      <c r="AC2405" s="261">
        <f t="shared" si="801"/>
        <v>1.9971326612200115E-9</v>
      </c>
      <c r="AD2405" s="435">
        <f t="shared" si="803"/>
        <v>-1.5404755755581371E-2</v>
      </c>
      <c r="AE2405" s="478">
        <f t="shared" si="802"/>
        <v>-5.2318781614303561E-2</v>
      </c>
    </row>
    <row r="2406" spans="17:31" x14ac:dyDescent="0.3">
      <c r="Q2406" s="353">
        <v>2377</v>
      </c>
      <c r="R2406" s="54">
        <f t="shared" si="795"/>
        <v>1.1004989374563923E-64</v>
      </c>
      <c r="S2406" s="253">
        <f t="shared" si="790"/>
        <v>6.1290755340746172E-26</v>
      </c>
      <c r="T2406" s="253">
        <f t="shared" si="791"/>
        <v>2.783633032602327E-26</v>
      </c>
      <c r="U2406">
        <f t="shared" si="796"/>
        <v>6.8581752950118055E-66</v>
      </c>
      <c r="V2406" s="253">
        <f t="shared" si="797"/>
        <v>2.783633032602327E-26</v>
      </c>
      <c r="W2406" s="253">
        <f t="shared" si="798"/>
        <v>3.3454425014722903E-26</v>
      </c>
      <c r="X2406">
        <f t="shared" si="792"/>
        <v>113.65676595692612</v>
      </c>
      <c r="Y2406">
        <f t="shared" si="793"/>
        <v>15.595425926280697</v>
      </c>
      <c r="Z2406" s="55">
        <f t="shared" si="794"/>
        <v>8.5124747496230029</v>
      </c>
      <c r="AA2406" s="477">
        <f t="shared" si="799"/>
        <v>3.5306876782266807E-48</v>
      </c>
      <c r="AB2406" s="253">
        <f t="shared" si="800"/>
        <v>3.2082608697353564E+16</v>
      </c>
      <c r="AC2406" s="261">
        <f t="shared" si="801"/>
        <v>1.9663673203624025E-9</v>
      </c>
      <c r="AD2406" s="435">
        <f t="shared" si="803"/>
        <v>-1.5404755755591672E-2</v>
      </c>
      <c r="AE2406" s="478">
        <f t="shared" si="802"/>
        <v>-5.2318781614303631E-2</v>
      </c>
    </row>
    <row r="2407" spans="17:31" x14ac:dyDescent="0.3">
      <c r="Q2407" s="353">
        <v>2378</v>
      </c>
      <c r="R2407" s="54">
        <f t="shared" si="795"/>
        <v>1.032596211763206E-64</v>
      </c>
      <c r="S2407" s="253">
        <f t="shared" si="790"/>
        <v>5.9749095271927367E-26</v>
      </c>
      <c r="T2407" s="253">
        <f t="shared" si="791"/>
        <v>2.7136156887345634E-26</v>
      </c>
      <c r="U2407">
        <f t="shared" si="796"/>
        <v>6.4350137816628418E-66</v>
      </c>
      <c r="V2407" s="253">
        <f t="shared" si="797"/>
        <v>2.7136156887345634E-26</v>
      </c>
      <c r="W2407" s="253">
        <f t="shared" si="798"/>
        <v>3.2612938384581732E-26</v>
      </c>
      <c r="X2407">
        <f t="shared" si="792"/>
        <v>113.65676595692612</v>
      </c>
      <c r="Y2407">
        <f t="shared" si="793"/>
        <v>15.595425926280697</v>
      </c>
      <c r="Z2407" s="55">
        <f t="shared" si="794"/>
        <v>8.5124747496230029</v>
      </c>
      <c r="AA2407" s="477">
        <f t="shared" si="799"/>
        <v>3.3459664006412262E-48</v>
      </c>
      <c r="AB2407" s="253">
        <f t="shared" si="800"/>
        <v>3.24034347843271E+16</v>
      </c>
      <c r="AC2407" s="261">
        <f t="shared" si="801"/>
        <v>1.9360759120664493E-9</v>
      </c>
      <c r="AD2407" s="435">
        <f t="shared" si="803"/>
        <v>-1.5404755755588124E-2</v>
      </c>
      <c r="AE2407" s="478">
        <f t="shared" si="802"/>
        <v>-5.2318781614303658E-2</v>
      </c>
    </row>
    <row r="2408" spans="17:31" x14ac:dyDescent="0.3">
      <c r="Q2408" s="353">
        <v>2379</v>
      </c>
      <c r="R2408" s="54">
        <f t="shared" si="795"/>
        <v>9.6888320402396986E-65</v>
      </c>
      <c r="S2408" s="253">
        <f t="shared" si="790"/>
        <v>5.8246212923412011E-26</v>
      </c>
      <c r="T2408" s="253">
        <f t="shared" si="791"/>
        <v>2.6453595067674091E-26</v>
      </c>
      <c r="U2408">
        <f t="shared" si="796"/>
        <v>6.0379620801336523E-66</v>
      </c>
      <c r="V2408" s="253">
        <f t="shared" si="797"/>
        <v>2.6453595067674091E-26</v>
      </c>
      <c r="W2408" s="253">
        <f t="shared" si="798"/>
        <v>3.179261785573792E-26</v>
      </c>
      <c r="X2408">
        <f t="shared" si="792"/>
        <v>113.65676595692612</v>
      </c>
      <c r="Y2408">
        <f t="shared" si="793"/>
        <v>15.595425926280697</v>
      </c>
      <c r="Z2408" s="55">
        <f t="shared" si="794"/>
        <v>8.5124747496230029</v>
      </c>
      <c r="AA2408" s="477">
        <f t="shared" si="799"/>
        <v>3.1709095152372803E-48</v>
      </c>
      <c r="AB2408" s="253">
        <f t="shared" si="800"/>
        <v>3.2727469132170372E+16</v>
      </c>
      <c r="AC2408" s="261">
        <f t="shared" si="801"/>
        <v>1.906251135516795E-9</v>
      </c>
      <c r="AD2408" s="435">
        <f t="shared" si="803"/>
        <v>-1.5404755755584582E-2</v>
      </c>
      <c r="AE2408" s="478">
        <f t="shared" si="802"/>
        <v>-5.2318781614303617E-2</v>
      </c>
    </row>
    <row r="2409" spans="17:31" x14ac:dyDescent="0.3">
      <c r="Q2409" s="353">
        <v>2380</v>
      </c>
      <c r="R2409" s="54">
        <f t="shared" si="795"/>
        <v>9.0910140125036925E-65</v>
      </c>
      <c r="S2409" s="253">
        <f t="shared" si="790"/>
        <v>5.6781132910533693E-26</v>
      </c>
      <c r="T2409" s="253">
        <f t="shared" si="791"/>
        <v>2.5788201878019219E-26</v>
      </c>
      <c r="U2409">
        <f t="shared" si="796"/>
        <v>5.6654091689779146E-66</v>
      </c>
      <c r="V2409" s="253">
        <f t="shared" si="797"/>
        <v>2.5788201878019219E-26</v>
      </c>
      <c r="W2409" s="253">
        <f t="shared" si="798"/>
        <v>3.0992931032514472E-26</v>
      </c>
      <c r="X2409">
        <f t="shared" si="792"/>
        <v>113.65676595692612</v>
      </c>
      <c r="Y2409">
        <f t="shared" si="793"/>
        <v>15.595425926280697</v>
      </c>
      <c r="Z2409" s="55">
        <f t="shared" si="794"/>
        <v>8.5124747496230029</v>
      </c>
      <c r="AA2409" s="477">
        <f t="shared" si="799"/>
        <v>3.0050113927908637E-48</v>
      </c>
      <c r="AB2409" s="253">
        <f t="shared" si="800"/>
        <v>3.3054743823492076E+16</v>
      </c>
      <c r="AC2409" s="261">
        <f t="shared" si="801"/>
        <v>1.8768858023653461E-9</v>
      </c>
      <c r="AD2409" s="435">
        <f t="shared" si="803"/>
        <v>-1.5404755755588204E-2</v>
      </c>
      <c r="AE2409" s="478">
        <f t="shared" si="802"/>
        <v>-5.2318781614303617E-2</v>
      </c>
    </row>
    <row r="2410" spans="17:31" x14ac:dyDescent="0.3">
      <c r="Q2410" s="353">
        <v>2381</v>
      </c>
      <c r="R2410" s="54">
        <f t="shared" si="795"/>
        <v>8.530082411614792E-65</v>
      </c>
      <c r="S2410" s="253">
        <f t="shared" si="790"/>
        <v>5.5352904382694555E-26</v>
      </c>
      <c r="T2410" s="253">
        <f t="shared" si="791"/>
        <v>2.5139545471992683E-26</v>
      </c>
      <c r="U2410">
        <f t="shared" si="796"/>
        <v>5.3158434296143432E-66</v>
      </c>
      <c r="V2410" s="253">
        <f t="shared" si="797"/>
        <v>2.5139545471992683E-26</v>
      </c>
      <c r="W2410" s="253">
        <f t="shared" si="798"/>
        <v>3.0213358910701875E-26</v>
      </c>
      <c r="X2410">
        <f t="shared" si="792"/>
        <v>113.65676595692612</v>
      </c>
      <c r="Y2410">
        <f t="shared" si="793"/>
        <v>15.595425926280697</v>
      </c>
      <c r="Z2410" s="55">
        <f t="shared" si="794"/>
        <v>8.5124747496230029</v>
      </c>
      <c r="AA2410" s="477">
        <f t="shared" si="799"/>
        <v>2.8477928579829443E-48</v>
      </c>
      <c r="AB2410" s="253">
        <f t="shared" si="800"/>
        <v>3.3385291261726996E+16</v>
      </c>
      <c r="AC2410" s="261">
        <f t="shared" si="801"/>
        <v>1.8479728349987835E-9</v>
      </c>
      <c r="AD2410" s="435">
        <f t="shared" si="803"/>
        <v>-1.5404755755584622E-2</v>
      </c>
      <c r="AE2410" s="478">
        <f t="shared" si="802"/>
        <v>-5.2318781614303561E-2</v>
      </c>
    </row>
    <row r="2411" spans="17:31" x14ac:dyDescent="0.3">
      <c r="Q2411" s="353">
        <v>2382</v>
      </c>
      <c r="R2411" s="54">
        <f t="shared" si="795"/>
        <v>8.0037612799698058E-65</v>
      </c>
      <c r="S2411" s="253">
        <f t="shared" si="790"/>
        <v>5.3960600406254326E-26</v>
      </c>
      <c r="T2411" s="253">
        <f t="shared" si="791"/>
        <v>2.4507204865534853E-26</v>
      </c>
      <c r="U2411">
        <f t="shared" si="796"/>
        <v>4.9878465129945727E-66</v>
      </c>
      <c r="V2411" s="253">
        <f t="shared" si="797"/>
        <v>2.4507204865534853E-26</v>
      </c>
      <c r="W2411" s="253">
        <f t="shared" si="798"/>
        <v>2.9453395540719474E-26</v>
      </c>
      <c r="X2411">
        <f t="shared" si="792"/>
        <v>113.65676595692612</v>
      </c>
      <c r="Y2411">
        <f t="shared" si="793"/>
        <v>15.595425926280697</v>
      </c>
      <c r="Z2411" s="55">
        <f t="shared" si="794"/>
        <v>8.5124747496230029</v>
      </c>
      <c r="AA2411" s="477">
        <f t="shared" si="799"/>
        <v>2.6987998053633611E-48</v>
      </c>
      <c r="AB2411" s="253">
        <f t="shared" si="800"/>
        <v>3.3719144174344268E+16</v>
      </c>
      <c r="AC2411" s="261">
        <f t="shared" si="801"/>
        <v>1.8195052648326717E-9</v>
      </c>
      <c r="AD2411" s="435">
        <f t="shared" si="803"/>
        <v>-1.5404755755584797E-2</v>
      </c>
      <c r="AE2411" s="478">
        <f t="shared" si="802"/>
        <v>-5.2318781614303631E-2</v>
      </c>
    </row>
    <row r="2412" spans="17:31" x14ac:dyDescent="0.3">
      <c r="Q2412" s="353">
        <v>2383</v>
      </c>
      <c r="R2412" s="54">
        <f t="shared" si="795"/>
        <v>7.5099150905644029E-65</v>
      </c>
      <c r="S2412" s="253">
        <f t="shared" si="790"/>
        <v>5.2603317362941829E-26</v>
      </c>
      <c r="T2412" s="253">
        <f t="shared" si="791"/>
        <v>2.3890769663692277E-26</v>
      </c>
      <c r="U2412">
        <f t="shared" si="796"/>
        <v>4.6800875847084602E-66</v>
      </c>
      <c r="V2412" s="253">
        <f t="shared" si="797"/>
        <v>2.3890769663692277E-26</v>
      </c>
      <c r="W2412" s="253">
        <f t="shared" si="798"/>
        <v>2.8712547699249554E-26</v>
      </c>
      <c r="X2412">
        <f t="shared" si="792"/>
        <v>113.65676595692612</v>
      </c>
      <c r="Y2412">
        <f t="shared" si="793"/>
        <v>15.595425926280697</v>
      </c>
      <c r="Z2412" s="55">
        <f t="shared" si="794"/>
        <v>8.5124747496230029</v>
      </c>
      <c r="AA2412" s="477">
        <f t="shared" si="799"/>
        <v>2.5576018877258304E-48</v>
      </c>
      <c r="AB2412" s="253">
        <f t="shared" si="800"/>
        <v>3.4056335616087712E+16</v>
      </c>
      <c r="AC2412" s="261">
        <f t="shared" si="801"/>
        <v>1.7914762306319307E-9</v>
      </c>
      <c r="AD2412" s="435">
        <f t="shared" si="803"/>
        <v>-1.5404755755580967E-2</v>
      </c>
      <c r="AE2412" s="478">
        <f t="shared" si="802"/>
        <v>-5.2318781614303568E-2</v>
      </c>
    </row>
    <row r="2413" spans="17:31" x14ac:dyDescent="0.3">
      <c r="Q2413" s="353">
        <v>2384</v>
      </c>
      <c r="R2413" s="54">
        <f t="shared" si="795"/>
        <v>7.0465400821774273E-65</v>
      </c>
      <c r="S2413" s="253">
        <f t="shared" si="790"/>
        <v>5.1280174363397821E-26</v>
      </c>
      <c r="T2413" s="253">
        <f t="shared" si="791"/>
        <v>2.3289839794267308E-26</v>
      </c>
      <c r="U2413">
        <f t="shared" si="796"/>
        <v>4.3913179251765196E-66</v>
      </c>
      <c r="V2413" s="253">
        <f t="shared" si="797"/>
        <v>2.3289839794267308E-26</v>
      </c>
      <c r="W2413" s="253">
        <f t="shared" si="798"/>
        <v>2.7990334569130513E-26</v>
      </c>
      <c r="X2413">
        <f t="shared" si="792"/>
        <v>113.65676595692612</v>
      </c>
      <c r="Y2413">
        <f t="shared" si="793"/>
        <v>15.595425926280697</v>
      </c>
      <c r="Z2413" s="55">
        <f t="shared" si="794"/>
        <v>8.5124747496230029</v>
      </c>
      <c r="AA2413" s="477">
        <f t="shared" si="799"/>
        <v>2.4237912731055722E-48</v>
      </c>
      <c r="AB2413" s="253">
        <f t="shared" si="800"/>
        <v>3.4396898972248588E+16</v>
      </c>
      <c r="AC2413" s="261">
        <f t="shared" si="801"/>
        <v>1.7638789768570916E-9</v>
      </c>
      <c r="AD2413" s="435">
        <f t="shared" si="803"/>
        <v>-1.5404755755595115E-2</v>
      </c>
      <c r="AE2413" s="478">
        <f t="shared" si="802"/>
        <v>-5.2318781614303547E-2</v>
      </c>
    </row>
    <row r="2414" spans="17:31" x14ac:dyDescent="0.3">
      <c r="Q2414" s="356">
        <v>2385</v>
      </c>
      <c r="R2414" s="395">
        <f t="shared" si="795"/>
        <v>6.611756129189652E-65</v>
      </c>
      <c r="S2414" s="259">
        <f t="shared" si="790"/>
        <v>4.9990312675471145E-26</v>
      </c>
      <c r="T2414" s="259">
        <f t="shared" si="791"/>
        <v>2.270402524816823E-26</v>
      </c>
      <c r="U2414" s="19">
        <f t="shared" si="796"/>
        <v>4.1203658630200315E-66</v>
      </c>
      <c r="V2414" s="259">
        <f t="shared" si="797"/>
        <v>2.270402524816823E-26</v>
      </c>
      <c r="W2414" s="259">
        <f t="shared" si="798"/>
        <v>2.7286287427302913E-26</v>
      </c>
      <c r="X2414" s="19">
        <f t="shared" si="792"/>
        <v>113.65676595692612</v>
      </c>
      <c r="Y2414" s="19">
        <f t="shared" si="793"/>
        <v>15.595425926280697</v>
      </c>
      <c r="Z2414" s="335">
        <f t="shared" si="794"/>
        <v>8.5124747496230029</v>
      </c>
      <c r="AA2414" s="130">
        <f t="shared" si="799"/>
        <v>2.2969814668093069E-48</v>
      </c>
      <c r="AB2414" s="259">
        <f t="shared" si="800"/>
        <v>3.4740867961971076E+16</v>
      </c>
      <c r="AC2414" s="479">
        <f t="shared" si="801"/>
        <v>1.7367068520361914E-9</v>
      </c>
      <c r="AD2414" s="431">
        <f t="shared" si="803"/>
        <v>-1.5404755755588124E-2</v>
      </c>
      <c r="AE2414" s="480">
        <f t="shared" si="802"/>
        <v>-5.231878161430361E-2</v>
      </c>
    </row>
  </sheetData>
  <mergeCells count="13">
    <mergeCell ref="B6:C6"/>
    <mergeCell ref="K26:O26"/>
    <mergeCell ref="B26:J26"/>
    <mergeCell ref="X27:Z27"/>
    <mergeCell ref="I27:J27"/>
    <mergeCell ref="AA26:AE26"/>
    <mergeCell ref="AD27:AE27"/>
    <mergeCell ref="S2:Y24"/>
    <mergeCell ref="Q26:Z26"/>
    <mergeCell ref="F2:K24"/>
    <mergeCell ref="L2:Q12"/>
    <mergeCell ref="L14:Q24"/>
    <mergeCell ref="N27:O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1E99-C0D6-9142-98AA-BD51BAE13FB8}">
  <dimension ref="A1"/>
  <sheetViews>
    <sheetView workbookViewId="0">
      <selection activeCell="L67" sqref="L67"/>
    </sheetView>
  </sheetViews>
  <sheetFormatPr defaultColWidth="10.796875" defaultRowHeight="15.6" x14ac:dyDescent="0.3"/>
  <cols>
    <col min="1" max="1" width="2.69921875" style="136" customWidth="1"/>
    <col min="2" max="16384" width="10.796875" style="136"/>
  </cols>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C1B5F-1419-674C-A0F4-FC8CB029C8E4}">
  <dimension ref="B2:BN392"/>
  <sheetViews>
    <sheetView workbookViewId="0">
      <selection activeCell="E11" sqref="E11"/>
    </sheetView>
  </sheetViews>
  <sheetFormatPr defaultColWidth="11.19921875" defaultRowHeight="15.6" x14ac:dyDescent="0.3"/>
  <cols>
    <col min="1" max="1" width="3" customWidth="1"/>
    <col min="2" max="2" width="7" customWidth="1"/>
    <col min="3" max="3" width="11.5" bestFit="1" customWidth="1"/>
    <col min="4" max="4" width="12.19921875" bestFit="1" customWidth="1"/>
    <col min="5" max="5" width="10.5" bestFit="1" customWidth="1"/>
    <col min="6" max="6" width="12.19921875" bestFit="1" customWidth="1"/>
    <col min="7" max="7" width="11" customWidth="1"/>
    <col min="8" max="8" width="14.296875" customWidth="1"/>
    <col min="9" max="9" width="10.5" bestFit="1" customWidth="1"/>
    <col min="10" max="16" width="5.19921875" bestFit="1" customWidth="1"/>
    <col min="17" max="17" width="12.19921875" bestFit="1" customWidth="1"/>
    <col min="18" max="18" width="12.796875" bestFit="1" customWidth="1"/>
    <col min="19" max="19" width="12.19921875" bestFit="1" customWidth="1"/>
    <col min="20" max="68" width="12.796875" bestFit="1" customWidth="1"/>
    <col min="69" max="69" width="5.19921875" bestFit="1" customWidth="1"/>
    <col min="70" max="72" width="12.796875" bestFit="1" customWidth="1"/>
    <col min="73" max="73" width="5.19921875" bestFit="1" customWidth="1"/>
  </cols>
  <sheetData>
    <row r="2" spans="2:9" x14ac:dyDescent="0.3">
      <c r="D2" s="513" t="s">
        <v>280</v>
      </c>
      <c r="E2" s="513"/>
      <c r="F2" s="513" t="s">
        <v>281</v>
      </c>
      <c r="G2" s="513"/>
      <c r="H2" s="513"/>
      <c r="I2" s="513"/>
    </row>
    <row r="3" spans="2:9" x14ac:dyDescent="0.3">
      <c r="B3" s="52" t="s">
        <v>277</v>
      </c>
      <c r="C3" s="12" t="s">
        <v>21</v>
      </c>
      <c r="D3" s="12" t="s">
        <v>279</v>
      </c>
      <c r="E3" s="12" t="s">
        <v>278</v>
      </c>
      <c r="F3" s="12" t="s">
        <v>279</v>
      </c>
      <c r="G3" s="12" t="s">
        <v>278</v>
      </c>
    </row>
    <row r="4" spans="2:9" x14ac:dyDescent="0.3">
      <c r="B4" s="52"/>
      <c r="C4" s="12" t="s">
        <v>9</v>
      </c>
      <c r="D4" s="12"/>
      <c r="E4" s="12" t="s">
        <v>9</v>
      </c>
      <c r="F4" s="12"/>
      <c r="G4" s="12" t="s">
        <v>9</v>
      </c>
    </row>
    <row r="5" spans="2:9" x14ac:dyDescent="0.3">
      <c r="B5" s="52"/>
      <c r="C5" s="12"/>
      <c r="D5" s="12"/>
      <c r="E5" s="12"/>
      <c r="F5" s="12"/>
      <c r="G5" s="12"/>
    </row>
    <row r="6" spans="2:9" x14ac:dyDescent="0.3">
      <c r="B6" s="52">
        <v>1979</v>
      </c>
      <c r="C6" s="498">
        <f>Vekstregnskap!B34</f>
        <v>1719783.125</v>
      </c>
      <c r="D6" s="503">
        <v>4.4873083502657997E-5</v>
      </c>
      <c r="E6" s="499">
        <f>$C$6*(D6/100)</f>
        <v>0.77171971774587123</v>
      </c>
      <c r="F6" s="73"/>
      <c r="G6" s="499">
        <f>$C$6*(F6/100)</f>
        <v>0</v>
      </c>
      <c r="H6" s="501"/>
      <c r="I6" s="502"/>
    </row>
    <row r="7" spans="2:9" x14ac:dyDescent="0.3">
      <c r="B7" s="52">
        <v>1980</v>
      </c>
      <c r="C7" s="238">
        <f>Vekstregnskap!B35</f>
        <v>1804728.625</v>
      </c>
      <c r="D7">
        <v>2.9819636466371299E-2</v>
      </c>
      <c r="E7" s="502">
        <f t="shared" ref="E7:E46" si="0">C7*(D7/100)</f>
        <v>538.16351517954138</v>
      </c>
      <c r="G7" s="502">
        <f t="shared" ref="G7:G46" si="1">$C$6*(F7/100)</f>
        <v>0</v>
      </c>
      <c r="H7" s="501"/>
      <c r="I7" s="502"/>
    </row>
    <row r="8" spans="2:9" x14ac:dyDescent="0.3">
      <c r="B8" s="52">
        <v>1981</v>
      </c>
      <c r="C8" s="238">
        <f>Vekstregnskap!B36</f>
        <v>1861601.125</v>
      </c>
      <c r="D8">
        <v>0.13529631614617199</v>
      </c>
      <c r="E8" s="502">
        <f t="shared" si="0"/>
        <v>2518.6777434606943</v>
      </c>
      <c r="G8" s="502">
        <f t="shared" si="1"/>
        <v>0</v>
      </c>
      <c r="H8" s="501"/>
      <c r="I8" s="502"/>
    </row>
    <row r="9" spans="2:9" x14ac:dyDescent="0.3">
      <c r="B9" s="52">
        <v>1982</v>
      </c>
      <c r="C9" s="238">
        <f>Vekstregnskap!B37</f>
        <v>2031704.875</v>
      </c>
      <c r="D9">
        <v>0.20966435676491399</v>
      </c>
      <c r="E9" s="502">
        <f t="shared" si="0"/>
        <v>4259.7609575301503</v>
      </c>
      <c r="F9">
        <v>2.1454027203851599E-2</v>
      </c>
      <c r="G9" s="502">
        <f t="shared" si="1"/>
        <v>368.96273948474914</v>
      </c>
      <c r="H9" s="501"/>
      <c r="I9" s="502"/>
    </row>
    <row r="10" spans="2:9" x14ac:dyDescent="0.3">
      <c r="B10" s="52">
        <v>1983</v>
      </c>
      <c r="C10" s="238">
        <f>Vekstregnskap!B38</f>
        <v>2178264.75</v>
      </c>
      <c r="D10">
        <v>0.27569854265510702</v>
      </c>
      <c r="E10" s="502">
        <f t="shared" si="0"/>
        <v>6005.44417091991</v>
      </c>
      <c r="F10">
        <v>4.0314409539190202E-2</v>
      </c>
      <c r="G10" s="502">
        <f t="shared" si="1"/>
        <v>693.32041219838334</v>
      </c>
      <c r="H10" s="501"/>
      <c r="I10" s="502"/>
    </row>
    <row r="11" spans="2:9" x14ac:dyDescent="0.3">
      <c r="B11" s="52">
        <v>1984</v>
      </c>
      <c r="C11" s="238">
        <f>Vekstregnskap!B39</f>
        <v>2414971</v>
      </c>
      <c r="D11">
        <v>0.48394571458872399</v>
      </c>
      <c r="E11" s="502">
        <f t="shared" si="0"/>
        <v>11687.148663060454</v>
      </c>
      <c r="F11">
        <v>5.1549066577813198E-2</v>
      </c>
      <c r="G11" s="502">
        <f t="shared" si="1"/>
        <v>886.53214810024645</v>
      </c>
      <c r="H11" s="501"/>
      <c r="I11" s="502"/>
    </row>
    <row r="12" spans="2:9" x14ac:dyDescent="0.3">
      <c r="B12" s="52">
        <v>1985</v>
      </c>
      <c r="C12" s="238">
        <f>Vekstregnskap!B40</f>
        <v>2602347.25</v>
      </c>
      <c r="D12">
        <v>0.53604658312951503</v>
      </c>
      <c r="E12" s="502">
        <f t="shared" si="0"/>
        <v>13949.793514789897</v>
      </c>
      <c r="F12">
        <v>0.20323887931794199</v>
      </c>
      <c r="G12" s="502">
        <f t="shared" si="1"/>
        <v>3495.267949949081</v>
      </c>
      <c r="H12" s="501"/>
      <c r="I12" s="502"/>
    </row>
    <row r="13" spans="2:9" x14ac:dyDescent="0.3">
      <c r="B13" s="52">
        <v>1986</v>
      </c>
      <c r="C13" s="238">
        <f>Vekstregnskap!B41</f>
        <v>2780601</v>
      </c>
      <c r="D13">
        <v>0.62342460579828096</v>
      </c>
      <c r="E13" s="502">
        <f t="shared" si="0"/>
        <v>17334.950823073057</v>
      </c>
      <c r="F13">
        <v>0.14962190539158701</v>
      </c>
      <c r="G13" s="502">
        <f t="shared" si="1"/>
        <v>2573.1722802279783</v>
      </c>
      <c r="H13" s="501"/>
      <c r="I13" s="502"/>
    </row>
    <row r="14" spans="2:9" x14ac:dyDescent="0.3">
      <c r="B14" s="52">
        <v>1987</v>
      </c>
      <c r="C14" s="238">
        <f>Vekstregnskap!B42</f>
        <v>3008488</v>
      </c>
      <c r="D14">
        <v>0.84770296473330897</v>
      </c>
      <c r="E14" s="502">
        <f t="shared" si="0"/>
        <v>25503.041969645834</v>
      </c>
      <c r="F14">
        <v>0.23628712716205</v>
      </c>
      <c r="G14" s="502">
        <f t="shared" si="1"/>
        <v>4063.6261394802273</v>
      </c>
      <c r="H14" s="501"/>
      <c r="I14" s="502"/>
    </row>
    <row r="15" spans="2:9" x14ac:dyDescent="0.3">
      <c r="B15" s="52">
        <v>1988</v>
      </c>
      <c r="C15" s="238">
        <f>Vekstregnskap!B43</f>
        <v>3142030</v>
      </c>
      <c r="D15">
        <v>1.0225589462972899</v>
      </c>
      <c r="E15" s="502">
        <f t="shared" si="0"/>
        <v>32129.108860344739</v>
      </c>
      <c r="F15">
        <v>0.27212745909602298</v>
      </c>
      <c r="G15" s="502">
        <f t="shared" si="1"/>
        <v>4680.0021200246802</v>
      </c>
      <c r="H15" s="501"/>
      <c r="I15" s="502"/>
    </row>
    <row r="16" spans="2:9" x14ac:dyDescent="0.3">
      <c r="B16" s="52">
        <v>1989</v>
      </c>
      <c r="C16" s="238">
        <f>Vekstregnskap!B44</f>
        <v>3153668.75</v>
      </c>
      <c r="D16">
        <v>0.97565028966921996</v>
      </c>
      <c r="E16" s="502">
        <f t="shared" si="0"/>
        <v>30768.778294582669</v>
      </c>
      <c r="F16">
        <v>0.22428742291246401</v>
      </c>
      <c r="G16" s="502">
        <f t="shared" si="1"/>
        <v>3857.2572507459395</v>
      </c>
      <c r="H16" s="501"/>
      <c r="I16" s="502"/>
    </row>
    <row r="17" spans="2:9" x14ac:dyDescent="0.3">
      <c r="B17" s="52">
        <v>1990</v>
      </c>
      <c r="C17" s="238">
        <f>Vekstregnskap!B45</f>
        <v>3165272</v>
      </c>
      <c r="D17">
        <v>0.96630831099278403</v>
      </c>
      <c r="E17" s="502">
        <f t="shared" si="0"/>
        <v>30586.286401527515</v>
      </c>
      <c r="F17">
        <v>0.23000742705019001</v>
      </c>
      <c r="G17" s="502">
        <f t="shared" si="1"/>
        <v>3955.6289166558531</v>
      </c>
      <c r="H17" s="501"/>
      <c r="I17" s="502"/>
    </row>
    <row r="18" spans="2:9" x14ac:dyDescent="0.3">
      <c r="B18" s="52">
        <v>1991</v>
      </c>
      <c r="C18" s="238">
        <f>Vekstregnskap!B46</f>
        <v>3300483.75</v>
      </c>
      <c r="D18">
        <v>1.1388377318026199</v>
      </c>
      <c r="E18" s="502">
        <f t="shared" si="0"/>
        <v>37587.154277014051</v>
      </c>
      <c r="F18">
        <v>0.238149072179523</v>
      </c>
      <c r="G18" s="502">
        <f t="shared" si="1"/>
        <v>4095.6475556875062</v>
      </c>
      <c r="H18" s="501"/>
      <c r="I18" s="502"/>
    </row>
    <row r="19" spans="2:9" x14ac:dyDescent="0.3">
      <c r="B19" s="52">
        <v>1992</v>
      </c>
      <c r="C19" s="238">
        <f>Vekstregnskap!B47</f>
        <v>3556377.75</v>
      </c>
      <c r="D19">
        <v>2.6131621928725401</v>
      </c>
      <c r="E19" s="502">
        <f t="shared" si="0"/>
        <v>92933.918798731102</v>
      </c>
      <c r="F19">
        <v>0.93695309891449896</v>
      </c>
      <c r="G19" s="502">
        <f t="shared" si="1"/>
        <v>16113.561284296111</v>
      </c>
      <c r="H19" s="501"/>
      <c r="I19" s="502"/>
    </row>
    <row r="20" spans="2:9" x14ac:dyDescent="0.3">
      <c r="B20" s="52">
        <v>1993</v>
      </c>
      <c r="C20" s="238">
        <f>Vekstregnskap!B48</f>
        <v>3920962.75</v>
      </c>
      <c r="D20">
        <v>6.1868820761247996</v>
      </c>
      <c r="E20" s="502">
        <f t="shared" si="0"/>
        <v>242585.34159128001</v>
      </c>
      <c r="F20">
        <v>0.98936148046335204</v>
      </c>
      <c r="G20" s="502">
        <f t="shared" si="1"/>
        <v>17014.8717862589</v>
      </c>
      <c r="H20" s="501"/>
      <c r="I20" s="502"/>
    </row>
    <row r="21" spans="2:9" x14ac:dyDescent="0.3">
      <c r="B21" s="52">
        <v>1994</v>
      </c>
      <c r="C21" s="238">
        <f>Vekstregnskap!B49</f>
        <v>4256331</v>
      </c>
      <c r="D21">
        <v>5.9871562942030696</v>
      </c>
      <c r="E21" s="502">
        <f t="shared" si="0"/>
        <v>254833.18936861644</v>
      </c>
      <c r="F21">
        <v>0.35440591317388798</v>
      </c>
      <c r="G21" s="502">
        <f t="shared" si="1"/>
        <v>6095.0130887666774</v>
      </c>
      <c r="H21" s="501"/>
      <c r="I21" s="502"/>
    </row>
    <row r="22" spans="2:9" x14ac:dyDescent="0.3">
      <c r="B22" s="52">
        <v>1995</v>
      </c>
      <c r="C22" s="238">
        <f>Vekstregnskap!B50</f>
        <v>4657186.5</v>
      </c>
      <c r="D22">
        <v>4.8804441598494899</v>
      </c>
      <c r="E22" s="502">
        <f t="shared" si="0"/>
        <v>227291.38655254885</v>
      </c>
      <c r="F22">
        <v>0.27227632191789503</v>
      </c>
      <c r="G22" s="502">
        <f t="shared" si="1"/>
        <v>4682.5622377146346</v>
      </c>
      <c r="H22" s="501"/>
      <c r="I22" s="502"/>
    </row>
    <row r="23" spans="2:9" x14ac:dyDescent="0.3">
      <c r="B23" s="52">
        <v>1996</v>
      </c>
      <c r="C23" s="238">
        <f>Vekstregnskap!B51</f>
        <v>4990733</v>
      </c>
      <c r="D23">
        <v>4.6518266507708903</v>
      </c>
      <c r="E23" s="502">
        <f t="shared" si="0"/>
        <v>232160.2477628176</v>
      </c>
      <c r="F23">
        <v>0.24474767396041999</v>
      </c>
      <c r="G23" s="502">
        <f t="shared" si="1"/>
        <v>4209.129195601322</v>
      </c>
      <c r="H23" s="501"/>
      <c r="I23" s="502"/>
    </row>
    <row r="24" spans="2:9" x14ac:dyDescent="0.3">
      <c r="B24" s="52">
        <v>1997</v>
      </c>
      <c r="C24" s="238">
        <f>Vekstregnskap!B52</f>
        <v>5274995</v>
      </c>
      <c r="D24">
        <v>4.7253341524352797</v>
      </c>
      <c r="E24" s="502">
        <f t="shared" si="0"/>
        <v>249261.14027425338</v>
      </c>
      <c r="F24">
        <v>0.39153333224584203</v>
      </c>
      <c r="G24" s="502">
        <f t="shared" si="1"/>
        <v>6733.5241767141742</v>
      </c>
      <c r="H24" s="501"/>
      <c r="I24" s="502"/>
    </row>
    <row r="25" spans="2:9" x14ac:dyDescent="0.3">
      <c r="B25" s="52">
        <v>1998</v>
      </c>
      <c r="C25" s="238">
        <f>Vekstregnskap!B53</f>
        <v>5305999.5</v>
      </c>
      <c r="D25">
        <v>4.4355771015315701</v>
      </c>
      <c r="E25" s="502">
        <f t="shared" si="0"/>
        <v>235351.6988293796</v>
      </c>
      <c r="F25">
        <v>0.43992326567858597</v>
      </c>
      <c r="G25" s="502">
        <f t="shared" si="1"/>
        <v>7565.7260860892384</v>
      </c>
      <c r="H25" s="501"/>
      <c r="I25" s="502"/>
    </row>
    <row r="26" spans="2:9" x14ac:dyDescent="0.3">
      <c r="B26" s="52">
        <v>1999</v>
      </c>
      <c r="C26" s="238">
        <f>Vekstregnskap!B54</f>
        <v>5573186</v>
      </c>
      <c r="D26">
        <v>3.7490038802663701</v>
      </c>
      <c r="E26" s="502">
        <f t="shared" si="0"/>
        <v>208938.95939446212</v>
      </c>
      <c r="F26">
        <v>0.36892231093663302</v>
      </c>
      <c r="G26" s="502">
        <f t="shared" si="1"/>
        <v>6344.6636478482442</v>
      </c>
      <c r="H26" s="501"/>
      <c r="I26" s="502"/>
    </row>
    <row r="27" spans="2:9" x14ac:dyDescent="0.3">
      <c r="B27" s="52">
        <v>2000</v>
      </c>
      <c r="C27" s="498">
        <f>Vekstregnskap!B55</f>
        <v>5962253</v>
      </c>
      <c r="D27" s="73">
        <v>3.4750822457417399</v>
      </c>
      <c r="E27" s="499">
        <f t="shared" si="0"/>
        <v>207193.19544920424</v>
      </c>
      <c r="F27" s="73">
        <v>0.38073322478663701</v>
      </c>
      <c r="G27" s="499">
        <f t="shared" si="1"/>
        <v>6547.785751148901</v>
      </c>
      <c r="H27" s="501"/>
      <c r="I27" s="502"/>
    </row>
    <row r="28" spans="2:9" x14ac:dyDescent="0.3">
      <c r="B28" s="52">
        <v>2001</v>
      </c>
      <c r="C28" s="238">
        <f>Vekstregnskap!B56</f>
        <v>6370915</v>
      </c>
      <c r="D28">
        <v>3.5130021200800901</v>
      </c>
      <c r="E28" s="502">
        <f t="shared" si="0"/>
        <v>223810.37901850048</v>
      </c>
      <c r="F28">
        <v>0.72390854050318798</v>
      </c>
      <c r="G28" s="502">
        <f t="shared" si="1"/>
        <v>12449.656920007617</v>
      </c>
      <c r="H28" s="501"/>
      <c r="I28" s="502"/>
    </row>
    <row r="29" spans="2:9" x14ac:dyDescent="0.3">
      <c r="B29" s="52">
        <v>2002</v>
      </c>
      <c r="C29" s="238">
        <f>Vekstregnskap!B57</f>
        <v>6969823</v>
      </c>
      <c r="D29">
        <v>3.6090998846074802</v>
      </c>
      <c r="E29" s="502">
        <f t="shared" si="0"/>
        <v>251547.87385034561</v>
      </c>
      <c r="F29">
        <v>0.42732648697259601</v>
      </c>
      <c r="G29" s="502">
        <f t="shared" si="1"/>
        <v>7349.0888116100296</v>
      </c>
      <c r="H29" s="501"/>
      <c r="I29" s="502"/>
    </row>
    <row r="30" spans="2:9" x14ac:dyDescent="0.3">
      <c r="B30" s="52">
        <v>2003</v>
      </c>
      <c r="C30" s="238">
        <f>Vekstregnskap!B58</f>
        <v>7496914</v>
      </c>
      <c r="D30">
        <v>3.4874033098394501</v>
      </c>
      <c r="E30" s="502">
        <f t="shared" si="0"/>
        <v>261447.62697181711</v>
      </c>
      <c r="F30">
        <v>0.50931428152514402</v>
      </c>
      <c r="G30" s="502">
        <f t="shared" si="1"/>
        <v>8759.1010668844192</v>
      </c>
      <c r="H30" s="501"/>
      <c r="I30" s="502"/>
    </row>
    <row r="31" spans="2:9" x14ac:dyDescent="0.3">
      <c r="B31" s="52">
        <v>2004</v>
      </c>
      <c r="C31" s="238">
        <f>Vekstregnskap!B59</f>
        <v>8225812.5</v>
      </c>
      <c r="D31">
        <v>3.4836411137418</v>
      </c>
      <c r="E31" s="502">
        <f t="shared" si="0"/>
        <v>286557.78618931217</v>
      </c>
      <c r="F31">
        <v>0.40773334315978899</v>
      </c>
      <c r="G31" s="502">
        <f t="shared" si="1"/>
        <v>7012.1292306603927</v>
      </c>
      <c r="H31" s="501"/>
      <c r="I31" s="502"/>
    </row>
    <row r="32" spans="2:9" x14ac:dyDescent="0.3">
      <c r="B32" s="52">
        <v>2005</v>
      </c>
      <c r="C32" s="238">
        <f>Vekstregnskap!B60</f>
        <v>9019761</v>
      </c>
      <c r="D32">
        <v>4.5542540339296096</v>
      </c>
      <c r="E32" s="502">
        <f t="shared" si="0"/>
        <v>410782.82919330971</v>
      </c>
      <c r="F32">
        <v>0.60060241269331505</v>
      </c>
      <c r="G32" s="502">
        <f t="shared" si="1"/>
        <v>10329.05894184249</v>
      </c>
      <c r="H32" s="501"/>
      <c r="I32" s="502"/>
    </row>
    <row r="33" spans="2:9" x14ac:dyDescent="0.3">
      <c r="B33" s="52">
        <v>2006</v>
      </c>
      <c r="C33" s="238">
        <f>Vekstregnskap!B61</f>
        <v>9982318</v>
      </c>
      <c r="D33">
        <v>4.5085790157219199</v>
      </c>
      <c r="E33" s="502">
        <f t="shared" si="0"/>
        <v>450060.694630632</v>
      </c>
      <c r="F33">
        <v>0.86958766652231101</v>
      </c>
      <c r="G33" s="502">
        <f t="shared" si="1"/>
        <v>14955.02194593198</v>
      </c>
      <c r="H33" s="501"/>
      <c r="I33" s="502"/>
    </row>
    <row r="34" spans="2:9" x14ac:dyDescent="0.3">
      <c r="B34" s="52">
        <v>2007</v>
      </c>
      <c r="C34" s="238">
        <f>Vekstregnskap!B62</f>
        <v>10976751</v>
      </c>
      <c r="D34">
        <v>4.4009648300815503</v>
      </c>
      <c r="E34" s="502">
        <f t="shared" si="0"/>
        <v>483082.95099562488</v>
      </c>
      <c r="F34">
        <v>0.48318714480032698</v>
      </c>
      <c r="G34" s="502">
        <f t="shared" si="1"/>
        <v>8309.7709784453382</v>
      </c>
      <c r="H34" s="501"/>
      <c r="I34" s="502"/>
    </row>
    <row r="35" spans="2:9" x14ac:dyDescent="0.3">
      <c r="B35" s="52">
        <v>2008</v>
      </c>
      <c r="C35" s="238">
        <f>Vekstregnskap!B63</f>
        <v>11616248</v>
      </c>
      <c r="D35">
        <v>3.7336348897044598</v>
      </c>
      <c r="E35" s="502">
        <f t="shared" si="0"/>
        <v>433708.28820259648</v>
      </c>
      <c r="F35">
        <v>1.2350562604179101</v>
      </c>
      <c r="G35" s="502">
        <f t="shared" si="1"/>
        <v>21240.289150923269</v>
      </c>
      <c r="H35" s="501"/>
      <c r="I35" s="502"/>
    </row>
    <row r="36" spans="2:9" x14ac:dyDescent="0.3">
      <c r="B36" s="52">
        <v>2009</v>
      </c>
      <c r="C36" s="238">
        <f>Vekstregnskap!B64</f>
        <v>12577917</v>
      </c>
      <c r="D36">
        <v>2.5688882906747299</v>
      </c>
      <c r="E36" s="502">
        <f t="shared" si="0"/>
        <v>323112.63702378626</v>
      </c>
      <c r="F36">
        <v>0.860300665703987</v>
      </c>
      <c r="G36" s="502">
        <f t="shared" si="1"/>
        <v>14795.305673039831</v>
      </c>
      <c r="H36" s="501"/>
      <c r="I36" s="502"/>
    </row>
    <row r="37" spans="2:9" x14ac:dyDescent="0.3">
      <c r="B37" s="52">
        <v>2010</v>
      </c>
      <c r="C37" s="238">
        <f>Vekstregnskap!B65</f>
        <v>13947309</v>
      </c>
      <c r="D37">
        <v>4.0035629002629296</v>
      </c>
      <c r="E37" s="502">
        <f t="shared" si="0"/>
        <v>558389.28870903258</v>
      </c>
      <c r="F37">
        <v>0.95206241463313601</v>
      </c>
      <c r="G37" s="502">
        <f t="shared" si="1"/>
        <v>16373.408746328205</v>
      </c>
      <c r="H37" s="501"/>
      <c r="I37" s="502"/>
    </row>
    <row r="38" spans="2:9" x14ac:dyDescent="0.3">
      <c r="B38" s="52">
        <v>2011</v>
      </c>
      <c r="C38" s="238">
        <f>Vekstregnskap!B66</f>
        <v>14918415</v>
      </c>
      <c r="D38">
        <v>3.7088289021180598</v>
      </c>
      <c r="E38" s="502">
        <f t="shared" si="0"/>
        <v>553298.4872579159</v>
      </c>
      <c r="F38">
        <v>0.641205591779762</v>
      </c>
      <c r="G38" s="502">
        <f t="shared" si="1"/>
        <v>11027.345563984734</v>
      </c>
      <c r="H38" s="501"/>
      <c r="I38" s="502"/>
    </row>
    <row r="39" spans="2:9" x14ac:dyDescent="0.3">
      <c r="B39" s="52">
        <v>2012</v>
      </c>
      <c r="C39" s="238">
        <f>Vekstregnskap!B67</f>
        <v>15416000</v>
      </c>
      <c r="D39">
        <v>2.8270905557998498</v>
      </c>
      <c r="E39" s="502">
        <f t="shared" si="0"/>
        <v>435824.28008210484</v>
      </c>
      <c r="F39">
        <v>0.76138813209476097</v>
      </c>
      <c r="G39" s="502">
        <f t="shared" si="1"/>
        <v>13094.224611518408</v>
      </c>
      <c r="H39" s="501"/>
      <c r="I39" s="502"/>
    </row>
    <row r="40" spans="2:9" x14ac:dyDescent="0.3">
      <c r="B40" s="52">
        <v>2013</v>
      </c>
      <c r="C40" s="238">
        <f>Vekstregnskap!B68</f>
        <v>16562428</v>
      </c>
      <c r="D40">
        <v>3.0398754692668599</v>
      </c>
      <c r="E40" s="502">
        <f t="shared" si="0"/>
        <v>503477.1858869858</v>
      </c>
      <c r="F40">
        <v>0.76246376471897503</v>
      </c>
      <c r="G40" s="502">
        <f t="shared" si="1"/>
        <v>13112.723159876638</v>
      </c>
      <c r="H40" s="501"/>
      <c r="I40" s="502"/>
    </row>
    <row r="41" spans="2:9" x14ac:dyDescent="0.3">
      <c r="B41" s="52">
        <v>2014</v>
      </c>
      <c r="C41" s="238">
        <f>Vekstregnskap!B69</f>
        <v>17711682</v>
      </c>
      <c r="D41">
        <v>2.55923344660685</v>
      </c>
      <c r="E41" s="502">
        <f t="shared" si="0"/>
        <v>453283.28970064508</v>
      </c>
      <c r="F41">
        <v>1.1753845094308499</v>
      </c>
      <c r="G41" s="502">
        <f t="shared" si="1"/>
        <v>20214.064447055789</v>
      </c>
      <c r="H41" s="501"/>
      <c r="I41" s="502"/>
    </row>
    <row r="42" spans="2:9" x14ac:dyDescent="0.3">
      <c r="B42" s="52">
        <v>2015</v>
      </c>
      <c r="C42" s="238">
        <f>Vekstregnskap!B70</f>
        <v>18379366</v>
      </c>
      <c r="D42">
        <v>2.1921816030386001</v>
      </c>
      <c r="E42" s="502">
        <f t="shared" si="0"/>
        <v>402909.0802071314</v>
      </c>
      <c r="F42">
        <v>1.5765478916326801</v>
      </c>
      <c r="G42" s="502">
        <f t="shared" si="1"/>
        <v>27113.204597842123</v>
      </c>
      <c r="H42" s="501"/>
      <c r="I42" s="502"/>
    </row>
    <row r="43" spans="2:9" x14ac:dyDescent="0.3">
      <c r="B43" s="52">
        <v>2016</v>
      </c>
      <c r="C43" s="238">
        <f>Vekstregnskap!B71</f>
        <v>19132416</v>
      </c>
      <c r="D43">
        <v>1.5556421495772199</v>
      </c>
      <c r="E43" s="502">
        <f t="shared" si="0"/>
        <v>297631.92752845597</v>
      </c>
      <c r="F43">
        <v>1.9266369882890699</v>
      </c>
      <c r="G43" s="502">
        <f t="shared" si="1"/>
        <v>33133.977804603652</v>
      </c>
      <c r="H43" s="501"/>
      <c r="I43" s="502"/>
    </row>
    <row r="44" spans="2:9" x14ac:dyDescent="0.3">
      <c r="B44" s="52">
        <v>2017</v>
      </c>
      <c r="C44" s="238">
        <f>Vekstregnskap!B72</f>
        <v>19687162</v>
      </c>
      <c r="D44">
        <v>1.3491326788396201</v>
      </c>
      <c r="E44" s="502">
        <f t="shared" si="0"/>
        <v>265605.93607809569</v>
      </c>
      <c r="F44">
        <v>1.1233807393044499</v>
      </c>
      <c r="G44" s="502">
        <f t="shared" si="1"/>
        <v>19319.712384058173</v>
      </c>
      <c r="H44" s="501"/>
      <c r="I44" s="502"/>
    </row>
    <row r="45" spans="2:9" x14ac:dyDescent="0.3">
      <c r="B45" s="52">
        <v>2018</v>
      </c>
      <c r="C45" s="238">
        <f>Vekstregnskap!B73</f>
        <v>19841296</v>
      </c>
      <c r="D45">
        <v>1.69390529382619</v>
      </c>
      <c r="E45" s="502">
        <f t="shared" si="0"/>
        <v>336092.76330772409</v>
      </c>
      <c r="F45">
        <v>1.02935195928717</v>
      </c>
      <c r="G45" s="502">
        <f t="shared" si="1"/>
        <v>17702.621292677621</v>
      </c>
      <c r="H45" s="501"/>
      <c r="I45" s="502"/>
    </row>
    <row r="46" spans="2:9" x14ac:dyDescent="0.3">
      <c r="B46" s="52">
        <v>2019</v>
      </c>
      <c r="C46" s="498">
        <f>Vekstregnskap!B74</f>
        <v>20572606</v>
      </c>
      <c r="D46" s="73">
        <v>1.31071877840365</v>
      </c>
      <c r="E46" s="499">
        <f t="shared" si="0"/>
        <v>269649.01004899602</v>
      </c>
      <c r="F46" s="73">
        <v>0.95875769760326401</v>
      </c>
      <c r="G46" s="499">
        <f t="shared" si="1"/>
        <v>16488.553093019465</v>
      </c>
      <c r="H46" s="501"/>
      <c r="I46" s="502"/>
    </row>
    <row r="47" spans="2:9" x14ac:dyDescent="0.3">
      <c r="C47" s="238"/>
      <c r="E47" s="502"/>
      <c r="G47" s="502"/>
      <c r="H47" s="501"/>
      <c r="I47" s="502"/>
    </row>
    <row r="48" spans="2:9" x14ac:dyDescent="0.3">
      <c r="C48" s="238"/>
      <c r="E48" s="502"/>
      <c r="G48" s="502"/>
      <c r="H48" s="501"/>
      <c r="I48" s="502"/>
    </row>
    <row r="49" spans="3:30" x14ac:dyDescent="0.3">
      <c r="C49" s="261"/>
      <c r="G49" s="502"/>
      <c r="H49" s="501"/>
      <c r="I49" s="502"/>
    </row>
    <row r="50" spans="3:30" x14ac:dyDescent="0.3">
      <c r="G50" s="502"/>
      <c r="H50" s="501"/>
      <c r="I50" s="502"/>
    </row>
    <row r="51" spans="3:30" x14ac:dyDescent="0.3">
      <c r="G51" s="502"/>
      <c r="H51" s="501"/>
      <c r="I51" s="502"/>
      <c r="AD51" s="501"/>
    </row>
    <row r="52" spans="3:30" x14ac:dyDescent="0.3">
      <c r="G52" s="502"/>
      <c r="H52" s="501"/>
      <c r="I52" s="502"/>
    </row>
    <row r="53" spans="3:30" x14ac:dyDescent="0.3">
      <c r="G53" s="502"/>
      <c r="H53" s="501"/>
      <c r="I53" s="502"/>
    </row>
    <row r="54" spans="3:30" x14ac:dyDescent="0.3">
      <c r="G54" s="502"/>
      <c r="H54" s="501"/>
      <c r="I54" s="502"/>
    </row>
    <row r="55" spans="3:30" x14ac:dyDescent="0.3">
      <c r="G55" s="502"/>
      <c r="H55" s="501"/>
      <c r="I55" s="502"/>
    </row>
    <row r="56" spans="3:30" x14ac:dyDescent="0.3">
      <c r="G56" s="502"/>
      <c r="H56" s="501"/>
      <c r="I56" s="502"/>
    </row>
    <row r="57" spans="3:30" x14ac:dyDescent="0.3">
      <c r="G57" s="502"/>
      <c r="H57" s="501"/>
      <c r="I57" s="502"/>
    </row>
    <row r="58" spans="3:30" x14ac:dyDescent="0.3">
      <c r="G58" s="502"/>
      <c r="H58" s="501"/>
      <c r="I58" s="502"/>
    </row>
    <row r="59" spans="3:30" x14ac:dyDescent="0.3">
      <c r="G59" s="502"/>
      <c r="H59" s="501"/>
      <c r="I59" s="502"/>
    </row>
    <row r="60" spans="3:30" x14ac:dyDescent="0.3">
      <c r="G60" s="502"/>
      <c r="H60" s="501"/>
      <c r="I60" s="502"/>
    </row>
    <row r="61" spans="3:30" x14ac:dyDescent="0.3">
      <c r="G61" s="502"/>
      <c r="H61" s="501"/>
      <c r="I61" s="502"/>
    </row>
    <row r="62" spans="3:30" x14ac:dyDescent="0.3">
      <c r="G62" s="502"/>
      <c r="H62" s="501"/>
      <c r="I62" s="502"/>
    </row>
    <row r="63" spans="3:30" x14ac:dyDescent="0.3">
      <c r="G63" s="502"/>
      <c r="H63" s="501"/>
      <c r="I63" s="502"/>
    </row>
    <row r="64" spans="3:30" x14ac:dyDescent="0.3">
      <c r="G64" s="502"/>
      <c r="H64" s="501"/>
      <c r="I64" s="502"/>
    </row>
    <row r="65" spans="7:46" x14ac:dyDescent="0.3">
      <c r="G65" s="502"/>
      <c r="H65" s="501"/>
      <c r="I65" s="502"/>
    </row>
    <row r="66" spans="7:46" x14ac:dyDescent="0.3">
      <c r="G66" s="502"/>
      <c r="H66" s="501"/>
      <c r="I66" s="502"/>
    </row>
    <row r="67" spans="7:46" x14ac:dyDescent="0.3">
      <c r="G67" s="502"/>
      <c r="H67" s="501"/>
      <c r="I67" s="502"/>
    </row>
    <row r="68" spans="7:46" x14ac:dyDescent="0.3">
      <c r="G68" s="502"/>
      <c r="H68" s="501"/>
      <c r="I68" s="502"/>
    </row>
    <row r="69" spans="7:46" x14ac:dyDescent="0.3">
      <c r="G69" s="502"/>
      <c r="H69" s="501"/>
      <c r="I69" s="502"/>
    </row>
    <row r="70" spans="7:46" x14ac:dyDescent="0.3">
      <c r="G70" s="502"/>
      <c r="H70" s="501"/>
      <c r="I70" s="502"/>
    </row>
    <row r="71" spans="7:46" x14ac:dyDescent="0.3">
      <c r="G71" s="502"/>
      <c r="H71" s="501"/>
      <c r="I71" s="502"/>
      <c r="AR71" s="501"/>
      <c r="AS71" s="501"/>
      <c r="AT71" s="501"/>
    </row>
    <row r="72" spans="7:46" x14ac:dyDescent="0.3">
      <c r="G72" s="502"/>
      <c r="H72" s="501"/>
      <c r="I72" s="502"/>
    </row>
    <row r="73" spans="7:46" x14ac:dyDescent="0.3">
      <c r="G73" s="502"/>
      <c r="H73" s="501"/>
      <c r="I73" s="502"/>
    </row>
    <row r="74" spans="7:46" x14ac:dyDescent="0.3">
      <c r="G74" s="502"/>
      <c r="H74" s="501"/>
      <c r="I74" s="502"/>
    </row>
    <row r="75" spans="7:46" x14ac:dyDescent="0.3">
      <c r="G75" s="502"/>
      <c r="H75" s="501"/>
      <c r="I75" s="502"/>
    </row>
    <row r="76" spans="7:46" x14ac:dyDescent="0.3">
      <c r="G76" s="502"/>
      <c r="H76" s="501"/>
      <c r="I76" s="502"/>
    </row>
    <row r="77" spans="7:46" x14ac:dyDescent="0.3">
      <c r="G77" s="502"/>
      <c r="H77" s="501"/>
      <c r="I77" s="502"/>
    </row>
    <row r="78" spans="7:46" x14ac:dyDescent="0.3">
      <c r="G78" s="502"/>
      <c r="H78" s="501"/>
      <c r="I78" s="502"/>
    </row>
    <row r="79" spans="7:46" x14ac:dyDescent="0.3">
      <c r="G79" s="502"/>
      <c r="H79" s="501"/>
      <c r="I79" s="502"/>
    </row>
    <row r="80" spans="7:46" x14ac:dyDescent="0.3">
      <c r="G80" s="502"/>
      <c r="H80" s="501"/>
      <c r="I80" s="502"/>
      <c r="AQ80" s="501"/>
      <c r="AR80" s="501"/>
      <c r="AS80" s="501"/>
    </row>
    <row r="81" spans="7:9" x14ac:dyDescent="0.3">
      <c r="G81" s="502"/>
      <c r="H81" s="501"/>
      <c r="I81" s="502"/>
    </row>
    <row r="82" spans="7:9" x14ac:dyDescent="0.3">
      <c r="G82" s="502"/>
      <c r="H82" s="501"/>
      <c r="I82" s="502"/>
    </row>
    <row r="83" spans="7:9" x14ac:dyDescent="0.3">
      <c r="G83" s="502"/>
      <c r="H83" s="501"/>
      <c r="I83" s="502"/>
    </row>
    <row r="84" spans="7:9" x14ac:dyDescent="0.3">
      <c r="G84" s="502"/>
      <c r="H84" s="501"/>
      <c r="I84" s="502"/>
    </row>
    <row r="85" spans="7:9" x14ac:dyDescent="0.3">
      <c r="G85" s="502"/>
      <c r="H85" s="501"/>
      <c r="I85" s="502"/>
    </row>
    <row r="86" spans="7:9" x14ac:dyDescent="0.3">
      <c r="G86" s="502"/>
      <c r="H86" s="501"/>
      <c r="I86" s="502"/>
    </row>
    <row r="87" spans="7:9" x14ac:dyDescent="0.3">
      <c r="G87" s="502"/>
      <c r="H87" s="501"/>
      <c r="I87" s="502"/>
    </row>
    <row r="88" spans="7:9" x14ac:dyDescent="0.3">
      <c r="G88" s="502"/>
      <c r="H88" s="501"/>
      <c r="I88" s="502"/>
    </row>
    <row r="89" spans="7:9" x14ac:dyDescent="0.3">
      <c r="G89" s="502"/>
      <c r="H89" s="501"/>
      <c r="I89" s="502"/>
    </row>
    <row r="90" spans="7:9" x14ac:dyDescent="0.3">
      <c r="G90" s="502"/>
      <c r="H90" s="501"/>
      <c r="I90" s="502"/>
    </row>
    <row r="91" spans="7:9" x14ac:dyDescent="0.3">
      <c r="G91" s="502"/>
      <c r="H91" s="501"/>
      <c r="I91" s="502"/>
    </row>
    <row r="92" spans="7:9" x14ac:dyDescent="0.3">
      <c r="G92" s="502"/>
      <c r="H92" s="501"/>
      <c r="I92" s="502"/>
    </row>
    <row r="93" spans="7:9" x14ac:dyDescent="0.3">
      <c r="G93" s="502"/>
      <c r="H93" s="501"/>
      <c r="I93" s="502"/>
    </row>
    <row r="94" spans="7:9" x14ac:dyDescent="0.3">
      <c r="G94" s="502"/>
      <c r="H94" s="501"/>
      <c r="I94" s="502"/>
    </row>
    <row r="95" spans="7:9" x14ac:dyDescent="0.3">
      <c r="G95" s="502"/>
      <c r="H95" s="501"/>
      <c r="I95" s="502"/>
    </row>
    <row r="96" spans="7:9" x14ac:dyDescent="0.3">
      <c r="G96" s="502"/>
      <c r="H96" s="501"/>
      <c r="I96" s="502"/>
    </row>
    <row r="97" spans="7:9" x14ac:dyDescent="0.3">
      <c r="G97" s="502"/>
      <c r="H97" s="501"/>
      <c r="I97" s="502"/>
    </row>
    <row r="98" spans="7:9" x14ac:dyDescent="0.3">
      <c r="G98" s="502"/>
      <c r="H98" s="501"/>
      <c r="I98" s="502"/>
    </row>
    <row r="99" spans="7:9" x14ac:dyDescent="0.3">
      <c r="G99" s="502"/>
      <c r="H99" s="501"/>
      <c r="I99" s="502"/>
    </row>
    <row r="100" spans="7:9" x14ac:dyDescent="0.3">
      <c r="G100" s="502"/>
      <c r="H100" s="501"/>
      <c r="I100" s="502"/>
    </row>
    <row r="101" spans="7:9" x14ac:dyDescent="0.3">
      <c r="G101" s="502"/>
      <c r="H101" s="501"/>
      <c r="I101" s="502"/>
    </row>
    <row r="102" spans="7:9" x14ac:dyDescent="0.3">
      <c r="G102" s="502"/>
      <c r="H102" s="501"/>
      <c r="I102" s="502"/>
    </row>
    <row r="103" spans="7:9" x14ac:dyDescent="0.3">
      <c r="G103" s="502"/>
      <c r="H103" s="501"/>
      <c r="I103" s="502"/>
    </row>
    <row r="104" spans="7:9" x14ac:dyDescent="0.3">
      <c r="G104" s="502"/>
      <c r="H104" s="501"/>
      <c r="I104" s="502"/>
    </row>
    <row r="105" spans="7:9" x14ac:dyDescent="0.3">
      <c r="G105" s="502"/>
      <c r="H105" s="501"/>
      <c r="I105" s="502"/>
    </row>
    <row r="106" spans="7:9" x14ac:dyDescent="0.3">
      <c r="G106" s="502"/>
      <c r="H106" s="501"/>
      <c r="I106" s="502"/>
    </row>
    <row r="107" spans="7:9" x14ac:dyDescent="0.3">
      <c r="G107" s="502"/>
      <c r="H107" s="501"/>
      <c r="I107" s="502"/>
    </row>
    <row r="108" spans="7:9" x14ac:dyDescent="0.3">
      <c r="G108" s="502"/>
      <c r="H108" s="501"/>
      <c r="I108" s="502"/>
    </row>
    <row r="109" spans="7:9" x14ac:dyDescent="0.3">
      <c r="G109" s="502"/>
      <c r="H109" s="501"/>
      <c r="I109" s="502"/>
    </row>
    <row r="110" spans="7:9" x14ac:dyDescent="0.3">
      <c r="G110" s="502"/>
      <c r="H110" s="501"/>
      <c r="I110" s="502"/>
    </row>
    <row r="111" spans="7:9" x14ac:dyDescent="0.3">
      <c r="G111" s="502"/>
      <c r="H111" s="501"/>
      <c r="I111" s="502"/>
    </row>
    <row r="112" spans="7:9" x14ac:dyDescent="0.3">
      <c r="G112" s="502"/>
      <c r="H112" s="501"/>
      <c r="I112" s="502"/>
    </row>
    <row r="113" spans="4:51" x14ac:dyDescent="0.3">
      <c r="G113" s="502"/>
      <c r="H113" s="501"/>
      <c r="I113" s="502"/>
    </row>
    <row r="114" spans="4:51" x14ac:dyDescent="0.3">
      <c r="G114" s="502"/>
      <c r="H114" s="501"/>
      <c r="I114" s="502"/>
    </row>
    <row r="115" spans="4:51" x14ac:dyDescent="0.3">
      <c r="G115" s="502"/>
      <c r="H115" s="501"/>
      <c r="I115" s="502"/>
    </row>
    <row r="116" spans="4:51" x14ac:dyDescent="0.3">
      <c r="G116" s="502"/>
      <c r="H116" s="501"/>
      <c r="I116" s="502"/>
    </row>
    <row r="117" spans="4:51" x14ac:dyDescent="0.3">
      <c r="G117" s="502"/>
      <c r="H117" s="501"/>
      <c r="I117" s="502"/>
    </row>
    <row r="118" spans="4:51" x14ac:dyDescent="0.3">
      <c r="G118" s="502"/>
      <c r="H118" s="501"/>
      <c r="I118" s="502"/>
    </row>
    <row r="119" spans="4:51" x14ac:dyDescent="0.3">
      <c r="G119" s="502"/>
      <c r="H119" s="501"/>
      <c r="I119" s="502"/>
    </row>
    <row r="120" spans="4:51" x14ac:dyDescent="0.3">
      <c r="G120" s="502"/>
      <c r="H120" s="501"/>
      <c r="I120" s="502"/>
    </row>
    <row r="121" spans="4:51" x14ac:dyDescent="0.3">
      <c r="G121" s="502"/>
      <c r="H121" s="501"/>
      <c r="I121" s="502"/>
    </row>
    <row r="122" spans="4:51" x14ac:dyDescent="0.3">
      <c r="G122" s="502"/>
      <c r="H122" s="501"/>
      <c r="I122" s="502"/>
    </row>
    <row r="123" spans="4:51" x14ac:dyDescent="0.3">
      <c r="G123" s="502"/>
      <c r="H123" s="501"/>
      <c r="I123" s="502"/>
    </row>
    <row r="124" spans="4:51" x14ac:dyDescent="0.3">
      <c r="D124" s="500"/>
      <c r="G124" s="502"/>
      <c r="H124" s="501"/>
      <c r="I124" s="502"/>
      <c r="AY124" s="501"/>
    </row>
    <row r="125" spans="4:51" x14ac:dyDescent="0.3">
      <c r="G125" s="502"/>
      <c r="H125" s="501"/>
      <c r="I125" s="502"/>
      <c r="AR125" s="501"/>
    </row>
    <row r="126" spans="4:51" x14ac:dyDescent="0.3">
      <c r="G126" s="502"/>
      <c r="H126" s="501"/>
      <c r="I126" s="502"/>
    </row>
    <row r="127" spans="4:51" x14ac:dyDescent="0.3">
      <c r="G127" s="502"/>
      <c r="H127" s="501"/>
      <c r="I127" s="502"/>
    </row>
    <row r="128" spans="4:51" x14ac:dyDescent="0.3">
      <c r="G128" s="502"/>
      <c r="H128" s="501"/>
      <c r="I128" s="502"/>
    </row>
    <row r="129" spans="7:61" x14ac:dyDescent="0.3">
      <c r="G129" s="502"/>
      <c r="H129" s="501"/>
      <c r="I129" s="502"/>
      <c r="BI129" s="501"/>
    </row>
    <row r="130" spans="7:61" x14ac:dyDescent="0.3">
      <c r="G130" s="502"/>
      <c r="H130" s="501"/>
      <c r="I130" s="502"/>
    </row>
    <row r="131" spans="7:61" x14ac:dyDescent="0.3">
      <c r="G131" s="502"/>
      <c r="H131" s="501"/>
      <c r="I131" s="502"/>
    </row>
    <row r="132" spans="7:61" x14ac:dyDescent="0.3">
      <c r="G132" s="502"/>
      <c r="H132" s="501"/>
      <c r="I132" s="502"/>
    </row>
    <row r="133" spans="7:61" x14ac:dyDescent="0.3">
      <c r="G133" s="502"/>
      <c r="H133" s="501"/>
      <c r="I133" s="502"/>
    </row>
    <row r="134" spans="7:61" x14ac:dyDescent="0.3">
      <c r="G134" s="502"/>
      <c r="H134" s="501"/>
      <c r="I134" s="502"/>
    </row>
    <row r="135" spans="7:61" x14ac:dyDescent="0.3">
      <c r="G135" s="502"/>
      <c r="H135" s="501"/>
      <c r="I135" s="502"/>
    </row>
    <row r="136" spans="7:61" x14ac:dyDescent="0.3">
      <c r="G136" s="502"/>
      <c r="H136" s="501"/>
      <c r="I136" s="502"/>
    </row>
    <row r="137" spans="7:61" x14ac:dyDescent="0.3">
      <c r="G137" s="502"/>
      <c r="H137" s="501"/>
      <c r="I137" s="502"/>
      <c r="AW137" s="501"/>
    </row>
    <row r="138" spans="7:61" x14ac:dyDescent="0.3">
      <c r="G138" s="502"/>
      <c r="H138" s="501"/>
      <c r="I138" s="502"/>
    </row>
    <row r="139" spans="7:61" x14ac:dyDescent="0.3">
      <c r="G139" s="502"/>
      <c r="H139" s="501"/>
      <c r="I139" s="502"/>
    </row>
    <row r="140" spans="7:61" x14ac:dyDescent="0.3">
      <c r="G140" s="502"/>
      <c r="H140" s="501"/>
      <c r="I140" s="502"/>
    </row>
    <row r="141" spans="7:61" x14ac:dyDescent="0.3">
      <c r="G141" s="502"/>
      <c r="H141" s="501"/>
      <c r="I141" s="502"/>
    </row>
    <row r="142" spans="7:61" x14ac:dyDescent="0.3">
      <c r="G142" s="502"/>
      <c r="H142" s="501"/>
      <c r="I142" s="502"/>
    </row>
    <row r="143" spans="7:61" x14ac:dyDescent="0.3">
      <c r="G143" s="502"/>
      <c r="H143" s="501"/>
      <c r="I143" s="502"/>
    </row>
    <row r="144" spans="7:61" x14ac:dyDescent="0.3">
      <c r="G144" s="502"/>
      <c r="H144" s="501"/>
      <c r="I144" s="502"/>
    </row>
    <row r="145" spans="7:27" x14ac:dyDescent="0.3">
      <c r="G145" s="502"/>
      <c r="H145" s="501"/>
      <c r="I145" s="502"/>
    </row>
    <row r="146" spans="7:27" x14ac:dyDescent="0.3">
      <c r="G146" s="502"/>
      <c r="H146" s="501"/>
      <c r="I146" s="502"/>
    </row>
    <row r="147" spans="7:27" x14ac:dyDescent="0.3">
      <c r="G147" s="502"/>
      <c r="H147" s="501"/>
      <c r="I147" s="502"/>
    </row>
    <row r="148" spans="7:27" x14ac:dyDescent="0.3">
      <c r="G148" s="502"/>
      <c r="H148" s="501"/>
      <c r="I148" s="502"/>
    </row>
    <row r="149" spans="7:27" x14ac:dyDescent="0.3">
      <c r="G149" s="502"/>
      <c r="H149" s="501"/>
      <c r="I149" s="502"/>
      <c r="AA149" s="501"/>
    </row>
    <row r="150" spans="7:27" x14ac:dyDescent="0.3">
      <c r="G150" s="502"/>
      <c r="H150" s="501"/>
      <c r="I150" s="502"/>
    </row>
    <row r="151" spans="7:27" x14ac:dyDescent="0.3">
      <c r="G151" s="502"/>
      <c r="H151" s="501"/>
      <c r="I151" s="502"/>
    </row>
    <row r="152" spans="7:27" x14ac:dyDescent="0.3">
      <c r="G152" s="502"/>
      <c r="H152" s="501"/>
      <c r="I152" s="502"/>
    </row>
    <row r="153" spans="7:27" x14ac:dyDescent="0.3">
      <c r="G153" s="502"/>
      <c r="H153" s="501"/>
      <c r="I153" s="502"/>
    </row>
    <row r="154" spans="7:27" x14ac:dyDescent="0.3">
      <c r="G154" s="502"/>
      <c r="H154" s="501"/>
      <c r="I154" s="502"/>
    </row>
    <row r="155" spans="7:27" x14ac:dyDescent="0.3">
      <c r="G155" s="502"/>
      <c r="H155" s="501"/>
      <c r="I155" s="502"/>
    </row>
    <row r="156" spans="7:27" x14ac:dyDescent="0.3">
      <c r="G156" s="502"/>
      <c r="H156" s="501"/>
      <c r="I156" s="502"/>
    </row>
    <row r="157" spans="7:27" x14ac:dyDescent="0.3">
      <c r="G157" s="502"/>
      <c r="H157" s="501"/>
      <c r="I157" s="502"/>
    </row>
    <row r="158" spans="7:27" x14ac:dyDescent="0.3">
      <c r="G158" s="502"/>
      <c r="H158" s="501"/>
      <c r="I158" s="502"/>
    </row>
    <row r="159" spans="7:27" x14ac:dyDescent="0.3">
      <c r="G159" s="502"/>
      <c r="H159" s="501"/>
      <c r="I159" s="502"/>
    </row>
    <row r="160" spans="7:27" x14ac:dyDescent="0.3">
      <c r="G160" s="502"/>
      <c r="H160" s="501"/>
      <c r="I160" s="502"/>
    </row>
    <row r="161" spans="7:41" x14ac:dyDescent="0.3">
      <c r="G161" s="502"/>
      <c r="H161" s="501"/>
      <c r="I161" s="502"/>
    </row>
    <row r="162" spans="7:41" x14ac:dyDescent="0.3">
      <c r="G162" s="502"/>
      <c r="H162" s="501"/>
      <c r="I162" s="502"/>
    </row>
    <row r="163" spans="7:41" x14ac:dyDescent="0.3">
      <c r="G163" s="502"/>
      <c r="H163" s="501"/>
      <c r="I163" s="502"/>
    </row>
    <row r="164" spans="7:41" x14ac:dyDescent="0.3">
      <c r="G164" s="502"/>
      <c r="H164" s="501"/>
      <c r="I164" s="502"/>
    </row>
    <row r="165" spans="7:41" x14ac:dyDescent="0.3">
      <c r="G165" s="502"/>
      <c r="H165" s="501"/>
      <c r="I165" s="502"/>
    </row>
    <row r="166" spans="7:41" x14ac:dyDescent="0.3">
      <c r="G166" s="502"/>
      <c r="H166" s="501"/>
      <c r="I166" s="502"/>
    </row>
    <row r="167" spans="7:41" x14ac:dyDescent="0.3">
      <c r="G167" s="502"/>
      <c r="H167" s="501"/>
      <c r="I167" s="502"/>
    </row>
    <row r="168" spans="7:41" x14ac:dyDescent="0.3">
      <c r="G168" s="502"/>
      <c r="H168" s="501"/>
      <c r="I168" s="502"/>
    </row>
    <row r="169" spans="7:41" x14ac:dyDescent="0.3">
      <c r="G169" s="502"/>
      <c r="H169" s="501"/>
      <c r="I169" s="502"/>
    </row>
    <row r="170" spans="7:41" x14ac:dyDescent="0.3">
      <c r="G170" s="502"/>
      <c r="H170" s="501"/>
      <c r="I170" s="502"/>
      <c r="AO170" s="501"/>
    </row>
    <row r="171" spans="7:41" x14ac:dyDescent="0.3">
      <c r="G171" s="502"/>
      <c r="H171" s="501"/>
      <c r="I171" s="502"/>
    </row>
    <row r="172" spans="7:41" x14ac:dyDescent="0.3">
      <c r="G172" s="502"/>
      <c r="H172" s="501"/>
      <c r="I172" s="502"/>
    </row>
    <row r="173" spans="7:41" x14ac:dyDescent="0.3">
      <c r="G173" s="502"/>
      <c r="H173" s="501"/>
      <c r="I173" s="502"/>
    </row>
    <row r="174" spans="7:41" x14ac:dyDescent="0.3">
      <c r="G174" s="502"/>
      <c r="H174" s="501"/>
      <c r="I174" s="502"/>
    </row>
    <row r="175" spans="7:41" x14ac:dyDescent="0.3">
      <c r="G175" s="502"/>
      <c r="H175" s="501"/>
      <c r="I175" s="502"/>
    </row>
    <row r="176" spans="7:41" x14ac:dyDescent="0.3">
      <c r="G176" s="502"/>
      <c r="H176" s="501"/>
      <c r="I176" s="502"/>
    </row>
    <row r="177" spans="7:44" x14ac:dyDescent="0.3">
      <c r="G177" s="502"/>
      <c r="H177" s="501"/>
      <c r="I177" s="502"/>
    </row>
    <row r="178" spans="7:44" x14ac:dyDescent="0.3">
      <c r="G178" s="502"/>
      <c r="H178" s="501"/>
      <c r="I178" s="502"/>
    </row>
    <row r="179" spans="7:44" x14ac:dyDescent="0.3">
      <c r="G179" s="502"/>
      <c r="H179" s="501"/>
      <c r="I179" s="502"/>
    </row>
    <row r="180" spans="7:44" x14ac:dyDescent="0.3">
      <c r="G180" s="502"/>
      <c r="H180" s="501"/>
      <c r="I180" s="502"/>
    </row>
    <row r="181" spans="7:44" x14ac:dyDescent="0.3">
      <c r="G181" s="502"/>
      <c r="H181" s="501"/>
      <c r="I181" s="502"/>
    </row>
    <row r="182" spans="7:44" x14ac:dyDescent="0.3">
      <c r="G182" s="502"/>
      <c r="H182" s="501"/>
      <c r="I182" s="502"/>
    </row>
    <row r="183" spans="7:44" x14ac:dyDescent="0.3">
      <c r="G183" s="502"/>
      <c r="H183" s="501"/>
      <c r="I183" s="502"/>
    </row>
    <row r="184" spans="7:44" x14ac:dyDescent="0.3">
      <c r="G184" s="502"/>
      <c r="H184" s="501"/>
      <c r="I184" s="502"/>
    </row>
    <row r="185" spans="7:44" x14ac:dyDescent="0.3">
      <c r="G185" s="502"/>
      <c r="H185" s="501"/>
      <c r="I185" s="502"/>
    </row>
    <row r="186" spans="7:44" x14ac:dyDescent="0.3">
      <c r="G186" s="502"/>
      <c r="H186" s="501"/>
      <c r="I186" s="502"/>
    </row>
    <row r="187" spans="7:44" x14ac:dyDescent="0.3">
      <c r="G187" s="502"/>
      <c r="H187" s="501"/>
      <c r="I187" s="502"/>
      <c r="AM187" s="501"/>
      <c r="AN187" s="501"/>
      <c r="AO187" s="501"/>
      <c r="AP187" s="501"/>
      <c r="AQ187" s="501"/>
      <c r="AR187" s="501"/>
    </row>
    <row r="188" spans="7:44" x14ac:dyDescent="0.3">
      <c r="G188" s="502"/>
      <c r="H188" s="501"/>
      <c r="I188" s="502"/>
    </row>
    <row r="189" spans="7:44" x14ac:dyDescent="0.3">
      <c r="G189" s="502"/>
      <c r="H189" s="501"/>
      <c r="I189" s="502"/>
    </row>
    <row r="190" spans="7:44" x14ac:dyDescent="0.3">
      <c r="G190" s="502"/>
      <c r="H190" s="501"/>
      <c r="I190" s="502"/>
    </row>
    <row r="191" spans="7:44" x14ac:dyDescent="0.3">
      <c r="G191" s="502"/>
      <c r="H191" s="501"/>
      <c r="I191" s="502"/>
      <c r="AE191" s="501"/>
      <c r="AF191" s="501"/>
      <c r="AG191" s="501"/>
    </row>
    <row r="192" spans="7:44" x14ac:dyDescent="0.3">
      <c r="G192" s="502"/>
      <c r="H192" s="501"/>
      <c r="I192" s="502"/>
    </row>
    <row r="193" spans="7:9" x14ac:dyDescent="0.3">
      <c r="G193" s="502"/>
      <c r="H193" s="501"/>
      <c r="I193" s="502"/>
    </row>
    <row r="194" spans="7:9" x14ac:dyDescent="0.3">
      <c r="G194" s="502"/>
      <c r="H194" s="501"/>
      <c r="I194" s="502"/>
    </row>
    <row r="195" spans="7:9" x14ac:dyDescent="0.3">
      <c r="G195" s="502"/>
      <c r="H195" s="501"/>
      <c r="I195" s="502"/>
    </row>
    <row r="196" spans="7:9" x14ac:dyDescent="0.3">
      <c r="G196" s="502"/>
      <c r="H196" s="501"/>
      <c r="I196" s="502"/>
    </row>
    <row r="197" spans="7:9" x14ac:dyDescent="0.3">
      <c r="G197" s="502"/>
      <c r="H197" s="501"/>
      <c r="I197" s="502"/>
    </row>
    <row r="198" spans="7:9" x14ac:dyDescent="0.3">
      <c r="G198" s="502"/>
      <c r="H198" s="501"/>
      <c r="I198" s="502"/>
    </row>
    <row r="199" spans="7:9" x14ac:dyDescent="0.3">
      <c r="G199" s="502"/>
      <c r="H199" s="501"/>
      <c r="I199" s="502"/>
    </row>
    <row r="200" spans="7:9" x14ac:dyDescent="0.3">
      <c r="G200" s="502"/>
      <c r="H200" s="501"/>
      <c r="I200" s="502"/>
    </row>
    <row r="201" spans="7:9" x14ac:dyDescent="0.3">
      <c r="G201" s="502"/>
      <c r="H201" s="501"/>
      <c r="I201" s="502"/>
    </row>
    <row r="202" spans="7:9" x14ac:dyDescent="0.3">
      <c r="G202" s="502"/>
      <c r="H202" s="501"/>
      <c r="I202" s="502"/>
    </row>
    <row r="203" spans="7:9" x14ac:dyDescent="0.3">
      <c r="G203" s="502"/>
      <c r="H203" s="501"/>
      <c r="I203" s="502"/>
    </row>
    <row r="204" spans="7:9" x14ac:dyDescent="0.3">
      <c r="G204" s="502"/>
      <c r="H204" s="501"/>
      <c r="I204" s="502"/>
    </row>
    <row r="205" spans="7:9" x14ac:dyDescent="0.3">
      <c r="G205" s="502"/>
      <c r="H205" s="501"/>
      <c r="I205" s="502"/>
    </row>
    <row r="206" spans="7:9" x14ac:dyDescent="0.3">
      <c r="G206" s="502"/>
      <c r="H206" s="501"/>
      <c r="I206" s="502"/>
    </row>
    <row r="207" spans="7:9" x14ac:dyDescent="0.3">
      <c r="G207" s="502"/>
      <c r="H207" s="501"/>
      <c r="I207" s="502"/>
    </row>
    <row r="208" spans="7:9" x14ac:dyDescent="0.3">
      <c r="G208" s="502"/>
      <c r="H208" s="501"/>
      <c r="I208" s="502"/>
    </row>
    <row r="209" spans="7:41" x14ac:dyDescent="0.3">
      <c r="G209" s="502"/>
      <c r="H209" s="501"/>
      <c r="I209" s="502"/>
    </row>
    <row r="210" spans="7:41" x14ac:dyDescent="0.3">
      <c r="G210" s="502"/>
      <c r="H210" s="501"/>
      <c r="I210" s="502"/>
    </row>
    <row r="211" spans="7:41" x14ac:dyDescent="0.3">
      <c r="G211" s="502"/>
      <c r="H211" s="501"/>
      <c r="I211" s="502"/>
    </row>
    <row r="212" spans="7:41" x14ac:dyDescent="0.3">
      <c r="G212" s="502"/>
      <c r="H212" s="501"/>
      <c r="I212" s="502"/>
      <c r="AO212" s="501"/>
    </row>
    <row r="213" spans="7:41" x14ac:dyDescent="0.3">
      <c r="G213" s="502"/>
      <c r="H213" s="501"/>
      <c r="I213" s="502"/>
    </row>
    <row r="214" spans="7:41" x14ac:dyDescent="0.3">
      <c r="G214" s="502"/>
      <c r="H214" s="501"/>
      <c r="I214" s="502"/>
    </row>
    <row r="215" spans="7:41" x14ac:dyDescent="0.3">
      <c r="G215" s="502"/>
      <c r="H215" s="501"/>
      <c r="I215" s="502"/>
    </row>
    <row r="216" spans="7:41" x14ac:dyDescent="0.3">
      <c r="G216" s="502"/>
      <c r="H216" s="501"/>
      <c r="I216" s="502"/>
    </row>
    <row r="217" spans="7:41" x14ac:dyDescent="0.3">
      <c r="G217" s="502"/>
      <c r="H217" s="501"/>
      <c r="I217" s="502"/>
    </row>
    <row r="218" spans="7:41" x14ac:dyDescent="0.3">
      <c r="G218" s="502"/>
      <c r="H218" s="501"/>
      <c r="I218" s="502"/>
    </row>
    <row r="219" spans="7:41" x14ac:dyDescent="0.3">
      <c r="G219" s="502"/>
      <c r="H219" s="501"/>
      <c r="I219" s="502"/>
    </row>
    <row r="220" spans="7:41" x14ac:dyDescent="0.3">
      <c r="G220" s="502"/>
      <c r="H220" s="501"/>
      <c r="I220" s="502"/>
    </row>
    <row r="221" spans="7:41" x14ac:dyDescent="0.3">
      <c r="G221" s="502"/>
      <c r="H221" s="501"/>
      <c r="I221" s="502"/>
    </row>
    <row r="222" spans="7:41" x14ac:dyDescent="0.3">
      <c r="G222" s="502"/>
      <c r="H222" s="501"/>
      <c r="I222" s="502"/>
    </row>
    <row r="223" spans="7:41" x14ac:dyDescent="0.3">
      <c r="G223" s="502"/>
      <c r="H223" s="501"/>
      <c r="I223" s="502"/>
    </row>
    <row r="224" spans="7:41" x14ac:dyDescent="0.3">
      <c r="G224" s="502"/>
      <c r="H224" s="501"/>
      <c r="I224" s="502"/>
    </row>
    <row r="225" spans="7:46" x14ac:dyDescent="0.3">
      <c r="G225" s="502"/>
      <c r="H225" s="501"/>
      <c r="I225" s="502"/>
    </row>
    <row r="226" spans="7:46" x14ac:dyDescent="0.3">
      <c r="G226" s="502"/>
      <c r="H226" s="501"/>
      <c r="I226" s="502"/>
    </row>
    <row r="227" spans="7:46" x14ac:dyDescent="0.3">
      <c r="G227" s="502"/>
      <c r="H227" s="501"/>
      <c r="I227" s="502"/>
    </row>
    <row r="228" spans="7:46" x14ac:dyDescent="0.3">
      <c r="G228" s="502"/>
      <c r="H228" s="501"/>
      <c r="I228" s="502"/>
    </row>
    <row r="229" spans="7:46" x14ac:dyDescent="0.3">
      <c r="G229" s="502"/>
      <c r="H229" s="501"/>
      <c r="I229" s="502"/>
    </row>
    <row r="230" spans="7:46" x14ac:dyDescent="0.3">
      <c r="G230" s="502"/>
      <c r="H230" s="501"/>
      <c r="I230" s="502"/>
    </row>
    <row r="231" spans="7:46" x14ac:dyDescent="0.3">
      <c r="G231" s="502"/>
      <c r="H231" s="501"/>
      <c r="I231" s="502"/>
    </row>
    <row r="232" spans="7:46" x14ac:dyDescent="0.3">
      <c r="G232" s="502"/>
      <c r="H232" s="501"/>
      <c r="I232" s="502"/>
    </row>
    <row r="233" spans="7:46" x14ac:dyDescent="0.3">
      <c r="G233" s="502"/>
      <c r="H233" s="501"/>
      <c r="I233" s="502"/>
    </row>
    <row r="234" spans="7:46" x14ac:dyDescent="0.3">
      <c r="G234" s="502"/>
      <c r="H234" s="501"/>
      <c r="I234" s="502"/>
      <c r="AT234" s="501"/>
    </row>
    <row r="235" spans="7:46" x14ac:dyDescent="0.3">
      <c r="G235" s="502"/>
      <c r="H235" s="501"/>
      <c r="I235" s="502"/>
    </row>
    <row r="236" spans="7:46" x14ac:dyDescent="0.3">
      <c r="G236" s="502"/>
      <c r="H236" s="501"/>
      <c r="I236" s="502"/>
    </row>
    <row r="237" spans="7:46" x14ac:dyDescent="0.3">
      <c r="G237" s="502"/>
      <c r="H237" s="501"/>
      <c r="I237" s="502"/>
    </row>
    <row r="238" spans="7:46" x14ac:dyDescent="0.3">
      <c r="G238" s="502"/>
      <c r="H238" s="501"/>
      <c r="I238" s="502"/>
    </row>
    <row r="239" spans="7:46" x14ac:dyDescent="0.3">
      <c r="G239" s="502"/>
      <c r="H239" s="501"/>
      <c r="I239" s="502"/>
    </row>
    <row r="240" spans="7:46" x14ac:dyDescent="0.3">
      <c r="G240" s="502"/>
      <c r="H240" s="501"/>
      <c r="I240" s="502"/>
    </row>
    <row r="241" spans="7:66" x14ac:dyDescent="0.3">
      <c r="G241" s="502"/>
      <c r="H241" s="501"/>
      <c r="I241" s="502"/>
    </row>
    <row r="242" spans="7:66" x14ac:dyDescent="0.3">
      <c r="G242" s="502"/>
      <c r="H242" s="501"/>
      <c r="I242" s="502"/>
    </row>
    <row r="243" spans="7:66" x14ac:dyDescent="0.3">
      <c r="G243" s="502"/>
      <c r="H243" s="501"/>
      <c r="I243" s="502"/>
    </row>
    <row r="244" spans="7:66" x14ac:dyDescent="0.3">
      <c r="G244" s="502"/>
      <c r="H244" s="501"/>
      <c r="I244" s="502"/>
    </row>
    <row r="245" spans="7:66" x14ac:dyDescent="0.3">
      <c r="G245" s="502"/>
      <c r="H245" s="501"/>
      <c r="I245" s="502"/>
    </row>
    <row r="246" spans="7:66" x14ac:dyDescent="0.3">
      <c r="G246" s="502"/>
      <c r="H246" s="501"/>
      <c r="I246" s="502"/>
      <c r="AQ246" s="501"/>
    </row>
    <row r="247" spans="7:66" x14ac:dyDescent="0.3">
      <c r="G247" s="502"/>
      <c r="H247" s="501"/>
      <c r="I247" s="502"/>
      <c r="AQ247" s="501"/>
    </row>
    <row r="248" spans="7:66" x14ac:dyDescent="0.3">
      <c r="G248" s="502"/>
      <c r="H248" s="501"/>
      <c r="I248" s="502"/>
      <c r="AU248" s="501"/>
      <c r="AV248" s="501"/>
    </row>
    <row r="249" spans="7:66" x14ac:dyDescent="0.3">
      <c r="G249" s="502"/>
      <c r="H249" s="501"/>
      <c r="I249" s="502"/>
    </row>
    <row r="250" spans="7:66" x14ac:dyDescent="0.3">
      <c r="G250" s="502"/>
      <c r="H250" s="501"/>
      <c r="I250" s="502"/>
    </row>
    <row r="251" spans="7:66" x14ac:dyDescent="0.3">
      <c r="G251" s="502"/>
      <c r="H251" s="501"/>
      <c r="I251" s="502"/>
    </row>
    <row r="252" spans="7:66" x14ac:dyDescent="0.3">
      <c r="G252" s="502"/>
      <c r="H252" s="501"/>
      <c r="I252" s="502"/>
    </row>
    <row r="253" spans="7:66" x14ac:dyDescent="0.3">
      <c r="G253" s="502"/>
      <c r="H253" s="501"/>
      <c r="I253" s="502"/>
    </row>
    <row r="254" spans="7:66" x14ac:dyDescent="0.3">
      <c r="G254" s="502"/>
      <c r="H254" s="501"/>
      <c r="I254" s="502"/>
    </row>
    <row r="255" spans="7:66" x14ac:dyDescent="0.3">
      <c r="G255" s="502"/>
      <c r="H255" s="501"/>
      <c r="I255" s="502"/>
    </row>
    <row r="256" spans="7:66" x14ac:dyDescent="0.3">
      <c r="G256" s="502"/>
      <c r="H256" s="501"/>
      <c r="I256" s="502"/>
      <c r="BA256" s="501"/>
      <c r="BM256" s="501"/>
      <c r="BN256" s="501"/>
    </row>
    <row r="257" spans="7:48" x14ac:dyDescent="0.3">
      <c r="G257" s="502"/>
      <c r="H257" s="501"/>
      <c r="I257" s="502"/>
    </row>
    <row r="258" spans="7:48" x14ac:dyDescent="0.3">
      <c r="G258" s="502"/>
      <c r="H258" s="501"/>
      <c r="I258" s="502"/>
    </row>
    <row r="259" spans="7:48" x14ac:dyDescent="0.3">
      <c r="G259" s="502"/>
      <c r="H259" s="501"/>
      <c r="I259" s="502"/>
    </row>
    <row r="260" spans="7:48" x14ac:dyDescent="0.3">
      <c r="G260" s="502"/>
      <c r="H260" s="501"/>
      <c r="I260" s="502"/>
    </row>
    <row r="261" spans="7:48" x14ac:dyDescent="0.3">
      <c r="G261" s="502"/>
      <c r="H261" s="501"/>
      <c r="I261" s="502"/>
    </row>
    <row r="262" spans="7:48" x14ac:dyDescent="0.3">
      <c r="G262" s="502"/>
      <c r="H262" s="501"/>
      <c r="I262" s="502"/>
    </row>
    <row r="263" spans="7:48" x14ac:dyDescent="0.3">
      <c r="G263" s="502"/>
      <c r="H263" s="501"/>
      <c r="I263" s="502"/>
    </row>
    <row r="264" spans="7:48" x14ac:dyDescent="0.3">
      <c r="G264" s="502"/>
      <c r="H264" s="501"/>
      <c r="I264" s="502"/>
    </row>
    <row r="265" spans="7:48" x14ac:dyDescent="0.3">
      <c r="G265" s="502"/>
      <c r="H265" s="501"/>
      <c r="I265" s="502"/>
      <c r="AV265" s="501"/>
    </row>
    <row r="266" spans="7:48" x14ac:dyDescent="0.3">
      <c r="G266" s="502"/>
      <c r="H266" s="501"/>
      <c r="I266" s="502"/>
    </row>
    <row r="267" spans="7:48" x14ac:dyDescent="0.3">
      <c r="G267" s="502"/>
      <c r="H267" s="501"/>
      <c r="I267" s="502"/>
    </row>
    <row r="268" spans="7:48" x14ac:dyDescent="0.3">
      <c r="G268" s="502"/>
      <c r="H268" s="501"/>
      <c r="I268" s="502"/>
    </row>
    <row r="269" spans="7:48" x14ac:dyDescent="0.3">
      <c r="G269" s="502"/>
      <c r="H269" s="501"/>
      <c r="I269" s="502"/>
    </row>
    <row r="270" spans="7:48" x14ac:dyDescent="0.3">
      <c r="G270" s="502"/>
      <c r="H270" s="501"/>
      <c r="I270" s="502"/>
    </row>
    <row r="271" spans="7:48" x14ac:dyDescent="0.3">
      <c r="G271" s="502"/>
      <c r="H271" s="501"/>
      <c r="I271" s="502"/>
    </row>
    <row r="272" spans="7:48" x14ac:dyDescent="0.3">
      <c r="G272" s="502"/>
      <c r="H272" s="501"/>
      <c r="I272" s="502"/>
    </row>
    <row r="273" spans="7:9" x14ac:dyDescent="0.3">
      <c r="G273" s="502"/>
      <c r="H273" s="501"/>
      <c r="I273" s="502"/>
    </row>
    <row r="274" spans="7:9" x14ac:dyDescent="0.3">
      <c r="G274" s="502"/>
      <c r="H274" s="501"/>
      <c r="I274" s="502"/>
    </row>
    <row r="275" spans="7:9" x14ac:dyDescent="0.3">
      <c r="G275" s="502"/>
      <c r="H275" s="501"/>
      <c r="I275" s="502"/>
    </row>
    <row r="276" spans="7:9" x14ac:dyDescent="0.3">
      <c r="G276" s="502"/>
      <c r="H276" s="501"/>
      <c r="I276" s="502"/>
    </row>
    <row r="313" spans="39:41" x14ac:dyDescent="0.3">
      <c r="AM313" s="501"/>
      <c r="AO313" s="501"/>
    </row>
    <row r="328" spans="41:43" x14ac:dyDescent="0.3">
      <c r="AO328" s="501"/>
      <c r="AQ328" s="501"/>
    </row>
    <row r="358" spans="31:33" x14ac:dyDescent="0.3">
      <c r="AE358" s="501"/>
      <c r="AF358" s="501"/>
      <c r="AG358" s="501"/>
    </row>
    <row r="369" spans="31:54" x14ac:dyDescent="0.3">
      <c r="BB369" s="501"/>
    </row>
    <row r="371" spans="31:54" x14ac:dyDescent="0.3">
      <c r="AE371" s="501"/>
      <c r="AF371" s="501"/>
      <c r="AG371" s="501"/>
      <c r="AI371" s="501"/>
      <c r="AJ371" s="501"/>
    </row>
    <row r="377" spans="31:54" x14ac:dyDescent="0.3">
      <c r="AK377" s="501"/>
      <c r="AL377" s="501"/>
      <c r="AM377" s="501"/>
      <c r="AN377" s="501"/>
      <c r="AO377" s="501"/>
    </row>
    <row r="380" spans="31:54" x14ac:dyDescent="0.3">
      <c r="AZ380" s="501"/>
    </row>
    <row r="392" spans="36:51" x14ac:dyDescent="0.3">
      <c r="AJ392" s="501"/>
      <c r="AY392" s="501"/>
    </row>
  </sheetData>
  <mergeCells count="3">
    <mergeCell ref="D2:E2"/>
    <mergeCell ref="F2:G2"/>
    <mergeCell ref="H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820FF-3E1A-C949-B23E-EFB8AF04A6D0}">
  <dimension ref="B2:AZ144"/>
  <sheetViews>
    <sheetView zoomScale="93" workbookViewId="0">
      <selection activeCell="F13" sqref="F13"/>
    </sheetView>
  </sheetViews>
  <sheetFormatPr defaultColWidth="11.19921875" defaultRowHeight="15.6" x14ac:dyDescent="0.3"/>
  <cols>
    <col min="1" max="1" width="2.69921875" customWidth="1"/>
    <col min="2" max="2" width="6.296875" customWidth="1"/>
    <col min="3" max="3" width="15.796875" bestFit="1" customWidth="1"/>
    <col min="4" max="4" width="14" bestFit="1" customWidth="1"/>
    <col min="5" max="5" width="10.796875" customWidth="1"/>
    <col min="6" max="6" width="11.5" customWidth="1"/>
    <col min="7" max="7" width="4.796875" customWidth="1"/>
    <col min="8" max="8" width="7.796875" customWidth="1"/>
    <col min="9" max="11" width="0" hidden="1" customWidth="1"/>
    <col min="12" max="14" width="12.796875" customWidth="1"/>
    <col min="15" max="15" width="3" customWidth="1"/>
    <col min="16" max="16" width="10.69921875" customWidth="1"/>
    <col min="20" max="20" width="3" customWidth="1"/>
    <col min="24" max="24" width="3.69921875" customWidth="1"/>
    <col min="25" max="25" width="6.19921875" customWidth="1"/>
    <col min="26" max="26" width="17.796875" hidden="1" customWidth="1"/>
    <col min="27" max="27" width="15" hidden="1" customWidth="1"/>
    <col min="28" max="28" width="17.796875" bestFit="1" customWidth="1"/>
    <col min="29" max="29" width="24.796875" bestFit="1" customWidth="1"/>
    <col min="30" max="30" width="4.69921875" customWidth="1"/>
    <col min="31" max="31" width="6" bestFit="1" customWidth="1"/>
    <col min="32" max="32" width="17.796875" bestFit="1" customWidth="1"/>
    <col min="33" max="33" width="24.796875" bestFit="1" customWidth="1"/>
    <col min="34" max="34" width="5" customWidth="1"/>
    <col min="42" max="42" width="3.296875" customWidth="1"/>
  </cols>
  <sheetData>
    <row r="2" spans="2:52" ht="21.6" thickBot="1" x14ac:dyDescent="0.45">
      <c r="B2" s="513" t="s">
        <v>224</v>
      </c>
      <c r="C2" s="513"/>
      <c r="D2" s="513"/>
      <c r="E2" s="513"/>
      <c r="F2" s="12" t="s">
        <v>265</v>
      </c>
      <c r="H2" s="546" t="s">
        <v>42</v>
      </c>
      <c r="I2" s="546"/>
      <c r="J2" s="546"/>
      <c r="K2" s="546"/>
      <c r="L2" s="546"/>
      <c r="M2" s="546"/>
      <c r="N2" s="546"/>
      <c r="O2" s="136"/>
      <c r="P2" s="136"/>
      <c r="Q2" s="136"/>
      <c r="R2" s="136"/>
      <c r="S2" s="136"/>
      <c r="T2" s="136"/>
      <c r="U2" s="136"/>
      <c r="V2" s="136"/>
      <c r="W2" s="136"/>
      <c r="X2" s="136"/>
      <c r="AQ2" s="519" t="s">
        <v>248</v>
      </c>
      <c r="AR2" s="520"/>
      <c r="AS2" s="520"/>
      <c r="AT2" s="520"/>
      <c r="AU2" s="520"/>
      <c r="AV2" s="520"/>
      <c r="AW2" s="520"/>
      <c r="AX2" s="520"/>
      <c r="AY2" s="520"/>
      <c r="AZ2" s="521"/>
    </row>
    <row r="3" spans="2:52" ht="22.95" customHeight="1" thickTop="1" x14ac:dyDescent="0.3">
      <c r="B3" s="135" t="s">
        <v>52</v>
      </c>
      <c r="C3" s="388" t="s">
        <v>209</v>
      </c>
      <c r="D3" s="388" t="s">
        <v>210</v>
      </c>
      <c r="E3" s="388" t="s">
        <v>211</v>
      </c>
      <c r="F3" s="388" t="s">
        <v>264</v>
      </c>
      <c r="H3" s="389" t="s">
        <v>52</v>
      </c>
      <c r="I3" s="390" t="s">
        <v>53</v>
      </c>
      <c r="J3" s="390" t="s">
        <v>54</v>
      </c>
      <c r="K3" s="390" t="s">
        <v>55</v>
      </c>
      <c r="L3" s="391" t="s">
        <v>53</v>
      </c>
      <c r="M3" s="391" t="s">
        <v>57</v>
      </c>
      <c r="N3" s="391" t="s">
        <v>55</v>
      </c>
      <c r="O3" s="136"/>
      <c r="P3" s="281"/>
      <c r="Q3" s="282">
        <v>1960</v>
      </c>
      <c r="R3" s="282">
        <v>1970</v>
      </c>
      <c r="S3" s="282">
        <v>1980</v>
      </c>
      <c r="T3" s="282">
        <v>1990</v>
      </c>
      <c r="U3" s="282">
        <v>2000</v>
      </c>
      <c r="V3" s="282">
        <v>2010</v>
      </c>
      <c r="W3" s="282">
        <v>2020</v>
      </c>
      <c r="X3" s="136"/>
      <c r="Y3" s="52" t="s">
        <v>52</v>
      </c>
      <c r="Z3" t="s">
        <v>228</v>
      </c>
      <c r="AA3" t="s">
        <v>227</v>
      </c>
      <c r="AB3" t="s">
        <v>229</v>
      </c>
      <c r="AC3" t="s">
        <v>230</v>
      </c>
      <c r="AE3" s="52" t="s">
        <v>52</v>
      </c>
      <c r="AF3" t="s">
        <v>229</v>
      </c>
      <c r="AG3" t="s">
        <v>230</v>
      </c>
      <c r="AQ3" s="351" t="s">
        <v>52</v>
      </c>
      <c r="AR3" s="350" t="s">
        <v>235</v>
      </c>
      <c r="AS3" s="350" t="s">
        <v>236</v>
      </c>
      <c r="AT3" s="350" t="s">
        <v>237</v>
      </c>
      <c r="AU3" s="350" t="s">
        <v>238</v>
      </c>
      <c r="AV3" s="350" t="s">
        <v>239</v>
      </c>
      <c r="AW3" s="350" t="s">
        <v>247</v>
      </c>
      <c r="AX3" s="350" t="s">
        <v>240</v>
      </c>
      <c r="AY3" s="350" t="s">
        <v>241</v>
      </c>
      <c r="AZ3" s="352" t="s">
        <v>242</v>
      </c>
    </row>
    <row r="4" spans="2:52" ht="22.95" customHeight="1" x14ac:dyDescent="0.3">
      <c r="B4" s="47">
        <v>1950</v>
      </c>
      <c r="C4" s="482" t="s">
        <v>192</v>
      </c>
      <c r="D4" s="482" t="s">
        <v>192</v>
      </c>
      <c r="E4" s="482" t="s">
        <v>192</v>
      </c>
      <c r="F4" s="30">
        <v>46.133000000000003</v>
      </c>
      <c r="H4" s="132">
        <v>1991</v>
      </c>
      <c r="I4" s="131">
        <v>59.700000760000002</v>
      </c>
      <c r="J4" s="131">
        <v>21.399999619999999</v>
      </c>
      <c r="K4" s="131">
        <v>18.899999619999999</v>
      </c>
      <c r="L4" s="134">
        <f>I4/100</f>
        <v>0.59700000760000005</v>
      </c>
      <c r="M4" s="134">
        <f>J4/100</f>
        <v>0.21399999619999999</v>
      </c>
      <c r="N4" s="134">
        <f>K4/100</f>
        <v>0.18899999619999999</v>
      </c>
      <c r="O4" s="136"/>
      <c r="P4" s="143" t="s">
        <v>212</v>
      </c>
      <c r="Q4" s="284">
        <v>21</v>
      </c>
      <c r="R4" s="284">
        <v>33</v>
      </c>
      <c r="S4" s="284">
        <v>18</v>
      </c>
      <c r="T4" s="284">
        <v>21</v>
      </c>
      <c r="U4" s="284">
        <v>14</v>
      </c>
      <c r="V4" s="284">
        <v>12</v>
      </c>
      <c r="W4" s="284">
        <v>9</v>
      </c>
      <c r="X4" s="136"/>
      <c r="Y4" s="52">
        <v>1975</v>
      </c>
      <c r="Z4" s="307">
        <v>31.95</v>
      </c>
      <c r="AA4">
        <v>5.01</v>
      </c>
      <c r="AB4" s="306">
        <f>Z4/100</f>
        <v>0.31950000000000001</v>
      </c>
      <c r="AC4" s="306">
        <f>AA4/100</f>
        <v>5.0099999999999999E-2</v>
      </c>
      <c r="AE4" s="545">
        <v>1975</v>
      </c>
      <c r="AF4" s="307">
        <f>Z4/100</f>
        <v>0.31950000000000001</v>
      </c>
      <c r="AG4" s="312">
        <f>AA4/100</f>
        <v>5.0099999999999999E-2</v>
      </c>
      <c r="AH4" s="306"/>
      <c r="AI4" s="306"/>
      <c r="AQ4" s="353">
        <v>1960</v>
      </c>
      <c r="AR4">
        <v>325931004</v>
      </c>
      <c r="AS4">
        <v>341138996</v>
      </c>
      <c r="AT4">
        <f t="shared" ref="AT4:AT35" si="0">SUM(AR4:AS4)</f>
        <v>667070000</v>
      </c>
      <c r="AU4">
        <v>179910412</v>
      </c>
      <c r="AV4">
        <v>191567792</v>
      </c>
      <c r="AW4">
        <f t="shared" ref="AW4:AW35" si="1">SUM(AU4:AV4)</f>
        <v>371478204</v>
      </c>
      <c r="AX4" s="354">
        <f t="shared" ref="AX4:AX35" si="2">AU4/AT4</f>
        <v>0.26970244801894855</v>
      </c>
      <c r="AY4" s="354">
        <f t="shared" ref="AY4:AY35" si="3">AV4/AT4</f>
        <v>0.28717794534306745</v>
      </c>
      <c r="AZ4" s="355">
        <f t="shared" ref="AZ4:AZ35" si="4">SUM(AX4:AY4)</f>
        <v>0.556880393362016</v>
      </c>
    </row>
    <row r="5" spans="2:52" x14ac:dyDescent="0.3">
      <c r="B5" s="47">
        <v>1951</v>
      </c>
      <c r="C5" s="482" t="s">
        <v>192</v>
      </c>
      <c r="D5" s="482" t="s">
        <v>192</v>
      </c>
      <c r="E5" s="482" t="s">
        <v>192</v>
      </c>
      <c r="F5" s="30">
        <v>44.920999999999999</v>
      </c>
      <c r="H5" s="132">
        <v>1992</v>
      </c>
      <c r="I5" s="131">
        <v>58.5</v>
      </c>
      <c r="J5" s="131">
        <v>21.700000760000002</v>
      </c>
      <c r="K5" s="131">
        <v>19.799999239999998</v>
      </c>
      <c r="L5" s="134">
        <f t="shared" ref="L5:L32" si="5">I5/100</f>
        <v>0.58499999999999996</v>
      </c>
      <c r="M5" s="134">
        <f t="shared" ref="M5:M32" si="6">J5/100</f>
        <v>0.21700000760000002</v>
      </c>
      <c r="N5" s="134">
        <f t="shared" ref="N5:N32" si="7">K5/100</f>
        <v>0.19799999239999999</v>
      </c>
      <c r="O5" s="136"/>
      <c r="P5" s="143" t="s">
        <v>209</v>
      </c>
      <c r="Q5" s="284">
        <v>33</v>
      </c>
      <c r="R5" s="284">
        <v>57</v>
      </c>
      <c r="S5" s="285">
        <v>64.42</v>
      </c>
      <c r="T5" s="285">
        <v>68.004999999999995</v>
      </c>
      <c r="U5" s="285">
        <v>71.881</v>
      </c>
      <c r="V5" s="285">
        <v>75.599000000000004</v>
      </c>
      <c r="W5" s="285">
        <v>78.076999999999998</v>
      </c>
      <c r="X5" s="136"/>
      <c r="Y5" s="52">
        <v>1976</v>
      </c>
      <c r="Z5" s="308">
        <v>32.36</v>
      </c>
      <c r="AA5">
        <v>5.0080200000000001</v>
      </c>
      <c r="AB5" s="306">
        <f t="shared" ref="AB5:AB49" si="8">Z5/100</f>
        <v>0.3236</v>
      </c>
      <c r="AC5" s="306">
        <f t="shared" ref="AC5:AC49" si="9">AA5/100</f>
        <v>5.0080199999999998E-2</v>
      </c>
      <c r="AE5" s="545"/>
      <c r="AF5" s="307"/>
      <c r="AG5" s="312">
        <f t="shared" ref="AG5:AG49" si="10">AA5/100</f>
        <v>5.0080199999999998E-2</v>
      </c>
      <c r="AH5" s="306"/>
      <c r="AI5" s="306"/>
      <c r="AQ5" s="353">
        <v>1961</v>
      </c>
      <c r="AR5">
        <v>322879907</v>
      </c>
      <c r="AS5">
        <v>337450093</v>
      </c>
      <c r="AT5">
        <f t="shared" si="0"/>
        <v>660330000</v>
      </c>
      <c r="AU5">
        <v>179641721</v>
      </c>
      <c r="AV5">
        <v>191003265</v>
      </c>
      <c r="AW5">
        <f t="shared" si="1"/>
        <v>370644986</v>
      </c>
      <c r="AX5" s="354">
        <f t="shared" si="2"/>
        <v>0.27204840155679738</v>
      </c>
      <c r="AY5" s="354">
        <f t="shared" si="3"/>
        <v>0.28925425923401937</v>
      </c>
      <c r="AZ5" s="355">
        <f t="shared" si="4"/>
        <v>0.5613026607908167</v>
      </c>
    </row>
    <row r="6" spans="2:52" ht="22.95" customHeight="1" x14ac:dyDescent="0.3">
      <c r="B6" s="47">
        <v>1952</v>
      </c>
      <c r="C6" s="482" t="s">
        <v>192</v>
      </c>
      <c r="D6" s="482" t="s">
        <v>192</v>
      </c>
      <c r="E6" s="482" t="s">
        <v>192</v>
      </c>
      <c r="F6" s="30">
        <v>43.71</v>
      </c>
      <c r="H6" s="132">
        <v>1993</v>
      </c>
      <c r="I6" s="131">
        <v>56.400001529999997</v>
      </c>
      <c r="J6" s="131">
        <v>22.399999619999999</v>
      </c>
      <c r="K6" s="131">
        <v>21.200000760000002</v>
      </c>
      <c r="L6" s="134">
        <f t="shared" si="5"/>
        <v>0.56400001529999999</v>
      </c>
      <c r="M6" s="134">
        <f t="shared" si="6"/>
        <v>0.2239999962</v>
      </c>
      <c r="N6" s="134">
        <f t="shared" si="7"/>
        <v>0.21200000760000001</v>
      </c>
      <c r="O6" s="136"/>
      <c r="P6" s="146" t="s">
        <v>210</v>
      </c>
      <c r="Q6" s="286" t="s">
        <v>56</v>
      </c>
      <c r="R6" s="287">
        <v>83.1</v>
      </c>
      <c r="S6" s="287">
        <v>46.9</v>
      </c>
      <c r="T6" s="287">
        <v>42.7</v>
      </c>
      <c r="U6" s="287">
        <v>30</v>
      </c>
      <c r="V6" s="287">
        <v>12.5</v>
      </c>
      <c r="W6" s="287">
        <v>5.5</v>
      </c>
      <c r="X6" s="136"/>
      <c r="Y6" s="52">
        <v>1977</v>
      </c>
      <c r="Z6" s="309">
        <v>28.99</v>
      </c>
      <c r="AA6">
        <v>4.9684355</v>
      </c>
      <c r="AB6" s="306">
        <f t="shared" si="8"/>
        <v>0.28989999999999999</v>
      </c>
      <c r="AC6" s="306">
        <f t="shared" si="9"/>
        <v>4.9684354999999999E-2</v>
      </c>
      <c r="AE6" s="545"/>
      <c r="AF6" s="307"/>
      <c r="AG6" s="312">
        <f t="shared" si="10"/>
        <v>4.9684354999999999E-2</v>
      </c>
      <c r="AH6" s="306"/>
      <c r="AI6" s="306"/>
      <c r="AQ6" s="353">
        <v>1962</v>
      </c>
      <c r="AR6">
        <v>325743240</v>
      </c>
      <c r="AS6">
        <v>340026760</v>
      </c>
      <c r="AT6">
        <f t="shared" si="0"/>
        <v>665770000</v>
      </c>
      <c r="AU6">
        <v>181269318</v>
      </c>
      <c r="AV6">
        <v>192647304</v>
      </c>
      <c r="AW6">
        <f t="shared" si="1"/>
        <v>373916622</v>
      </c>
      <c r="AX6" s="354">
        <f t="shared" si="2"/>
        <v>0.27227018039262807</v>
      </c>
      <c r="AY6" s="354">
        <f t="shared" si="3"/>
        <v>0.28936014539555704</v>
      </c>
      <c r="AZ6" s="355">
        <f t="shared" si="4"/>
        <v>0.56163032578818517</v>
      </c>
    </row>
    <row r="7" spans="2:52" ht="22.95" customHeight="1" x14ac:dyDescent="0.3">
      <c r="B7" s="47">
        <v>1953</v>
      </c>
      <c r="C7" s="482" t="s">
        <v>192</v>
      </c>
      <c r="D7" s="482" t="s">
        <v>192</v>
      </c>
      <c r="E7" s="482" t="s">
        <v>192</v>
      </c>
      <c r="F7" s="30">
        <v>42.497999999999998</v>
      </c>
      <c r="H7" s="132">
        <v>1994</v>
      </c>
      <c r="I7" s="131">
        <v>54.299999239999998</v>
      </c>
      <c r="J7" s="131">
        <v>22.700000760000002</v>
      </c>
      <c r="K7" s="131">
        <v>23</v>
      </c>
      <c r="L7" s="134">
        <f t="shared" si="5"/>
        <v>0.54299999239999996</v>
      </c>
      <c r="M7" s="134">
        <f t="shared" si="6"/>
        <v>0.22700000760000003</v>
      </c>
      <c r="N7" s="134">
        <f t="shared" si="7"/>
        <v>0.23</v>
      </c>
      <c r="O7" s="136"/>
      <c r="P7" s="143" t="s">
        <v>213</v>
      </c>
      <c r="Q7" s="288" t="s">
        <v>56</v>
      </c>
      <c r="R7" s="289">
        <f>(R4-Q4)/Q4</f>
        <v>0.5714285714285714</v>
      </c>
      <c r="S7" s="289">
        <f t="shared" ref="S7:W9" si="11">(S4-R4)/R4</f>
        <v>-0.45454545454545453</v>
      </c>
      <c r="T7" s="289">
        <f t="shared" si="11"/>
        <v>0.16666666666666666</v>
      </c>
      <c r="U7" s="289">
        <f t="shared" si="11"/>
        <v>-0.33333333333333331</v>
      </c>
      <c r="V7" s="289">
        <f t="shared" si="11"/>
        <v>-0.14285714285714285</v>
      </c>
      <c r="W7" s="289">
        <f t="shared" si="11"/>
        <v>-0.25</v>
      </c>
      <c r="X7" s="136"/>
      <c r="Y7" s="52">
        <v>1978</v>
      </c>
      <c r="Z7" s="307">
        <v>27.69</v>
      </c>
      <c r="AA7">
        <v>4.9132860000000003</v>
      </c>
      <c r="AB7" s="306">
        <f t="shared" si="8"/>
        <v>0.27690000000000003</v>
      </c>
      <c r="AC7" s="306">
        <f t="shared" si="9"/>
        <v>4.913286E-2</v>
      </c>
      <c r="AE7" s="545"/>
      <c r="AF7" s="307"/>
      <c r="AG7" s="312">
        <f t="shared" si="10"/>
        <v>4.913286E-2</v>
      </c>
      <c r="AH7" s="306"/>
      <c r="AI7" s="306"/>
      <c r="AQ7" s="353">
        <v>1963</v>
      </c>
      <c r="AR7">
        <v>334009147</v>
      </c>
      <c r="AS7">
        <v>348325853</v>
      </c>
      <c r="AT7">
        <f t="shared" si="0"/>
        <v>682335000</v>
      </c>
      <c r="AU7">
        <v>183917210</v>
      </c>
      <c r="AV7">
        <v>195407734</v>
      </c>
      <c r="AW7">
        <f t="shared" si="1"/>
        <v>379324944</v>
      </c>
      <c r="AX7" s="354">
        <f t="shared" si="2"/>
        <v>0.26954092930891715</v>
      </c>
      <c r="AY7" s="354">
        <f t="shared" si="3"/>
        <v>0.28638093311936219</v>
      </c>
      <c r="AZ7" s="355">
        <f t="shared" si="4"/>
        <v>0.55592186242827935</v>
      </c>
    </row>
    <row r="8" spans="2:52" x14ac:dyDescent="0.3">
      <c r="B8" s="47">
        <v>1954</v>
      </c>
      <c r="C8" s="482" t="s">
        <v>192</v>
      </c>
      <c r="D8" s="482" t="s">
        <v>192</v>
      </c>
      <c r="E8" s="482" t="s">
        <v>192</v>
      </c>
      <c r="F8" s="30">
        <v>41.286000000000001</v>
      </c>
      <c r="H8" s="132">
        <v>1995</v>
      </c>
      <c r="I8" s="131">
        <v>52.200000760000002</v>
      </c>
      <c r="J8" s="131">
        <v>23</v>
      </c>
      <c r="K8" s="131">
        <v>24.799999239999998</v>
      </c>
      <c r="L8" s="134">
        <f t="shared" si="5"/>
        <v>0.52200000759999998</v>
      </c>
      <c r="M8" s="134">
        <f t="shared" si="6"/>
        <v>0.23</v>
      </c>
      <c r="N8" s="134">
        <f t="shared" si="7"/>
        <v>0.24799999239999998</v>
      </c>
      <c r="O8" s="136"/>
      <c r="P8" s="143" t="s">
        <v>214</v>
      </c>
      <c r="Q8" s="288" t="s">
        <v>56</v>
      </c>
      <c r="R8" s="289">
        <f>(R5-Q5)/Q5</f>
        <v>0.72727272727272729</v>
      </c>
      <c r="S8" s="289">
        <f t="shared" si="11"/>
        <v>0.13017543859649125</v>
      </c>
      <c r="T8" s="289">
        <f t="shared" si="11"/>
        <v>5.56504191244954E-2</v>
      </c>
      <c r="U8" s="289">
        <f t="shared" si="11"/>
        <v>5.699580913168157E-2</v>
      </c>
      <c r="V8" s="289">
        <f t="shared" si="11"/>
        <v>5.1724377791071405E-2</v>
      </c>
      <c r="W8" s="289">
        <f t="shared" si="11"/>
        <v>3.2778211352001936E-2</v>
      </c>
      <c r="X8" s="136"/>
      <c r="Y8" s="52">
        <v>1979</v>
      </c>
      <c r="Z8" s="307">
        <v>30.7</v>
      </c>
      <c r="AA8">
        <v>5.2144705</v>
      </c>
      <c r="AB8" s="306">
        <f t="shared" si="8"/>
        <v>0.307</v>
      </c>
      <c r="AC8" s="306">
        <f t="shared" si="9"/>
        <v>5.2144705E-2</v>
      </c>
      <c r="AE8" s="545"/>
      <c r="AF8" s="307"/>
      <c r="AG8" s="312">
        <f t="shared" si="10"/>
        <v>5.2144705E-2</v>
      </c>
      <c r="AH8" s="306"/>
      <c r="AI8" s="306"/>
      <c r="AQ8" s="353">
        <v>1964</v>
      </c>
      <c r="AR8">
        <v>341994742</v>
      </c>
      <c r="AS8">
        <v>356360258</v>
      </c>
      <c r="AT8">
        <f t="shared" si="0"/>
        <v>698355000</v>
      </c>
      <c r="AU8">
        <v>186557791</v>
      </c>
      <c r="AV8">
        <v>198050392</v>
      </c>
      <c r="AW8">
        <f t="shared" si="1"/>
        <v>384608183</v>
      </c>
      <c r="AX8" s="354">
        <f t="shared" si="2"/>
        <v>0.26713890643011073</v>
      </c>
      <c r="AY8" s="354">
        <f t="shared" si="3"/>
        <v>0.28359558104402488</v>
      </c>
      <c r="AZ8" s="355">
        <f t="shared" si="4"/>
        <v>0.55073448747413556</v>
      </c>
    </row>
    <row r="9" spans="2:52" ht="22.95" customHeight="1" x14ac:dyDescent="0.3">
      <c r="B9" s="47">
        <v>1955</v>
      </c>
      <c r="C9" s="482" t="s">
        <v>192</v>
      </c>
      <c r="D9" s="482" t="s">
        <v>192</v>
      </c>
      <c r="E9" s="482" t="s">
        <v>192</v>
      </c>
      <c r="F9" s="30">
        <v>40.075000000000003</v>
      </c>
      <c r="H9" s="132">
        <v>1996</v>
      </c>
      <c r="I9" s="131">
        <v>50.5</v>
      </c>
      <c r="J9" s="131">
        <v>23.5</v>
      </c>
      <c r="K9" s="131">
        <v>26</v>
      </c>
      <c r="L9" s="134">
        <f t="shared" si="5"/>
        <v>0.505</v>
      </c>
      <c r="M9" s="134">
        <f t="shared" si="6"/>
        <v>0.23499999999999999</v>
      </c>
      <c r="N9" s="134">
        <f t="shared" si="7"/>
        <v>0.26</v>
      </c>
      <c r="O9" s="136"/>
      <c r="P9" s="146" t="s">
        <v>215</v>
      </c>
      <c r="Q9" s="290" t="s">
        <v>56</v>
      </c>
      <c r="R9" s="291" t="s">
        <v>56</v>
      </c>
      <c r="S9" s="291">
        <f t="shared" si="11"/>
        <v>-0.43561973525872438</v>
      </c>
      <c r="T9" s="291">
        <f t="shared" si="11"/>
        <v>-8.9552238805970061E-2</v>
      </c>
      <c r="U9" s="291">
        <f t="shared" si="11"/>
        <v>-0.29742388758782207</v>
      </c>
      <c r="V9" s="291">
        <f t="shared" si="11"/>
        <v>-0.58333333333333337</v>
      </c>
      <c r="W9" s="291">
        <f t="shared" si="11"/>
        <v>-0.56000000000000005</v>
      </c>
      <c r="X9" s="136"/>
      <c r="Y9" s="52">
        <v>1980</v>
      </c>
      <c r="Z9" s="307">
        <v>29.63</v>
      </c>
      <c r="AA9">
        <v>5.1372964999999997</v>
      </c>
      <c r="AB9" s="306">
        <f t="shared" si="8"/>
        <v>0.29630000000000001</v>
      </c>
      <c r="AC9" s="306">
        <f t="shared" si="9"/>
        <v>5.1372965E-2</v>
      </c>
      <c r="AE9" s="545">
        <v>1980</v>
      </c>
      <c r="AF9" s="307">
        <f>Z9/100</f>
        <v>0.29630000000000001</v>
      </c>
      <c r="AG9" s="312">
        <f t="shared" si="10"/>
        <v>5.1372965E-2</v>
      </c>
      <c r="AH9" s="306"/>
      <c r="AI9" s="306"/>
      <c r="AQ9" s="353">
        <v>1965</v>
      </c>
      <c r="AR9">
        <v>350380356</v>
      </c>
      <c r="AS9">
        <v>364804644</v>
      </c>
      <c r="AT9">
        <f t="shared" si="0"/>
        <v>715185000</v>
      </c>
      <c r="AU9">
        <v>190487230</v>
      </c>
      <c r="AV9">
        <v>201971971</v>
      </c>
      <c r="AW9">
        <f t="shared" si="1"/>
        <v>392459201</v>
      </c>
      <c r="AX9" s="354">
        <f t="shared" si="2"/>
        <v>0.26634679138964046</v>
      </c>
      <c r="AY9" s="354">
        <f t="shared" si="3"/>
        <v>0.28240521123905005</v>
      </c>
      <c r="AZ9" s="355">
        <f t="shared" si="4"/>
        <v>0.54875200262869051</v>
      </c>
    </row>
    <row r="10" spans="2:52" ht="16.2" thickBot="1" x14ac:dyDescent="0.35">
      <c r="B10" s="47">
        <v>1956</v>
      </c>
      <c r="C10" s="482" t="s">
        <v>192</v>
      </c>
      <c r="D10" s="482" t="s">
        <v>192</v>
      </c>
      <c r="E10" s="482" t="s">
        <v>192</v>
      </c>
      <c r="F10" s="30">
        <v>38.863</v>
      </c>
      <c r="H10" s="132">
        <v>1997</v>
      </c>
      <c r="I10" s="131">
        <v>49.900001529999997</v>
      </c>
      <c r="J10" s="131">
        <v>23.700000760000002</v>
      </c>
      <c r="K10" s="131">
        <v>26.399999619999999</v>
      </c>
      <c r="L10" s="134">
        <f t="shared" si="5"/>
        <v>0.49900001529999999</v>
      </c>
      <c r="M10" s="134">
        <f t="shared" si="6"/>
        <v>0.23700000760000001</v>
      </c>
      <c r="N10" s="134">
        <f t="shared" si="7"/>
        <v>0.26399999619999998</v>
      </c>
      <c r="O10" s="136"/>
      <c r="P10" s="136"/>
      <c r="Q10" s="137"/>
      <c r="R10" s="137"/>
      <c r="S10" s="137"/>
      <c r="T10" s="137"/>
      <c r="U10" s="136"/>
      <c r="V10" s="136"/>
      <c r="W10" s="136"/>
      <c r="X10" s="136"/>
      <c r="Y10" s="52">
        <v>1981</v>
      </c>
      <c r="Z10" s="307">
        <v>31.32</v>
      </c>
      <c r="AA10">
        <v>5.4958795</v>
      </c>
      <c r="AB10" s="306">
        <f t="shared" si="8"/>
        <v>0.31319999999999998</v>
      </c>
      <c r="AC10" s="306">
        <f t="shared" si="9"/>
        <v>5.4958794999999998E-2</v>
      </c>
      <c r="AE10" s="545"/>
      <c r="AF10" s="307"/>
      <c r="AG10" s="312">
        <f t="shared" si="10"/>
        <v>5.4958794999999998E-2</v>
      </c>
      <c r="AH10" s="306"/>
      <c r="AI10" s="306"/>
      <c r="AQ10" s="353">
        <v>1966</v>
      </c>
      <c r="AR10">
        <v>360413808</v>
      </c>
      <c r="AS10">
        <v>374986192</v>
      </c>
      <c r="AT10">
        <f t="shared" si="0"/>
        <v>735400000</v>
      </c>
      <c r="AU10">
        <v>195813468</v>
      </c>
      <c r="AV10">
        <v>207343389</v>
      </c>
      <c r="AW10">
        <f t="shared" si="1"/>
        <v>403156857</v>
      </c>
      <c r="AX10" s="354">
        <f t="shared" si="2"/>
        <v>0.2662679738917596</v>
      </c>
      <c r="AY10" s="354">
        <f t="shared" si="3"/>
        <v>0.28194640875713894</v>
      </c>
      <c r="AZ10" s="355">
        <f t="shared" si="4"/>
        <v>0.54821438264889855</v>
      </c>
    </row>
    <row r="11" spans="2:52" ht="22.95" customHeight="1" thickTop="1" x14ac:dyDescent="0.3">
      <c r="B11" s="47">
        <v>1957</v>
      </c>
      <c r="C11" s="482" t="s">
        <v>192</v>
      </c>
      <c r="D11" s="482" t="s">
        <v>192</v>
      </c>
      <c r="E11" s="482" t="s">
        <v>192</v>
      </c>
      <c r="F11" s="30">
        <v>37.652000000000001</v>
      </c>
      <c r="H11" s="132">
        <v>1998</v>
      </c>
      <c r="I11" s="131">
        <v>49.799999239999998</v>
      </c>
      <c r="J11" s="131">
        <v>23.5</v>
      </c>
      <c r="K11" s="131">
        <v>26.700000760000002</v>
      </c>
      <c r="L11" s="134">
        <f t="shared" si="5"/>
        <v>0.49799999239999998</v>
      </c>
      <c r="M11" s="134">
        <f t="shared" si="6"/>
        <v>0.23499999999999999</v>
      </c>
      <c r="N11" s="134">
        <f t="shared" si="7"/>
        <v>0.26700000760000003</v>
      </c>
      <c r="O11" s="136"/>
      <c r="P11" s="292"/>
      <c r="Q11" s="548" t="s">
        <v>216</v>
      </c>
      <c r="R11" s="548"/>
      <c r="S11" s="548"/>
      <c r="T11" s="293"/>
      <c r="U11" s="548" t="s">
        <v>217</v>
      </c>
      <c r="V11" s="548"/>
      <c r="W11" s="548"/>
      <c r="X11" s="136"/>
      <c r="Y11" s="52">
        <v>1982</v>
      </c>
      <c r="Z11" s="307">
        <v>32.79</v>
      </c>
      <c r="AA11">
        <v>6.1295545000000002</v>
      </c>
      <c r="AB11" s="306">
        <f t="shared" si="8"/>
        <v>0.32789999999999997</v>
      </c>
      <c r="AC11" s="306">
        <f t="shared" si="9"/>
        <v>6.1295545E-2</v>
      </c>
      <c r="AE11" s="545"/>
      <c r="AF11" s="307"/>
      <c r="AG11" s="312">
        <f t="shared" si="10"/>
        <v>6.1295545E-2</v>
      </c>
      <c r="AH11" s="306"/>
      <c r="AI11" s="306"/>
      <c r="AQ11" s="353">
        <v>1967</v>
      </c>
      <c r="AR11">
        <v>369907738</v>
      </c>
      <c r="AS11">
        <v>384642262</v>
      </c>
      <c r="AT11">
        <f t="shared" si="0"/>
        <v>754550000</v>
      </c>
      <c r="AU11">
        <v>201724923</v>
      </c>
      <c r="AV11">
        <v>213357702</v>
      </c>
      <c r="AW11">
        <f t="shared" si="1"/>
        <v>415082625</v>
      </c>
      <c r="AX11" s="354">
        <f t="shared" si="2"/>
        <v>0.26734467298389769</v>
      </c>
      <c r="AY11" s="354">
        <f t="shared" si="3"/>
        <v>0.28276151613544498</v>
      </c>
      <c r="AZ11" s="355">
        <f t="shared" si="4"/>
        <v>0.55010618911934261</v>
      </c>
    </row>
    <row r="12" spans="2:52" ht="22.95" customHeight="1" x14ac:dyDescent="0.3">
      <c r="B12" s="47">
        <v>1958</v>
      </c>
      <c r="C12" s="482" t="s">
        <v>192</v>
      </c>
      <c r="D12" s="482" t="s">
        <v>192</v>
      </c>
      <c r="E12" s="482" t="s">
        <v>192</v>
      </c>
      <c r="F12" s="30">
        <v>36.44</v>
      </c>
      <c r="H12" s="132">
        <v>1999</v>
      </c>
      <c r="I12" s="131">
        <v>50.099998470000003</v>
      </c>
      <c r="J12" s="131">
        <v>23</v>
      </c>
      <c r="K12" s="131">
        <v>26.899999619999999</v>
      </c>
      <c r="L12" s="134">
        <f t="shared" si="5"/>
        <v>0.50099998470000007</v>
      </c>
      <c r="M12" s="134">
        <f t="shared" si="6"/>
        <v>0.23</v>
      </c>
      <c r="N12" s="134">
        <f t="shared" si="7"/>
        <v>0.26899999619999998</v>
      </c>
      <c r="O12" s="136"/>
      <c r="P12" s="294"/>
      <c r="Q12" s="148">
        <v>1960</v>
      </c>
      <c r="R12" s="148">
        <v>1980</v>
      </c>
      <c r="S12" s="148">
        <v>2000</v>
      </c>
      <c r="T12" s="295"/>
      <c r="U12" s="148">
        <v>1960</v>
      </c>
      <c r="V12" s="148">
        <v>1980</v>
      </c>
      <c r="W12" s="148">
        <v>2000</v>
      </c>
      <c r="X12" s="136"/>
      <c r="Y12" s="52">
        <v>1983</v>
      </c>
      <c r="Z12" s="310">
        <v>32.57</v>
      </c>
      <c r="AA12">
        <v>6.6401465000000002</v>
      </c>
      <c r="AB12" s="306">
        <f t="shared" si="8"/>
        <v>0.32569999999999999</v>
      </c>
      <c r="AC12" s="306">
        <f t="shared" si="9"/>
        <v>6.6401465000000007E-2</v>
      </c>
      <c r="AE12" s="545"/>
      <c r="AF12" s="307"/>
      <c r="AG12" s="312">
        <f t="shared" si="10"/>
        <v>6.6401465000000007E-2</v>
      </c>
      <c r="AH12" s="306"/>
      <c r="AI12" s="306"/>
      <c r="AQ12" s="353">
        <v>1968</v>
      </c>
      <c r="AR12">
        <v>379774515</v>
      </c>
      <c r="AS12">
        <v>394735485</v>
      </c>
      <c r="AT12">
        <f t="shared" si="0"/>
        <v>774510000</v>
      </c>
      <c r="AU12">
        <v>207863542</v>
      </c>
      <c r="AV12">
        <v>219648246</v>
      </c>
      <c r="AW12">
        <f t="shared" si="1"/>
        <v>427511788</v>
      </c>
      <c r="AX12" s="354">
        <f t="shared" si="2"/>
        <v>0.26838070780235246</v>
      </c>
      <c r="AY12" s="354">
        <f t="shared" si="3"/>
        <v>0.28359639772243095</v>
      </c>
      <c r="AZ12" s="355">
        <f t="shared" si="4"/>
        <v>0.55197710552478341</v>
      </c>
    </row>
    <row r="13" spans="2:52" ht="22.95" customHeight="1" x14ac:dyDescent="0.3">
      <c r="B13" s="47">
        <v>1959</v>
      </c>
      <c r="C13" s="482" t="s">
        <v>192</v>
      </c>
      <c r="D13" s="482" t="s">
        <v>192</v>
      </c>
      <c r="E13" s="482" t="s">
        <v>192</v>
      </c>
      <c r="F13" s="30">
        <v>37.033999999999999</v>
      </c>
      <c r="H13" s="132">
        <v>2000</v>
      </c>
      <c r="I13" s="131">
        <v>50.009998320000001</v>
      </c>
      <c r="J13" s="131">
        <v>22.5</v>
      </c>
      <c r="K13" s="131">
        <v>27.489999770000001</v>
      </c>
      <c r="L13" s="134">
        <f t="shared" si="5"/>
        <v>0.50009998320000004</v>
      </c>
      <c r="M13" s="134">
        <f t="shared" si="6"/>
        <v>0.22500000000000001</v>
      </c>
      <c r="N13" s="134">
        <f t="shared" si="7"/>
        <v>0.27489999770000001</v>
      </c>
      <c r="O13" s="136"/>
      <c r="P13" s="143" t="s">
        <v>218</v>
      </c>
      <c r="Q13" s="284">
        <v>1.4</v>
      </c>
      <c r="R13" s="284">
        <v>2.9</v>
      </c>
      <c r="S13" s="284">
        <v>4.5</v>
      </c>
      <c r="T13" s="284"/>
      <c r="U13" s="284">
        <v>72</v>
      </c>
      <c r="V13" s="284">
        <v>56</v>
      </c>
      <c r="W13" s="284">
        <v>43</v>
      </c>
      <c r="X13" s="136"/>
      <c r="Y13" s="52">
        <v>1984</v>
      </c>
      <c r="Z13" s="311">
        <v>21.54</v>
      </c>
      <c r="AA13">
        <v>7.4953969999999996</v>
      </c>
      <c r="AB13" s="306">
        <f t="shared" si="8"/>
        <v>0.21539999999999998</v>
      </c>
      <c r="AC13" s="306">
        <f t="shared" si="9"/>
        <v>7.4953969999999995E-2</v>
      </c>
      <c r="AE13" s="545"/>
      <c r="AF13" s="307"/>
      <c r="AG13" s="312">
        <f t="shared" si="10"/>
        <v>7.4953969999999995E-2</v>
      </c>
      <c r="AH13" s="306"/>
      <c r="AI13" s="306"/>
      <c r="AQ13" s="353">
        <v>1969</v>
      </c>
      <c r="AR13">
        <v>390378367</v>
      </c>
      <c r="AS13">
        <v>405646633</v>
      </c>
      <c r="AT13">
        <f t="shared" si="0"/>
        <v>796025000</v>
      </c>
      <c r="AU13">
        <v>213950510</v>
      </c>
      <c r="AV13">
        <v>225934711</v>
      </c>
      <c r="AW13">
        <f t="shared" si="1"/>
        <v>439885221</v>
      </c>
      <c r="AX13" s="354">
        <f t="shared" si="2"/>
        <v>0.26877360635658426</v>
      </c>
      <c r="AY13" s="354">
        <f t="shared" si="3"/>
        <v>0.28382866241638138</v>
      </c>
      <c r="AZ13" s="355">
        <f t="shared" si="4"/>
        <v>0.5526022687729657</v>
      </c>
    </row>
    <row r="14" spans="2:52" ht="16.05" customHeight="1" x14ac:dyDescent="0.3">
      <c r="B14" s="52">
        <v>1960</v>
      </c>
      <c r="C14" s="30">
        <v>33.274999999999999</v>
      </c>
      <c r="D14" s="280">
        <v>83.1</v>
      </c>
      <c r="E14" s="30">
        <v>20.86</v>
      </c>
      <c r="F14" s="30">
        <v>37.628999999999998</v>
      </c>
      <c r="H14" s="132">
        <v>2001</v>
      </c>
      <c r="I14" s="131">
        <v>50.009998320000001</v>
      </c>
      <c r="J14" s="131">
        <v>22.299999239999998</v>
      </c>
      <c r="K14" s="131">
        <v>27.690000529999999</v>
      </c>
      <c r="L14" s="134">
        <f t="shared" si="5"/>
        <v>0.50009998320000004</v>
      </c>
      <c r="M14" s="134">
        <f t="shared" si="6"/>
        <v>0.22299999239999999</v>
      </c>
      <c r="N14" s="134">
        <f t="shared" si="7"/>
        <v>0.27690000529999997</v>
      </c>
      <c r="O14" s="136"/>
      <c r="P14" s="302" t="s">
        <v>102</v>
      </c>
      <c r="Q14" s="303">
        <v>2.5</v>
      </c>
      <c r="R14" s="303">
        <v>4.4000000000000004</v>
      </c>
      <c r="S14" s="304">
        <v>6</v>
      </c>
      <c r="T14" s="303"/>
      <c r="U14" s="303">
        <v>56</v>
      </c>
      <c r="V14" s="303">
        <v>32</v>
      </c>
      <c r="W14" s="303">
        <v>16</v>
      </c>
      <c r="X14" s="136"/>
      <c r="Y14" s="52">
        <v>1985</v>
      </c>
      <c r="Z14" s="307">
        <v>27.93</v>
      </c>
      <c r="AA14">
        <v>7.6333124999999997</v>
      </c>
      <c r="AB14" s="306">
        <f t="shared" si="8"/>
        <v>0.27929999999999999</v>
      </c>
      <c r="AC14" s="306">
        <f t="shared" si="9"/>
        <v>7.6333125000000002E-2</v>
      </c>
      <c r="AE14" s="545">
        <v>1985</v>
      </c>
      <c r="AF14" s="307">
        <f>Z14/100</f>
        <v>0.27929999999999999</v>
      </c>
      <c r="AG14" s="312">
        <f t="shared" si="10"/>
        <v>7.6333125000000002E-2</v>
      </c>
      <c r="AH14" s="306"/>
      <c r="AI14" s="306"/>
      <c r="AQ14" s="353">
        <v>1970</v>
      </c>
      <c r="AR14">
        <v>401346258</v>
      </c>
      <c r="AS14">
        <v>416968741</v>
      </c>
      <c r="AT14">
        <f t="shared" si="0"/>
        <v>818314999</v>
      </c>
      <c r="AU14">
        <v>220523564</v>
      </c>
      <c r="AV14">
        <v>232776206</v>
      </c>
      <c r="AW14">
        <f t="shared" si="1"/>
        <v>453299770</v>
      </c>
      <c r="AX14" s="354">
        <f t="shared" si="2"/>
        <v>0.26948493461501372</v>
      </c>
      <c r="AY14" s="354">
        <f t="shared" si="3"/>
        <v>0.2844579486926892</v>
      </c>
      <c r="AZ14" s="355">
        <f t="shared" si="4"/>
        <v>0.55394288330770292</v>
      </c>
    </row>
    <row r="15" spans="2:52" ht="16.05" customHeight="1" x14ac:dyDescent="0.3">
      <c r="B15" s="52">
        <v>1961</v>
      </c>
      <c r="C15" s="30">
        <v>40.468000000000004</v>
      </c>
      <c r="D15" s="280">
        <v>79.3</v>
      </c>
      <c r="E15" s="30">
        <v>18.02</v>
      </c>
      <c r="F15" s="30">
        <v>38.222999999999999</v>
      </c>
      <c r="H15" s="132">
        <v>2002</v>
      </c>
      <c r="I15" s="131">
        <v>50.009998320000001</v>
      </c>
      <c r="J15" s="131">
        <v>21.399999619999999</v>
      </c>
      <c r="K15" s="131">
        <v>28.590000150000002</v>
      </c>
      <c r="L15" s="134">
        <f t="shared" si="5"/>
        <v>0.50009998320000004</v>
      </c>
      <c r="M15" s="134">
        <f t="shared" si="6"/>
        <v>0.21399999619999999</v>
      </c>
      <c r="N15" s="134">
        <f t="shared" si="7"/>
        <v>0.2859000015</v>
      </c>
      <c r="O15" s="136"/>
      <c r="P15" s="143" t="s">
        <v>219</v>
      </c>
      <c r="Q15" s="284">
        <v>1.5</v>
      </c>
      <c r="R15" s="284">
        <v>3.7</v>
      </c>
      <c r="S15" s="305">
        <v>6</v>
      </c>
      <c r="T15" s="284"/>
      <c r="U15" s="284">
        <v>68</v>
      </c>
      <c r="V15" s="284">
        <v>32</v>
      </c>
      <c r="W15" s="284">
        <v>21</v>
      </c>
      <c r="X15" s="136"/>
      <c r="Y15" s="52">
        <v>1986</v>
      </c>
      <c r="Z15" s="311">
        <v>26.64</v>
      </c>
      <c r="AA15">
        <v>7.8867384999999999</v>
      </c>
      <c r="AB15" s="306">
        <f t="shared" si="8"/>
        <v>0.26640000000000003</v>
      </c>
      <c r="AC15" s="306">
        <f t="shared" si="9"/>
        <v>7.8867384999999998E-2</v>
      </c>
      <c r="AE15" s="545"/>
      <c r="AF15" s="307"/>
      <c r="AG15" s="312">
        <f t="shared" si="10"/>
        <v>7.8867384999999998E-2</v>
      </c>
      <c r="AH15" s="306"/>
      <c r="AI15" s="306"/>
      <c r="AQ15" s="353">
        <v>1971</v>
      </c>
      <c r="AR15">
        <v>412540476</v>
      </c>
      <c r="AS15">
        <v>428564524</v>
      </c>
      <c r="AT15">
        <f t="shared" si="0"/>
        <v>841105000</v>
      </c>
      <c r="AU15">
        <v>227114064</v>
      </c>
      <c r="AV15">
        <v>239678412</v>
      </c>
      <c r="AW15">
        <f t="shared" si="1"/>
        <v>466792476</v>
      </c>
      <c r="AX15" s="354">
        <f t="shared" si="2"/>
        <v>0.27001868256638589</v>
      </c>
      <c r="AY15" s="354">
        <f t="shared" si="3"/>
        <v>0.28495658924866696</v>
      </c>
      <c r="AZ15" s="355">
        <f t="shared" si="4"/>
        <v>0.55497527181505291</v>
      </c>
    </row>
    <row r="16" spans="2:52" x14ac:dyDescent="0.3">
      <c r="B16" s="52">
        <v>1962</v>
      </c>
      <c r="C16" s="30">
        <v>50.817999999999998</v>
      </c>
      <c r="D16" s="280">
        <v>75.7</v>
      </c>
      <c r="E16" s="30">
        <v>37.01</v>
      </c>
      <c r="F16" s="30">
        <v>38.817999999999998</v>
      </c>
      <c r="H16" s="132">
        <v>2003</v>
      </c>
      <c r="I16" s="131">
        <v>49.099998470000003</v>
      </c>
      <c r="J16" s="131">
        <v>21.600000380000001</v>
      </c>
      <c r="K16" s="131">
        <v>29.299999239999998</v>
      </c>
      <c r="L16" s="134">
        <f t="shared" si="5"/>
        <v>0.4909999847</v>
      </c>
      <c r="M16" s="134">
        <f t="shared" si="6"/>
        <v>0.21600000380000001</v>
      </c>
      <c r="N16" s="134">
        <f t="shared" si="7"/>
        <v>0.29299999239999996</v>
      </c>
      <c r="O16" s="136"/>
      <c r="P16" s="143" t="s">
        <v>220</v>
      </c>
      <c r="Q16" s="284">
        <v>4.7</v>
      </c>
      <c r="R16" s="284">
        <v>8.3000000000000007</v>
      </c>
      <c r="S16" s="284">
        <v>11.1</v>
      </c>
      <c r="T16" s="284"/>
      <c r="U16" s="284">
        <v>40</v>
      </c>
      <c r="V16" s="284">
        <v>14</v>
      </c>
      <c r="W16" s="284">
        <v>6</v>
      </c>
      <c r="X16" s="136"/>
      <c r="Y16" s="52">
        <v>1987</v>
      </c>
      <c r="Z16" s="311">
        <v>26.32</v>
      </c>
      <c r="AA16">
        <v>8.2574149999999999</v>
      </c>
      <c r="AB16" s="306">
        <f t="shared" si="8"/>
        <v>0.26319999999999999</v>
      </c>
      <c r="AC16" s="306">
        <f t="shared" si="9"/>
        <v>8.2574149999999999E-2</v>
      </c>
      <c r="AE16" s="545"/>
      <c r="AF16" s="307"/>
      <c r="AG16" s="312">
        <f t="shared" si="10"/>
        <v>8.2574149999999999E-2</v>
      </c>
      <c r="AH16" s="306"/>
      <c r="AI16" s="306"/>
      <c r="AQ16" s="353">
        <v>1972</v>
      </c>
      <c r="AR16">
        <v>422812169</v>
      </c>
      <c r="AS16">
        <v>439217831</v>
      </c>
      <c r="AT16">
        <f t="shared" si="0"/>
        <v>862030000</v>
      </c>
      <c r="AU16">
        <v>233702307</v>
      </c>
      <c r="AV16">
        <v>246587612</v>
      </c>
      <c r="AW16">
        <f t="shared" si="1"/>
        <v>480289919</v>
      </c>
      <c r="AX16" s="354">
        <f t="shared" si="2"/>
        <v>0.27110693015324294</v>
      </c>
      <c r="AY16" s="354">
        <f t="shared" si="3"/>
        <v>0.28605455958609327</v>
      </c>
      <c r="AZ16" s="355">
        <f t="shared" si="4"/>
        <v>0.55716148973933621</v>
      </c>
    </row>
    <row r="17" spans="2:52" x14ac:dyDescent="0.3">
      <c r="B17" s="52">
        <v>1963</v>
      </c>
      <c r="C17" s="30">
        <v>51.408000000000001</v>
      </c>
      <c r="D17" s="280">
        <v>72.099999999999994</v>
      </c>
      <c r="E17" s="30">
        <v>43.37</v>
      </c>
      <c r="F17" s="30">
        <v>39.411999999999999</v>
      </c>
      <c r="H17" s="132">
        <v>2004</v>
      </c>
      <c r="I17" s="131">
        <v>46.900001529999997</v>
      </c>
      <c r="J17" s="131">
        <v>22.5</v>
      </c>
      <c r="K17" s="131">
        <v>30.600000380000001</v>
      </c>
      <c r="L17" s="134">
        <f t="shared" si="5"/>
        <v>0.46900001529999996</v>
      </c>
      <c r="M17" s="134">
        <f t="shared" si="6"/>
        <v>0.22500000000000001</v>
      </c>
      <c r="N17" s="134">
        <f t="shared" si="7"/>
        <v>0.30600000380000003</v>
      </c>
      <c r="O17" s="136"/>
      <c r="P17" s="296" t="s">
        <v>221</v>
      </c>
      <c r="Q17" s="283">
        <v>3</v>
      </c>
      <c r="R17" s="283">
        <v>5.5</v>
      </c>
      <c r="S17" s="283">
        <v>7.9</v>
      </c>
      <c r="T17" s="283"/>
      <c r="U17" s="283">
        <v>50</v>
      </c>
      <c r="V17" s="283">
        <v>26</v>
      </c>
      <c r="W17" s="283">
        <v>14</v>
      </c>
      <c r="X17" s="136"/>
      <c r="Y17" s="52">
        <v>1988</v>
      </c>
      <c r="Z17" s="311">
        <v>25.24</v>
      </c>
      <c r="AA17">
        <v>8.4671535000000002</v>
      </c>
      <c r="AB17" s="306">
        <f t="shared" si="8"/>
        <v>0.25239999999999996</v>
      </c>
      <c r="AC17" s="306">
        <f t="shared" si="9"/>
        <v>8.4671535000000006E-2</v>
      </c>
      <c r="AE17" s="545"/>
      <c r="AF17" s="307"/>
      <c r="AG17" s="312">
        <f t="shared" si="10"/>
        <v>8.4671535000000006E-2</v>
      </c>
      <c r="AH17" s="306"/>
      <c r="AI17" s="306"/>
      <c r="AQ17" s="353">
        <v>1973</v>
      </c>
      <c r="AR17">
        <v>432591471</v>
      </c>
      <c r="AS17">
        <v>449348529</v>
      </c>
      <c r="AT17">
        <f t="shared" si="0"/>
        <v>881940000</v>
      </c>
      <c r="AU17">
        <v>239983060</v>
      </c>
      <c r="AV17">
        <v>253185811</v>
      </c>
      <c r="AW17">
        <f t="shared" si="1"/>
        <v>493168871</v>
      </c>
      <c r="AX17" s="354">
        <f t="shared" si="2"/>
        <v>0.27210814794657234</v>
      </c>
      <c r="AY17" s="354">
        <f t="shared" si="3"/>
        <v>0.28707827176451911</v>
      </c>
      <c r="AZ17" s="355">
        <f t="shared" si="4"/>
        <v>0.5591864197110914</v>
      </c>
    </row>
    <row r="18" spans="2:52" x14ac:dyDescent="0.3">
      <c r="B18" s="52">
        <v>1964</v>
      </c>
      <c r="C18" s="30">
        <v>52.155999999999999</v>
      </c>
      <c r="D18" s="280">
        <v>68.7</v>
      </c>
      <c r="E18" s="30">
        <v>39.14</v>
      </c>
      <c r="F18" s="30">
        <v>39.427</v>
      </c>
      <c r="H18" s="132">
        <v>2005</v>
      </c>
      <c r="I18" s="131">
        <v>44.799999239999998</v>
      </c>
      <c r="J18" s="131">
        <v>23.799999239999998</v>
      </c>
      <c r="K18" s="131">
        <v>31.399999619999999</v>
      </c>
      <c r="L18" s="134">
        <f t="shared" si="5"/>
        <v>0.44799999239999999</v>
      </c>
      <c r="M18" s="134">
        <f t="shared" si="6"/>
        <v>0.23799999239999997</v>
      </c>
      <c r="N18" s="134">
        <f t="shared" si="7"/>
        <v>0.31399999619999996</v>
      </c>
      <c r="O18" s="136"/>
      <c r="P18" s="143" t="s">
        <v>222</v>
      </c>
      <c r="Q18" s="284">
        <v>3.9</v>
      </c>
      <c r="R18" s="284">
        <v>7.6</v>
      </c>
      <c r="S18" s="284">
        <v>8.8000000000000007</v>
      </c>
      <c r="T18" s="284"/>
      <c r="U18" s="284">
        <v>37</v>
      </c>
      <c r="V18" s="284">
        <v>16</v>
      </c>
      <c r="W18" s="284">
        <v>10</v>
      </c>
      <c r="X18" s="136"/>
      <c r="Y18" s="52">
        <v>1989</v>
      </c>
      <c r="Z18" s="311">
        <v>24.61</v>
      </c>
      <c r="AA18">
        <v>8.7270950000000003</v>
      </c>
      <c r="AB18" s="306">
        <f t="shared" si="8"/>
        <v>0.24609999999999999</v>
      </c>
      <c r="AC18" s="306">
        <f t="shared" si="9"/>
        <v>8.727095E-2</v>
      </c>
      <c r="AE18" s="545"/>
      <c r="AF18" s="307"/>
      <c r="AG18" s="312">
        <f t="shared" si="10"/>
        <v>8.727095E-2</v>
      </c>
      <c r="AH18" s="306"/>
      <c r="AI18" s="306"/>
      <c r="AQ18" s="353">
        <v>1974</v>
      </c>
      <c r="AR18">
        <v>441653688</v>
      </c>
      <c r="AS18">
        <v>458696311</v>
      </c>
      <c r="AT18">
        <f t="shared" si="0"/>
        <v>900349999</v>
      </c>
      <c r="AU18">
        <v>244686514</v>
      </c>
      <c r="AV18">
        <v>258122191</v>
      </c>
      <c r="AW18">
        <f t="shared" si="1"/>
        <v>502808705</v>
      </c>
      <c r="AX18" s="354">
        <f t="shared" si="2"/>
        <v>0.27176821710642329</v>
      </c>
      <c r="AY18" s="354">
        <f t="shared" si="3"/>
        <v>0.28669094384038535</v>
      </c>
      <c r="AZ18" s="355">
        <f t="shared" si="4"/>
        <v>0.55845916094680859</v>
      </c>
    </row>
    <row r="19" spans="2:52" ht="22.95" customHeight="1" x14ac:dyDescent="0.3">
      <c r="B19" s="52">
        <v>1965</v>
      </c>
      <c r="C19" s="30">
        <v>52.911999999999999</v>
      </c>
      <c r="D19" s="280">
        <v>65.099999999999994</v>
      </c>
      <c r="E19" s="30">
        <v>37.880000000000003</v>
      </c>
      <c r="F19" s="30">
        <v>39.442</v>
      </c>
      <c r="H19" s="132">
        <v>2006</v>
      </c>
      <c r="I19" s="131">
        <v>42.599998470000003</v>
      </c>
      <c r="J19" s="131">
        <v>25.200000760000002</v>
      </c>
      <c r="K19" s="131">
        <v>32.200000760000002</v>
      </c>
      <c r="L19" s="134">
        <f t="shared" si="5"/>
        <v>0.4259999847</v>
      </c>
      <c r="M19" s="134">
        <f t="shared" si="6"/>
        <v>0.25200000760000002</v>
      </c>
      <c r="N19" s="134">
        <f t="shared" si="7"/>
        <v>0.32200000760000003</v>
      </c>
      <c r="O19" s="136"/>
      <c r="P19" s="146" t="s">
        <v>223</v>
      </c>
      <c r="Q19" s="286">
        <v>3.5</v>
      </c>
      <c r="R19" s="286">
        <v>4.2</v>
      </c>
      <c r="S19" s="286">
        <v>6.8</v>
      </c>
      <c r="T19" s="286"/>
      <c r="U19" s="286">
        <v>34</v>
      </c>
      <c r="V19" s="286">
        <v>14</v>
      </c>
      <c r="W19" s="286">
        <v>10</v>
      </c>
      <c r="X19" s="136"/>
      <c r="Y19" s="52">
        <v>1990</v>
      </c>
      <c r="Z19" s="307">
        <v>26.58</v>
      </c>
      <c r="AA19">
        <v>9.3667909999999992</v>
      </c>
      <c r="AB19" s="306">
        <f t="shared" si="8"/>
        <v>0.26579999999999998</v>
      </c>
      <c r="AC19" s="306">
        <f t="shared" si="9"/>
        <v>9.3667909999999993E-2</v>
      </c>
      <c r="AE19" s="545">
        <v>1990</v>
      </c>
      <c r="AF19" s="307">
        <f>Z19/100</f>
        <v>0.26579999999999998</v>
      </c>
      <c r="AG19" s="312">
        <f t="shared" si="10"/>
        <v>9.3667909999999993E-2</v>
      </c>
      <c r="AH19" s="306"/>
      <c r="AI19" s="306"/>
      <c r="AQ19" s="353">
        <v>1975</v>
      </c>
      <c r="AR19">
        <v>449579425</v>
      </c>
      <c r="AS19">
        <v>466815575</v>
      </c>
      <c r="AT19">
        <f t="shared" si="0"/>
        <v>916395000</v>
      </c>
      <c r="AU19">
        <v>248475335</v>
      </c>
      <c r="AV19">
        <v>262032695</v>
      </c>
      <c r="AW19">
        <f t="shared" si="1"/>
        <v>510508030</v>
      </c>
      <c r="AX19" s="354">
        <f t="shared" si="2"/>
        <v>0.27114435914643792</v>
      </c>
      <c r="AY19" s="354">
        <f t="shared" si="3"/>
        <v>0.28593859089148238</v>
      </c>
      <c r="AZ19" s="355">
        <f t="shared" si="4"/>
        <v>0.5570829500379203</v>
      </c>
    </row>
    <row r="20" spans="2:52" x14ac:dyDescent="0.3">
      <c r="B20" s="52">
        <v>1966</v>
      </c>
      <c r="C20" s="30">
        <v>53.637</v>
      </c>
      <c r="D20" s="280">
        <v>61.5</v>
      </c>
      <c r="E20" s="30">
        <v>35.049999999999997</v>
      </c>
      <c r="F20" s="30">
        <v>39.457999999999998</v>
      </c>
      <c r="H20" s="132">
        <v>2007</v>
      </c>
      <c r="I20" s="131">
        <v>40.799999239999998</v>
      </c>
      <c r="J20" s="131">
        <v>26.799999239999998</v>
      </c>
      <c r="K20" s="131">
        <v>32.400001529999997</v>
      </c>
      <c r="L20" s="134">
        <f t="shared" si="5"/>
        <v>0.40799999239999996</v>
      </c>
      <c r="M20" s="134">
        <f t="shared" si="6"/>
        <v>0.2679999924</v>
      </c>
      <c r="N20" s="134">
        <f t="shared" si="7"/>
        <v>0.3240000153</v>
      </c>
      <c r="O20" s="136"/>
      <c r="P20" s="136"/>
      <c r="Q20" s="136"/>
      <c r="R20" s="136"/>
      <c r="S20" s="136"/>
      <c r="T20" s="136"/>
      <c r="U20" s="136"/>
      <c r="V20" s="136"/>
      <c r="W20" s="136"/>
      <c r="X20" s="136"/>
      <c r="Y20" s="52">
        <v>1991</v>
      </c>
      <c r="Z20" s="311">
        <v>24.03</v>
      </c>
      <c r="AA20">
        <v>9.5869105000000001</v>
      </c>
      <c r="AB20" s="306">
        <f t="shared" si="8"/>
        <v>0.24030000000000001</v>
      </c>
      <c r="AC20" s="306">
        <f t="shared" si="9"/>
        <v>9.5869104999999996E-2</v>
      </c>
      <c r="AE20" s="545"/>
      <c r="AF20" s="307"/>
      <c r="AG20" s="312">
        <f t="shared" si="10"/>
        <v>9.5869104999999996E-2</v>
      </c>
      <c r="AH20" s="306"/>
      <c r="AI20" s="306"/>
      <c r="AQ20" s="353">
        <v>1976</v>
      </c>
      <c r="AR20">
        <v>456651788</v>
      </c>
      <c r="AS20">
        <v>474033212</v>
      </c>
      <c r="AT20">
        <f t="shared" si="0"/>
        <v>930685000</v>
      </c>
      <c r="AU20">
        <v>252065398</v>
      </c>
      <c r="AV20">
        <v>265664031</v>
      </c>
      <c r="AW20">
        <f t="shared" si="1"/>
        <v>517729429</v>
      </c>
      <c r="AX20" s="354">
        <f t="shared" si="2"/>
        <v>0.27083857373869785</v>
      </c>
      <c r="AY20" s="354">
        <f t="shared" si="3"/>
        <v>0.28544999758242584</v>
      </c>
      <c r="AZ20" s="355">
        <f t="shared" si="4"/>
        <v>0.55628857132112364</v>
      </c>
    </row>
    <row r="21" spans="2:52" x14ac:dyDescent="0.3">
      <c r="B21" s="52">
        <v>1967</v>
      </c>
      <c r="C21" s="30">
        <v>54.350999999999999</v>
      </c>
      <c r="D21" s="280">
        <v>58</v>
      </c>
      <c r="E21" s="30">
        <v>33.96</v>
      </c>
      <c r="F21" s="30">
        <v>39.472999999999999</v>
      </c>
      <c r="H21" s="132">
        <v>2008</v>
      </c>
      <c r="I21" s="131">
        <v>39.599998470000003</v>
      </c>
      <c r="J21" s="131">
        <v>27.200000760000002</v>
      </c>
      <c r="K21" s="131">
        <v>33.200000760000002</v>
      </c>
      <c r="L21" s="134">
        <f t="shared" si="5"/>
        <v>0.39599998470000003</v>
      </c>
      <c r="M21" s="134">
        <f t="shared" si="6"/>
        <v>0.27200000760000004</v>
      </c>
      <c r="N21" s="134">
        <f t="shared" si="7"/>
        <v>0.33200000760000004</v>
      </c>
      <c r="P21" s="297"/>
      <c r="Q21" s="297"/>
      <c r="R21" s="297"/>
      <c r="S21" s="297"/>
      <c r="T21" s="297"/>
      <c r="U21" s="297"/>
      <c r="V21" s="297"/>
      <c r="Y21" s="52">
        <v>1992</v>
      </c>
      <c r="Z21" s="311">
        <v>21.33</v>
      </c>
      <c r="AA21">
        <v>10.032702</v>
      </c>
      <c r="AB21" s="306">
        <f t="shared" si="8"/>
        <v>0.21329999999999999</v>
      </c>
      <c r="AC21" s="306">
        <f t="shared" si="9"/>
        <v>0.10032702</v>
      </c>
      <c r="AE21" s="545"/>
      <c r="AF21" s="307"/>
      <c r="AG21" s="312">
        <f t="shared" si="10"/>
        <v>0.10032702</v>
      </c>
      <c r="AH21" s="306"/>
      <c r="AI21" s="306"/>
      <c r="AQ21" s="353">
        <v>1977</v>
      </c>
      <c r="AR21">
        <v>462982313</v>
      </c>
      <c r="AS21">
        <v>480472686</v>
      </c>
      <c r="AT21">
        <f t="shared" si="0"/>
        <v>943454999</v>
      </c>
      <c r="AU21">
        <v>257520558</v>
      </c>
      <c r="AV21">
        <v>271218164</v>
      </c>
      <c r="AW21">
        <f t="shared" si="1"/>
        <v>528738722</v>
      </c>
      <c r="AX21" s="354">
        <f t="shared" si="2"/>
        <v>0.27295478668612155</v>
      </c>
      <c r="AY21" s="354">
        <f t="shared" si="3"/>
        <v>0.28747334455535595</v>
      </c>
      <c r="AZ21" s="355">
        <f t="shared" si="4"/>
        <v>0.5604281312414775</v>
      </c>
    </row>
    <row r="22" spans="2:52" x14ac:dyDescent="0.3">
      <c r="B22" s="52">
        <v>1968</v>
      </c>
      <c r="C22" s="30">
        <v>55.057000000000002</v>
      </c>
      <c r="D22" s="280">
        <v>54.7</v>
      </c>
      <c r="E22" s="30">
        <v>35.590000000000003</v>
      </c>
      <c r="F22" s="30">
        <v>39.488</v>
      </c>
      <c r="H22" s="132">
        <v>2009</v>
      </c>
      <c r="I22" s="131">
        <v>38.099998470000003</v>
      </c>
      <c r="J22" s="131">
        <v>27.799999239999998</v>
      </c>
      <c r="K22" s="131">
        <v>34.099998470000003</v>
      </c>
      <c r="L22" s="134">
        <f t="shared" si="5"/>
        <v>0.38099998470000002</v>
      </c>
      <c r="M22" s="134">
        <f t="shared" si="6"/>
        <v>0.27799999240000001</v>
      </c>
      <c r="N22" s="134">
        <f t="shared" si="7"/>
        <v>0.34099998470000004</v>
      </c>
      <c r="P22" s="57"/>
      <c r="Q22" s="298"/>
      <c r="R22" s="242"/>
      <c r="S22" s="242"/>
      <c r="Y22" s="52">
        <v>1993</v>
      </c>
      <c r="Z22" s="311">
        <v>19.309999999999999</v>
      </c>
      <c r="AA22">
        <v>10.490193</v>
      </c>
      <c r="AB22" s="306">
        <f t="shared" si="8"/>
        <v>0.19309999999999999</v>
      </c>
      <c r="AC22" s="306">
        <f t="shared" si="9"/>
        <v>0.10490192999999999</v>
      </c>
      <c r="AE22" s="545"/>
      <c r="AF22" s="307"/>
      <c r="AG22" s="312">
        <f t="shared" si="10"/>
        <v>0.10490192999999999</v>
      </c>
      <c r="AH22" s="306"/>
      <c r="AI22" s="306"/>
      <c r="AQ22" s="353">
        <v>1978</v>
      </c>
      <c r="AR22">
        <v>469289080</v>
      </c>
      <c r="AS22">
        <v>486875919</v>
      </c>
      <c r="AT22">
        <f t="shared" si="0"/>
        <v>956164999</v>
      </c>
      <c r="AU22">
        <v>266561334</v>
      </c>
      <c r="AV22">
        <v>280539924</v>
      </c>
      <c r="AW22">
        <f t="shared" si="1"/>
        <v>547101258</v>
      </c>
      <c r="AX22" s="354">
        <f t="shared" si="2"/>
        <v>0.27878173147812535</v>
      </c>
      <c r="AY22" s="354">
        <f t="shared" si="3"/>
        <v>0.29340116433188956</v>
      </c>
      <c r="AZ22" s="355">
        <f t="shared" si="4"/>
        <v>0.57218289581001491</v>
      </c>
    </row>
    <row r="23" spans="2:52" x14ac:dyDescent="0.3">
      <c r="B23" s="52">
        <v>1969</v>
      </c>
      <c r="C23" s="30">
        <v>55.738</v>
      </c>
      <c r="D23" s="280">
        <v>51.7</v>
      </c>
      <c r="E23" s="30">
        <v>34.11</v>
      </c>
      <c r="F23" s="30">
        <v>37.975999999999999</v>
      </c>
      <c r="H23" s="132">
        <v>2010</v>
      </c>
      <c r="I23" s="131">
        <v>36.700000760000002</v>
      </c>
      <c r="J23" s="131">
        <v>28.700000760000002</v>
      </c>
      <c r="K23" s="131">
        <v>34.599998470000003</v>
      </c>
      <c r="L23" s="134">
        <f t="shared" si="5"/>
        <v>0.36700000760000001</v>
      </c>
      <c r="M23" s="134">
        <f t="shared" si="6"/>
        <v>0.2870000076</v>
      </c>
      <c r="N23" s="134">
        <f t="shared" si="7"/>
        <v>0.34599998470000004</v>
      </c>
      <c r="P23" s="57"/>
      <c r="Q23" s="299"/>
      <c r="R23" s="299"/>
      <c r="S23" s="299"/>
      <c r="Y23" s="52">
        <v>1994</v>
      </c>
      <c r="Z23" s="311">
        <v>19.47</v>
      </c>
      <c r="AA23">
        <v>10.904555999999999</v>
      </c>
      <c r="AB23" s="306">
        <f t="shared" si="8"/>
        <v>0.19469999999999998</v>
      </c>
      <c r="AC23" s="306">
        <f t="shared" si="9"/>
        <v>0.10904556</v>
      </c>
      <c r="AE23" s="545"/>
      <c r="AF23" s="307"/>
      <c r="AG23" s="312">
        <f t="shared" si="10"/>
        <v>0.10904556</v>
      </c>
      <c r="AH23" s="306"/>
      <c r="AI23" s="306"/>
      <c r="AQ23" s="353">
        <v>1979</v>
      </c>
      <c r="AR23">
        <v>475655113</v>
      </c>
      <c r="AS23">
        <v>493349888</v>
      </c>
      <c r="AT23">
        <f t="shared" si="0"/>
        <v>969005001</v>
      </c>
      <c r="AU23">
        <v>276090992</v>
      </c>
      <c r="AV23">
        <v>290389475</v>
      </c>
      <c r="AW23">
        <f t="shared" si="1"/>
        <v>566480467</v>
      </c>
      <c r="AX23" s="354">
        <f t="shared" si="2"/>
        <v>0.28492215387441533</v>
      </c>
      <c r="AY23" s="354">
        <f t="shared" si="3"/>
        <v>0.29967799412832957</v>
      </c>
      <c r="AZ23" s="355">
        <f t="shared" si="4"/>
        <v>0.58460014800274496</v>
      </c>
    </row>
    <row r="24" spans="2:52" x14ac:dyDescent="0.3">
      <c r="B24" s="52">
        <v>1970</v>
      </c>
      <c r="C24" s="30">
        <v>56.606999999999999</v>
      </c>
      <c r="D24" s="280">
        <v>49.1</v>
      </c>
      <c r="E24" s="30">
        <v>33.43</v>
      </c>
      <c r="F24" s="30">
        <v>36.463000000000001</v>
      </c>
      <c r="H24" s="132">
        <v>2011</v>
      </c>
      <c r="I24" s="131">
        <v>34.799999239999998</v>
      </c>
      <c r="J24" s="131">
        <v>29.5</v>
      </c>
      <c r="K24" s="131">
        <v>35.700000760000002</v>
      </c>
      <c r="L24" s="134">
        <f t="shared" si="5"/>
        <v>0.34799999239999996</v>
      </c>
      <c r="M24" s="134">
        <f t="shared" si="6"/>
        <v>0.29499999999999998</v>
      </c>
      <c r="N24" s="134">
        <f t="shared" si="7"/>
        <v>0.3570000076</v>
      </c>
      <c r="P24" s="57"/>
      <c r="Q24" s="299"/>
      <c r="R24" s="299"/>
      <c r="S24" s="299"/>
      <c r="Y24" s="52">
        <v>1995</v>
      </c>
      <c r="Z24" s="307">
        <v>19.600000000000001</v>
      </c>
      <c r="AA24">
        <v>11.443241</v>
      </c>
      <c r="AB24" s="306">
        <f t="shared" si="8"/>
        <v>0.19600000000000001</v>
      </c>
      <c r="AC24" s="306">
        <f t="shared" si="9"/>
        <v>0.11443241</v>
      </c>
      <c r="AE24" s="545">
        <v>1995</v>
      </c>
      <c r="AF24" s="307">
        <f>Z24/100</f>
        <v>0.19600000000000001</v>
      </c>
      <c r="AG24" s="312">
        <f t="shared" si="10"/>
        <v>0.11443241</v>
      </c>
      <c r="AH24" s="306"/>
      <c r="AI24" s="306"/>
      <c r="AQ24" s="353">
        <v>1980</v>
      </c>
      <c r="AR24">
        <v>481713423</v>
      </c>
      <c r="AS24">
        <v>499521578</v>
      </c>
      <c r="AT24">
        <f t="shared" si="0"/>
        <v>981235001</v>
      </c>
      <c r="AU24">
        <v>284557067</v>
      </c>
      <c r="AV24">
        <v>299130476</v>
      </c>
      <c r="AW24">
        <f t="shared" si="1"/>
        <v>583687543</v>
      </c>
      <c r="AX24" s="354">
        <f t="shared" si="2"/>
        <v>0.28999889599331569</v>
      </c>
      <c r="AY24" s="354">
        <f t="shared" si="3"/>
        <v>0.3048510048002252</v>
      </c>
      <c r="AZ24" s="355">
        <f t="shared" si="4"/>
        <v>0.59484990079354083</v>
      </c>
    </row>
    <row r="25" spans="2:52" x14ac:dyDescent="0.3">
      <c r="B25" s="52">
        <v>1971</v>
      </c>
      <c r="C25" s="30">
        <v>57.564999999999998</v>
      </c>
      <c r="D25" s="280">
        <v>46.9</v>
      </c>
      <c r="E25" s="30">
        <v>30.65</v>
      </c>
      <c r="F25" s="30">
        <v>34.951000000000001</v>
      </c>
      <c r="H25" s="132">
        <v>2012</v>
      </c>
      <c r="I25" s="131">
        <v>33.599998470000003</v>
      </c>
      <c r="J25" s="131">
        <v>30.299999239999998</v>
      </c>
      <c r="K25" s="131">
        <v>36.099998470000003</v>
      </c>
      <c r="L25" s="134">
        <f t="shared" si="5"/>
        <v>0.33599998470000003</v>
      </c>
      <c r="M25" s="134">
        <f t="shared" si="6"/>
        <v>0.30299999239999997</v>
      </c>
      <c r="N25" s="134">
        <f t="shared" si="7"/>
        <v>0.36099998470000005</v>
      </c>
      <c r="P25" s="57"/>
      <c r="Q25" s="299"/>
      <c r="R25" s="299"/>
      <c r="S25" s="299"/>
      <c r="Y25" s="52">
        <v>1996</v>
      </c>
      <c r="Z25" s="311">
        <v>19.329999999999998</v>
      </c>
      <c r="AA25">
        <v>12.01998</v>
      </c>
      <c r="AB25" s="306">
        <f t="shared" si="8"/>
        <v>0.19329999999999997</v>
      </c>
      <c r="AC25" s="306">
        <f t="shared" si="9"/>
        <v>0.12019980000000001</v>
      </c>
      <c r="AE25" s="545"/>
      <c r="AF25" s="307"/>
      <c r="AG25" s="312">
        <f t="shared" si="10"/>
        <v>0.12019980000000001</v>
      </c>
      <c r="AH25" s="306"/>
      <c r="AI25" s="306"/>
      <c r="AQ25" s="353">
        <v>1981</v>
      </c>
      <c r="AR25">
        <v>487970075</v>
      </c>
      <c r="AS25">
        <v>505914924</v>
      </c>
      <c r="AT25">
        <f t="shared" si="0"/>
        <v>993884999</v>
      </c>
      <c r="AU25">
        <v>292797951</v>
      </c>
      <c r="AV25">
        <v>307643887</v>
      </c>
      <c r="AW25">
        <f t="shared" si="1"/>
        <v>600441838</v>
      </c>
      <c r="AX25" s="354">
        <f t="shared" si="2"/>
        <v>0.2945994267894167</v>
      </c>
      <c r="AY25" s="354">
        <f t="shared" si="3"/>
        <v>0.3095367042560625</v>
      </c>
      <c r="AZ25" s="355">
        <f t="shared" si="4"/>
        <v>0.60413613104547914</v>
      </c>
    </row>
    <row r="26" spans="2:52" x14ac:dyDescent="0.3">
      <c r="B26" s="52">
        <v>1972</v>
      </c>
      <c r="C26" s="30">
        <v>58.417999999999999</v>
      </c>
      <c r="D26" s="280">
        <v>45.1</v>
      </c>
      <c r="E26" s="30">
        <v>29.77</v>
      </c>
      <c r="F26" s="30">
        <v>33.438000000000002</v>
      </c>
      <c r="H26" s="132">
        <v>2013</v>
      </c>
      <c r="I26" s="131">
        <v>31.399999619999999</v>
      </c>
      <c r="J26" s="131">
        <v>30.100000380000001</v>
      </c>
      <c r="K26" s="131">
        <v>38.5</v>
      </c>
      <c r="L26" s="134">
        <f t="shared" si="5"/>
        <v>0.31399999619999996</v>
      </c>
      <c r="M26" s="134">
        <f t="shared" si="6"/>
        <v>0.30100000380000003</v>
      </c>
      <c r="N26" s="134">
        <f t="shared" si="7"/>
        <v>0.38500000000000001</v>
      </c>
      <c r="P26" s="300"/>
      <c r="Q26" s="301"/>
      <c r="R26" s="301"/>
      <c r="S26" s="301"/>
      <c r="Y26" s="52">
        <v>1997</v>
      </c>
      <c r="Z26" s="311">
        <v>17.899999999999999</v>
      </c>
      <c r="AA26">
        <v>12.433468</v>
      </c>
      <c r="AB26" s="306">
        <f t="shared" si="8"/>
        <v>0.17899999999999999</v>
      </c>
      <c r="AC26" s="306">
        <f t="shared" si="9"/>
        <v>0.12433467999999999</v>
      </c>
      <c r="AE26" s="545"/>
      <c r="AF26" s="307"/>
      <c r="AG26" s="312">
        <f t="shared" si="10"/>
        <v>0.12433467999999999</v>
      </c>
      <c r="AH26" s="306"/>
      <c r="AI26" s="306"/>
      <c r="AQ26" s="353">
        <v>1982</v>
      </c>
      <c r="AR26">
        <v>495239625</v>
      </c>
      <c r="AS26">
        <v>513390374</v>
      </c>
      <c r="AT26">
        <f t="shared" si="0"/>
        <v>1008629999</v>
      </c>
      <c r="AU26">
        <v>300748829</v>
      </c>
      <c r="AV26">
        <v>315847275</v>
      </c>
      <c r="AW26">
        <f t="shared" si="1"/>
        <v>616596104</v>
      </c>
      <c r="AX26" s="354">
        <f t="shared" si="2"/>
        <v>0.29817557409374656</v>
      </c>
      <c r="AY26" s="354">
        <f t="shared" si="3"/>
        <v>0.31314483538378279</v>
      </c>
      <c r="AZ26" s="355">
        <f t="shared" si="4"/>
        <v>0.6113204094775293</v>
      </c>
    </row>
    <row r="27" spans="2:52" x14ac:dyDescent="0.3">
      <c r="B27" s="52">
        <v>1973</v>
      </c>
      <c r="C27" s="30">
        <v>59.389000000000003</v>
      </c>
      <c r="D27" s="280">
        <v>43.7</v>
      </c>
      <c r="E27" s="30">
        <v>27.93</v>
      </c>
      <c r="F27" s="30">
        <v>31.925999999999998</v>
      </c>
      <c r="H27" s="132">
        <v>2014</v>
      </c>
      <c r="I27" s="131">
        <v>29.5</v>
      </c>
      <c r="J27" s="131">
        <v>29.899999619999999</v>
      </c>
      <c r="K27" s="131">
        <v>40.599998470000003</v>
      </c>
      <c r="L27" s="134">
        <f t="shared" si="5"/>
        <v>0.29499999999999998</v>
      </c>
      <c r="M27" s="134">
        <f t="shared" si="6"/>
        <v>0.29899999620000001</v>
      </c>
      <c r="N27" s="134">
        <f t="shared" si="7"/>
        <v>0.40599998470000004</v>
      </c>
      <c r="Y27" s="52">
        <v>1998</v>
      </c>
      <c r="Z27" s="311">
        <v>17.16</v>
      </c>
      <c r="AA27">
        <v>12.859935999999999</v>
      </c>
      <c r="AB27" s="306">
        <f t="shared" si="8"/>
        <v>0.1716</v>
      </c>
      <c r="AC27" s="306">
        <f t="shared" si="9"/>
        <v>0.12859936</v>
      </c>
      <c r="AE27" s="545"/>
      <c r="AF27" s="307"/>
      <c r="AG27" s="312">
        <f t="shared" si="10"/>
        <v>0.12859936</v>
      </c>
      <c r="AH27" s="306"/>
      <c r="AI27" s="306"/>
      <c r="AQ27" s="353">
        <v>1983</v>
      </c>
      <c r="AR27">
        <v>502474257</v>
      </c>
      <c r="AS27">
        <v>520835742</v>
      </c>
      <c r="AT27">
        <f t="shared" si="0"/>
        <v>1023309999</v>
      </c>
      <c r="AU27">
        <v>309374001</v>
      </c>
      <c r="AV27">
        <v>324739756</v>
      </c>
      <c r="AW27">
        <f t="shared" si="1"/>
        <v>634113757</v>
      </c>
      <c r="AX27" s="354">
        <f t="shared" si="2"/>
        <v>0.30232676442361234</v>
      </c>
      <c r="AY27" s="354">
        <f t="shared" si="3"/>
        <v>0.31734250258215252</v>
      </c>
      <c r="AZ27" s="355">
        <f t="shared" si="4"/>
        <v>0.61966926700576486</v>
      </c>
    </row>
    <row r="28" spans="2:52" x14ac:dyDescent="0.3">
      <c r="B28" s="52">
        <v>1974</v>
      </c>
      <c r="C28" s="30">
        <v>60.167999999999999</v>
      </c>
      <c r="D28" s="280">
        <v>42.7</v>
      </c>
      <c r="E28" s="30">
        <v>24.82</v>
      </c>
      <c r="F28" s="30">
        <v>30.039000000000001</v>
      </c>
      <c r="H28" s="132">
        <v>2015</v>
      </c>
      <c r="I28" s="131">
        <v>28.590000150000002</v>
      </c>
      <c r="J28" s="131">
        <v>29.18000031</v>
      </c>
      <c r="K28" s="131">
        <v>42.229999540000001</v>
      </c>
      <c r="L28" s="134">
        <f t="shared" si="5"/>
        <v>0.2859000015</v>
      </c>
      <c r="M28" s="134">
        <f t="shared" si="6"/>
        <v>0.29180000309999998</v>
      </c>
      <c r="N28" s="134">
        <f t="shared" si="7"/>
        <v>0.42229999540000002</v>
      </c>
      <c r="Y28" s="52">
        <v>1999</v>
      </c>
      <c r="Z28" s="311">
        <v>16.059999999999999</v>
      </c>
      <c r="AA28">
        <v>13.211012</v>
      </c>
      <c r="AB28" s="306">
        <f t="shared" si="8"/>
        <v>0.16059999999999999</v>
      </c>
      <c r="AC28" s="306">
        <f t="shared" si="9"/>
        <v>0.13211012</v>
      </c>
      <c r="AE28" s="545"/>
      <c r="AF28" s="307"/>
      <c r="AG28" s="312">
        <f t="shared" si="10"/>
        <v>0.13211012</v>
      </c>
      <c r="AH28" s="306"/>
      <c r="AI28" s="306"/>
      <c r="AQ28" s="353">
        <v>1984</v>
      </c>
      <c r="AR28">
        <v>509130952</v>
      </c>
      <c r="AS28">
        <v>527694048</v>
      </c>
      <c r="AT28">
        <f t="shared" si="0"/>
        <v>1036825000</v>
      </c>
      <c r="AU28">
        <v>318609541</v>
      </c>
      <c r="AV28">
        <v>334270259</v>
      </c>
      <c r="AW28">
        <f t="shared" si="1"/>
        <v>652879800</v>
      </c>
      <c r="AX28" s="354">
        <f t="shared" si="2"/>
        <v>0.30729345935910113</v>
      </c>
      <c r="AY28" s="354">
        <f t="shared" si="3"/>
        <v>0.3223979543317339</v>
      </c>
      <c r="AZ28" s="355">
        <f t="shared" si="4"/>
        <v>0.62969141369083503</v>
      </c>
    </row>
    <row r="29" spans="2:52" x14ac:dyDescent="0.3">
      <c r="B29" s="52">
        <v>1975</v>
      </c>
      <c r="C29" s="30">
        <v>60.917000000000002</v>
      </c>
      <c r="D29" s="280">
        <v>42.1</v>
      </c>
      <c r="E29" s="30">
        <v>23.01</v>
      </c>
      <c r="F29" s="30">
        <v>28.152000000000001</v>
      </c>
      <c r="H29" s="132">
        <v>2016</v>
      </c>
      <c r="I29" s="131">
        <v>27.700000760000002</v>
      </c>
      <c r="J29" s="131">
        <v>28.799999239999998</v>
      </c>
      <c r="K29" s="131">
        <v>43.5</v>
      </c>
      <c r="L29" s="134">
        <f t="shared" si="5"/>
        <v>0.27700000760000004</v>
      </c>
      <c r="M29" s="134">
        <f t="shared" si="6"/>
        <v>0.28799999239999996</v>
      </c>
      <c r="N29" s="134">
        <f t="shared" si="7"/>
        <v>0.435</v>
      </c>
      <c r="Y29" s="52">
        <v>2000</v>
      </c>
      <c r="Z29" s="307">
        <v>14.68</v>
      </c>
      <c r="AA29">
        <v>13.518827999999999</v>
      </c>
      <c r="AB29" s="306">
        <f t="shared" si="8"/>
        <v>0.14679999999999999</v>
      </c>
      <c r="AC29" s="306">
        <f t="shared" si="9"/>
        <v>0.13518827999999999</v>
      </c>
      <c r="AE29" s="545">
        <v>2000</v>
      </c>
      <c r="AF29" s="307">
        <f>Z29/100</f>
        <v>0.14679999999999999</v>
      </c>
      <c r="AG29" s="312">
        <f t="shared" si="10"/>
        <v>0.13518827999999999</v>
      </c>
      <c r="AH29" s="306"/>
      <c r="AI29" s="306"/>
      <c r="AQ29" s="353">
        <v>1985</v>
      </c>
      <c r="AR29">
        <v>516103160</v>
      </c>
      <c r="AS29">
        <v>534936840</v>
      </c>
      <c r="AT29">
        <f t="shared" si="0"/>
        <v>1051040000</v>
      </c>
      <c r="AU29">
        <v>327651740</v>
      </c>
      <c r="AV29">
        <v>343600971</v>
      </c>
      <c r="AW29">
        <f t="shared" si="1"/>
        <v>671252711</v>
      </c>
      <c r="AX29" s="354">
        <f t="shared" si="2"/>
        <v>0.31174050464302022</v>
      </c>
      <c r="AY29" s="354">
        <f t="shared" si="3"/>
        <v>0.32691521826000913</v>
      </c>
      <c r="AZ29" s="355">
        <f t="shared" si="4"/>
        <v>0.63865572290302941</v>
      </c>
    </row>
    <row r="30" spans="2:52" x14ac:dyDescent="0.3">
      <c r="B30" s="52">
        <v>1976</v>
      </c>
      <c r="C30" s="30">
        <v>61.795999999999999</v>
      </c>
      <c r="D30" s="280">
        <v>41.8</v>
      </c>
      <c r="E30" s="30">
        <v>19.91</v>
      </c>
      <c r="F30" s="30">
        <v>26.265000000000001</v>
      </c>
      <c r="H30" s="132">
        <v>2017</v>
      </c>
      <c r="I30" s="131">
        <v>26.979999540000001</v>
      </c>
      <c r="J30" s="131">
        <v>28.11000061</v>
      </c>
      <c r="K30" s="131">
        <v>44.909999849999998</v>
      </c>
      <c r="L30" s="134">
        <f t="shared" si="5"/>
        <v>0.26979999539999999</v>
      </c>
      <c r="M30" s="134">
        <f t="shared" si="6"/>
        <v>0.28110000610000002</v>
      </c>
      <c r="N30" s="134">
        <f t="shared" si="7"/>
        <v>0.44909999849999999</v>
      </c>
      <c r="Y30" s="52">
        <v>2001</v>
      </c>
      <c r="Z30" s="311">
        <v>13.98</v>
      </c>
      <c r="AA30">
        <v>13.875724999999999</v>
      </c>
      <c r="AB30" s="306">
        <f t="shared" si="8"/>
        <v>0.13980000000000001</v>
      </c>
      <c r="AC30" s="306">
        <f t="shared" si="9"/>
        <v>0.13875725</v>
      </c>
      <c r="AE30" s="545"/>
      <c r="AF30" s="307"/>
      <c r="AG30" s="312">
        <f t="shared" si="10"/>
        <v>0.13875725</v>
      </c>
      <c r="AH30" s="306"/>
      <c r="AI30" s="306"/>
      <c r="AQ30" s="353">
        <v>1986</v>
      </c>
      <c r="AR30">
        <v>523793161</v>
      </c>
      <c r="AS30">
        <v>542996840</v>
      </c>
      <c r="AT30">
        <f t="shared" si="0"/>
        <v>1066790001</v>
      </c>
      <c r="AU30">
        <v>336479736</v>
      </c>
      <c r="AV30">
        <v>352691497</v>
      </c>
      <c r="AW30">
        <f t="shared" si="1"/>
        <v>689171233</v>
      </c>
      <c r="AX30" s="354">
        <f t="shared" si="2"/>
        <v>0.31541328254350598</v>
      </c>
      <c r="AY30" s="354">
        <f t="shared" si="3"/>
        <v>0.33061005134036686</v>
      </c>
      <c r="AZ30" s="355">
        <f t="shared" si="4"/>
        <v>0.64602333388387279</v>
      </c>
    </row>
    <row r="31" spans="2:52" x14ac:dyDescent="0.3">
      <c r="B31" s="52">
        <v>1977</v>
      </c>
      <c r="C31" s="30">
        <v>62.537999999999997</v>
      </c>
      <c r="D31" s="280">
        <v>41.8</v>
      </c>
      <c r="E31" s="30">
        <v>18.93</v>
      </c>
      <c r="F31" s="30">
        <v>24.378</v>
      </c>
      <c r="H31" s="132">
        <v>2018</v>
      </c>
      <c r="I31" s="131">
        <v>26.06999969</v>
      </c>
      <c r="J31" s="131">
        <v>28.31999969</v>
      </c>
      <c r="K31" s="131">
        <v>45.61000061</v>
      </c>
      <c r="L31" s="134">
        <f t="shared" si="5"/>
        <v>0.26069999690000001</v>
      </c>
      <c r="M31" s="134">
        <f t="shared" si="6"/>
        <v>0.28319999689999997</v>
      </c>
      <c r="N31" s="134">
        <f t="shared" si="7"/>
        <v>0.45610000610000001</v>
      </c>
      <c r="Y31" s="52">
        <v>2002</v>
      </c>
      <c r="Z31" s="311">
        <v>13.3</v>
      </c>
      <c r="AA31">
        <v>14.25037</v>
      </c>
      <c r="AB31" s="306">
        <f t="shared" si="8"/>
        <v>0.13300000000000001</v>
      </c>
      <c r="AC31" s="306">
        <f t="shared" si="9"/>
        <v>0.14250370000000001</v>
      </c>
      <c r="AE31" s="545"/>
      <c r="AF31" s="307"/>
      <c r="AG31" s="312">
        <f t="shared" si="10"/>
        <v>0.14250370000000001</v>
      </c>
      <c r="AH31" s="306"/>
      <c r="AI31" s="306"/>
      <c r="AQ31" s="353">
        <v>1987</v>
      </c>
      <c r="AR31">
        <v>532177132</v>
      </c>
      <c r="AS31">
        <v>551857867</v>
      </c>
      <c r="AT31">
        <f t="shared" si="0"/>
        <v>1084034999</v>
      </c>
      <c r="AU31">
        <v>344697300</v>
      </c>
      <c r="AV31">
        <v>361120508</v>
      </c>
      <c r="AW31">
        <f t="shared" si="1"/>
        <v>705817808</v>
      </c>
      <c r="AX31" s="354">
        <f t="shared" si="2"/>
        <v>0.3179761726493851</v>
      </c>
      <c r="AY31" s="354">
        <f t="shared" si="3"/>
        <v>0.33312624438613719</v>
      </c>
      <c r="AZ31" s="355">
        <f t="shared" si="4"/>
        <v>0.6511024170355223</v>
      </c>
    </row>
    <row r="32" spans="2:52" x14ac:dyDescent="0.3">
      <c r="B32" s="52">
        <v>1978</v>
      </c>
      <c r="C32" s="30">
        <v>63.218000000000004</v>
      </c>
      <c r="D32" s="280">
        <v>42.1</v>
      </c>
      <c r="E32" s="30">
        <v>18.25</v>
      </c>
      <c r="F32" s="30">
        <v>22.491</v>
      </c>
      <c r="H32" s="132">
        <v>2019</v>
      </c>
      <c r="I32" s="131">
        <v>25.329999919999999</v>
      </c>
      <c r="J32" s="131">
        <v>27.420000080000001</v>
      </c>
      <c r="K32" s="131">
        <v>47.25</v>
      </c>
      <c r="L32" s="134">
        <f t="shared" si="5"/>
        <v>0.25329999920000001</v>
      </c>
      <c r="M32" s="134">
        <f t="shared" si="6"/>
        <v>0.27420000080000001</v>
      </c>
      <c r="N32" s="134">
        <f t="shared" si="7"/>
        <v>0.47249999999999998</v>
      </c>
      <c r="Y32" s="52">
        <v>2003</v>
      </c>
      <c r="Z32" s="311">
        <v>12.35</v>
      </c>
      <c r="AA32">
        <v>14.588104</v>
      </c>
      <c r="AB32" s="306">
        <f t="shared" si="8"/>
        <v>0.1235</v>
      </c>
      <c r="AC32" s="306">
        <f t="shared" si="9"/>
        <v>0.14588103999999999</v>
      </c>
      <c r="AE32" s="545"/>
      <c r="AF32" s="307"/>
      <c r="AG32" s="312">
        <f t="shared" si="10"/>
        <v>0.14588103999999999</v>
      </c>
      <c r="AH32" s="306"/>
      <c r="AI32" s="306"/>
      <c r="AQ32" s="353">
        <v>1988</v>
      </c>
      <c r="AR32">
        <v>540705000</v>
      </c>
      <c r="AS32">
        <v>560925001</v>
      </c>
      <c r="AT32">
        <f t="shared" si="0"/>
        <v>1101630001</v>
      </c>
      <c r="AU32">
        <v>352546918</v>
      </c>
      <c r="AV32">
        <v>369159807</v>
      </c>
      <c r="AW32">
        <f t="shared" si="1"/>
        <v>721706725</v>
      </c>
      <c r="AX32" s="354">
        <f t="shared" si="2"/>
        <v>0.32002298201753493</v>
      </c>
      <c r="AY32" s="354">
        <f t="shared" si="3"/>
        <v>0.33510326213419817</v>
      </c>
      <c r="AZ32" s="355">
        <f t="shared" si="4"/>
        <v>0.65512624415173315</v>
      </c>
    </row>
    <row r="33" spans="2:52" x14ac:dyDescent="0.3">
      <c r="B33" s="52">
        <v>1979</v>
      </c>
      <c r="C33" s="30">
        <v>63.865000000000002</v>
      </c>
      <c r="D33" s="280">
        <v>42.4</v>
      </c>
      <c r="E33" s="30">
        <v>17.82</v>
      </c>
      <c r="F33" s="30">
        <v>22.231000000000002</v>
      </c>
      <c r="H33" s="131"/>
      <c r="I33" s="131" t="s">
        <v>56</v>
      </c>
      <c r="J33" s="131" t="s">
        <v>56</v>
      </c>
      <c r="K33" s="131" t="s">
        <v>56</v>
      </c>
      <c r="L33" s="133"/>
      <c r="M33" s="133"/>
      <c r="N33" s="133"/>
      <c r="Y33" s="52">
        <v>2004</v>
      </c>
      <c r="Z33" s="311">
        <v>12.92</v>
      </c>
      <c r="AA33">
        <v>15.479437000000001</v>
      </c>
      <c r="AB33" s="306">
        <f t="shared" si="8"/>
        <v>0.12920000000000001</v>
      </c>
      <c r="AC33" s="306">
        <f t="shared" si="9"/>
        <v>0.15479437000000001</v>
      </c>
      <c r="AE33" s="545"/>
      <c r="AF33" s="307"/>
      <c r="AG33" s="312">
        <f t="shared" si="10"/>
        <v>0.15479437000000001</v>
      </c>
      <c r="AH33" s="306"/>
      <c r="AI33" s="306"/>
      <c r="AQ33" s="353">
        <v>1989</v>
      </c>
      <c r="AR33">
        <v>548913728</v>
      </c>
      <c r="AS33">
        <v>569736272</v>
      </c>
      <c r="AT33">
        <f t="shared" si="0"/>
        <v>1118650000</v>
      </c>
      <c r="AU33">
        <v>359575604</v>
      </c>
      <c r="AV33">
        <v>376347580</v>
      </c>
      <c r="AW33">
        <f t="shared" si="1"/>
        <v>735923184</v>
      </c>
      <c r="AX33" s="354">
        <f t="shared" si="2"/>
        <v>0.32143709292450723</v>
      </c>
      <c r="AY33" s="354">
        <f t="shared" si="3"/>
        <v>0.33643014347651184</v>
      </c>
      <c r="AZ33" s="355">
        <f t="shared" si="4"/>
        <v>0.65786723640101907</v>
      </c>
    </row>
    <row r="34" spans="2:52" ht="16.2" thickBot="1" x14ac:dyDescent="0.35">
      <c r="B34" s="52">
        <v>1980</v>
      </c>
      <c r="C34" s="30">
        <v>64.42</v>
      </c>
      <c r="D34" s="280">
        <v>42.6</v>
      </c>
      <c r="E34" s="30">
        <v>18.21</v>
      </c>
      <c r="F34" s="30">
        <v>21.972000000000001</v>
      </c>
      <c r="H34" s="139"/>
      <c r="I34" s="140" t="s">
        <v>56</v>
      </c>
      <c r="J34" s="140" t="s">
        <v>56</v>
      </c>
      <c r="K34" s="140" t="s">
        <v>56</v>
      </c>
      <c r="L34" s="141"/>
      <c r="M34" s="141"/>
      <c r="N34" s="141"/>
      <c r="O34" s="136"/>
      <c r="Y34" s="52">
        <v>2005</v>
      </c>
      <c r="Z34" s="307">
        <v>11.64</v>
      </c>
      <c r="AA34">
        <v>16.264244000000001</v>
      </c>
      <c r="AB34" s="306">
        <f t="shared" si="8"/>
        <v>0.1164</v>
      </c>
      <c r="AC34" s="306">
        <f t="shared" si="9"/>
        <v>0.16264244000000003</v>
      </c>
      <c r="AE34" s="545">
        <v>2005</v>
      </c>
      <c r="AF34" s="307">
        <f>Z34/100</f>
        <v>0.1164</v>
      </c>
      <c r="AG34" s="312">
        <f t="shared" si="10"/>
        <v>0.16264244000000003</v>
      </c>
      <c r="AH34" s="306"/>
      <c r="AI34" s="306"/>
      <c r="AQ34" s="353">
        <v>1990</v>
      </c>
      <c r="AR34">
        <v>556822315</v>
      </c>
      <c r="AS34">
        <v>578362685</v>
      </c>
      <c r="AT34">
        <f t="shared" si="0"/>
        <v>1135185000</v>
      </c>
      <c r="AU34">
        <v>365161397</v>
      </c>
      <c r="AV34">
        <v>382013190</v>
      </c>
      <c r="AW34">
        <f t="shared" si="1"/>
        <v>747174587</v>
      </c>
      <c r="AX34" s="354">
        <f t="shared" si="2"/>
        <v>0.32167567136634118</v>
      </c>
      <c r="AY34" s="354">
        <f t="shared" si="3"/>
        <v>0.33652064641446106</v>
      </c>
      <c r="AZ34" s="355">
        <f t="shared" si="4"/>
        <v>0.65819631778080223</v>
      </c>
    </row>
    <row r="35" spans="2:52" ht="21" customHeight="1" thickTop="1" x14ac:dyDescent="0.3">
      <c r="B35" s="52">
        <v>1981</v>
      </c>
      <c r="C35" s="30">
        <v>64.974999999999994</v>
      </c>
      <c r="D35" s="280">
        <v>42.7</v>
      </c>
      <c r="E35" s="30">
        <v>20.91</v>
      </c>
      <c r="F35" s="30">
        <v>21.712</v>
      </c>
      <c r="H35" s="547" t="s">
        <v>58</v>
      </c>
      <c r="I35" s="547"/>
      <c r="J35" s="547"/>
      <c r="K35" s="547"/>
      <c r="L35" s="547"/>
      <c r="M35" s="547"/>
      <c r="N35" s="547"/>
      <c r="O35" s="136"/>
      <c r="Y35" s="52">
        <v>2006</v>
      </c>
      <c r="Z35" s="311">
        <v>10.63</v>
      </c>
      <c r="AA35">
        <v>17.038422000000001</v>
      </c>
      <c r="AB35" s="306">
        <f t="shared" si="8"/>
        <v>0.10630000000000001</v>
      </c>
      <c r="AC35" s="306">
        <f t="shared" si="9"/>
        <v>0.17038422</v>
      </c>
      <c r="AE35" s="545"/>
      <c r="AF35" s="307"/>
      <c r="AG35" s="312">
        <f t="shared" si="10"/>
        <v>0.17038422</v>
      </c>
      <c r="AH35" s="306"/>
      <c r="AI35" s="306"/>
      <c r="AQ35" s="353">
        <v>1991</v>
      </c>
      <c r="AR35">
        <v>564229094</v>
      </c>
      <c r="AS35">
        <v>586550906</v>
      </c>
      <c r="AT35">
        <f t="shared" si="0"/>
        <v>1150780000</v>
      </c>
      <c r="AU35">
        <v>370434063</v>
      </c>
      <c r="AV35">
        <v>387341545</v>
      </c>
      <c r="AW35">
        <f t="shared" si="1"/>
        <v>757775608</v>
      </c>
      <c r="AX35" s="354">
        <f t="shared" si="2"/>
        <v>0.32189824553780916</v>
      </c>
      <c r="AY35" s="354">
        <f t="shared" si="3"/>
        <v>0.33659043865899652</v>
      </c>
      <c r="AZ35" s="355">
        <f t="shared" si="4"/>
        <v>0.65848868419680562</v>
      </c>
    </row>
    <row r="36" spans="2:52" ht="21" customHeight="1" x14ac:dyDescent="0.3">
      <c r="B36" s="52">
        <v>1982</v>
      </c>
      <c r="C36" s="30">
        <v>65.462999999999994</v>
      </c>
      <c r="D36" s="280">
        <v>42.4</v>
      </c>
      <c r="E36" s="30">
        <v>22.28</v>
      </c>
      <c r="F36" s="30">
        <v>21.452999999999999</v>
      </c>
      <c r="H36" s="142"/>
      <c r="I36" s="143"/>
      <c r="J36" s="143"/>
      <c r="K36" s="143"/>
      <c r="L36" s="148" t="s">
        <v>53</v>
      </c>
      <c r="M36" s="149" t="s">
        <v>57</v>
      </c>
      <c r="N36" s="149" t="s">
        <v>55</v>
      </c>
      <c r="O36" s="136"/>
      <c r="Y36" s="52">
        <v>2007</v>
      </c>
      <c r="Z36" s="311">
        <v>10.25</v>
      </c>
      <c r="AA36">
        <v>17.638175</v>
      </c>
      <c r="AB36" s="306">
        <f t="shared" si="8"/>
        <v>0.10249999999999999</v>
      </c>
      <c r="AC36" s="306">
        <f t="shared" si="9"/>
        <v>0.17638175</v>
      </c>
      <c r="AE36" s="545"/>
      <c r="AF36" s="307"/>
      <c r="AG36" s="312">
        <f t="shared" si="10"/>
        <v>0.17638175</v>
      </c>
      <c r="AH36" s="306"/>
      <c r="AI36" s="306"/>
      <c r="AQ36" s="353">
        <v>1992</v>
      </c>
      <c r="AR36">
        <v>570952344</v>
      </c>
      <c r="AS36">
        <v>594017657</v>
      </c>
      <c r="AT36">
        <f t="shared" ref="AT36:AT65" si="12">SUM(AR36:AS36)</f>
        <v>1164970001</v>
      </c>
      <c r="AU36">
        <v>375735351</v>
      </c>
      <c r="AV36">
        <v>392697640</v>
      </c>
      <c r="AW36">
        <f t="shared" ref="AW36:AW65" si="13">SUM(AU36:AV36)</f>
        <v>768432991</v>
      </c>
      <c r="AX36" s="354">
        <f t="shared" ref="AX36:AX65" si="14">AU36/AT36</f>
        <v>0.32252791975542039</v>
      </c>
      <c r="AY36" s="354">
        <f t="shared" ref="AY36:AY65" si="15">AV36/AT36</f>
        <v>0.33708819940677598</v>
      </c>
      <c r="AZ36" s="355">
        <f t="shared" ref="AZ36:AZ65" si="16">SUM(AX36:AY36)</f>
        <v>0.65961611916219631</v>
      </c>
    </row>
    <row r="37" spans="2:52" ht="21" customHeight="1" x14ac:dyDescent="0.3">
      <c r="B37" s="52">
        <v>1983</v>
      </c>
      <c r="C37" s="30">
        <v>65.903999999999996</v>
      </c>
      <c r="D37" s="280">
        <v>41.9</v>
      </c>
      <c r="E37" s="30">
        <v>20.190000000000001</v>
      </c>
      <c r="F37" s="30">
        <v>21.193000000000001</v>
      </c>
      <c r="H37" s="142">
        <v>1990</v>
      </c>
      <c r="I37" s="143"/>
      <c r="J37" s="143"/>
      <c r="K37" s="143"/>
      <c r="L37" s="144">
        <f>$L$4</f>
        <v>0.59700000760000005</v>
      </c>
      <c r="M37" s="144">
        <f>$M$4</f>
        <v>0.21399999619999999</v>
      </c>
      <c r="N37" s="144">
        <f>$N$4</f>
        <v>0.18899999619999999</v>
      </c>
      <c r="O37" s="136"/>
      <c r="Y37" s="52">
        <v>2008</v>
      </c>
      <c r="Z37" s="311">
        <v>10.17</v>
      </c>
      <c r="AA37">
        <v>18.548304999999999</v>
      </c>
      <c r="AB37" s="306">
        <f t="shared" si="8"/>
        <v>0.1017</v>
      </c>
      <c r="AC37" s="306">
        <f t="shared" si="9"/>
        <v>0.18548304999999998</v>
      </c>
      <c r="AE37" s="545"/>
      <c r="AF37" s="307"/>
      <c r="AG37" s="312">
        <f t="shared" si="10"/>
        <v>0.18548304999999998</v>
      </c>
      <c r="AH37" s="306"/>
      <c r="AI37" s="306"/>
      <c r="AQ37" s="353">
        <v>1993</v>
      </c>
      <c r="AR37">
        <v>577345024</v>
      </c>
      <c r="AS37">
        <v>601094975</v>
      </c>
      <c r="AT37">
        <f t="shared" si="12"/>
        <v>1178439999</v>
      </c>
      <c r="AU37">
        <v>380696029</v>
      </c>
      <c r="AV37">
        <v>397692460</v>
      </c>
      <c r="AW37">
        <f t="shared" si="13"/>
        <v>778388489</v>
      </c>
      <c r="AX37" s="354">
        <f t="shared" si="14"/>
        <v>0.32305083782207905</v>
      </c>
      <c r="AY37" s="354">
        <f t="shared" si="15"/>
        <v>0.33747366037937754</v>
      </c>
      <c r="AZ37" s="355">
        <f t="shared" si="16"/>
        <v>0.66052449820145664</v>
      </c>
    </row>
    <row r="38" spans="2:52" x14ac:dyDescent="0.3">
      <c r="B38" s="52">
        <v>1984</v>
      </c>
      <c r="C38" s="30">
        <v>66.3</v>
      </c>
      <c r="D38" s="280">
        <v>41</v>
      </c>
      <c r="E38" s="30">
        <v>19.899999999999999</v>
      </c>
      <c r="F38" s="30">
        <v>21.908000000000001</v>
      </c>
      <c r="H38" s="142">
        <v>2000</v>
      </c>
      <c r="I38" s="143"/>
      <c r="J38" s="143"/>
      <c r="K38" s="143"/>
      <c r="L38" s="144">
        <f>$L$13</f>
        <v>0.50009998320000004</v>
      </c>
      <c r="M38" s="144">
        <f>$M$13</f>
        <v>0.22500000000000001</v>
      </c>
      <c r="N38" s="144">
        <f>$N$13</f>
        <v>0.27489999770000001</v>
      </c>
      <c r="O38" s="136"/>
      <c r="Y38" s="52">
        <v>2009</v>
      </c>
      <c r="Z38" s="311">
        <v>9.64</v>
      </c>
      <c r="AA38">
        <v>19.290237000000001</v>
      </c>
      <c r="AB38" s="306">
        <f t="shared" si="8"/>
        <v>9.64E-2</v>
      </c>
      <c r="AC38" s="306">
        <f t="shared" si="9"/>
        <v>0.19290237000000002</v>
      </c>
      <c r="AE38" s="545"/>
      <c r="AF38" s="307"/>
      <c r="AG38" s="312">
        <f t="shared" si="10"/>
        <v>0.19290237000000002</v>
      </c>
      <c r="AH38" s="306"/>
      <c r="AI38" s="306"/>
      <c r="AQ38" s="353">
        <v>1994</v>
      </c>
      <c r="AR38">
        <v>583693488</v>
      </c>
      <c r="AS38">
        <v>608141512</v>
      </c>
      <c r="AT38">
        <f t="shared" si="12"/>
        <v>1191835000</v>
      </c>
      <c r="AU38">
        <v>386089785</v>
      </c>
      <c r="AV38">
        <v>403152848</v>
      </c>
      <c r="AW38">
        <f t="shared" si="13"/>
        <v>789242633</v>
      </c>
      <c r="AX38" s="354">
        <f t="shared" si="14"/>
        <v>0.32394566781475626</v>
      </c>
      <c r="AY38" s="354">
        <f t="shared" si="15"/>
        <v>0.33826229973108696</v>
      </c>
      <c r="AZ38" s="355">
        <f t="shared" si="16"/>
        <v>0.66220796754584321</v>
      </c>
    </row>
    <row r="39" spans="2:52" x14ac:dyDescent="0.3">
      <c r="B39" s="52">
        <v>1985</v>
      </c>
      <c r="C39" s="30">
        <v>66.643000000000001</v>
      </c>
      <c r="D39" s="280">
        <v>39.799999999999997</v>
      </c>
      <c r="E39" s="30">
        <v>21.04</v>
      </c>
      <c r="F39" s="30">
        <v>22.623000000000001</v>
      </c>
      <c r="H39" s="142">
        <v>2010</v>
      </c>
      <c r="I39" s="143"/>
      <c r="J39" s="143"/>
      <c r="K39" s="143"/>
      <c r="L39" s="144">
        <f>$L$23</f>
        <v>0.36700000760000001</v>
      </c>
      <c r="M39" s="144">
        <f>$M$23</f>
        <v>0.2870000076</v>
      </c>
      <c r="N39" s="144">
        <f>$N$23</f>
        <v>0.34599998470000004</v>
      </c>
      <c r="O39" s="136"/>
      <c r="Y39" s="52">
        <v>2010</v>
      </c>
      <c r="Z39" s="307">
        <v>9.33</v>
      </c>
      <c r="AA39">
        <v>20.110071999999999</v>
      </c>
      <c r="AB39" s="306">
        <f t="shared" si="8"/>
        <v>9.3299999999999994E-2</v>
      </c>
      <c r="AC39" s="306">
        <f t="shared" si="9"/>
        <v>0.20110071999999998</v>
      </c>
      <c r="AE39" s="545">
        <v>2010</v>
      </c>
      <c r="AF39" s="307">
        <f>Z39/100</f>
        <v>9.3299999999999994E-2</v>
      </c>
      <c r="AG39" s="312">
        <f t="shared" si="10"/>
        <v>0.20110071999999998</v>
      </c>
      <c r="AH39" s="306"/>
      <c r="AI39" s="306"/>
      <c r="AQ39" s="353">
        <v>1995</v>
      </c>
      <c r="AR39">
        <v>589847916</v>
      </c>
      <c r="AS39">
        <v>615007084</v>
      </c>
      <c r="AT39">
        <f t="shared" si="12"/>
        <v>1204855000</v>
      </c>
      <c r="AU39">
        <v>391923240</v>
      </c>
      <c r="AV39">
        <v>409068547</v>
      </c>
      <c r="AW39">
        <f t="shared" si="13"/>
        <v>800991787</v>
      </c>
      <c r="AX39" s="354">
        <f t="shared" si="14"/>
        <v>0.32528664445099204</v>
      </c>
      <c r="AY39" s="354">
        <f t="shared" si="15"/>
        <v>0.33951682733606947</v>
      </c>
      <c r="AZ39" s="355">
        <f t="shared" si="16"/>
        <v>0.66480347178706145</v>
      </c>
    </row>
    <row r="40" spans="2:52" ht="21" customHeight="1" x14ac:dyDescent="0.3">
      <c r="B40" s="52">
        <v>1986</v>
      </c>
      <c r="C40" s="30">
        <v>66.97</v>
      </c>
      <c r="D40" s="280">
        <v>38.4</v>
      </c>
      <c r="E40" s="30">
        <v>22.43</v>
      </c>
      <c r="F40" s="30">
        <v>23.338999999999999</v>
      </c>
      <c r="H40" s="145">
        <v>2019</v>
      </c>
      <c r="I40" s="146"/>
      <c r="J40" s="146"/>
      <c r="K40" s="146"/>
      <c r="L40" s="147">
        <f>$L$32</f>
        <v>0.25329999920000001</v>
      </c>
      <c r="M40" s="147">
        <f>$M$32</f>
        <v>0.27420000080000001</v>
      </c>
      <c r="N40" s="147">
        <f>$N$32</f>
        <v>0.47249999999999998</v>
      </c>
      <c r="O40" s="136"/>
      <c r="Y40" s="52">
        <v>2011</v>
      </c>
      <c r="Z40" s="311">
        <v>9.18</v>
      </c>
      <c r="AA40">
        <v>20.948661999999999</v>
      </c>
      <c r="AB40" s="306">
        <f t="shared" si="8"/>
        <v>9.1799999999999993E-2</v>
      </c>
      <c r="AC40" s="306">
        <f t="shared" si="9"/>
        <v>0.20948661999999998</v>
      </c>
      <c r="AE40" s="545"/>
      <c r="AF40" s="307"/>
      <c r="AG40" s="312">
        <f t="shared" si="10"/>
        <v>0.20948661999999998</v>
      </c>
      <c r="AH40" s="306"/>
      <c r="AI40" s="306"/>
      <c r="AQ40" s="353">
        <v>1996</v>
      </c>
      <c r="AR40">
        <v>595844663</v>
      </c>
      <c r="AS40">
        <v>621705337</v>
      </c>
      <c r="AT40">
        <f t="shared" si="12"/>
        <v>1217550000</v>
      </c>
      <c r="AU40">
        <v>398209636</v>
      </c>
      <c r="AV40">
        <v>415446625</v>
      </c>
      <c r="AW40">
        <f t="shared" si="13"/>
        <v>813656261</v>
      </c>
      <c r="AX40" s="354">
        <f t="shared" si="14"/>
        <v>0.32705813806414519</v>
      </c>
      <c r="AY40" s="354">
        <f t="shared" si="15"/>
        <v>0.3412152478337645</v>
      </c>
      <c r="AZ40" s="355">
        <f t="shared" si="16"/>
        <v>0.66827338589790974</v>
      </c>
    </row>
    <row r="41" spans="2:52" x14ac:dyDescent="0.3">
      <c r="B41" s="52">
        <v>1987</v>
      </c>
      <c r="C41" s="30">
        <v>67.287999999999997</v>
      </c>
      <c r="D41" s="280">
        <v>37</v>
      </c>
      <c r="E41" s="30">
        <v>23.33</v>
      </c>
      <c r="F41" s="30">
        <v>24.053999999999998</v>
      </c>
      <c r="H41" s="137"/>
      <c r="I41" s="137"/>
      <c r="J41" s="137"/>
      <c r="K41" s="137"/>
      <c r="L41" s="137"/>
      <c r="M41" s="136"/>
      <c r="N41" s="136"/>
      <c r="O41" s="136"/>
      <c r="Y41" s="52">
        <v>2012</v>
      </c>
      <c r="Z41" s="311">
        <v>9.11</v>
      </c>
      <c r="AA41">
        <v>21.885066999999999</v>
      </c>
      <c r="AB41" s="306">
        <f t="shared" si="8"/>
        <v>9.11E-2</v>
      </c>
      <c r="AC41" s="306">
        <f t="shared" si="9"/>
        <v>0.21885067</v>
      </c>
      <c r="AE41" s="545"/>
      <c r="AF41" s="307"/>
      <c r="AG41" s="312">
        <f t="shared" si="10"/>
        <v>0.21885067</v>
      </c>
      <c r="AH41" s="306"/>
      <c r="AI41" s="306"/>
      <c r="AQ41" s="353">
        <v>1997</v>
      </c>
      <c r="AR41">
        <v>601754660</v>
      </c>
      <c r="AS41">
        <v>628320340</v>
      </c>
      <c r="AT41">
        <f t="shared" si="12"/>
        <v>1230075000</v>
      </c>
      <c r="AU41">
        <v>405247114</v>
      </c>
      <c r="AV41">
        <v>422637978</v>
      </c>
      <c r="AW41">
        <f t="shared" si="13"/>
        <v>827885092</v>
      </c>
      <c r="AX41" s="354">
        <f t="shared" si="14"/>
        <v>0.32944911001361704</v>
      </c>
      <c r="AY41" s="354">
        <f t="shared" si="15"/>
        <v>0.34358716175842935</v>
      </c>
      <c r="AZ41" s="355">
        <f t="shared" si="16"/>
        <v>0.67303627177204639</v>
      </c>
    </row>
    <row r="42" spans="2:52" x14ac:dyDescent="0.3">
      <c r="B42" s="52">
        <v>1988</v>
      </c>
      <c r="C42" s="30">
        <v>67.581000000000003</v>
      </c>
      <c r="D42" s="280">
        <v>35.4</v>
      </c>
      <c r="E42" s="30">
        <v>22.37</v>
      </c>
      <c r="F42" s="30">
        <v>24.768999999999998</v>
      </c>
      <c r="H42" s="131"/>
      <c r="I42" s="131"/>
      <c r="J42" s="131"/>
      <c r="K42" s="131"/>
      <c r="L42" s="131"/>
      <c r="Y42" s="52">
        <v>2013</v>
      </c>
      <c r="Z42" s="311">
        <v>8.94</v>
      </c>
      <c r="AA42">
        <v>22.718888</v>
      </c>
      <c r="AB42" s="306">
        <f t="shared" si="8"/>
        <v>8.9399999999999993E-2</v>
      </c>
      <c r="AC42" s="306">
        <f t="shared" si="9"/>
        <v>0.22718888000000001</v>
      </c>
      <c r="AE42" s="545"/>
      <c r="AF42" s="307"/>
      <c r="AG42" s="312">
        <f t="shared" si="10"/>
        <v>0.22718888000000001</v>
      </c>
      <c r="AH42" s="306"/>
      <c r="AI42" s="306"/>
      <c r="AQ42" s="353">
        <v>1998</v>
      </c>
      <c r="AR42">
        <v>607370114</v>
      </c>
      <c r="AS42">
        <v>634564886</v>
      </c>
      <c r="AT42">
        <f t="shared" si="12"/>
        <v>1241935000</v>
      </c>
      <c r="AU42">
        <v>411849643</v>
      </c>
      <c r="AV42">
        <v>429376345</v>
      </c>
      <c r="AW42">
        <f t="shared" si="13"/>
        <v>841225988</v>
      </c>
      <c r="AX42" s="354">
        <f t="shared" si="14"/>
        <v>0.33161932226726842</v>
      </c>
      <c r="AY42" s="354">
        <f t="shared" si="15"/>
        <v>0.34573173716820926</v>
      </c>
      <c r="AZ42" s="355">
        <f t="shared" si="16"/>
        <v>0.67735105943547769</v>
      </c>
    </row>
    <row r="43" spans="2:52" x14ac:dyDescent="0.3">
      <c r="B43" s="52">
        <v>1989</v>
      </c>
      <c r="C43" s="30">
        <v>67.837999999999994</v>
      </c>
      <c r="D43" s="280">
        <v>33.799999999999997</v>
      </c>
      <c r="E43" s="30">
        <v>21.58</v>
      </c>
      <c r="F43" s="30">
        <v>23.298999999999999</v>
      </c>
      <c r="H43" s="52" t="s">
        <v>52</v>
      </c>
      <c r="I43" t="s">
        <v>225</v>
      </c>
      <c r="J43" s="131"/>
      <c r="K43" s="131"/>
      <c r="L43" t="s">
        <v>226</v>
      </c>
      <c r="Y43" s="52">
        <v>2014</v>
      </c>
      <c r="Z43" s="311">
        <v>8.64</v>
      </c>
      <c r="AA43">
        <v>23.639002999999999</v>
      </c>
      <c r="AB43" s="306">
        <f t="shared" si="8"/>
        <v>8.6400000000000005E-2</v>
      </c>
      <c r="AC43" s="306">
        <f t="shared" si="9"/>
        <v>0.23639003</v>
      </c>
      <c r="AE43" s="545"/>
      <c r="AF43" s="307"/>
      <c r="AG43" s="312">
        <f t="shared" si="10"/>
        <v>0.23639003</v>
      </c>
      <c r="AH43" s="306"/>
      <c r="AI43" s="306"/>
      <c r="AQ43" s="353">
        <v>1999</v>
      </c>
      <c r="AR43">
        <v>612456939</v>
      </c>
      <c r="AS43">
        <v>640278062</v>
      </c>
      <c r="AT43">
        <f t="shared" si="12"/>
        <v>1252735001</v>
      </c>
      <c r="AU43">
        <v>417753377</v>
      </c>
      <c r="AV43">
        <v>435424643</v>
      </c>
      <c r="AW43">
        <f t="shared" si="13"/>
        <v>853178020</v>
      </c>
      <c r="AX43" s="354">
        <f t="shared" si="14"/>
        <v>0.3334730622729683</v>
      </c>
      <c r="AY43" s="354">
        <f t="shared" si="15"/>
        <v>0.3475792108086872</v>
      </c>
      <c r="AZ43" s="355">
        <f t="shared" si="16"/>
        <v>0.6810522730816555</v>
      </c>
    </row>
    <row r="44" spans="2:52" x14ac:dyDescent="0.3">
      <c r="B44" s="52">
        <v>1990</v>
      </c>
      <c r="C44" s="30">
        <v>68.004999999999995</v>
      </c>
      <c r="D44" s="280">
        <v>31.9</v>
      </c>
      <c r="E44" s="30">
        <v>21.06</v>
      </c>
      <c r="F44" s="30">
        <v>21.829000000000001</v>
      </c>
      <c r="H44" s="52">
        <v>1990</v>
      </c>
      <c r="I44">
        <v>72</v>
      </c>
      <c r="J44" s="131"/>
      <c r="K44" s="131"/>
      <c r="L44" s="306">
        <v>0.72</v>
      </c>
      <c r="Y44" s="52">
        <v>2015</v>
      </c>
      <c r="Z44" s="307">
        <v>8.39</v>
      </c>
      <c r="AA44">
        <v>24.560924</v>
      </c>
      <c r="AB44" s="306">
        <f t="shared" si="8"/>
        <v>8.3900000000000002E-2</v>
      </c>
      <c r="AC44" s="306">
        <f t="shared" si="9"/>
        <v>0.24560924000000001</v>
      </c>
      <c r="AE44" s="545">
        <v>2015</v>
      </c>
      <c r="AF44" s="307">
        <f>Z44/100</f>
        <v>8.3900000000000002E-2</v>
      </c>
      <c r="AG44" s="312">
        <f t="shared" si="10"/>
        <v>0.24560924000000001</v>
      </c>
      <c r="AH44" s="306"/>
      <c r="AI44" s="306"/>
      <c r="AQ44" s="353">
        <v>2000</v>
      </c>
      <c r="AR44">
        <v>617082063</v>
      </c>
      <c r="AS44">
        <v>645562937</v>
      </c>
      <c r="AT44">
        <f t="shared" si="12"/>
        <v>1262645000</v>
      </c>
      <c r="AU44">
        <v>423784313</v>
      </c>
      <c r="AV44">
        <v>441701667</v>
      </c>
      <c r="AW44">
        <f t="shared" si="13"/>
        <v>865485980</v>
      </c>
      <c r="AX44" s="354">
        <f t="shared" si="14"/>
        <v>0.33563219511422449</v>
      </c>
      <c r="AY44" s="354">
        <f t="shared" si="15"/>
        <v>0.34982252889767118</v>
      </c>
      <c r="AZ44" s="355">
        <f t="shared" si="16"/>
        <v>0.68545472401189567</v>
      </c>
    </row>
    <row r="45" spans="2:52" x14ac:dyDescent="0.3">
      <c r="B45" s="52">
        <v>1991</v>
      </c>
      <c r="C45" s="30">
        <v>68.168999999999997</v>
      </c>
      <c r="D45" s="280">
        <v>30</v>
      </c>
      <c r="E45" s="30">
        <v>19.68</v>
      </c>
      <c r="F45" s="30">
        <v>20.359000000000002</v>
      </c>
      <c r="H45" s="52">
        <v>1993</v>
      </c>
      <c r="I45">
        <v>62.7</v>
      </c>
      <c r="L45" s="306">
        <v>0.627</v>
      </c>
      <c r="Y45" s="52">
        <v>2016</v>
      </c>
      <c r="Z45" s="311">
        <v>8.06</v>
      </c>
      <c r="AA45">
        <v>25.366522</v>
      </c>
      <c r="AB45" s="306">
        <f t="shared" si="8"/>
        <v>8.0600000000000005E-2</v>
      </c>
      <c r="AC45" s="306">
        <f t="shared" si="9"/>
        <v>0.25366522000000002</v>
      </c>
      <c r="AE45" s="545"/>
      <c r="AF45" s="307"/>
      <c r="AG45" s="312">
        <f t="shared" si="10"/>
        <v>0.25366522000000002</v>
      </c>
      <c r="AH45" s="306"/>
      <c r="AI45" s="306"/>
      <c r="AQ45" s="353">
        <v>2001</v>
      </c>
      <c r="AR45">
        <v>621436557</v>
      </c>
      <c r="AS45">
        <v>650413443</v>
      </c>
      <c r="AT45">
        <f t="shared" si="12"/>
        <v>1271850000</v>
      </c>
      <c r="AU45">
        <v>430304365</v>
      </c>
      <c r="AV45">
        <v>448485727</v>
      </c>
      <c r="AW45">
        <f t="shared" si="13"/>
        <v>878790092</v>
      </c>
      <c r="AX45" s="354">
        <f t="shared" si="14"/>
        <v>0.33832949247159649</v>
      </c>
      <c r="AY45" s="354">
        <f t="shared" si="15"/>
        <v>0.35262470181232064</v>
      </c>
      <c r="AZ45" s="355">
        <f t="shared" si="16"/>
        <v>0.69095419428391713</v>
      </c>
    </row>
    <row r="46" spans="2:52" x14ac:dyDescent="0.3">
      <c r="B46" s="52">
        <v>1992</v>
      </c>
      <c r="C46" s="30">
        <v>68.733999999999995</v>
      </c>
      <c r="D46" s="280">
        <v>27.9</v>
      </c>
      <c r="E46" s="30">
        <v>18.27</v>
      </c>
      <c r="F46" s="30">
        <v>18.888999999999999</v>
      </c>
      <c r="H46" s="52">
        <v>1996</v>
      </c>
      <c r="I46">
        <v>48.1</v>
      </c>
      <c r="L46" s="306">
        <v>0.48099999999999998</v>
      </c>
      <c r="Y46" s="52">
        <v>2017</v>
      </c>
      <c r="Z46" s="311">
        <v>7.46</v>
      </c>
      <c r="AA46">
        <v>26.371037000000001</v>
      </c>
      <c r="AB46" s="306">
        <f t="shared" si="8"/>
        <v>7.46E-2</v>
      </c>
      <c r="AC46" s="306">
        <f t="shared" si="9"/>
        <v>0.26371037000000003</v>
      </c>
      <c r="AE46" s="545"/>
      <c r="AF46" s="307"/>
      <c r="AG46" s="312">
        <f t="shared" si="10"/>
        <v>0.26371037000000003</v>
      </c>
      <c r="AH46" s="306"/>
      <c r="AI46" s="306"/>
      <c r="AQ46" s="353">
        <v>2002</v>
      </c>
      <c r="AR46">
        <v>625534993</v>
      </c>
      <c r="AS46">
        <v>654865007</v>
      </c>
      <c r="AT46">
        <f t="shared" si="12"/>
        <v>1280400000</v>
      </c>
      <c r="AU46">
        <v>437586895</v>
      </c>
      <c r="AV46">
        <v>456039311</v>
      </c>
      <c r="AW46">
        <f t="shared" si="13"/>
        <v>893626206</v>
      </c>
      <c r="AX46" s="354">
        <f t="shared" si="14"/>
        <v>0.34175796235551392</v>
      </c>
      <c r="AY46" s="354">
        <f t="shared" si="15"/>
        <v>0.35616940877850672</v>
      </c>
      <c r="AZ46" s="355">
        <f t="shared" si="16"/>
        <v>0.69792737113402059</v>
      </c>
    </row>
    <row r="47" spans="2:52" x14ac:dyDescent="0.3">
      <c r="B47" s="52">
        <v>1993</v>
      </c>
      <c r="C47" s="30">
        <v>69.215999999999994</v>
      </c>
      <c r="D47" s="280">
        <v>25.7</v>
      </c>
      <c r="E47" s="30">
        <v>18.09</v>
      </c>
      <c r="F47" s="30">
        <v>17.419</v>
      </c>
      <c r="H47" s="52">
        <v>1999</v>
      </c>
      <c r="I47">
        <v>46</v>
      </c>
      <c r="L47" s="306">
        <v>0.46</v>
      </c>
      <c r="Y47" s="52">
        <v>2018</v>
      </c>
      <c r="Z47" s="311">
        <v>7.04</v>
      </c>
      <c r="AA47">
        <v>27.288748999999999</v>
      </c>
      <c r="AB47" s="306">
        <f t="shared" si="8"/>
        <v>7.0400000000000004E-2</v>
      </c>
      <c r="AC47" s="306">
        <f t="shared" si="9"/>
        <v>0.27288749000000001</v>
      </c>
      <c r="AE47" s="545"/>
      <c r="AF47" s="307"/>
      <c r="AG47" s="312">
        <f t="shared" si="10"/>
        <v>0.27288749000000001</v>
      </c>
      <c r="AH47" s="306"/>
      <c r="AI47" s="306"/>
      <c r="AQ47" s="353">
        <v>2003</v>
      </c>
      <c r="AR47">
        <v>629369651</v>
      </c>
      <c r="AS47">
        <v>659030348</v>
      </c>
      <c r="AT47">
        <f t="shared" si="12"/>
        <v>1288399999</v>
      </c>
      <c r="AU47">
        <v>444797996</v>
      </c>
      <c r="AV47">
        <v>463535179</v>
      </c>
      <c r="AW47">
        <f t="shared" si="13"/>
        <v>908333175</v>
      </c>
      <c r="AX47" s="354">
        <f t="shared" si="14"/>
        <v>0.34523284410527233</v>
      </c>
      <c r="AY47" s="354">
        <f t="shared" si="15"/>
        <v>0.35977582999051211</v>
      </c>
      <c r="AZ47" s="355">
        <f t="shared" si="16"/>
        <v>0.70500867409578438</v>
      </c>
    </row>
    <row r="48" spans="2:52" x14ac:dyDescent="0.3">
      <c r="B48" s="52">
        <v>1994</v>
      </c>
      <c r="C48" s="30">
        <v>69.52</v>
      </c>
      <c r="D48" s="280">
        <v>23.5</v>
      </c>
      <c r="E48" s="30">
        <v>17.7</v>
      </c>
      <c r="F48" s="30">
        <v>16.850000000000001</v>
      </c>
      <c r="H48" s="52">
        <v>2002</v>
      </c>
      <c r="I48">
        <v>36.5</v>
      </c>
      <c r="L48" s="306">
        <v>0.36499999999999999</v>
      </c>
      <c r="Y48" s="52">
        <v>2019</v>
      </c>
      <c r="Z48" s="311">
        <v>7.14</v>
      </c>
      <c r="AA48">
        <v>28.129242000000001</v>
      </c>
      <c r="AB48" s="306">
        <f t="shared" si="8"/>
        <v>7.1399999999999991E-2</v>
      </c>
      <c r="AC48" s="306">
        <f t="shared" si="9"/>
        <v>0.28129241999999999</v>
      </c>
      <c r="AE48" s="545"/>
      <c r="AF48" s="307"/>
      <c r="AG48" s="312">
        <f t="shared" si="10"/>
        <v>0.28129241999999999</v>
      </c>
      <c r="AH48" s="306"/>
      <c r="AI48" s="306"/>
      <c r="AQ48" s="353">
        <v>2004</v>
      </c>
      <c r="AR48">
        <v>633047012</v>
      </c>
      <c r="AS48">
        <v>663027988</v>
      </c>
      <c r="AT48">
        <f t="shared" si="12"/>
        <v>1296075000</v>
      </c>
      <c r="AU48">
        <v>451806947</v>
      </c>
      <c r="AV48">
        <v>470903418</v>
      </c>
      <c r="AW48">
        <f t="shared" si="13"/>
        <v>922710365</v>
      </c>
      <c r="AX48" s="354">
        <f t="shared" si="14"/>
        <v>0.34859629805373915</v>
      </c>
      <c r="AY48" s="354">
        <f t="shared" si="15"/>
        <v>0.36333037671431051</v>
      </c>
      <c r="AZ48" s="355">
        <f t="shared" si="16"/>
        <v>0.71192667476804972</v>
      </c>
    </row>
    <row r="49" spans="2:52" x14ac:dyDescent="0.3">
      <c r="B49" s="52">
        <v>1995</v>
      </c>
      <c r="C49" s="30">
        <v>70.007999999999996</v>
      </c>
      <c r="D49" s="280">
        <v>21.4</v>
      </c>
      <c r="E49" s="30">
        <v>17.12</v>
      </c>
      <c r="F49" s="30">
        <v>16.28</v>
      </c>
      <c r="H49" s="52">
        <v>2005</v>
      </c>
      <c r="I49">
        <v>22.1</v>
      </c>
      <c r="L49" s="306">
        <v>0.221</v>
      </c>
      <c r="Y49" s="52">
        <v>2020</v>
      </c>
      <c r="Z49" s="307">
        <v>7.7</v>
      </c>
      <c r="AA49">
        <v>29.009688000000001</v>
      </c>
      <c r="AB49" s="306">
        <f t="shared" si="8"/>
        <v>7.6999999999999999E-2</v>
      </c>
      <c r="AC49" s="306">
        <f t="shared" si="9"/>
        <v>0.29009688</v>
      </c>
      <c r="AE49" s="52">
        <v>2020</v>
      </c>
      <c r="AF49" s="307">
        <f>Z49/100</f>
        <v>7.6999999999999999E-2</v>
      </c>
      <c r="AG49" s="312">
        <f t="shared" si="10"/>
        <v>0.29009688</v>
      </c>
      <c r="AH49" s="306"/>
      <c r="AI49" s="306"/>
      <c r="AQ49" s="353">
        <v>2005</v>
      </c>
      <c r="AR49">
        <v>636711861</v>
      </c>
      <c r="AS49">
        <v>667008138</v>
      </c>
      <c r="AT49">
        <f t="shared" si="12"/>
        <v>1303719999</v>
      </c>
      <c r="AU49">
        <v>459057607</v>
      </c>
      <c r="AV49">
        <v>478654649</v>
      </c>
      <c r="AW49">
        <f t="shared" si="13"/>
        <v>937712256</v>
      </c>
      <c r="AX49" s="354">
        <f t="shared" si="14"/>
        <v>0.35211364967332992</v>
      </c>
      <c r="AY49" s="354">
        <f t="shared" si="15"/>
        <v>0.36714528377806988</v>
      </c>
      <c r="AZ49" s="355">
        <f t="shared" si="16"/>
        <v>0.7192589334513998</v>
      </c>
    </row>
    <row r="50" spans="2:52" x14ac:dyDescent="0.3">
      <c r="B50" s="52">
        <v>1996</v>
      </c>
      <c r="C50" s="30">
        <v>70.266000000000005</v>
      </c>
      <c r="D50" s="280">
        <v>19.5</v>
      </c>
      <c r="E50" s="30">
        <v>16.98</v>
      </c>
      <c r="F50" s="30">
        <v>15.711</v>
      </c>
      <c r="H50" s="52">
        <v>2008</v>
      </c>
      <c r="I50">
        <v>18</v>
      </c>
      <c r="L50" s="306">
        <v>0.18</v>
      </c>
      <c r="AQ50" s="353">
        <v>2006</v>
      </c>
      <c r="AR50">
        <v>640203444</v>
      </c>
      <c r="AS50">
        <v>670816557</v>
      </c>
      <c r="AT50">
        <f t="shared" si="12"/>
        <v>1311020001</v>
      </c>
      <c r="AU50">
        <v>464946649</v>
      </c>
      <c r="AV50">
        <v>485014432</v>
      </c>
      <c r="AW50">
        <f t="shared" si="13"/>
        <v>949961081</v>
      </c>
      <c r="AX50" s="354">
        <f t="shared" si="14"/>
        <v>0.35464497005793583</v>
      </c>
      <c r="AY50" s="354">
        <f t="shared" si="15"/>
        <v>0.3699519699394731</v>
      </c>
      <c r="AZ50" s="355">
        <f t="shared" si="16"/>
        <v>0.72459693999740893</v>
      </c>
    </row>
    <row r="51" spans="2:52" x14ac:dyDescent="0.3">
      <c r="B51" s="52">
        <v>1997</v>
      </c>
      <c r="C51" s="30">
        <v>70.671999999999997</v>
      </c>
      <c r="D51" s="280">
        <v>17.7</v>
      </c>
      <c r="E51" s="30">
        <v>16.57</v>
      </c>
      <c r="F51" s="30">
        <v>15.141</v>
      </c>
      <c r="H51" s="52">
        <v>2010</v>
      </c>
      <c r="I51">
        <v>13.9</v>
      </c>
      <c r="L51" s="306">
        <v>0.13900000000000001</v>
      </c>
      <c r="AQ51" s="353">
        <v>2007</v>
      </c>
      <c r="AR51">
        <v>643486317</v>
      </c>
      <c r="AS51">
        <v>674398683</v>
      </c>
      <c r="AT51">
        <f t="shared" si="12"/>
        <v>1317885000</v>
      </c>
      <c r="AU51">
        <v>468968141</v>
      </c>
      <c r="AV51">
        <v>489399658</v>
      </c>
      <c r="AW51">
        <f t="shared" si="13"/>
        <v>958367799</v>
      </c>
      <c r="AX51" s="354">
        <f t="shared" si="14"/>
        <v>0.35584906194394805</v>
      </c>
      <c r="AY51" s="354">
        <f t="shared" si="15"/>
        <v>0.3713523243682112</v>
      </c>
      <c r="AZ51" s="355">
        <f t="shared" si="16"/>
        <v>0.72720138631215925</v>
      </c>
    </row>
    <row r="52" spans="2:52" x14ac:dyDescent="0.3">
      <c r="B52" s="52">
        <v>1998</v>
      </c>
      <c r="C52" s="30">
        <v>71.171999999999997</v>
      </c>
      <c r="D52" s="280">
        <v>16.2</v>
      </c>
      <c r="E52" s="30">
        <v>15.64</v>
      </c>
      <c r="F52" s="30">
        <v>14.571999999999999</v>
      </c>
      <c r="H52" s="52">
        <v>2011</v>
      </c>
      <c r="I52">
        <v>10.199999999999999</v>
      </c>
      <c r="L52" s="306">
        <v>0.10199999999999999</v>
      </c>
      <c r="AQ52" s="353">
        <v>2008</v>
      </c>
      <c r="AR52">
        <v>646729218</v>
      </c>
      <c r="AS52">
        <v>677925783</v>
      </c>
      <c r="AT52">
        <f t="shared" si="12"/>
        <v>1324655001</v>
      </c>
      <c r="AU52">
        <v>472271792</v>
      </c>
      <c r="AV52">
        <v>493051167</v>
      </c>
      <c r="AW52">
        <f t="shared" si="13"/>
        <v>965322959</v>
      </c>
      <c r="AX52" s="354">
        <f t="shared" si="14"/>
        <v>0.3565243717371509</v>
      </c>
      <c r="AY52" s="354">
        <f t="shared" si="15"/>
        <v>0.37221100333882329</v>
      </c>
      <c r="AZ52" s="355">
        <f t="shared" si="16"/>
        <v>0.72873537507597419</v>
      </c>
    </row>
    <row r="53" spans="2:52" x14ac:dyDescent="0.3">
      <c r="B53" s="52">
        <v>1999</v>
      </c>
      <c r="C53" s="30">
        <v>71.418999999999997</v>
      </c>
      <c r="D53" s="280">
        <v>14.8</v>
      </c>
      <c r="E53" s="30">
        <v>14.64</v>
      </c>
      <c r="F53" s="30">
        <v>14.273999999999999</v>
      </c>
      <c r="H53" s="52">
        <v>2012</v>
      </c>
      <c r="I53">
        <v>8.5</v>
      </c>
      <c r="L53" s="306">
        <v>8.5000000000000006E-2</v>
      </c>
      <c r="AQ53" s="353">
        <v>2009</v>
      </c>
      <c r="AR53">
        <v>649891191</v>
      </c>
      <c r="AS53">
        <v>681368810</v>
      </c>
      <c r="AT53">
        <f t="shared" si="12"/>
        <v>1331260001</v>
      </c>
      <c r="AU53">
        <v>474928413</v>
      </c>
      <c r="AV53">
        <v>496057397</v>
      </c>
      <c r="AW53">
        <f t="shared" si="13"/>
        <v>970985810</v>
      </c>
      <c r="AX53" s="354">
        <f t="shared" si="14"/>
        <v>0.35675105737665741</v>
      </c>
      <c r="AY53" s="354">
        <f t="shared" si="15"/>
        <v>0.37262247541981097</v>
      </c>
      <c r="AZ53" s="355">
        <f t="shared" si="16"/>
        <v>0.72937353279646833</v>
      </c>
    </row>
    <row r="54" spans="2:52" x14ac:dyDescent="0.3">
      <c r="B54" s="52">
        <v>2000</v>
      </c>
      <c r="C54" s="30">
        <v>71.881</v>
      </c>
      <c r="D54" s="280">
        <v>13.6</v>
      </c>
      <c r="E54" s="30">
        <v>14.03</v>
      </c>
      <c r="F54" s="30">
        <v>13.976000000000001</v>
      </c>
      <c r="H54" s="52">
        <v>2013</v>
      </c>
      <c r="I54">
        <v>2.9</v>
      </c>
      <c r="L54" s="306">
        <v>2.9000000000000001E-2</v>
      </c>
      <c r="AQ54" s="353">
        <v>2010</v>
      </c>
      <c r="AR54">
        <v>652992671</v>
      </c>
      <c r="AS54">
        <v>684712330</v>
      </c>
      <c r="AT54">
        <f t="shared" si="12"/>
        <v>1337705001</v>
      </c>
      <c r="AU54">
        <v>477027683</v>
      </c>
      <c r="AV54">
        <v>498545586</v>
      </c>
      <c r="AW54">
        <f t="shared" si="13"/>
        <v>975573269</v>
      </c>
      <c r="AX54" s="354">
        <f t="shared" si="14"/>
        <v>0.35660155463528836</v>
      </c>
      <c r="AY54" s="354">
        <f t="shared" si="15"/>
        <v>0.37268724092928768</v>
      </c>
      <c r="AZ54" s="355">
        <f t="shared" si="16"/>
        <v>0.72928879556457604</v>
      </c>
    </row>
    <row r="55" spans="2:52" x14ac:dyDescent="0.3">
      <c r="B55" s="52">
        <v>2001</v>
      </c>
      <c r="C55" s="30">
        <v>72.605999999999995</v>
      </c>
      <c r="D55" s="280">
        <v>12.5</v>
      </c>
      <c r="E55" s="30">
        <v>13.38</v>
      </c>
      <c r="F55" s="30">
        <v>13.679</v>
      </c>
      <c r="H55" s="52">
        <v>2014</v>
      </c>
      <c r="I55">
        <v>2.1</v>
      </c>
      <c r="L55" s="306">
        <v>2.1000000000000001E-2</v>
      </c>
      <c r="AQ55" s="353">
        <v>2011</v>
      </c>
      <c r="AR55">
        <v>656550787</v>
      </c>
      <c r="AS55">
        <v>688484213</v>
      </c>
      <c r="AT55">
        <f t="shared" si="12"/>
        <v>1345035000</v>
      </c>
      <c r="AU55">
        <v>478936351</v>
      </c>
      <c r="AV55">
        <v>500879477</v>
      </c>
      <c r="AW55">
        <f t="shared" si="13"/>
        <v>979815828</v>
      </c>
      <c r="AX55" s="354">
        <f t="shared" si="14"/>
        <v>0.35607724036920974</v>
      </c>
      <c r="AY55" s="354">
        <f t="shared" si="15"/>
        <v>0.37239140765853679</v>
      </c>
      <c r="AZ55" s="355">
        <f t="shared" si="16"/>
        <v>0.72846864802774647</v>
      </c>
    </row>
    <row r="56" spans="2:52" x14ac:dyDescent="0.3">
      <c r="B56" s="52">
        <v>2002</v>
      </c>
      <c r="C56" s="30">
        <v>72.984999999999999</v>
      </c>
      <c r="D56" s="280">
        <v>11.5</v>
      </c>
      <c r="E56" s="30">
        <v>12.86</v>
      </c>
      <c r="F56" s="30">
        <v>13.381</v>
      </c>
      <c r="H56" s="52">
        <v>2015</v>
      </c>
      <c r="I56">
        <v>1.2</v>
      </c>
      <c r="L56" s="306">
        <v>1.2E-2</v>
      </c>
      <c r="AQ56" s="353">
        <v>2012</v>
      </c>
      <c r="AR56">
        <v>661013974</v>
      </c>
      <c r="AS56">
        <v>693176026</v>
      </c>
      <c r="AT56">
        <f t="shared" si="12"/>
        <v>1354190000</v>
      </c>
      <c r="AU56">
        <v>480702639</v>
      </c>
      <c r="AV56">
        <v>503041474</v>
      </c>
      <c r="AW56">
        <f t="shared" si="13"/>
        <v>983744113</v>
      </c>
      <c r="AX56" s="354">
        <f t="shared" si="14"/>
        <v>0.35497429385832119</v>
      </c>
      <c r="AY56" s="354">
        <f t="shared" si="15"/>
        <v>0.37147038007960476</v>
      </c>
      <c r="AZ56" s="355">
        <f t="shared" si="16"/>
        <v>0.726444673937926</v>
      </c>
    </row>
    <row r="57" spans="2:52" x14ac:dyDescent="0.3">
      <c r="B57" s="52">
        <v>2003</v>
      </c>
      <c r="C57" s="30">
        <v>73.370999999999995</v>
      </c>
      <c r="D57" s="280">
        <v>10.6</v>
      </c>
      <c r="E57" s="30">
        <v>12.41</v>
      </c>
      <c r="F57" s="30">
        <v>13.083</v>
      </c>
      <c r="H57" s="52">
        <v>2016</v>
      </c>
      <c r="I57">
        <v>0.8</v>
      </c>
      <c r="L57" s="306">
        <v>8.0000000000000002E-3</v>
      </c>
      <c r="AQ57" s="353">
        <v>2013</v>
      </c>
      <c r="AR57">
        <v>665447390</v>
      </c>
      <c r="AS57">
        <v>697792609</v>
      </c>
      <c r="AT57">
        <f t="shared" si="12"/>
        <v>1363239999</v>
      </c>
      <c r="AU57">
        <v>481775163</v>
      </c>
      <c r="AV57">
        <v>504560766</v>
      </c>
      <c r="AW57">
        <f t="shared" si="13"/>
        <v>986335929</v>
      </c>
      <c r="AX57" s="354">
        <f t="shared" si="14"/>
        <v>0.35340450936988682</v>
      </c>
      <c r="AY57" s="354">
        <f t="shared" si="15"/>
        <v>0.37011880987215662</v>
      </c>
      <c r="AZ57" s="355">
        <f t="shared" si="16"/>
        <v>0.72352331924204338</v>
      </c>
    </row>
    <row r="58" spans="2:52" x14ac:dyDescent="0.3">
      <c r="B58" s="52">
        <v>2004</v>
      </c>
      <c r="C58" s="30">
        <v>73.748000000000005</v>
      </c>
      <c r="D58" s="280">
        <v>9.6999999999999993</v>
      </c>
      <c r="E58" s="30">
        <v>12.29</v>
      </c>
      <c r="F58" s="30">
        <v>13.028</v>
      </c>
      <c r="H58" s="52">
        <v>2017</v>
      </c>
      <c r="I58">
        <v>0.7</v>
      </c>
      <c r="L58" s="306">
        <v>7.0000000000000001E-3</v>
      </c>
      <c r="AQ58" s="353">
        <v>2014</v>
      </c>
      <c r="AR58">
        <v>669700351</v>
      </c>
      <c r="AS58">
        <v>702159650</v>
      </c>
      <c r="AT58">
        <f t="shared" si="12"/>
        <v>1371860001</v>
      </c>
      <c r="AU58">
        <v>482220739</v>
      </c>
      <c r="AV58">
        <v>505600203</v>
      </c>
      <c r="AW58">
        <f t="shared" si="13"/>
        <v>987820942</v>
      </c>
      <c r="AX58" s="354">
        <f t="shared" si="14"/>
        <v>0.35150870981622856</v>
      </c>
      <c r="AY58" s="354">
        <f t="shared" si="15"/>
        <v>0.36855087445617563</v>
      </c>
      <c r="AZ58" s="355">
        <f t="shared" si="16"/>
        <v>0.72005958427240424</v>
      </c>
    </row>
    <row r="59" spans="2:52" x14ac:dyDescent="0.3">
      <c r="B59" s="52">
        <v>2005</v>
      </c>
      <c r="C59" s="30">
        <v>74.111000000000004</v>
      </c>
      <c r="D59" s="280">
        <v>8.9</v>
      </c>
      <c r="E59" s="30">
        <v>12.4</v>
      </c>
      <c r="F59" s="30">
        <v>12.973000000000001</v>
      </c>
      <c r="H59" s="52">
        <v>2018</v>
      </c>
      <c r="I59">
        <v>0.4</v>
      </c>
      <c r="L59" s="306">
        <v>4.0000000000000001E-3</v>
      </c>
      <c r="AQ59" s="353">
        <v>2015</v>
      </c>
      <c r="AR59">
        <v>673690703</v>
      </c>
      <c r="AS59">
        <v>706169297</v>
      </c>
      <c r="AT59">
        <f t="shared" si="12"/>
        <v>1379860000</v>
      </c>
      <c r="AU59">
        <v>482073851</v>
      </c>
      <c r="AV59">
        <v>506228492</v>
      </c>
      <c r="AW59">
        <f t="shared" si="13"/>
        <v>988302343</v>
      </c>
      <c r="AX59" s="354">
        <f t="shared" si="14"/>
        <v>0.34936432029336312</v>
      </c>
      <c r="AY59" s="354">
        <f t="shared" si="15"/>
        <v>0.36686945922050063</v>
      </c>
      <c r="AZ59" s="355">
        <f t="shared" si="16"/>
        <v>0.7162337795138638</v>
      </c>
    </row>
    <row r="60" spans="2:52" x14ac:dyDescent="0.3">
      <c r="B60" s="52">
        <v>2006</v>
      </c>
      <c r="C60" s="30">
        <v>74.504000000000005</v>
      </c>
      <c r="D60" s="280">
        <v>8.1999999999999993</v>
      </c>
      <c r="E60" s="30">
        <v>12.09</v>
      </c>
      <c r="F60" s="30">
        <v>12.917</v>
      </c>
      <c r="H60" s="52">
        <v>2019</v>
      </c>
      <c r="I60">
        <v>0.1</v>
      </c>
      <c r="L60" s="306">
        <v>1E-3</v>
      </c>
      <c r="AQ60" s="353">
        <v>2016</v>
      </c>
      <c r="AR60">
        <v>677689913</v>
      </c>
      <c r="AS60">
        <v>710100087</v>
      </c>
      <c r="AT60">
        <f t="shared" si="12"/>
        <v>1387790000</v>
      </c>
      <c r="AU60">
        <v>481509122</v>
      </c>
      <c r="AV60">
        <v>506537848</v>
      </c>
      <c r="AW60">
        <f t="shared" si="13"/>
        <v>988046970</v>
      </c>
      <c r="AX60" s="354">
        <f t="shared" si="14"/>
        <v>0.34696108344922505</v>
      </c>
      <c r="AY60" s="354">
        <f t="shared" si="15"/>
        <v>0.36499603542322684</v>
      </c>
      <c r="AZ60" s="355">
        <f t="shared" si="16"/>
        <v>0.71195711887245183</v>
      </c>
    </row>
    <row r="61" spans="2:52" x14ac:dyDescent="0.3">
      <c r="B61" s="52">
        <v>2007</v>
      </c>
      <c r="C61" s="30">
        <v>74.762</v>
      </c>
      <c r="D61" s="280">
        <v>7.6</v>
      </c>
      <c r="E61" s="30">
        <v>12.1</v>
      </c>
      <c r="F61" s="30">
        <v>12.862</v>
      </c>
      <c r="H61" s="52">
        <v>2020</v>
      </c>
      <c r="I61">
        <v>0</v>
      </c>
      <c r="L61" s="306">
        <v>0</v>
      </c>
      <c r="AQ61" s="353">
        <v>2017</v>
      </c>
      <c r="AR61">
        <v>682006802</v>
      </c>
      <c r="AS61">
        <v>714208198</v>
      </c>
      <c r="AT61">
        <f t="shared" si="12"/>
        <v>1396215000</v>
      </c>
      <c r="AU61">
        <v>480260040</v>
      </c>
      <c r="AV61">
        <v>506151397</v>
      </c>
      <c r="AW61">
        <f t="shared" si="13"/>
        <v>986411437</v>
      </c>
      <c r="AX61" s="354">
        <f t="shared" si="14"/>
        <v>0.34397284085903673</v>
      </c>
      <c r="AY61" s="354">
        <f t="shared" si="15"/>
        <v>0.36251680221169374</v>
      </c>
      <c r="AZ61" s="355">
        <f t="shared" si="16"/>
        <v>0.70648964307073048</v>
      </c>
    </row>
    <row r="62" spans="2:52" x14ac:dyDescent="0.3">
      <c r="B62" s="52">
        <v>2008</v>
      </c>
      <c r="C62" s="30">
        <v>74.872</v>
      </c>
      <c r="D62" s="280">
        <v>7</v>
      </c>
      <c r="E62" s="30">
        <v>12.14</v>
      </c>
      <c r="F62" s="30">
        <v>12.807</v>
      </c>
      <c r="AQ62" s="353">
        <v>2018</v>
      </c>
      <c r="AR62">
        <v>685468978</v>
      </c>
      <c r="AS62">
        <v>717291023</v>
      </c>
      <c r="AT62">
        <f t="shared" si="12"/>
        <v>1402760001</v>
      </c>
      <c r="AU62">
        <v>478485792</v>
      </c>
      <c r="AV62">
        <v>505261326</v>
      </c>
      <c r="AW62">
        <f t="shared" si="13"/>
        <v>983747118</v>
      </c>
      <c r="AX62" s="354">
        <f t="shared" si="14"/>
        <v>0.34110310506351543</v>
      </c>
      <c r="AY62" s="354">
        <f t="shared" si="15"/>
        <v>0.36019085634022152</v>
      </c>
      <c r="AZ62" s="355">
        <f t="shared" si="16"/>
        <v>0.70129396140373701</v>
      </c>
    </row>
    <row r="63" spans="2:52" x14ac:dyDescent="0.3">
      <c r="B63" s="52">
        <v>2009</v>
      </c>
      <c r="C63" s="30">
        <v>75.343000000000004</v>
      </c>
      <c r="D63" s="280">
        <v>6.4</v>
      </c>
      <c r="E63" s="30">
        <v>11.95</v>
      </c>
      <c r="F63" s="30">
        <v>12.787000000000001</v>
      </c>
      <c r="AQ63" s="353">
        <v>2019</v>
      </c>
      <c r="AR63">
        <v>688179990</v>
      </c>
      <c r="AS63">
        <v>719565010</v>
      </c>
      <c r="AT63">
        <f t="shared" si="12"/>
        <v>1407745000</v>
      </c>
      <c r="AU63">
        <v>476860222</v>
      </c>
      <c r="AV63">
        <v>504568537</v>
      </c>
      <c r="AW63">
        <f t="shared" si="13"/>
        <v>981428759</v>
      </c>
      <c r="AX63" s="354">
        <f t="shared" si="14"/>
        <v>0.33874048353927738</v>
      </c>
      <c r="AY63" s="354">
        <f t="shared" si="15"/>
        <v>0.35842324923903124</v>
      </c>
      <c r="AZ63" s="355">
        <f t="shared" si="16"/>
        <v>0.69716373277830868</v>
      </c>
    </row>
    <row r="64" spans="2:52" x14ac:dyDescent="0.3">
      <c r="B64" s="52">
        <v>2010</v>
      </c>
      <c r="C64" s="30">
        <v>75.599000000000004</v>
      </c>
      <c r="D64" s="280">
        <v>5.9</v>
      </c>
      <c r="E64" s="30">
        <v>11.9</v>
      </c>
      <c r="F64" s="30">
        <v>12.766999999999999</v>
      </c>
      <c r="AQ64" s="353">
        <v>2020</v>
      </c>
      <c r="AR64">
        <v>690171848</v>
      </c>
      <c r="AS64">
        <v>720928153</v>
      </c>
      <c r="AT64">
        <f t="shared" si="12"/>
        <v>1411100001</v>
      </c>
      <c r="AU64">
        <v>475157959</v>
      </c>
      <c r="AV64">
        <v>503815492</v>
      </c>
      <c r="AW64">
        <f t="shared" si="13"/>
        <v>978973451</v>
      </c>
      <c r="AX64" s="354">
        <f t="shared" si="14"/>
        <v>0.33672876384612799</v>
      </c>
      <c r="AY64" s="354">
        <f t="shared" si="15"/>
        <v>0.35703741169510494</v>
      </c>
      <c r="AZ64" s="355">
        <f t="shared" si="16"/>
        <v>0.69376617554123299</v>
      </c>
    </row>
    <row r="65" spans="2:52" x14ac:dyDescent="0.3">
      <c r="B65" s="52">
        <v>2011</v>
      </c>
      <c r="C65" s="30">
        <v>75.903000000000006</v>
      </c>
      <c r="D65" s="280">
        <v>5.5</v>
      </c>
      <c r="E65" s="30">
        <v>13.27</v>
      </c>
      <c r="F65" s="30">
        <v>12.747999999999999</v>
      </c>
      <c r="AQ65" s="356">
        <v>2021</v>
      </c>
      <c r="AR65" s="19">
        <v>691219627</v>
      </c>
      <c r="AS65" s="19">
        <v>721140373</v>
      </c>
      <c r="AT65" s="19">
        <f t="shared" si="12"/>
        <v>1412360000</v>
      </c>
      <c r="AU65" s="19">
        <v>473757123</v>
      </c>
      <c r="AV65" s="19">
        <v>503344237</v>
      </c>
      <c r="AW65" s="19">
        <f t="shared" si="13"/>
        <v>977101360</v>
      </c>
      <c r="AX65" s="357">
        <f t="shared" si="14"/>
        <v>0.33543651972584893</v>
      </c>
      <c r="AY65" s="357">
        <f t="shared" si="15"/>
        <v>0.3563852254382735</v>
      </c>
      <c r="AZ65" s="358">
        <f t="shared" si="16"/>
        <v>0.69182174516412243</v>
      </c>
    </row>
    <row r="66" spans="2:52" x14ac:dyDescent="0.3">
      <c r="B66" s="52">
        <v>2012</v>
      </c>
      <c r="C66" s="30">
        <v>76.191999999999993</v>
      </c>
      <c r="E66" s="30">
        <v>14.57</v>
      </c>
      <c r="F66" s="30">
        <v>12.728</v>
      </c>
    </row>
    <row r="67" spans="2:52" x14ac:dyDescent="0.3">
      <c r="B67" s="52">
        <v>2013</v>
      </c>
      <c r="C67" s="30">
        <v>76.451999999999998</v>
      </c>
      <c r="E67" s="30">
        <v>13.03</v>
      </c>
      <c r="F67" s="30">
        <v>12.708</v>
      </c>
    </row>
    <row r="68" spans="2:52" x14ac:dyDescent="0.3">
      <c r="B68" s="52">
        <v>2014</v>
      </c>
      <c r="C68" s="30">
        <v>76.716999999999999</v>
      </c>
      <c r="E68" s="30">
        <v>13.83</v>
      </c>
      <c r="F68" s="30">
        <v>12.552</v>
      </c>
    </row>
    <row r="69" spans="2:52" x14ac:dyDescent="0.3">
      <c r="B69" s="52">
        <v>2015</v>
      </c>
      <c r="C69" s="30">
        <v>76.977000000000004</v>
      </c>
      <c r="E69" s="30">
        <v>11.99</v>
      </c>
      <c r="F69" s="30">
        <v>12.397</v>
      </c>
    </row>
    <row r="70" spans="2:52" x14ac:dyDescent="0.3">
      <c r="B70" s="52">
        <v>2016</v>
      </c>
      <c r="C70" s="30">
        <v>77.218000000000004</v>
      </c>
      <c r="E70" s="30">
        <v>13.57</v>
      </c>
      <c r="F70" s="30">
        <v>12.241</v>
      </c>
    </row>
    <row r="71" spans="2:52" x14ac:dyDescent="0.3">
      <c r="B71" s="52">
        <v>2017</v>
      </c>
      <c r="C71" s="30">
        <v>77.248000000000005</v>
      </c>
      <c r="E71" s="30">
        <v>12.64</v>
      </c>
      <c r="F71" s="30">
        <v>12.086</v>
      </c>
    </row>
    <row r="72" spans="2:52" x14ac:dyDescent="0.3">
      <c r="B72" s="52">
        <v>2018</v>
      </c>
      <c r="C72" s="30">
        <v>77.744</v>
      </c>
      <c r="E72" s="30">
        <v>10.86</v>
      </c>
      <c r="F72" s="30">
        <v>11.93</v>
      </c>
    </row>
    <row r="73" spans="2:52" x14ac:dyDescent="0.3">
      <c r="B73" s="52">
        <v>2019</v>
      </c>
      <c r="C73" s="30">
        <v>77.968000000000004</v>
      </c>
      <c r="E73" s="30">
        <v>10.41</v>
      </c>
      <c r="F73" s="30">
        <v>11.673</v>
      </c>
    </row>
    <row r="74" spans="2:52" x14ac:dyDescent="0.3">
      <c r="B74" s="52">
        <v>2020</v>
      </c>
      <c r="C74" s="30">
        <v>78.076999999999998</v>
      </c>
      <c r="E74" s="30">
        <v>8.52</v>
      </c>
      <c r="F74" s="30">
        <v>11.416</v>
      </c>
    </row>
    <row r="76" spans="2:52" x14ac:dyDescent="0.3">
      <c r="F76" s="30"/>
    </row>
    <row r="77" spans="2:52" x14ac:dyDescent="0.3">
      <c r="F77" s="30"/>
    </row>
    <row r="78" spans="2:52" x14ac:dyDescent="0.3">
      <c r="F78" s="30"/>
    </row>
    <row r="79" spans="2:52" x14ac:dyDescent="0.3">
      <c r="F79" s="30"/>
    </row>
    <row r="80" spans="2:52" x14ac:dyDescent="0.3">
      <c r="F80" s="30"/>
    </row>
    <row r="81" spans="6:6" x14ac:dyDescent="0.3">
      <c r="F81" s="30"/>
    </row>
    <row r="82" spans="6:6" x14ac:dyDescent="0.3">
      <c r="F82" s="30"/>
    </row>
    <row r="83" spans="6:6" x14ac:dyDescent="0.3">
      <c r="F83" s="30"/>
    </row>
    <row r="84" spans="6:6" x14ac:dyDescent="0.3">
      <c r="F84" s="30"/>
    </row>
    <row r="85" spans="6:6" x14ac:dyDescent="0.3">
      <c r="F85" s="30"/>
    </row>
    <row r="86" spans="6:6" x14ac:dyDescent="0.3">
      <c r="F86" s="30"/>
    </row>
    <row r="87" spans="6:6" x14ac:dyDescent="0.3">
      <c r="F87" s="30"/>
    </row>
    <row r="88" spans="6:6" x14ac:dyDescent="0.3">
      <c r="F88" s="30"/>
    </row>
    <row r="89" spans="6:6" x14ac:dyDescent="0.3">
      <c r="F89" s="30"/>
    </row>
    <row r="90" spans="6:6" x14ac:dyDescent="0.3">
      <c r="F90" s="30"/>
    </row>
    <row r="91" spans="6:6" x14ac:dyDescent="0.3">
      <c r="F91" s="30"/>
    </row>
    <row r="92" spans="6:6" x14ac:dyDescent="0.3">
      <c r="F92" s="30"/>
    </row>
    <row r="93" spans="6:6" x14ac:dyDescent="0.3">
      <c r="F93" s="30"/>
    </row>
    <row r="94" spans="6:6" x14ac:dyDescent="0.3">
      <c r="F94" s="30"/>
    </row>
    <row r="95" spans="6:6" x14ac:dyDescent="0.3">
      <c r="F95" s="30"/>
    </row>
    <row r="96" spans="6:6" x14ac:dyDescent="0.3">
      <c r="F96" s="30"/>
    </row>
    <row r="97" spans="6:6" x14ac:dyDescent="0.3">
      <c r="F97" s="30"/>
    </row>
    <row r="98" spans="6:6" x14ac:dyDescent="0.3">
      <c r="F98" s="30"/>
    </row>
    <row r="99" spans="6:6" x14ac:dyDescent="0.3">
      <c r="F99" s="30"/>
    </row>
    <row r="100" spans="6:6" x14ac:dyDescent="0.3">
      <c r="F100" s="30"/>
    </row>
    <row r="101" spans="6:6" x14ac:dyDescent="0.3">
      <c r="F101" s="30"/>
    </row>
    <row r="102" spans="6:6" x14ac:dyDescent="0.3">
      <c r="F102" s="30"/>
    </row>
    <row r="103" spans="6:6" x14ac:dyDescent="0.3">
      <c r="F103" s="30"/>
    </row>
    <row r="104" spans="6:6" x14ac:dyDescent="0.3">
      <c r="F104" s="30"/>
    </row>
    <row r="105" spans="6:6" x14ac:dyDescent="0.3">
      <c r="F105" s="30"/>
    </row>
    <row r="106" spans="6:6" x14ac:dyDescent="0.3">
      <c r="F106" s="30"/>
    </row>
    <row r="107" spans="6:6" x14ac:dyDescent="0.3">
      <c r="F107" s="30"/>
    </row>
    <row r="108" spans="6:6" x14ac:dyDescent="0.3">
      <c r="F108" s="30"/>
    </row>
    <row r="109" spans="6:6" x14ac:dyDescent="0.3">
      <c r="F109" s="30"/>
    </row>
    <row r="110" spans="6:6" x14ac:dyDescent="0.3">
      <c r="F110" s="30"/>
    </row>
    <row r="111" spans="6:6" x14ac:dyDescent="0.3">
      <c r="F111" s="30"/>
    </row>
    <row r="112" spans="6:6" x14ac:dyDescent="0.3">
      <c r="F112" s="30"/>
    </row>
    <row r="113" spans="6:6" x14ac:dyDescent="0.3">
      <c r="F113" s="30"/>
    </row>
    <row r="114" spans="6:6" x14ac:dyDescent="0.3">
      <c r="F114" s="30"/>
    </row>
    <row r="115" spans="6:6" x14ac:dyDescent="0.3">
      <c r="F115" s="30"/>
    </row>
    <row r="116" spans="6:6" x14ac:dyDescent="0.3">
      <c r="F116" s="30"/>
    </row>
    <row r="117" spans="6:6" x14ac:dyDescent="0.3">
      <c r="F117" s="30"/>
    </row>
    <row r="118" spans="6:6" x14ac:dyDescent="0.3">
      <c r="F118" s="30"/>
    </row>
    <row r="119" spans="6:6" x14ac:dyDescent="0.3">
      <c r="F119" s="30"/>
    </row>
    <row r="120" spans="6:6" x14ac:dyDescent="0.3">
      <c r="F120" s="30"/>
    </row>
    <row r="121" spans="6:6" x14ac:dyDescent="0.3">
      <c r="F121" s="30"/>
    </row>
    <row r="122" spans="6:6" x14ac:dyDescent="0.3">
      <c r="F122" s="30"/>
    </row>
    <row r="123" spans="6:6" x14ac:dyDescent="0.3">
      <c r="F123" s="30"/>
    </row>
    <row r="124" spans="6:6" x14ac:dyDescent="0.3">
      <c r="F124" s="30"/>
    </row>
    <row r="125" spans="6:6" x14ac:dyDescent="0.3">
      <c r="F125" s="30"/>
    </row>
    <row r="126" spans="6:6" x14ac:dyDescent="0.3">
      <c r="F126" s="30"/>
    </row>
    <row r="127" spans="6:6" x14ac:dyDescent="0.3">
      <c r="F127" s="30"/>
    </row>
    <row r="128" spans="6:6" x14ac:dyDescent="0.3">
      <c r="F128" s="30"/>
    </row>
    <row r="129" spans="6:6" x14ac:dyDescent="0.3">
      <c r="F129" s="30"/>
    </row>
    <row r="130" spans="6:6" x14ac:dyDescent="0.3">
      <c r="F130" s="30"/>
    </row>
    <row r="131" spans="6:6" x14ac:dyDescent="0.3">
      <c r="F131" s="30"/>
    </row>
    <row r="132" spans="6:6" x14ac:dyDescent="0.3">
      <c r="F132" s="30"/>
    </row>
    <row r="133" spans="6:6" x14ac:dyDescent="0.3">
      <c r="F133" s="30"/>
    </row>
    <row r="134" spans="6:6" x14ac:dyDescent="0.3">
      <c r="F134" s="30"/>
    </row>
    <row r="135" spans="6:6" x14ac:dyDescent="0.3">
      <c r="F135" s="30"/>
    </row>
    <row r="136" spans="6:6" x14ac:dyDescent="0.3">
      <c r="F136" s="30"/>
    </row>
    <row r="137" spans="6:6" x14ac:dyDescent="0.3">
      <c r="F137" s="30"/>
    </row>
    <row r="138" spans="6:6" x14ac:dyDescent="0.3">
      <c r="F138" s="30"/>
    </row>
    <row r="139" spans="6:6" x14ac:dyDescent="0.3">
      <c r="F139" s="30"/>
    </row>
    <row r="140" spans="6:6" x14ac:dyDescent="0.3">
      <c r="F140" s="30"/>
    </row>
    <row r="141" spans="6:6" x14ac:dyDescent="0.3">
      <c r="F141" s="30"/>
    </row>
    <row r="142" spans="6:6" x14ac:dyDescent="0.3">
      <c r="F142" s="30"/>
    </row>
    <row r="143" spans="6:6" x14ac:dyDescent="0.3">
      <c r="F143" s="30"/>
    </row>
    <row r="144" spans="6:6" x14ac:dyDescent="0.3">
      <c r="F144" s="30"/>
    </row>
  </sheetData>
  <mergeCells count="15">
    <mergeCell ref="H2:N2"/>
    <mergeCell ref="H35:N35"/>
    <mergeCell ref="Q11:S11"/>
    <mergeCell ref="U11:W11"/>
    <mergeCell ref="B2:E2"/>
    <mergeCell ref="AE44:AE48"/>
    <mergeCell ref="AE39:AE43"/>
    <mergeCell ref="AE34:AE38"/>
    <mergeCell ref="AE29:AE33"/>
    <mergeCell ref="AE24:AE28"/>
    <mergeCell ref="AQ2:AZ2"/>
    <mergeCell ref="AE19:AE23"/>
    <mergeCell ref="AE14:AE18"/>
    <mergeCell ref="AE9:AE13"/>
    <mergeCell ref="AE4:AE8"/>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F52B-2691-544A-BC0C-09F6D2113083}">
  <dimension ref="B2:R174"/>
  <sheetViews>
    <sheetView zoomScale="107" workbookViewId="0">
      <selection activeCell="B2" sqref="B2:R2"/>
    </sheetView>
  </sheetViews>
  <sheetFormatPr defaultColWidth="11.19921875" defaultRowHeight="15.6" x14ac:dyDescent="0.3"/>
  <cols>
    <col min="1" max="1" width="4" customWidth="1"/>
    <col min="2" max="2" width="6" bestFit="1" customWidth="1"/>
    <col min="4" max="4" width="12.796875" bestFit="1" customWidth="1"/>
    <col min="5" max="5" width="8.5" bestFit="1" customWidth="1"/>
  </cols>
  <sheetData>
    <row r="2" spans="2:18" ht="31.05" customHeight="1" x14ac:dyDescent="0.3">
      <c r="B2" s="549" t="s">
        <v>276</v>
      </c>
      <c r="C2" s="549"/>
      <c r="D2" s="549"/>
      <c r="E2" s="549"/>
      <c r="F2" s="549"/>
      <c r="G2" s="549"/>
      <c r="H2" s="549"/>
      <c r="I2" s="549"/>
      <c r="J2" s="549"/>
      <c r="K2" s="549"/>
      <c r="L2" s="549"/>
      <c r="M2" s="549"/>
      <c r="N2" s="549"/>
      <c r="O2" s="549"/>
      <c r="P2" s="549"/>
      <c r="Q2" s="549"/>
      <c r="R2" s="549"/>
    </row>
    <row r="3" spans="2:18" x14ac:dyDescent="0.3">
      <c r="B3" s="348" t="s">
        <v>52</v>
      </c>
      <c r="C3" s="15" t="s">
        <v>102</v>
      </c>
      <c r="D3" s="15" t="s">
        <v>231</v>
      </c>
      <c r="E3" s="15" t="s">
        <v>103</v>
      </c>
    </row>
    <row r="4" spans="2:18" x14ac:dyDescent="0.3">
      <c r="B4" s="52">
        <v>1800</v>
      </c>
      <c r="C4" s="238">
        <v>926.25900000000001</v>
      </c>
      <c r="D4" s="238">
        <v>3343</v>
      </c>
      <c r="E4" s="238">
        <v>2545.4879999999998</v>
      </c>
    </row>
    <row r="5" spans="2:18" x14ac:dyDescent="0.3">
      <c r="B5" s="52">
        <v>1801</v>
      </c>
      <c r="C5" s="238"/>
      <c r="D5" s="238">
        <v>3351</v>
      </c>
      <c r="E5" s="238">
        <v>2591.7694999999999</v>
      </c>
    </row>
    <row r="6" spans="2:18" x14ac:dyDescent="0.3">
      <c r="B6" s="52">
        <v>1802</v>
      </c>
      <c r="C6" s="238"/>
      <c r="D6" s="238">
        <v>3360</v>
      </c>
      <c r="E6" s="238">
        <v>2635.48</v>
      </c>
    </row>
    <row r="7" spans="2:18" x14ac:dyDescent="0.3">
      <c r="B7" s="52">
        <v>1803</v>
      </c>
      <c r="C7" s="238"/>
      <c r="D7" s="238">
        <v>3252</v>
      </c>
      <c r="E7" s="238">
        <v>2590.4839999999999</v>
      </c>
    </row>
    <row r="8" spans="2:18" x14ac:dyDescent="0.3">
      <c r="B8" s="52">
        <v>1804</v>
      </c>
      <c r="C8" s="238"/>
      <c r="D8" s="238">
        <v>3204</v>
      </c>
      <c r="E8" s="238">
        <v>2587.9128000000001</v>
      </c>
    </row>
    <row r="9" spans="2:18" x14ac:dyDescent="0.3">
      <c r="B9" s="52">
        <v>1805</v>
      </c>
      <c r="C9" s="238"/>
      <c r="D9" s="238">
        <v>3347</v>
      </c>
      <c r="E9" s="238">
        <v>2643.1936000000001</v>
      </c>
    </row>
    <row r="10" spans="2:18" x14ac:dyDescent="0.3">
      <c r="B10" s="52">
        <v>1806</v>
      </c>
      <c r="C10" s="238"/>
      <c r="D10" s="238">
        <v>3287</v>
      </c>
      <c r="E10" s="238">
        <v>2690.7606999999998</v>
      </c>
    </row>
    <row r="11" spans="2:18" x14ac:dyDescent="0.3">
      <c r="B11" s="52">
        <v>1807</v>
      </c>
      <c r="C11" s="238"/>
      <c r="D11" s="238">
        <v>3454</v>
      </c>
      <c r="E11" s="238">
        <v>2717.7583</v>
      </c>
    </row>
    <row r="12" spans="2:18" x14ac:dyDescent="0.3">
      <c r="B12" s="52">
        <v>1808</v>
      </c>
      <c r="C12" s="238"/>
      <c r="D12" s="238">
        <v>3250</v>
      </c>
      <c r="E12" s="238">
        <v>2526.2040000000002</v>
      </c>
    </row>
    <row r="13" spans="2:18" x14ac:dyDescent="0.3">
      <c r="B13" s="52">
        <v>1809</v>
      </c>
      <c r="C13" s="238"/>
      <c r="D13" s="238">
        <v>3309</v>
      </c>
      <c r="E13" s="238">
        <v>2652.1929</v>
      </c>
    </row>
    <row r="14" spans="2:18" x14ac:dyDescent="0.3">
      <c r="B14" s="52">
        <v>1810</v>
      </c>
      <c r="C14" s="238">
        <v>901</v>
      </c>
      <c r="D14" s="238">
        <v>3478</v>
      </c>
      <c r="E14" s="238">
        <v>2725.4720000000002</v>
      </c>
    </row>
    <row r="15" spans="2:18" x14ac:dyDescent="0.3">
      <c r="B15" s="52">
        <v>1811</v>
      </c>
      <c r="C15" s="238"/>
      <c r="D15" s="238">
        <v>3397</v>
      </c>
      <c r="E15" s="238">
        <v>2780.7527</v>
      </c>
    </row>
    <row r="16" spans="2:18" x14ac:dyDescent="0.3">
      <c r="B16" s="52">
        <v>1812</v>
      </c>
      <c r="C16" s="238"/>
      <c r="D16" s="238">
        <v>3207</v>
      </c>
      <c r="E16" s="238">
        <v>2731.9</v>
      </c>
    </row>
    <row r="17" spans="2:5" x14ac:dyDescent="0.3">
      <c r="B17" s="52">
        <v>1813</v>
      </c>
      <c r="C17" s="238"/>
      <c r="D17" s="238">
        <v>3328</v>
      </c>
      <c r="E17" s="238">
        <v>2762.7543999999998</v>
      </c>
    </row>
    <row r="18" spans="2:5" x14ac:dyDescent="0.3">
      <c r="B18" s="52">
        <v>1814</v>
      </c>
      <c r="C18" s="238"/>
      <c r="D18" s="238">
        <v>3204</v>
      </c>
      <c r="E18" s="238">
        <v>2815.4639999999999</v>
      </c>
    </row>
    <row r="19" spans="2:5" x14ac:dyDescent="0.3">
      <c r="B19" s="52">
        <v>1815</v>
      </c>
      <c r="C19" s="238"/>
      <c r="D19" s="238">
        <v>3489</v>
      </c>
      <c r="E19" s="238">
        <v>2803.8935999999999</v>
      </c>
    </row>
    <row r="20" spans="2:5" x14ac:dyDescent="0.3">
      <c r="B20" s="52">
        <v>1816</v>
      </c>
      <c r="C20" s="238"/>
      <c r="D20" s="238">
        <v>3250</v>
      </c>
      <c r="E20" s="238">
        <v>2690.7606999999998</v>
      </c>
    </row>
    <row r="21" spans="2:5" x14ac:dyDescent="0.3">
      <c r="B21" s="52">
        <v>1817</v>
      </c>
      <c r="C21" s="238"/>
      <c r="D21" s="238">
        <v>3253</v>
      </c>
      <c r="E21" s="238">
        <v>2688.1896999999999</v>
      </c>
    </row>
    <row r="22" spans="2:5" x14ac:dyDescent="0.3">
      <c r="B22" s="52">
        <v>1818</v>
      </c>
      <c r="C22" s="238"/>
      <c r="D22" s="238">
        <v>3201</v>
      </c>
      <c r="E22" s="238">
        <v>2694.6176999999998</v>
      </c>
    </row>
    <row r="23" spans="2:5" x14ac:dyDescent="0.3">
      <c r="B23" s="52">
        <v>1819</v>
      </c>
      <c r="C23" s="238"/>
      <c r="D23" s="238">
        <v>3103</v>
      </c>
      <c r="E23" s="238">
        <v>2690.7606999999998</v>
      </c>
    </row>
    <row r="24" spans="2:5" x14ac:dyDescent="0.3">
      <c r="B24" s="52">
        <v>1820</v>
      </c>
      <c r="C24" s="238">
        <v>882</v>
      </c>
      <c r="D24" s="238">
        <v>3306</v>
      </c>
      <c r="E24" s="238">
        <v>2674.0479999999998</v>
      </c>
    </row>
    <row r="25" spans="2:5" x14ac:dyDescent="0.3">
      <c r="B25" s="52">
        <v>1821</v>
      </c>
      <c r="C25" s="238"/>
      <c r="D25" s="238">
        <v>3308</v>
      </c>
      <c r="E25" s="238">
        <v>2715.1873000000001</v>
      </c>
    </row>
    <row r="26" spans="2:5" x14ac:dyDescent="0.3">
      <c r="B26" s="52">
        <v>1822</v>
      </c>
      <c r="C26" s="238"/>
      <c r="D26" s="238">
        <v>3315</v>
      </c>
      <c r="E26" s="238">
        <v>2791.0376000000001</v>
      </c>
    </row>
    <row r="27" spans="2:5" x14ac:dyDescent="0.3">
      <c r="B27" s="52">
        <v>1823</v>
      </c>
      <c r="C27" s="238"/>
      <c r="D27" s="238">
        <v>3359</v>
      </c>
      <c r="E27" s="238">
        <v>2760.183</v>
      </c>
    </row>
    <row r="28" spans="2:5" x14ac:dyDescent="0.3">
      <c r="B28" s="52">
        <v>1824</v>
      </c>
      <c r="C28" s="238"/>
      <c r="D28" s="238">
        <v>3492</v>
      </c>
      <c r="E28" s="238">
        <v>2836.0337</v>
      </c>
    </row>
    <row r="29" spans="2:5" x14ac:dyDescent="0.3">
      <c r="B29" s="52">
        <v>1825</v>
      </c>
      <c r="C29" s="238"/>
      <c r="D29" s="238">
        <v>3521</v>
      </c>
      <c r="E29" s="238">
        <v>2897.7424000000001</v>
      </c>
    </row>
    <row r="30" spans="2:5" x14ac:dyDescent="0.3">
      <c r="B30" s="52">
        <v>1826</v>
      </c>
      <c r="C30" s="238"/>
      <c r="D30" s="238">
        <v>3290</v>
      </c>
      <c r="E30" s="238">
        <v>2918.3119999999999</v>
      </c>
    </row>
    <row r="31" spans="2:5" x14ac:dyDescent="0.3">
      <c r="B31" s="52">
        <v>1827</v>
      </c>
      <c r="C31" s="238"/>
      <c r="D31" s="238">
        <v>3499</v>
      </c>
      <c r="E31" s="238">
        <v>2929.8823000000002</v>
      </c>
    </row>
    <row r="32" spans="2:5" x14ac:dyDescent="0.3">
      <c r="B32" s="52">
        <v>1828</v>
      </c>
      <c r="C32" s="238"/>
      <c r="D32" s="238">
        <v>3461</v>
      </c>
      <c r="E32" s="238">
        <v>2929.8823000000002</v>
      </c>
    </row>
    <row r="33" spans="2:5" x14ac:dyDescent="0.3">
      <c r="B33" s="52">
        <v>1829</v>
      </c>
      <c r="C33" s="238"/>
      <c r="D33" s="238">
        <v>3443</v>
      </c>
      <c r="E33" s="238">
        <v>2833.4623999999999</v>
      </c>
    </row>
    <row r="34" spans="2:5" x14ac:dyDescent="0.3">
      <c r="B34" s="52">
        <v>1830</v>
      </c>
      <c r="C34" s="238">
        <v>846</v>
      </c>
      <c r="D34" s="238">
        <v>3550</v>
      </c>
      <c r="E34" s="238">
        <v>3039.1583999999998</v>
      </c>
    </row>
    <row r="35" spans="2:5" x14ac:dyDescent="0.3">
      <c r="B35" s="52">
        <v>1831</v>
      </c>
      <c r="C35" s="238"/>
      <c r="D35" s="238">
        <v>3545</v>
      </c>
      <c r="E35" s="238">
        <v>3225.5702999999999</v>
      </c>
    </row>
    <row r="36" spans="2:5" x14ac:dyDescent="0.3">
      <c r="B36" s="52">
        <v>1832</v>
      </c>
      <c r="C36" s="238"/>
      <c r="D36" s="238">
        <v>3612</v>
      </c>
      <c r="E36" s="238">
        <v>3342.56</v>
      </c>
    </row>
    <row r="37" spans="2:5" x14ac:dyDescent="0.3">
      <c r="B37" s="52">
        <v>1833</v>
      </c>
      <c r="C37" s="238"/>
      <c r="D37" s="238">
        <v>3599</v>
      </c>
      <c r="E37" s="238">
        <v>3459.5495999999998</v>
      </c>
    </row>
    <row r="38" spans="2:5" x14ac:dyDescent="0.3">
      <c r="B38" s="52">
        <v>1834</v>
      </c>
      <c r="C38" s="238"/>
      <c r="D38" s="238">
        <v>3639</v>
      </c>
      <c r="E38" s="238">
        <v>3294.9929999999999</v>
      </c>
    </row>
    <row r="39" spans="2:5" x14ac:dyDescent="0.3">
      <c r="B39" s="52">
        <v>1835</v>
      </c>
      <c r="C39" s="238"/>
      <c r="D39" s="238">
        <v>3861</v>
      </c>
      <c r="E39" s="238">
        <v>3419.6959999999999</v>
      </c>
    </row>
    <row r="40" spans="2:5" x14ac:dyDescent="0.3">
      <c r="B40" s="52">
        <v>1836</v>
      </c>
      <c r="C40" s="238"/>
      <c r="D40" s="238">
        <v>3937</v>
      </c>
      <c r="E40" s="238">
        <v>3469.8344999999999</v>
      </c>
    </row>
    <row r="41" spans="2:5" x14ac:dyDescent="0.3">
      <c r="B41" s="52">
        <v>1837</v>
      </c>
      <c r="C41" s="238"/>
      <c r="D41" s="238">
        <v>3857</v>
      </c>
      <c r="E41" s="238">
        <v>3360.5583000000001</v>
      </c>
    </row>
    <row r="42" spans="2:5" x14ac:dyDescent="0.3">
      <c r="B42" s="52">
        <v>1838</v>
      </c>
      <c r="C42" s="238"/>
      <c r="D42" s="238">
        <v>3963</v>
      </c>
      <c r="E42" s="238">
        <v>3329.7040000000002</v>
      </c>
    </row>
    <row r="43" spans="2:5" x14ac:dyDescent="0.3">
      <c r="B43" s="52">
        <v>1839</v>
      </c>
      <c r="C43" s="238"/>
      <c r="D43" s="238">
        <v>3881</v>
      </c>
      <c r="E43" s="238">
        <v>3491.6896999999999</v>
      </c>
    </row>
    <row r="44" spans="2:5" x14ac:dyDescent="0.3">
      <c r="B44" s="52">
        <v>1840</v>
      </c>
      <c r="C44" s="238">
        <v>849</v>
      </c>
      <c r="D44" s="238">
        <v>4018</v>
      </c>
      <c r="E44" s="238">
        <v>3319.4191999999998</v>
      </c>
    </row>
    <row r="45" spans="2:5" x14ac:dyDescent="0.3">
      <c r="B45" s="52">
        <v>1841</v>
      </c>
      <c r="C45" s="238"/>
      <c r="D45" s="238">
        <v>3894</v>
      </c>
      <c r="E45" s="238">
        <v>3252.5680000000002</v>
      </c>
    </row>
    <row r="46" spans="2:5" x14ac:dyDescent="0.3">
      <c r="B46" s="52">
        <v>1842</v>
      </c>
      <c r="C46" s="238"/>
      <c r="D46" s="238">
        <v>3808</v>
      </c>
      <c r="E46" s="238">
        <v>3222.9992999999999</v>
      </c>
    </row>
    <row r="47" spans="2:5" x14ac:dyDescent="0.3">
      <c r="B47" s="52">
        <v>1843</v>
      </c>
      <c r="C47" s="238"/>
      <c r="D47" s="238">
        <v>3950</v>
      </c>
      <c r="E47" s="238">
        <v>3274.4229999999998</v>
      </c>
    </row>
    <row r="48" spans="2:5" x14ac:dyDescent="0.3">
      <c r="B48" s="52">
        <v>1844</v>
      </c>
      <c r="C48" s="238"/>
      <c r="D48" s="238">
        <v>4245</v>
      </c>
      <c r="E48" s="238">
        <v>3453.1215999999999</v>
      </c>
    </row>
    <row r="49" spans="2:5" x14ac:dyDescent="0.3">
      <c r="B49" s="52">
        <v>1845</v>
      </c>
      <c r="C49" s="238"/>
      <c r="D49" s="238">
        <v>4387</v>
      </c>
      <c r="E49" s="238">
        <v>3505.8312999999998</v>
      </c>
    </row>
    <row r="50" spans="2:5" x14ac:dyDescent="0.3">
      <c r="B50" s="52">
        <v>1846</v>
      </c>
      <c r="C50" s="238"/>
      <c r="D50" s="238">
        <v>4334</v>
      </c>
      <c r="E50" s="238">
        <v>3526.4009999999998</v>
      </c>
    </row>
    <row r="51" spans="2:5" x14ac:dyDescent="0.3">
      <c r="B51" s="52">
        <v>1847</v>
      </c>
      <c r="C51" s="238"/>
      <c r="D51" s="238">
        <v>4234</v>
      </c>
      <c r="E51" s="238">
        <v>3618.9639999999999</v>
      </c>
    </row>
    <row r="52" spans="2:5" x14ac:dyDescent="0.3">
      <c r="B52" s="52">
        <v>1848</v>
      </c>
      <c r="C52" s="238"/>
      <c r="D52" s="238">
        <v>4361</v>
      </c>
      <c r="E52" s="238">
        <v>3712.8126999999999</v>
      </c>
    </row>
    <row r="53" spans="2:5" x14ac:dyDescent="0.3">
      <c r="B53" s="52">
        <v>1849</v>
      </c>
      <c r="C53" s="238"/>
      <c r="D53" s="238">
        <v>4422</v>
      </c>
      <c r="E53" s="238">
        <v>3616.3928000000001</v>
      </c>
    </row>
    <row r="54" spans="2:5" x14ac:dyDescent="0.3">
      <c r="B54" s="52">
        <v>1850</v>
      </c>
      <c r="C54" s="238">
        <v>858</v>
      </c>
      <c r="D54" s="238">
        <v>4332</v>
      </c>
      <c r="E54" s="238">
        <v>3631.82</v>
      </c>
    </row>
    <row r="55" spans="2:5" x14ac:dyDescent="0.3">
      <c r="B55" s="52">
        <v>1851</v>
      </c>
      <c r="C55" s="238"/>
      <c r="D55" s="238">
        <v>4477</v>
      </c>
      <c r="E55" s="238">
        <v>3778.3784000000001</v>
      </c>
    </row>
    <row r="56" spans="2:5" x14ac:dyDescent="0.3">
      <c r="B56" s="52">
        <v>1852</v>
      </c>
      <c r="C56" s="238"/>
      <c r="D56" s="238">
        <v>4626</v>
      </c>
      <c r="E56" s="238">
        <v>3971.2184999999999</v>
      </c>
    </row>
    <row r="57" spans="2:5" x14ac:dyDescent="0.3">
      <c r="B57" s="52">
        <v>1853</v>
      </c>
      <c r="C57" s="238"/>
      <c r="D57" s="238">
        <v>4734</v>
      </c>
      <c r="E57" s="238">
        <v>4242.4799999999996</v>
      </c>
    </row>
    <row r="58" spans="2:5" x14ac:dyDescent="0.3">
      <c r="B58" s="52">
        <v>1854</v>
      </c>
      <c r="C58" s="238"/>
      <c r="D58" s="238">
        <v>4909</v>
      </c>
      <c r="E58" s="238">
        <v>4254.0502999999999</v>
      </c>
    </row>
    <row r="59" spans="2:5" x14ac:dyDescent="0.3">
      <c r="B59" s="52">
        <v>1855</v>
      </c>
      <c r="C59" s="238"/>
      <c r="D59" s="238">
        <v>4748</v>
      </c>
      <c r="E59" s="238">
        <v>4161.4872999999998</v>
      </c>
    </row>
    <row r="60" spans="2:5" x14ac:dyDescent="0.3">
      <c r="B60" s="52">
        <v>1856</v>
      </c>
      <c r="C60" s="238"/>
      <c r="D60" s="238">
        <v>5013</v>
      </c>
      <c r="E60" s="238">
        <v>4247.6225999999997</v>
      </c>
    </row>
    <row r="61" spans="2:5" x14ac:dyDescent="0.3">
      <c r="B61" s="52">
        <v>1857</v>
      </c>
      <c r="C61" s="238"/>
      <c r="D61" s="238">
        <v>5019</v>
      </c>
      <c r="E61" s="238">
        <v>4156.3446999999996</v>
      </c>
    </row>
    <row r="62" spans="2:5" x14ac:dyDescent="0.3">
      <c r="B62" s="52">
        <v>1858</v>
      </c>
      <c r="C62" s="238"/>
      <c r="D62" s="238">
        <v>4879</v>
      </c>
      <c r="E62" s="238">
        <v>4176.9146000000001</v>
      </c>
    </row>
    <row r="63" spans="2:5" x14ac:dyDescent="0.3">
      <c r="B63" s="52">
        <v>1859</v>
      </c>
      <c r="C63" s="238"/>
      <c r="D63" s="238">
        <v>5031</v>
      </c>
      <c r="E63" s="238">
        <v>4288.7617</v>
      </c>
    </row>
    <row r="64" spans="2:5" x14ac:dyDescent="0.3">
      <c r="B64" s="52">
        <v>1860</v>
      </c>
      <c r="C64" s="238"/>
      <c r="D64" s="238">
        <v>5086</v>
      </c>
      <c r="E64" s="238">
        <v>4401.8945000000003</v>
      </c>
    </row>
    <row r="65" spans="2:5" x14ac:dyDescent="0.3">
      <c r="B65" s="52">
        <v>1861</v>
      </c>
      <c r="C65" s="238"/>
      <c r="D65" s="238">
        <v>5024</v>
      </c>
      <c r="E65" s="238">
        <v>4311.9022999999997</v>
      </c>
    </row>
    <row r="66" spans="2:5" x14ac:dyDescent="0.3">
      <c r="B66" s="52">
        <v>1862</v>
      </c>
      <c r="C66" s="238"/>
      <c r="D66" s="238">
        <v>4764</v>
      </c>
      <c r="E66" s="238">
        <v>4446.8905999999997</v>
      </c>
    </row>
    <row r="67" spans="2:5" x14ac:dyDescent="0.3">
      <c r="B67" s="52">
        <v>1863</v>
      </c>
      <c r="C67" s="238"/>
      <c r="D67" s="238">
        <v>5165</v>
      </c>
      <c r="E67" s="238">
        <v>4733.5789999999997</v>
      </c>
    </row>
    <row r="68" spans="2:5" x14ac:dyDescent="0.3">
      <c r="B68" s="52">
        <v>1864</v>
      </c>
      <c r="C68" s="238"/>
      <c r="D68" s="238">
        <v>5255</v>
      </c>
      <c r="E68" s="238">
        <v>4889.1367</v>
      </c>
    </row>
    <row r="69" spans="2:5" x14ac:dyDescent="0.3">
      <c r="B69" s="52">
        <v>1865</v>
      </c>
      <c r="C69" s="238"/>
      <c r="D69" s="238">
        <v>5333</v>
      </c>
      <c r="E69" s="238">
        <v>4637.1589999999997</v>
      </c>
    </row>
    <row r="70" spans="2:5" x14ac:dyDescent="0.3">
      <c r="B70" s="52">
        <v>1866</v>
      </c>
      <c r="C70" s="238"/>
      <c r="D70" s="238">
        <v>5451</v>
      </c>
      <c r="E70" s="238">
        <v>4599.8770000000004</v>
      </c>
    </row>
    <row r="71" spans="2:5" x14ac:dyDescent="0.3">
      <c r="B71" s="52">
        <v>1867</v>
      </c>
      <c r="C71" s="238"/>
      <c r="D71" s="238">
        <v>5424</v>
      </c>
      <c r="E71" s="238">
        <v>4751.5775999999996</v>
      </c>
    </row>
    <row r="72" spans="2:5" x14ac:dyDescent="0.3">
      <c r="B72" s="52">
        <v>1868</v>
      </c>
      <c r="C72" s="238"/>
      <c r="D72" s="238">
        <v>5636</v>
      </c>
      <c r="E72" s="238">
        <v>4815.8573999999999</v>
      </c>
    </row>
    <row r="73" spans="2:5" x14ac:dyDescent="0.3">
      <c r="B73" s="52">
        <v>1869</v>
      </c>
      <c r="C73" s="238"/>
      <c r="D73" s="238">
        <v>5635</v>
      </c>
      <c r="E73" s="238">
        <v>4943.1319999999996</v>
      </c>
    </row>
    <row r="74" spans="2:5" x14ac:dyDescent="0.3">
      <c r="B74" s="52">
        <v>1870</v>
      </c>
      <c r="C74" s="238">
        <v>945</v>
      </c>
      <c r="D74" s="238">
        <v>5829</v>
      </c>
      <c r="E74" s="238">
        <v>4803.0015000000003</v>
      </c>
    </row>
    <row r="75" spans="2:5" x14ac:dyDescent="0.3">
      <c r="B75" s="52">
        <v>1871</v>
      </c>
      <c r="C75" s="238"/>
      <c r="D75" s="238">
        <v>5797</v>
      </c>
      <c r="E75" s="238">
        <v>4918.7056000000002</v>
      </c>
    </row>
    <row r="76" spans="2:5" x14ac:dyDescent="0.3">
      <c r="B76" s="52">
        <v>1872</v>
      </c>
      <c r="C76" s="238"/>
      <c r="D76" s="238">
        <v>5769</v>
      </c>
      <c r="E76" s="238">
        <v>4991.9849999999997</v>
      </c>
    </row>
    <row r="77" spans="2:5" x14ac:dyDescent="0.3">
      <c r="B77" s="52">
        <v>1873</v>
      </c>
      <c r="C77" s="238"/>
      <c r="D77" s="238">
        <v>5842</v>
      </c>
      <c r="E77" s="238">
        <v>5116.6880000000001</v>
      </c>
    </row>
    <row r="78" spans="2:5" x14ac:dyDescent="0.3">
      <c r="B78" s="52">
        <v>1874</v>
      </c>
      <c r="C78" s="238"/>
      <c r="D78" s="238">
        <v>5874</v>
      </c>
      <c r="E78" s="238">
        <v>4964.9872999999998</v>
      </c>
    </row>
    <row r="79" spans="2:5" x14ac:dyDescent="0.3">
      <c r="B79" s="52">
        <v>1875</v>
      </c>
      <c r="C79" s="238"/>
      <c r="D79" s="238">
        <v>5950</v>
      </c>
      <c r="E79" s="238">
        <v>5105.1176999999998</v>
      </c>
    </row>
    <row r="80" spans="2:5" x14ac:dyDescent="0.3">
      <c r="B80" s="52">
        <v>1876</v>
      </c>
      <c r="C80" s="238"/>
      <c r="D80" s="238">
        <v>5938</v>
      </c>
      <c r="E80" s="238">
        <v>5049.8370000000004</v>
      </c>
    </row>
    <row r="81" spans="2:5" x14ac:dyDescent="0.3">
      <c r="B81" s="52">
        <v>1877</v>
      </c>
      <c r="C81" s="238"/>
      <c r="D81" s="238">
        <v>5923</v>
      </c>
      <c r="E81" s="238">
        <v>5098.6895000000004</v>
      </c>
    </row>
    <row r="82" spans="2:5" x14ac:dyDescent="0.3">
      <c r="B82" s="52">
        <v>1878</v>
      </c>
      <c r="C82" s="238"/>
      <c r="D82" s="238">
        <v>5879</v>
      </c>
      <c r="E82" s="238">
        <v>5198.9663</v>
      </c>
    </row>
    <row r="83" spans="2:5" x14ac:dyDescent="0.3">
      <c r="B83" s="52">
        <v>1879</v>
      </c>
      <c r="C83" s="238"/>
      <c r="D83" s="238">
        <v>5786</v>
      </c>
      <c r="E83" s="238">
        <v>5715.7780000000002</v>
      </c>
    </row>
    <row r="84" spans="2:5" x14ac:dyDescent="0.3">
      <c r="B84" s="52">
        <v>1880</v>
      </c>
      <c r="C84" s="238"/>
      <c r="D84" s="238">
        <v>5997</v>
      </c>
      <c r="E84" s="238">
        <v>6255.7295000000004</v>
      </c>
    </row>
    <row r="85" spans="2:5" x14ac:dyDescent="0.3">
      <c r="B85" s="52">
        <v>1881</v>
      </c>
      <c r="C85" s="238"/>
      <c r="D85" s="238">
        <v>6146</v>
      </c>
      <c r="E85" s="238">
        <v>6317.4385000000002</v>
      </c>
    </row>
    <row r="86" spans="2:5" x14ac:dyDescent="0.3">
      <c r="B86" s="52">
        <v>1882</v>
      </c>
      <c r="C86" s="238"/>
      <c r="D86" s="238">
        <v>6269</v>
      </c>
      <c r="E86" s="238">
        <v>6557.8456999999999</v>
      </c>
    </row>
    <row r="87" spans="2:5" x14ac:dyDescent="0.3">
      <c r="B87" s="52">
        <v>1883</v>
      </c>
      <c r="C87" s="238"/>
      <c r="D87" s="238">
        <v>6264</v>
      </c>
      <c r="E87" s="238">
        <v>6559.1313</v>
      </c>
    </row>
    <row r="88" spans="2:5" x14ac:dyDescent="0.3">
      <c r="B88" s="52">
        <v>1884</v>
      </c>
      <c r="C88" s="238"/>
      <c r="D88" s="238">
        <v>6220</v>
      </c>
      <c r="E88" s="238">
        <v>6523.1342999999997</v>
      </c>
    </row>
    <row r="89" spans="2:5" x14ac:dyDescent="0.3">
      <c r="B89" s="52">
        <v>1885</v>
      </c>
      <c r="C89" s="238"/>
      <c r="D89" s="238">
        <v>6132</v>
      </c>
      <c r="E89" s="238">
        <v>6424.143</v>
      </c>
    </row>
    <row r="90" spans="2:5" x14ac:dyDescent="0.3">
      <c r="B90" s="52">
        <v>1886</v>
      </c>
      <c r="C90" s="238"/>
      <c r="D90" s="238">
        <v>6170</v>
      </c>
      <c r="E90" s="238">
        <v>6471.7103999999999</v>
      </c>
    </row>
    <row r="91" spans="2:5" x14ac:dyDescent="0.3">
      <c r="B91" s="52">
        <v>1887</v>
      </c>
      <c r="C91" s="238">
        <v>912</v>
      </c>
      <c r="D91" s="238">
        <v>6358</v>
      </c>
      <c r="E91" s="238">
        <v>6616.9834000000001</v>
      </c>
    </row>
    <row r="92" spans="2:5" x14ac:dyDescent="0.3">
      <c r="B92" s="52">
        <v>1888</v>
      </c>
      <c r="C92" s="238"/>
      <c r="D92" s="238">
        <v>6585</v>
      </c>
      <c r="E92" s="238">
        <v>6447.2839999999997</v>
      </c>
    </row>
    <row r="93" spans="2:5" x14ac:dyDescent="0.3">
      <c r="B93" s="52">
        <v>1889</v>
      </c>
      <c r="C93" s="238"/>
      <c r="D93" s="238">
        <v>6876</v>
      </c>
      <c r="E93" s="238">
        <v>6705.6895000000004</v>
      </c>
    </row>
    <row r="94" spans="2:5" x14ac:dyDescent="0.3">
      <c r="B94" s="52">
        <v>1890</v>
      </c>
      <c r="C94" s="238">
        <v>964</v>
      </c>
      <c r="D94" s="238">
        <v>6845</v>
      </c>
      <c r="E94" s="238">
        <v>6664.5502999999999</v>
      </c>
    </row>
    <row r="95" spans="2:5" x14ac:dyDescent="0.3">
      <c r="B95" s="52">
        <v>1891</v>
      </c>
      <c r="C95" s="238"/>
      <c r="D95" s="238">
        <v>6781</v>
      </c>
      <c r="E95" s="238">
        <v>6811.1090000000004</v>
      </c>
    </row>
    <row r="96" spans="2:5" x14ac:dyDescent="0.3">
      <c r="B96" s="52">
        <v>1892</v>
      </c>
      <c r="C96" s="238"/>
      <c r="D96" s="238">
        <v>6553</v>
      </c>
      <c r="E96" s="238">
        <v>7324.0630000000001</v>
      </c>
    </row>
    <row r="97" spans="2:5" x14ac:dyDescent="0.3">
      <c r="B97" s="52">
        <v>1893</v>
      </c>
      <c r="C97" s="238"/>
      <c r="D97" s="238">
        <v>6486</v>
      </c>
      <c r="E97" s="238">
        <v>6834.2494999999999</v>
      </c>
    </row>
    <row r="98" spans="2:5" x14ac:dyDescent="0.3">
      <c r="B98" s="52">
        <v>1894</v>
      </c>
      <c r="C98" s="238"/>
      <c r="D98" s="238">
        <v>6851</v>
      </c>
      <c r="E98" s="238">
        <v>6510.2782999999999</v>
      </c>
    </row>
    <row r="99" spans="2:5" x14ac:dyDescent="0.3">
      <c r="B99" s="52">
        <v>1895</v>
      </c>
      <c r="C99" s="238"/>
      <c r="D99" s="238">
        <v>6996</v>
      </c>
      <c r="E99" s="238">
        <v>7159.5063</v>
      </c>
    </row>
    <row r="100" spans="2:5" x14ac:dyDescent="0.3">
      <c r="B100" s="52">
        <v>1896</v>
      </c>
      <c r="C100" s="238"/>
      <c r="D100" s="238">
        <v>7211</v>
      </c>
      <c r="E100" s="238">
        <v>6885.674</v>
      </c>
    </row>
    <row r="101" spans="2:5" x14ac:dyDescent="0.3">
      <c r="B101" s="52">
        <v>1897</v>
      </c>
      <c r="C101" s="238"/>
      <c r="D101" s="238">
        <v>7229</v>
      </c>
      <c r="E101" s="238">
        <v>7406.3419999999996</v>
      </c>
    </row>
    <row r="102" spans="2:5" x14ac:dyDescent="0.3">
      <c r="B102" s="52">
        <v>1898</v>
      </c>
      <c r="C102" s="238"/>
      <c r="D102" s="238">
        <v>7500</v>
      </c>
      <c r="E102" s="238">
        <v>7426.9110000000001</v>
      </c>
    </row>
    <row r="103" spans="2:5" x14ac:dyDescent="0.3">
      <c r="B103" s="52">
        <v>1899</v>
      </c>
      <c r="C103" s="238"/>
      <c r="D103" s="238">
        <v>7729</v>
      </c>
      <c r="E103" s="238">
        <v>7959.1494000000002</v>
      </c>
    </row>
    <row r="104" spans="2:5" x14ac:dyDescent="0.3">
      <c r="B104" s="52">
        <v>1900</v>
      </c>
      <c r="C104" s="238">
        <v>972</v>
      </c>
      <c r="D104" s="238">
        <v>7594</v>
      </c>
      <c r="E104" s="238">
        <v>8037.5712999999996</v>
      </c>
    </row>
    <row r="105" spans="2:5" x14ac:dyDescent="0.3">
      <c r="B105" s="52">
        <v>1901</v>
      </c>
      <c r="C105" s="238"/>
      <c r="D105" s="238">
        <v>7516</v>
      </c>
      <c r="E105" s="238">
        <v>8770.3629999999994</v>
      </c>
    </row>
    <row r="106" spans="2:5" x14ac:dyDescent="0.3">
      <c r="B106" s="52">
        <v>1902</v>
      </c>
      <c r="C106" s="238"/>
      <c r="D106" s="238">
        <v>7635</v>
      </c>
      <c r="E106" s="238">
        <v>8684.2279999999992</v>
      </c>
    </row>
    <row r="107" spans="2:5" x14ac:dyDescent="0.3">
      <c r="B107" s="52">
        <v>1903</v>
      </c>
      <c r="C107" s="238"/>
      <c r="D107" s="238">
        <v>7482</v>
      </c>
      <c r="E107" s="238">
        <v>8941.348</v>
      </c>
    </row>
    <row r="108" spans="2:5" x14ac:dyDescent="0.3">
      <c r="B108" s="52">
        <v>1904</v>
      </c>
      <c r="C108" s="238"/>
      <c r="D108" s="238">
        <v>7455</v>
      </c>
      <c r="E108" s="238">
        <v>8663.6579999999994</v>
      </c>
    </row>
    <row r="109" spans="2:5" x14ac:dyDescent="0.3">
      <c r="B109" s="52">
        <v>1905</v>
      </c>
      <c r="C109" s="238"/>
      <c r="D109" s="238">
        <v>7603</v>
      </c>
      <c r="E109" s="238">
        <v>9121.3320000000003</v>
      </c>
    </row>
    <row r="110" spans="2:5" x14ac:dyDescent="0.3">
      <c r="B110" s="52">
        <v>1906</v>
      </c>
      <c r="C110" s="238"/>
      <c r="D110" s="238">
        <v>7782</v>
      </c>
      <c r="E110" s="238">
        <v>9980.1129999999994</v>
      </c>
    </row>
    <row r="111" spans="2:5" x14ac:dyDescent="0.3">
      <c r="B111" s="52">
        <v>1907</v>
      </c>
      <c r="C111" s="238"/>
      <c r="D111" s="238">
        <v>7855</v>
      </c>
      <c r="E111" s="238">
        <v>9950.5439999999999</v>
      </c>
    </row>
    <row r="112" spans="2:5" x14ac:dyDescent="0.3">
      <c r="B112" s="52">
        <v>1908</v>
      </c>
      <c r="C112" s="238"/>
      <c r="D112" s="238">
        <v>7461</v>
      </c>
      <c r="E112" s="238">
        <v>8975.9770000000008</v>
      </c>
    </row>
    <row r="113" spans="2:5" x14ac:dyDescent="0.3">
      <c r="B113" s="52">
        <v>1909</v>
      </c>
      <c r="C113" s="238"/>
      <c r="D113" s="238">
        <v>7557</v>
      </c>
      <c r="E113" s="238">
        <v>9798.1180000000004</v>
      </c>
    </row>
    <row r="114" spans="2:5" x14ac:dyDescent="0.3">
      <c r="B114" s="52">
        <v>1910</v>
      </c>
      <c r="C114" s="238"/>
      <c r="D114" s="238">
        <v>7718</v>
      </c>
      <c r="E114" s="238">
        <v>9636.7819999999992</v>
      </c>
    </row>
    <row r="115" spans="2:5" x14ac:dyDescent="0.3">
      <c r="B115" s="52">
        <v>1911</v>
      </c>
      <c r="C115" s="238">
        <v>905</v>
      </c>
      <c r="D115" s="238">
        <v>7874</v>
      </c>
      <c r="E115" s="238">
        <v>9735.89</v>
      </c>
    </row>
    <row r="116" spans="2:5" x14ac:dyDescent="0.3">
      <c r="B116" s="52">
        <v>1912</v>
      </c>
      <c r="C116" s="238"/>
      <c r="D116" s="238">
        <v>7954</v>
      </c>
      <c r="E116" s="238">
        <v>9976.5669999999991</v>
      </c>
    </row>
    <row r="117" spans="2:5" x14ac:dyDescent="0.3">
      <c r="B117" s="52">
        <v>1913</v>
      </c>
      <c r="C117" s="238">
        <v>985</v>
      </c>
      <c r="D117" s="238">
        <v>8212</v>
      </c>
      <c r="E117" s="238">
        <v>10107.969999999999</v>
      </c>
    </row>
    <row r="118" spans="2:5" x14ac:dyDescent="0.3">
      <c r="B118" s="52">
        <v>1914</v>
      </c>
      <c r="C118" s="238"/>
      <c r="D118" s="238">
        <v>8131</v>
      </c>
      <c r="E118" s="238">
        <v>9096.3719999999994</v>
      </c>
    </row>
    <row r="119" spans="2:5" x14ac:dyDescent="0.3">
      <c r="B119" s="52">
        <v>1915</v>
      </c>
      <c r="C119" s="238"/>
      <c r="D119" s="238">
        <v>8639</v>
      </c>
      <c r="E119" s="238">
        <v>9164.1769999999997</v>
      </c>
    </row>
    <row r="120" spans="2:5" x14ac:dyDescent="0.3">
      <c r="B120" s="52">
        <v>1916</v>
      </c>
      <c r="C120" s="238"/>
      <c r="D120" s="238">
        <v>8702</v>
      </c>
      <c r="E120" s="238">
        <v>10222.32</v>
      </c>
    </row>
    <row r="121" spans="2:5" x14ac:dyDescent="0.3">
      <c r="B121" s="52">
        <v>1917</v>
      </c>
      <c r="C121" s="238"/>
      <c r="D121" s="238">
        <v>8665</v>
      </c>
      <c r="E121" s="238">
        <v>9769.0779999999995</v>
      </c>
    </row>
    <row r="122" spans="2:5" x14ac:dyDescent="0.3">
      <c r="B122" s="52">
        <v>1918</v>
      </c>
      <c r="C122" s="238"/>
      <c r="D122" s="238">
        <v>8630</v>
      </c>
      <c r="E122" s="238">
        <v>10471.306</v>
      </c>
    </row>
    <row r="123" spans="2:5" x14ac:dyDescent="0.3">
      <c r="B123" s="52">
        <v>1919</v>
      </c>
      <c r="C123" s="238"/>
      <c r="D123" s="238">
        <v>7605</v>
      </c>
      <c r="E123" s="238">
        <v>10449.780000000001</v>
      </c>
    </row>
    <row r="124" spans="2:5" x14ac:dyDescent="0.3">
      <c r="B124" s="52">
        <v>1920</v>
      </c>
      <c r="C124" s="238"/>
      <c r="D124" s="238">
        <v>7017</v>
      </c>
      <c r="E124" s="238">
        <v>10152.927</v>
      </c>
    </row>
    <row r="125" spans="2:5" x14ac:dyDescent="0.3">
      <c r="B125" s="52">
        <v>1921</v>
      </c>
      <c r="C125" s="238"/>
      <c r="D125" s="238">
        <v>6792</v>
      </c>
      <c r="E125" s="238">
        <v>9674.8809999999994</v>
      </c>
    </row>
    <row r="126" spans="2:5" x14ac:dyDescent="0.3">
      <c r="B126" s="52">
        <v>1922</v>
      </c>
      <c r="C126" s="238"/>
      <c r="D126" s="238">
        <v>7391</v>
      </c>
      <c r="E126" s="238">
        <v>10009.715</v>
      </c>
    </row>
    <row r="127" spans="2:5" x14ac:dyDescent="0.3">
      <c r="B127" s="52">
        <v>1923</v>
      </c>
      <c r="C127" s="238"/>
      <c r="D127" s="238">
        <v>7587</v>
      </c>
      <c r="E127" s="238">
        <v>11071.243</v>
      </c>
    </row>
    <row r="128" spans="2:5" x14ac:dyDescent="0.3">
      <c r="B128" s="52">
        <v>1924</v>
      </c>
      <c r="C128" s="238"/>
      <c r="D128" s="238">
        <v>7844</v>
      </c>
      <c r="E128" s="238">
        <v>11126.713</v>
      </c>
    </row>
    <row r="129" spans="2:5" x14ac:dyDescent="0.3">
      <c r="B129" s="52">
        <v>1925</v>
      </c>
      <c r="C129" s="238"/>
      <c r="D129" s="238">
        <v>8199</v>
      </c>
      <c r="E129" s="238">
        <v>11149.772000000001</v>
      </c>
    </row>
    <row r="130" spans="2:5" x14ac:dyDescent="0.3">
      <c r="B130" s="52">
        <v>1926</v>
      </c>
      <c r="C130" s="238"/>
      <c r="D130" s="238">
        <v>7868</v>
      </c>
      <c r="E130" s="238">
        <v>11647.768</v>
      </c>
    </row>
    <row r="131" spans="2:5" x14ac:dyDescent="0.3">
      <c r="B131" s="52">
        <v>1927</v>
      </c>
      <c r="C131" s="238"/>
      <c r="D131" s="238">
        <v>8472</v>
      </c>
      <c r="E131" s="238">
        <v>11532.397000000001</v>
      </c>
    </row>
    <row r="132" spans="2:5" x14ac:dyDescent="0.3">
      <c r="B132" s="52">
        <v>1928</v>
      </c>
      <c r="C132" s="238"/>
      <c r="D132" s="238">
        <v>8539</v>
      </c>
      <c r="E132" s="238">
        <v>11451.069</v>
      </c>
    </row>
    <row r="133" spans="2:5" x14ac:dyDescent="0.3">
      <c r="B133" s="52">
        <v>1929</v>
      </c>
      <c r="C133" s="238">
        <v>1003</v>
      </c>
      <c r="D133" s="238">
        <v>8772</v>
      </c>
      <c r="E133" s="238">
        <v>11954.235000000001</v>
      </c>
    </row>
    <row r="134" spans="2:5" x14ac:dyDescent="0.3">
      <c r="B134" s="52">
        <v>1930</v>
      </c>
      <c r="C134" s="238">
        <v>1012</v>
      </c>
      <c r="D134" s="238">
        <v>8673</v>
      </c>
      <c r="E134" s="238">
        <v>10694.982</v>
      </c>
    </row>
    <row r="135" spans="2:5" x14ac:dyDescent="0.3">
      <c r="B135" s="52">
        <v>1931</v>
      </c>
      <c r="C135" s="238">
        <v>1015</v>
      </c>
      <c r="D135" s="238">
        <v>8190</v>
      </c>
      <c r="E135" s="238">
        <v>9930.9639999999999</v>
      </c>
    </row>
    <row r="136" spans="2:5" x14ac:dyDescent="0.3">
      <c r="B136" s="52">
        <v>1932</v>
      </c>
      <c r="C136" s="238">
        <v>1039</v>
      </c>
      <c r="D136" s="238">
        <v>8206</v>
      </c>
      <c r="E136" s="238">
        <v>8380.5049999999992</v>
      </c>
    </row>
    <row r="137" spans="2:5" x14ac:dyDescent="0.3">
      <c r="B137" s="52">
        <v>1933</v>
      </c>
      <c r="C137" s="238">
        <v>923</v>
      </c>
      <c r="D137" s="238">
        <v>8411</v>
      </c>
      <c r="E137" s="238">
        <v>8048.2245999999996</v>
      </c>
    </row>
    <row r="138" spans="2:5" x14ac:dyDescent="0.3">
      <c r="B138" s="52">
        <v>1934</v>
      </c>
      <c r="C138" s="238">
        <v>937</v>
      </c>
      <c r="D138" s="238">
        <v>8939</v>
      </c>
      <c r="E138" s="238">
        <v>8667.0920000000006</v>
      </c>
    </row>
    <row r="139" spans="2:5" x14ac:dyDescent="0.3">
      <c r="B139" s="52">
        <v>1935</v>
      </c>
      <c r="C139" s="238">
        <v>1007</v>
      </c>
      <c r="D139" s="238">
        <v>9244</v>
      </c>
      <c r="E139" s="238">
        <v>9680.8389999999999</v>
      </c>
    </row>
    <row r="140" spans="2:5" x14ac:dyDescent="0.3">
      <c r="B140" s="52">
        <v>1936</v>
      </c>
      <c r="C140" s="238">
        <v>1065</v>
      </c>
      <c r="D140" s="238">
        <v>9620</v>
      </c>
      <c r="E140" s="238">
        <v>10568.013000000001</v>
      </c>
    </row>
    <row r="141" spans="2:5" x14ac:dyDescent="0.3">
      <c r="B141" s="52">
        <v>1937</v>
      </c>
      <c r="C141" s="238">
        <v>1034</v>
      </c>
      <c r="D141" s="238">
        <v>9911</v>
      </c>
      <c r="E141" s="238">
        <v>11295.099</v>
      </c>
    </row>
    <row r="142" spans="2:5" x14ac:dyDescent="0.3">
      <c r="B142" s="52">
        <v>1938</v>
      </c>
      <c r="C142" s="238">
        <v>1003</v>
      </c>
      <c r="D142" s="238">
        <v>9988</v>
      </c>
      <c r="E142" s="238">
        <v>10526.134</v>
      </c>
    </row>
    <row r="143" spans="2:5" x14ac:dyDescent="0.3">
      <c r="B143" s="52">
        <v>1939</v>
      </c>
      <c r="C143" s="238"/>
      <c r="D143" s="238">
        <v>9982</v>
      </c>
      <c r="E143" s="238">
        <v>11171.448</v>
      </c>
    </row>
    <row r="144" spans="2:5" x14ac:dyDescent="0.3">
      <c r="B144" s="52">
        <v>1940</v>
      </c>
      <c r="C144" s="238"/>
      <c r="D144" s="238">
        <v>10928</v>
      </c>
      <c r="E144" s="238">
        <v>12005.094999999999</v>
      </c>
    </row>
    <row r="145" spans="2:5" x14ac:dyDescent="0.3">
      <c r="B145" s="52">
        <v>1941</v>
      </c>
      <c r="C145" s="238"/>
      <c r="D145" s="238">
        <v>11926</v>
      </c>
      <c r="E145" s="238">
        <v>13553.401</v>
      </c>
    </row>
    <row r="146" spans="2:5" x14ac:dyDescent="0.3">
      <c r="B146" s="52">
        <v>1942</v>
      </c>
      <c r="C146" s="238"/>
      <c r="D146" s="238">
        <v>12176</v>
      </c>
      <c r="E146" s="238">
        <v>14869.861000000001</v>
      </c>
    </row>
    <row r="147" spans="2:5" x14ac:dyDescent="0.3">
      <c r="B147" s="52">
        <v>1943</v>
      </c>
      <c r="C147" s="238"/>
      <c r="D147" s="238">
        <v>12344</v>
      </c>
      <c r="E147" s="238">
        <v>16050.218000000001</v>
      </c>
    </row>
    <row r="148" spans="2:5" x14ac:dyDescent="0.3">
      <c r="B148" s="52">
        <v>1944</v>
      </c>
      <c r="C148" s="238"/>
      <c r="D148" s="238">
        <v>11803</v>
      </c>
      <c r="E148" s="238">
        <v>16999.328000000001</v>
      </c>
    </row>
    <row r="149" spans="2:5" x14ac:dyDescent="0.3">
      <c r="B149" s="52">
        <v>1945</v>
      </c>
      <c r="C149" s="238"/>
      <c r="D149" s="238">
        <v>11247</v>
      </c>
      <c r="E149" s="238">
        <v>16477.553</v>
      </c>
    </row>
    <row r="150" spans="2:5" x14ac:dyDescent="0.3">
      <c r="B150" s="52">
        <v>1946</v>
      </c>
      <c r="C150" s="238"/>
      <c r="D150" s="238">
        <v>10751</v>
      </c>
      <c r="E150" s="238">
        <v>14822.467000000001</v>
      </c>
    </row>
    <row r="151" spans="2:5" x14ac:dyDescent="0.3">
      <c r="B151" s="52">
        <v>1947</v>
      </c>
      <c r="C151" s="238"/>
      <c r="D151" s="238">
        <v>10527</v>
      </c>
      <c r="E151" s="238">
        <v>14311.547</v>
      </c>
    </row>
    <row r="152" spans="2:5" x14ac:dyDescent="0.3">
      <c r="B152" s="52">
        <v>1948</v>
      </c>
      <c r="C152" s="238"/>
      <c r="D152" s="238">
        <v>10753</v>
      </c>
      <c r="E152" s="238">
        <v>14734.232</v>
      </c>
    </row>
    <row r="153" spans="2:5" x14ac:dyDescent="0.3">
      <c r="B153" s="52">
        <v>1949</v>
      </c>
      <c r="C153" s="238"/>
      <c r="D153" s="238">
        <v>11088</v>
      </c>
      <c r="E153" s="238">
        <v>14196.672</v>
      </c>
    </row>
    <row r="154" spans="2:5" x14ac:dyDescent="0.3">
      <c r="B154" s="52">
        <v>1950</v>
      </c>
      <c r="C154" s="238">
        <v>799</v>
      </c>
      <c r="D154" s="238">
        <v>11061</v>
      </c>
      <c r="E154" s="238">
        <v>15240</v>
      </c>
    </row>
    <row r="155" spans="2:5" x14ac:dyDescent="0.3">
      <c r="B155" s="52">
        <v>1951</v>
      </c>
      <c r="C155" s="238">
        <v>950</v>
      </c>
      <c r="D155" s="238">
        <v>11354</v>
      </c>
      <c r="E155" s="238">
        <v>16125</v>
      </c>
    </row>
    <row r="156" spans="2:5" x14ac:dyDescent="0.3">
      <c r="B156" s="52">
        <v>1952</v>
      </c>
      <c r="C156" s="238">
        <v>1047</v>
      </c>
      <c r="D156" s="238">
        <v>11303</v>
      </c>
      <c r="E156" s="238">
        <v>16444</v>
      </c>
    </row>
    <row r="157" spans="2:5" x14ac:dyDescent="0.3">
      <c r="B157" s="52">
        <v>1953</v>
      </c>
      <c r="C157" s="238">
        <v>1157</v>
      </c>
      <c r="D157" s="238">
        <v>11709</v>
      </c>
      <c r="E157" s="238">
        <v>16917</v>
      </c>
    </row>
    <row r="158" spans="2:5" x14ac:dyDescent="0.3">
      <c r="B158" s="52">
        <v>1954</v>
      </c>
      <c r="C158" s="238">
        <v>1049</v>
      </c>
      <c r="D158" s="238">
        <v>12145</v>
      </c>
      <c r="E158" s="238">
        <v>16512</v>
      </c>
    </row>
    <row r="159" spans="2:5" x14ac:dyDescent="0.3">
      <c r="B159" s="52">
        <v>1955</v>
      </c>
      <c r="C159" s="238">
        <v>1119</v>
      </c>
      <c r="D159" s="238">
        <v>12541</v>
      </c>
      <c r="E159" s="238">
        <v>17370</v>
      </c>
    </row>
    <row r="160" spans="2:5" x14ac:dyDescent="0.3">
      <c r="B160" s="52">
        <v>1956</v>
      </c>
      <c r="C160" s="238">
        <v>1189</v>
      </c>
      <c r="D160" s="238">
        <v>12639</v>
      </c>
      <c r="E160" s="238">
        <v>17397</v>
      </c>
    </row>
    <row r="161" spans="2:5" x14ac:dyDescent="0.3">
      <c r="B161" s="52">
        <v>1957</v>
      </c>
      <c r="C161" s="238">
        <v>1195</v>
      </c>
      <c r="D161" s="238">
        <v>12779</v>
      </c>
      <c r="E161" s="238">
        <v>17406</v>
      </c>
    </row>
    <row r="162" spans="2:5" x14ac:dyDescent="0.3">
      <c r="B162" s="52">
        <v>1958</v>
      </c>
      <c r="C162" s="238">
        <v>1173</v>
      </c>
      <c r="D162" s="238">
        <v>12698</v>
      </c>
      <c r="E162" s="238">
        <v>16946</v>
      </c>
    </row>
    <row r="163" spans="2:5" x14ac:dyDescent="0.3">
      <c r="B163" s="52">
        <v>1959</v>
      </c>
      <c r="C163" s="238">
        <v>1117</v>
      </c>
      <c r="D163" s="238">
        <v>13134</v>
      </c>
      <c r="E163" s="238">
        <v>17900</v>
      </c>
    </row>
    <row r="164" spans="2:5" x14ac:dyDescent="0.3">
      <c r="B164" s="52">
        <v>1960</v>
      </c>
      <c r="C164" s="238">
        <v>1057</v>
      </c>
      <c r="D164" s="238">
        <v>13780</v>
      </c>
      <c r="E164" s="238">
        <v>18057</v>
      </c>
    </row>
    <row r="165" spans="2:5" x14ac:dyDescent="0.3">
      <c r="B165" s="52">
        <v>1961</v>
      </c>
      <c r="C165" s="238">
        <v>874</v>
      </c>
      <c r="D165" s="238">
        <v>14118</v>
      </c>
      <c r="E165" s="238">
        <v>18175</v>
      </c>
    </row>
    <row r="166" spans="2:5" x14ac:dyDescent="0.3">
      <c r="B166" s="52">
        <v>1962</v>
      </c>
      <c r="C166" s="238">
        <v>926</v>
      </c>
      <c r="D166" s="238">
        <v>14131</v>
      </c>
      <c r="E166" s="238">
        <v>18976</v>
      </c>
    </row>
    <row r="167" spans="2:5" x14ac:dyDescent="0.3">
      <c r="B167" s="52">
        <v>1963</v>
      </c>
      <c r="C167" s="238">
        <v>1034</v>
      </c>
      <c r="D167" s="238">
        <v>14583</v>
      </c>
      <c r="E167" s="238">
        <v>19514</v>
      </c>
    </row>
    <row r="168" spans="2:5" x14ac:dyDescent="0.3">
      <c r="B168" s="52">
        <v>1964</v>
      </c>
      <c r="C168" s="238">
        <v>1152</v>
      </c>
      <c r="D168" s="238">
        <v>15251</v>
      </c>
      <c r="E168" s="238">
        <v>20360</v>
      </c>
    </row>
    <row r="169" spans="2:5" x14ac:dyDescent="0.3">
      <c r="B169" s="52">
        <v>1965</v>
      </c>
      <c r="C169" s="238">
        <v>1253</v>
      </c>
      <c r="D169" s="238">
        <v>15545</v>
      </c>
      <c r="E169" s="238">
        <v>21390</v>
      </c>
    </row>
    <row r="170" spans="2:5" x14ac:dyDescent="0.3">
      <c r="B170" s="52">
        <v>1966</v>
      </c>
      <c r="C170" s="238">
        <v>1261</v>
      </c>
      <c r="D170" s="238">
        <v>15757</v>
      </c>
      <c r="E170" s="238">
        <v>22529</v>
      </c>
    </row>
    <row r="171" spans="2:5" x14ac:dyDescent="0.3">
      <c r="B171" s="52">
        <v>1967</v>
      </c>
      <c r="C171" s="238">
        <v>1237</v>
      </c>
      <c r="D171" s="238">
        <v>16018</v>
      </c>
      <c r="E171" s="238">
        <v>22842</v>
      </c>
    </row>
    <row r="172" spans="2:5" x14ac:dyDescent="0.3">
      <c r="B172" s="52">
        <v>1968</v>
      </c>
      <c r="C172" s="238">
        <v>1178</v>
      </c>
      <c r="D172" s="238">
        <v>16593</v>
      </c>
      <c r="E172" s="238">
        <v>23691</v>
      </c>
    </row>
    <row r="173" spans="2:5" x14ac:dyDescent="0.3">
      <c r="B173" s="52">
        <v>1969</v>
      </c>
      <c r="C173" s="238">
        <v>1264</v>
      </c>
      <c r="D173" s="238">
        <v>16820</v>
      </c>
      <c r="E173" s="238">
        <v>24195</v>
      </c>
    </row>
    <row r="174" spans="2:5" x14ac:dyDescent="0.3">
      <c r="B174" s="52">
        <v>1970</v>
      </c>
      <c r="C174" s="238">
        <v>1398</v>
      </c>
      <c r="D174" s="238">
        <v>17162</v>
      </c>
      <c r="E174" s="238">
        <v>23958</v>
      </c>
    </row>
  </sheetData>
  <mergeCells count="1">
    <mergeCell ref="B2:R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5960-4017-A944-B936-2B6198EE5A49}">
  <dimension ref="B2:AM65"/>
  <sheetViews>
    <sheetView topLeftCell="AC1" zoomScale="83" zoomScaleNormal="70" workbookViewId="0">
      <selection activeCell="L20" sqref="L20"/>
    </sheetView>
  </sheetViews>
  <sheetFormatPr defaultColWidth="11.19921875" defaultRowHeight="15.6" x14ac:dyDescent="0.3"/>
  <cols>
    <col min="1" max="1" width="3" customWidth="1"/>
    <col min="2" max="2" width="9" customWidth="1"/>
    <col min="3" max="5" width="17.69921875" hidden="1" customWidth="1"/>
    <col min="6" max="6" width="16" hidden="1" customWidth="1"/>
    <col min="7" max="7" width="18.69921875" hidden="1" customWidth="1"/>
    <col min="8" max="10" width="9.5" bestFit="1" customWidth="1"/>
    <col min="11" max="11" width="8" bestFit="1" customWidth="1"/>
    <col min="12" max="12" width="10.5" bestFit="1" customWidth="1"/>
    <col min="13" max="16" width="17.69921875" hidden="1" customWidth="1"/>
    <col min="17" max="17" width="18.69921875" hidden="1" customWidth="1"/>
    <col min="18" max="21" width="9.5" bestFit="1" customWidth="1"/>
    <col min="22" max="22" width="10.5" bestFit="1" customWidth="1"/>
    <col min="23" max="27" width="8" bestFit="1" customWidth="1"/>
    <col min="28" max="28" width="2.5" customWidth="1"/>
    <col min="40" max="40" width="3.5" customWidth="1"/>
  </cols>
  <sheetData>
    <row r="2" spans="2:39" ht="21" x14ac:dyDescent="0.4">
      <c r="B2" s="55"/>
      <c r="C2" s="550" t="s">
        <v>99</v>
      </c>
      <c r="D2" s="551"/>
      <c r="E2" s="551"/>
      <c r="F2" s="551"/>
      <c r="G2" s="551"/>
      <c r="H2" s="551"/>
      <c r="I2" s="551"/>
      <c r="J2" s="551"/>
      <c r="K2" s="551"/>
      <c r="L2" s="552"/>
      <c r="M2" s="550" t="s">
        <v>100</v>
      </c>
      <c r="N2" s="551"/>
      <c r="O2" s="551"/>
      <c r="P2" s="551"/>
      <c r="Q2" s="551"/>
      <c r="R2" s="551"/>
      <c r="S2" s="551"/>
      <c r="T2" s="551"/>
      <c r="U2" s="551"/>
      <c r="V2" s="552"/>
      <c r="W2" s="519" t="s">
        <v>101</v>
      </c>
      <c r="X2" s="520"/>
      <c r="Y2" s="520"/>
      <c r="Z2" s="520"/>
      <c r="AA2" s="521"/>
      <c r="AC2" s="513"/>
      <c r="AD2" s="513"/>
      <c r="AE2" s="513"/>
      <c r="AF2" s="513"/>
      <c r="AG2" s="513"/>
      <c r="AH2" s="513"/>
      <c r="AI2" s="513"/>
      <c r="AJ2" s="513"/>
      <c r="AK2" s="513"/>
      <c r="AL2" s="513"/>
      <c r="AM2" s="513"/>
    </row>
    <row r="3" spans="2:39" x14ac:dyDescent="0.3">
      <c r="B3" s="414" t="s">
        <v>29</v>
      </c>
      <c r="C3" s="150" t="s">
        <v>102</v>
      </c>
      <c r="D3" s="150" t="s">
        <v>103</v>
      </c>
      <c r="E3" s="150" t="s">
        <v>104</v>
      </c>
      <c r="F3" s="150" t="s">
        <v>105</v>
      </c>
      <c r="G3" s="150" t="s">
        <v>106</v>
      </c>
      <c r="H3" s="314" t="s">
        <v>102</v>
      </c>
      <c r="I3" s="2" t="s">
        <v>103</v>
      </c>
      <c r="J3" s="2" t="s">
        <v>104</v>
      </c>
      <c r="K3" s="2" t="s">
        <v>105</v>
      </c>
      <c r="L3" s="2" t="s">
        <v>106</v>
      </c>
      <c r="M3" s="314" t="s">
        <v>102</v>
      </c>
      <c r="N3" s="2" t="s">
        <v>103</v>
      </c>
      <c r="O3" s="2" t="s">
        <v>104</v>
      </c>
      <c r="P3" s="2" t="s">
        <v>105</v>
      </c>
      <c r="Q3" s="70" t="s">
        <v>106</v>
      </c>
      <c r="R3" s="314" t="s">
        <v>102</v>
      </c>
      <c r="S3" s="2" t="s">
        <v>103</v>
      </c>
      <c r="T3" s="2" t="s">
        <v>104</v>
      </c>
      <c r="U3" s="2" t="s">
        <v>105</v>
      </c>
      <c r="V3" s="70" t="s">
        <v>106</v>
      </c>
      <c r="W3" s="314" t="s">
        <v>102</v>
      </c>
      <c r="X3" s="2" t="s">
        <v>103</v>
      </c>
      <c r="Y3" s="2" t="s">
        <v>104</v>
      </c>
      <c r="Z3" s="2" t="s">
        <v>105</v>
      </c>
      <c r="AA3" s="70" t="s">
        <v>106</v>
      </c>
      <c r="AC3" s="513"/>
      <c r="AD3" s="513"/>
      <c r="AE3" s="513"/>
      <c r="AF3" s="513"/>
      <c r="AG3" s="513"/>
      <c r="AH3" s="513"/>
      <c r="AI3" s="513"/>
      <c r="AJ3" s="513"/>
      <c r="AK3" s="513"/>
      <c r="AL3" s="513"/>
      <c r="AM3" s="513"/>
    </row>
    <row r="4" spans="2:39" x14ac:dyDescent="0.3">
      <c r="B4" s="353" t="s">
        <v>107</v>
      </c>
      <c r="C4" s="238">
        <v>2571289300.5118203</v>
      </c>
      <c r="D4" s="238"/>
      <c r="E4" s="237"/>
      <c r="F4" s="238"/>
      <c r="G4" s="238"/>
      <c r="H4" s="251">
        <f>C4/1000000000</f>
        <v>2.5712893005118205</v>
      </c>
      <c r="I4" s="236">
        <f>D4/1000000000</f>
        <v>0</v>
      </c>
      <c r="J4" s="236">
        <f>E4/1000000000</f>
        <v>0</v>
      </c>
      <c r="K4" s="236">
        <f>F4/1000000000</f>
        <v>0</v>
      </c>
      <c r="L4" s="236">
        <f>G4/1000000000</f>
        <v>0</v>
      </c>
      <c r="M4" s="243">
        <v>2644406531.8059955</v>
      </c>
      <c r="N4" s="244"/>
      <c r="P4" s="244"/>
      <c r="Q4" s="245"/>
      <c r="R4" s="251">
        <f>M4/1000000000</f>
        <v>2.6444065318059953</v>
      </c>
      <c r="S4" s="249">
        <f>N4/1000000000</f>
        <v>0</v>
      </c>
      <c r="T4" s="249">
        <f>O4/1000000000</f>
        <v>0</v>
      </c>
      <c r="U4" s="249">
        <f>P4/1000000000</f>
        <v>0</v>
      </c>
      <c r="V4" s="250">
        <f>Q4/1000000000</f>
        <v>0</v>
      </c>
      <c r="W4" s="252">
        <f t="shared" ref="W4:W21" si="0">(C4-M4)/1000000000</f>
        <v>-7.3117231294175147E-2</v>
      </c>
      <c r="X4" s="253"/>
      <c r="Y4" s="253"/>
      <c r="Z4" s="253"/>
      <c r="AA4" s="254"/>
      <c r="AC4" s="513"/>
      <c r="AD4" s="513"/>
      <c r="AE4" s="513"/>
      <c r="AF4" s="513"/>
      <c r="AG4" s="513"/>
      <c r="AH4" s="513"/>
      <c r="AI4" s="513"/>
      <c r="AJ4" s="513"/>
      <c r="AK4" s="513"/>
      <c r="AL4" s="513"/>
      <c r="AM4" s="513"/>
    </row>
    <row r="5" spans="2:39" x14ac:dyDescent="0.3">
      <c r="B5" s="353" t="s">
        <v>108</v>
      </c>
      <c r="C5" s="238">
        <v>1937606629.2956371</v>
      </c>
      <c r="D5" s="238"/>
      <c r="E5" s="237"/>
      <c r="F5" s="238"/>
      <c r="G5" s="238"/>
      <c r="H5" s="251">
        <f t="shared" ref="H5:H22" si="1">C5/1000000000</f>
        <v>1.9376066292956371</v>
      </c>
      <c r="I5" s="236">
        <f t="shared" ref="I5:I22" si="2">D5/1000000000</f>
        <v>0</v>
      </c>
      <c r="J5" s="236">
        <f t="shared" ref="J5:J22" si="3">E5/1000000000</f>
        <v>0</v>
      </c>
      <c r="K5" s="236">
        <f t="shared" ref="K5:K22" si="4">F5/1000000000</f>
        <v>0</v>
      </c>
      <c r="L5" s="236">
        <f t="shared" ref="L5:L22" si="5">G5/1000000000</f>
        <v>0</v>
      </c>
      <c r="M5" s="243">
        <v>1746689414.2497358</v>
      </c>
      <c r="N5" s="244"/>
      <c r="P5" s="244"/>
      <c r="Q5" s="245"/>
      <c r="R5" s="251">
        <f t="shared" ref="R5:R65" si="6">M5/1000000000</f>
        <v>1.7466894142497358</v>
      </c>
      <c r="S5" s="249">
        <f t="shared" ref="S5:S65" si="7">N5/1000000000</f>
        <v>0</v>
      </c>
      <c r="T5" s="249">
        <f t="shared" ref="T5:T65" si="8">O5/1000000000</f>
        <v>0</v>
      </c>
      <c r="U5" s="249">
        <f t="shared" ref="U5:U65" si="9">P5/1000000000</f>
        <v>0</v>
      </c>
      <c r="V5" s="250">
        <f t="shared" ref="V5:V65" si="10">Q5/1000000000</f>
        <v>0</v>
      </c>
      <c r="W5" s="252">
        <f t="shared" si="0"/>
        <v>0.19091721504590131</v>
      </c>
      <c r="X5" s="253"/>
      <c r="Y5" s="253"/>
      <c r="Z5" s="253"/>
      <c r="AA5" s="254"/>
      <c r="AC5" s="513"/>
      <c r="AD5" s="513"/>
      <c r="AE5" s="513"/>
      <c r="AF5" s="513"/>
      <c r="AG5" s="513"/>
      <c r="AH5" s="513"/>
      <c r="AI5" s="513"/>
      <c r="AJ5" s="513"/>
      <c r="AK5" s="513"/>
      <c r="AL5" s="513"/>
      <c r="AM5" s="513"/>
    </row>
    <row r="6" spans="2:39" x14ac:dyDescent="0.3">
      <c r="B6" s="353" t="s">
        <v>109</v>
      </c>
      <c r="C6" s="238">
        <v>1913234218.8642454</v>
      </c>
      <c r="D6" s="238"/>
      <c r="E6" s="237"/>
      <c r="F6" s="238"/>
      <c r="G6" s="238"/>
      <c r="H6" s="251">
        <f t="shared" si="1"/>
        <v>1.9132342188642455</v>
      </c>
      <c r="I6" s="236">
        <f t="shared" si="2"/>
        <v>0</v>
      </c>
      <c r="J6" s="236">
        <f t="shared" si="3"/>
        <v>0</v>
      </c>
      <c r="K6" s="236">
        <f t="shared" si="4"/>
        <v>0</v>
      </c>
      <c r="L6" s="236">
        <f t="shared" si="5"/>
        <v>0</v>
      </c>
      <c r="M6" s="243">
        <v>1372979120.9683969</v>
      </c>
      <c r="N6" s="244"/>
      <c r="P6" s="244"/>
      <c r="Q6" s="245"/>
      <c r="R6" s="251">
        <f t="shared" si="6"/>
        <v>1.3729791209683968</v>
      </c>
      <c r="S6" s="249">
        <f t="shared" si="7"/>
        <v>0</v>
      </c>
      <c r="T6" s="249">
        <f t="shared" si="8"/>
        <v>0</v>
      </c>
      <c r="U6" s="249">
        <f t="shared" si="9"/>
        <v>0</v>
      </c>
      <c r="V6" s="250">
        <f t="shared" si="10"/>
        <v>0</v>
      </c>
      <c r="W6" s="252">
        <f t="shared" si="0"/>
        <v>0.54025509789584847</v>
      </c>
      <c r="X6" s="253"/>
      <c r="Y6" s="253"/>
      <c r="Z6" s="253"/>
      <c r="AA6" s="254"/>
      <c r="AC6" s="513"/>
      <c r="AD6" s="513"/>
      <c r="AE6" s="513"/>
      <c r="AF6" s="513"/>
      <c r="AG6" s="513"/>
      <c r="AH6" s="513"/>
      <c r="AI6" s="513"/>
      <c r="AJ6" s="513"/>
      <c r="AK6" s="513"/>
      <c r="AL6" s="513"/>
      <c r="AM6" s="513"/>
    </row>
    <row r="7" spans="2:39" x14ac:dyDescent="0.3">
      <c r="B7" s="353" t="s">
        <v>110</v>
      </c>
      <c r="C7" s="238">
        <v>2031034202.6159718</v>
      </c>
      <c r="D7" s="238"/>
      <c r="E7" s="237"/>
      <c r="F7" s="238"/>
      <c r="G7" s="238"/>
      <c r="H7" s="251">
        <f t="shared" si="1"/>
        <v>2.031034202615972</v>
      </c>
      <c r="I7" s="236">
        <f t="shared" si="2"/>
        <v>0</v>
      </c>
      <c r="J7" s="236">
        <f t="shared" si="3"/>
        <v>0</v>
      </c>
      <c r="K7" s="236">
        <f t="shared" si="4"/>
        <v>0</v>
      </c>
      <c r="L7" s="236">
        <f t="shared" si="5"/>
        <v>0</v>
      </c>
      <c r="M7" s="243">
        <v>1450158420.667804</v>
      </c>
      <c r="N7" s="244"/>
      <c r="P7" s="244"/>
      <c r="Q7" s="245"/>
      <c r="R7" s="251">
        <f t="shared" si="6"/>
        <v>1.450158420667804</v>
      </c>
      <c r="S7" s="249">
        <f t="shared" si="7"/>
        <v>0</v>
      </c>
      <c r="T7" s="249">
        <f t="shared" si="8"/>
        <v>0</v>
      </c>
      <c r="U7" s="249">
        <f t="shared" si="9"/>
        <v>0</v>
      </c>
      <c r="V7" s="250">
        <f t="shared" si="10"/>
        <v>0</v>
      </c>
      <c r="W7" s="252">
        <f t="shared" si="0"/>
        <v>0.5808757819481678</v>
      </c>
      <c r="X7" s="253"/>
      <c r="Y7" s="253"/>
      <c r="Z7" s="253"/>
      <c r="AA7" s="254"/>
      <c r="AC7" s="513"/>
      <c r="AD7" s="513"/>
      <c r="AE7" s="513"/>
      <c r="AF7" s="513"/>
      <c r="AG7" s="513"/>
      <c r="AH7" s="513"/>
      <c r="AI7" s="513"/>
      <c r="AJ7" s="513"/>
      <c r="AK7" s="513"/>
      <c r="AL7" s="513"/>
      <c r="AM7" s="513"/>
    </row>
    <row r="8" spans="2:39" x14ac:dyDescent="0.3">
      <c r="B8" s="353" t="s">
        <v>111</v>
      </c>
      <c r="C8" s="238">
        <v>2250385896.498497</v>
      </c>
      <c r="D8" s="238"/>
      <c r="E8" s="237"/>
      <c r="F8" s="238"/>
      <c r="G8" s="238"/>
      <c r="H8" s="251">
        <f t="shared" si="1"/>
        <v>2.2503858964984969</v>
      </c>
      <c r="I8" s="236">
        <f t="shared" si="2"/>
        <v>0</v>
      </c>
      <c r="J8" s="236">
        <f t="shared" si="3"/>
        <v>0</v>
      </c>
      <c r="K8" s="236">
        <f t="shared" si="4"/>
        <v>0</v>
      </c>
      <c r="L8" s="236">
        <f t="shared" si="5"/>
        <v>0</v>
      </c>
      <c r="M8" s="243">
        <v>1710130798.6026483</v>
      </c>
      <c r="N8" s="244"/>
      <c r="P8" s="244"/>
      <c r="Q8" s="245"/>
      <c r="R8" s="251">
        <f t="shared" si="6"/>
        <v>1.7101307986026482</v>
      </c>
      <c r="S8" s="249">
        <f t="shared" si="7"/>
        <v>0</v>
      </c>
      <c r="T8" s="249">
        <f t="shared" si="8"/>
        <v>0</v>
      </c>
      <c r="U8" s="249">
        <f t="shared" si="9"/>
        <v>0</v>
      </c>
      <c r="V8" s="250">
        <f t="shared" si="10"/>
        <v>0</v>
      </c>
      <c r="W8" s="252">
        <f t="shared" si="0"/>
        <v>0.5402550978958488</v>
      </c>
      <c r="X8" s="253"/>
      <c r="Y8" s="253"/>
      <c r="Z8" s="253"/>
      <c r="AA8" s="254"/>
      <c r="AC8" s="513"/>
      <c r="AD8" s="513"/>
      <c r="AE8" s="513"/>
      <c r="AF8" s="513"/>
      <c r="AG8" s="513"/>
      <c r="AH8" s="513"/>
      <c r="AI8" s="513"/>
      <c r="AJ8" s="513"/>
      <c r="AK8" s="513"/>
      <c r="AL8" s="513"/>
      <c r="AM8" s="513"/>
    </row>
    <row r="9" spans="2:39" x14ac:dyDescent="0.3">
      <c r="B9" s="353" t="s">
        <v>112</v>
      </c>
      <c r="C9" s="238">
        <v>2563165163.7013564</v>
      </c>
      <c r="D9" s="238"/>
      <c r="E9" s="237"/>
      <c r="F9" s="238"/>
      <c r="G9" s="238"/>
      <c r="H9" s="251">
        <f t="shared" si="1"/>
        <v>2.5631651637013566</v>
      </c>
      <c r="I9" s="236">
        <f t="shared" si="2"/>
        <v>0</v>
      </c>
      <c r="J9" s="236">
        <f t="shared" si="3"/>
        <v>0</v>
      </c>
      <c r="K9" s="236">
        <f t="shared" si="4"/>
        <v>0</v>
      </c>
      <c r="L9" s="236">
        <f t="shared" si="5"/>
        <v>0</v>
      </c>
      <c r="M9" s="243">
        <v>2246323828.0932651</v>
      </c>
      <c r="N9" s="244"/>
      <c r="P9" s="244"/>
      <c r="Q9" s="245"/>
      <c r="R9" s="251">
        <f t="shared" si="6"/>
        <v>2.2463238280932649</v>
      </c>
      <c r="S9" s="249">
        <f t="shared" si="7"/>
        <v>0</v>
      </c>
      <c r="T9" s="249">
        <f t="shared" si="8"/>
        <v>0</v>
      </c>
      <c r="U9" s="249">
        <f t="shared" si="9"/>
        <v>0</v>
      </c>
      <c r="V9" s="250">
        <f t="shared" si="10"/>
        <v>0</v>
      </c>
      <c r="W9" s="252">
        <f t="shared" si="0"/>
        <v>0.31684133560809136</v>
      </c>
      <c r="X9" s="253"/>
      <c r="Y9" s="253"/>
      <c r="Z9" s="253"/>
      <c r="AA9" s="254"/>
      <c r="AC9" s="513"/>
      <c r="AD9" s="513"/>
      <c r="AE9" s="513"/>
      <c r="AF9" s="513"/>
      <c r="AG9" s="513"/>
      <c r="AH9" s="513"/>
      <c r="AI9" s="513"/>
      <c r="AJ9" s="513"/>
      <c r="AK9" s="513"/>
      <c r="AL9" s="513"/>
      <c r="AM9" s="513"/>
    </row>
    <row r="10" spans="2:39" x14ac:dyDescent="0.3">
      <c r="B10" s="353" t="s">
        <v>113</v>
      </c>
      <c r="C10" s="238">
        <v>2680965147.453083</v>
      </c>
      <c r="D10" s="238"/>
      <c r="E10" s="237"/>
      <c r="F10" s="238"/>
      <c r="G10" s="238"/>
      <c r="H10" s="251">
        <f t="shared" si="1"/>
        <v>2.6809651474530831</v>
      </c>
      <c r="I10" s="236">
        <f t="shared" si="2"/>
        <v>0</v>
      </c>
      <c r="J10" s="236">
        <f t="shared" si="3"/>
        <v>0</v>
      </c>
      <c r="K10" s="236">
        <f t="shared" si="4"/>
        <v>0</v>
      </c>
      <c r="L10" s="236">
        <f t="shared" si="5"/>
        <v>0</v>
      </c>
      <c r="M10" s="243">
        <v>2481923795.5967178</v>
      </c>
      <c r="N10" s="244"/>
      <c r="P10" s="244"/>
      <c r="Q10" s="245"/>
      <c r="R10" s="251">
        <f t="shared" si="6"/>
        <v>2.4819237955967179</v>
      </c>
      <c r="S10" s="249">
        <f t="shared" si="7"/>
        <v>0</v>
      </c>
      <c r="T10" s="249">
        <f t="shared" si="8"/>
        <v>0</v>
      </c>
      <c r="U10" s="249">
        <f t="shared" si="9"/>
        <v>0</v>
      </c>
      <c r="V10" s="250">
        <f t="shared" si="10"/>
        <v>0</v>
      </c>
      <c r="W10" s="252">
        <f t="shared" si="0"/>
        <v>0.19904135185636521</v>
      </c>
      <c r="X10" s="253"/>
      <c r="Y10" s="253"/>
      <c r="Z10" s="253"/>
      <c r="AA10" s="254"/>
      <c r="AC10" s="513"/>
      <c r="AD10" s="513"/>
      <c r="AE10" s="513"/>
      <c r="AF10" s="513"/>
      <c r="AG10" s="513"/>
      <c r="AH10" s="513"/>
      <c r="AI10" s="513"/>
      <c r="AJ10" s="513"/>
      <c r="AK10" s="513"/>
      <c r="AL10" s="513"/>
      <c r="AM10" s="513"/>
    </row>
    <row r="11" spans="2:39" x14ac:dyDescent="0.3">
      <c r="B11" s="353" t="s">
        <v>114</v>
      </c>
      <c r="C11" s="238">
        <v>2388496222.2763829</v>
      </c>
      <c r="D11" s="238"/>
      <c r="E11" s="237"/>
      <c r="F11" s="238"/>
      <c r="G11" s="238"/>
      <c r="H11" s="251">
        <f t="shared" si="1"/>
        <v>2.388496222276383</v>
      </c>
      <c r="I11" s="236">
        <f t="shared" si="2"/>
        <v>0</v>
      </c>
      <c r="J11" s="236">
        <f t="shared" si="3"/>
        <v>0</v>
      </c>
      <c r="K11" s="236">
        <f t="shared" si="4"/>
        <v>0</v>
      </c>
      <c r="L11" s="236">
        <f t="shared" si="5"/>
        <v>0</v>
      </c>
      <c r="M11" s="243">
        <v>2169144528.393858</v>
      </c>
      <c r="N11" s="244"/>
      <c r="P11" s="244"/>
      <c r="Q11" s="245"/>
      <c r="R11" s="251">
        <f t="shared" si="6"/>
        <v>2.1691445283938577</v>
      </c>
      <c r="S11" s="249">
        <f t="shared" si="7"/>
        <v>0</v>
      </c>
      <c r="T11" s="249">
        <f t="shared" si="8"/>
        <v>0</v>
      </c>
      <c r="U11" s="249">
        <f t="shared" si="9"/>
        <v>0</v>
      </c>
      <c r="V11" s="250">
        <f t="shared" si="10"/>
        <v>0</v>
      </c>
      <c r="W11" s="252">
        <f t="shared" si="0"/>
        <v>0.21935169388252496</v>
      </c>
      <c r="X11" s="253"/>
      <c r="Y11" s="253"/>
      <c r="Z11" s="253"/>
      <c r="AA11" s="254"/>
      <c r="AC11" s="513"/>
      <c r="AD11" s="513"/>
      <c r="AE11" s="513"/>
      <c r="AF11" s="513"/>
      <c r="AG11" s="513"/>
      <c r="AH11" s="513"/>
      <c r="AI11" s="513"/>
      <c r="AJ11" s="513"/>
      <c r="AK11" s="513"/>
      <c r="AL11" s="513"/>
      <c r="AM11" s="513"/>
    </row>
    <row r="12" spans="2:39" x14ac:dyDescent="0.3">
      <c r="B12" s="353" t="s">
        <v>115</v>
      </c>
      <c r="C12" s="238">
        <v>2339751401.4135995</v>
      </c>
      <c r="D12" s="238"/>
      <c r="E12" s="237"/>
      <c r="F12" s="238"/>
      <c r="G12" s="238"/>
      <c r="H12" s="251">
        <f t="shared" si="1"/>
        <v>2.3397514014135994</v>
      </c>
      <c r="I12" s="236">
        <f t="shared" si="2"/>
        <v>0</v>
      </c>
      <c r="J12" s="236">
        <f t="shared" si="3"/>
        <v>0</v>
      </c>
      <c r="K12" s="236">
        <f t="shared" si="4"/>
        <v>0</v>
      </c>
      <c r="L12" s="236">
        <f t="shared" si="5"/>
        <v>0</v>
      </c>
      <c r="M12" s="243">
        <v>2067592818.2630594</v>
      </c>
      <c r="N12" s="244"/>
      <c r="P12" s="244"/>
      <c r="Q12" s="245"/>
      <c r="R12" s="251">
        <f t="shared" si="6"/>
        <v>2.0675928182630594</v>
      </c>
      <c r="S12" s="249">
        <f t="shared" si="7"/>
        <v>0</v>
      </c>
      <c r="T12" s="249">
        <f t="shared" si="8"/>
        <v>0</v>
      </c>
      <c r="U12" s="249">
        <f t="shared" si="9"/>
        <v>0</v>
      </c>
      <c r="V12" s="250">
        <f t="shared" si="10"/>
        <v>0</v>
      </c>
      <c r="W12" s="252">
        <f t="shared" si="0"/>
        <v>0.27215858315054009</v>
      </c>
      <c r="X12" s="253"/>
      <c r="Y12" s="253"/>
      <c r="Z12" s="253"/>
      <c r="AA12" s="254"/>
      <c r="AC12" s="513"/>
      <c r="AD12" s="513"/>
      <c r="AE12" s="513"/>
      <c r="AF12" s="513"/>
      <c r="AG12" s="513"/>
      <c r="AH12" s="513"/>
      <c r="AI12" s="513"/>
      <c r="AJ12" s="513"/>
      <c r="AK12" s="513"/>
      <c r="AL12" s="513"/>
      <c r="AM12" s="513"/>
    </row>
    <row r="13" spans="2:39" x14ac:dyDescent="0.3">
      <c r="B13" s="353" t="s">
        <v>116</v>
      </c>
      <c r="C13" s="238">
        <v>2429116906.3287024</v>
      </c>
      <c r="D13" s="238"/>
      <c r="E13" s="237"/>
      <c r="F13" s="238"/>
      <c r="G13" s="238"/>
      <c r="H13" s="251">
        <f t="shared" si="1"/>
        <v>2.4291169063287024</v>
      </c>
      <c r="I13" s="236">
        <f t="shared" si="2"/>
        <v>0</v>
      </c>
      <c r="J13" s="236">
        <f t="shared" si="3"/>
        <v>0</v>
      </c>
      <c r="K13" s="236">
        <f t="shared" si="4"/>
        <v>0</v>
      </c>
      <c r="L13" s="236">
        <f t="shared" si="5"/>
        <v>0</v>
      </c>
      <c r="M13" s="243">
        <v>1917296287.2694774</v>
      </c>
      <c r="N13" s="244"/>
      <c r="P13" s="244"/>
      <c r="Q13" s="245"/>
      <c r="R13" s="251">
        <f t="shared" si="6"/>
        <v>1.9172962872694774</v>
      </c>
      <c r="S13" s="249">
        <f t="shared" si="7"/>
        <v>0</v>
      </c>
      <c r="T13" s="249">
        <f t="shared" si="8"/>
        <v>0</v>
      </c>
      <c r="U13" s="249">
        <f t="shared" si="9"/>
        <v>0</v>
      </c>
      <c r="V13" s="250">
        <f t="shared" si="10"/>
        <v>0</v>
      </c>
      <c r="W13" s="252">
        <f t="shared" si="0"/>
        <v>0.51182061905922505</v>
      </c>
      <c r="X13" s="253"/>
      <c r="Y13" s="253"/>
      <c r="Z13" s="253"/>
      <c r="AA13" s="254"/>
      <c r="AC13" s="513"/>
      <c r="AD13" s="513"/>
      <c r="AE13" s="513"/>
      <c r="AF13" s="513"/>
      <c r="AG13" s="513"/>
      <c r="AH13" s="513"/>
      <c r="AI13" s="513"/>
      <c r="AJ13" s="513"/>
      <c r="AK13" s="513"/>
      <c r="AL13" s="513"/>
      <c r="AM13" s="513"/>
    </row>
    <row r="14" spans="2:39" x14ac:dyDescent="0.3">
      <c r="B14" s="353" t="s">
        <v>117</v>
      </c>
      <c r="C14" s="238">
        <v>2307254854.1717439</v>
      </c>
      <c r="D14" s="238">
        <v>59709000000</v>
      </c>
      <c r="E14" s="238">
        <v>32653136322.342758</v>
      </c>
      <c r="F14" s="238">
        <v>22026785841.666668</v>
      </c>
      <c r="G14" s="238">
        <v>384376922417.22083</v>
      </c>
      <c r="H14" s="251">
        <f t="shared" si="1"/>
        <v>2.3072548541717439</v>
      </c>
      <c r="I14" s="236">
        <f t="shared" si="2"/>
        <v>59.709000000000003</v>
      </c>
      <c r="J14" s="236">
        <f t="shared" si="3"/>
        <v>32.65313632234276</v>
      </c>
      <c r="K14" s="236">
        <f t="shared" si="4"/>
        <v>22.026785841666669</v>
      </c>
      <c r="L14" s="236">
        <f t="shared" si="5"/>
        <v>384.37692241722084</v>
      </c>
      <c r="M14" s="243">
        <v>2278820375.3351207</v>
      </c>
      <c r="N14" s="244">
        <v>55760000000</v>
      </c>
      <c r="O14" s="244">
        <v>35790765243.413673</v>
      </c>
      <c r="P14" s="244">
        <v>19572635780.555557</v>
      </c>
      <c r="Q14" s="245">
        <v>383880596855.86121</v>
      </c>
      <c r="R14" s="251">
        <f t="shared" si="6"/>
        <v>2.2788203753351208</v>
      </c>
      <c r="S14" s="249">
        <f t="shared" si="7"/>
        <v>55.76</v>
      </c>
      <c r="T14" s="249">
        <f t="shared" si="8"/>
        <v>35.790765243413674</v>
      </c>
      <c r="U14" s="249">
        <f t="shared" si="9"/>
        <v>19.572635780555558</v>
      </c>
      <c r="V14" s="250">
        <f t="shared" si="10"/>
        <v>383.8805968558612</v>
      </c>
      <c r="W14" s="252">
        <f t="shared" si="0"/>
        <v>2.8434478836623193E-2</v>
      </c>
      <c r="X14" s="253">
        <f t="shared" ref="X14:X21" si="11">(D14-N14)/1000000000</f>
        <v>3.9489999999999998</v>
      </c>
      <c r="Y14" s="253">
        <f t="shared" ref="Y14:Y21" si="12">(E14-O14)/1000000000</f>
        <v>-3.1376289210709154</v>
      </c>
      <c r="Z14" s="253">
        <f t="shared" ref="Z14:Z21" si="13">(F14-P14)/1000000000</f>
        <v>2.4541500611111107</v>
      </c>
      <c r="AA14" s="254">
        <f t="shared" ref="AA14:AA21" si="14">(G14-Q14)/1000000000</f>
        <v>0.49632556135961914</v>
      </c>
      <c r="AC14" s="513"/>
      <c r="AD14" s="513"/>
      <c r="AE14" s="513"/>
      <c r="AF14" s="513"/>
      <c r="AG14" s="513"/>
      <c r="AH14" s="513"/>
      <c r="AI14" s="513"/>
      <c r="AJ14" s="513"/>
      <c r="AK14" s="513"/>
      <c r="AL14" s="513"/>
      <c r="AM14" s="513"/>
    </row>
    <row r="15" spans="2:39" x14ac:dyDescent="0.3">
      <c r="B15" s="353" t="s">
        <v>118</v>
      </c>
      <c r="C15" s="238">
        <v>2782516857.5838814</v>
      </c>
      <c r="D15" s="238">
        <v>62963000000</v>
      </c>
      <c r="E15" s="238">
        <v>36398285284.113091</v>
      </c>
      <c r="F15" s="238">
        <v>26966713726.022499</v>
      </c>
      <c r="G15" s="238">
        <v>430958328363.42963</v>
      </c>
      <c r="H15" s="251">
        <f t="shared" si="1"/>
        <v>2.7825168575838815</v>
      </c>
      <c r="I15" s="236">
        <f t="shared" si="2"/>
        <v>62.963000000000001</v>
      </c>
      <c r="J15" s="236">
        <f t="shared" si="3"/>
        <v>36.398285284113093</v>
      </c>
      <c r="K15" s="236">
        <f t="shared" si="4"/>
        <v>26.966713726022498</v>
      </c>
      <c r="L15" s="236">
        <f t="shared" si="5"/>
        <v>430.95832836342964</v>
      </c>
      <c r="M15" s="243">
        <v>2128523844.3415384</v>
      </c>
      <c r="N15" s="244">
        <v>62342000000</v>
      </c>
      <c r="O15" s="244">
        <v>40706506440.64016</v>
      </c>
      <c r="P15" s="244">
        <v>20867004112.323082</v>
      </c>
      <c r="Q15" s="245">
        <v>427142733030.60767</v>
      </c>
      <c r="R15" s="251">
        <f t="shared" si="6"/>
        <v>2.1285238443415384</v>
      </c>
      <c r="S15" s="249">
        <f t="shared" si="7"/>
        <v>62.341999999999999</v>
      </c>
      <c r="T15" s="249">
        <f t="shared" si="8"/>
        <v>40.706506440640162</v>
      </c>
      <c r="U15" s="249">
        <f t="shared" si="9"/>
        <v>20.86700411232308</v>
      </c>
      <c r="V15" s="250">
        <f t="shared" si="10"/>
        <v>427.14273303060764</v>
      </c>
      <c r="W15" s="252">
        <f t="shared" si="0"/>
        <v>0.65399301324234294</v>
      </c>
      <c r="X15" s="253">
        <f t="shared" si="11"/>
        <v>0.621</v>
      </c>
      <c r="Y15" s="253">
        <f t="shared" si="12"/>
        <v>-4.3082211565270692</v>
      </c>
      <c r="Z15" s="253">
        <f t="shared" si="13"/>
        <v>6.0997096136994173</v>
      </c>
      <c r="AA15" s="254">
        <f t="shared" si="14"/>
        <v>3.8155953328219603</v>
      </c>
      <c r="AC15" s="513"/>
      <c r="AD15" s="513"/>
      <c r="AE15" s="513"/>
      <c r="AF15" s="513"/>
      <c r="AG15" s="513"/>
      <c r="AH15" s="513"/>
      <c r="AI15" s="513"/>
      <c r="AJ15" s="513"/>
      <c r="AK15" s="513"/>
      <c r="AL15" s="513"/>
      <c r="AM15" s="513"/>
    </row>
    <row r="16" spans="2:39" x14ac:dyDescent="0.3">
      <c r="B16" s="353" t="s">
        <v>119</v>
      </c>
      <c r="C16" s="238">
        <v>3692485858.0909538</v>
      </c>
      <c r="D16" s="238">
        <v>70843000000</v>
      </c>
      <c r="E16" s="238">
        <v>43630361283.199409</v>
      </c>
      <c r="F16" s="238">
        <v>32270972030.774559</v>
      </c>
      <c r="G16" s="238">
        <v>511370787571.68567</v>
      </c>
      <c r="H16" s="251">
        <f t="shared" si="1"/>
        <v>3.6924858580909539</v>
      </c>
      <c r="I16" s="236">
        <f t="shared" si="2"/>
        <v>70.843000000000004</v>
      </c>
      <c r="J16" s="236">
        <f t="shared" si="3"/>
        <v>43.630361283199413</v>
      </c>
      <c r="K16" s="236">
        <f t="shared" si="4"/>
        <v>32.270972030774558</v>
      </c>
      <c r="L16" s="236">
        <f t="shared" si="5"/>
        <v>511.3707875716857</v>
      </c>
      <c r="M16" s="243">
        <v>2850652532.1811948</v>
      </c>
      <c r="N16" s="244">
        <v>74216000000</v>
      </c>
      <c r="O16" s="244">
        <v>48506788321.167877</v>
      </c>
      <c r="P16" s="244">
        <v>25436329221.812664</v>
      </c>
      <c r="Q16" s="245">
        <v>503671542674.90967</v>
      </c>
      <c r="R16" s="251">
        <f t="shared" si="6"/>
        <v>2.8506525321811949</v>
      </c>
      <c r="S16" s="249">
        <f t="shared" si="7"/>
        <v>74.215999999999994</v>
      </c>
      <c r="T16" s="249">
        <f t="shared" si="8"/>
        <v>48.506788321167875</v>
      </c>
      <c r="U16" s="249">
        <f t="shared" si="9"/>
        <v>25.436329221812663</v>
      </c>
      <c r="V16" s="250">
        <f t="shared" si="10"/>
        <v>503.67154267490969</v>
      </c>
      <c r="W16" s="252">
        <f t="shared" si="0"/>
        <v>0.84183332590975901</v>
      </c>
      <c r="X16" s="253">
        <f t="shared" si="11"/>
        <v>-3.3730000000000002</v>
      </c>
      <c r="Y16" s="253">
        <f t="shared" si="12"/>
        <v>-4.876427037968468</v>
      </c>
      <c r="Z16" s="253">
        <f t="shared" si="13"/>
        <v>6.8346428089618954</v>
      </c>
      <c r="AA16" s="254">
        <f t="shared" si="14"/>
        <v>7.6992448967760012</v>
      </c>
      <c r="AC16" s="513"/>
      <c r="AD16" s="513"/>
      <c r="AE16" s="513"/>
      <c r="AF16" s="513"/>
      <c r="AG16" s="513"/>
      <c r="AH16" s="513"/>
      <c r="AI16" s="513"/>
      <c r="AJ16" s="513"/>
      <c r="AK16" s="513"/>
      <c r="AL16" s="513"/>
      <c r="AM16" s="513"/>
    </row>
    <row r="17" spans="2:39" x14ac:dyDescent="0.3">
      <c r="B17" s="353" t="s">
        <v>120</v>
      </c>
      <c r="C17" s="238">
        <v>5876143560.8726244</v>
      </c>
      <c r="D17" s="238">
        <v>95269000000</v>
      </c>
      <c r="E17" s="238">
        <v>61171397731.430656</v>
      </c>
      <c r="F17" s="238">
        <v>41576284285.302589</v>
      </c>
      <c r="G17" s="238">
        <v>700285707795.8396</v>
      </c>
      <c r="H17" s="251">
        <f t="shared" si="1"/>
        <v>5.8761435608726247</v>
      </c>
      <c r="I17" s="236">
        <f t="shared" si="2"/>
        <v>95.269000000000005</v>
      </c>
      <c r="J17" s="236">
        <f t="shared" si="3"/>
        <v>61.171397731430659</v>
      </c>
      <c r="K17" s="236">
        <f t="shared" si="4"/>
        <v>41.576284285302592</v>
      </c>
      <c r="L17" s="236">
        <f t="shared" si="5"/>
        <v>700.28570779583958</v>
      </c>
      <c r="M17" s="243">
        <v>5207600281.4919071</v>
      </c>
      <c r="N17" s="244">
        <v>91159000000</v>
      </c>
      <c r="O17" s="244">
        <v>65125982436.882545</v>
      </c>
      <c r="P17" s="244">
        <v>41807597571.159836</v>
      </c>
      <c r="Q17" s="245">
        <v>685081135363.22571</v>
      </c>
      <c r="R17" s="251">
        <f t="shared" si="6"/>
        <v>5.2076002814919073</v>
      </c>
      <c r="S17" s="249">
        <f t="shared" si="7"/>
        <v>91.159000000000006</v>
      </c>
      <c r="T17" s="249">
        <f t="shared" si="8"/>
        <v>65.125982436882552</v>
      </c>
      <c r="U17" s="249">
        <f t="shared" si="9"/>
        <v>41.807597571159839</v>
      </c>
      <c r="V17" s="250">
        <f t="shared" si="10"/>
        <v>685.08113536322571</v>
      </c>
      <c r="W17" s="252">
        <f t="shared" si="0"/>
        <v>0.66854327938071723</v>
      </c>
      <c r="X17" s="253">
        <f t="shared" si="11"/>
        <v>4.1100000000000003</v>
      </c>
      <c r="Y17" s="253">
        <f t="shared" si="12"/>
        <v>-3.954584705451889</v>
      </c>
      <c r="Z17" s="253">
        <f t="shared" si="13"/>
        <v>-0.23131328585724639</v>
      </c>
      <c r="AA17" s="254">
        <f t="shared" si="14"/>
        <v>15.204572432613892</v>
      </c>
      <c r="AC17" s="513"/>
      <c r="AD17" s="513"/>
      <c r="AE17" s="513"/>
      <c r="AF17" s="513"/>
      <c r="AG17" s="513"/>
      <c r="AH17" s="513"/>
      <c r="AI17" s="513"/>
      <c r="AJ17" s="513"/>
      <c r="AK17" s="513"/>
      <c r="AL17" s="513"/>
      <c r="AM17" s="513"/>
    </row>
    <row r="18" spans="2:39" x14ac:dyDescent="0.3">
      <c r="B18" s="353" t="s">
        <v>121</v>
      </c>
      <c r="C18" s="238">
        <v>7107893126.6571484</v>
      </c>
      <c r="D18" s="238">
        <v>126650000000</v>
      </c>
      <c r="E18" s="238">
        <v>81209935001.133698</v>
      </c>
      <c r="F18" s="238">
        <v>62536307378.908363</v>
      </c>
      <c r="G18" s="238">
        <v>971661119488.41711</v>
      </c>
      <c r="H18" s="251">
        <f t="shared" si="1"/>
        <v>7.1078931266571486</v>
      </c>
      <c r="I18" s="236">
        <f t="shared" si="2"/>
        <v>126.65</v>
      </c>
      <c r="J18" s="236">
        <f t="shared" si="3"/>
        <v>81.209935001133701</v>
      </c>
      <c r="K18" s="236">
        <f t="shared" si="4"/>
        <v>62.536307378908361</v>
      </c>
      <c r="L18" s="236">
        <f t="shared" si="5"/>
        <v>971.66111948841717</v>
      </c>
      <c r="M18" s="243">
        <v>7791148276.5653677</v>
      </c>
      <c r="N18" s="244">
        <v>127465000000</v>
      </c>
      <c r="O18" s="244">
        <v>83342709545.763733</v>
      </c>
      <c r="P18" s="244">
        <v>66503972918.610329</v>
      </c>
      <c r="Q18" s="245">
        <v>977017062598.77698</v>
      </c>
      <c r="R18" s="251">
        <f t="shared" si="6"/>
        <v>7.7911482765653677</v>
      </c>
      <c r="S18" s="249">
        <f t="shared" si="7"/>
        <v>127.465</v>
      </c>
      <c r="T18" s="249">
        <f t="shared" si="8"/>
        <v>83.342709545763739</v>
      </c>
      <c r="U18" s="249">
        <f t="shared" si="9"/>
        <v>66.50397291861033</v>
      </c>
      <c r="V18" s="250">
        <f t="shared" si="10"/>
        <v>977.01706259877699</v>
      </c>
      <c r="W18" s="252">
        <f t="shared" si="0"/>
        <v>-0.68325514990821934</v>
      </c>
      <c r="X18" s="253">
        <f t="shared" si="11"/>
        <v>-0.81499999999999995</v>
      </c>
      <c r="Y18" s="253">
        <f t="shared" si="12"/>
        <v>-2.1327745446300352</v>
      </c>
      <c r="Z18" s="253">
        <f t="shared" si="13"/>
        <v>-3.9676655397019651</v>
      </c>
      <c r="AA18" s="254">
        <f t="shared" si="14"/>
        <v>-5.3559431103598634</v>
      </c>
      <c r="AC18" s="513"/>
      <c r="AD18" s="513"/>
      <c r="AE18" s="513"/>
      <c r="AF18" s="513"/>
      <c r="AG18" s="513"/>
      <c r="AH18" s="513"/>
      <c r="AI18" s="513"/>
      <c r="AJ18" s="513"/>
      <c r="AK18" s="513"/>
      <c r="AL18" s="513"/>
      <c r="AM18" s="513"/>
    </row>
    <row r="19" spans="2:39" x14ac:dyDescent="0.3">
      <c r="B19" s="353" t="s">
        <v>122</v>
      </c>
      <c r="C19" s="238">
        <v>7688998817.0771055</v>
      </c>
      <c r="D19" s="238">
        <v>138706000000</v>
      </c>
      <c r="E19" s="238">
        <v>83951059702.679062</v>
      </c>
      <c r="F19" s="238">
        <v>63986133887.040382</v>
      </c>
      <c r="G19" s="238">
        <v>1031276001915.5343</v>
      </c>
      <c r="H19" s="251">
        <f t="shared" si="1"/>
        <v>7.6889988170771053</v>
      </c>
      <c r="I19" s="236">
        <f t="shared" si="2"/>
        <v>138.70599999999999</v>
      </c>
      <c r="J19" s="236">
        <f t="shared" si="3"/>
        <v>83.951059702679061</v>
      </c>
      <c r="K19" s="236">
        <f t="shared" si="4"/>
        <v>63.986133887040381</v>
      </c>
      <c r="L19" s="236">
        <f t="shared" si="5"/>
        <v>1031.2760019155344</v>
      </c>
      <c r="M19" s="243">
        <v>7925583396.0640936</v>
      </c>
      <c r="N19" s="244">
        <v>122730000000</v>
      </c>
      <c r="O19" s="244">
        <v>92221047778.04277</v>
      </c>
      <c r="P19" s="244">
        <v>64302596002.190117</v>
      </c>
      <c r="Q19" s="245">
        <v>1031702297995.5527</v>
      </c>
      <c r="R19" s="251">
        <f t="shared" si="6"/>
        <v>7.925583396064094</v>
      </c>
      <c r="S19" s="249">
        <f t="shared" si="7"/>
        <v>122.73</v>
      </c>
      <c r="T19" s="249">
        <f t="shared" si="8"/>
        <v>92.221047778042774</v>
      </c>
      <c r="U19" s="249">
        <f t="shared" si="9"/>
        <v>64.302596002190114</v>
      </c>
      <c r="V19" s="250">
        <f t="shared" si="10"/>
        <v>1031.7022979955527</v>
      </c>
      <c r="W19" s="252">
        <f t="shared" si="0"/>
        <v>-0.23658457898698806</v>
      </c>
      <c r="X19" s="253">
        <f t="shared" si="11"/>
        <v>15.976000000000001</v>
      </c>
      <c r="Y19" s="253">
        <f t="shared" si="12"/>
        <v>-8.2699880753637078</v>
      </c>
      <c r="Z19" s="253">
        <f t="shared" si="13"/>
        <v>-0.31646211514973449</v>
      </c>
      <c r="AA19" s="254">
        <f t="shared" si="14"/>
        <v>-0.42629608001843261</v>
      </c>
      <c r="AC19" s="513"/>
      <c r="AD19" s="513"/>
      <c r="AE19" s="513"/>
      <c r="AF19" s="513"/>
      <c r="AG19" s="513"/>
      <c r="AH19" s="513"/>
      <c r="AI19" s="513"/>
      <c r="AJ19" s="513"/>
      <c r="AK19" s="513"/>
      <c r="AL19" s="513"/>
      <c r="AM19" s="513"/>
    </row>
    <row r="20" spans="2:39" x14ac:dyDescent="0.3">
      <c r="B20" s="353" t="s">
        <v>123</v>
      </c>
      <c r="C20" s="238">
        <v>6943442876.2748528</v>
      </c>
      <c r="D20" s="238">
        <v>149515000000</v>
      </c>
      <c r="E20" s="238">
        <v>93928512505.825684</v>
      </c>
      <c r="F20" s="238">
        <v>76182443149.189438</v>
      </c>
      <c r="G20" s="238">
        <v>1150638185381.3484</v>
      </c>
      <c r="H20" s="251">
        <f t="shared" si="1"/>
        <v>6.9434428762748528</v>
      </c>
      <c r="I20" s="236">
        <f t="shared" si="2"/>
        <v>149.51499999999999</v>
      </c>
      <c r="J20" s="236">
        <f t="shared" si="3"/>
        <v>93.92851250582568</v>
      </c>
      <c r="K20" s="236">
        <f t="shared" si="4"/>
        <v>76.182443149189439</v>
      </c>
      <c r="L20" s="236">
        <f t="shared" si="5"/>
        <v>1150.6381853813484</v>
      </c>
      <c r="M20" s="243">
        <v>6660142165.4476147</v>
      </c>
      <c r="N20" s="244">
        <v>151146000000</v>
      </c>
      <c r="O20" s="244">
        <v>105502001708.87059</v>
      </c>
      <c r="P20" s="244">
        <v>72270446349.297333</v>
      </c>
      <c r="Q20" s="245">
        <v>1162294137106.342</v>
      </c>
      <c r="R20" s="251">
        <f t="shared" si="6"/>
        <v>6.6601421654476143</v>
      </c>
      <c r="S20" s="249">
        <f t="shared" si="7"/>
        <v>151.14599999999999</v>
      </c>
      <c r="T20" s="249">
        <f t="shared" si="8"/>
        <v>105.50200170887059</v>
      </c>
      <c r="U20" s="249">
        <f t="shared" si="9"/>
        <v>72.27044634929733</v>
      </c>
      <c r="V20" s="250">
        <f t="shared" si="10"/>
        <v>1162.2941371063421</v>
      </c>
      <c r="W20" s="252">
        <f t="shared" si="0"/>
        <v>0.28330071082723807</v>
      </c>
      <c r="X20" s="253">
        <f t="shared" si="11"/>
        <v>-1.631</v>
      </c>
      <c r="Y20" s="253">
        <f t="shared" si="12"/>
        <v>-11.573489203044907</v>
      </c>
      <c r="Z20" s="253">
        <f t="shared" si="13"/>
        <v>3.9119967998921052</v>
      </c>
      <c r="AA20" s="254">
        <f t="shared" si="14"/>
        <v>-11.655951724993653</v>
      </c>
      <c r="AC20" s="513"/>
      <c r="AD20" s="513"/>
      <c r="AE20" s="513"/>
      <c r="AF20" s="513"/>
      <c r="AG20" s="513"/>
      <c r="AH20" s="513"/>
      <c r="AI20" s="513"/>
      <c r="AJ20" s="513"/>
      <c r="AK20" s="513"/>
      <c r="AL20" s="513"/>
      <c r="AM20" s="513"/>
    </row>
    <row r="21" spans="2:39" x14ac:dyDescent="0.3">
      <c r="B21" s="356" t="s">
        <v>124</v>
      </c>
      <c r="C21" s="246">
        <v>7519646894.1759071</v>
      </c>
      <c r="D21" s="246">
        <v>159349000000</v>
      </c>
      <c r="E21" s="246">
        <v>107969326202.30775</v>
      </c>
      <c r="F21" s="246">
        <v>90568192249.823105</v>
      </c>
      <c r="G21" s="246">
        <v>1306509147298.2737</v>
      </c>
      <c r="H21" s="255">
        <f t="shared" si="1"/>
        <v>7.5196468941759074</v>
      </c>
      <c r="I21" s="256">
        <f t="shared" si="2"/>
        <v>159.34899999999999</v>
      </c>
      <c r="J21" s="256">
        <f t="shared" si="3"/>
        <v>107.96932620230776</v>
      </c>
      <c r="K21" s="256">
        <f t="shared" si="4"/>
        <v>90.568192249823099</v>
      </c>
      <c r="L21" s="256">
        <f t="shared" si="5"/>
        <v>1306.5091472982738</v>
      </c>
      <c r="M21" s="247">
        <v>7148239853.5902681</v>
      </c>
      <c r="N21" s="246">
        <v>182443000000</v>
      </c>
      <c r="O21" s="246">
        <v>120844285353.32266</v>
      </c>
      <c r="P21" s="246">
        <v>79894824196.49176</v>
      </c>
      <c r="Q21" s="248">
        <v>1332490629298.8464</v>
      </c>
      <c r="R21" s="255">
        <f t="shared" si="6"/>
        <v>7.148239853590268</v>
      </c>
      <c r="S21" s="256">
        <f t="shared" si="7"/>
        <v>182.44300000000001</v>
      </c>
      <c r="T21" s="256">
        <f t="shared" si="8"/>
        <v>120.84428535332266</v>
      </c>
      <c r="U21" s="256">
        <f t="shared" si="9"/>
        <v>79.894824196491754</v>
      </c>
      <c r="V21" s="257">
        <f t="shared" si="10"/>
        <v>1332.4906292988464</v>
      </c>
      <c r="W21" s="258">
        <f t="shared" si="0"/>
        <v>0.371407040585639</v>
      </c>
      <c r="X21" s="259">
        <f t="shared" si="11"/>
        <v>-23.094000000000001</v>
      </c>
      <c r="Y21" s="259">
        <f t="shared" si="12"/>
        <v>-12.874959151014908</v>
      </c>
      <c r="Z21" s="259">
        <f t="shared" si="13"/>
        <v>10.673368053331345</v>
      </c>
      <c r="AA21" s="260">
        <f t="shared" si="14"/>
        <v>-25.981482000572754</v>
      </c>
      <c r="AC21" s="513"/>
      <c r="AD21" s="513"/>
      <c r="AE21" s="513"/>
      <c r="AF21" s="513"/>
      <c r="AG21" s="513"/>
      <c r="AH21" s="513"/>
      <c r="AI21" s="513"/>
      <c r="AJ21" s="513"/>
      <c r="AK21" s="513"/>
      <c r="AL21" s="513"/>
      <c r="AM21" s="513"/>
    </row>
    <row r="22" spans="2:39" x14ac:dyDescent="0.3">
      <c r="B22" s="353" t="s">
        <v>125</v>
      </c>
      <c r="C22" s="238">
        <v>6813008130.0813007</v>
      </c>
      <c r="D22" s="238">
        <v>186883000000</v>
      </c>
      <c r="E22" s="238">
        <v>130594790652.3856</v>
      </c>
      <c r="F22" s="238">
        <v>108052061240.71417</v>
      </c>
      <c r="G22" s="238">
        <v>1516955362916.2708</v>
      </c>
      <c r="H22" s="251">
        <f t="shared" si="1"/>
        <v>6.8130081300813004</v>
      </c>
      <c r="I22" s="236">
        <f t="shared" si="2"/>
        <v>186.88300000000001</v>
      </c>
      <c r="J22" s="236">
        <f t="shared" si="3"/>
        <v>130.5947906523856</v>
      </c>
      <c r="K22" s="236">
        <f t="shared" si="4"/>
        <v>108.05206124071417</v>
      </c>
      <c r="L22" s="236">
        <f t="shared" si="5"/>
        <v>1516.9553629162708</v>
      </c>
      <c r="M22" s="243">
        <v>7617886178.8617887</v>
      </c>
      <c r="N22" s="244">
        <v>212250000000</v>
      </c>
      <c r="O22" s="244">
        <v>144716338851.0224</v>
      </c>
      <c r="P22" s="244">
        <v>91906326825.9095</v>
      </c>
      <c r="Q22" s="245">
        <v>1536884515443.7734</v>
      </c>
      <c r="R22" s="349">
        <f t="shared" si="6"/>
        <v>7.6178861788617889</v>
      </c>
      <c r="S22" s="249">
        <f t="shared" si="7"/>
        <v>212.25</v>
      </c>
      <c r="T22" s="249">
        <f t="shared" si="8"/>
        <v>144.71633885102241</v>
      </c>
      <c r="U22" s="249">
        <f t="shared" si="9"/>
        <v>91.906326825909503</v>
      </c>
      <c r="V22" s="250">
        <f t="shared" si="10"/>
        <v>1536.8845154437734</v>
      </c>
      <c r="W22" s="252">
        <f>(C22-M22)/1000000000</f>
        <v>-0.80487804878048796</v>
      </c>
      <c r="X22" s="253">
        <f>(D22-N22)/1000000000</f>
        <v>-25.367000000000001</v>
      </c>
      <c r="Y22" s="253">
        <f>(E22-O22)/1000000000</f>
        <v>-14.121548198636795</v>
      </c>
      <c r="Z22" s="253">
        <f>(F22-P22)/1000000000</f>
        <v>16.145734414804672</v>
      </c>
      <c r="AA22" s="254">
        <f>(G22-Q22)/1000000000</f>
        <v>-19.929152527502687</v>
      </c>
      <c r="AC22" s="513"/>
      <c r="AD22" s="513"/>
      <c r="AE22" s="513"/>
      <c r="AF22" s="513"/>
      <c r="AG22" s="513"/>
      <c r="AH22" s="513"/>
      <c r="AI22" s="513"/>
      <c r="AJ22" s="513"/>
      <c r="AK22" s="513"/>
      <c r="AL22" s="513"/>
      <c r="AM22" s="513"/>
    </row>
    <row r="23" spans="2:39" x14ac:dyDescent="0.3">
      <c r="B23" s="353" t="s">
        <v>126</v>
      </c>
      <c r="C23" s="238">
        <v>9204347826.0869579</v>
      </c>
      <c r="D23" s="238">
        <v>230129000000</v>
      </c>
      <c r="E23" s="238">
        <v>157096457155.05283</v>
      </c>
      <c r="F23" s="238">
        <v>116997148836.36032</v>
      </c>
      <c r="G23" s="238">
        <v>1909908860368.5754</v>
      </c>
      <c r="H23" s="251">
        <f t="shared" ref="H23:H65" si="15">C23/1000000000</f>
        <v>9.2043478260869573</v>
      </c>
      <c r="I23" s="236">
        <f t="shared" ref="I23:I65" si="16">D23/1000000000</f>
        <v>230.12899999999999</v>
      </c>
      <c r="J23" s="236">
        <f t="shared" ref="J23:J65" si="17">E23/1000000000</f>
        <v>157.09645715505283</v>
      </c>
      <c r="K23" s="236">
        <f t="shared" ref="K23:K65" si="18">F23/1000000000</f>
        <v>116.99714883636032</v>
      </c>
      <c r="L23" s="236">
        <f t="shared" ref="L23:L65" si="19">G23/1000000000</f>
        <v>1909.9088603685755</v>
      </c>
      <c r="M23" s="243">
        <v>10560869565.217392</v>
      </c>
      <c r="N23" s="244">
        <v>252674000000</v>
      </c>
      <c r="O23" s="244">
        <v>188607428236.04736</v>
      </c>
      <c r="P23" s="244">
        <v>127175652404.85535</v>
      </c>
      <c r="Q23" s="245">
        <v>1944389729923.7986</v>
      </c>
      <c r="R23" s="251">
        <f t="shared" si="6"/>
        <v>10.560869565217391</v>
      </c>
      <c r="S23" s="249">
        <f t="shared" si="7"/>
        <v>252.67400000000001</v>
      </c>
      <c r="T23" s="249">
        <f t="shared" si="8"/>
        <v>188.60742823604735</v>
      </c>
      <c r="U23" s="249">
        <f t="shared" si="9"/>
        <v>127.17565240485534</v>
      </c>
      <c r="V23" s="250">
        <f t="shared" si="10"/>
        <v>1944.3897299237985</v>
      </c>
      <c r="W23" s="252">
        <f t="shared" ref="W23:W44" si="20">(C23-M23)/1000000000</f>
        <v>-1.3565217391304341</v>
      </c>
      <c r="X23" s="253">
        <f t="shared" ref="X23:X45" si="21">(D23-N23)/1000000000</f>
        <v>-22.545000000000002</v>
      </c>
      <c r="Y23" s="253">
        <f t="shared" ref="Y23:Y45" si="22">(E23-O23)/1000000000</f>
        <v>-31.510971080994537</v>
      </c>
      <c r="Z23" s="253">
        <f t="shared" ref="Z23:Z45" si="23">(F23-P23)/1000000000</f>
        <v>-10.178503568495026</v>
      </c>
      <c r="AA23" s="254">
        <f t="shared" ref="AA23:AA45" si="24">(G23-Q23)/1000000000</f>
        <v>-34.480869555223144</v>
      </c>
      <c r="AC23" s="513"/>
      <c r="AD23" s="513"/>
      <c r="AE23" s="513"/>
      <c r="AF23" s="513"/>
      <c r="AG23" s="513"/>
      <c r="AH23" s="513"/>
      <c r="AI23" s="513"/>
      <c r="AJ23" s="513"/>
      <c r="AK23" s="513"/>
      <c r="AL23" s="513"/>
      <c r="AM23" s="513"/>
    </row>
    <row r="24" spans="2:39" x14ac:dyDescent="0.3">
      <c r="B24" s="353" t="s">
        <v>127</v>
      </c>
      <c r="C24" s="238">
        <v>11300000000</v>
      </c>
      <c r="D24" s="238">
        <v>280772000000</v>
      </c>
      <c r="E24" s="238">
        <v>176955788680.86938</v>
      </c>
      <c r="F24" s="238">
        <v>145104895104.89511</v>
      </c>
      <c r="G24" s="238">
        <v>2311157191871.8423</v>
      </c>
      <c r="H24" s="251">
        <f t="shared" si="15"/>
        <v>11.3</v>
      </c>
      <c r="I24" s="236">
        <f t="shared" si="16"/>
        <v>280.77199999999999</v>
      </c>
      <c r="J24" s="236">
        <f t="shared" si="17"/>
        <v>176.95578868086938</v>
      </c>
      <c r="K24" s="236">
        <f t="shared" si="18"/>
        <v>145.10489510489512</v>
      </c>
      <c r="L24" s="236">
        <f t="shared" si="19"/>
        <v>2311.1571918718423</v>
      </c>
      <c r="M24" s="243">
        <v>12450000000</v>
      </c>
      <c r="N24" s="244">
        <v>293828000000</v>
      </c>
      <c r="O24" s="244">
        <v>220779619109.10266</v>
      </c>
      <c r="P24" s="244">
        <v>155866963510.75766</v>
      </c>
      <c r="Q24" s="245">
        <v>2362542993284.4878</v>
      </c>
      <c r="R24" s="251">
        <f t="shared" si="6"/>
        <v>12.45</v>
      </c>
      <c r="S24" s="249">
        <f t="shared" si="7"/>
        <v>293.82799999999997</v>
      </c>
      <c r="T24" s="249">
        <f t="shared" si="8"/>
        <v>220.77961910910267</v>
      </c>
      <c r="U24" s="249">
        <f t="shared" si="9"/>
        <v>155.86696351075767</v>
      </c>
      <c r="V24" s="250">
        <f t="shared" si="10"/>
        <v>2362.5429932844877</v>
      </c>
      <c r="W24" s="252">
        <f t="shared" si="20"/>
        <v>-1.1499999999999999</v>
      </c>
      <c r="X24" s="253">
        <f t="shared" si="21"/>
        <v>-13.055999999999999</v>
      </c>
      <c r="Y24" s="253">
        <f t="shared" si="22"/>
        <v>-43.823830428233279</v>
      </c>
      <c r="Z24" s="253">
        <f t="shared" si="23"/>
        <v>-10.762068405862548</v>
      </c>
      <c r="AA24" s="254">
        <f t="shared" si="24"/>
        <v>-51.385801412645506</v>
      </c>
      <c r="AC24" s="513"/>
      <c r="AD24" s="513"/>
      <c r="AE24" s="513"/>
      <c r="AF24" s="513"/>
      <c r="AG24" s="513"/>
      <c r="AH24" s="513"/>
      <c r="AI24" s="513"/>
      <c r="AJ24" s="513"/>
      <c r="AK24" s="513"/>
      <c r="AL24" s="513"/>
      <c r="AM24" s="513"/>
    </row>
    <row r="25" spans="2:39" x14ac:dyDescent="0.3">
      <c r="B25" s="353" t="s">
        <v>128</v>
      </c>
      <c r="C25" s="238">
        <v>14587301587.301588</v>
      </c>
      <c r="D25" s="238">
        <v>305239000000</v>
      </c>
      <c r="E25" s="238">
        <v>161173729121.59238</v>
      </c>
      <c r="F25" s="238">
        <v>172134410830.35046</v>
      </c>
      <c r="G25" s="238">
        <v>2307813493616.7119</v>
      </c>
      <c r="H25" s="251">
        <f t="shared" si="15"/>
        <v>14.587301587301589</v>
      </c>
      <c r="I25" s="236">
        <f t="shared" si="16"/>
        <v>305.23899999999998</v>
      </c>
      <c r="J25" s="236">
        <f t="shared" si="17"/>
        <v>161.17372912159237</v>
      </c>
      <c r="K25" s="236">
        <f t="shared" si="18"/>
        <v>172.13441083035048</v>
      </c>
      <c r="L25" s="236">
        <f t="shared" si="19"/>
        <v>2307.8134936167121</v>
      </c>
      <c r="M25" s="243">
        <v>14591269841.26984</v>
      </c>
      <c r="N25" s="244">
        <v>317758000000</v>
      </c>
      <c r="O25" s="244">
        <v>192499820856.77197</v>
      </c>
      <c r="P25" s="244">
        <v>164658527096.28098</v>
      </c>
      <c r="Q25" s="245">
        <v>2369551992964.7554</v>
      </c>
      <c r="R25" s="251">
        <f t="shared" si="6"/>
        <v>14.59126984126984</v>
      </c>
      <c r="S25" s="249">
        <f t="shared" si="7"/>
        <v>317.75799999999998</v>
      </c>
      <c r="T25" s="249">
        <f t="shared" si="8"/>
        <v>192.49982085677198</v>
      </c>
      <c r="U25" s="249">
        <f t="shared" si="9"/>
        <v>164.65852709628098</v>
      </c>
      <c r="V25" s="250">
        <f t="shared" si="10"/>
        <v>2369.5519929647553</v>
      </c>
      <c r="W25" s="252">
        <f t="shared" si="20"/>
        <v>-3.9682539682521821E-3</v>
      </c>
      <c r="X25" s="253">
        <f t="shared" si="21"/>
        <v>-12.519</v>
      </c>
      <c r="Y25" s="253">
        <f t="shared" si="22"/>
        <v>-31.326091735179595</v>
      </c>
      <c r="Z25" s="253">
        <f t="shared" si="23"/>
        <v>7.4758837340694884</v>
      </c>
      <c r="AA25" s="254">
        <f t="shared" si="24"/>
        <v>-61.738499348043455</v>
      </c>
      <c r="AC25" s="513"/>
      <c r="AD25" s="513"/>
      <c r="AE25" s="513"/>
      <c r="AF25" s="513"/>
      <c r="AG25" s="513"/>
      <c r="AH25" s="513"/>
      <c r="AI25" s="513"/>
      <c r="AJ25" s="513"/>
      <c r="AK25" s="513"/>
      <c r="AL25" s="513"/>
      <c r="AM25" s="513"/>
    </row>
    <row r="26" spans="2:39" x14ac:dyDescent="0.3">
      <c r="B26" s="353" t="s">
        <v>129</v>
      </c>
      <c r="C26" s="238">
        <v>16324708463.701183</v>
      </c>
      <c r="D26" s="238">
        <v>283210000000</v>
      </c>
      <c r="E26" s="238">
        <v>162071569275.40906</v>
      </c>
      <c r="F26" s="238">
        <v>157933279186.69229</v>
      </c>
      <c r="G26" s="238">
        <v>2167157174768.574</v>
      </c>
      <c r="H26" s="251">
        <f t="shared" si="15"/>
        <v>16.324708463701182</v>
      </c>
      <c r="I26" s="236">
        <f t="shared" si="16"/>
        <v>283.20999999999998</v>
      </c>
      <c r="J26" s="236">
        <f t="shared" si="17"/>
        <v>162.07156927540905</v>
      </c>
      <c r="K26" s="236">
        <f t="shared" si="18"/>
        <v>157.93327918669229</v>
      </c>
      <c r="L26" s="236">
        <f t="shared" si="19"/>
        <v>2167.1571747685739</v>
      </c>
      <c r="M26" s="243">
        <v>12848864952.250801</v>
      </c>
      <c r="N26" s="244">
        <v>303184000000</v>
      </c>
      <c r="O26" s="244">
        <v>182634122672.68478</v>
      </c>
      <c r="P26" s="244">
        <v>151713508328.96051</v>
      </c>
      <c r="Q26" s="245">
        <v>2253645106336.2021</v>
      </c>
      <c r="R26" s="251">
        <f t="shared" si="6"/>
        <v>12.848864952250802</v>
      </c>
      <c r="S26" s="249">
        <f t="shared" si="7"/>
        <v>303.18400000000003</v>
      </c>
      <c r="T26" s="249">
        <f t="shared" si="8"/>
        <v>182.63412267268478</v>
      </c>
      <c r="U26" s="249">
        <f t="shared" si="9"/>
        <v>151.7135083289605</v>
      </c>
      <c r="V26" s="250">
        <f t="shared" si="10"/>
        <v>2253.6451063362019</v>
      </c>
      <c r="W26" s="252">
        <f t="shared" si="20"/>
        <v>3.4758435114503823</v>
      </c>
      <c r="X26" s="253">
        <f t="shared" si="21"/>
        <v>-19.974</v>
      </c>
      <c r="Y26" s="253">
        <f t="shared" si="22"/>
        <v>-20.562553397275725</v>
      </c>
      <c r="Z26" s="253">
        <f t="shared" si="23"/>
        <v>6.2197708577317812</v>
      </c>
      <c r="AA26" s="254">
        <f t="shared" si="24"/>
        <v>-86.487931567628181</v>
      </c>
      <c r="AC26" s="513"/>
      <c r="AD26" s="513"/>
      <c r="AE26" s="513"/>
      <c r="AF26" s="513"/>
      <c r="AG26" s="513"/>
      <c r="AH26" s="513"/>
      <c r="AI26" s="513"/>
      <c r="AJ26" s="513"/>
      <c r="AK26" s="513"/>
      <c r="AL26" s="513"/>
      <c r="AM26" s="513"/>
    </row>
    <row r="27" spans="2:39" x14ac:dyDescent="0.3">
      <c r="B27" s="353" t="s">
        <v>130</v>
      </c>
      <c r="C27" s="238">
        <v>16620333601.770231</v>
      </c>
      <c r="D27" s="238">
        <v>276996000000</v>
      </c>
      <c r="E27" s="238">
        <v>156382687859.05783</v>
      </c>
      <c r="F27" s="238">
        <v>165329539555.31454</v>
      </c>
      <c r="G27" s="238">
        <v>2131613027285.7483</v>
      </c>
      <c r="H27" s="251">
        <f t="shared" si="15"/>
        <v>16.620333601770231</v>
      </c>
      <c r="I27" s="236">
        <f t="shared" si="16"/>
        <v>276.99599999999998</v>
      </c>
      <c r="J27" s="236">
        <f t="shared" si="17"/>
        <v>156.38268785905782</v>
      </c>
      <c r="K27" s="236">
        <f t="shared" si="18"/>
        <v>165.32953955531454</v>
      </c>
      <c r="L27" s="236">
        <f t="shared" si="19"/>
        <v>2131.6130272857481</v>
      </c>
      <c r="M27" s="243">
        <v>14674155555.793219</v>
      </c>
      <c r="N27" s="244">
        <v>328638000000</v>
      </c>
      <c r="O27" s="244">
        <v>179447419379.54807</v>
      </c>
      <c r="P27" s="244">
        <v>146249637386.28455</v>
      </c>
      <c r="Q27" s="245">
        <v>2199945148150.3408</v>
      </c>
      <c r="R27" s="251">
        <f t="shared" si="6"/>
        <v>14.674155555793218</v>
      </c>
      <c r="S27" s="249">
        <f t="shared" si="7"/>
        <v>328.63799999999998</v>
      </c>
      <c r="T27" s="249">
        <f t="shared" si="8"/>
        <v>179.44741937954805</v>
      </c>
      <c r="U27" s="249">
        <f t="shared" si="9"/>
        <v>146.24963738628455</v>
      </c>
      <c r="V27" s="250">
        <f t="shared" si="10"/>
        <v>2199.9451481503406</v>
      </c>
      <c r="W27" s="252">
        <f t="shared" si="20"/>
        <v>1.9461780459770126</v>
      </c>
      <c r="X27" s="253">
        <f t="shared" si="21"/>
        <v>-51.642000000000003</v>
      </c>
      <c r="Y27" s="253">
        <f t="shared" si="22"/>
        <v>-23.064731520490234</v>
      </c>
      <c r="Z27" s="253">
        <f t="shared" si="23"/>
        <v>19.079902169029999</v>
      </c>
      <c r="AA27" s="254">
        <f t="shared" si="24"/>
        <v>-68.332120864592525</v>
      </c>
      <c r="AC27" s="513"/>
      <c r="AD27" s="513"/>
      <c r="AE27" s="513"/>
      <c r="AF27" s="513"/>
      <c r="AG27" s="513"/>
      <c r="AH27" s="513"/>
      <c r="AI27" s="513"/>
      <c r="AJ27" s="513"/>
      <c r="AK27" s="513"/>
      <c r="AL27" s="513"/>
      <c r="AM27" s="513"/>
    </row>
    <row r="28" spans="2:39" x14ac:dyDescent="0.3">
      <c r="B28" s="353" t="s">
        <v>131</v>
      </c>
      <c r="C28" s="238">
        <v>20518995638.451717</v>
      </c>
      <c r="D28" s="238">
        <v>302380000000</v>
      </c>
      <c r="E28" s="238">
        <v>157534514466.35968</v>
      </c>
      <c r="F28" s="238">
        <v>189758022924.14401</v>
      </c>
      <c r="G28" s="238">
        <v>2253301931807.4263</v>
      </c>
      <c r="H28" s="251">
        <f t="shared" si="15"/>
        <v>20.518995638451717</v>
      </c>
      <c r="I28" s="236">
        <f t="shared" si="16"/>
        <v>302.38</v>
      </c>
      <c r="J28" s="236">
        <f t="shared" si="17"/>
        <v>157.53451446635967</v>
      </c>
      <c r="K28" s="236">
        <f t="shared" si="18"/>
        <v>189.758022924144</v>
      </c>
      <c r="L28" s="236">
        <f t="shared" si="19"/>
        <v>2253.3019318074262</v>
      </c>
      <c r="M28" s="243">
        <v>20474252781.308861</v>
      </c>
      <c r="N28" s="244">
        <v>405107000000</v>
      </c>
      <c r="O28" s="244">
        <v>177776127413.92343</v>
      </c>
      <c r="P28" s="244">
        <v>157511814670.18915</v>
      </c>
      <c r="Q28" s="245">
        <v>2316915378470.501</v>
      </c>
      <c r="R28" s="251">
        <f t="shared" si="6"/>
        <v>20.474252781308859</v>
      </c>
      <c r="S28" s="249">
        <f t="shared" si="7"/>
        <v>405.10700000000003</v>
      </c>
      <c r="T28" s="249">
        <f t="shared" si="8"/>
        <v>177.77612741392343</v>
      </c>
      <c r="U28" s="249">
        <f t="shared" si="9"/>
        <v>157.51181467018915</v>
      </c>
      <c r="V28" s="250">
        <f t="shared" si="10"/>
        <v>2316.9153784705009</v>
      </c>
      <c r="W28" s="252">
        <f t="shared" si="20"/>
        <v>4.4742857142856599E-2</v>
      </c>
      <c r="X28" s="253">
        <f t="shared" si="21"/>
        <v>-102.727</v>
      </c>
      <c r="Y28" s="253">
        <f t="shared" si="22"/>
        <v>-20.241612947563752</v>
      </c>
      <c r="Z28" s="253">
        <f t="shared" si="23"/>
        <v>32.246208253954862</v>
      </c>
      <c r="AA28" s="254">
        <f t="shared" si="24"/>
        <v>-63.613446663074704</v>
      </c>
      <c r="AC28" s="513"/>
      <c r="AD28" s="513"/>
      <c r="AE28" s="513"/>
      <c r="AF28" s="513"/>
      <c r="AG28" s="513"/>
      <c r="AH28" s="513"/>
      <c r="AI28" s="513"/>
      <c r="AJ28" s="513"/>
      <c r="AK28" s="513"/>
      <c r="AL28" s="513"/>
      <c r="AM28" s="513"/>
    </row>
    <row r="29" spans="2:39" x14ac:dyDescent="0.3">
      <c r="B29" s="353" t="s">
        <v>132</v>
      </c>
      <c r="C29" s="238">
        <v>25772442515.173126</v>
      </c>
      <c r="D29" s="238">
        <v>303211000000</v>
      </c>
      <c r="E29" s="238">
        <v>168036205155.46106</v>
      </c>
      <c r="F29" s="238">
        <v>194351120460.74426</v>
      </c>
      <c r="G29" s="238">
        <v>2286754613132.5415</v>
      </c>
      <c r="H29" s="251">
        <f t="shared" si="15"/>
        <v>25.772442515173125</v>
      </c>
      <c r="I29" s="236">
        <f t="shared" si="16"/>
        <v>303.21100000000001</v>
      </c>
      <c r="J29" s="236">
        <f t="shared" si="17"/>
        <v>168.03620515546106</v>
      </c>
      <c r="K29" s="236">
        <f t="shared" si="18"/>
        <v>194.35112046074426</v>
      </c>
      <c r="L29" s="236">
        <f t="shared" si="19"/>
        <v>2286.7546131325416</v>
      </c>
      <c r="M29" s="243">
        <v>38259410780.479248</v>
      </c>
      <c r="N29" s="244">
        <v>417229000000</v>
      </c>
      <c r="O29" s="244">
        <v>182960451102.84348</v>
      </c>
      <c r="P29" s="244">
        <v>149721341618.32312</v>
      </c>
      <c r="Q29" s="245">
        <v>2353770224213.896</v>
      </c>
      <c r="R29" s="251">
        <f t="shared" si="6"/>
        <v>38.25941078047925</v>
      </c>
      <c r="S29" s="249">
        <f t="shared" si="7"/>
        <v>417.22899999999998</v>
      </c>
      <c r="T29" s="249">
        <f t="shared" si="8"/>
        <v>182.96045110284348</v>
      </c>
      <c r="U29" s="249">
        <f t="shared" si="9"/>
        <v>149.72134161832312</v>
      </c>
      <c r="V29" s="250">
        <f t="shared" si="10"/>
        <v>2353.7702242138962</v>
      </c>
      <c r="W29" s="252">
        <f t="shared" si="20"/>
        <v>-12.486968265306121</v>
      </c>
      <c r="X29" s="253">
        <f t="shared" si="21"/>
        <v>-114.018</v>
      </c>
      <c r="Y29" s="253">
        <f t="shared" si="22"/>
        <v>-14.924245947382415</v>
      </c>
      <c r="Z29" s="253">
        <f t="shared" si="23"/>
        <v>44.629778842421146</v>
      </c>
      <c r="AA29" s="254">
        <f t="shared" si="24"/>
        <v>-67.015611081354493</v>
      </c>
      <c r="AC29" s="513"/>
      <c r="AD29" s="513"/>
      <c r="AE29" s="513"/>
      <c r="AF29" s="513"/>
      <c r="AG29" s="513"/>
      <c r="AH29" s="513"/>
      <c r="AI29" s="513"/>
      <c r="AJ29" s="513"/>
      <c r="AK29" s="513"/>
      <c r="AL29" s="513"/>
      <c r="AM29" s="513"/>
    </row>
    <row r="30" spans="2:39" x14ac:dyDescent="0.3">
      <c r="B30" s="353" t="s">
        <v>133</v>
      </c>
      <c r="C30" s="238">
        <v>26223846553.059361</v>
      </c>
      <c r="D30" s="238">
        <v>320998000000</v>
      </c>
      <c r="E30" s="238">
        <v>222718701251.91388</v>
      </c>
      <c r="F30" s="238">
        <v>226865329771.33844</v>
      </c>
      <c r="G30" s="238">
        <v>2553146954201.6328</v>
      </c>
      <c r="H30" s="251">
        <f t="shared" si="15"/>
        <v>26.22384655305936</v>
      </c>
      <c r="I30" s="236">
        <f t="shared" si="16"/>
        <v>320.99799999999999</v>
      </c>
      <c r="J30" s="236">
        <f t="shared" si="17"/>
        <v>222.71870125191387</v>
      </c>
      <c r="K30" s="236">
        <f t="shared" si="18"/>
        <v>226.86532977133845</v>
      </c>
      <c r="L30" s="236">
        <f t="shared" si="19"/>
        <v>2553.146954201633</v>
      </c>
      <c r="M30" s="243">
        <v>33619844234.218838</v>
      </c>
      <c r="N30" s="244">
        <v>452867000000</v>
      </c>
      <c r="O30" s="244">
        <v>226593531477.97891</v>
      </c>
      <c r="P30" s="244">
        <v>150490328139.48273</v>
      </c>
      <c r="Q30" s="245">
        <v>2614800912756.7583</v>
      </c>
      <c r="R30" s="251">
        <f t="shared" si="6"/>
        <v>33.619844234218839</v>
      </c>
      <c r="S30" s="249">
        <f t="shared" si="7"/>
        <v>452.86700000000002</v>
      </c>
      <c r="T30" s="249">
        <f t="shared" si="8"/>
        <v>226.5935314779789</v>
      </c>
      <c r="U30" s="249">
        <f t="shared" si="9"/>
        <v>150.49032813948273</v>
      </c>
      <c r="V30" s="250">
        <f t="shared" si="10"/>
        <v>2614.8009127567584</v>
      </c>
      <c r="W30" s="252">
        <f t="shared" si="20"/>
        <v>-7.3959976811594776</v>
      </c>
      <c r="X30" s="253">
        <f t="shared" si="21"/>
        <v>-131.869</v>
      </c>
      <c r="Y30" s="253">
        <f t="shared" si="22"/>
        <v>-3.8748302260650331</v>
      </c>
      <c r="Z30" s="253">
        <f t="shared" si="23"/>
        <v>76.37500163185571</v>
      </c>
      <c r="AA30" s="254">
        <f t="shared" si="24"/>
        <v>-61.653958555125492</v>
      </c>
      <c r="AC30" s="513"/>
      <c r="AD30" s="513"/>
      <c r="AE30" s="513"/>
      <c r="AF30" s="513"/>
      <c r="AG30" s="513"/>
      <c r="AH30" s="513"/>
      <c r="AI30" s="513"/>
      <c r="AJ30" s="513"/>
      <c r="AK30" s="513"/>
      <c r="AL30" s="513"/>
      <c r="AM30" s="513"/>
    </row>
    <row r="31" spans="2:39" x14ac:dyDescent="0.3">
      <c r="B31" s="353" t="s">
        <v>134</v>
      </c>
      <c r="C31" s="238">
        <v>28435553708.163902</v>
      </c>
      <c r="D31" s="238">
        <v>363943000000</v>
      </c>
      <c r="E31" s="238">
        <v>268502189336.23502</v>
      </c>
      <c r="F31" s="238">
        <v>251700285195.74802</v>
      </c>
      <c r="G31" s="238">
        <v>3020798260317.4629</v>
      </c>
      <c r="H31" s="251">
        <f t="shared" si="15"/>
        <v>28.435553708163901</v>
      </c>
      <c r="I31" s="236">
        <f t="shared" si="16"/>
        <v>363.94299999999998</v>
      </c>
      <c r="J31" s="236">
        <f t="shared" si="17"/>
        <v>268.50218933623501</v>
      </c>
      <c r="K31" s="236">
        <f t="shared" si="18"/>
        <v>251.70028519574802</v>
      </c>
      <c r="L31" s="236">
        <f t="shared" si="19"/>
        <v>3020.7982603174628</v>
      </c>
      <c r="M31" s="243">
        <v>28192699201.437443</v>
      </c>
      <c r="N31" s="244">
        <v>508713000000</v>
      </c>
      <c r="O31" s="244">
        <v>272700549510.33731</v>
      </c>
      <c r="P31" s="244">
        <v>181576008987.98721</v>
      </c>
      <c r="Q31" s="245">
        <v>3063547206791.7988</v>
      </c>
      <c r="R31" s="251">
        <f t="shared" si="6"/>
        <v>28.192699201437442</v>
      </c>
      <c r="S31" s="249">
        <f t="shared" si="7"/>
        <v>508.71300000000002</v>
      </c>
      <c r="T31" s="249">
        <f t="shared" si="8"/>
        <v>272.70054951033734</v>
      </c>
      <c r="U31" s="249">
        <f t="shared" si="9"/>
        <v>181.57600898798722</v>
      </c>
      <c r="V31" s="250">
        <f t="shared" si="10"/>
        <v>3063.547206791799</v>
      </c>
      <c r="W31" s="252">
        <f t="shared" si="20"/>
        <v>0.2428545067264595</v>
      </c>
      <c r="X31" s="253">
        <f t="shared" si="21"/>
        <v>-144.77000000000001</v>
      </c>
      <c r="Y31" s="253">
        <f t="shared" si="22"/>
        <v>-4.1983601741022953</v>
      </c>
      <c r="Z31" s="253">
        <f t="shared" si="23"/>
        <v>70.124276207760801</v>
      </c>
      <c r="AA31" s="254">
        <f t="shared" si="24"/>
        <v>-42.748946474335938</v>
      </c>
      <c r="AC31" s="513"/>
      <c r="AD31" s="513"/>
      <c r="AE31" s="513"/>
      <c r="AF31" s="513"/>
      <c r="AG31" s="513"/>
      <c r="AH31" s="513"/>
      <c r="AI31" s="513"/>
      <c r="AJ31" s="513"/>
      <c r="AK31" s="513"/>
      <c r="AL31" s="513"/>
      <c r="AM31" s="513"/>
    </row>
    <row r="32" spans="2:39" x14ac:dyDescent="0.3">
      <c r="B32" s="353" t="s">
        <v>135</v>
      </c>
      <c r="C32" s="238">
        <v>34405454469.216667</v>
      </c>
      <c r="D32" s="238">
        <v>444601000000</v>
      </c>
      <c r="E32" s="238">
        <v>295521329769.4621</v>
      </c>
      <c r="F32" s="238">
        <v>294106125786.86041</v>
      </c>
      <c r="G32" s="238">
        <v>3466210101608.5405</v>
      </c>
      <c r="H32" s="251">
        <f t="shared" si="15"/>
        <v>34.405454469216664</v>
      </c>
      <c r="I32" s="236">
        <f t="shared" si="16"/>
        <v>444.601</v>
      </c>
      <c r="J32" s="236">
        <f t="shared" si="17"/>
        <v>295.52132976946211</v>
      </c>
      <c r="K32" s="236">
        <f t="shared" si="18"/>
        <v>294.10612578686039</v>
      </c>
      <c r="L32" s="236">
        <f t="shared" si="19"/>
        <v>3466.2101016085408</v>
      </c>
      <c r="M32" s="243">
        <v>37515628975.389503</v>
      </c>
      <c r="N32" s="244">
        <v>553993000000</v>
      </c>
      <c r="O32" s="244">
        <v>300374452611.64941</v>
      </c>
      <c r="P32" s="244">
        <v>233782306438.38513</v>
      </c>
      <c r="Q32" s="245">
        <v>3521190595257.6772</v>
      </c>
      <c r="R32" s="251">
        <f t="shared" si="6"/>
        <v>37.515628975389504</v>
      </c>
      <c r="S32" s="249">
        <f t="shared" si="7"/>
        <v>553.99300000000005</v>
      </c>
      <c r="T32" s="249">
        <f t="shared" si="8"/>
        <v>300.37445261164942</v>
      </c>
      <c r="U32" s="249">
        <f t="shared" si="9"/>
        <v>233.78230643838512</v>
      </c>
      <c r="V32" s="250">
        <f t="shared" si="10"/>
        <v>3521.1905952576772</v>
      </c>
      <c r="W32" s="252">
        <f t="shared" si="20"/>
        <v>-3.1101745061728363</v>
      </c>
      <c r="X32" s="253">
        <f t="shared" si="21"/>
        <v>-109.392</v>
      </c>
      <c r="Y32" s="253">
        <f t="shared" si="22"/>
        <v>-4.8531228421873172</v>
      </c>
      <c r="Z32" s="253">
        <f t="shared" si="23"/>
        <v>60.323819348475283</v>
      </c>
      <c r="AA32" s="254">
        <f t="shared" si="24"/>
        <v>-54.980493649136719</v>
      </c>
      <c r="AC32" s="513"/>
      <c r="AD32" s="513"/>
      <c r="AE32" s="513"/>
      <c r="AF32" s="513"/>
      <c r="AG32" s="513"/>
      <c r="AH32" s="513"/>
      <c r="AI32" s="513"/>
      <c r="AJ32" s="513"/>
      <c r="AK32" s="513"/>
      <c r="AL32" s="513"/>
      <c r="AM32" s="513"/>
    </row>
    <row r="33" spans="2:39" x14ac:dyDescent="0.3">
      <c r="B33" s="353" t="s">
        <v>136</v>
      </c>
      <c r="C33" s="238">
        <v>31394221977.570648</v>
      </c>
      <c r="D33" s="238">
        <v>504289000000</v>
      </c>
      <c r="E33" s="238">
        <v>311964421096.43188</v>
      </c>
      <c r="F33" s="238">
        <v>308916648062.83356</v>
      </c>
      <c r="G33" s="238">
        <v>3755612096688.7148</v>
      </c>
      <c r="H33" s="251">
        <f t="shared" si="15"/>
        <v>31.394221977570648</v>
      </c>
      <c r="I33" s="236">
        <f t="shared" si="16"/>
        <v>504.28899999999999</v>
      </c>
      <c r="J33" s="236">
        <f t="shared" si="17"/>
        <v>311.96442109643186</v>
      </c>
      <c r="K33" s="236">
        <f t="shared" si="18"/>
        <v>308.91664806283353</v>
      </c>
      <c r="L33" s="236">
        <f t="shared" si="19"/>
        <v>3755.6120966887147</v>
      </c>
      <c r="M33" s="243">
        <v>35150175985.667809</v>
      </c>
      <c r="N33" s="244">
        <v>591031000000</v>
      </c>
      <c r="O33" s="244">
        <v>320591548944.13812</v>
      </c>
      <c r="P33" s="244">
        <v>267623386902.70822</v>
      </c>
      <c r="Q33" s="245">
        <v>3830951946567.2227</v>
      </c>
      <c r="R33" s="251">
        <f t="shared" si="6"/>
        <v>35.150175985667808</v>
      </c>
      <c r="S33" s="249">
        <f t="shared" si="7"/>
        <v>591.03099999999995</v>
      </c>
      <c r="T33" s="249">
        <f t="shared" si="8"/>
        <v>320.59154894413814</v>
      </c>
      <c r="U33" s="249">
        <f t="shared" si="9"/>
        <v>267.62338690270821</v>
      </c>
      <c r="V33" s="250">
        <f t="shared" si="10"/>
        <v>3830.9519465672229</v>
      </c>
      <c r="W33" s="252">
        <f t="shared" si="20"/>
        <v>-3.7559540080971603</v>
      </c>
      <c r="X33" s="253">
        <f t="shared" si="21"/>
        <v>-86.742000000000004</v>
      </c>
      <c r="Y33" s="253">
        <f t="shared" si="22"/>
        <v>-8.6271278477062374</v>
      </c>
      <c r="Z33" s="253">
        <f t="shared" si="23"/>
        <v>41.293261160125333</v>
      </c>
      <c r="AA33" s="254">
        <f t="shared" si="24"/>
        <v>-75.339849878507806</v>
      </c>
      <c r="AC33" s="513"/>
      <c r="AD33" s="513"/>
      <c r="AE33" s="513"/>
      <c r="AF33" s="513"/>
      <c r="AG33" s="513"/>
      <c r="AH33" s="513"/>
      <c r="AI33" s="513"/>
      <c r="AJ33" s="513"/>
      <c r="AK33" s="513"/>
      <c r="AL33" s="513"/>
      <c r="AM33" s="513"/>
    </row>
    <row r="34" spans="2:39" x14ac:dyDescent="0.3">
      <c r="B34" s="353" t="s">
        <v>137</v>
      </c>
      <c r="C34" s="238">
        <v>44932593282.245499</v>
      </c>
      <c r="D34" s="238">
        <v>551873000000</v>
      </c>
      <c r="E34" s="238">
        <v>404575941169.34998</v>
      </c>
      <c r="F34" s="238">
        <v>320186473746.9137</v>
      </c>
      <c r="G34" s="238">
        <v>4312108642734.7314</v>
      </c>
      <c r="H34" s="251">
        <f t="shared" si="15"/>
        <v>44.932593282245499</v>
      </c>
      <c r="I34" s="236">
        <f t="shared" si="16"/>
        <v>551.87300000000005</v>
      </c>
      <c r="J34" s="236">
        <f t="shared" si="17"/>
        <v>404.57594116934996</v>
      </c>
      <c r="K34" s="236">
        <f t="shared" si="18"/>
        <v>320.18647374691369</v>
      </c>
      <c r="L34" s="236">
        <f t="shared" si="19"/>
        <v>4312.1086427347318</v>
      </c>
      <c r="M34" s="243">
        <v>35175962765.993118</v>
      </c>
      <c r="N34" s="244">
        <v>629727000000</v>
      </c>
      <c r="O34" s="244">
        <v>407976034378.4046</v>
      </c>
      <c r="P34" s="244">
        <v>295830930469.46497</v>
      </c>
      <c r="Q34" s="245">
        <v>4378941261087.2754</v>
      </c>
      <c r="R34" s="251">
        <f t="shared" si="6"/>
        <v>35.17596276599312</v>
      </c>
      <c r="S34" s="249">
        <f t="shared" si="7"/>
        <v>629.72699999999998</v>
      </c>
      <c r="T34" s="249">
        <f t="shared" si="8"/>
        <v>407.97603437840462</v>
      </c>
      <c r="U34" s="249">
        <f t="shared" si="9"/>
        <v>295.83093046946499</v>
      </c>
      <c r="V34" s="250">
        <f t="shared" si="10"/>
        <v>4378.9412610872751</v>
      </c>
      <c r="W34" s="252">
        <f t="shared" si="20"/>
        <v>9.7566305162523808</v>
      </c>
      <c r="X34" s="253">
        <f t="shared" si="21"/>
        <v>-77.853999999999999</v>
      </c>
      <c r="Y34" s="253">
        <f t="shared" si="22"/>
        <v>-3.4000932090546265</v>
      </c>
      <c r="Z34" s="253">
        <f t="shared" si="23"/>
        <v>24.355543277448731</v>
      </c>
      <c r="AA34" s="254">
        <f t="shared" si="24"/>
        <v>-66.832618352543946</v>
      </c>
      <c r="AC34" s="513"/>
      <c r="AD34" s="513"/>
      <c r="AE34" s="513"/>
      <c r="AF34" s="513"/>
      <c r="AG34" s="513"/>
      <c r="AH34" s="513"/>
      <c r="AI34" s="513"/>
      <c r="AJ34" s="513"/>
      <c r="AK34" s="513"/>
      <c r="AL34" s="513"/>
      <c r="AM34" s="513"/>
    </row>
    <row r="35" spans="2:39" x14ac:dyDescent="0.3">
      <c r="B35" s="353" t="s">
        <v>138</v>
      </c>
      <c r="C35" s="238">
        <v>51511461990.518814</v>
      </c>
      <c r="D35" s="238">
        <v>594931000000</v>
      </c>
      <c r="E35" s="238">
        <v>442284030642.30994</v>
      </c>
      <c r="F35" s="238">
        <v>350804377213.60553</v>
      </c>
      <c r="G35" s="238">
        <v>4467937393825.4375</v>
      </c>
      <c r="H35" s="251">
        <f t="shared" si="15"/>
        <v>51.511461990518811</v>
      </c>
      <c r="I35" s="236">
        <f t="shared" si="16"/>
        <v>594.93100000000004</v>
      </c>
      <c r="J35" s="236">
        <f t="shared" si="17"/>
        <v>442.28403064230992</v>
      </c>
      <c r="K35" s="236">
        <f t="shared" si="18"/>
        <v>350.80437721360551</v>
      </c>
      <c r="L35" s="236">
        <f t="shared" si="19"/>
        <v>4467.9373938254375</v>
      </c>
      <c r="M35" s="243">
        <v>40752443976.581535</v>
      </c>
      <c r="N35" s="244">
        <v>623544000000</v>
      </c>
      <c r="O35" s="244">
        <v>451396582203.88922</v>
      </c>
      <c r="P35" s="244">
        <v>297072083274.25433</v>
      </c>
      <c r="Q35" s="245">
        <v>4457560134922.9023</v>
      </c>
      <c r="R35" s="251">
        <f t="shared" si="6"/>
        <v>40.752443976581539</v>
      </c>
      <c r="S35" s="249">
        <f t="shared" si="7"/>
        <v>623.54399999999998</v>
      </c>
      <c r="T35" s="249">
        <f t="shared" si="8"/>
        <v>451.39658220388924</v>
      </c>
      <c r="U35" s="249">
        <f t="shared" si="9"/>
        <v>297.07208327425434</v>
      </c>
      <c r="V35" s="250">
        <f t="shared" si="10"/>
        <v>4457.5601349229028</v>
      </c>
      <c r="W35" s="252">
        <f t="shared" si="20"/>
        <v>10.759018013937279</v>
      </c>
      <c r="X35" s="253">
        <f t="shared" si="21"/>
        <v>-28.613</v>
      </c>
      <c r="Y35" s="253">
        <f t="shared" si="22"/>
        <v>-9.1125515615792843</v>
      </c>
      <c r="Z35" s="253">
        <f t="shared" si="23"/>
        <v>53.732293939351194</v>
      </c>
      <c r="AA35" s="254">
        <f t="shared" si="24"/>
        <v>10.377258902535155</v>
      </c>
      <c r="AC35" s="513"/>
      <c r="AD35" s="513"/>
      <c r="AE35" s="513"/>
      <c r="AF35" s="513"/>
      <c r="AG35" s="513"/>
      <c r="AH35" s="513"/>
      <c r="AI35" s="513"/>
      <c r="AJ35" s="513"/>
      <c r="AK35" s="513"/>
      <c r="AL35" s="513"/>
      <c r="AM35" s="513"/>
    </row>
    <row r="36" spans="2:39" x14ac:dyDescent="0.3">
      <c r="B36" s="353" t="s">
        <v>139</v>
      </c>
      <c r="C36" s="238">
        <v>57870749254.534218</v>
      </c>
      <c r="D36" s="238">
        <v>633053000000</v>
      </c>
      <c r="E36" s="238">
        <v>473095804633.68817</v>
      </c>
      <c r="F36" s="238">
        <v>378894650114.13226</v>
      </c>
      <c r="G36" s="238">
        <v>5047683117826.3682</v>
      </c>
      <c r="H36" s="251">
        <f t="shared" si="15"/>
        <v>57.870749254534218</v>
      </c>
      <c r="I36" s="236">
        <f t="shared" si="16"/>
        <v>633.053</v>
      </c>
      <c r="J36" s="236">
        <f t="shared" si="17"/>
        <v>473.09580463368815</v>
      </c>
      <c r="K36" s="236">
        <f t="shared" si="18"/>
        <v>378.89465011413228</v>
      </c>
      <c r="L36" s="236">
        <f t="shared" si="19"/>
        <v>5047.6831178263683</v>
      </c>
      <c r="M36" s="243">
        <v>53543909254.534218</v>
      </c>
      <c r="N36" s="244">
        <v>667791000000</v>
      </c>
      <c r="O36" s="244">
        <v>483784596117.72076</v>
      </c>
      <c r="P36" s="244">
        <v>298544112851.58539</v>
      </c>
      <c r="Q36" s="245">
        <v>4946507827979.0693</v>
      </c>
      <c r="R36" s="251">
        <f t="shared" si="6"/>
        <v>53.543909254534221</v>
      </c>
      <c r="S36" s="249">
        <f t="shared" si="7"/>
        <v>667.79100000000005</v>
      </c>
      <c r="T36" s="249">
        <f t="shared" si="8"/>
        <v>483.78459611772075</v>
      </c>
      <c r="U36" s="249">
        <f t="shared" si="9"/>
        <v>298.5441128515854</v>
      </c>
      <c r="V36" s="250">
        <f t="shared" si="10"/>
        <v>4946.5078279790696</v>
      </c>
      <c r="W36" s="252">
        <f t="shared" si="20"/>
        <v>4.3268399999999998</v>
      </c>
      <c r="X36" s="253">
        <f t="shared" si="21"/>
        <v>-34.738</v>
      </c>
      <c r="Y36" s="253">
        <f t="shared" si="22"/>
        <v>-10.688791484032592</v>
      </c>
      <c r="Z36" s="253">
        <f t="shared" si="23"/>
        <v>80.350537262546879</v>
      </c>
      <c r="AA36" s="254">
        <f t="shared" si="24"/>
        <v>101.17528984729883</v>
      </c>
      <c r="AC36" s="513"/>
      <c r="AD36" s="513"/>
      <c r="AE36" s="513"/>
      <c r="AF36" s="513"/>
      <c r="AG36" s="513"/>
      <c r="AH36" s="513"/>
      <c r="AI36" s="513"/>
      <c r="AJ36" s="513"/>
      <c r="AK36" s="513"/>
      <c r="AL36" s="513"/>
      <c r="AM36" s="513"/>
    </row>
    <row r="37" spans="2:39" x14ac:dyDescent="0.3">
      <c r="B37" s="353" t="s">
        <v>140</v>
      </c>
      <c r="C37" s="238">
        <v>53358340201.401268</v>
      </c>
      <c r="D37" s="238">
        <v>654799000000</v>
      </c>
      <c r="E37" s="238">
        <v>420757127646.9892</v>
      </c>
      <c r="F37" s="238">
        <v>404418972317.79767</v>
      </c>
      <c r="G37" s="238">
        <v>4885302612514.5762</v>
      </c>
      <c r="H37" s="251">
        <f t="shared" si="15"/>
        <v>53.358340201401269</v>
      </c>
      <c r="I37" s="236">
        <f t="shared" si="16"/>
        <v>654.79899999999998</v>
      </c>
      <c r="J37" s="236">
        <f t="shared" si="17"/>
        <v>420.7571276469892</v>
      </c>
      <c r="K37" s="236">
        <f t="shared" si="18"/>
        <v>404.41897231779768</v>
      </c>
      <c r="L37" s="236">
        <f t="shared" si="19"/>
        <v>4885.3026125145761</v>
      </c>
      <c r="M37" s="243">
        <v>61828975135.888199</v>
      </c>
      <c r="N37" s="244">
        <v>719973000000</v>
      </c>
      <c r="O37" s="244">
        <v>419718443156.27588</v>
      </c>
      <c r="P37" s="244">
        <v>308939565351.11304</v>
      </c>
      <c r="Q37" s="245">
        <v>4777109406038.2021</v>
      </c>
      <c r="R37" s="251">
        <f t="shared" si="6"/>
        <v>61.8289751358882</v>
      </c>
      <c r="S37" s="249">
        <f t="shared" si="7"/>
        <v>719.97299999999996</v>
      </c>
      <c r="T37" s="249">
        <f t="shared" si="8"/>
        <v>419.7184431562759</v>
      </c>
      <c r="U37" s="249">
        <f t="shared" si="9"/>
        <v>308.93956535111306</v>
      </c>
      <c r="V37" s="250">
        <f t="shared" si="10"/>
        <v>4777.109406038202</v>
      </c>
      <c r="W37" s="252">
        <f t="shared" si="20"/>
        <v>-8.4706349344869309</v>
      </c>
      <c r="X37" s="253">
        <f t="shared" si="21"/>
        <v>-65.174000000000007</v>
      </c>
      <c r="Y37" s="253">
        <f t="shared" si="22"/>
        <v>1.0386844907133179</v>
      </c>
      <c r="Z37" s="253">
        <f t="shared" si="23"/>
        <v>95.479406966684635</v>
      </c>
      <c r="AA37" s="254">
        <f t="shared" si="24"/>
        <v>108.19320647637403</v>
      </c>
      <c r="AC37" s="513"/>
      <c r="AD37" s="513"/>
      <c r="AE37" s="513"/>
      <c r="AF37" s="513"/>
      <c r="AG37" s="513"/>
      <c r="AH37" s="513"/>
      <c r="AI37" s="513"/>
      <c r="AJ37" s="513"/>
      <c r="AK37" s="513"/>
      <c r="AL37" s="513"/>
      <c r="AM37" s="513"/>
    </row>
    <row r="38" spans="2:39" x14ac:dyDescent="0.3">
      <c r="B38" s="353" t="s">
        <v>141</v>
      </c>
      <c r="C38" s="238">
        <v>104607445198.00005</v>
      </c>
      <c r="D38" s="238">
        <v>720937000000</v>
      </c>
      <c r="E38" s="238">
        <v>465506809690.24951</v>
      </c>
      <c r="F38" s="238">
        <v>441885061609.7793</v>
      </c>
      <c r="G38" s="238">
        <v>5433414416973.5996</v>
      </c>
      <c r="H38" s="251">
        <f t="shared" si="15"/>
        <v>104.60744519800005</v>
      </c>
      <c r="I38" s="236">
        <f t="shared" si="16"/>
        <v>720.93700000000001</v>
      </c>
      <c r="J38" s="236">
        <f t="shared" si="17"/>
        <v>465.5068096902495</v>
      </c>
      <c r="K38" s="236">
        <f t="shared" si="18"/>
        <v>441.88506160977931</v>
      </c>
      <c r="L38" s="236">
        <f t="shared" si="19"/>
        <v>5433.4144169736001</v>
      </c>
      <c r="M38" s="243">
        <v>97250445198.000046</v>
      </c>
      <c r="N38" s="244">
        <v>813424000000</v>
      </c>
      <c r="O38" s="244">
        <v>461900686995.2995</v>
      </c>
      <c r="P38" s="244">
        <v>348440138619.55737</v>
      </c>
      <c r="Q38" s="245">
        <v>5316832439515.9619</v>
      </c>
      <c r="R38" s="251">
        <f t="shared" si="6"/>
        <v>97.250445198000051</v>
      </c>
      <c r="S38" s="249">
        <f t="shared" si="7"/>
        <v>813.42399999999998</v>
      </c>
      <c r="T38" s="249">
        <f t="shared" si="8"/>
        <v>461.90068699529951</v>
      </c>
      <c r="U38" s="249">
        <f t="shared" si="9"/>
        <v>348.44013861955739</v>
      </c>
      <c r="V38" s="250">
        <f t="shared" si="10"/>
        <v>5316.8324395159616</v>
      </c>
      <c r="W38" s="252">
        <f t="shared" si="20"/>
        <v>7.3570000000000002</v>
      </c>
      <c r="X38" s="253">
        <f t="shared" si="21"/>
        <v>-92.486999999999995</v>
      </c>
      <c r="Y38" s="253">
        <f t="shared" si="22"/>
        <v>3.6061226949500123</v>
      </c>
      <c r="Z38" s="253">
        <f t="shared" si="23"/>
        <v>93.444922990221926</v>
      </c>
      <c r="AA38" s="254">
        <f t="shared" si="24"/>
        <v>116.58197745763769</v>
      </c>
      <c r="AC38" s="513"/>
      <c r="AD38" s="513"/>
      <c r="AE38" s="513"/>
      <c r="AF38" s="513"/>
      <c r="AG38" s="513"/>
      <c r="AH38" s="513"/>
      <c r="AI38" s="513"/>
      <c r="AJ38" s="513"/>
      <c r="AK38" s="513"/>
      <c r="AL38" s="513"/>
      <c r="AM38" s="513"/>
    </row>
    <row r="39" spans="2:39" x14ac:dyDescent="0.3">
      <c r="B39" s="353" t="s">
        <v>142</v>
      </c>
      <c r="C39" s="238">
        <v>131869879106.70964</v>
      </c>
      <c r="D39" s="238">
        <v>812810000000</v>
      </c>
      <c r="E39" s="238">
        <v>568725262726.90051</v>
      </c>
      <c r="F39" s="238">
        <v>488922980748.37653</v>
      </c>
      <c r="G39" s="238">
        <v>6438857551687.0918</v>
      </c>
      <c r="H39" s="251">
        <f t="shared" si="15"/>
        <v>131.86987910670965</v>
      </c>
      <c r="I39" s="236">
        <f t="shared" si="16"/>
        <v>812.81</v>
      </c>
      <c r="J39" s="236">
        <f t="shared" si="17"/>
        <v>568.7252627269005</v>
      </c>
      <c r="K39" s="236">
        <f t="shared" si="18"/>
        <v>488.92298074837652</v>
      </c>
      <c r="L39" s="236">
        <f t="shared" si="19"/>
        <v>6438.8575516870915</v>
      </c>
      <c r="M39" s="243">
        <v>119910876723.67587</v>
      </c>
      <c r="N39" s="244">
        <v>902572000000</v>
      </c>
      <c r="O39" s="244">
        <v>558205268186.16077</v>
      </c>
      <c r="P39" s="244">
        <v>420000722945.87683</v>
      </c>
      <c r="Q39" s="245">
        <v>6308834069944.874</v>
      </c>
      <c r="R39" s="251">
        <f t="shared" si="6"/>
        <v>119.91087672367587</v>
      </c>
      <c r="S39" s="249">
        <f t="shared" si="7"/>
        <v>902.572</v>
      </c>
      <c r="T39" s="249">
        <f t="shared" si="8"/>
        <v>558.20526818616077</v>
      </c>
      <c r="U39" s="249">
        <f t="shared" si="9"/>
        <v>420.00072294587682</v>
      </c>
      <c r="V39" s="250">
        <f t="shared" si="10"/>
        <v>6308.8340699448736</v>
      </c>
      <c r="W39" s="252">
        <f t="shared" si="20"/>
        <v>11.959002383033768</v>
      </c>
      <c r="X39" s="253">
        <f t="shared" si="21"/>
        <v>-89.762</v>
      </c>
      <c r="Y39" s="253">
        <f t="shared" si="22"/>
        <v>10.519994540739747</v>
      </c>
      <c r="Z39" s="253">
        <f t="shared" si="23"/>
        <v>68.922257802499701</v>
      </c>
      <c r="AA39" s="254">
        <f t="shared" si="24"/>
        <v>130.02348174221777</v>
      </c>
      <c r="AC39" s="513"/>
      <c r="AD39" s="513"/>
      <c r="AE39" s="513"/>
      <c r="AF39" s="513"/>
      <c r="AG39" s="513"/>
      <c r="AH39" s="513"/>
      <c r="AI39" s="513"/>
      <c r="AJ39" s="513"/>
      <c r="AK39" s="513"/>
      <c r="AL39" s="513"/>
      <c r="AM39" s="513"/>
    </row>
    <row r="40" spans="2:39" x14ac:dyDescent="0.3">
      <c r="B40" s="353" t="s">
        <v>143</v>
      </c>
      <c r="C40" s="238">
        <v>154811877000.00003</v>
      </c>
      <c r="D40" s="238">
        <v>867589000000</v>
      </c>
      <c r="E40" s="238">
        <v>570870808422.14709</v>
      </c>
      <c r="F40" s="238">
        <v>458650604757.71539</v>
      </c>
      <c r="G40" s="238">
        <v>6735000382637.1836</v>
      </c>
      <c r="H40" s="251">
        <f t="shared" si="15"/>
        <v>154.81187700000004</v>
      </c>
      <c r="I40" s="236">
        <f t="shared" si="16"/>
        <v>867.58900000000006</v>
      </c>
      <c r="J40" s="236">
        <f t="shared" si="17"/>
        <v>570.87080842214709</v>
      </c>
      <c r="K40" s="236">
        <f t="shared" si="18"/>
        <v>458.65060475771537</v>
      </c>
      <c r="L40" s="236">
        <f t="shared" si="19"/>
        <v>6735.000382637184</v>
      </c>
      <c r="M40" s="243">
        <v>137261877000.00003</v>
      </c>
      <c r="N40" s="244">
        <v>963966000000</v>
      </c>
      <c r="O40" s="244">
        <v>553029633480.63428</v>
      </c>
      <c r="P40" s="244">
        <v>440058798059.55371</v>
      </c>
      <c r="Q40" s="245">
        <v>6620832711597.5439</v>
      </c>
      <c r="R40" s="251">
        <f t="shared" si="6"/>
        <v>137.26187700000003</v>
      </c>
      <c r="S40" s="249">
        <f t="shared" si="7"/>
        <v>963.96600000000001</v>
      </c>
      <c r="T40" s="249">
        <f t="shared" si="8"/>
        <v>553.02963348063429</v>
      </c>
      <c r="U40" s="249">
        <f t="shared" si="9"/>
        <v>440.05879805955374</v>
      </c>
      <c r="V40" s="250">
        <f t="shared" si="10"/>
        <v>6620.8327115975435</v>
      </c>
      <c r="W40" s="252">
        <f t="shared" si="20"/>
        <v>17.55</v>
      </c>
      <c r="X40" s="253">
        <f t="shared" si="21"/>
        <v>-96.376999999999995</v>
      </c>
      <c r="Y40" s="253">
        <f t="shared" si="22"/>
        <v>17.841174941512818</v>
      </c>
      <c r="Z40" s="253">
        <f t="shared" si="23"/>
        <v>18.591806698161683</v>
      </c>
      <c r="AA40" s="254">
        <f t="shared" si="24"/>
        <v>114.16767103963964</v>
      </c>
      <c r="AC40" s="513"/>
      <c r="AD40" s="513"/>
      <c r="AE40" s="513"/>
      <c r="AF40" s="513"/>
      <c r="AG40" s="513"/>
      <c r="AH40" s="513"/>
      <c r="AI40" s="513"/>
      <c r="AJ40" s="513"/>
      <c r="AK40" s="513"/>
      <c r="AL40" s="513"/>
      <c r="AM40" s="513"/>
    </row>
    <row r="41" spans="2:39" x14ac:dyDescent="0.3">
      <c r="B41" s="353" t="s">
        <v>144</v>
      </c>
      <c r="C41" s="238">
        <v>187447040000</v>
      </c>
      <c r="D41" s="238">
        <v>953803000000</v>
      </c>
      <c r="E41" s="238">
        <v>560966614031.13013</v>
      </c>
      <c r="F41" s="238">
        <v>466482189982.883</v>
      </c>
      <c r="G41" s="238">
        <v>6996365162923.5811</v>
      </c>
      <c r="H41" s="251">
        <f t="shared" si="15"/>
        <v>187.44703999999999</v>
      </c>
      <c r="I41" s="236">
        <f t="shared" si="16"/>
        <v>953.803</v>
      </c>
      <c r="J41" s="236">
        <f t="shared" si="17"/>
        <v>560.96661403113012</v>
      </c>
      <c r="K41" s="236">
        <f t="shared" si="18"/>
        <v>466.48218998288297</v>
      </c>
      <c r="L41" s="236">
        <f t="shared" si="19"/>
        <v>6996.365162923581</v>
      </c>
      <c r="M41" s="243">
        <v>144623820000</v>
      </c>
      <c r="N41" s="244">
        <v>1055774000000</v>
      </c>
      <c r="O41" s="244">
        <v>537123843898.03741</v>
      </c>
      <c r="P41" s="244">
        <v>422282171634.39563</v>
      </c>
      <c r="Q41" s="245">
        <v>6841939357542.4434</v>
      </c>
      <c r="R41" s="251">
        <f t="shared" si="6"/>
        <v>144.62381999999999</v>
      </c>
      <c r="S41" s="249">
        <f t="shared" si="7"/>
        <v>1055.7739999999999</v>
      </c>
      <c r="T41" s="249">
        <f t="shared" si="8"/>
        <v>537.12384389803742</v>
      </c>
      <c r="U41" s="249">
        <f t="shared" si="9"/>
        <v>422.28217163439564</v>
      </c>
      <c r="V41" s="250">
        <f t="shared" si="10"/>
        <v>6841.9393575424438</v>
      </c>
      <c r="W41" s="252">
        <f t="shared" si="20"/>
        <v>42.823219999999999</v>
      </c>
      <c r="X41" s="253">
        <f t="shared" si="21"/>
        <v>-101.971</v>
      </c>
      <c r="Y41" s="253">
        <f t="shared" si="22"/>
        <v>23.842770133092714</v>
      </c>
      <c r="Z41" s="253">
        <f t="shared" si="23"/>
        <v>44.200018348487369</v>
      </c>
      <c r="AA41" s="254">
        <f t="shared" si="24"/>
        <v>154.42580538113771</v>
      </c>
      <c r="AC41" s="513"/>
      <c r="AD41" s="513"/>
      <c r="AE41" s="513"/>
      <c r="AF41" s="513"/>
      <c r="AG41" s="513"/>
      <c r="AH41" s="513"/>
      <c r="AI41" s="513"/>
      <c r="AJ41" s="513"/>
      <c r="AK41" s="513"/>
      <c r="AL41" s="513"/>
      <c r="AM41" s="513"/>
    </row>
    <row r="42" spans="2:39" x14ac:dyDescent="0.3">
      <c r="B42" s="353" t="s">
        <v>145</v>
      </c>
      <c r="C42" s="238">
        <v>188748114334.05807</v>
      </c>
      <c r="D42" s="238">
        <v>952979000000</v>
      </c>
      <c r="E42" s="238">
        <v>591248193842.39185</v>
      </c>
      <c r="F42" s="238">
        <v>425156200703.86755</v>
      </c>
      <c r="G42" s="238">
        <v>6921909020185.1689</v>
      </c>
      <c r="H42" s="251">
        <f t="shared" si="15"/>
        <v>188.74811433405807</v>
      </c>
      <c r="I42" s="236">
        <f t="shared" si="16"/>
        <v>952.97900000000004</v>
      </c>
      <c r="J42" s="236">
        <f t="shared" si="17"/>
        <v>591.24819384239186</v>
      </c>
      <c r="K42" s="236">
        <f t="shared" si="18"/>
        <v>425.15620070386757</v>
      </c>
      <c r="L42" s="236">
        <f t="shared" si="19"/>
        <v>6921.9090201851686</v>
      </c>
      <c r="M42" s="243">
        <v>144911954340.22781</v>
      </c>
      <c r="N42" s="244">
        <v>1115690000000</v>
      </c>
      <c r="O42" s="244">
        <v>563734578192.73083</v>
      </c>
      <c r="P42" s="244">
        <v>353663297055.1994</v>
      </c>
      <c r="Q42" s="245">
        <v>6798038252661.8525</v>
      </c>
      <c r="R42" s="251">
        <f t="shared" si="6"/>
        <v>144.91195434022782</v>
      </c>
      <c r="S42" s="249">
        <f t="shared" si="7"/>
        <v>1115.69</v>
      </c>
      <c r="T42" s="249">
        <f t="shared" si="8"/>
        <v>563.73457819273085</v>
      </c>
      <c r="U42" s="249">
        <f t="shared" si="9"/>
        <v>353.66329705519939</v>
      </c>
      <c r="V42" s="250">
        <f t="shared" si="10"/>
        <v>6798.0382526618523</v>
      </c>
      <c r="W42" s="252">
        <f t="shared" si="20"/>
        <v>43.836159993830265</v>
      </c>
      <c r="X42" s="253">
        <f t="shared" si="21"/>
        <v>-162.71100000000001</v>
      </c>
      <c r="Y42" s="253">
        <f t="shared" si="22"/>
        <v>27.513615649661009</v>
      </c>
      <c r="Z42" s="253">
        <f t="shared" si="23"/>
        <v>71.492903648668147</v>
      </c>
      <c r="AA42" s="254">
        <f t="shared" si="24"/>
        <v>123.8707675233164</v>
      </c>
      <c r="AC42" s="513"/>
      <c r="AD42" s="513"/>
      <c r="AE42" s="513"/>
      <c r="AF42" s="513"/>
      <c r="AG42" s="513"/>
      <c r="AH42" s="513"/>
      <c r="AI42" s="513"/>
      <c r="AJ42" s="513"/>
      <c r="AK42" s="513"/>
      <c r="AL42" s="513"/>
      <c r="AM42" s="513"/>
    </row>
    <row r="43" spans="2:39" x14ac:dyDescent="0.3">
      <c r="B43" s="356" t="s">
        <v>146</v>
      </c>
      <c r="C43" s="246">
        <v>198696999390.99332</v>
      </c>
      <c r="D43" s="246">
        <v>992910000000</v>
      </c>
      <c r="E43" s="246">
        <v>591740399389.96265</v>
      </c>
      <c r="F43" s="246">
        <v>454583045085.98254</v>
      </c>
      <c r="G43" s="246">
        <v>7183691245856.3291</v>
      </c>
      <c r="H43" s="255">
        <f t="shared" si="15"/>
        <v>198.69699939099331</v>
      </c>
      <c r="I43" s="256">
        <f t="shared" si="16"/>
        <v>992.91</v>
      </c>
      <c r="J43" s="256">
        <f t="shared" si="17"/>
        <v>591.74039938996259</v>
      </c>
      <c r="K43" s="256">
        <f t="shared" si="18"/>
        <v>454.58304508598252</v>
      </c>
      <c r="L43" s="256">
        <f t="shared" si="19"/>
        <v>7183.6912458563293</v>
      </c>
      <c r="M43" s="247">
        <v>168056414160.25394</v>
      </c>
      <c r="N43" s="246">
        <v>1252460000000</v>
      </c>
      <c r="O43" s="246">
        <v>579610797636.68079</v>
      </c>
      <c r="P43" s="246">
        <v>385717972939.28015</v>
      </c>
      <c r="Q43" s="248">
        <v>7099240010366.2744</v>
      </c>
      <c r="R43" s="255">
        <f t="shared" si="6"/>
        <v>168.05641416025395</v>
      </c>
      <c r="S43" s="256">
        <f t="shared" si="7"/>
        <v>1252.46</v>
      </c>
      <c r="T43" s="256">
        <f t="shared" si="8"/>
        <v>579.61079763668079</v>
      </c>
      <c r="U43" s="256">
        <f t="shared" si="9"/>
        <v>385.71797293928017</v>
      </c>
      <c r="V43" s="257">
        <f t="shared" si="10"/>
        <v>7099.240010366274</v>
      </c>
      <c r="W43" s="258">
        <f t="shared" si="20"/>
        <v>30.640585230739379</v>
      </c>
      <c r="X43" s="259">
        <f t="shared" si="21"/>
        <v>-259.55</v>
      </c>
      <c r="Y43" s="259">
        <f t="shared" si="22"/>
        <v>12.129601753281861</v>
      </c>
      <c r="Z43" s="259">
        <f t="shared" si="23"/>
        <v>68.865072146702389</v>
      </c>
      <c r="AA43" s="260">
        <f t="shared" si="24"/>
        <v>84.451235490054685</v>
      </c>
      <c r="AC43" s="513"/>
      <c r="AD43" s="513"/>
      <c r="AE43" s="513"/>
      <c r="AF43" s="513"/>
      <c r="AG43" s="513"/>
      <c r="AH43" s="513"/>
      <c r="AI43" s="513"/>
      <c r="AJ43" s="513"/>
      <c r="AK43" s="513"/>
      <c r="AL43" s="513"/>
      <c r="AM43" s="513"/>
    </row>
    <row r="44" spans="2:39" x14ac:dyDescent="0.3">
      <c r="B44" s="353" t="s">
        <v>147</v>
      </c>
      <c r="C44" s="238">
        <v>253095146995.52451</v>
      </c>
      <c r="D44" s="238">
        <v>1096111000000</v>
      </c>
      <c r="E44" s="238">
        <v>600907866067.45227</v>
      </c>
      <c r="F44" s="238">
        <v>519863963884.54559</v>
      </c>
      <c r="G44" s="238">
        <v>7980541548206.6934</v>
      </c>
      <c r="H44" s="251">
        <f t="shared" si="15"/>
        <v>253.09514699552452</v>
      </c>
      <c r="I44" s="236">
        <f t="shared" si="16"/>
        <v>1096.1110000000001</v>
      </c>
      <c r="J44" s="236">
        <f t="shared" si="17"/>
        <v>600.90786606745223</v>
      </c>
      <c r="K44" s="236">
        <f t="shared" si="18"/>
        <v>519.86396388454557</v>
      </c>
      <c r="L44" s="236">
        <f t="shared" si="19"/>
        <v>7980.5415482066937</v>
      </c>
      <c r="M44" s="243">
        <v>224308947694.6004</v>
      </c>
      <c r="N44" s="244">
        <v>1477184000000</v>
      </c>
      <c r="O44" s="244">
        <v>597608722042.35425</v>
      </c>
      <c r="P44" s="244">
        <v>452064900176.77271</v>
      </c>
      <c r="Q44" s="245">
        <v>7949506347833.1338</v>
      </c>
      <c r="R44" s="251">
        <f t="shared" si="6"/>
        <v>224.30894769460039</v>
      </c>
      <c r="S44" s="249">
        <f t="shared" si="7"/>
        <v>1477.184</v>
      </c>
      <c r="T44" s="249">
        <f t="shared" si="8"/>
        <v>597.6087220423542</v>
      </c>
      <c r="U44" s="249">
        <f t="shared" si="9"/>
        <v>452.06490017677271</v>
      </c>
      <c r="V44" s="250">
        <f t="shared" si="10"/>
        <v>7949.506347833134</v>
      </c>
      <c r="W44" s="252">
        <f t="shared" si="20"/>
        <v>28.786199300924103</v>
      </c>
      <c r="X44" s="253">
        <f t="shared" si="21"/>
        <v>-381.07299999999998</v>
      </c>
      <c r="Y44" s="253">
        <f t="shared" si="22"/>
        <v>3.2991440250980224</v>
      </c>
      <c r="Z44" s="253">
        <f t="shared" si="23"/>
        <v>67.799063707772888</v>
      </c>
      <c r="AA44" s="254">
        <f t="shared" si="24"/>
        <v>31.035200373559569</v>
      </c>
      <c r="AC44" s="513"/>
      <c r="AD44" s="513"/>
      <c r="AE44" s="513"/>
      <c r="AF44" s="513"/>
      <c r="AG44" s="513"/>
      <c r="AH44" s="513"/>
      <c r="AI44" s="513"/>
      <c r="AJ44" s="513"/>
      <c r="AK44" s="513"/>
      <c r="AL44" s="513"/>
      <c r="AM44" s="513"/>
    </row>
    <row r="45" spans="2:39" x14ac:dyDescent="0.3">
      <c r="B45" s="353" t="s">
        <v>148</v>
      </c>
      <c r="C45" s="238">
        <v>272060010515.88965</v>
      </c>
      <c r="D45" s="238">
        <v>1026812000000</v>
      </c>
      <c r="E45" s="238">
        <v>619631436716.92993</v>
      </c>
      <c r="F45" s="238">
        <v>440830946383.94653</v>
      </c>
      <c r="G45" s="238">
        <v>7730982877885.7998</v>
      </c>
      <c r="H45" s="251">
        <f t="shared" si="15"/>
        <v>272.06001051588964</v>
      </c>
      <c r="I45" s="236">
        <f t="shared" si="16"/>
        <v>1026.8119999999999</v>
      </c>
      <c r="J45" s="236">
        <f t="shared" si="17"/>
        <v>619.6314367169299</v>
      </c>
      <c r="K45" s="236">
        <f t="shared" si="18"/>
        <v>440.83094638394653</v>
      </c>
      <c r="L45" s="236">
        <f t="shared" si="19"/>
        <v>7730.9828778858</v>
      </c>
      <c r="M45" s="243">
        <v>243973790217.7598</v>
      </c>
      <c r="N45" s="244">
        <v>1403559000000</v>
      </c>
      <c r="O45" s="244">
        <v>587981680472.04797</v>
      </c>
      <c r="P45" s="244">
        <v>414845357770.86768</v>
      </c>
      <c r="Q45" s="245">
        <v>7744657129556.5781</v>
      </c>
      <c r="R45" s="251">
        <f t="shared" si="6"/>
        <v>243.97379021775978</v>
      </c>
      <c r="S45" s="249">
        <f t="shared" si="7"/>
        <v>1403.559</v>
      </c>
      <c r="T45" s="249">
        <f t="shared" si="8"/>
        <v>587.98168047204797</v>
      </c>
      <c r="U45" s="249">
        <f t="shared" si="9"/>
        <v>414.84535777086768</v>
      </c>
      <c r="V45" s="250">
        <f t="shared" si="10"/>
        <v>7744.6571295565782</v>
      </c>
      <c r="W45" s="252">
        <f>(C45-M45)/1000000000</f>
        <v>28.086220298129852</v>
      </c>
      <c r="X45" s="253">
        <f t="shared" si="21"/>
        <v>-376.74700000000001</v>
      </c>
      <c r="Y45" s="253">
        <f t="shared" si="22"/>
        <v>31.649756244881956</v>
      </c>
      <c r="Z45" s="253">
        <f t="shared" si="23"/>
        <v>25.985588613078857</v>
      </c>
      <c r="AA45" s="254">
        <f t="shared" si="24"/>
        <v>-13.67425167077832</v>
      </c>
      <c r="AC45" s="513"/>
      <c r="AD45" s="513"/>
      <c r="AE45" s="513"/>
      <c r="AF45" s="513"/>
      <c r="AG45" s="513"/>
      <c r="AH45" s="513"/>
      <c r="AI45" s="513"/>
      <c r="AJ45" s="513"/>
      <c r="AK45" s="513"/>
      <c r="AL45" s="513"/>
      <c r="AM45" s="513"/>
    </row>
    <row r="46" spans="2:39" x14ac:dyDescent="0.3">
      <c r="B46" s="353" t="s">
        <v>149</v>
      </c>
      <c r="C46" s="238">
        <v>333002310923.45056</v>
      </c>
      <c r="D46" s="238">
        <v>997979000000</v>
      </c>
      <c r="E46" s="238">
        <v>677431710710.58948</v>
      </c>
      <c r="F46" s="238">
        <v>454066577343.92444</v>
      </c>
      <c r="G46" s="238">
        <v>8117110579179.5439</v>
      </c>
      <c r="H46" s="251">
        <f t="shared" si="15"/>
        <v>333.00231092345058</v>
      </c>
      <c r="I46" s="236">
        <f t="shared" si="16"/>
        <v>997.97900000000004</v>
      </c>
      <c r="J46" s="236">
        <f t="shared" si="17"/>
        <v>677.43171071058953</v>
      </c>
      <c r="K46" s="236">
        <f t="shared" si="18"/>
        <v>454.06657734392445</v>
      </c>
      <c r="L46" s="236">
        <f t="shared" si="19"/>
        <v>8117.1105791795435</v>
      </c>
      <c r="M46" s="243">
        <v>295619639659.42981</v>
      </c>
      <c r="N46" s="244">
        <v>1437724000000</v>
      </c>
      <c r="O46" s="244">
        <v>589090539832.94226</v>
      </c>
      <c r="P46" s="244">
        <v>401205059495.32648</v>
      </c>
      <c r="Q46" s="245">
        <v>8047280651383.4238</v>
      </c>
      <c r="R46" s="251">
        <f t="shared" si="6"/>
        <v>295.61963965942982</v>
      </c>
      <c r="S46" s="249">
        <f t="shared" si="7"/>
        <v>1437.7239999999999</v>
      </c>
      <c r="T46" s="249">
        <f t="shared" si="8"/>
        <v>589.09053983294223</v>
      </c>
      <c r="U46" s="249">
        <f t="shared" si="9"/>
        <v>401.20505949532645</v>
      </c>
      <c r="V46" s="250">
        <f t="shared" si="10"/>
        <v>8047.2806513834239</v>
      </c>
      <c r="W46" s="252">
        <f t="shared" ref="W46:W58" si="25">(C46-M46)/1000000000</f>
        <v>37.38267126402075</v>
      </c>
      <c r="X46" s="253">
        <f t="shared" ref="X46:X64" si="26">(D46-N46)/1000000000</f>
        <v>-439.745</v>
      </c>
      <c r="Y46" s="253">
        <f t="shared" ref="Y46:Y64" si="27">(E46-O46)/1000000000</f>
        <v>88.341170877647215</v>
      </c>
      <c r="Z46" s="253">
        <f t="shared" ref="Z46:Z64" si="28">(F46-P46)/1000000000</f>
        <v>52.861517848597963</v>
      </c>
      <c r="AA46" s="254">
        <f t="shared" ref="AA46:AA64" si="29">(G46-Q46)/1000000000</f>
        <v>69.829927796120117</v>
      </c>
      <c r="AC46" s="513"/>
      <c r="AD46" s="513"/>
      <c r="AE46" s="513"/>
      <c r="AF46" s="513"/>
      <c r="AG46" s="513"/>
      <c r="AH46" s="513"/>
      <c r="AI46" s="513"/>
      <c r="AJ46" s="513"/>
      <c r="AK46" s="513"/>
      <c r="AL46" s="513"/>
      <c r="AM46" s="513"/>
    </row>
    <row r="47" spans="2:39" x14ac:dyDescent="0.3">
      <c r="B47" s="353" t="s">
        <v>150</v>
      </c>
      <c r="C47" s="238">
        <v>447958253781.62018</v>
      </c>
      <c r="D47" s="238">
        <v>1035165000000</v>
      </c>
      <c r="E47" s="238">
        <v>820831063210.19434</v>
      </c>
      <c r="F47" s="238">
        <v>518203970379.57104</v>
      </c>
      <c r="G47" s="238">
        <v>9395844382731.7637</v>
      </c>
      <c r="H47" s="251">
        <f t="shared" si="15"/>
        <v>447.95825378162016</v>
      </c>
      <c r="I47" s="236">
        <f t="shared" si="16"/>
        <v>1035.165</v>
      </c>
      <c r="J47" s="236">
        <f t="shared" si="17"/>
        <v>820.83106321019432</v>
      </c>
      <c r="K47" s="236">
        <f t="shared" si="18"/>
        <v>518.20397037957105</v>
      </c>
      <c r="L47" s="236">
        <f t="shared" si="19"/>
        <v>9395.8443827317642</v>
      </c>
      <c r="M47" s="243">
        <v>412137124715.31964</v>
      </c>
      <c r="N47" s="244">
        <v>1557120000000</v>
      </c>
      <c r="O47" s="244">
        <v>726416498758.03772</v>
      </c>
      <c r="P47" s="244">
        <v>445643407643.17474</v>
      </c>
      <c r="Q47" s="245">
        <v>9327597804228.0039</v>
      </c>
      <c r="R47" s="251">
        <f t="shared" si="6"/>
        <v>412.13712471531966</v>
      </c>
      <c r="S47" s="249">
        <f t="shared" si="7"/>
        <v>1557.12</v>
      </c>
      <c r="T47" s="249">
        <f t="shared" si="8"/>
        <v>726.41649875803773</v>
      </c>
      <c r="U47" s="249">
        <f t="shared" si="9"/>
        <v>445.64340764317473</v>
      </c>
      <c r="V47" s="250">
        <f t="shared" si="10"/>
        <v>9327.597804228004</v>
      </c>
      <c r="W47" s="252">
        <f t="shared" si="25"/>
        <v>35.821129066300536</v>
      </c>
      <c r="X47" s="253">
        <f t="shared" si="26"/>
        <v>-521.95500000000004</v>
      </c>
      <c r="Y47" s="253">
        <f t="shared" si="27"/>
        <v>94.414564452156611</v>
      </c>
      <c r="Z47" s="253">
        <f t="shared" si="28"/>
        <v>72.560562736396307</v>
      </c>
      <c r="AA47" s="254">
        <f t="shared" si="29"/>
        <v>68.246578503759764</v>
      </c>
      <c r="AC47" s="513"/>
      <c r="AD47" s="513"/>
      <c r="AE47" s="513"/>
      <c r="AF47" s="513"/>
      <c r="AG47" s="513"/>
      <c r="AH47" s="513"/>
      <c r="AI47" s="513"/>
      <c r="AJ47" s="513"/>
      <c r="AK47" s="513"/>
      <c r="AL47" s="513"/>
      <c r="AM47" s="513"/>
    </row>
    <row r="48" spans="2:39" x14ac:dyDescent="0.3">
      <c r="B48" s="353" t="s">
        <v>151</v>
      </c>
      <c r="C48" s="238">
        <v>607356934124.7196</v>
      </c>
      <c r="D48" s="238">
        <v>1176363000000</v>
      </c>
      <c r="E48" s="238">
        <v>1005100437665.6396</v>
      </c>
      <c r="F48" s="238">
        <v>625646760881.01819</v>
      </c>
      <c r="G48" s="238">
        <v>11415429495844.4</v>
      </c>
      <c r="H48" s="251">
        <f t="shared" si="15"/>
        <v>607.3569341247196</v>
      </c>
      <c r="I48" s="236">
        <f t="shared" si="16"/>
        <v>1176.3630000000001</v>
      </c>
      <c r="J48" s="236">
        <f t="shared" si="17"/>
        <v>1005.1004376656397</v>
      </c>
      <c r="K48" s="236">
        <f t="shared" si="18"/>
        <v>625.64676088101817</v>
      </c>
      <c r="L48" s="236">
        <f t="shared" si="19"/>
        <v>11415.429495844401</v>
      </c>
      <c r="M48" s="243">
        <v>556182551584.75989</v>
      </c>
      <c r="N48" s="244">
        <v>1810504000000</v>
      </c>
      <c r="O48" s="244">
        <v>858739159387.26099</v>
      </c>
      <c r="P48" s="244">
        <v>532277504089.91339</v>
      </c>
      <c r="Q48" s="245">
        <v>11295124240939.461</v>
      </c>
      <c r="R48" s="251">
        <f t="shared" si="6"/>
        <v>556.18255158475984</v>
      </c>
      <c r="S48" s="249">
        <f t="shared" si="7"/>
        <v>1810.5039999999999</v>
      </c>
      <c r="T48" s="249">
        <f t="shared" si="8"/>
        <v>858.739159387261</v>
      </c>
      <c r="U48" s="249">
        <f t="shared" si="9"/>
        <v>532.27750408991335</v>
      </c>
      <c r="V48" s="250">
        <f t="shared" si="10"/>
        <v>11295.124240939462</v>
      </c>
      <c r="W48" s="252">
        <f t="shared" si="25"/>
        <v>51.174382539959716</v>
      </c>
      <c r="X48" s="253">
        <f t="shared" si="26"/>
        <v>-634.14099999999996</v>
      </c>
      <c r="Y48" s="253">
        <f t="shared" si="27"/>
        <v>146.36127827837865</v>
      </c>
      <c r="Z48" s="253">
        <f t="shared" si="28"/>
        <v>93.369256791104803</v>
      </c>
      <c r="AA48" s="254">
        <f t="shared" si="29"/>
        <v>120.30525490493946</v>
      </c>
      <c r="AC48" s="513"/>
      <c r="AD48" s="513"/>
      <c r="AE48" s="513"/>
      <c r="AF48" s="513"/>
      <c r="AG48" s="513"/>
      <c r="AH48" s="513"/>
      <c r="AI48" s="513"/>
      <c r="AJ48" s="513"/>
      <c r="AK48" s="513"/>
      <c r="AL48" s="513"/>
      <c r="AM48" s="513"/>
    </row>
    <row r="49" spans="2:39" x14ac:dyDescent="0.3">
      <c r="B49" s="353" t="s">
        <v>152</v>
      </c>
      <c r="C49" s="238">
        <v>773339005396.99048</v>
      </c>
      <c r="D49" s="238">
        <v>1301580000000</v>
      </c>
      <c r="E49" s="238">
        <v>1083504344105.8361</v>
      </c>
      <c r="F49" s="238">
        <v>667510447457.86084</v>
      </c>
      <c r="G49" s="238">
        <v>12981000785938.994</v>
      </c>
      <c r="H49" s="251">
        <f t="shared" si="15"/>
        <v>773.3390053969905</v>
      </c>
      <c r="I49" s="236">
        <f t="shared" si="16"/>
        <v>1301.58</v>
      </c>
      <c r="J49" s="236">
        <f t="shared" si="17"/>
        <v>1083.504344105836</v>
      </c>
      <c r="K49" s="236">
        <f t="shared" si="18"/>
        <v>667.51044745786089</v>
      </c>
      <c r="L49" s="236">
        <f t="shared" si="19"/>
        <v>12981.000785938993</v>
      </c>
      <c r="M49" s="243">
        <v>648712207879.77991</v>
      </c>
      <c r="N49" s="244">
        <v>2041482000000</v>
      </c>
      <c r="O49" s="244">
        <v>935455113512.84009</v>
      </c>
      <c r="P49" s="244">
        <v>599781161368.99353</v>
      </c>
      <c r="Q49" s="245">
        <v>12812649068493.637</v>
      </c>
      <c r="R49" s="251">
        <f t="shared" si="6"/>
        <v>648.71220787977995</v>
      </c>
      <c r="S49" s="249">
        <f t="shared" si="7"/>
        <v>2041.482</v>
      </c>
      <c r="T49" s="249">
        <f t="shared" si="8"/>
        <v>935.45511351284006</v>
      </c>
      <c r="U49" s="249">
        <f t="shared" si="9"/>
        <v>599.78116136899348</v>
      </c>
      <c r="V49" s="250">
        <f t="shared" si="10"/>
        <v>12812.649068493636</v>
      </c>
      <c r="W49" s="252">
        <f t="shared" si="25"/>
        <v>124.62679751721058</v>
      </c>
      <c r="X49" s="253">
        <f t="shared" si="26"/>
        <v>-739.90200000000004</v>
      </c>
      <c r="Y49" s="253">
        <f t="shared" si="27"/>
        <v>148.04923059299597</v>
      </c>
      <c r="Z49" s="253">
        <f t="shared" si="28"/>
        <v>67.729286088867312</v>
      </c>
      <c r="AA49" s="254">
        <f t="shared" si="29"/>
        <v>168.35171744535742</v>
      </c>
      <c r="AC49" s="513"/>
      <c r="AD49" s="513"/>
      <c r="AE49" s="513"/>
      <c r="AF49" s="513"/>
      <c r="AG49" s="513"/>
      <c r="AH49" s="513"/>
      <c r="AI49" s="513"/>
      <c r="AJ49" s="513"/>
      <c r="AK49" s="513"/>
      <c r="AL49" s="513"/>
      <c r="AM49" s="513"/>
    </row>
    <row r="50" spans="2:39" x14ac:dyDescent="0.3">
      <c r="B50" s="353" t="s">
        <v>153</v>
      </c>
      <c r="C50" s="238">
        <v>991731387760.5</v>
      </c>
      <c r="D50" s="238">
        <v>1470170000000</v>
      </c>
      <c r="E50" s="238">
        <v>1240792802202.3513</v>
      </c>
      <c r="F50" s="238">
        <v>720499607478.29089</v>
      </c>
      <c r="G50" s="238">
        <v>14963057296036.709</v>
      </c>
      <c r="H50" s="251">
        <f t="shared" si="15"/>
        <v>991.73138776049996</v>
      </c>
      <c r="I50" s="236">
        <f t="shared" si="16"/>
        <v>1470.17</v>
      </c>
      <c r="J50" s="236">
        <f t="shared" si="17"/>
        <v>1240.7928022023514</v>
      </c>
      <c r="K50" s="236">
        <f t="shared" si="18"/>
        <v>720.49960747829084</v>
      </c>
      <c r="L50" s="236">
        <f t="shared" si="19"/>
        <v>14963.05729603671</v>
      </c>
      <c r="M50" s="243">
        <v>782812463259.90051</v>
      </c>
      <c r="N50" s="244">
        <v>2256623000000</v>
      </c>
      <c r="O50" s="244">
        <v>1078597057376.4691</v>
      </c>
      <c r="P50" s="244">
        <v>660752902210.07349</v>
      </c>
      <c r="Q50" s="245">
        <v>14659051504671.869</v>
      </c>
      <c r="R50" s="251">
        <f t="shared" si="6"/>
        <v>782.81246325990048</v>
      </c>
      <c r="S50" s="249">
        <f t="shared" si="7"/>
        <v>2256.623</v>
      </c>
      <c r="T50" s="249">
        <f t="shared" si="8"/>
        <v>1078.5970573764691</v>
      </c>
      <c r="U50" s="249">
        <f t="shared" si="9"/>
        <v>660.75290221007344</v>
      </c>
      <c r="V50" s="250">
        <f t="shared" si="10"/>
        <v>14659.051504671868</v>
      </c>
      <c r="W50" s="252">
        <f t="shared" si="25"/>
        <v>208.91892450059947</v>
      </c>
      <c r="X50" s="253">
        <f t="shared" si="26"/>
        <v>-786.45299999999997</v>
      </c>
      <c r="Y50" s="253">
        <f t="shared" si="27"/>
        <v>162.1957448258822</v>
      </c>
      <c r="Z50" s="253">
        <f t="shared" si="28"/>
        <v>59.746705268217404</v>
      </c>
      <c r="AA50" s="254">
        <f t="shared" si="29"/>
        <v>304.00579136483987</v>
      </c>
      <c r="AC50" s="513"/>
      <c r="AD50" s="513"/>
      <c r="AE50" s="513"/>
      <c r="AF50" s="513"/>
      <c r="AG50" s="513"/>
      <c r="AH50" s="513"/>
      <c r="AI50" s="513"/>
      <c r="AJ50" s="513"/>
      <c r="AK50" s="513"/>
      <c r="AL50" s="513"/>
      <c r="AM50" s="513"/>
    </row>
    <row r="51" spans="2:39" x14ac:dyDescent="0.3">
      <c r="B51" s="353" t="s">
        <v>154</v>
      </c>
      <c r="C51" s="238">
        <v>1258056795940.6797</v>
      </c>
      <c r="D51" s="238">
        <v>1659295000000</v>
      </c>
      <c r="E51" s="238">
        <v>1484055036237.6519</v>
      </c>
      <c r="F51" s="238">
        <v>791798969881.99927</v>
      </c>
      <c r="G51" s="238">
        <v>17396413102956.924</v>
      </c>
      <c r="H51" s="251">
        <f t="shared" si="15"/>
        <v>1258.0567959406796</v>
      </c>
      <c r="I51" s="236">
        <f t="shared" si="16"/>
        <v>1659.2950000000001</v>
      </c>
      <c r="J51" s="236">
        <f t="shared" si="17"/>
        <v>1484.0550362376518</v>
      </c>
      <c r="K51" s="236">
        <f t="shared" si="18"/>
        <v>791.79896988199926</v>
      </c>
      <c r="L51" s="236">
        <f t="shared" si="19"/>
        <v>17396.413102956925</v>
      </c>
      <c r="M51" s="243">
        <v>950020767157.33032</v>
      </c>
      <c r="N51" s="244">
        <v>2395228000000</v>
      </c>
      <c r="O51" s="244">
        <v>1252105739534.5139</v>
      </c>
      <c r="P51" s="244">
        <v>711118565477.88391</v>
      </c>
      <c r="Q51" s="245">
        <v>17006815005339.189</v>
      </c>
      <c r="R51" s="251">
        <f t="shared" si="6"/>
        <v>950.02076715733028</v>
      </c>
      <c r="S51" s="249">
        <f t="shared" si="7"/>
        <v>2395.2280000000001</v>
      </c>
      <c r="T51" s="249">
        <f t="shared" si="8"/>
        <v>1252.105739534514</v>
      </c>
      <c r="U51" s="249">
        <f t="shared" si="9"/>
        <v>711.11856547788386</v>
      </c>
      <c r="V51" s="250">
        <f t="shared" si="10"/>
        <v>17006.815005339191</v>
      </c>
      <c r="W51" s="252">
        <f t="shared" si="25"/>
        <v>308.03602878334937</v>
      </c>
      <c r="X51" s="253">
        <f t="shared" si="26"/>
        <v>-735.93299999999999</v>
      </c>
      <c r="Y51" s="253">
        <f t="shared" si="27"/>
        <v>231.94929670313795</v>
      </c>
      <c r="Z51" s="253">
        <f t="shared" si="28"/>
        <v>80.68040440411535</v>
      </c>
      <c r="AA51" s="254">
        <f t="shared" si="29"/>
        <v>389.59809761773437</v>
      </c>
      <c r="AC51" s="513"/>
      <c r="AD51" s="513"/>
      <c r="AE51" s="513"/>
      <c r="AF51" s="513"/>
      <c r="AG51" s="513"/>
      <c r="AH51" s="513"/>
      <c r="AI51" s="513"/>
      <c r="AJ51" s="513"/>
      <c r="AK51" s="513"/>
      <c r="AL51" s="513"/>
      <c r="AM51" s="513"/>
    </row>
    <row r="52" spans="2:39" x14ac:dyDescent="0.3">
      <c r="B52" s="353" t="s">
        <v>155</v>
      </c>
      <c r="C52" s="238">
        <v>1497868782939.5859</v>
      </c>
      <c r="D52" s="238">
        <v>1835280000000</v>
      </c>
      <c r="E52" s="238">
        <v>1640395346026.562</v>
      </c>
      <c r="F52" s="238">
        <v>880163893981.6853</v>
      </c>
      <c r="G52" s="238">
        <v>19884568820265.215</v>
      </c>
      <c r="H52" s="251">
        <f t="shared" si="15"/>
        <v>1497.868782939586</v>
      </c>
      <c r="I52" s="236">
        <f t="shared" si="16"/>
        <v>1835.28</v>
      </c>
      <c r="J52" s="236">
        <f t="shared" si="17"/>
        <v>1640.395346026562</v>
      </c>
      <c r="K52" s="236">
        <f t="shared" si="18"/>
        <v>880.16389398168531</v>
      </c>
      <c r="L52" s="236">
        <f t="shared" si="19"/>
        <v>19884.568820265216</v>
      </c>
      <c r="M52" s="243">
        <v>1149036249785.6606</v>
      </c>
      <c r="N52" s="244">
        <v>2576151000000</v>
      </c>
      <c r="O52" s="244">
        <v>1412923892963.281</v>
      </c>
      <c r="P52" s="244">
        <v>862718956651.29956</v>
      </c>
      <c r="Q52" s="245">
        <v>19504392993229.047</v>
      </c>
      <c r="R52" s="251">
        <f t="shared" si="6"/>
        <v>1149.0362497856606</v>
      </c>
      <c r="S52" s="249">
        <f t="shared" si="7"/>
        <v>2576.1509999999998</v>
      </c>
      <c r="T52" s="249">
        <f t="shared" si="8"/>
        <v>1412.9238929632811</v>
      </c>
      <c r="U52" s="249">
        <f t="shared" si="9"/>
        <v>862.71895665129955</v>
      </c>
      <c r="V52" s="250">
        <f t="shared" si="10"/>
        <v>19504.392993229048</v>
      </c>
      <c r="W52" s="252">
        <f t="shared" si="25"/>
        <v>348.83253315392528</v>
      </c>
      <c r="X52" s="253">
        <f t="shared" si="26"/>
        <v>-740.87099999999998</v>
      </c>
      <c r="Y52" s="253">
        <f t="shared" si="27"/>
        <v>227.47145306328102</v>
      </c>
      <c r="Z52" s="253">
        <f t="shared" si="28"/>
        <v>17.444937330385741</v>
      </c>
      <c r="AA52" s="254">
        <f t="shared" si="29"/>
        <v>380.17582703616796</v>
      </c>
      <c r="AC52" s="513"/>
      <c r="AD52" s="513"/>
      <c r="AE52" s="513"/>
      <c r="AF52" s="513"/>
      <c r="AG52" s="513"/>
      <c r="AH52" s="513"/>
      <c r="AI52" s="513"/>
      <c r="AJ52" s="513"/>
      <c r="AK52" s="513"/>
      <c r="AL52" s="513"/>
      <c r="AM52" s="513"/>
    </row>
    <row r="53" spans="2:39" x14ac:dyDescent="0.3">
      <c r="B53" s="353" t="s">
        <v>156</v>
      </c>
      <c r="C53" s="238">
        <v>1262664161019.7207</v>
      </c>
      <c r="D53" s="238">
        <v>1582774000000</v>
      </c>
      <c r="E53" s="238">
        <v>1300369599738.2803</v>
      </c>
      <c r="F53" s="238">
        <v>656932075524.12573</v>
      </c>
      <c r="G53" s="238">
        <v>16042431134646.672</v>
      </c>
      <c r="H53" s="251">
        <f t="shared" si="15"/>
        <v>1262.6641610197207</v>
      </c>
      <c r="I53" s="236">
        <f t="shared" si="16"/>
        <v>1582.7739999999999</v>
      </c>
      <c r="J53" s="236">
        <f t="shared" si="17"/>
        <v>1300.3695997382804</v>
      </c>
      <c r="K53" s="236">
        <f t="shared" si="18"/>
        <v>656.93207552412571</v>
      </c>
      <c r="L53" s="236">
        <f t="shared" si="19"/>
        <v>16042.431134646671</v>
      </c>
      <c r="M53" s="243">
        <v>1042533759652.9393</v>
      </c>
      <c r="N53" s="244">
        <v>2001927000000</v>
      </c>
      <c r="O53" s="244">
        <v>1129427855678.1243</v>
      </c>
      <c r="P53" s="244">
        <v>633184104751.41101</v>
      </c>
      <c r="Q53" s="245">
        <v>15690948340158.137</v>
      </c>
      <c r="R53" s="251">
        <f t="shared" si="6"/>
        <v>1042.5337596529394</v>
      </c>
      <c r="S53" s="249">
        <f t="shared" si="7"/>
        <v>2001.9269999999999</v>
      </c>
      <c r="T53" s="249">
        <f t="shared" si="8"/>
        <v>1129.4278556781242</v>
      </c>
      <c r="U53" s="249">
        <f t="shared" si="9"/>
        <v>633.18410475141104</v>
      </c>
      <c r="V53" s="250">
        <f t="shared" si="10"/>
        <v>15690.948340158136</v>
      </c>
      <c r="W53" s="252">
        <f t="shared" si="25"/>
        <v>220.13040136678137</v>
      </c>
      <c r="X53" s="253">
        <f t="shared" si="26"/>
        <v>-419.15300000000002</v>
      </c>
      <c r="Y53" s="253">
        <f t="shared" si="27"/>
        <v>170.941744060156</v>
      </c>
      <c r="Z53" s="253">
        <f t="shared" si="28"/>
        <v>23.747970772714723</v>
      </c>
      <c r="AA53" s="254">
        <f t="shared" si="29"/>
        <v>351.48279448853515</v>
      </c>
      <c r="AC53" s="513"/>
      <c r="AD53" s="513"/>
      <c r="AE53" s="513"/>
      <c r="AF53" s="513"/>
      <c r="AG53" s="513"/>
      <c r="AH53" s="513"/>
      <c r="AI53" s="513"/>
      <c r="AJ53" s="513"/>
      <c r="AK53" s="513"/>
      <c r="AL53" s="513"/>
      <c r="AM53" s="513"/>
    </row>
    <row r="54" spans="2:39" x14ac:dyDescent="0.3">
      <c r="B54" s="353" t="s">
        <v>157</v>
      </c>
      <c r="C54" s="238">
        <v>1654815752520.7744</v>
      </c>
      <c r="D54" s="238">
        <v>1857247000000</v>
      </c>
      <c r="E54" s="238">
        <v>1447084701783.3362</v>
      </c>
      <c r="F54" s="238">
        <v>859167320527.62659</v>
      </c>
      <c r="G54" s="238">
        <v>19149569874980.492</v>
      </c>
      <c r="H54" s="251">
        <f t="shared" si="15"/>
        <v>1654.8157525207744</v>
      </c>
      <c r="I54" s="236">
        <f t="shared" si="16"/>
        <v>1857.2470000000001</v>
      </c>
      <c r="J54" s="236">
        <f t="shared" si="17"/>
        <v>1447.0847017833362</v>
      </c>
      <c r="K54" s="236">
        <f t="shared" si="18"/>
        <v>859.16732052762654</v>
      </c>
      <c r="L54" s="236">
        <f t="shared" si="19"/>
        <v>19149.569874980491</v>
      </c>
      <c r="M54" s="243">
        <v>1432415877173.635</v>
      </c>
      <c r="N54" s="244">
        <v>2389555000000</v>
      </c>
      <c r="O54" s="244">
        <v>1268183214766.6692</v>
      </c>
      <c r="P54" s="244">
        <v>782080174983.16101</v>
      </c>
      <c r="Q54" s="245">
        <v>18598439352673.219</v>
      </c>
      <c r="R54" s="251">
        <f t="shared" si="6"/>
        <v>1432.415877173635</v>
      </c>
      <c r="S54" s="249">
        <f t="shared" si="7"/>
        <v>2389.5549999999998</v>
      </c>
      <c r="T54" s="249">
        <f t="shared" si="8"/>
        <v>1268.1832147666692</v>
      </c>
      <c r="U54" s="249">
        <f t="shared" si="9"/>
        <v>782.08017498316099</v>
      </c>
      <c r="V54" s="250">
        <f t="shared" si="10"/>
        <v>18598.43935267322</v>
      </c>
      <c r="W54" s="252">
        <f t="shared" si="25"/>
        <v>222.39987534713941</v>
      </c>
      <c r="X54" s="253">
        <f t="shared" si="26"/>
        <v>-532.30799999999999</v>
      </c>
      <c r="Y54" s="253">
        <f t="shared" si="27"/>
        <v>178.90148701666701</v>
      </c>
      <c r="Z54" s="253">
        <f t="shared" si="28"/>
        <v>77.087145544465571</v>
      </c>
      <c r="AA54" s="254">
        <f t="shared" si="29"/>
        <v>551.1305223072734</v>
      </c>
      <c r="AC54" s="513"/>
      <c r="AD54" s="513"/>
      <c r="AE54" s="513"/>
      <c r="AF54" s="513"/>
      <c r="AG54" s="513"/>
      <c r="AH54" s="513"/>
      <c r="AI54" s="513"/>
      <c r="AJ54" s="513"/>
      <c r="AK54" s="513"/>
      <c r="AL54" s="513"/>
      <c r="AM54" s="513"/>
    </row>
    <row r="55" spans="2:39" x14ac:dyDescent="0.3">
      <c r="B55" s="353" t="s">
        <v>158</v>
      </c>
      <c r="C55" s="238">
        <v>2006296851391.426</v>
      </c>
      <c r="D55" s="238">
        <v>2115864000000</v>
      </c>
      <c r="E55" s="238">
        <v>1689333965107.0073</v>
      </c>
      <c r="F55" s="238">
        <v>920913976671.96838</v>
      </c>
      <c r="G55" s="238">
        <v>22578363676143.133</v>
      </c>
      <c r="H55" s="251">
        <f t="shared" si="15"/>
        <v>2006.2968513914261</v>
      </c>
      <c r="I55" s="236">
        <f t="shared" si="16"/>
        <v>2115.864</v>
      </c>
      <c r="J55" s="236">
        <f t="shared" si="17"/>
        <v>1689.3339651070073</v>
      </c>
      <c r="K55" s="236">
        <f t="shared" si="18"/>
        <v>920.91397667196838</v>
      </c>
      <c r="L55" s="236">
        <f t="shared" si="19"/>
        <v>22578.363676143133</v>
      </c>
      <c r="M55" s="243">
        <v>1825402621469.3801</v>
      </c>
      <c r="N55" s="244">
        <v>2695480000000</v>
      </c>
      <c r="O55" s="244">
        <v>1505311912850.1975</v>
      </c>
      <c r="P55" s="244">
        <v>961182364174.18896</v>
      </c>
      <c r="Q55" s="245">
        <v>21934992533514.211</v>
      </c>
      <c r="R55" s="251">
        <f t="shared" si="6"/>
        <v>1825.4026214693802</v>
      </c>
      <c r="S55" s="249">
        <f t="shared" si="7"/>
        <v>2695.48</v>
      </c>
      <c r="T55" s="249">
        <f t="shared" si="8"/>
        <v>1505.3119128501976</v>
      </c>
      <c r="U55" s="249">
        <f t="shared" si="9"/>
        <v>961.18236417418893</v>
      </c>
      <c r="V55" s="250">
        <f t="shared" si="10"/>
        <v>21934.992533514211</v>
      </c>
      <c r="W55" s="252">
        <f t="shared" si="25"/>
        <v>180.89422992204589</v>
      </c>
      <c r="X55" s="253">
        <f t="shared" si="26"/>
        <v>-579.61599999999999</v>
      </c>
      <c r="Y55" s="253">
        <f t="shared" si="27"/>
        <v>184.02205225680981</v>
      </c>
      <c r="Z55" s="253">
        <f t="shared" si="28"/>
        <v>-40.268387502220584</v>
      </c>
      <c r="AA55" s="254">
        <f t="shared" si="29"/>
        <v>643.37114262892192</v>
      </c>
      <c r="AC55" s="513"/>
      <c r="AD55" s="513"/>
      <c r="AE55" s="513"/>
      <c r="AF55" s="513"/>
      <c r="AG55" s="513"/>
      <c r="AH55" s="513"/>
      <c r="AI55" s="513"/>
      <c r="AJ55" s="513"/>
      <c r="AK55" s="513"/>
      <c r="AL55" s="513"/>
      <c r="AM55" s="513"/>
    </row>
    <row r="56" spans="2:39" x14ac:dyDescent="0.3">
      <c r="B56" s="353" t="s">
        <v>159</v>
      </c>
      <c r="C56" s="238">
        <v>2175080625679.4988</v>
      </c>
      <c r="D56" s="238">
        <v>2217700000000</v>
      </c>
      <c r="E56" s="238">
        <v>1633318434049.219</v>
      </c>
      <c r="F56" s="238">
        <v>904146988796.65283</v>
      </c>
      <c r="G56" s="238">
        <v>22922491695656.914</v>
      </c>
      <c r="H56" s="251">
        <f t="shared" si="15"/>
        <v>2175.0806256794986</v>
      </c>
      <c r="I56" s="236">
        <f t="shared" si="16"/>
        <v>2217.6999999999998</v>
      </c>
      <c r="J56" s="236">
        <f t="shared" si="17"/>
        <v>1633.3184340492189</v>
      </c>
      <c r="K56" s="236">
        <f t="shared" si="18"/>
        <v>904.14698879665286</v>
      </c>
      <c r="L56" s="236">
        <f t="shared" si="19"/>
        <v>22922.491695656914</v>
      </c>
      <c r="M56" s="243">
        <v>1943215391729.0688</v>
      </c>
      <c r="N56" s="244">
        <v>2769317000000</v>
      </c>
      <c r="O56" s="244">
        <v>1418156159958.9846</v>
      </c>
      <c r="P56" s="244">
        <v>1007099152148.3755</v>
      </c>
      <c r="Q56" s="245">
        <v>22194513623666.008</v>
      </c>
      <c r="R56" s="251">
        <f t="shared" si="6"/>
        <v>1943.2153917290689</v>
      </c>
      <c r="S56" s="249">
        <f t="shared" si="7"/>
        <v>2769.317</v>
      </c>
      <c r="T56" s="249">
        <f t="shared" si="8"/>
        <v>1418.1561599589845</v>
      </c>
      <c r="U56" s="249">
        <f t="shared" si="9"/>
        <v>1007.0991521483755</v>
      </c>
      <c r="V56" s="250">
        <f t="shared" si="10"/>
        <v>22194.513623666007</v>
      </c>
      <c r="W56" s="252">
        <f t="shared" si="25"/>
        <v>231.86523395042994</v>
      </c>
      <c r="X56" s="253">
        <f t="shared" si="26"/>
        <v>-551.61699999999996</v>
      </c>
      <c r="Y56" s="253">
        <f t="shared" si="27"/>
        <v>215.16227409023438</v>
      </c>
      <c r="Z56" s="253">
        <f t="shared" si="28"/>
        <v>-102.95216335172266</v>
      </c>
      <c r="AA56" s="254">
        <f t="shared" si="29"/>
        <v>727.9780719909063</v>
      </c>
      <c r="AC56" s="513"/>
      <c r="AD56" s="513"/>
      <c r="AE56" s="513"/>
      <c r="AF56" s="513"/>
      <c r="AG56" s="513"/>
      <c r="AH56" s="513"/>
      <c r="AI56" s="513"/>
      <c r="AJ56" s="513"/>
      <c r="AK56" s="513"/>
      <c r="AL56" s="513"/>
      <c r="AM56" s="513"/>
    </row>
    <row r="57" spans="2:39" x14ac:dyDescent="0.3">
      <c r="B57" s="353" t="s">
        <v>160</v>
      </c>
      <c r="C57" s="238">
        <v>2354248580552.3901</v>
      </c>
      <c r="D57" s="238">
        <v>2286981000000</v>
      </c>
      <c r="E57" s="238">
        <v>1695844705677.6519</v>
      </c>
      <c r="F57" s="238">
        <v>822722049495.07776</v>
      </c>
      <c r="G57" s="238">
        <v>23510953770440.707</v>
      </c>
      <c r="H57" s="251">
        <f t="shared" si="15"/>
        <v>2354.2485805523902</v>
      </c>
      <c r="I57" s="236">
        <f t="shared" si="16"/>
        <v>2286.9810000000002</v>
      </c>
      <c r="J57" s="236">
        <f t="shared" si="17"/>
        <v>1695.8447056776517</v>
      </c>
      <c r="K57" s="236">
        <f t="shared" si="18"/>
        <v>822.72204949507773</v>
      </c>
      <c r="L57" s="236">
        <f t="shared" si="19"/>
        <v>23510.953770440708</v>
      </c>
      <c r="M57" s="243">
        <v>2119378054518.8191</v>
      </c>
      <c r="N57" s="244">
        <v>2766375000000</v>
      </c>
      <c r="O57" s="244">
        <v>1480834348190.9846</v>
      </c>
      <c r="P57" s="244">
        <v>948362884511.70593</v>
      </c>
      <c r="Q57" s="245">
        <v>22779398175376.379</v>
      </c>
      <c r="R57" s="251">
        <f t="shared" si="6"/>
        <v>2119.3780545188192</v>
      </c>
      <c r="S57" s="249">
        <f t="shared" si="7"/>
        <v>2766.375</v>
      </c>
      <c r="T57" s="249">
        <f t="shared" si="8"/>
        <v>1480.8343481909847</v>
      </c>
      <c r="U57" s="249">
        <f t="shared" si="9"/>
        <v>948.36288451170594</v>
      </c>
      <c r="V57" s="250">
        <f t="shared" si="10"/>
        <v>22779.39817537638</v>
      </c>
      <c r="W57" s="252">
        <f t="shared" si="25"/>
        <v>234.87052603357105</v>
      </c>
      <c r="X57" s="253">
        <f t="shared" si="26"/>
        <v>-479.39400000000001</v>
      </c>
      <c r="Y57" s="253">
        <f t="shared" si="27"/>
        <v>215.01035748666723</v>
      </c>
      <c r="Z57" s="253">
        <f t="shared" si="28"/>
        <v>-125.64083501662817</v>
      </c>
      <c r="AA57" s="254">
        <f t="shared" si="29"/>
        <v>731.55559506432814</v>
      </c>
      <c r="AC57" s="513"/>
      <c r="AD57" s="513"/>
      <c r="AE57" s="513"/>
      <c r="AF57" s="513"/>
      <c r="AG57" s="513"/>
      <c r="AH57" s="513"/>
      <c r="AI57" s="513"/>
      <c r="AJ57" s="513"/>
      <c r="AK57" s="513"/>
      <c r="AL57" s="513"/>
      <c r="AM57" s="513"/>
    </row>
    <row r="58" spans="2:39" x14ac:dyDescent="0.3">
      <c r="B58" s="353" t="s">
        <v>161</v>
      </c>
      <c r="C58" s="238">
        <v>2462839435097.1289</v>
      </c>
      <c r="D58" s="238">
        <v>2377408000000</v>
      </c>
      <c r="E58" s="238">
        <v>1774175599429.0134</v>
      </c>
      <c r="F58" s="238">
        <v>852990577902.81335</v>
      </c>
      <c r="G58" s="238">
        <v>23896753719135.543</v>
      </c>
      <c r="H58" s="251">
        <f t="shared" si="15"/>
        <v>2462.8394350971289</v>
      </c>
      <c r="I58" s="236">
        <f t="shared" si="16"/>
        <v>2377.4079999999999</v>
      </c>
      <c r="J58" s="236">
        <f t="shared" si="17"/>
        <v>1774.1755994290133</v>
      </c>
      <c r="K58" s="236">
        <f t="shared" si="18"/>
        <v>852.99057790281336</v>
      </c>
      <c r="L58" s="236">
        <f t="shared" si="19"/>
        <v>23896.753719135544</v>
      </c>
      <c r="M58" s="243">
        <v>2241288603088.7949</v>
      </c>
      <c r="N58" s="244">
        <v>2887445000000</v>
      </c>
      <c r="O58" s="244">
        <v>1516778572468.23</v>
      </c>
      <c r="P58" s="244">
        <v>980024678767.84473</v>
      </c>
      <c r="Q58" s="245">
        <v>23291640434094.789</v>
      </c>
      <c r="R58" s="251">
        <f t="shared" si="6"/>
        <v>2241.2886030887948</v>
      </c>
      <c r="S58" s="249">
        <f t="shared" si="7"/>
        <v>2887.4450000000002</v>
      </c>
      <c r="T58" s="249">
        <f t="shared" si="8"/>
        <v>1516.7785724682299</v>
      </c>
      <c r="U58" s="249">
        <f t="shared" si="9"/>
        <v>980.02467876784476</v>
      </c>
      <c r="V58" s="250">
        <f t="shared" si="10"/>
        <v>23291.640434094788</v>
      </c>
      <c r="W58" s="252">
        <f t="shared" si="25"/>
        <v>221.550832008334</v>
      </c>
      <c r="X58" s="253">
        <f t="shared" si="26"/>
        <v>-510.03699999999998</v>
      </c>
      <c r="Y58" s="253">
        <f t="shared" si="27"/>
        <v>257.39702696078342</v>
      </c>
      <c r="Z58" s="253">
        <f t="shared" si="28"/>
        <v>-127.03410086503138</v>
      </c>
      <c r="AA58" s="254">
        <f t="shared" si="29"/>
        <v>605.11328504075391</v>
      </c>
      <c r="AC58" s="513"/>
      <c r="AD58" s="513"/>
      <c r="AE58" s="513"/>
      <c r="AF58" s="513"/>
      <c r="AG58" s="513"/>
      <c r="AH58" s="513"/>
      <c r="AI58" s="513"/>
      <c r="AJ58" s="513"/>
      <c r="AK58" s="513"/>
      <c r="AL58" s="513"/>
      <c r="AM58" s="513"/>
    </row>
    <row r="59" spans="2:39" x14ac:dyDescent="0.3">
      <c r="B59" s="353" t="s">
        <v>162</v>
      </c>
      <c r="C59" s="238">
        <v>2362092880957.6392</v>
      </c>
      <c r="D59" s="238">
        <v>2268651000000</v>
      </c>
      <c r="E59" s="238">
        <v>1575404010475.7805</v>
      </c>
      <c r="F59" s="238">
        <v>775051882733.21204</v>
      </c>
      <c r="G59" s="238">
        <v>21280803500656.801</v>
      </c>
      <c r="H59" s="251">
        <f t="shared" si="15"/>
        <v>2362.092880957639</v>
      </c>
      <c r="I59" s="236">
        <f t="shared" si="16"/>
        <v>2268.6509999999998</v>
      </c>
      <c r="J59" s="236">
        <f t="shared" si="17"/>
        <v>1575.4040104757805</v>
      </c>
      <c r="K59" s="236">
        <f t="shared" si="18"/>
        <v>775.05188273321198</v>
      </c>
      <c r="L59" s="236">
        <f t="shared" si="19"/>
        <v>21280.803500656802</v>
      </c>
      <c r="M59" s="243">
        <v>2003257157592.7419</v>
      </c>
      <c r="N59" s="244">
        <v>2794850000000</v>
      </c>
      <c r="O59" s="244">
        <v>1320386910617.1868</v>
      </c>
      <c r="P59" s="244">
        <v>799671850411.58081</v>
      </c>
      <c r="Q59" s="245">
        <v>20745977297171.047</v>
      </c>
      <c r="R59" s="251">
        <f t="shared" si="6"/>
        <v>2003.257157592742</v>
      </c>
      <c r="S59" s="249">
        <f t="shared" si="7"/>
        <v>2794.85</v>
      </c>
      <c r="T59" s="249">
        <f t="shared" si="8"/>
        <v>1320.3869106171867</v>
      </c>
      <c r="U59" s="249">
        <f t="shared" si="9"/>
        <v>799.67185041158086</v>
      </c>
      <c r="V59" s="250">
        <f t="shared" si="10"/>
        <v>20745.977297171048</v>
      </c>
      <c r="W59" s="252">
        <f t="shared" ref="W59:W65" si="30">(C59-M59)/1000000000</f>
        <v>358.83572336489721</v>
      </c>
      <c r="X59" s="253">
        <f t="shared" si="26"/>
        <v>-526.19899999999996</v>
      </c>
      <c r="Y59" s="253">
        <f t="shared" si="27"/>
        <v>255.01709985859375</v>
      </c>
      <c r="Z59" s="253">
        <f t="shared" si="28"/>
        <v>-24.619967678368774</v>
      </c>
      <c r="AA59" s="254">
        <f t="shared" si="29"/>
        <v>534.82620348575392</v>
      </c>
      <c r="AC59" s="513"/>
      <c r="AD59" s="513"/>
      <c r="AE59" s="513"/>
      <c r="AF59" s="513"/>
      <c r="AG59" s="513"/>
      <c r="AH59" s="513"/>
      <c r="AI59" s="513"/>
      <c r="AJ59" s="513"/>
      <c r="AK59" s="513"/>
      <c r="AL59" s="513"/>
      <c r="AM59" s="513"/>
    </row>
    <row r="60" spans="2:39" x14ac:dyDescent="0.3">
      <c r="B60" s="353" t="s">
        <v>163</v>
      </c>
      <c r="C60" s="238">
        <v>2199967569428.2036</v>
      </c>
      <c r="D60" s="238">
        <v>2232110000000</v>
      </c>
      <c r="E60" s="238">
        <v>1598674707103.895</v>
      </c>
      <c r="F60" s="238">
        <v>803489014102.66101</v>
      </c>
      <c r="G60" s="238">
        <v>20882068161892.512</v>
      </c>
      <c r="H60" s="251">
        <f t="shared" si="15"/>
        <v>2199.9675694282037</v>
      </c>
      <c r="I60" s="236">
        <f t="shared" si="16"/>
        <v>2232.11</v>
      </c>
      <c r="J60" s="236">
        <f t="shared" si="17"/>
        <v>1598.6747071038951</v>
      </c>
      <c r="K60" s="236">
        <f t="shared" si="18"/>
        <v>803.48901410266103</v>
      </c>
      <c r="L60" s="236">
        <f t="shared" si="19"/>
        <v>20882.068161892512</v>
      </c>
      <c r="M60" s="243">
        <v>1944484096046.384</v>
      </c>
      <c r="N60" s="244">
        <v>2738359000000</v>
      </c>
      <c r="O60" s="244">
        <v>1342707789871.9878</v>
      </c>
      <c r="P60" s="244">
        <v>763174802438.92261</v>
      </c>
      <c r="Q60" s="245">
        <v>20361342406163.293</v>
      </c>
      <c r="R60" s="251">
        <f t="shared" si="6"/>
        <v>1944.4840960463841</v>
      </c>
      <c r="S60" s="249">
        <f t="shared" si="7"/>
        <v>2738.3589999999999</v>
      </c>
      <c r="T60" s="249">
        <f t="shared" si="8"/>
        <v>1342.7077898719879</v>
      </c>
      <c r="U60" s="249">
        <f t="shared" si="9"/>
        <v>763.1748024389226</v>
      </c>
      <c r="V60" s="250">
        <f t="shared" si="10"/>
        <v>20361.342406163294</v>
      </c>
      <c r="W60" s="252">
        <f t="shared" si="30"/>
        <v>255.48347338181958</v>
      </c>
      <c r="X60" s="253">
        <f t="shared" si="26"/>
        <v>-506.24900000000002</v>
      </c>
      <c r="Y60" s="253">
        <f t="shared" si="27"/>
        <v>255.96691723190722</v>
      </c>
      <c r="Z60" s="253">
        <f t="shared" si="28"/>
        <v>40.314211663738405</v>
      </c>
      <c r="AA60" s="254">
        <f t="shared" si="29"/>
        <v>520.7257557292188</v>
      </c>
      <c r="AC60" s="513"/>
      <c r="AD60" s="513"/>
      <c r="AE60" s="513"/>
      <c r="AF60" s="513"/>
      <c r="AG60" s="513"/>
      <c r="AH60" s="513"/>
      <c r="AI60" s="513"/>
      <c r="AJ60" s="513"/>
      <c r="AK60" s="513"/>
      <c r="AL60" s="513"/>
      <c r="AM60" s="513"/>
    </row>
    <row r="61" spans="2:39" x14ac:dyDescent="0.3">
      <c r="B61" s="353" t="s">
        <v>164</v>
      </c>
      <c r="C61" s="238">
        <v>2424199911705.0806</v>
      </c>
      <c r="D61" s="238">
        <v>2388260000000</v>
      </c>
      <c r="E61" s="238">
        <v>1740716687374.1206</v>
      </c>
      <c r="F61" s="238">
        <v>867405253150.18787</v>
      </c>
      <c r="G61" s="238">
        <v>23020920303109.773</v>
      </c>
      <c r="H61" s="251">
        <f t="shared" si="15"/>
        <v>2424.1999117050805</v>
      </c>
      <c r="I61" s="236">
        <f t="shared" si="16"/>
        <v>2388.2600000000002</v>
      </c>
      <c r="J61" s="236">
        <f t="shared" si="17"/>
        <v>1740.7166873741205</v>
      </c>
      <c r="K61" s="236">
        <f t="shared" si="18"/>
        <v>867.40525315018783</v>
      </c>
      <c r="L61" s="236">
        <f t="shared" si="19"/>
        <v>23020.920303109775</v>
      </c>
      <c r="M61" s="243">
        <v>2208504214346.4668</v>
      </c>
      <c r="N61" s="244">
        <v>2924994000000</v>
      </c>
      <c r="O61" s="244">
        <v>1479076878497.6497</v>
      </c>
      <c r="P61" s="244">
        <v>829947425329.1051</v>
      </c>
      <c r="Q61" s="245">
        <v>22441441585811.797</v>
      </c>
      <c r="R61" s="251">
        <f t="shared" si="6"/>
        <v>2208.5042143464666</v>
      </c>
      <c r="S61" s="249">
        <f t="shared" si="7"/>
        <v>2924.9940000000001</v>
      </c>
      <c r="T61" s="249">
        <f t="shared" si="8"/>
        <v>1479.0768784976497</v>
      </c>
      <c r="U61" s="249">
        <f t="shared" si="9"/>
        <v>829.94742532910516</v>
      </c>
      <c r="V61" s="250">
        <f t="shared" si="10"/>
        <v>22441.441585811797</v>
      </c>
      <c r="W61" s="252">
        <f t="shared" si="30"/>
        <v>215.69569735861376</v>
      </c>
      <c r="X61" s="253">
        <f t="shared" si="26"/>
        <v>-536.73400000000004</v>
      </c>
      <c r="Y61" s="253">
        <f t="shared" si="27"/>
        <v>261.63980887647097</v>
      </c>
      <c r="Z61" s="253">
        <f t="shared" si="28"/>
        <v>37.457827821082766</v>
      </c>
      <c r="AA61" s="254">
        <f t="shared" si="29"/>
        <v>579.47871729797657</v>
      </c>
      <c r="AC61" s="513"/>
      <c r="AD61" s="513"/>
      <c r="AE61" s="513"/>
      <c r="AF61" s="513"/>
      <c r="AG61" s="513"/>
      <c r="AH61" s="513"/>
      <c r="AI61" s="513"/>
      <c r="AJ61" s="513"/>
      <c r="AK61" s="513"/>
      <c r="AL61" s="513"/>
      <c r="AM61" s="513"/>
    </row>
    <row r="62" spans="2:39" x14ac:dyDescent="0.3">
      <c r="B62" s="353" t="s">
        <v>165</v>
      </c>
      <c r="C62" s="238">
        <v>2655591916228.4619</v>
      </c>
      <c r="D62" s="238">
        <v>2538089000000</v>
      </c>
      <c r="E62" s="238">
        <v>1880263808511.3711</v>
      </c>
      <c r="F62" s="238">
        <v>923234601723.62549</v>
      </c>
      <c r="G62" s="238">
        <v>25218407271465.453</v>
      </c>
      <c r="H62" s="251">
        <f t="shared" si="15"/>
        <v>2655.5919162284617</v>
      </c>
      <c r="I62" s="236">
        <f t="shared" si="16"/>
        <v>2538.0889999999999</v>
      </c>
      <c r="J62" s="236">
        <f t="shared" si="17"/>
        <v>1880.2638085113711</v>
      </c>
      <c r="K62" s="236">
        <f t="shared" si="18"/>
        <v>923.23460172362547</v>
      </c>
      <c r="L62" s="236">
        <f t="shared" si="19"/>
        <v>25218.407271465454</v>
      </c>
      <c r="M62" s="243">
        <v>2564105245749.562</v>
      </c>
      <c r="N62" s="244">
        <v>3131166000000</v>
      </c>
      <c r="O62" s="244">
        <v>1637908324009.4106</v>
      </c>
      <c r="P62" s="244">
        <v>922228472388.61646</v>
      </c>
      <c r="Q62" s="245">
        <v>24675002042132.066</v>
      </c>
      <c r="R62" s="251">
        <f t="shared" si="6"/>
        <v>2564.1052457495621</v>
      </c>
      <c r="S62" s="249">
        <f t="shared" si="7"/>
        <v>3131.1660000000002</v>
      </c>
      <c r="T62" s="249">
        <f t="shared" si="8"/>
        <v>1637.9083240094105</v>
      </c>
      <c r="U62" s="249">
        <f t="shared" si="9"/>
        <v>922.22847238861641</v>
      </c>
      <c r="V62" s="250">
        <f t="shared" si="10"/>
        <v>24675.002042132066</v>
      </c>
      <c r="W62" s="252">
        <f t="shared" si="30"/>
        <v>91.486670478899896</v>
      </c>
      <c r="X62" s="253">
        <f t="shared" si="26"/>
        <v>-593.077</v>
      </c>
      <c r="Y62" s="253">
        <f t="shared" si="27"/>
        <v>242.35548450196046</v>
      </c>
      <c r="Z62" s="253">
        <f t="shared" si="28"/>
        <v>1.0061293350090332</v>
      </c>
      <c r="AA62" s="254">
        <f t="shared" si="29"/>
        <v>543.40522933338673</v>
      </c>
      <c r="AC62" s="513"/>
      <c r="AD62" s="513"/>
      <c r="AE62" s="513"/>
      <c r="AF62" s="513"/>
      <c r="AG62" s="513"/>
      <c r="AH62" s="513"/>
      <c r="AI62" s="513"/>
      <c r="AJ62" s="513"/>
      <c r="AK62" s="513"/>
      <c r="AL62" s="513"/>
      <c r="AM62" s="513"/>
    </row>
    <row r="63" spans="2:39" x14ac:dyDescent="0.3">
      <c r="B63" s="353" t="s">
        <v>166</v>
      </c>
      <c r="C63" s="238">
        <v>2628935396524.043</v>
      </c>
      <c r="D63" s="238">
        <v>2538450000000</v>
      </c>
      <c r="E63" s="238">
        <v>1814620042988.2324</v>
      </c>
      <c r="F63" s="238">
        <v>893782209080.49463</v>
      </c>
      <c r="G63" s="238">
        <v>24792883722509.691</v>
      </c>
      <c r="H63" s="251">
        <f t="shared" si="15"/>
        <v>2628.935396524043</v>
      </c>
      <c r="I63" s="236">
        <f t="shared" si="16"/>
        <v>2538.4499999999998</v>
      </c>
      <c r="J63" s="236">
        <f t="shared" si="17"/>
        <v>1814.6200429882324</v>
      </c>
      <c r="K63" s="236">
        <f t="shared" si="18"/>
        <v>893.78220908049468</v>
      </c>
      <c r="L63" s="236">
        <f t="shared" si="19"/>
        <v>24792.88372250969</v>
      </c>
      <c r="M63" s="243">
        <v>2496147886076.646</v>
      </c>
      <c r="N63" s="244">
        <v>3117235000000</v>
      </c>
      <c r="O63" s="244">
        <v>1594825776156.8601</v>
      </c>
      <c r="P63" s="244">
        <v>908591904960.74976</v>
      </c>
      <c r="Q63" s="245">
        <v>24347488105317.637</v>
      </c>
      <c r="R63" s="251">
        <f t="shared" si="6"/>
        <v>2496.147886076646</v>
      </c>
      <c r="S63" s="249">
        <f t="shared" si="7"/>
        <v>3117.2350000000001</v>
      </c>
      <c r="T63" s="249">
        <f t="shared" si="8"/>
        <v>1594.82577615686</v>
      </c>
      <c r="U63" s="249">
        <f t="shared" si="9"/>
        <v>908.59190496074973</v>
      </c>
      <c r="V63" s="250">
        <f t="shared" si="10"/>
        <v>24347.488105317636</v>
      </c>
      <c r="W63" s="252">
        <f t="shared" si="30"/>
        <v>132.78751044739698</v>
      </c>
      <c r="X63" s="253">
        <f t="shared" si="26"/>
        <v>-578.78499999999997</v>
      </c>
      <c r="Y63" s="253">
        <f t="shared" si="27"/>
        <v>219.79426683137231</v>
      </c>
      <c r="Z63" s="253">
        <f t="shared" si="28"/>
        <v>-14.809695880255127</v>
      </c>
      <c r="AA63" s="254">
        <f t="shared" si="29"/>
        <v>445.39561719205471</v>
      </c>
      <c r="AC63" s="513"/>
      <c r="AD63" s="513"/>
      <c r="AE63" s="513"/>
      <c r="AF63" s="513"/>
      <c r="AG63" s="513"/>
      <c r="AH63" s="513"/>
      <c r="AI63" s="513"/>
      <c r="AJ63" s="513"/>
      <c r="AK63" s="513"/>
      <c r="AL63" s="513"/>
      <c r="AM63" s="513"/>
    </row>
    <row r="64" spans="2:39" x14ac:dyDescent="0.3">
      <c r="B64" s="353" t="s">
        <v>167</v>
      </c>
      <c r="C64" s="238">
        <v>2729871520705.5415</v>
      </c>
      <c r="D64" s="238">
        <v>2148616000000</v>
      </c>
      <c r="E64" s="238">
        <v>1673068300859.1487</v>
      </c>
      <c r="F64" s="238">
        <v>784167900504.68506</v>
      </c>
      <c r="G64" s="238">
        <v>22451688487690.945</v>
      </c>
      <c r="H64" s="251">
        <f t="shared" si="15"/>
        <v>2729.8715207055416</v>
      </c>
      <c r="I64" s="236">
        <f t="shared" si="16"/>
        <v>2148.616</v>
      </c>
      <c r="J64" s="236">
        <f t="shared" si="17"/>
        <v>1673.0683008591486</v>
      </c>
      <c r="K64" s="236">
        <f t="shared" si="18"/>
        <v>784.16790050468501</v>
      </c>
      <c r="L64" s="236">
        <f t="shared" si="19"/>
        <v>22451.688487690946</v>
      </c>
      <c r="M64" s="243">
        <v>2374726106648.0698</v>
      </c>
      <c r="N64" s="244">
        <v>2776115000000</v>
      </c>
      <c r="O64" s="244">
        <v>1454159563402.3386</v>
      </c>
      <c r="P64" s="244">
        <v>796344955871.70386</v>
      </c>
      <c r="Q64" s="245">
        <v>21788352546853.84</v>
      </c>
      <c r="R64" s="251">
        <f t="shared" si="6"/>
        <v>2374.7261066480696</v>
      </c>
      <c r="S64" s="249">
        <f t="shared" si="7"/>
        <v>2776.1149999999998</v>
      </c>
      <c r="T64" s="249">
        <f t="shared" si="8"/>
        <v>1454.1595634023386</v>
      </c>
      <c r="U64" s="249">
        <f t="shared" si="9"/>
        <v>796.34495587170386</v>
      </c>
      <c r="V64" s="250">
        <f t="shared" si="10"/>
        <v>21788.352546853839</v>
      </c>
      <c r="W64" s="252">
        <f t="shared" si="30"/>
        <v>355.14541405747167</v>
      </c>
      <c r="X64" s="253">
        <f t="shared" si="26"/>
        <v>-627.49900000000002</v>
      </c>
      <c r="Y64" s="253">
        <f t="shared" si="27"/>
        <v>218.90873745681006</v>
      </c>
      <c r="Z64" s="253">
        <f t="shared" si="28"/>
        <v>-12.177055367018799</v>
      </c>
      <c r="AA64" s="254">
        <f t="shared" si="29"/>
        <v>663.33594083710545</v>
      </c>
      <c r="AC64" s="513"/>
      <c r="AD64" s="513"/>
      <c r="AE64" s="513"/>
      <c r="AF64" s="513"/>
      <c r="AG64" s="513"/>
      <c r="AH64" s="513"/>
      <c r="AI64" s="513"/>
      <c r="AJ64" s="513"/>
      <c r="AK64" s="513"/>
      <c r="AL64" s="513"/>
      <c r="AM64" s="513"/>
    </row>
    <row r="65" spans="2:39" x14ac:dyDescent="0.3">
      <c r="B65" s="356" t="s">
        <v>168</v>
      </c>
      <c r="C65" s="246">
        <v>3553509241460.0098</v>
      </c>
      <c r="D65" s="246">
        <v>2539648000000</v>
      </c>
      <c r="E65" s="246">
        <v>2003471014267.4097</v>
      </c>
      <c r="F65" s="246">
        <v>910488958468.81665</v>
      </c>
      <c r="G65" s="246">
        <v>27878633076980.355</v>
      </c>
      <c r="H65" s="255">
        <f t="shared" si="15"/>
        <v>3553.5092414600099</v>
      </c>
      <c r="I65" s="256">
        <f t="shared" si="16"/>
        <v>2539.6480000000001</v>
      </c>
      <c r="J65" s="256">
        <f t="shared" si="17"/>
        <v>2003.4710142674096</v>
      </c>
      <c r="K65" s="256">
        <f t="shared" si="18"/>
        <v>910.48895846881669</v>
      </c>
      <c r="L65" s="256">
        <f t="shared" si="19"/>
        <v>27878.633076980357</v>
      </c>
      <c r="M65" s="247">
        <v>3091259284838.9058</v>
      </c>
      <c r="N65" s="246">
        <v>3401361000000</v>
      </c>
      <c r="O65" s="246">
        <v>1776913559651.1343</v>
      </c>
      <c r="P65" s="246">
        <v>936410488486.73706</v>
      </c>
      <c r="Q65" s="248">
        <v>26953646009350.848</v>
      </c>
      <c r="R65" s="255">
        <f t="shared" si="6"/>
        <v>3091.2592848389058</v>
      </c>
      <c r="S65" s="256">
        <f t="shared" si="7"/>
        <v>3401.3609999999999</v>
      </c>
      <c r="T65" s="256">
        <f t="shared" si="8"/>
        <v>1776.9135596511342</v>
      </c>
      <c r="U65" s="256">
        <f t="shared" si="9"/>
        <v>936.41048848673711</v>
      </c>
      <c r="V65" s="257">
        <f t="shared" si="10"/>
        <v>26953.646009350847</v>
      </c>
      <c r="W65" s="258">
        <f t="shared" si="30"/>
        <v>462.24995662110399</v>
      </c>
      <c r="X65" s="259">
        <f>(D65-N65)/1000000000</f>
        <v>-861.71299999999997</v>
      </c>
      <c r="Y65" s="259">
        <f>(E65-O65)/1000000000</f>
        <v>226.55745461627538</v>
      </c>
      <c r="Z65" s="259">
        <f>(F65-P65)/1000000000</f>
        <v>-25.921530017920411</v>
      </c>
      <c r="AA65" s="260">
        <f>(G65-Q65)/1000000000</f>
        <v>924.98706762950781</v>
      </c>
      <c r="AC65" s="513"/>
      <c r="AD65" s="513"/>
      <c r="AE65" s="513"/>
      <c r="AF65" s="513"/>
      <c r="AG65" s="513"/>
      <c r="AH65" s="513"/>
      <c r="AI65" s="513"/>
      <c r="AJ65" s="513"/>
      <c r="AK65" s="513"/>
      <c r="AL65" s="513"/>
      <c r="AM65" s="513"/>
    </row>
  </sheetData>
  <mergeCells count="6">
    <mergeCell ref="AC44:AM65"/>
    <mergeCell ref="W2:AA2"/>
    <mergeCell ref="C2:L2"/>
    <mergeCell ref="M2:V2"/>
    <mergeCell ref="AC2:AM21"/>
    <mergeCell ref="AC22:AM4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2EBED-F91D-3C48-BF65-D7DCF4DF0468}">
  <dimension ref="B2:AB92"/>
  <sheetViews>
    <sheetView topLeftCell="A2" zoomScale="75" zoomScaleNormal="75" workbookViewId="0">
      <selection activeCell="F66" sqref="F66"/>
    </sheetView>
  </sheetViews>
  <sheetFormatPr defaultColWidth="11.19921875" defaultRowHeight="15.6" x14ac:dyDescent="0.3"/>
  <cols>
    <col min="1" max="1" width="3.19921875" customWidth="1"/>
    <col min="2" max="2" width="8.296875" customWidth="1"/>
    <col min="3" max="4" width="13.69921875" bestFit="1" customWidth="1"/>
    <col min="5" max="5" width="15.296875" bestFit="1" customWidth="1"/>
    <col min="6" max="6" width="8.796875" bestFit="1" customWidth="1"/>
    <col min="7" max="7" width="9.296875" bestFit="1" customWidth="1"/>
    <col min="8" max="8" width="4" customWidth="1"/>
    <col min="18" max="18" width="2.296875" customWidth="1"/>
  </cols>
  <sheetData>
    <row r="2" spans="2:28" ht="21" x14ac:dyDescent="0.4">
      <c r="B2" s="553">
        <v>1950</v>
      </c>
      <c r="C2" s="554"/>
      <c r="D2" s="554"/>
      <c r="E2" s="554"/>
      <c r="F2" s="554"/>
      <c r="G2" s="555"/>
    </row>
    <row r="3" spans="2:28" x14ac:dyDescent="0.3">
      <c r="B3" s="353" t="s">
        <v>69</v>
      </c>
      <c r="C3" s="415" t="s">
        <v>70</v>
      </c>
      <c r="D3" s="415" t="s">
        <v>71</v>
      </c>
      <c r="E3" s="415" t="s">
        <v>40</v>
      </c>
      <c r="F3" s="415" t="s">
        <v>95</v>
      </c>
      <c r="G3" s="416" t="s">
        <v>94</v>
      </c>
      <c r="I3" s="513"/>
      <c r="J3" s="513"/>
      <c r="K3" s="513"/>
      <c r="L3" s="513"/>
      <c r="M3" s="513"/>
      <c r="N3" s="513"/>
      <c r="O3" s="513"/>
      <c r="P3" s="513"/>
      <c r="Q3" s="513"/>
      <c r="S3" s="12"/>
      <c r="T3" s="15"/>
      <c r="U3" s="15"/>
      <c r="V3" s="15"/>
      <c r="W3" s="15"/>
      <c r="X3" s="15"/>
      <c r="Y3" s="15"/>
      <c r="Z3" s="15"/>
      <c r="AA3" s="15"/>
      <c r="AB3" s="15"/>
    </row>
    <row r="4" spans="2:28" x14ac:dyDescent="0.3">
      <c r="B4" s="353" t="s">
        <v>72</v>
      </c>
      <c r="C4" s="240">
        <v>40526811</v>
      </c>
      <c r="D4" s="240">
        <v>37450508</v>
      </c>
      <c r="E4" s="240">
        <f>D4+C4</f>
        <v>77977319</v>
      </c>
      <c r="F4" s="241">
        <f>0-(C4/$E$26)</f>
        <v>-7.450065987998343E-2</v>
      </c>
      <c r="G4" s="241">
        <f>D4/$E$26</f>
        <v>6.884547513103359E-2</v>
      </c>
      <c r="I4" s="513"/>
      <c r="J4" s="513"/>
      <c r="K4" s="513"/>
      <c r="L4" s="513"/>
      <c r="M4" s="513"/>
      <c r="N4" s="513"/>
      <c r="O4" s="513"/>
      <c r="P4" s="513"/>
      <c r="Q4" s="513"/>
      <c r="S4" s="12"/>
      <c r="Z4" s="312"/>
      <c r="AA4" s="312"/>
      <c r="AB4" s="56"/>
    </row>
    <row r="5" spans="2:28" x14ac:dyDescent="0.3">
      <c r="B5" s="418" t="s">
        <v>91</v>
      </c>
      <c r="C5" s="240">
        <v>30164317</v>
      </c>
      <c r="D5" s="240">
        <v>26826630</v>
      </c>
      <c r="E5" s="240">
        <f t="shared" ref="E5:E24" si="0">D5+C5</f>
        <v>56990947</v>
      </c>
      <c r="F5" s="241">
        <f t="shared" ref="F5:F24" si="1">0-(C5/$E$26)</f>
        <v>-5.5451230083931408E-2</v>
      </c>
      <c r="G5" s="241">
        <f t="shared" ref="G5:G24" si="2">D5/$E$26</f>
        <v>4.9315541688097785E-2</v>
      </c>
      <c r="I5" s="513"/>
      <c r="J5" s="513"/>
      <c r="K5" s="513"/>
      <c r="L5" s="513"/>
      <c r="M5" s="513"/>
      <c r="N5" s="513"/>
      <c r="O5" s="513"/>
      <c r="P5" s="513"/>
      <c r="Q5" s="513"/>
      <c r="S5" s="12"/>
      <c r="Z5" s="312"/>
      <c r="AA5" s="312"/>
      <c r="AB5" s="56"/>
    </row>
    <row r="6" spans="2:28" x14ac:dyDescent="0.3">
      <c r="B6" s="420" t="s">
        <v>92</v>
      </c>
      <c r="C6" s="240">
        <v>29073179</v>
      </c>
      <c r="D6" s="240">
        <v>25223550</v>
      </c>
      <c r="E6" s="240">
        <f t="shared" si="0"/>
        <v>54296729</v>
      </c>
      <c r="F6" s="241">
        <f t="shared" si="1"/>
        <v>-5.3445385088623842E-2</v>
      </c>
      <c r="G6" s="241">
        <f t="shared" si="2"/>
        <v>4.6368590894451479E-2</v>
      </c>
      <c r="I6" s="513"/>
      <c r="J6" s="513"/>
      <c r="K6" s="513"/>
      <c r="L6" s="513"/>
      <c r="M6" s="513"/>
      <c r="N6" s="513"/>
      <c r="O6" s="513"/>
      <c r="P6" s="513"/>
      <c r="Q6" s="513"/>
      <c r="S6" s="12"/>
      <c r="Z6" s="312"/>
      <c r="AA6" s="312"/>
      <c r="AB6" s="56"/>
    </row>
    <row r="7" spans="2:28" x14ac:dyDescent="0.3">
      <c r="B7" s="353" t="s">
        <v>73</v>
      </c>
      <c r="C7" s="240">
        <v>27570583</v>
      </c>
      <c r="D7" s="240">
        <v>24578170</v>
      </c>
      <c r="E7" s="240">
        <f t="shared" si="0"/>
        <v>52148753</v>
      </c>
      <c r="F7" s="241">
        <f t="shared" si="1"/>
        <v>-5.0683154585635992E-2</v>
      </c>
      <c r="G7" s="241">
        <f t="shared" si="2"/>
        <v>4.5182185285746079E-2</v>
      </c>
      <c r="I7" s="513"/>
      <c r="J7" s="513"/>
      <c r="K7" s="513"/>
      <c r="L7" s="513"/>
      <c r="M7" s="513"/>
      <c r="N7" s="513"/>
      <c r="O7" s="513"/>
      <c r="P7" s="513"/>
      <c r="Q7" s="513"/>
      <c r="S7" s="12"/>
      <c r="Z7" s="312"/>
      <c r="AA7" s="312"/>
      <c r="AB7" s="56"/>
    </row>
    <row r="8" spans="2:28" x14ac:dyDescent="0.3">
      <c r="B8" s="353" t="s">
        <v>74</v>
      </c>
      <c r="C8" s="240">
        <v>24051535</v>
      </c>
      <c r="D8" s="240">
        <v>21800878</v>
      </c>
      <c r="E8" s="240">
        <f t="shared" si="0"/>
        <v>45852413</v>
      </c>
      <c r="F8" s="241">
        <f t="shared" si="1"/>
        <v>-4.4214069264579374E-2</v>
      </c>
      <c r="G8" s="241">
        <f t="shared" si="2"/>
        <v>4.0076674105026751E-2</v>
      </c>
      <c r="I8" s="513"/>
      <c r="J8" s="513"/>
      <c r="K8" s="513"/>
      <c r="L8" s="513"/>
      <c r="M8" s="513"/>
      <c r="N8" s="513"/>
      <c r="O8" s="513"/>
      <c r="P8" s="513"/>
      <c r="Q8" s="513"/>
      <c r="S8" s="12"/>
      <c r="Z8" s="312"/>
      <c r="AA8" s="312"/>
      <c r="AB8" s="56"/>
    </row>
    <row r="9" spans="2:28" x14ac:dyDescent="0.3">
      <c r="B9" s="353" t="s">
        <v>75</v>
      </c>
      <c r="C9" s="240">
        <v>21403536</v>
      </c>
      <c r="D9" s="240">
        <v>19935689</v>
      </c>
      <c r="E9" s="240">
        <f t="shared" si="0"/>
        <v>41339225</v>
      </c>
      <c r="F9" s="241">
        <f t="shared" si="1"/>
        <v>-3.9346238117896351E-2</v>
      </c>
      <c r="G9" s="241">
        <f t="shared" si="2"/>
        <v>3.6647886893003426E-2</v>
      </c>
      <c r="I9" s="513"/>
      <c r="J9" s="513"/>
      <c r="K9" s="513"/>
      <c r="L9" s="513"/>
      <c r="M9" s="513"/>
      <c r="N9" s="513"/>
      <c r="O9" s="513"/>
      <c r="P9" s="513"/>
      <c r="Q9" s="513"/>
      <c r="S9" s="12"/>
      <c r="Z9" s="312"/>
      <c r="AA9" s="312"/>
      <c r="AB9" s="56"/>
    </row>
    <row r="10" spans="2:28" x14ac:dyDescent="0.3">
      <c r="B10" s="353" t="s">
        <v>76</v>
      </c>
      <c r="C10" s="240">
        <v>18882763</v>
      </c>
      <c r="D10" s="240">
        <v>17942005</v>
      </c>
      <c r="E10" s="240">
        <f t="shared" si="0"/>
        <v>36824768</v>
      </c>
      <c r="F10" s="241">
        <f t="shared" si="1"/>
        <v>-3.4712287227764739E-2</v>
      </c>
      <c r="G10" s="241">
        <f t="shared" si="2"/>
        <v>3.2982886614739117E-2</v>
      </c>
      <c r="I10" s="513"/>
      <c r="J10" s="513"/>
      <c r="K10" s="513"/>
      <c r="L10" s="513"/>
      <c r="M10" s="513"/>
      <c r="N10" s="513"/>
      <c r="O10" s="513"/>
      <c r="P10" s="513"/>
      <c r="Q10" s="513"/>
      <c r="S10" s="12"/>
      <c r="Z10" s="312"/>
      <c r="AA10" s="312"/>
      <c r="AB10" s="56"/>
    </row>
    <row r="11" spans="2:28" x14ac:dyDescent="0.3">
      <c r="B11" s="353" t="s">
        <v>77</v>
      </c>
      <c r="C11" s="240">
        <v>17511012</v>
      </c>
      <c r="D11" s="240">
        <v>16423300</v>
      </c>
      <c r="E11" s="240">
        <f t="shared" si="0"/>
        <v>33934312</v>
      </c>
      <c r="F11" s="241">
        <f t="shared" si="1"/>
        <v>-3.2190589808961487E-2</v>
      </c>
      <c r="G11" s="241">
        <f t="shared" si="2"/>
        <v>3.0191042848324086E-2</v>
      </c>
      <c r="I11" s="513"/>
      <c r="J11" s="513"/>
      <c r="K11" s="513"/>
      <c r="L11" s="513"/>
      <c r="M11" s="513"/>
      <c r="N11" s="513"/>
      <c r="O11" s="513"/>
      <c r="P11" s="513"/>
      <c r="Q11" s="513"/>
      <c r="S11" s="12"/>
      <c r="Z11" s="312"/>
      <c r="AA11" s="312"/>
      <c r="AB11" s="56"/>
    </row>
    <row r="12" spans="2:28" x14ac:dyDescent="0.3">
      <c r="B12" s="353" t="s">
        <v>78</v>
      </c>
      <c r="C12" s="240">
        <v>15672175</v>
      </c>
      <c r="D12" s="240">
        <v>15198068</v>
      </c>
      <c r="E12" s="240">
        <f t="shared" si="0"/>
        <v>30870243</v>
      </c>
      <c r="F12" s="241">
        <f t="shared" si="1"/>
        <v>-2.8810245623683031E-2</v>
      </c>
      <c r="G12" s="241">
        <f t="shared" si="2"/>
        <v>2.7938692114236673E-2</v>
      </c>
      <c r="I12" s="513"/>
      <c r="J12" s="513"/>
      <c r="K12" s="513"/>
      <c r="L12" s="513"/>
      <c r="M12" s="513"/>
      <c r="N12" s="513"/>
      <c r="O12" s="513"/>
      <c r="P12" s="513"/>
      <c r="Q12" s="513"/>
      <c r="S12" s="12"/>
      <c r="Z12" s="312"/>
      <c r="AA12" s="312"/>
      <c r="AB12" s="56"/>
    </row>
    <row r="13" spans="2:28" x14ac:dyDescent="0.3">
      <c r="B13" s="353" t="s">
        <v>79</v>
      </c>
      <c r="C13" s="240">
        <v>14104556</v>
      </c>
      <c r="D13" s="240">
        <v>13646804</v>
      </c>
      <c r="E13" s="240">
        <f t="shared" si="0"/>
        <v>27751360</v>
      </c>
      <c r="F13" s="241">
        <f t="shared" si="1"/>
        <v>-2.5928482981653296E-2</v>
      </c>
      <c r="G13" s="241">
        <f t="shared" si="2"/>
        <v>2.508699495878907E-2</v>
      </c>
      <c r="I13" s="513"/>
      <c r="J13" s="513"/>
      <c r="K13" s="513"/>
      <c r="L13" s="513"/>
      <c r="M13" s="513"/>
      <c r="N13" s="513"/>
      <c r="O13" s="513"/>
      <c r="P13" s="513"/>
      <c r="Q13" s="513"/>
      <c r="S13" s="12"/>
      <c r="Z13" s="312"/>
      <c r="AA13" s="312"/>
      <c r="AB13" s="56"/>
    </row>
    <row r="14" spans="2:28" x14ac:dyDescent="0.3">
      <c r="B14" s="353" t="s">
        <v>80</v>
      </c>
      <c r="C14" s="240">
        <v>11538637</v>
      </c>
      <c r="D14" s="240">
        <v>11016366</v>
      </c>
      <c r="E14" s="240">
        <f t="shared" si="0"/>
        <v>22555003</v>
      </c>
      <c r="F14" s="241">
        <f t="shared" si="1"/>
        <v>-2.1211539951060853E-2</v>
      </c>
      <c r="G14" s="241">
        <f t="shared" si="2"/>
        <v>2.0251446295130735E-2</v>
      </c>
      <c r="I14" s="513"/>
      <c r="J14" s="513"/>
      <c r="K14" s="513"/>
      <c r="L14" s="513"/>
      <c r="M14" s="513"/>
      <c r="N14" s="513"/>
      <c r="O14" s="513"/>
      <c r="P14" s="513"/>
      <c r="Q14" s="513"/>
      <c r="S14" s="12"/>
      <c r="Z14" s="312"/>
      <c r="AA14" s="312"/>
      <c r="AB14" s="56"/>
    </row>
    <row r="15" spans="2:28" x14ac:dyDescent="0.3">
      <c r="B15" s="353" t="s">
        <v>81</v>
      </c>
      <c r="C15" s="240">
        <v>9938613</v>
      </c>
      <c r="D15" s="240">
        <v>9859474</v>
      </c>
      <c r="E15" s="240">
        <f t="shared" si="0"/>
        <v>19798087</v>
      </c>
      <c r="F15" s="241">
        <f t="shared" si="1"/>
        <v>-1.8270207019046768E-2</v>
      </c>
      <c r="G15" s="241">
        <f t="shared" si="2"/>
        <v>1.8124725359454998E-2</v>
      </c>
      <c r="I15" s="513"/>
      <c r="J15" s="513"/>
      <c r="K15" s="513"/>
      <c r="L15" s="513"/>
      <c r="M15" s="513"/>
      <c r="N15" s="513"/>
      <c r="O15" s="513"/>
      <c r="P15" s="513"/>
      <c r="Q15" s="513"/>
      <c r="S15" s="12"/>
      <c r="Z15" s="312"/>
      <c r="AA15" s="312"/>
      <c r="AB15" s="56"/>
    </row>
    <row r="16" spans="2:28" x14ac:dyDescent="0.3">
      <c r="B16" s="353" t="s">
        <v>82</v>
      </c>
      <c r="C16" s="240">
        <v>7913662</v>
      </c>
      <c r="D16" s="240">
        <v>8298129</v>
      </c>
      <c r="E16" s="240">
        <f t="shared" si="0"/>
        <v>16211791</v>
      </c>
      <c r="F16" s="241">
        <f t="shared" si="1"/>
        <v>-1.4547728442466136E-2</v>
      </c>
      <c r="G16" s="241">
        <f t="shared" si="2"/>
        <v>1.5254496246181991E-2</v>
      </c>
      <c r="I16" s="513"/>
      <c r="J16" s="513"/>
      <c r="K16" s="513"/>
      <c r="L16" s="513"/>
      <c r="M16" s="513"/>
      <c r="N16" s="513"/>
      <c r="O16" s="513"/>
      <c r="P16" s="513"/>
      <c r="Q16" s="513"/>
      <c r="S16" s="12"/>
      <c r="Z16" s="312"/>
      <c r="AA16" s="312"/>
      <c r="AB16" s="56"/>
    </row>
    <row r="17" spans="2:28" x14ac:dyDescent="0.3">
      <c r="B17" s="353" t="s">
        <v>83</v>
      </c>
      <c r="C17" s="240">
        <v>5588733</v>
      </c>
      <c r="D17" s="240">
        <v>6595247</v>
      </c>
      <c r="E17" s="240">
        <f t="shared" si="0"/>
        <v>12183980</v>
      </c>
      <c r="F17" s="241">
        <f t="shared" si="1"/>
        <v>-1.0273798656228822E-2</v>
      </c>
      <c r="G17" s="241">
        <f t="shared" si="2"/>
        <v>1.2124078886233637E-2</v>
      </c>
      <c r="I17" s="513"/>
      <c r="J17" s="513"/>
      <c r="K17" s="513"/>
      <c r="L17" s="513"/>
      <c r="M17" s="513"/>
      <c r="N17" s="513"/>
      <c r="O17" s="513"/>
      <c r="P17" s="513"/>
      <c r="Q17" s="513"/>
      <c r="S17" s="12"/>
      <c r="Z17" s="312"/>
      <c r="AA17" s="312"/>
      <c r="AB17" s="56"/>
    </row>
    <row r="18" spans="2:28" x14ac:dyDescent="0.3">
      <c r="B18" s="353" t="s">
        <v>84</v>
      </c>
      <c r="C18" s="240">
        <v>3130232</v>
      </c>
      <c r="D18" s="240">
        <v>4209492</v>
      </c>
      <c r="E18" s="240">
        <f t="shared" si="0"/>
        <v>7339724</v>
      </c>
      <c r="F18" s="241">
        <f t="shared" si="1"/>
        <v>-5.7543227266867924E-3</v>
      </c>
      <c r="G18" s="241">
        <f t="shared" si="2"/>
        <v>7.7383323291712047E-3</v>
      </c>
      <c r="I18" s="513"/>
      <c r="J18" s="513"/>
      <c r="K18" s="513"/>
      <c r="L18" s="513"/>
      <c r="M18" s="513"/>
      <c r="N18" s="513"/>
      <c r="O18" s="513"/>
      <c r="P18" s="513"/>
      <c r="Q18" s="513"/>
      <c r="S18" s="12"/>
      <c r="Z18" s="312"/>
      <c r="AA18" s="312"/>
      <c r="AB18" s="56"/>
    </row>
    <row r="19" spans="2:28" x14ac:dyDescent="0.3">
      <c r="B19" s="353" t="s">
        <v>85</v>
      </c>
      <c r="C19" s="240">
        <v>1851124</v>
      </c>
      <c r="D19" s="240">
        <v>2730885</v>
      </c>
      <c r="E19" s="240">
        <f t="shared" si="0"/>
        <v>4582009</v>
      </c>
      <c r="F19" s="241">
        <f t="shared" si="1"/>
        <v>-3.4029314450543481E-3</v>
      </c>
      <c r="G19" s="241">
        <f t="shared" si="2"/>
        <v>5.0202009370129948E-3</v>
      </c>
      <c r="I19" s="513"/>
      <c r="J19" s="513"/>
      <c r="K19" s="513"/>
      <c r="L19" s="513"/>
      <c r="M19" s="513"/>
      <c r="N19" s="513"/>
      <c r="O19" s="513"/>
      <c r="P19" s="513"/>
      <c r="Q19" s="513"/>
      <c r="S19" s="12"/>
      <c r="Z19" s="312"/>
      <c r="AA19" s="312"/>
      <c r="AB19" s="56"/>
    </row>
    <row r="20" spans="2:28" x14ac:dyDescent="0.3">
      <c r="B20" s="353" t="s">
        <v>86</v>
      </c>
      <c r="C20" s="240">
        <v>842907</v>
      </c>
      <c r="D20" s="240">
        <v>1452701</v>
      </c>
      <c r="E20" s="240">
        <f t="shared" si="0"/>
        <v>2295608</v>
      </c>
      <c r="F20" s="241">
        <f t="shared" si="1"/>
        <v>-1.5495205807695353E-3</v>
      </c>
      <c r="G20" s="241">
        <f t="shared" si="2"/>
        <v>2.6705082496698744E-3</v>
      </c>
      <c r="I20" s="513"/>
      <c r="J20" s="513"/>
      <c r="K20" s="513"/>
      <c r="L20" s="513"/>
      <c r="M20" s="513"/>
      <c r="N20" s="513"/>
      <c r="O20" s="513"/>
      <c r="P20" s="513"/>
      <c r="Q20" s="513"/>
      <c r="S20" s="12"/>
      <c r="Z20" s="312"/>
      <c r="AA20" s="312"/>
      <c r="AB20" s="56"/>
    </row>
    <row r="21" spans="2:28" x14ac:dyDescent="0.3">
      <c r="B21" s="353" t="s">
        <v>87</v>
      </c>
      <c r="C21" s="240">
        <v>269446</v>
      </c>
      <c r="D21" s="240">
        <v>571009</v>
      </c>
      <c r="E21" s="240">
        <f t="shared" si="0"/>
        <v>840455</v>
      </c>
      <c r="F21" s="241">
        <f t="shared" si="1"/>
        <v>-4.9532406588867841E-4</v>
      </c>
      <c r="G21" s="241">
        <f t="shared" si="2"/>
        <v>1.049688989775422E-3</v>
      </c>
      <c r="I21" s="513"/>
      <c r="J21" s="513"/>
      <c r="K21" s="513"/>
      <c r="L21" s="513"/>
      <c r="M21" s="513"/>
      <c r="N21" s="513"/>
      <c r="O21" s="513"/>
      <c r="P21" s="513"/>
      <c r="Q21" s="513"/>
      <c r="S21" s="12"/>
      <c r="Z21" s="312"/>
      <c r="AA21" s="312"/>
      <c r="AB21" s="56"/>
    </row>
    <row r="22" spans="2:28" x14ac:dyDescent="0.3">
      <c r="B22" s="353" t="s">
        <v>88</v>
      </c>
      <c r="C22" s="240">
        <v>48997</v>
      </c>
      <c r="D22" s="240">
        <v>121569</v>
      </c>
      <c r="E22" s="240">
        <f t="shared" si="0"/>
        <v>170566</v>
      </c>
      <c r="F22" s="241">
        <f t="shared" si="1"/>
        <v>-9.0071454971859204E-5</v>
      </c>
      <c r="G22" s="241">
        <f t="shared" si="2"/>
        <v>2.2348096229307817E-4</v>
      </c>
      <c r="I22" s="513"/>
      <c r="J22" s="513"/>
      <c r="K22" s="513"/>
      <c r="L22" s="513"/>
      <c r="M22" s="513"/>
      <c r="N22" s="513"/>
      <c r="O22" s="513"/>
      <c r="P22" s="513"/>
      <c r="Q22" s="513"/>
      <c r="S22" s="12"/>
      <c r="Z22" s="312"/>
      <c r="AA22" s="312"/>
      <c r="AB22" s="56"/>
    </row>
    <row r="23" spans="2:28" x14ac:dyDescent="0.3">
      <c r="B23" s="353" t="s">
        <v>89</v>
      </c>
      <c r="C23" s="240">
        <v>3955</v>
      </c>
      <c r="D23" s="240">
        <v>11467</v>
      </c>
      <c r="E23" s="240">
        <f t="shared" si="0"/>
        <v>15422</v>
      </c>
      <c r="F23" s="241">
        <f t="shared" si="1"/>
        <v>-7.2704982838480544E-6</v>
      </c>
      <c r="G23" s="241">
        <f t="shared" si="2"/>
        <v>2.1079849259389544E-5</v>
      </c>
      <c r="I23" s="513"/>
      <c r="J23" s="513"/>
      <c r="K23" s="513"/>
      <c r="L23" s="513"/>
      <c r="M23" s="513"/>
      <c r="N23" s="513"/>
      <c r="O23" s="513"/>
      <c r="P23" s="513"/>
      <c r="Q23" s="513"/>
      <c r="S23" s="12"/>
      <c r="Z23" s="312"/>
      <c r="AA23" s="312"/>
      <c r="AB23" s="56"/>
    </row>
    <row r="24" spans="2:28" x14ac:dyDescent="0.3">
      <c r="B24" s="356" t="s">
        <v>90</v>
      </c>
      <c r="C24" s="240">
        <v>93</v>
      </c>
      <c r="D24" s="240">
        <v>415</v>
      </c>
      <c r="E24" s="240">
        <f t="shared" si="0"/>
        <v>508</v>
      </c>
      <c r="F24" s="241">
        <f t="shared" si="1"/>
        <v>-1.7096241223713503E-7</v>
      </c>
      <c r="G24" s="241">
        <f t="shared" si="2"/>
        <v>7.6289678578936601E-7</v>
      </c>
      <c r="I24" s="513"/>
      <c r="J24" s="513"/>
      <c r="K24" s="513"/>
      <c r="L24" s="513"/>
      <c r="M24" s="513"/>
      <c r="N24" s="513"/>
      <c r="O24" s="513"/>
      <c r="P24" s="513"/>
      <c r="Q24" s="513"/>
      <c r="S24" s="12"/>
      <c r="Z24" s="312"/>
      <c r="AA24" s="312"/>
      <c r="AB24" s="56"/>
    </row>
    <row r="25" spans="2:28" x14ac:dyDescent="0.3">
      <c r="C25" s="240"/>
      <c r="D25" s="240"/>
      <c r="E25" s="240"/>
      <c r="F25" s="241"/>
      <c r="G25" s="241"/>
      <c r="I25" s="513"/>
      <c r="J25" s="513"/>
      <c r="K25" s="513"/>
      <c r="L25" s="513"/>
      <c r="M25" s="513"/>
      <c r="N25" s="513"/>
      <c r="O25" s="513"/>
      <c r="P25" s="513"/>
      <c r="Q25" s="513"/>
      <c r="S25" s="12"/>
      <c r="Z25" s="312"/>
      <c r="AA25" s="312"/>
      <c r="AB25" s="56"/>
    </row>
    <row r="26" spans="2:28" x14ac:dyDescent="0.3">
      <c r="B26" s="15" t="s">
        <v>93</v>
      </c>
      <c r="C26" s="239">
        <f>SUM(C4:C24)</f>
        <v>280086866</v>
      </c>
      <c r="D26" s="239">
        <f>SUM(D4:D24)</f>
        <v>263892356</v>
      </c>
      <c r="E26" s="239">
        <f>SUM(E4:E24)</f>
        <v>543979222</v>
      </c>
      <c r="F26" s="241"/>
      <c r="G26" s="241"/>
      <c r="I26" s="513"/>
      <c r="J26" s="513"/>
      <c r="K26" s="513"/>
      <c r="L26" s="513"/>
      <c r="M26" s="513"/>
      <c r="N26" s="513"/>
      <c r="O26" s="513"/>
      <c r="P26" s="513"/>
      <c r="Q26" s="513"/>
      <c r="S26" s="12"/>
      <c r="Z26" s="312"/>
      <c r="AA26" s="312"/>
      <c r="AB26" s="56"/>
    </row>
    <row r="27" spans="2:28" x14ac:dyDescent="0.3">
      <c r="B27" s="15"/>
      <c r="C27" s="239"/>
      <c r="D27" s="239"/>
      <c r="E27" s="239"/>
      <c r="F27" s="241"/>
      <c r="G27" s="241"/>
      <c r="I27" s="513"/>
      <c r="J27" s="513"/>
      <c r="K27" s="513"/>
      <c r="L27" s="513"/>
      <c r="M27" s="513"/>
      <c r="N27" s="513"/>
      <c r="O27" s="513"/>
      <c r="P27" s="513"/>
      <c r="Q27" s="513"/>
      <c r="S27" s="12"/>
      <c r="Z27" s="312"/>
      <c r="AA27" s="312"/>
      <c r="AB27" s="56"/>
    </row>
    <row r="28" spans="2:28" x14ac:dyDescent="0.3">
      <c r="B28" s="15" t="s">
        <v>188</v>
      </c>
      <c r="C28" s="261">
        <f>SUM(C4:C6)</f>
        <v>99764307</v>
      </c>
      <c r="D28" s="261">
        <f>SUM(D4:D6)</f>
        <v>89500688</v>
      </c>
      <c r="E28" s="261">
        <f>SUM(E4:E6)</f>
        <v>189264995</v>
      </c>
      <c r="F28" s="263">
        <f>E28/$E$26</f>
        <v>0.34792688276612155</v>
      </c>
      <c r="G28" s="241"/>
      <c r="I28" s="513"/>
      <c r="J28" s="513"/>
      <c r="K28" s="513"/>
      <c r="L28" s="513"/>
      <c r="M28" s="513"/>
      <c r="N28" s="513"/>
      <c r="O28" s="513"/>
      <c r="P28" s="513"/>
      <c r="Q28" s="513"/>
      <c r="S28" s="12"/>
      <c r="Z28" s="312"/>
      <c r="AA28" s="312"/>
      <c r="AB28" s="56"/>
    </row>
    <row r="29" spans="2:28" x14ac:dyDescent="0.3">
      <c r="B29" s="15" t="s">
        <v>189</v>
      </c>
      <c r="C29" s="261">
        <f>SUM(C7:C16)</f>
        <v>168587072</v>
      </c>
      <c r="D29" s="261">
        <f>SUM(D7:D16)</f>
        <v>158698883</v>
      </c>
      <c r="E29" s="240">
        <f>SUM(E7:E16)</f>
        <v>327285955</v>
      </c>
      <c r="F29" s="263">
        <f t="shared" ref="F29:F30" si="3">E29/$E$26</f>
        <v>0.60165157374338096</v>
      </c>
      <c r="G29" s="241"/>
      <c r="I29" s="513"/>
      <c r="J29" s="513"/>
      <c r="K29" s="513"/>
      <c r="L29" s="513"/>
      <c r="M29" s="513"/>
      <c r="N29" s="513"/>
      <c r="O29" s="513"/>
      <c r="P29" s="513"/>
      <c r="Q29" s="513"/>
      <c r="S29" s="12"/>
      <c r="Z29" s="312"/>
      <c r="AA29" s="312"/>
      <c r="AB29" s="56"/>
    </row>
    <row r="30" spans="2:28" x14ac:dyDescent="0.3">
      <c r="B30" s="15" t="s">
        <v>190</v>
      </c>
      <c r="C30" s="261">
        <f>SUM(C17:C24)</f>
        <v>11735487</v>
      </c>
      <c r="D30" s="261">
        <f>SUM(D17:D24)</f>
        <v>15692785</v>
      </c>
      <c r="E30" s="261">
        <f>SUM(E17:E24)</f>
        <v>27428272</v>
      </c>
      <c r="F30" s="263">
        <f t="shared" si="3"/>
        <v>5.042154349049751E-2</v>
      </c>
      <c r="G30" s="241"/>
      <c r="I30" s="513"/>
      <c r="J30" s="513"/>
      <c r="K30" s="513"/>
      <c r="L30" s="513"/>
      <c r="M30" s="513"/>
      <c r="N30" s="513"/>
      <c r="O30" s="513"/>
      <c r="P30" s="513"/>
      <c r="Q30" s="513"/>
      <c r="S30" s="12"/>
      <c r="Z30" s="312"/>
      <c r="AA30" s="312"/>
      <c r="AB30" s="56"/>
    </row>
    <row r="31" spans="2:28" x14ac:dyDescent="0.3">
      <c r="F31" s="56"/>
      <c r="S31" s="12"/>
      <c r="Z31" s="312"/>
      <c r="AA31" s="312"/>
      <c r="AB31" s="56"/>
    </row>
    <row r="32" spans="2:28" x14ac:dyDescent="0.3">
      <c r="S32" s="12"/>
      <c r="Z32" s="312"/>
      <c r="AA32" s="312"/>
      <c r="AB32" s="56"/>
    </row>
    <row r="33" spans="2:28" ht="21" x14ac:dyDescent="0.4">
      <c r="B33" s="553">
        <v>2019</v>
      </c>
      <c r="C33" s="556"/>
      <c r="D33" s="556"/>
      <c r="E33" s="556"/>
      <c r="F33" s="556"/>
      <c r="G33" s="557"/>
      <c r="S33" s="12"/>
      <c r="Z33" s="312"/>
      <c r="AA33" s="312"/>
      <c r="AB33" s="56"/>
    </row>
    <row r="34" spans="2:28" x14ac:dyDescent="0.3">
      <c r="B34" s="353" t="s">
        <v>69</v>
      </c>
      <c r="C34" s="415" t="s">
        <v>70</v>
      </c>
      <c r="D34" s="415" t="s">
        <v>71</v>
      </c>
      <c r="E34" s="415" t="s">
        <v>40</v>
      </c>
      <c r="F34" s="415" t="s">
        <v>95</v>
      </c>
      <c r="G34" s="416" t="s">
        <v>94</v>
      </c>
      <c r="I34" s="513"/>
      <c r="J34" s="513"/>
      <c r="K34" s="513"/>
      <c r="L34" s="513"/>
      <c r="M34" s="513"/>
      <c r="N34" s="513"/>
      <c r="O34" s="513"/>
      <c r="P34" s="513"/>
      <c r="Q34" s="513"/>
      <c r="S34" s="12"/>
      <c r="Z34" s="312"/>
      <c r="AA34" s="312"/>
      <c r="AB34" s="56"/>
    </row>
    <row r="35" spans="2:28" x14ac:dyDescent="0.3">
      <c r="B35" s="353" t="s">
        <v>72</v>
      </c>
      <c r="C35" s="240">
        <v>45604246</v>
      </c>
      <c r="D35" s="240">
        <v>39949145</v>
      </c>
      <c r="E35" s="240">
        <f>C35+D35</f>
        <v>85553391</v>
      </c>
      <c r="F35" s="241">
        <f>-C35/$E$57</f>
        <v>-3.2073563523976389E-2</v>
      </c>
      <c r="G35" s="241">
        <f>D35/$E$57</f>
        <v>2.8096318923594172E-2</v>
      </c>
      <c r="I35" s="513"/>
      <c r="J35" s="513"/>
      <c r="K35" s="513"/>
      <c r="L35" s="513"/>
      <c r="M35" s="513"/>
      <c r="N35" s="513"/>
      <c r="O35" s="513"/>
      <c r="P35" s="513"/>
      <c r="Q35" s="513"/>
      <c r="S35" s="12"/>
      <c r="Z35" s="312"/>
      <c r="AA35" s="312"/>
      <c r="AB35" s="56"/>
    </row>
    <row r="36" spans="2:28" x14ac:dyDescent="0.3">
      <c r="B36" s="418" t="s">
        <v>91</v>
      </c>
      <c r="C36" s="240">
        <v>48553508</v>
      </c>
      <c r="D36" s="240">
        <v>41727362</v>
      </c>
      <c r="E36" s="240">
        <f t="shared" ref="E36:E55" si="4">C36+D36</f>
        <v>90280870</v>
      </c>
      <c r="F36" s="241">
        <f t="shared" ref="F36:F55" si="5">-C36/$E$57</f>
        <v>-3.4147785781830399E-2</v>
      </c>
      <c r="G36" s="241">
        <f t="shared" ref="G36:G55" si="6">D36/$E$57</f>
        <v>2.9346942734125206E-2</v>
      </c>
      <c r="I36" s="513"/>
      <c r="J36" s="513"/>
      <c r="K36" s="513"/>
      <c r="L36" s="513"/>
      <c r="M36" s="513"/>
      <c r="N36" s="513"/>
      <c r="O36" s="513"/>
      <c r="P36" s="513"/>
      <c r="Q36" s="513"/>
      <c r="S36" s="12"/>
      <c r="Z36" s="312"/>
      <c r="AA36" s="312"/>
      <c r="AB36" s="56"/>
    </row>
    <row r="37" spans="2:28" x14ac:dyDescent="0.3">
      <c r="B37" s="419" t="s">
        <v>92</v>
      </c>
      <c r="C37" s="240">
        <v>45247282</v>
      </c>
      <c r="D37" s="240">
        <v>38572311</v>
      </c>
      <c r="E37" s="240">
        <f t="shared" si="4"/>
        <v>83819593</v>
      </c>
      <c r="F37" s="241">
        <f t="shared" si="5"/>
        <v>-3.1822509981072236E-2</v>
      </c>
      <c r="G37" s="241">
        <f t="shared" si="6"/>
        <v>2.7127988633450343E-2</v>
      </c>
      <c r="I37" s="513"/>
      <c r="J37" s="513"/>
      <c r="K37" s="513"/>
      <c r="L37" s="513"/>
      <c r="M37" s="513"/>
      <c r="N37" s="513"/>
      <c r="O37" s="513"/>
      <c r="P37" s="513"/>
      <c r="Q37" s="513"/>
      <c r="S37" s="12"/>
      <c r="Z37" s="312"/>
      <c r="AA37" s="312"/>
      <c r="AB37" s="56"/>
    </row>
    <row r="38" spans="2:28" x14ac:dyDescent="0.3">
      <c r="B38" s="353" t="s">
        <v>73</v>
      </c>
      <c r="C38" s="240">
        <v>42883181</v>
      </c>
      <c r="D38" s="240">
        <v>36699336</v>
      </c>
      <c r="E38" s="240">
        <f t="shared" si="4"/>
        <v>79582517</v>
      </c>
      <c r="F38" s="241">
        <f t="shared" si="5"/>
        <v>-3.0159832703158328E-2</v>
      </c>
      <c r="G38" s="241">
        <f t="shared" si="6"/>
        <v>2.5810721319320874E-2</v>
      </c>
      <c r="I38" s="513"/>
      <c r="J38" s="513"/>
      <c r="K38" s="513"/>
      <c r="L38" s="513"/>
      <c r="M38" s="513"/>
      <c r="N38" s="513"/>
      <c r="O38" s="513"/>
      <c r="P38" s="513"/>
      <c r="Q38" s="513"/>
      <c r="S38" s="12"/>
      <c r="Z38" s="312"/>
      <c r="AA38" s="312"/>
      <c r="AB38" s="56"/>
    </row>
    <row r="39" spans="2:28" x14ac:dyDescent="0.3">
      <c r="B39" s="353" t="s">
        <v>74</v>
      </c>
      <c r="C39" s="240">
        <v>45025413</v>
      </c>
      <c r="D39" s="240">
        <v>39150420</v>
      </c>
      <c r="E39" s="240">
        <f t="shared" si="4"/>
        <v>84175833</v>
      </c>
      <c r="F39" s="241">
        <f t="shared" si="5"/>
        <v>-3.1666469039939228E-2</v>
      </c>
      <c r="G39" s="241">
        <f t="shared" si="6"/>
        <v>2.7534573926742606E-2</v>
      </c>
      <c r="I39" s="513"/>
      <c r="J39" s="513"/>
      <c r="K39" s="513"/>
      <c r="L39" s="513"/>
      <c r="M39" s="513"/>
      <c r="N39" s="513"/>
      <c r="O39" s="513"/>
      <c r="P39" s="513"/>
      <c r="Q39" s="513"/>
      <c r="S39" s="12"/>
      <c r="Z39" s="312"/>
      <c r="AA39" s="312"/>
      <c r="AB39" s="56"/>
    </row>
    <row r="40" spans="2:28" x14ac:dyDescent="0.3">
      <c r="B40" s="353" t="s">
        <v>75</v>
      </c>
      <c r="C40" s="240">
        <v>56326866</v>
      </c>
      <c r="D40" s="240">
        <v>50463693</v>
      </c>
      <c r="E40" s="240">
        <f t="shared" si="4"/>
        <v>106790559</v>
      </c>
      <c r="F40" s="241">
        <f t="shared" si="5"/>
        <v>-3.9614805050334698E-2</v>
      </c>
      <c r="G40" s="241">
        <f t="shared" si="6"/>
        <v>3.5491222968360069E-2</v>
      </c>
      <c r="I40" s="513"/>
      <c r="J40" s="513"/>
      <c r="K40" s="513"/>
      <c r="L40" s="513"/>
      <c r="M40" s="513"/>
      <c r="N40" s="513"/>
      <c r="O40" s="513"/>
      <c r="P40" s="513"/>
      <c r="Q40" s="513"/>
      <c r="S40" s="12"/>
      <c r="Z40" s="312"/>
      <c r="AA40" s="312"/>
      <c r="AB40" s="56"/>
    </row>
    <row r="41" spans="2:28" x14ac:dyDescent="0.3">
      <c r="B41" s="353" t="s">
        <v>76</v>
      </c>
      <c r="C41" s="240">
        <v>61639749</v>
      </c>
      <c r="D41" s="240">
        <v>56916707</v>
      </c>
      <c r="E41" s="240">
        <f t="shared" si="4"/>
        <v>118556456</v>
      </c>
      <c r="F41" s="241">
        <f t="shared" si="5"/>
        <v>-4.3351367001078368E-2</v>
      </c>
      <c r="G41" s="241">
        <f t="shared" si="6"/>
        <v>4.0029641484261171E-2</v>
      </c>
      <c r="I41" s="513"/>
      <c r="J41" s="513"/>
      <c r="K41" s="513"/>
      <c r="L41" s="513"/>
      <c r="M41" s="513"/>
      <c r="N41" s="513"/>
      <c r="O41" s="513"/>
      <c r="P41" s="513"/>
      <c r="Q41" s="513"/>
      <c r="S41" s="12"/>
      <c r="Z41" s="312"/>
      <c r="AA41" s="312"/>
      <c r="AB41" s="56"/>
    </row>
    <row r="42" spans="2:28" x14ac:dyDescent="0.3">
      <c r="B42" s="353" t="s">
        <v>77</v>
      </c>
      <c r="C42" s="240">
        <v>52586820</v>
      </c>
      <c r="D42" s="240">
        <v>49656073</v>
      </c>
      <c r="E42" s="240">
        <f t="shared" si="4"/>
        <v>102242893</v>
      </c>
      <c r="F42" s="241">
        <f t="shared" si="5"/>
        <v>-3.6984422717873951E-2</v>
      </c>
      <c r="G42" s="241">
        <f t="shared" si="6"/>
        <v>3.4923222099027991E-2</v>
      </c>
      <c r="I42" s="513"/>
      <c r="J42" s="513"/>
      <c r="K42" s="513"/>
      <c r="L42" s="513"/>
      <c r="M42" s="513"/>
      <c r="N42" s="513"/>
      <c r="O42" s="513"/>
      <c r="P42" s="513"/>
      <c r="Q42" s="513"/>
      <c r="S42" s="12"/>
      <c r="Z42" s="312"/>
      <c r="AA42" s="312"/>
      <c r="AB42" s="56"/>
    </row>
    <row r="43" spans="2:28" x14ac:dyDescent="0.3">
      <c r="B43" s="353" t="s">
        <v>78</v>
      </c>
      <c r="C43" s="240">
        <v>48478142</v>
      </c>
      <c r="D43" s="240">
        <v>46383293</v>
      </c>
      <c r="E43" s="240">
        <f t="shared" si="4"/>
        <v>94861435</v>
      </c>
      <c r="F43" s="241">
        <f t="shared" si="5"/>
        <v>-3.4094780713211391E-2</v>
      </c>
      <c r="G43" s="241">
        <f t="shared" si="6"/>
        <v>3.2621468941438247E-2</v>
      </c>
      <c r="I43" s="513"/>
      <c r="J43" s="513"/>
      <c r="K43" s="513"/>
      <c r="L43" s="513"/>
      <c r="M43" s="513"/>
      <c r="N43" s="513"/>
      <c r="O43" s="513"/>
      <c r="P43" s="513"/>
      <c r="Q43" s="513"/>
      <c r="S43" s="12"/>
      <c r="Z43" s="312"/>
      <c r="AA43" s="312"/>
      <c r="AB43" s="56"/>
    </row>
    <row r="44" spans="2:28" x14ac:dyDescent="0.3">
      <c r="B44" s="353" t="s">
        <v>79</v>
      </c>
      <c r="C44" s="240">
        <v>61632537</v>
      </c>
      <c r="D44" s="240">
        <v>59827839</v>
      </c>
      <c r="E44" s="240">
        <f t="shared" si="4"/>
        <v>121460376</v>
      </c>
      <c r="F44" s="241">
        <f t="shared" si="5"/>
        <v>-4.3346294786089111E-2</v>
      </c>
      <c r="G44" s="241">
        <f t="shared" si="6"/>
        <v>4.2077046831751855E-2</v>
      </c>
      <c r="I44" s="513"/>
      <c r="J44" s="513"/>
      <c r="K44" s="513"/>
      <c r="L44" s="513"/>
      <c r="M44" s="513"/>
      <c r="N44" s="513"/>
      <c r="O44" s="513"/>
      <c r="P44" s="513"/>
      <c r="Q44" s="513"/>
      <c r="S44" s="12"/>
      <c r="Z44" s="312"/>
      <c r="AA44" s="312"/>
      <c r="AB44" s="56"/>
    </row>
    <row r="45" spans="2:28" x14ac:dyDescent="0.3">
      <c r="B45" s="353" t="s">
        <v>80</v>
      </c>
      <c r="C45" s="240">
        <v>59001429</v>
      </c>
      <c r="D45" s="240">
        <v>58371771</v>
      </c>
      <c r="E45" s="240">
        <f t="shared" si="4"/>
        <v>117373200</v>
      </c>
      <c r="F45" s="241">
        <f t="shared" si="5"/>
        <v>-4.1495830915324917E-2</v>
      </c>
      <c r="G45" s="241">
        <f t="shared" si="6"/>
        <v>4.1052991100335327E-2</v>
      </c>
      <c r="I45" s="513"/>
      <c r="J45" s="513"/>
      <c r="K45" s="513"/>
      <c r="L45" s="513"/>
      <c r="M45" s="513"/>
      <c r="N45" s="513"/>
      <c r="O45" s="513"/>
      <c r="P45" s="513"/>
      <c r="Q45" s="513"/>
      <c r="S45" s="12"/>
      <c r="Z45" s="312"/>
      <c r="AA45" s="312"/>
      <c r="AB45" s="56"/>
    </row>
    <row r="46" spans="2:28" x14ac:dyDescent="0.3">
      <c r="B46" s="353" t="s">
        <v>81</v>
      </c>
      <c r="C46" s="240">
        <v>43438849</v>
      </c>
      <c r="D46" s="240">
        <v>43794531</v>
      </c>
      <c r="E46" s="240">
        <f t="shared" si="4"/>
        <v>87233380</v>
      </c>
      <c r="F46" s="241">
        <f t="shared" si="5"/>
        <v>-3.0550635193265081E-2</v>
      </c>
      <c r="G46" s="241">
        <f t="shared" si="6"/>
        <v>3.0800787102833654E-2</v>
      </c>
      <c r="I46" s="513"/>
      <c r="J46" s="513"/>
      <c r="K46" s="513"/>
      <c r="L46" s="513"/>
      <c r="M46" s="513"/>
      <c r="N46" s="513"/>
      <c r="O46" s="513"/>
      <c r="P46" s="513"/>
      <c r="Q46" s="513"/>
      <c r="S46" s="12"/>
      <c r="Z46" s="312"/>
      <c r="AA46" s="312"/>
      <c r="AB46" s="56"/>
    </row>
    <row r="47" spans="2:28" x14ac:dyDescent="0.3">
      <c r="B47" s="353" t="s">
        <v>82</v>
      </c>
      <c r="C47" s="240">
        <v>38616138</v>
      </c>
      <c r="D47" s="240">
        <v>40379243</v>
      </c>
      <c r="E47" s="240">
        <f t="shared" si="4"/>
        <v>78995381</v>
      </c>
      <c r="F47" s="241">
        <f t="shared" si="5"/>
        <v>-2.7158812256070159E-2</v>
      </c>
      <c r="G47" s="241">
        <f t="shared" si="6"/>
        <v>2.8398807764754602E-2</v>
      </c>
      <c r="I47" s="513"/>
      <c r="J47" s="513"/>
      <c r="K47" s="513"/>
      <c r="L47" s="513"/>
      <c r="M47" s="513"/>
      <c r="N47" s="513"/>
      <c r="O47" s="513"/>
      <c r="P47" s="513"/>
      <c r="Q47" s="513"/>
      <c r="S47" s="12"/>
      <c r="Z47" s="312"/>
      <c r="AA47" s="312"/>
      <c r="AB47" s="56"/>
    </row>
    <row r="48" spans="2:28" x14ac:dyDescent="0.3">
      <c r="B48" s="353" t="s">
        <v>83</v>
      </c>
      <c r="C48" s="240">
        <v>32652325</v>
      </c>
      <c r="D48" s="240">
        <v>36206523</v>
      </c>
      <c r="E48" s="240">
        <f t="shared" si="4"/>
        <v>68858848</v>
      </c>
      <c r="F48" s="241">
        <f t="shared" si="5"/>
        <v>-2.2964449847345844E-2</v>
      </c>
      <c r="G48" s="241">
        <f t="shared" si="6"/>
        <v>2.546412488483665E-2</v>
      </c>
      <c r="I48" s="513"/>
      <c r="J48" s="513"/>
      <c r="K48" s="513"/>
      <c r="L48" s="513"/>
      <c r="M48" s="513"/>
      <c r="N48" s="513"/>
      <c r="O48" s="513"/>
      <c r="P48" s="513"/>
      <c r="Q48" s="513"/>
      <c r="S48" s="12"/>
      <c r="Z48" s="312"/>
      <c r="AA48" s="312"/>
      <c r="AB48" s="56"/>
    </row>
    <row r="49" spans="2:28" x14ac:dyDescent="0.3">
      <c r="B49" s="353" t="s">
        <v>84</v>
      </c>
      <c r="C49" s="240">
        <v>20202365</v>
      </c>
      <c r="D49" s="240">
        <v>22678080</v>
      </c>
      <c r="E49" s="240">
        <f t="shared" si="4"/>
        <v>42880445</v>
      </c>
      <c r="F49" s="241">
        <f t="shared" si="5"/>
        <v>-1.4208366413119894E-2</v>
      </c>
      <c r="G49" s="241">
        <f t="shared" si="6"/>
        <v>1.5949542055400247E-2</v>
      </c>
      <c r="I49" s="513"/>
      <c r="J49" s="513"/>
      <c r="K49" s="513"/>
      <c r="L49" s="513"/>
      <c r="M49" s="513"/>
      <c r="N49" s="513"/>
      <c r="O49" s="513"/>
      <c r="P49" s="513"/>
      <c r="Q49" s="513"/>
      <c r="S49" s="12"/>
      <c r="Z49" s="312"/>
      <c r="AA49" s="312"/>
      <c r="AB49" s="56"/>
    </row>
    <row r="50" spans="2:28" x14ac:dyDescent="0.3">
      <c r="B50" s="353" t="s">
        <v>85</v>
      </c>
      <c r="C50" s="240">
        <v>12667729</v>
      </c>
      <c r="D50" s="240">
        <v>15248528</v>
      </c>
      <c r="E50" s="240">
        <f t="shared" si="4"/>
        <v>27916257</v>
      </c>
      <c r="F50" s="241">
        <f t="shared" si="5"/>
        <v>-8.9092408366102122E-3</v>
      </c>
      <c r="G50" s="241">
        <f t="shared" si="6"/>
        <v>1.0724322280323035E-2</v>
      </c>
      <c r="I50" s="513"/>
      <c r="J50" s="513"/>
      <c r="K50" s="513"/>
      <c r="L50" s="513"/>
      <c r="M50" s="513"/>
      <c r="N50" s="513"/>
      <c r="O50" s="513"/>
      <c r="P50" s="513"/>
      <c r="Q50" s="513"/>
      <c r="S50" s="12"/>
      <c r="Z50" s="312"/>
      <c r="AA50" s="312"/>
      <c r="AB50" s="56"/>
    </row>
    <row r="51" spans="2:28" x14ac:dyDescent="0.3">
      <c r="B51" s="353" t="s">
        <v>86</v>
      </c>
      <c r="C51" s="240">
        <v>7794768</v>
      </c>
      <c r="D51" s="240">
        <v>10706469</v>
      </c>
      <c r="E51" s="240">
        <f t="shared" si="4"/>
        <v>18501237</v>
      </c>
      <c r="F51" s="241">
        <f t="shared" si="5"/>
        <v>-5.4820769671898185E-3</v>
      </c>
      <c r="G51" s="241">
        <f t="shared" si="6"/>
        <v>7.5298824935946529E-3</v>
      </c>
      <c r="I51" s="513"/>
      <c r="J51" s="513"/>
      <c r="K51" s="513"/>
      <c r="L51" s="513"/>
      <c r="M51" s="513"/>
      <c r="N51" s="513"/>
      <c r="O51" s="513"/>
      <c r="P51" s="513"/>
      <c r="Q51" s="513"/>
      <c r="S51" s="12"/>
      <c r="Z51" s="312"/>
      <c r="AA51" s="312"/>
      <c r="AB51" s="56"/>
    </row>
    <row r="52" spans="2:28" x14ac:dyDescent="0.3">
      <c r="B52" s="353" t="s">
        <v>87</v>
      </c>
      <c r="C52" s="240">
        <v>3439009</v>
      </c>
      <c r="D52" s="240">
        <v>5836400</v>
      </c>
      <c r="E52" s="240">
        <f t="shared" si="4"/>
        <v>9275409</v>
      </c>
      <c r="F52" s="241">
        <f t="shared" si="5"/>
        <v>-2.4186623679958775E-3</v>
      </c>
      <c r="G52" s="241">
        <f t="shared" si="6"/>
        <v>4.104752573945325E-3</v>
      </c>
      <c r="I52" s="513"/>
      <c r="J52" s="513"/>
      <c r="K52" s="513"/>
      <c r="L52" s="513"/>
      <c r="M52" s="513"/>
      <c r="N52" s="513"/>
      <c r="O52" s="513"/>
      <c r="P52" s="513"/>
      <c r="Q52" s="513"/>
      <c r="S52" s="12"/>
      <c r="Z52" s="312"/>
      <c r="AA52" s="312"/>
      <c r="AB52" s="56"/>
    </row>
    <row r="53" spans="2:28" x14ac:dyDescent="0.3">
      <c r="B53" s="353" t="s">
        <v>88</v>
      </c>
      <c r="C53" s="240">
        <v>894973</v>
      </c>
      <c r="D53" s="240">
        <v>2092884</v>
      </c>
      <c r="E53" s="240">
        <f t="shared" si="4"/>
        <v>2987857</v>
      </c>
      <c r="F53" s="241">
        <f t="shared" si="5"/>
        <v>-6.2943642062942391E-4</v>
      </c>
      <c r="G53" s="241">
        <f t="shared" si="6"/>
        <v>1.4719297830801501E-3</v>
      </c>
      <c r="I53" s="513"/>
      <c r="J53" s="513"/>
      <c r="K53" s="513"/>
      <c r="L53" s="513"/>
      <c r="M53" s="513"/>
      <c r="N53" s="513"/>
      <c r="O53" s="513"/>
      <c r="P53" s="513"/>
      <c r="Q53" s="513"/>
      <c r="S53" s="12"/>
      <c r="Z53" s="312"/>
      <c r="AA53" s="312"/>
      <c r="AB53" s="56"/>
    </row>
    <row r="54" spans="2:28" x14ac:dyDescent="0.3">
      <c r="B54" s="353" t="s">
        <v>89</v>
      </c>
      <c r="C54" s="240">
        <v>94904</v>
      </c>
      <c r="D54" s="240">
        <v>391844</v>
      </c>
      <c r="E54" s="240">
        <f t="shared" si="4"/>
        <v>486748</v>
      </c>
      <c r="F54" s="241">
        <f t="shared" si="5"/>
        <v>-6.6746185709976545E-5</v>
      </c>
      <c r="G54" s="241">
        <f t="shared" si="6"/>
        <v>2.7558472133250495E-4</v>
      </c>
      <c r="I54" s="513"/>
      <c r="J54" s="513"/>
      <c r="K54" s="513"/>
      <c r="L54" s="513"/>
      <c r="M54" s="513"/>
      <c r="N54" s="513"/>
      <c r="O54" s="513"/>
      <c r="P54" s="513"/>
      <c r="Q54" s="513"/>
      <c r="S54" s="12"/>
      <c r="Z54" s="312"/>
      <c r="AA54" s="312"/>
      <c r="AB54" s="56"/>
    </row>
    <row r="55" spans="2:28" x14ac:dyDescent="0.3">
      <c r="B55" s="356" t="s">
        <v>90</v>
      </c>
      <c r="C55" s="240">
        <v>1678</v>
      </c>
      <c r="D55" s="240">
        <v>29658</v>
      </c>
      <c r="E55" s="240">
        <f t="shared" si="4"/>
        <v>31336</v>
      </c>
      <c r="F55" s="241">
        <f t="shared" si="5"/>
        <v>-1.1801409805839654E-6</v>
      </c>
      <c r="G55" s="241">
        <f t="shared" si="6"/>
        <v>2.0858534685434592E-5</v>
      </c>
      <c r="I55" s="513"/>
      <c r="J55" s="513"/>
      <c r="K55" s="513"/>
      <c r="L55" s="513"/>
      <c r="M55" s="513"/>
      <c r="N55" s="513"/>
      <c r="O55" s="513"/>
      <c r="P55" s="513"/>
      <c r="Q55" s="513"/>
      <c r="S55" s="12"/>
      <c r="Z55" s="312"/>
      <c r="AA55" s="312"/>
      <c r="AB55" s="56"/>
    </row>
    <row r="56" spans="2:28" x14ac:dyDescent="0.3">
      <c r="B56" s="12"/>
      <c r="C56" s="240"/>
      <c r="D56" s="240"/>
      <c r="E56" s="240"/>
      <c r="I56" s="513"/>
      <c r="J56" s="513"/>
      <c r="K56" s="513"/>
      <c r="L56" s="513"/>
      <c r="M56" s="513"/>
      <c r="N56" s="513"/>
      <c r="O56" s="513"/>
      <c r="P56" s="513"/>
      <c r="Q56" s="513"/>
      <c r="S56" s="12"/>
      <c r="Z56" s="312"/>
      <c r="AA56" s="312"/>
      <c r="AB56" s="56"/>
    </row>
    <row r="57" spans="2:28" x14ac:dyDescent="0.3">
      <c r="B57" s="15" t="s">
        <v>93</v>
      </c>
      <c r="C57" s="239">
        <f>SUM(C35:C55)</f>
        <v>726781911</v>
      </c>
      <c r="D57" s="239">
        <f>SUM(D35:D55)</f>
        <v>695082110</v>
      </c>
      <c r="E57" s="239">
        <f>SUM(E35:E55)</f>
        <v>1421864021</v>
      </c>
      <c r="F57" s="239"/>
      <c r="G57" s="239"/>
      <c r="I57" s="513"/>
      <c r="J57" s="513"/>
      <c r="K57" s="513"/>
      <c r="L57" s="513"/>
      <c r="M57" s="513"/>
      <c r="N57" s="513"/>
      <c r="O57" s="513"/>
      <c r="P57" s="513"/>
      <c r="Q57" s="513"/>
      <c r="S57" s="12"/>
      <c r="Z57" s="312"/>
      <c r="AA57" s="312"/>
      <c r="AB57" s="56"/>
    </row>
    <row r="58" spans="2:28" x14ac:dyDescent="0.3">
      <c r="I58" s="513"/>
      <c r="J58" s="513"/>
      <c r="K58" s="513"/>
      <c r="L58" s="513"/>
      <c r="M58" s="513"/>
      <c r="N58" s="513"/>
      <c r="O58" s="513"/>
      <c r="P58" s="513"/>
      <c r="Q58" s="513"/>
      <c r="S58" s="12"/>
      <c r="Z58" s="312"/>
      <c r="AA58" s="312"/>
      <c r="AB58" s="56"/>
    </row>
    <row r="59" spans="2:28" x14ac:dyDescent="0.3">
      <c r="B59" s="15" t="s">
        <v>188</v>
      </c>
      <c r="C59" s="261">
        <f>SUM(C35:C37)</f>
        <v>139405036</v>
      </c>
      <c r="D59" s="261">
        <f>SUM(D35:D37)</f>
        <v>120248818</v>
      </c>
      <c r="E59" s="261">
        <f>SUM(E35:E37)</f>
        <v>259653854</v>
      </c>
      <c r="F59" s="263">
        <f>E59/$E$57</f>
        <v>0.18261510957804875</v>
      </c>
      <c r="I59" s="513"/>
      <c r="J59" s="513"/>
      <c r="K59" s="513"/>
      <c r="L59" s="513"/>
      <c r="M59" s="513"/>
      <c r="N59" s="513"/>
      <c r="O59" s="513"/>
      <c r="P59" s="513"/>
      <c r="Q59" s="513"/>
      <c r="S59" s="12"/>
      <c r="Z59" s="312"/>
      <c r="AA59" s="312"/>
      <c r="AB59" s="56"/>
    </row>
    <row r="60" spans="2:28" x14ac:dyDescent="0.3">
      <c r="B60" s="15" t="s">
        <v>189</v>
      </c>
      <c r="C60" s="262">
        <f>SUM(C38:C47)</f>
        <v>509629124</v>
      </c>
      <c r="D60" s="262">
        <f>SUM(D38:D47)</f>
        <v>481642906</v>
      </c>
      <c r="E60" s="262">
        <f>SUM(E38:E47)</f>
        <v>991272030</v>
      </c>
      <c r="F60" s="263">
        <f t="shared" ref="F60:F61" si="7">E60/$E$57</f>
        <v>0.69716373391517161</v>
      </c>
      <c r="I60" s="513"/>
      <c r="J60" s="513"/>
      <c r="K60" s="513"/>
      <c r="L60" s="513"/>
      <c r="M60" s="513"/>
      <c r="N60" s="513"/>
      <c r="O60" s="513"/>
      <c r="P60" s="513"/>
      <c r="Q60" s="513"/>
      <c r="S60" s="12"/>
      <c r="Z60" s="312"/>
      <c r="AA60" s="312"/>
      <c r="AB60" s="56"/>
    </row>
    <row r="61" spans="2:28" x14ac:dyDescent="0.3">
      <c r="B61" s="15" t="s">
        <v>190</v>
      </c>
      <c r="C61" s="261">
        <f>SUM(C48:C55)</f>
        <v>77747751</v>
      </c>
      <c r="D61" s="261">
        <f>SUM(D48:D55)</f>
        <v>93190386</v>
      </c>
      <c r="E61" s="261">
        <f>SUM(E48:E55)</f>
        <v>170938137</v>
      </c>
      <c r="F61" s="263">
        <f t="shared" si="7"/>
        <v>0.12022115650677963</v>
      </c>
      <c r="I61" s="513"/>
      <c r="J61" s="513"/>
      <c r="K61" s="513"/>
      <c r="L61" s="513"/>
      <c r="M61" s="513"/>
      <c r="N61" s="513"/>
      <c r="O61" s="513"/>
      <c r="P61" s="513"/>
      <c r="Q61" s="513"/>
      <c r="S61" s="12"/>
      <c r="Z61" s="312"/>
      <c r="AA61" s="312"/>
      <c r="AB61" s="56"/>
    </row>
    <row r="62" spans="2:28" x14ac:dyDescent="0.3">
      <c r="F62" s="265"/>
      <c r="S62" s="12"/>
      <c r="Z62" s="312"/>
      <c r="AA62" s="312"/>
      <c r="AB62" s="56"/>
    </row>
    <row r="63" spans="2:28" x14ac:dyDescent="0.3">
      <c r="F63" s="265"/>
      <c r="S63" s="12"/>
      <c r="Z63" s="312"/>
      <c r="AA63" s="312"/>
      <c r="AB63" s="56"/>
    </row>
    <row r="64" spans="2:28" ht="21" x14ac:dyDescent="0.4">
      <c r="B64" s="553">
        <v>2023</v>
      </c>
      <c r="C64" s="556"/>
      <c r="D64" s="556"/>
      <c r="E64" s="556"/>
      <c r="F64" s="556"/>
      <c r="G64" s="557"/>
      <c r="S64" s="12"/>
      <c r="Z64" s="312"/>
      <c r="AA64" s="312"/>
      <c r="AB64" s="56"/>
    </row>
    <row r="65" spans="2:28" x14ac:dyDescent="0.3">
      <c r="B65" s="353" t="s">
        <v>69</v>
      </c>
      <c r="C65" s="415" t="s">
        <v>70</v>
      </c>
      <c r="D65" s="415" t="s">
        <v>71</v>
      </c>
      <c r="E65" s="415" t="s">
        <v>40</v>
      </c>
      <c r="F65" s="415" t="s">
        <v>95</v>
      </c>
      <c r="G65" s="416" t="s">
        <v>94</v>
      </c>
      <c r="I65" s="513"/>
      <c r="J65" s="513"/>
      <c r="K65" s="513"/>
      <c r="L65" s="513"/>
      <c r="M65" s="513"/>
      <c r="N65" s="513"/>
      <c r="O65" s="513"/>
      <c r="P65" s="513"/>
      <c r="Q65" s="513"/>
      <c r="S65" s="12"/>
      <c r="Z65" s="312"/>
      <c r="AA65" s="312"/>
      <c r="AB65" s="56"/>
    </row>
    <row r="66" spans="2:28" x14ac:dyDescent="0.3">
      <c r="B66" s="353" t="s">
        <v>72</v>
      </c>
      <c r="C66" s="238">
        <v>32318569</v>
      </c>
      <c r="D66" s="238">
        <v>28826052</v>
      </c>
      <c r="E66" s="238">
        <f t="shared" ref="E66:E86" si="8">SUM(C66:D66)</f>
        <v>61144621</v>
      </c>
      <c r="F66" s="241">
        <f>-C66/$E$88</f>
        <v>-2.266901774803436E-2</v>
      </c>
      <c r="G66" s="241">
        <f>D66/$E$88</f>
        <v>2.0219282740945657E-2</v>
      </c>
      <c r="I66" s="513"/>
      <c r="J66" s="513"/>
      <c r="K66" s="513"/>
      <c r="L66" s="513"/>
      <c r="M66" s="513"/>
      <c r="N66" s="513"/>
      <c r="O66" s="513"/>
      <c r="P66" s="513"/>
      <c r="Q66" s="513"/>
    </row>
    <row r="67" spans="2:28" x14ac:dyDescent="0.3">
      <c r="B67" s="417" t="s">
        <v>91</v>
      </c>
      <c r="C67" s="238">
        <v>47383460</v>
      </c>
      <c r="D67" s="238">
        <v>41333615</v>
      </c>
      <c r="E67" s="238">
        <f t="shared" si="8"/>
        <v>88717075</v>
      </c>
      <c r="F67" s="241">
        <f t="shared" ref="F67:F86" si="9">-C67/$E$88</f>
        <v>-3.3235892830009772E-2</v>
      </c>
      <c r="G67" s="241">
        <f t="shared" ref="G67:G86" si="10">D67/$E$88</f>
        <v>2.899238676147509E-2</v>
      </c>
      <c r="I67" s="513"/>
      <c r="J67" s="513"/>
      <c r="K67" s="513"/>
      <c r="L67" s="513"/>
      <c r="M67" s="513"/>
      <c r="N67" s="513"/>
      <c r="O67" s="513"/>
      <c r="P67" s="513"/>
      <c r="Q67" s="513"/>
    </row>
    <row r="68" spans="2:28" x14ac:dyDescent="0.3">
      <c r="B68" s="417" t="s">
        <v>92</v>
      </c>
      <c r="C68" s="238">
        <v>48174207</v>
      </c>
      <c r="D68" s="238">
        <v>41305036</v>
      </c>
      <c r="E68" s="238">
        <f t="shared" si="8"/>
        <v>89479243</v>
      </c>
      <c r="F68" s="241">
        <f t="shared" si="9"/>
        <v>-3.379054170005117E-2</v>
      </c>
      <c r="G68" s="241">
        <f t="shared" si="10"/>
        <v>2.897234076691942E-2</v>
      </c>
      <c r="I68" s="513"/>
      <c r="J68" s="513"/>
      <c r="K68" s="513"/>
      <c r="L68" s="513"/>
      <c r="M68" s="513"/>
      <c r="N68" s="513"/>
      <c r="O68" s="513"/>
      <c r="P68" s="513"/>
      <c r="Q68" s="513"/>
    </row>
    <row r="69" spans="2:28" x14ac:dyDescent="0.3">
      <c r="B69" s="353" t="s">
        <v>73</v>
      </c>
      <c r="C69" s="238">
        <v>44185169</v>
      </c>
      <c r="D69" s="238">
        <v>37675535</v>
      </c>
      <c r="E69" s="238">
        <f t="shared" si="8"/>
        <v>81860704</v>
      </c>
      <c r="F69" s="241">
        <f t="shared" si="9"/>
        <v>-3.0992534980769031E-2</v>
      </c>
      <c r="G69" s="241">
        <f t="shared" si="10"/>
        <v>2.6426521903915045E-2</v>
      </c>
      <c r="I69" s="513"/>
      <c r="J69" s="513"/>
      <c r="K69" s="513"/>
      <c r="L69" s="513"/>
      <c r="M69" s="513"/>
      <c r="N69" s="513"/>
      <c r="O69" s="513"/>
      <c r="P69" s="513"/>
      <c r="Q69" s="513"/>
    </row>
    <row r="70" spans="2:28" x14ac:dyDescent="0.3">
      <c r="B70" s="353" t="s">
        <v>74</v>
      </c>
      <c r="C70" s="238">
        <v>42752184</v>
      </c>
      <c r="D70" s="238">
        <v>36683449</v>
      </c>
      <c r="E70" s="238">
        <f t="shared" si="8"/>
        <v>79435633</v>
      </c>
      <c r="F70" s="241">
        <f t="shared" si="9"/>
        <v>-2.9987405007419438E-2</v>
      </c>
      <c r="G70" s="241">
        <f t="shared" si="10"/>
        <v>2.5730649040807262E-2</v>
      </c>
      <c r="I70" s="513"/>
      <c r="J70" s="513"/>
      <c r="K70" s="513"/>
      <c r="L70" s="513"/>
      <c r="M70" s="513"/>
      <c r="N70" s="513"/>
      <c r="O70" s="513"/>
      <c r="P70" s="513"/>
      <c r="Q70" s="513"/>
    </row>
    <row r="71" spans="2:28" x14ac:dyDescent="0.3">
      <c r="B71" s="353" t="s">
        <v>75</v>
      </c>
      <c r="C71" s="238">
        <v>46002635</v>
      </c>
      <c r="D71" s="238">
        <v>40232687</v>
      </c>
      <c r="E71" s="238">
        <f t="shared" si="8"/>
        <v>86235322</v>
      </c>
      <c r="F71" s="241">
        <f t="shared" si="9"/>
        <v>-3.2267349128958858E-2</v>
      </c>
      <c r="G71" s="241">
        <f t="shared" si="10"/>
        <v>2.8220169514748976E-2</v>
      </c>
      <c r="I71" s="513"/>
      <c r="J71" s="513"/>
      <c r="K71" s="513"/>
      <c r="L71" s="513"/>
      <c r="M71" s="513"/>
      <c r="N71" s="513"/>
      <c r="O71" s="513"/>
      <c r="P71" s="513"/>
      <c r="Q71" s="513"/>
    </row>
    <row r="72" spans="2:28" x14ac:dyDescent="0.3">
      <c r="B72" s="353" t="s">
        <v>76</v>
      </c>
      <c r="C72" s="238">
        <v>59129589</v>
      </c>
      <c r="D72" s="238">
        <v>53395144</v>
      </c>
      <c r="E72" s="238">
        <f t="shared" si="8"/>
        <v>112524733</v>
      </c>
      <c r="F72" s="241">
        <f t="shared" si="9"/>
        <v>-4.1474908820219647E-2</v>
      </c>
      <c r="G72" s="241">
        <f t="shared" si="10"/>
        <v>3.7452631859871348E-2</v>
      </c>
      <c r="I72" s="513"/>
      <c r="J72" s="513"/>
      <c r="K72" s="513"/>
      <c r="L72" s="513"/>
      <c r="M72" s="513"/>
      <c r="N72" s="513"/>
      <c r="O72" s="513"/>
      <c r="P72" s="513"/>
      <c r="Q72" s="513"/>
    </row>
    <row r="73" spans="2:28" x14ac:dyDescent="0.3">
      <c r="B73" s="353" t="s">
        <v>77</v>
      </c>
      <c r="C73" s="238">
        <v>58979445</v>
      </c>
      <c r="D73" s="238">
        <v>54848838</v>
      </c>
      <c r="E73" s="238">
        <f t="shared" si="8"/>
        <v>113828283</v>
      </c>
      <c r="F73" s="241">
        <f t="shared" si="9"/>
        <v>-4.1369594225357451E-2</v>
      </c>
      <c r="G73" s="241">
        <f t="shared" si="10"/>
        <v>3.8472287621430935E-2</v>
      </c>
      <c r="I73" s="513"/>
      <c r="J73" s="513"/>
      <c r="K73" s="513"/>
      <c r="L73" s="513"/>
      <c r="M73" s="513"/>
      <c r="N73" s="513"/>
      <c r="O73" s="513"/>
      <c r="P73" s="513"/>
      <c r="Q73" s="513"/>
    </row>
    <row r="74" spans="2:28" x14ac:dyDescent="0.3">
      <c r="B74" s="353" t="s">
        <v>78</v>
      </c>
      <c r="C74" s="238">
        <v>51128552</v>
      </c>
      <c r="D74" s="238">
        <v>48550099</v>
      </c>
      <c r="E74" s="238">
        <f t="shared" si="8"/>
        <v>99678651</v>
      </c>
      <c r="F74" s="241">
        <f t="shared" si="9"/>
        <v>-3.5862789986750271E-2</v>
      </c>
      <c r="G74" s="241">
        <f t="shared" si="10"/>
        <v>3.4054201344738536E-2</v>
      </c>
      <c r="I74" s="513"/>
      <c r="J74" s="513"/>
      <c r="K74" s="513"/>
      <c r="L74" s="513"/>
      <c r="M74" s="513"/>
      <c r="N74" s="513"/>
      <c r="O74" s="513"/>
      <c r="P74" s="513"/>
      <c r="Q74" s="513"/>
    </row>
    <row r="75" spans="2:28" x14ac:dyDescent="0.3">
      <c r="B75" s="353" t="s">
        <v>79</v>
      </c>
      <c r="C75" s="238">
        <v>50073949</v>
      </c>
      <c r="D75" s="238">
        <v>48295878</v>
      </c>
      <c r="E75" s="238">
        <f t="shared" si="8"/>
        <v>98369827</v>
      </c>
      <c r="F75" s="241">
        <f t="shared" si="9"/>
        <v>-3.5123066203678985E-2</v>
      </c>
      <c r="G75" s="241">
        <f t="shared" si="10"/>
        <v>3.3875884651294499E-2</v>
      </c>
      <c r="I75" s="513"/>
      <c r="J75" s="513"/>
      <c r="K75" s="513"/>
      <c r="L75" s="513"/>
      <c r="M75" s="513"/>
      <c r="N75" s="513"/>
      <c r="O75" s="513"/>
      <c r="P75" s="513"/>
      <c r="Q75" s="513"/>
    </row>
    <row r="76" spans="2:28" x14ac:dyDescent="0.3">
      <c r="B76" s="353" t="s">
        <v>80</v>
      </c>
      <c r="C76" s="238">
        <v>61710010</v>
      </c>
      <c r="D76" s="238">
        <v>60666383</v>
      </c>
      <c r="E76" s="238">
        <f t="shared" si="8"/>
        <v>122376393</v>
      </c>
      <c r="F76" s="241">
        <f t="shared" si="9"/>
        <v>-4.3284877864529767E-2</v>
      </c>
      <c r="G76" s="241">
        <f t="shared" si="10"/>
        <v>4.255285291053728E-2</v>
      </c>
      <c r="I76" s="513"/>
      <c r="J76" s="513"/>
      <c r="K76" s="513"/>
      <c r="L76" s="513"/>
      <c r="M76" s="513"/>
      <c r="N76" s="513"/>
      <c r="O76" s="513"/>
      <c r="P76" s="513"/>
      <c r="Q76" s="513"/>
    </row>
    <row r="77" spans="2:28" x14ac:dyDescent="0.3">
      <c r="B77" s="353" t="s">
        <v>81</v>
      </c>
      <c r="C77" s="238">
        <v>56752851</v>
      </c>
      <c r="D77" s="238">
        <v>57199238</v>
      </c>
      <c r="E77" s="238">
        <f t="shared" si="8"/>
        <v>113952089</v>
      </c>
      <c r="F77" s="241">
        <f t="shared" si="9"/>
        <v>-3.9807807906672772E-2</v>
      </c>
      <c r="G77" s="241">
        <f t="shared" si="10"/>
        <v>4.0120914431453984E-2</v>
      </c>
      <c r="I77" s="513"/>
      <c r="J77" s="513"/>
      <c r="K77" s="513"/>
      <c r="L77" s="513"/>
      <c r="M77" s="513"/>
      <c r="N77" s="513"/>
      <c r="O77" s="513"/>
      <c r="P77" s="513"/>
      <c r="Q77" s="513"/>
    </row>
    <row r="78" spans="2:28" x14ac:dyDescent="0.3">
      <c r="B78" s="353" t="s">
        <v>82</v>
      </c>
      <c r="C78" s="238">
        <v>36656033</v>
      </c>
      <c r="D78" s="238">
        <v>38017746</v>
      </c>
      <c r="E78" s="238">
        <f t="shared" si="8"/>
        <v>74673779</v>
      </c>
      <c r="F78" s="241">
        <f t="shared" si="9"/>
        <v>-2.5711418802284631E-2</v>
      </c>
      <c r="G78" s="241">
        <f t="shared" si="10"/>
        <v>2.6666556889145134E-2</v>
      </c>
      <c r="I78" s="513"/>
      <c r="J78" s="513"/>
      <c r="K78" s="513"/>
      <c r="L78" s="513"/>
      <c r="M78" s="513"/>
      <c r="N78" s="513"/>
      <c r="O78" s="513"/>
      <c r="P78" s="513"/>
      <c r="Q78" s="513"/>
    </row>
    <row r="79" spans="2:28" x14ac:dyDescent="0.3">
      <c r="B79" s="353" t="s">
        <v>83</v>
      </c>
      <c r="C79" s="238">
        <v>36253701</v>
      </c>
      <c r="D79" s="238">
        <v>39813049</v>
      </c>
      <c r="E79" s="238">
        <f t="shared" si="8"/>
        <v>76066750</v>
      </c>
      <c r="F79" s="241">
        <f t="shared" si="9"/>
        <v>-2.5429213508832368E-2</v>
      </c>
      <c r="G79" s="241">
        <f t="shared" si="10"/>
        <v>2.7925825378727679E-2</v>
      </c>
      <c r="I79" s="513"/>
      <c r="J79" s="513"/>
      <c r="K79" s="513"/>
      <c r="L79" s="513"/>
      <c r="M79" s="513"/>
      <c r="N79" s="513"/>
      <c r="O79" s="513"/>
      <c r="P79" s="513"/>
      <c r="Q79" s="513"/>
    </row>
    <row r="80" spans="2:28" x14ac:dyDescent="0.3">
      <c r="B80" s="353" t="s">
        <v>84</v>
      </c>
      <c r="C80" s="238">
        <v>26850709</v>
      </c>
      <c r="D80" s="238">
        <v>31682096</v>
      </c>
      <c r="E80" s="238">
        <f t="shared" si="8"/>
        <v>58532805</v>
      </c>
      <c r="F80" s="241">
        <f t="shared" si="9"/>
        <v>-1.8833729886626661E-2</v>
      </c>
      <c r="G80" s="241">
        <f t="shared" si="10"/>
        <v>2.2222580353694756E-2</v>
      </c>
      <c r="I80" s="513"/>
      <c r="J80" s="513"/>
      <c r="K80" s="513"/>
      <c r="L80" s="513"/>
      <c r="M80" s="513"/>
      <c r="N80" s="513"/>
      <c r="O80" s="513"/>
      <c r="P80" s="513"/>
      <c r="Q80" s="513"/>
    </row>
    <row r="81" spans="2:17" x14ac:dyDescent="0.3">
      <c r="B81" s="353" t="s">
        <v>85</v>
      </c>
      <c r="C81" s="238">
        <v>15120451</v>
      </c>
      <c r="D81" s="238">
        <v>18452294</v>
      </c>
      <c r="E81" s="238">
        <f t="shared" si="8"/>
        <v>33572745</v>
      </c>
      <c r="F81" s="241">
        <f t="shared" si="9"/>
        <v>-1.060584619564325E-2</v>
      </c>
      <c r="G81" s="241">
        <f t="shared" si="10"/>
        <v>1.2942880613864678E-2</v>
      </c>
      <c r="I81" s="513"/>
      <c r="J81" s="513"/>
      <c r="K81" s="513"/>
      <c r="L81" s="513"/>
      <c r="M81" s="513"/>
      <c r="N81" s="513"/>
      <c r="O81" s="513"/>
      <c r="P81" s="513"/>
      <c r="Q81" s="513"/>
    </row>
    <row r="82" spans="2:17" x14ac:dyDescent="0.3">
      <c r="B82" s="353" t="s">
        <v>86</v>
      </c>
      <c r="C82" s="238">
        <v>8451478</v>
      </c>
      <c r="D82" s="238">
        <v>11610011</v>
      </c>
      <c r="E82" s="238">
        <f t="shared" si="8"/>
        <v>20061489</v>
      </c>
      <c r="F82" s="241">
        <f t="shared" si="9"/>
        <v>-5.9280689308713495E-3</v>
      </c>
      <c r="G82" s="241">
        <f t="shared" si="10"/>
        <v>8.1435395674194031E-3</v>
      </c>
      <c r="I82" s="513"/>
      <c r="J82" s="513"/>
      <c r="K82" s="513"/>
      <c r="L82" s="513"/>
      <c r="M82" s="513"/>
      <c r="N82" s="513"/>
      <c r="O82" s="513"/>
      <c r="P82" s="513"/>
      <c r="Q82" s="513"/>
    </row>
    <row r="83" spans="2:17" x14ac:dyDescent="0.3">
      <c r="B83" s="353" t="s">
        <v>87</v>
      </c>
      <c r="C83" s="238">
        <v>3999237</v>
      </c>
      <c r="D83" s="238">
        <v>6746941</v>
      </c>
      <c r="E83" s="238">
        <f t="shared" si="8"/>
        <v>10746178</v>
      </c>
      <c r="F83" s="241">
        <f t="shared" si="9"/>
        <v>-2.8051605419656942E-3</v>
      </c>
      <c r="G83" s="241">
        <f t="shared" si="10"/>
        <v>4.7324658859103788E-3</v>
      </c>
      <c r="I83" s="513"/>
      <c r="J83" s="513"/>
      <c r="K83" s="513"/>
      <c r="L83" s="513"/>
      <c r="M83" s="513"/>
      <c r="N83" s="513"/>
      <c r="O83" s="513"/>
      <c r="P83" s="513"/>
      <c r="Q83" s="513"/>
    </row>
    <row r="84" spans="2:17" x14ac:dyDescent="0.3">
      <c r="B84" s="353" t="s">
        <v>88</v>
      </c>
      <c r="C84" s="238">
        <v>1112028</v>
      </c>
      <c r="D84" s="238">
        <v>2584086</v>
      </c>
      <c r="E84" s="238">
        <f t="shared" si="8"/>
        <v>3696114</v>
      </c>
      <c r="F84" s="241">
        <f t="shared" si="9"/>
        <v>-7.8000305237249689E-4</v>
      </c>
      <c r="G84" s="241">
        <f t="shared" si="10"/>
        <v>1.8125397630212872E-3</v>
      </c>
      <c r="I84" s="513"/>
      <c r="J84" s="513"/>
      <c r="K84" s="513"/>
      <c r="L84" s="513"/>
      <c r="M84" s="513"/>
      <c r="N84" s="513"/>
      <c r="O84" s="513"/>
      <c r="P84" s="513"/>
      <c r="Q84" s="513"/>
    </row>
    <row r="85" spans="2:17" x14ac:dyDescent="0.3">
      <c r="B85" s="353" t="s">
        <v>89</v>
      </c>
      <c r="C85" s="238">
        <v>134381</v>
      </c>
      <c r="D85" s="238">
        <v>532052</v>
      </c>
      <c r="E85" s="238">
        <f t="shared" si="8"/>
        <v>666433</v>
      </c>
      <c r="F85" s="241">
        <f t="shared" si="9"/>
        <v>-9.4258049420399933E-5</v>
      </c>
      <c r="G85" s="241">
        <f t="shared" si="10"/>
        <v>3.7319400592511313E-4</v>
      </c>
      <c r="I85" s="513"/>
      <c r="J85" s="513"/>
      <c r="K85" s="513"/>
      <c r="L85" s="513"/>
      <c r="M85" s="513"/>
      <c r="N85" s="513"/>
      <c r="O85" s="513"/>
      <c r="P85" s="513"/>
      <c r="Q85" s="513"/>
    </row>
    <row r="86" spans="2:17" x14ac:dyDescent="0.3">
      <c r="B86" s="356" t="s">
        <v>90</v>
      </c>
      <c r="C86" s="238">
        <v>4165</v>
      </c>
      <c r="D86" s="238">
        <v>48312</v>
      </c>
      <c r="E86" s="238">
        <f t="shared" si="8"/>
        <v>52477</v>
      </c>
      <c r="F86" s="241">
        <f t="shared" si="9"/>
        <v>-2.9214306772234599E-6</v>
      </c>
      <c r="G86" s="241">
        <f t="shared" si="10"/>
        <v>3.3887193007927921E-5</v>
      </c>
      <c r="I86" s="513"/>
      <c r="J86" s="513"/>
      <c r="K86" s="513"/>
      <c r="L86" s="513"/>
      <c r="M86" s="513"/>
      <c r="N86" s="513"/>
      <c r="O86" s="513"/>
      <c r="P86" s="513"/>
      <c r="Q86" s="513"/>
    </row>
    <row r="87" spans="2:17" x14ac:dyDescent="0.3">
      <c r="C87" s="238"/>
      <c r="D87" s="238"/>
      <c r="I87" s="513"/>
      <c r="J87" s="513"/>
      <c r="K87" s="513"/>
      <c r="L87" s="513"/>
      <c r="M87" s="513"/>
      <c r="N87" s="513"/>
      <c r="O87" s="513"/>
      <c r="P87" s="513"/>
      <c r="Q87" s="513"/>
    </row>
    <row r="88" spans="2:17" x14ac:dyDescent="0.3">
      <c r="B88" s="15" t="s">
        <v>93</v>
      </c>
      <c r="C88" s="262">
        <f>SUM(C66:C86)</f>
        <v>727172803</v>
      </c>
      <c r="D88" s="262">
        <f>SUM(D66:D86)</f>
        <v>698498541</v>
      </c>
      <c r="E88" s="239">
        <f>SUM(E66:E86)</f>
        <v>1425671344</v>
      </c>
      <c r="I88" s="513"/>
      <c r="J88" s="513"/>
      <c r="K88" s="513"/>
      <c r="L88" s="513"/>
      <c r="M88" s="513"/>
      <c r="N88" s="513"/>
      <c r="O88" s="513"/>
      <c r="P88" s="513"/>
      <c r="Q88" s="513"/>
    </row>
    <row r="89" spans="2:17" x14ac:dyDescent="0.3">
      <c r="I89" s="513"/>
      <c r="J89" s="513"/>
      <c r="K89" s="513"/>
      <c r="L89" s="513"/>
      <c r="M89" s="513"/>
      <c r="N89" s="513"/>
      <c r="O89" s="513"/>
      <c r="P89" s="513"/>
      <c r="Q89" s="513"/>
    </row>
    <row r="90" spans="2:17" x14ac:dyDescent="0.3">
      <c r="B90" s="15" t="s">
        <v>188</v>
      </c>
      <c r="C90" s="261">
        <f>SUM(C66:C68)</f>
        <v>127876236</v>
      </c>
      <c r="D90" s="261">
        <f>SUM(D66:D68)</f>
        <v>111464703</v>
      </c>
      <c r="E90" s="261">
        <f>SUM(E66:E68)</f>
        <v>239340939</v>
      </c>
      <c r="F90" s="263">
        <f>E90/$E$88</f>
        <v>0.16787946254743547</v>
      </c>
      <c r="I90" s="513"/>
      <c r="J90" s="513"/>
      <c r="K90" s="513"/>
      <c r="L90" s="513"/>
      <c r="M90" s="513"/>
      <c r="N90" s="513"/>
      <c r="O90" s="513"/>
      <c r="P90" s="513"/>
      <c r="Q90" s="513"/>
    </row>
    <row r="91" spans="2:17" x14ac:dyDescent="0.3">
      <c r="B91" s="15" t="s">
        <v>189</v>
      </c>
      <c r="C91" s="262">
        <f>SUM(C69:C78)</f>
        <v>507370417</v>
      </c>
      <c r="D91" s="262">
        <f>SUM(D69:D78)</f>
        <v>475564997</v>
      </c>
      <c r="E91" s="262">
        <f>SUM(E69:E78)</f>
        <v>982935414</v>
      </c>
      <c r="F91" s="263">
        <f>E91/E88</f>
        <v>0.68945442309458382</v>
      </c>
      <c r="I91" s="513"/>
      <c r="J91" s="513"/>
      <c r="K91" s="513"/>
      <c r="L91" s="513"/>
      <c r="M91" s="513"/>
      <c r="N91" s="513"/>
      <c r="O91" s="513"/>
      <c r="P91" s="513"/>
      <c r="Q91" s="513"/>
    </row>
    <row r="92" spans="2:17" x14ac:dyDescent="0.3">
      <c r="B92" s="15" t="s">
        <v>190</v>
      </c>
      <c r="C92" s="261">
        <f>SUM(C79:C86)</f>
        <v>91926150</v>
      </c>
      <c r="D92" s="261">
        <f>SUM(D79:D86)</f>
        <v>111468841</v>
      </c>
      <c r="E92" s="261">
        <f>SUM(E79:E86)</f>
        <v>203394991</v>
      </c>
      <c r="F92" s="263">
        <f>E92/E88</f>
        <v>0.14266611435798068</v>
      </c>
      <c r="I92" s="513"/>
      <c r="J92" s="513"/>
      <c r="K92" s="513"/>
      <c r="L92" s="513"/>
      <c r="M92" s="513"/>
      <c r="N92" s="513"/>
      <c r="O92" s="513"/>
      <c r="P92" s="513"/>
      <c r="Q92" s="513"/>
    </row>
  </sheetData>
  <mergeCells count="6">
    <mergeCell ref="B2:G2"/>
    <mergeCell ref="I34:Q61"/>
    <mergeCell ref="I3:Q30"/>
    <mergeCell ref="I65:Q92"/>
    <mergeCell ref="B64:G64"/>
    <mergeCell ref="B33:G3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1F8CC-B357-8148-B3FC-B00F77030D50}">
  <dimension ref="B2:R69"/>
  <sheetViews>
    <sheetView zoomScale="116" workbookViewId="0">
      <selection activeCell="Q61" sqref="Q61"/>
    </sheetView>
  </sheetViews>
  <sheetFormatPr defaultColWidth="11.19921875" defaultRowHeight="15.6" x14ac:dyDescent="0.3"/>
  <cols>
    <col min="1" max="1" width="3" customWidth="1"/>
    <col min="2" max="2" width="8.19921875" customWidth="1"/>
    <col min="3" max="3" width="8" hidden="1" customWidth="1"/>
    <col min="4" max="4" width="7.19921875" hidden="1" customWidth="1"/>
    <col min="5" max="5" width="6.5" hidden="1" customWidth="1"/>
    <col min="6" max="6" width="8.19921875" bestFit="1" customWidth="1"/>
    <col min="7" max="7" width="7.296875" bestFit="1" customWidth="1"/>
    <col min="8" max="8" width="7.19921875" bestFit="1" customWidth="1"/>
    <col min="9" max="9" width="3.296875" customWidth="1"/>
    <col min="10" max="10" width="8" bestFit="1" customWidth="1"/>
    <col min="14" max="14" width="2.796875" customWidth="1"/>
  </cols>
  <sheetData>
    <row r="2" spans="2:13" ht="21" x14ac:dyDescent="0.4">
      <c r="B2" s="558" t="s">
        <v>96</v>
      </c>
      <c r="C2" s="559"/>
      <c r="D2" s="559"/>
      <c r="E2" s="559"/>
      <c r="F2" s="559"/>
      <c r="G2" s="559"/>
      <c r="H2" s="560"/>
      <c r="I2" s="359"/>
      <c r="J2" s="558" t="s">
        <v>97</v>
      </c>
      <c r="K2" s="559"/>
      <c r="L2" s="559"/>
      <c r="M2" s="560"/>
    </row>
    <row r="3" spans="2:13" x14ac:dyDescent="0.3">
      <c r="B3" s="371" t="s">
        <v>52</v>
      </c>
      <c r="C3" s="368" t="s">
        <v>53</v>
      </c>
      <c r="D3" s="368" t="s">
        <v>57</v>
      </c>
      <c r="E3" s="368" t="s">
        <v>59</v>
      </c>
      <c r="F3" s="368" t="s">
        <v>53</v>
      </c>
      <c r="G3" s="368" t="s">
        <v>57</v>
      </c>
      <c r="H3" s="369" t="s">
        <v>59</v>
      </c>
      <c r="I3" s="2"/>
      <c r="J3" s="370" t="s">
        <v>21</v>
      </c>
      <c r="K3" s="368" t="s">
        <v>53</v>
      </c>
      <c r="L3" s="368" t="s">
        <v>57</v>
      </c>
      <c r="M3" s="369" t="s">
        <v>59</v>
      </c>
    </row>
    <row r="4" spans="2:13" x14ac:dyDescent="0.3">
      <c r="B4" s="372">
        <v>1960</v>
      </c>
      <c r="C4" s="373">
        <v>23.175294197673626</v>
      </c>
      <c r="D4" s="373">
        <v>44.391537990612882</v>
      </c>
      <c r="E4" s="373">
        <v>32.433167811713489</v>
      </c>
      <c r="F4" s="382">
        <f>C4/100</f>
        <v>0.23175294197673627</v>
      </c>
      <c r="G4" s="382">
        <f>D4/100</f>
        <v>0.44391537990612884</v>
      </c>
      <c r="H4" s="383">
        <f>E4/100</f>
        <v>0.32433167811713487</v>
      </c>
      <c r="I4" s="360"/>
      <c r="J4" s="376">
        <f>Vekstregnskap!BS15</f>
        <v>-4.7862044345551323E-2</v>
      </c>
      <c r="K4" s="361">
        <f t="shared" ref="K4:K35" si="0">$J4*F4</f>
        <v>-1.1092169586102534E-2</v>
      </c>
      <c r="L4" s="361">
        <f t="shared" ref="L4:L35" si="1">$J4*G4</f>
        <v>-2.12466975987394E-2</v>
      </c>
      <c r="M4" s="377">
        <f t="shared" ref="M4:M35" si="2">$J4*H4</f>
        <v>-1.5523177160709388E-2</v>
      </c>
    </row>
    <row r="5" spans="2:13" x14ac:dyDescent="0.3">
      <c r="B5" s="372">
        <v>1961</v>
      </c>
      <c r="C5" s="373">
        <v>35.794855148908546</v>
      </c>
      <c r="D5" s="373">
        <v>31.932159376775139</v>
      </c>
      <c r="E5" s="373">
        <v>32.272985474316314</v>
      </c>
      <c r="F5" s="382">
        <f t="shared" ref="F5:F65" si="3">C5/100</f>
        <v>0.35794855148908544</v>
      </c>
      <c r="G5" s="382">
        <f t="shared" ref="G5:G65" si="4">D5/100</f>
        <v>0.31932159376775138</v>
      </c>
      <c r="H5" s="383">
        <f t="shared" ref="H5:H65" si="5">E5/100</f>
        <v>0.32272985474316312</v>
      </c>
      <c r="I5" s="360"/>
      <c r="J5" s="376">
        <f>Vekstregnskap!BS16</f>
        <v>-0.19061177410776323</v>
      </c>
      <c r="K5" s="361">
        <f t="shared" si="0"/>
        <v>-6.8229208438638611E-2</v>
      </c>
      <c r="L5" s="361">
        <f t="shared" si="1"/>
        <v>-6.0866455498989558E-2</v>
      </c>
      <c r="M5" s="377">
        <f t="shared" si="2"/>
        <v>-6.1516110170135051E-2</v>
      </c>
    </row>
    <row r="6" spans="2:13" x14ac:dyDescent="0.3">
      <c r="B6" s="372">
        <v>1962</v>
      </c>
      <c r="C6" s="373">
        <v>38.986405093787646</v>
      </c>
      <c r="D6" s="373">
        <v>31.311306143520905</v>
      </c>
      <c r="E6" s="373">
        <v>29.693684391670971</v>
      </c>
      <c r="F6" s="382">
        <f t="shared" si="3"/>
        <v>0.38986405093787646</v>
      </c>
      <c r="G6" s="382">
        <f t="shared" si="4"/>
        <v>0.31311306143520906</v>
      </c>
      <c r="H6" s="383">
        <f t="shared" si="5"/>
        <v>0.29693684391670971</v>
      </c>
      <c r="I6" s="360"/>
      <c r="J6" s="376">
        <f>Vekstregnskap!BS17</f>
        <v>5.9216472705461591E-2</v>
      </c>
      <c r="K6" s="361">
        <f t="shared" si="0"/>
        <v>2.3086373931203448E-2</v>
      </c>
      <c r="L6" s="361">
        <f t="shared" si="1"/>
        <v>1.8541451056201575E-2</v>
      </c>
      <c r="M6" s="377">
        <f t="shared" si="2"/>
        <v>1.7583552513039748E-2</v>
      </c>
    </row>
    <row r="7" spans="2:13" x14ac:dyDescent="0.3">
      <c r="B7" s="372">
        <v>1963</v>
      </c>
      <c r="C7" s="373">
        <v>39.854201714331488</v>
      </c>
      <c r="D7" s="373">
        <v>33.068973804373947</v>
      </c>
      <c r="E7" s="373">
        <v>27.068813586477606</v>
      </c>
      <c r="F7" s="382">
        <f t="shared" si="3"/>
        <v>0.39854201714331489</v>
      </c>
      <c r="G7" s="382">
        <f t="shared" si="4"/>
        <v>0.33068973804373947</v>
      </c>
      <c r="H7" s="383">
        <f t="shared" si="5"/>
        <v>0.27068813586477608</v>
      </c>
      <c r="I7" s="360"/>
      <c r="J7" s="376">
        <f>Vekstregnskap!BS18</f>
        <v>0.14553861502918031</v>
      </c>
      <c r="K7" s="361">
        <f t="shared" si="0"/>
        <v>5.8003253205973881E-2</v>
      </c>
      <c r="L7" s="361">
        <f t="shared" si="1"/>
        <v>4.812812647924828E-2</v>
      </c>
      <c r="M7" s="377">
        <f t="shared" si="2"/>
        <v>3.93955763985901E-2</v>
      </c>
    </row>
    <row r="8" spans="2:13" x14ac:dyDescent="0.3">
      <c r="B8" s="372">
        <v>1964</v>
      </c>
      <c r="C8" s="373">
        <v>38.029797945438467</v>
      </c>
      <c r="D8" s="373">
        <v>35.328933941084429</v>
      </c>
      <c r="E8" s="373">
        <v>26.641268113477107</v>
      </c>
      <c r="F8" s="382">
        <f t="shared" si="3"/>
        <v>0.38029797945438465</v>
      </c>
      <c r="G8" s="382">
        <f t="shared" si="4"/>
        <v>0.35328933941084428</v>
      </c>
      <c r="H8" s="383">
        <f t="shared" si="5"/>
        <v>0.26641268113477107</v>
      </c>
      <c r="I8" s="360"/>
      <c r="J8" s="376">
        <f>Vekstregnskap!BS19</f>
        <v>0.13912826787451082</v>
      </c>
      <c r="K8" s="361">
        <f t="shared" si="0"/>
        <v>5.2910199157664844E-2</v>
      </c>
      <c r="L8" s="361">
        <f t="shared" si="1"/>
        <v>4.9152533850760918E-2</v>
      </c>
      <c r="M8" s="377">
        <f t="shared" si="2"/>
        <v>3.7065534866085069E-2</v>
      </c>
    </row>
    <row r="9" spans="2:13" x14ac:dyDescent="0.3">
      <c r="B9" s="372">
        <v>1965</v>
      </c>
      <c r="C9" s="373">
        <v>37.549019607843135</v>
      </c>
      <c r="D9" s="373">
        <v>35.092272202998849</v>
      </c>
      <c r="E9" s="373">
        <v>27.358708189158016</v>
      </c>
      <c r="F9" s="382">
        <f t="shared" si="3"/>
        <v>0.37549019607843137</v>
      </c>
      <c r="G9" s="382">
        <f t="shared" si="4"/>
        <v>0.35092272202998848</v>
      </c>
      <c r="H9" s="383">
        <f t="shared" si="5"/>
        <v>0.27358708189158015</v>
      </c>
      <c r="I9" s="360"/>
      <c r="J9" s="376">
        <f>Vekstregnskap!BS20</f>
        <v>0.11121706640040893</v>
      </c>
      <c r="K9" s="361">
        <f t="shared" si="0"/>
        <v>4.1760918069957471E-2</v>
      </c>
      <c r="L9" s="361">
        <f t="shared" si="1"/>
        <v>3.9028595677421472E-2</v>
      </c>
      <c r="M9" s="377">
        <f t="shared" si="2"/>
        <v>3.0427552653029984E-2</v>
      </c>
    </row>
    <row r="10" spans="2:13" x14ac:dyDescent="0.3">
      <c r="B10" s="372">
        <v>1966</v>
      </c>
      <c r="C10" s="373">
        <v>37.179012018848944</v>
      </c>
      <c r="D10" s="373">
        <v>37.877905437602585</v>
      </c>
      <c r="E10" s="373">
        <v>24.943082543548474</v>
      </c>
      <c r="F10" s="382">
        <f t="shared" si="3"/>
        <v>0.37179012018848945</v>
      </c>
      <c r="G10" s="382">
        <f t="shared" si="4"/>
        <v>0.37877905437602588</v>
      </c>
      <c r="H10" s="383">
        <f t="shared" si="5"/>
        <v>0.24943082543548475</v>
      </c>
      <c r="I10" s="360"/>
      <c r="J10" s="376">
        <f>Vekstregnskap!BS21</f>
        <v>3.2470279405800939E-2</v>
      </c>
      <c r="K10" s="361">
        <f t="shared" si="0"/>
        <v>1.2072129082836565E-2</v>
      </c>
      <c r="L10" s="361">
        <f t="shared" si="1"/>
        <v>1.2299061728654628E-2</v>
      </c>
      <c r="M10" s="377">
        <f t="shared" si="2"/>
        <v>8.0990885943097498E-3</v>
      </c>
    </row>
    <row r="11" spans="2:13" x14ac:dyDescent="0.3">
      <c r="B11" s="372">
        <v>1967</v>
      </c>
      <c r="C11" s="373">
        <v>39.806041689889646</v>
      </c>
      <c r="D11" s="373">
        <v>33.886969122728793</v>
      </c>
      <c r="E11" s="373">
        <v>26.306989187381564</v>
      </c>
      <c r="F11" s="382">
        <f t="shared" si="3"/>
        <v>0.39806041689889649</v>
      </c>
      <c r="G11" s="382">
        <f t="shared" si="4"/>
        <v>0.33886969122728794</v>
      </c>
      <c r="H11" s="383">
        <f t="shared" si="5"/>
        <v>0.26306989187381563</v>
      </c>
      <c r="I11" s="360"/>
      <c r="J11" s="376">
        <f>Vekstregnskap!BS22</f>
        <v>4.5119829626842998E-3</v>
      </c>
      <c r="K11" s="361">
        <f t="shared" si="0"/>
        <v>1.7960418191668305E-3</v>
      </c>
      <c r="L11" s="361">
        <f t="shared" si="1"/>
        <v>1.5289742733876125E-3</v>
      </c>
      <c r="M11" s="377">
        <f t="shared" si="2"/>
        <v>1.1869668701298571E-3</v>
      </c>
    </row>
    <row r="12" spans="2:13" x14ac:dyDescent="0.3">
      <c r="B12" s="372">
        <v>1968</v>
      </c>
      <c r="C12" s="373">
        <v>41.643254400550425</v>
      </c>
      <c r="D12" s="373">
        <v>31.110601456338511</v>
      </c>
      <c r="E12" s="373">
        <v>27.251877759302793</v>
      </c>
      <c r="F12" s="382">
        <f t="shared" si="3"/>
        <v>0.41643254400550428</v>
      </c>
      <c r="G12" s="382">
        <f t="shared" si="4"/>
        <v>0.3111060145633851</v>
      </c>
      <c r="H12" s="383">
        <f t="shared" si="5"/>
        <v>0.27251877759302795</v>
      </c>
      <c r="I12" s="360"/>
      <c r="J12" s="376">
        <f>Vekstregnskap!BS23</f>
        <v>-2.62654549234137E-2</v>
      </c>
      <c r="K12" s="361">
        <f t="shared" si="0"/>
        <v>-1.0937790213219065E-2</v>
      </c>
      <c r="L12" s="361">
        <f t="shared" si="1"/>
        <v>-8.171341001917477E-3</v>
      </c>
      <c r="M12" s="377">
        <f t="shared" si="2"/>
        <v>-7.157829668653479E-3</v>
      </c>
    </row>
    <row r="13" spans="2:13" x14ac:dyDescent="0.3">
      <c r="B13" s="372">
        <v>1969</v>
      </c>
      <c r="C13" s="373">
        <v>37.519111201712363</v>
      </c>
      <c r="D13" s="373">
        <v>35.419427173580672</v>
      </c>
      <c r="E13" s="373">
        <v>27.061461624706961</v>
      </c>
      <c r="F13" s="382">
        <f t="shared" si="3"/>
        <v>0.37519111201712363</v>
      </c>
      <c r="G13" s="382">
        <f t="shared" si="4"/>
        <v>0.3541942717358067</v>
      </c>
      <c r="H13" s="383">
        <f t="shared" si="5"/>
        <v>0.27061461624706962</v>
      </c>
      <c r="I13" s="360"/>
      <c r="J13" s="376">
        <f>Vekstregnskap!BS24</f>
        <v>0.1010106827604535</v>
      </c>
      <c r="K13" s="361">
        <f t="shared" si="0"/>
        <v>3.7898310390503447E-2</v>
      </c>
      <c r="L13" s="361">
        <f t="shared" si="1"/>
        <v>3.5777405217875431E-2</v>
      </c>
      <c r="M13" s="377">
        <f t="shared" si="2"/>
        <v>2.7334967152074615E-2</v>
      </c>
    </row>
    <row r="14" spans="2:13" x14ac:dyDescent="0.3">
      <c r="B14" s="372">
        <v>1970</v>
      </c>
      <c r="C14" s="373">
        <v>34.798438391016361</v>
      </c>
      <c r="D14" s="373">
        <v>40.272842917927797</v>
      </c>
      <c r="E14" s="373">
        <v>24.928718691055842</v>
      </c>
      <c r="F14" s="382">
        <f t="shared" si="3"/>
        <v>0.34798438391016362</v>
      </c>
      <c r="G14" s="382">
        <f t="shared" si="4"/>
        <v>0.40272842917927798</v>
      </c>
      <c r="H14" s="383">
        <f t="shared" si="5"/>
        <v>0.24928718691055843</v>
      </c>
      <c r="I14" s="360"/>
      <c r="J14" s="376">
        <f>Vekstregnskap!BS25</f>
        <v>0.13831816795718527</v>
      </c>
      <c r="K14" s="361">
        <f t="shared" si="0"/>
        <v>4.8132562460163647E-2</v>
      </c>
      <c r="L14" s="361">
        <f t="shared" si="1"/>
        <v>5.5704658508352767E-2</v>
      </c>
      <c r="M14" s="377">
        <f t="shared" si="2"/>
        <v>3.448094698866886E-2</v>
      </c>
    </row>
    <row r="15" spans="2:13" x14ac:dyDescent="0.3">
      <c r="B15" s="372">
        <v>1971</v>
      </c>
      <c r="C15" s="373">
        <v>33.631812446579026</v>
      </c>
      <c r="D15" s="373">
        <v>41.918678008872973</v>
      </c>
      <c r="E15" s="373">
        <v>24.44543937482193</v>
      </c>
      <c r="F15" s="382">
        <f t="shared" si="3"/>
        <v>0.33631812446579024</v>
      </c>
      <c r="G15" s="382">
        <f t="shared" si="4"/>
        <v>0.41918678008872973</v>
      </c>
      <c r="H15" s="383">
        <f t="shared" si="5"/>
        <v>0.24445439374821931</v>
      </c>
      <c r="I15" s="360"/>
      <c r="J15" s="376">
        <f>Vekstregnskap!BS26</f>
        <v>8.9478434717932792E-2</v>
      </c>
      <c r="K15" s="361">
        <f t="shared" si="0"/>
        <v>3.0093219344469808E-2</v>
      </c>
      <c r="L15" s="361">
        <f t="shared" si="1"/>
        <v>3.7508176936789851E-2</v>
      </c>
      <c r="M15" s="377">
        <f t="shared" si="2"/>
        <v>2.187339651251188E-2</v>
      </c>
    </row>
    <row r="16" spans="2:13" x14ac:dyDescent="0.3">
      <c r="B16" s="372">
        <v>1972</v>
      </c>
      <c r="C16" s="373">
        <v>32.416549130230372</v>
      </c>
      <c r="D16" s="373">
        <v>42.767591286632189</v>
      </c>
      <c r="E16" s="373">
        <v>24.811941701927598</v>
      </c>
      <c r="F16" s="382">
        <f t="shared" si="3"/>
        <v>0.32416549130230371</v>
      </c>
      <c r="G16" s="382">
        <f t="shared" si="4"/>
        <v>0.42767591286632189</v>
      </c>
      <c r="H16" s="383">
        <f t="shared" si="5"/>
        <v>0.24811941701927598</v>
      </c>
      <c r="I16" s="360"/>
      <c r="J16" s="376">
        <f>Vekstregnskap!BS27</f>
        <v>-7.5046148661380889E-3</v>
      </c>
      <c r="K16" s="361">
        <f t="shared" si="0"/>
        <v>-2.4327371651162257E-3</v>
      </c>
      <c r="L16" s="361">
        <f t="shared" si="1"/>
        <v>-3.2095430135857771E-3</v>
      </c>
      <c r="M16" s="377">
        <f t="shared" si="2"/>
        <v>-1.8620406655403745E-3</v>
      </c>
    </row>
    <row r="17" spans="2:13" x14ac:dyDescent="0.3">
      <c r="B17" s="372">
        <v>1973</v>
      </c>
      <c r="C17" s="373">
        <v>32.925767360859155</v>
      </c>
      <c r="D17" s="373">
        <v>42.823452579638634</v>
      </c>
      <c r="E17" s="373">
        <v>24.250780059502215</v>
      </c>
      <c r="F17" s="382">
        <f t="shared" si="3"/>
        <v>0.32925767360859154</v>
      </c>
      <c r="G17" s="382">
        <f t="shared" si="4"/>
        <v>0.42823452579638632</v>
      </c>
      <c r="H17" s="383">
        <f t="shared" si="5"/>
        <v>0.24250780059502217</v>
      </c>
      <c r="I17" s="360"/>
      <c r="J17" s="376">
        <f>Vekstregnskap!BS28</f>
        <v>7.47647027183342E-2</v>
      </c>
      <c r="K17" s="361">
        <f t="shared" si="0"/>
        <v>2.4616852085076659E-2</v>
      </c>
      <c r="L17" s="361">
        <f t="shared" si="1"/>
        <v>3.201682701489364E-2</v>
      </c>
      <c r="M17" s="377">
        <f t="shared" si="2"/>
        <v>1.8131023618363901E-2</v>
      </c>
    </row>
    <row r="18" spans="2:13" x14ac:dyDescent="0.3">
      <c r="B18" s="372">
        <v>1974</v>
      </c>
      <c r="C18" s="373">
        <v>33.426459666867068</v>
      </c>
      <c r="D18" s="373">
        <v>42.430243660925839</v>
      </c>
      <c r="E18" s="373">
        <v>24.143296672207093</v>
      </c>
      <c r="F18" s="382">
        <f t="shared" si="3"/>
        <v>0.3342645966686707</v>
      </c>
      <c r="G18" s="382">
        <f t="shared" si="4"/>
        <v>0.42430243660925837</v>
      </c>
      <c r="H18" s="383">
        <f t="shared" si="5"/>
        <v>0.24143296672207093</v>
      </c>
      <c r="I18" s="360"/>
      <c r="J18" s="376">
        <f>Vekstregnskap!BS29</f>
        <v>3.0148370834425706E-2</v>
      </c>
      <c r="K18" s="361">
        <f t="shared" si="0"/>
        <v>1.0077533017186825E-2</v>
      </c>
      <c r="L18" s="361">
        <f t="shared" si="1"/>
        <v>1.2792027204846327E-2</v>
      </c>
      <c r="M18" s="377">
        <f t="shared" si="2"/>
        <v>7.2788106123925552E-3</v>
      </c>
    </row>
    <row r="19" spans="2:13" x14ac:dyDescent="0.3">
      <c r="B19" s="372">
        <v>1975</v>
      </c>
      <c r="C19" s="373">
        <v>31.952623786807038</v>
      </c>
      <c r="D19" s="373">
        <v>45.359434117453532</v>
      </c>
      <c r="E19" s="373">
        <v>22.68794209573943</v>
      </c>
      <c r="F19" s="382">
        <f t="shared" si="3"/>
        <v>0.31952623786807038</v>
      </c>
      <c r="G19" s="382">
        <f t="shared" si="4"/>
        <v>0.45359434117453534</v>
      </c>
      <c r="H19" s="383">
        <f t="shared" si="5"/>
        <v>0.2268794209573943</v>
      </c>
      <c r="I19" s="360"/>
      <c r="J19" s="376">
        <f>Vekstregnskap!BS30</f>
        <v>7.1082203522719323E-2</v>
      </c>
      <c r="K19" s="361">
        <f t="shared" si="0"/>
        <v>2.2712629070987006E-2</v>
      </c>
      <c r="L19" s="361">
        <f t="shared" si="1"/>
        <v>3.2242485276122106E-2</v>
      </c>
      <c r="M19" s="377">
        <f t="shared" si="2"/>
        <v>1.6127089175610215E-2</v>
      </c>
    </row>
    <row r="20" spans="2:13" x14ac:dyDescent="0.3">
      <c r="B20" s="372">
        <v>1976</v>
      </c>
      <c r="C20" s="373">
        <v>32.359633273104464</v>
      </c>
      <c r="D20" s="373">
        <v>45.037810345981391</v>
      </c>
      <c r="E20" s="373">
        <v>22.60590242923108</v>
      </c>
      <c r="F20" s="382">
        <f t="shared" si="3"/>
        <v>0.32359633273104466</v>
      </c>
      <c r="G20" s="382">
        <f t="shared" si="4"/>
        <v>0.45037810345981394</v>
      </c>
      <c r="H20" s="383">
        <f t="shared" si="5"/>
        <v>0.22605902429231078</v>
      </c>
      <c r="I20" s="360"/>
      <c r="J20" s="376">
        <f>Vekstregnskap!BS31</f>
        <v>-3.0056595761191969E-2</v>
      </c>
      <c r="K20" s="361">
        <f t="shared" si="0"/>
        <v>-9.7262041627011828E-3</v>
      </c>
      <c r="L20" s="361">
        <f t="shared" si="1"/>
        <v>-1.3536832595383921E-2</v>
      </c>
      <c r="M20" s="377">
        <f t="shared" si="2"/>
        <v>-6.7945647113234605E-3</v>
      </c>
    </row>
    <row r="21" spans="2:13" x14ac:dyDescent="0.3">
      <c r="B21" s="372">
        <v>1977</v>
      </c>
      <c r="C21" s="373">
        <v>28.990769230769232</v>
      </c>
      <c r="D21" s="373">
        <v>46.701538461538462</v>
      </c>
      <c r="E21" s="373">
        <v>24.310769230769232</v>
      </c>
      <c r="F21" s="382">
        <f t="shared" si="3"/>
        <v>0.28990769230769231</v>
      </c>
      <c r="G21" s="382">
        <f t="shared" si="4"/>
        <v>0.46701538461538461</v>
      </c>
      <c r="H21" s="383">
        <f t="shared" si="5"/>
        <v>0.24310769230769233</v>
      </c>
      <c r="I21" s="360"/>
      <c r="J21" s="376">
        <f>Vekstregnskap!BS32</f>
        <v>5.843853929811451E-2</v>
      </c>
      <c r="K21" s="361">
        <f t="shared" si="0"/>
        <v>1.6941782069748768E-2</v>
      </c>
      <c r="L21" s="361">
        <f t="shared" si="1"/>
        <v>2.7291696906670215E-2</v>
      </c>
      <c r="M21" s="377">
        <f t="shared" si="2"/>
        <v>1.4206858430597009E-2</v>
      </c>
    </row>
    <row r="22" spans="2:13" x14ac:dyDescent="0.3">
      <c r="B22" s="374">
        <v>1978</v>
      </c>
      <c r="C22" s="362">
        <v>27.685417819833436</v>
      </c>
      <c r="D22" s="362">
        <v>47.710120827895601</v>
      </c>
      <c r="E22" s="362">
        <v>24.604461354989311</v>
      </c>
      <c r="F22" s="384">
        <f t="shared" si="3"/>
        <v>0.27685417819833436</v>
      </c>
      <c r="G22" s="384">
        <f t="shared" si="4"/>
        <v>0.47710120827895602</v>
      </c>
      <c r="H22" s="385">
        <f t="shared" si="5"/>
        <v>0.24604461354989313</v>
      </c>
      <c r="I22" s="360"/>
      <c r="J22" s="378">
        <f>Vekstregnskap!BS33</f>
        <v>0.11618138226876741</v>
      </c>
      <c r="K22" s="363">
        <f t="shared" si="0"/>
        <v>3.2165301109966134E-2</v>
      </c>
      <c r="L22" s="363">
        <f t="shared" si="1"/>
        <v>5.543027785994821E-2</v>
      </c>
      <c r="M22" s="379">
        <f t="shared" si="2"/>
        <v>2.8585803302011284E-2</v>
      </c>
    </row>
    <row r="23" spans="2:13" x14ac:dyDescent="0.3">
      <c r="B23" s="372">
        <v>1979</v>
      </c>
      <c r="C23" s="373">
        <v>30.703278696950886</v>
      </c>
      <c r="D23" s="373">
        <v>46.954124020030399</v>
      </c>
      <c r="E23" s="373">
        <v>22.342597283018712</v>
      </c>
      <c r="F23" s="382">
        <f t="shared" si="3"/>
        <v>0.30703278696950886</v>
      </c>
      <c r="G23" s="382">
        <f t="shared" si="4"/>
        <v>0.46954124020030397</v>
      </c>
      <c r="H23" s="383">
        <f t="shared" si="5"/>
        <v>0.22342597283018711</v>
      </c>
      <c r="I23" s="360"/>
      <c r="J23" s="376">
        <f>Vekstregnskap!BS34</f>
        <v>7.8394087523186093E-2</v>
      </c>
      <c r="K23" s="361">
        <f t="shared" si="0"/>
        <v>2.4069555174175427E-2</v>
      </c>
      <c r="L23" s="361">
        <f t="shared" si="1"/>
        <v>3.680925708000797E-2</v>
      </c>
      <c r="M23" s="377">
        <f t="shared" si="2"/>
        <v>1.7515275269002685E-2</v>
      </c>
    </row>
    <row r="24" spans="2:13" x14ac:dyDescent="0.3">
      <c r="B24" s="372">
        <v>1980</v>
      </c>
      <c r="C24" s="373">
        <v>29.633938357596211</v>
      </c>
      <c r="D24" s="373">
        <v>48.057685994233566</v>
      </c>
      <c r="E24" s="373">
        <v>22.308375648170216</v>
      </c>
      <c r="F24" s="382">
        <f t="shared" si="3"/>
        <v>0.29633938357596212</v>
      </c>
      <c r="G24" s="382">
        <f t="shared" si="4"/>
        <v>0.48057685994233568</v>
      </c>
      <c r="H24" s="383">
        <f t="shared" si="5"/>
        <v>0.22308375648170217</v>
      </c>
      <c r="I24" s="360"/>
      <c r="J24" s="376">
        <f>Vekstregnskap!BS35</f>
        <v>4.9393146592248645E-2</v>
      </c>
      <c r="K24" s="361">
        <f t="shared" si="0"/>
        <v>1.4637134614024097E-2</v>
      </c>
      <c r="L24" s="361">
        <f t="shared" si="1"/>
        <v>2.3737203291974332E-2</v>
      </c>
      <c r="M24" s="377">
        <f t="shared" si="2"/>
        <v>1.1018808686250214E-2</v>
      </c>
    </row>
    <row r="25" spans="2:13" x14ac:dyDescent="0.3">
      <c r="B25" s="372">
        <v>1981</v>
      </c>
      <c r="C25" s="373">
        <v>31.315581206869247</v>
      </c>
      <c r="D25" s="373">
        <v>45.970351336719894</v>
      </c>
      <c r="E25" s="373">
        <v>22.714067456410859</v>
      </c>
      <c r="F25" s="382">
        <f t="shared" si="3"/>
        <v>0.31315581206869247</v>
      </c>
      <c r="G25" s="382">
        <f t="shared" si="4"/>
        <v>0.45970351336719895</v>
      </c>
      <c r="H25" s="383">
        <f t="shared" si="5"/>
        <v>0.22714067456410858</v>
      </c>
      <c r="I25" s="360"/>
      <c r="J25" s="376">
        <f>Vekstregnskap!BS36</f>
        <v>3.1513048118245478E-2</v>
      </c>
      <c r="K25" s="361">
        <f t="shared" si="0"/>
        <v>9.868494174228944E-3</v>
      </c>
      <c r="L25" s="361">
        <f t="shared" si="1"/>
        <v>1.4486658936867043E-2</v>
      </c>
      <c r="M25" s="377">
        <f t="shared" si="2"/>
        <v>7.1578950071494903E-3</v>
      </c>
    </row>
    <row r="26" spans="2:13" x14ac:dyDescent="0.3">
      <c r="B26" s="372">
        <v>1982</v>
      </c>
      <c r="C26" s="373">
        <v>32.785703103521769</v>
      </c>
      <c r="D26" s="373">
        <v>44.620605869375986</v>
      </c>
      <c r="E26" s="373">
        <v>22.59369102710226</v>
      </c>
      <c r="F26" s="382">
        <f t="shared" si="3"/>
        <v>0.32785703103521768</v>
      </c>
      <c r="G26" s="382">
        <f t="shared" si="4"/>
        <v>0.44620605869375984</v>
      </c>
      <c r="H26" s="383">
        <f t="shared" si="5"/>
        <v>0.22593691027102258</v>
      </c>
      <c r="I26" s="360"/>
      <c r="J26" s="376">
        <f>Vekstregnskap!BS37</f>
        <v>9.137497163899691E-2</v>
      </c>
      <c r="K26" s="361">
        <f t="shared" si="0"/>
        <v>2.9957926912488747E-2</v>
      </c>
      <c r="L26" s="361">
        <f t="shared" si="1"/>
        <v>4.0772065958290894E-2</v>
      </c>
      <c r="M26" s="377">
        <f t="shared" si="2"/>
        <v>2.0644978768217279E-2</v>
      </c>
    </row>
    <row r="27" spans="2:13" x14ac:dyDescent="0.3">
      <c r="B27" s="372">
        <v>1983</v>
      </c>
      <c r="C27" s="373">
        <v>32.568122382941567</v>
      </c>
      <c r="D27" s="373">
        <v>44.228623625904859</v>
      </c>
      <c r="E27" s="373">
        <v>23.203253989492698</v>
      </c>
      <c r="F27" s="382">
        <f t="shared" si="3"/>
        <v>0.32568122382941567</v>
      </c>
      <c r="G27" s="382">
        <f t="shared" si="4"/>
        <v>0.44228623625904862</v>
      </c>
      <c r="H27" s="383">
        <f t="shared" si="5"/>
        <v>0.23203253989492698</v>
      </c>
      <c r="I27" s="360"/>
      <c r="J27" s="376">
        <f>Vekstregnskap!BS38</f>
        <v>7.2136399731777212E-2</v>
      </c>
      <c r="K27" s="361">
        <f t="shared" si="0"/>
        <v>2.3493470947293135E-2</v>
      </c>
      <c r="L27" s="361">
        <f t="shared" si="1"/>
        <v>3.1904936734645985E-2</v>
      </c>
      <c r="M27" s="377">
        <f t="shared" si="2"/>
        <v>1.6737992048639995E-2</v>
      </c>
    </row>
    <row r="28" spans="2:13" x14ac:dyDescent="0.3">
      <c r="B28" s="372">
        <v>1984</v>
      </c>
      <c r="C28" s="373">
        <v>31.539695561479743</v>
      </c>
      <c r="D28" s="373">
        <v>42.930988872266937</v>
      </c>
      <c r="E28" s="373">
        <v>25.529315566253331</v>
      </c>
      <c r="F28" s="382">
        <f t="shared" si="3"/>
        <v>0.31539695561479741</v>
      </c>
      <c r="G28" s="382">
        <f t="shared" si="4"/>
        <v>0.4293098887226694</v>
      </c>
      <c r="H28" s="383">
        <f t="shared" si="5"/>
        <v>0.2552931556625333</v>
      </c>
      <c r="I28" s="360"/>
      <c r="J28" s="376">
        <f>Vekstregnskap!BS39</f>
        <v>0.10866734633611454</v>
      </c>
      <c r="K28" s="361">
        <f t="shared" si="0"/>
        <v>3.4273350209149338E-2</v>
      </c>
      <c r="L28" s="361">
        <f t="shared" si="1"/>
        <v>4.6651966363345107E-2</v>
      </c>
      <c r="M28" s="377">
        <f t="shared" si="2"/>
        <v>2.7742029763620106E-2</v>
      </c>
    </row>
    <row r="29" spans="2:13" x14ac:dyDescent="0.3">
      <c r="B29" s="372">
        <v>1985</v>
      </c>
      <c r="C29" s="373">
        <v>27.934357517262313</v>
      </c>
      <c r="D29" s="373">
        <v>42.712322297313499</v>
      </c>
      <c r="E29" s="373">
        <v>29.353320185424188</v>
      </c>
      <c r="F29" s="382">
        <f t="shared" si="3"/>
        <v>0.27934357517262315</v>
      </c>
      <c r="G29" s="382">
        <f t="shared" si="4"/>
        <v>0.42712322297313499</v>
      </c>
      <c r="H29" s="383">
        <f t="shared" si="5"/>
        <v>0.29353320185424187</v>
      </c>
      <c r="I29" s="360"/>
      <c r="J29" s="376">
        <f>Vekstregnskap!BS40</f>
        <v>7.7589441032625023E-2</v>
      </c>
      <c r="K29" s="361">
        <f t="shared" si="0"/>
        <v>2.1674111853698899E-2</v>
      </c>
      <c r="L29" s="361">
        <f t="shared" si="1"/>
        <v>3.3140252122538807E-2</v>
      </c>
      <c r="M29" s="377">
        <f t="shared" si="2"/>
        <v>2.2775077056387316E-2</v>
      </c>
    </row>
    <row r="30" spans="2:13" x14ac:dyDescent="0.3">
      <c r="B30" s="372">
        <v>1986</v>
      </c>
      <c r="C30" s="373">
        <v>26.638496530999262</v>
      </c>
      <c r="D30" s="373">
        <v>43.514429122534565</v>
      </c>
      <c r="E30" s="373">
        <v>29.847074346466172</v>
      </c>
      <c r="F30" s="382">
        <f t="shared" si="3"/>
        <v>0.26638496530999262</v>
      </c>
      <c r="G30" s="382">
        <f t="shared" si="4"/>
        <v>0.43514429122534565</v>
      </c>
      <c r="H30" s="383">
        <f t="shared" si="5"/>
        <v>0.29847074346466174</v>
      </c>
      <c r="I30" s="360"/>
      <c r="J30" s="376">
        <f>Vekstregnskap!BS41</f>
        <v>6.8497296046866926E-2</v>
      </c>
      <c r="K30" s="361">
        <f t="shared" si="0"/>
        <v>1.824664983127294E-2</v>
      </c>
      <c r="L30" s="361">
        <f t="shared" si="1"/>
        <v>2.9806207339166578E-2</v>
      </c>
      <c r="M30" s="377">
        <f t="shared" si="2"/>
        <v>2.0444438876427405E-2</v>
      </c>
    </row>
    <row r="31" spans="2:13" x14ac:dyDescent="0.3">
      <c r="B31" s="372">
        <v>1987</v>
      </c>
      <c r="C31" s="373">
        <v>26.320899640394842</v>
      </c>
      <c r="D31" s="373">
        <v>43.318342955155444</v>
      </c>
      <c r="E31" s="373">
        <v>30.360757403628334</v>
      </c>
      <c r="F31" s="382">
        <f t="shared" si="3"/>
        <v>0.2632089964039484</v>
      </c>
      <c r="G31" s="382">
        <f t="shared" si="4"/>
        <v>0.43318342955155442</v>
      </c>
      <c r="H31" s="383">
        <f t="shared" si="5"/>
        <v>0.30360757403628336</v>
      </c>
      <c r="I31" s="360"/>
      <c r="J31" s="376">
        <f>Vekstregnskap!BS42</f>
        <v>8.1956023176284545E-2</v>
      </c>
      <c r="K31" s="361">
        <f t="shared" si="0"/>
        <v>2.1571562609488591E-2</v>
      </c>
      <c r="L31" s="361">
        <f t="shared" si="1"/>
        <v>3.5501991191909617E-2</v>
      </c>
      <c r="M31" s="377">
        <f t="shared" si="2"/>
        <v>2.4882469374213165E-2</v>
      </c>
    </row>
    <row r="32" spans="2:13" x14ac:dyDescent="0.3">
      <c r="B32" s="372">
        <v>1988</v>
      </c>
      <c r="C32" s="373">
        <v>25.237686532423805</v>
      </c>
      <c r="D32" s="373">
        <v>43.524542280535599</v>
      </c>
      <c r="E32" s="373">
        <v>31.237771187699341</v>
      </c>
      <c r="F32" s="382">
        <f t="shared" si="3"/>
        <v>0.25237686532423803</v>
      </c>
      <c r="G32" s="382">
        <f t="shared" si="4"/>
        <v>0.435245422805356</v>
      </c>
      <c r="H32" s="383">
        <f t="shared" si="5"/>
        <v>0.31237771187699342</v>
      </c>
      <c r="I32" s="360"/>
      <c r="J32" s="376">
        <f>Vekstregnskap!BS43</f>
        <v>4.4388410390867591E-2</v>
      </c>
      <c r="K32" s="361">
        <f t="shared" si="0"/>
        <v>1.1202607871172998E-2</v>
      </c>
      <c r="L32" s="361">
        <f t="shared" si="1"/>
        <v>1.9319852448230822E-2</v>
      </c>
      <c r="M32" s="377">
        <f t="shared" si="2"/>
        <v>1.3865950071756178E-2</v>
      </c>
    </row>
    <row r="33" spans="2:13" x14ac:dyDescent="0.3">
      <c r="B33" s="372">
        <v>1989</v>
      </c>
      <c r="C33" s="373">
        <v>24.611551959102972</v>
      </c>
      <c r="D33" s="373">
        <v>42.496016801063931</v>
      </c>
      <c r="E33" s="373">
        <v>32.892431239833101</v>
      </c>
      <c r="F33" s="382">
        <f t="shared" si="3"/>
        <v>0.24611551959102973</v>
      </c>
      <c r="G33" s="382">
        <f t="shared" si="4"/>
        <v>0.42496016801063929</v>
      </c>
      <c r="H33" s="383">
        <f t="shared" si="5"/>
        <v>0.32892431239833103</v>
      </c>
      <c r="I33" s="360"/>
      <c r="J33" s="376">
        <f>Vekstregnskap!BS44</f>
        <v>3.7042135180120916E-3</v>
      </c>
      <c r="K33" s="361">
        <f t="shared" si="0"/>
        <v>9.116644346616621E-4</v>
      </c>
      <c r="L33" s="361">
        <f t="shared" si="1"/>
        <v>1.5741431989616996E-3</v>
      </c>
      <c r="M33" s="377">
        <f t="shared" si="2"/>
        <v>1.2184058843887301E-3</v>
      </c>
    </row>
    <row r="34" spans="2:13" x14ac:dyDescent="0.3">
      <c r="B34" s="372">
        <v>1990</v>
      </c>
      <c r="C34" s="373">
        <v>26.584308118377148</v>
      </c>
      <c r="D34" s="373">
        <v>41.032918771411403</v>
      </c>
      <c r="E34" s="373">
        <v>32.382773110211446</v>
      </c>
      <c r="F34" s="382">
        <f t="shared" si="3"/>
        <v>0.26584308118377148</v>
      </c>
      <c r="G34" s="382">
        <f t="shared" si="4"/>
        <v>0.41032918771411403</v>
      </c>
      <c r="H34" s="383">
        <f t="shared" si="5"/>
        <v>0.32382773110211444</v>
      </c>
      <c r="I34" s="360"/>
      <c r="J34" s="376">
        <f>Vekstregnskap!BS45</f>
        <v>3.6792862281430161E-3</v>
      </c>
      <c r="K34" s="361">
        <f t="shared" si="0"/>
        <v>9.7811278744655626E-4</v>
      </c>
      <c r="L34" s="361">
        <f t="shared" si="1"/>
        <v>1.5097185293616502E-3</v>
      </c>
      <c r="M34" s="377">
        <f t="shared" si="2"/>
        <v>1.1914549113348095E-3</v>
      </c>
    </row>
    <row r="35" spans="2:13" x14ac:dyDescent="0.3">
      <c r="B35" s="372">
        <v>1991</v>
      </c>
      <c r="C35" s="373">
        <v>24.034067386415742</v>
      </c>
      <c r="D35" s="373">
        <v>41.487395734798973</v>
      </c>
      <c r="E35" s="373">
        <v>34.478536878785285</v>
      </c>
      <c r="F35" s="382">
        <f t="shared" si="3"/>
        <v>0.24034067386415742</v>
      </c>
      <c r="G35" s="382">
        <f t="shared" si="4"/>
        <v>0.41487395734798971</v>
      </c>
      <c r="H35" s="383">
        <f t="shared" si="5"/>
        <v>0.34478536878785282</v>
      </c>
      <c r="I35" s="360"/>
      <c r="J35" s="376">
        <f>Vekstregnskap!BS46</f>
        <v>4.2717260949454099E-2</v>
      </c>
      <c r="K35" s="361">
        <f t="shared" si="0"/>
        <v>1.0266695282222855E-2</v>
      </c>
      <c r="L35" s="361">
        <f t="shared" si="1"/>
        <v>1.7722279097166765E-2</v>
      </c>
      <c r="M35" s="377">
        <f t="shared" si="2"/>
        <v>1.4728286570064475E-2</v>
      </c>
    </row>
    <row r="36" spans="2:13" x14ac:dyDescent="0.3">
      <c r="B36" s="372">
        <v>1992</v>
      </c>
      <c r="C36" s="373">
        <v>21.328861375446586</v>
      </c>
      <c r="D36" s="373">
        <v>43.115332909564344</v>
      </c>
      <c r="E36" s="373">
        <v>35.555805715356783</v>
      </c>
      <c r="F36" s="382">
        <f t="shared" si="3"/>
        <v>0.21328861375446587</v>
      </c>
      <c r="G36" s="382">
        <f t="shared" si="4"/>
        <v>0.43115332909564347</v>
      </c>
      <c r="H36" s="383">
        <f t="shared" si="5"/>
        <v>0.35555805715356781</v>
      </c>
      <c r="I36" s="360"/>
      <c r="J36" s="376">
        <f>Vekstregnskap!BS47</f>
        <v>7.753227083757025E-2</v>
      </c>
      <c r="K36" s="361">
        <f t="shared" ref="K36:K63" si="6">$J36*F36</f>
        <v>1.6536750568181158E-2</v>
      </c>
      <c r="L36" s="361">
        <f t="shared" ref="L36:L63" si="7">$J36*G36</f>
        <v>3.3428296683963486E-2</v>
      </c>
      <c r="M36" s="377">
        <f t="shared" ref="M36:M63" si="8">$J36*H36</f>
        <v>2.7567223585710701E-2</v>
      </c>
    </row>
    <row r="37" spans="2:13" x14ac:dyDescent="0.3">
      <c r="B37" s="372">
        <v>1993</v>
      </c>
      <c r="C37" s="373">
        <v>19.307468403225489</v>
      </c>
      <c r="D37" s="373">
        <v>46.176535466067484</v>
      </c>
      <c r="E37" s="373">
        <v>34.515996130987347</v>
      </c>
      <c r="F37" s="382">
        <f t="shared" si="3"/>
        <v>0.19307468403225489</v>
      </c>
      <c r="G37" s="382">
        <f t="shared" si="4"/>
        <v>0.46176535466067486</v>
      </c>
      <c r="H37" s="383">
        <f t="shared" si="5"/>
        <v>0.34515996130987348</v>
      </c>
      <c r="I37" s="360"/>
      <c r="J37" s="376">
        <f>Vekstregnskap!BS48</f>
        <v>0.10251582526631192</v>
      </c>
      <c r="K37" s="361">
        <f t="shared" si="6"/>
        <v>1.9793210571599027E-2</v>
      </c>
      <c r="L37" s="361">
        <f t="shared" si="7"/>
        <v>4.73382564124303E-2</v>
      </c>
      <c r="M37" s="377">
        <f t="shared" si="8"/>
        <v>3.5384358282569972E-2</v>
      </c>
    </row>
    <row r="38" spans="2:13" x14ac:dyDescent="0.3">
      <c r="B38" s="372">
        <v>1994</v>
      </c>
      <c r="C38" s="373">
        <v>19.474282728216309</v>
      </c>
      <c r="D38" s="373">
        <v>46.163061151453668</v>
      </c>
      <c r="E38" s="373">
        <v>34.362656120330023</v>
      </c>
      <c r="F38" s="382">
        <f t="shared" si="3"/>
        <v>0.19474282728216308</v>
      </c>
      <c r="G38" s="382">
        <f t="shared" si="4"/>
        <v>0.46163061151453666</v>
      </c>
      <c r="H38" s="383">
        <f t="shared" si="5"/>
        <v>0.34362656120330021</v>
      </c>
      <c r="I38" s="360"/>
      <c r="J38" s="376">
        <f>Vekstregnskap!BS49</f>
        <v>8.553211835537089E-2</v>
      </c>
      <c r="K38" s="361">
        <f t="shared" si="6"/>
        <v>1.6656766551957525E-2</v>
      </c>
      <c r="L38" s="361">
        <f t="shared" si="7"/>
        <v>3.9484244100523591E-2</v>
      </c>
      <c r="M38" s="377">
        <f t="shared" si="8"/>
        <v>2.939110770288977E-2</v>
      </c>
    </row>
    <row r="39" spans="2:13" x14ac:dyDescent="0.3">
      <c r="B39" s="372">
        <v>1995</v>
      </c>
      <c r="C39" s="373">
        <v>19.596519610245995</v>
      </c>
      <c r="D39" s="373">
        <v>46.750542377538501</v>
      </c>
      <c r="E39" s="373">
        <v>33.652938012052481</v>
      </c>
      <c r="F39" s="382">
        <f t="shared" si="3"/>
        <v>0.19596519610245994</v>
      </c>
      <c r="G39" s="382">
        <f t="shared" si="4"/>
        <v>0.46750542377538501</v>
      </c>
      <c r="H39" s="383">
        <f t="shared" si="5"/>
        <v>0.3365293801205248</v>
      </c>
      <c r="I39" s="360"/>
      <c r="J39" s="376">
        <f>Vekstregnskap!BS50</f>
        <v>9.4178648230130599E-2</v>
      </c>
      <c r="K39" s="361">
        <f t="shared" si="6"/>
        <v>1.8455737269082135E-2</v>
      </c>
      <c r="L39" s="361">
        <f t="shared" si="7"/>
        <v>4.402902885142012E-2</v>
      </c>
      <c r="M39" s="377">
        <f t="shared" si="8"/>
        <v>3.1693882109474811E-2</v>
      </c>
    </row>
    <row r="40" spans="2:13" x14ac:dyDescent="0.3">
      <c r="B40" s="372">
        <v>1996</v>
      </c>
      <c r="C40" s="373">
        <v>19.325485548039044</v>
      </c>
      <c r="D40" s="373">
        <v>47.104243183476221</v>
      </c>
      <c r="E40" s="373">
        <v>33.570271268623983</v>
      </c>
      <c r="F40" s="382">
        <f t="shared" si="3"/>
        <v>0.19325485548039045</v>
      </c>
      <c r="G40" s="382">
        <f t="shared" si="4"/>
        <v>0.47104243183476219</v>
      </c>
      <c r="H40" s="383">
        <f t="shared" si="5"/>
        <v>0.33570271268623986</v>
      </c>
      <c r="I40" s="360"/>
      <c r="J40" s="376">
        <f>Vekstregnskap!BS51</f>
        <v>7.1619742949954671E-2</v>
      </c>
      <c r="K40" s="361">
        <f t="shared" si="6"/>
        <v>1.3840863073336204E-2</v>
      </c>
      <c r="L40" s="361">
        <f t="shared" si="7"/>
        <v>3.3735937886527213E-2</v>
      </c>
      <c r="M40" s="377">
        <f t="shared" si="8"/>
        <v>2.4042941990190986E-2</v>
      </c>
    </row>
    <row r="41" spans="2:13" x14ac:dyDescent="0.3">
      <c r="B41" s="372">
        <v>1997</v>
      </c>
      <c r="C41" s="373">
        <v>17.895276735958436</v>
      </c>
      <c r="D41" s="373">
        <v>47.099045993961809</v>
      </c>
      <c r="E41" s="373">
        <v>35.005677270079758</v>
      </c>
      <c r="F41" s="382">
        <f t="shared" si="3"/>
        <v>0.17895276735958437</v>
      </c>
      <c r="G41" s="382">
        <f t="shared" si="4"/>
        <v>0.47099045993961808</v>
      </c>
      <c r="H41" s="383">
        <f t="shared" si="5"/>
        <v>0.3500567727007976</v>
      </c>
      <c r="I41" s="360"/>
      <c r="J41" s="376">
        <f>Vekstregnskap!BS52</f>
        <v>5.6957965893988112E-2</v>
      </c>
      <c r="K41" s="361">
        <f t="shared" si="6"/>
        <v>1.0192785619901995E-2</v>
      </c>
      <c r="L41" s="361">
        <f t="shared" si="7"/>
        <v>2.6826658553634541E-2</v>
      </c>
      <c r="M41" s="377">
        <f t="shared" si="8"/>
        <v>1.9938521720451578E-2</v>
      </c>
    </row>
    <row r="42" spans="2:13" x14ac:dyDescent="0.3">
      <c r="B42" s="372">
        <v>1998</v>
      </c>
      <c r="C42" s="373">
        <v>17.159034760161127</v>
      </c>
      <c r="D42" s="373">
        <v>45.797636216855096</v>
      </c>
      <c r="E42" s="373">
        <v>37.043329023101158</v>
      </c>
      <c r="F42" s="382">
        <f t="shared" si="3"/>
        <v>0.17159034760161126</v>
      </c>
      <c r="G42" s="382">
        <f t="shared" si="4"/>
        <v>0.45797636216855098</v>
      </c>
      <c r="H42" s="383">
        <f t="shared" si="5"/>
        <v>0.37043329023101157</v>
      </c>
      <c r="I42" s="360"/>
      <c r="J42" s="376">
        <f>Vekstregnskap!BS53</f>
        <v>5.8776359029725968E-3</v>
      </c>
      <c r="K42" s="361">
        <f t="shared" si="6"/>
        <v>1.0085455876667781E-3</v>
      </c>
      <c r="L42" s="361">
        <f t="shared" si="7"/>
        <v>2.6918183089946562E-3</v>
      </c>
      <c r="M42" s="377">
        <f t="shared" si="8"/>
        <v>2.1772720063180616E-3</v>
      </c>
    </row>
    <row r="43" spans="2:13" x14ac:dyDescent="0.3">
      <c r="B43" s="372">
        <v>1999</v>
      </c>
      <c r="C43" s="373">
        <v>16.064788466830272</v>
      </c>
      <c r="D43" s="373">
        <v>45.359863443192381</v>
      </c>
      <c r="E43" s="373">
        <v>38.575348089977346</v>
      </c>
      <c r="F43" s="382">
        <f t="shared" si="3"/>
        <v>0.16064788466830271</v>
      </c>
      <c r="G43" s="382">
        <f t="shared" si="4"/>
        <v>0.45359863443192383</v>
      </c>
      <c r="H43" s="383">
        <f t="shared" si="5"/>
        <v>0.38575348089977346</v>
      </c>
      <c r="I43" s="360"/>
      <c r="J43" s="376">
        <f>Vekstregnskap!BS54</f>
        <v>5.0355545642248749E-2</v>
      </c>
      <c r="K43" s="361">
        <f t="shared" si="6"/>
        <v>8.0895118887454303E-3</v>
      </c>
      <c r="L43" s="361">
        <f t="shared" si="7"/>
        <v>2.2841206739398445E-2</v>
      </c>
      <c r="M43" s="377">
        <f t="shared" si="8"/>
        <v>1.9424827014104872E-2</v>
      </c>
    </row>
    <row r="44" spans="2:13" x14ac:dyDescent="0.3">
      <c r="B44" s="375">
        <v>2000</v>
      </c>
      <c r="C44" s="364">
        <v>14.676241655299663</v>
      </c>
      <c r="D44" s="364">
        <v>45.536103177830171</v>
      </c>
      <c r="E44" s="364">
        <v>39.787655166870159</v>
      </c>
      <c r="F44" s="386">
        <f t="shared" si="3"/>
        <v>0.14676241655299663</v>
      </c>
      <c r="G44" s="386">
        <f t="shared" si="4"/>
        <v>0.45536103177830173</v>
      </c>
      <c r="H44" s="387">
        <f t="shared" si="5"/>
        <v>0.39787655166870162</v>
      </c>
      <c r="I44" s="360"/>
      <c r="J44" s="380">
        <f>Vekstregnskap!BS55</f>
        <v>6.9810517718231546E-2</v>
      </c>
      <c r="K44" s="365">
        <f t="shared" si="6"/>
        <v>1.024556028114345E-2</v>
      </c>
      <c r="L44" s="365">
        <f t="shared" si="7"/>
        <v>3.1788989377151328E-2</v>
      </c>
      <c r="M44" s="381">
        <f t="shared" si="8"/>
        <v>2.7775968059936762E-2</v>
      </c>
    </row>
    <row r="45" spans="2:13" x14ac:dyDescent="0.3">
      <c r="B45" s="372">
        <v>2001</v>
      </c>
      <c r="C45" s="373">
        <v>13.98346135237381</v>
      </c>
      <c r="D45" s="373">
        <v>44.793412339110674</v>
      </c>
      <c r="E45" s="373">
        <v>41.223126308605714</v>
      </c>
      <c r="F45" s="382">
        <f t="shared" si="3"/>
        <v>0.1398346135237381</v>
      </c>
      <c r="G45" s="382">
        <f t="shared" si="4"/>
        <v>0.44793412339110672</v>
      </c>
      <c r="H45" s="383">
        <f t="shared" si="5"/>
        <v>0.41223126308605712</v>
      </c>
      <c r="I45" s="360"/>
      <c r="J45" s="376">
        <f>Vekstregnskap!BS56</f>
        <v>6.8541539582436375E-2</v>
      </c>
      <c r="K45" s="361">
        <f t="shared" si="6"/>
        <v>9.5844796978319883E-3</v>
      </c>
      <c r="L45" s="361">
        <f t="shared" si="7"/>
        <v>3.0702094448735482E-2</v>
      </c>
      <c r="M45" s="377">
        <f t="shared" si="8"/>
        <v>2.8254965435930725E-2</v>
      </c>
    </row>
    <row r="46" spans="2:13" x14ac:dyDescent="0.3">
      <c r="B46" s="372">
        <v>2002</v>
      </c>
      <c r="C46" s="373">
        <v>13.301487712856105</v>
      </c>
      <c r="D46" s="373">
        <v>44.450567533269847</v>
      </c>
      <c r="E46" s="373">
        <v>42.247944753874044</v>
      </c>
      <c r="F46" s="382">
        <f t="shared" si="3"/>
        <v>0.13301487712856105</v>
      </c>
      <c r="G46" s="382">
        <f t="shared" si="4"/>
        <v>0.44450567533269847</v>
      </c>
      <c r="H46" s="383">
        <f t="shared" si="5"/>
        <v>0.42247944753874045</v>
      </c>
      <c r="I46" s="360"/>
      <c r="J46" s="376">
        <f>Vekstregnskap!BS57</f>
        <v>9.4006590890005598E-2</v>
      </c>
      <c r="K46" s="361">
        <f t="shared" si="6"/>
        <v>1.2504275136509001E-2</v>
      </c>
      <c r="L46" s="361">
        <f t="shared" si="7"/>
        <v>4.1786463169286636E-2</v>
      </c>
      <c r="M46" s="377">
        <f t="shared" si="8"/>
        <v>3.9715852584209954E-2</v>
      </c>
    </row>
    <row r="47" spans="2:13" x14ac:dyDescent="0.3">
      <c r="B47" s="372">
        <v>2003</v>
      </c>
      <c r="C47" s="373">
        <v>12.348998965368638</v>
      </c>
      <c r="D47" s="373">
        <v>45.62278484899187</v>
      </c>
      <c r="E47" s="373">
        <v>42.028216185639486</v>
      </c>
      <c r="F47" s="382">
        <f t="shared" si="3"/>
        <v>0.12348998965368638</v>
      </c>
      <c r="G47" s="382">
        <f t="shared" si="4"/>
        <v>0.45622784848991871</v>
      </c>
      <c r="H47" s="383">
        <f t="shared" si="5"/>
        <v>0.42028216185639489</v>
      </c>
      <c r="I47" s="360"/>
      <c r="J47" s="376">
        <f>Vekstregnskap!BS58</f>
        <v>7.5624732507554346E-2</v>
      </c>
      <c r="K47" s="361">
        <f t="shared" si="6"/>
        <v>9.3388974349206868E-3</v>
      </c>
      <c r="L47" s="361">
        <f t="shared" si="7"/>
        <v>3.4502109004547137E-2</v>
      </c>
      <c r="M47" s="377">
        <f t="shared" si="8"/>
        <v>3.1783726068086521E-2</v>
      </c>
    </row>
    <row r="48" spans="2:13" x14ac:dyDescent="0.3">
      <c r="B48" s="372">
        <v>2004</v>
      </c>
      <c r="C48" s="373">
        <v>12.916648166976499</v>
      </c>
      <c r="D48" s="373">
        <v>45.900211666607895</v>
      </c>
      <c r="E48" s="373">
        <v>41.183140166477394</v>
      </c>
      <c r="F48" s="382">
        <f t="shared" si="3"/>
        <v>0.12916648166976499</v>
      </c>
      <c r="G48" s="382">
        <f t="shared" si="4"/>
        <v>0.45900211666607893</v>
      </c>
      <c r="H48" s="383">
        <f t="shared" si="5"/>
        <v>0.41183140166477394</v>
      </c>
      <c r="I48" s="360"/>
      <c r="J48" s="376">
        <f>Vekstregnskap!BS59</f>
        <v>9.7226472119061255E-2</v>
      </c>
      <c r="K48" s="361">
        <f t="shared" si="6"/>
        <v>1.2558401328782642E-2</v>
      </c>
      <c r="L48" s="361">
        <f t="shared" si="7"/>
        <v>4.4627156498624622E-2</v>
      </c>
      <c r="M48" s="377">
        <f t="shared" si="8"/>
        <v>4.004091429171406E-2</v>
      </c>
    </row>
    <row r="49" spans="2:18" x14ac:dyDescent="0.3">
      <c r="B49" s="372">
        <v>2005</v>
      </c>
      <c r="C49" s="373">
        <v>11.641495602714457</v>
      </c>
      <c r="D49" s="373">
        <v>47.022578480429402</v>
      </c>
      <c r="E49" s="373">
        <v>41.335925916856141</v>
      </c>
      <c r="F49" s="382">
        <f t="shared" si="3"/>
        <v>0.11641495602714456</v>
      </c>
      <c r="G49" s="382">
        <f t="shared" si="4"/>
        <v>0.470225784804294</v>
      </c>
      <c r="H49" s="383">
        <f t="shared" si="5"/>
        <v>0.41335925916856142</v>
      </c>
      <c r="I49" s="360"/>
      <c r="J49" s="376">
        <f>Vekstregnskap!BS60</f>
        <v>9.6519158441795261E-2</v>
      </c>
      <c r="K49" s="361">
        <f t="shared" si="6"/>
        <v>1.1236273585778594E-2</v>
      </c>
      <c r="L49" s="361">
        <f t="shared" si="7"/>
        <v>4.5385797026943175E-2</v>
      </c>
      <c r="M49" s="377">
        <f t="shared" si="8"/>
        <v>3.9897087829073488E-2</v>
      </c>
    </row>
    <row r="50" spans="2:18" x14ac:dyDescent="0.3">
      <c r="B50" s="372">
        <v>2006</v>
      </c>
      <c r="C50" s="373">
        <v>10.625760527763886</v>
      </c>
      <c r="D50" s="373">
        <v>47.557397565159306</v>
      </c>
      <c r="E50" s="373">
        <v>41.816841907076814</v>
      </c>
      <c r="F50" s="382">
        <f t="shared" si="3"/>
        <v>0.10625760527763886</v>
      </c>
      <c r="G50" s="382">
        <f t="shared" si="4"/>
        <v>0.47557397565159304</v>
      </c>
      <c r="H50" s="383">
        <f t="shared" si="5"/>
        <v>0.41816841907076813</v>
      </c>
      <c r="I50" s="360"/>
      <c r="J50" s="376">
        <f>Vekstregnskap!BS61</f>
        <v>0.10671646399499943</v>
      </c>
      <c r="K50" s="361">
        <f t="shared" si="6"/>
        <v>1.1339435907806009E-2</v>
      </c>
      <c r="L50" s="361">
        <f t="shared" si="7"/>
        <v>5.0751573049581965E-2</v>
      </c>
      <c r="M50" s="377">
        <f t="shared" si="8"/>
        <v>4.4625455037611457E-2</v>
      </c>
    </row>
    <row r="51" spans="2:18" ht="21" x14ac:dyDescent="0.4">
      <c r="B51" s="372">
        <v>2007</v>
      </c>
      <c r="C51" s="373">
        <v>10.246165756411479</v>
      </c>
      <c r="D51" s="373">
        <v>46.884169234134355</v>
      </c>
      <c r="E51" s="373">
        <v>42.869665009417147</v>
      </c>
      <c r="F51" s="382">
        <f t="shared" si="3"/>
        <v>0.10246165756411479</v>
      </c>
      <c r="G51" s="382">
        <f t="shared" si="4"/>
        <v>0.46884169234134354</v>
      </c>
      <c r="H51" s="383">
        <f t="shared" si="5"/>
        <v>0.42869665009417146</v>
      </c>
      <c r="I51" s="360"/>
      <c r="J51" s="376">
        <f>Vekstregnskap!BS62</f>
        <v>9.9619447106373493E-2</v>
      </c>
      <c r="K51" s="361">
        <f t="shared" si="6"/>
        <v>1.0207173676139688E-2</v>
      </c>
      <c r="L51" s="361">
        <f t="shared" si="7"/>
        <v>4.6705750171461106E-2</v>
      </c>
      <c r="M51" s="377">
        <f t="shared" si="8"/>
        <v>4.2706523258735821E-2</v>
      </c>
      <c r="O51" s="561" t="s">
        <v>249</v>
      </c>
      <c r="P51" s="561"/>
      <c r="Q51" s="561"/>
      <c r="R51" s="561"/>
    </row>
    <row r="52" spans="2:18" x14ac:dyDescent="0.3">
      <c r="B52" s="372">
        <v>2008</v>
      </c>
      <c r="C52" s="373">
        <v>10.169047847903526</v>
      </c>
      <c r="D52" s="373">
        <v>46.971172361189112</v>
      </c>
      <c r="E52" s="373">
        <v>42.859779790907361</v>
      </c>
      <c r="F52" s="382">
        <f t="shared" si="3"/>
        <v>0.10169047847903526</v>
      </c>
      <c r="G52" s="382">
        <f t="shared" si="4"/>
        <v>0.46971172361189112</v>
      </c>
      <c r="H52" s="383">
        <f t="shared" si="5"/>
        <v>0.4285977979090736</v>
      </c>
      <c r="I52" s="360"/>
      <c r="J52" s="376">
        <f>Vekstregnskap!BS63</f>
        <v>5.8259224428066192E-2</v>
      </c>
      <c r="K52" s="361">
        <f t="shared" si="6"/>
        <v>5.9244084079075506E-3</v>
      </c>
      <c r="L52" s="361">
        <f t="shared" si="7"/>
        <v>2.7365040722398964E-2</v>
      </c>
      <c r="M52" s="377">
        <f t="shared" si="8"/>
        <v>2.4969775297759678E-2</v>
      </c>
      <c r="O52" s="366"/>
      <c r="P52" s="367" t="s">
        <v>98</v>
      </c>
      <c r="Q52" s="367" t="s">
        <v>44</v>
      </c>
      <c r="R52" s="367" t="s">
        <v>45</v>
      </c>
    </row>
    <row r="53" spans="2:18" x14ac:dyDescent="0.3">
      <c r="B53" s="372">
        <v>2009</v>
      </c>
      <c r="C53" s="373">
        <v>9.6361855143751765</v>
      </c>
      <c r="D53" s="373">
        <v>45.957147286158943</v>
      </c>
      <c r="E53" s="373">
        <v>44.406667199465879</v>
      </c>
      <c r="F53" s="382">
        <f t="shared" si="3"/>
        <v>9.6361855143751771E-2</v>
      </c>
      <c r="G53" s="382">
        <f t="shared" si="4"/>
        <v>0.45957147286158945</v>
      </c>
      <c r="H53" s="383">
        <f t="shared" si="5"/>
        <v>0.44406667199465877</v>
      </c>
      <c r="I53" s="360"/>
      <c r="J53" s="376">
        <f>Vekstregnskap!BS64</f>
        <v>8.2786541747386935E-2</v>
      </c>
      <c r="K53" s="361">
        <f t="shared" si="6"/>
        <v>7.9774647437138579E-3</v>
      </c>
      <c r="L53" s="361">
        <f t="shared" si="7"/>
        <v>3.8046332923964074E-2</v>
      </c>
      <c r="M53" s="377">
        <f t="shared" si="8"/>
        <v>3.6762744079708996E-2</v>
      </c>
      <c r="O53" s="56" t="s">
        <v>53</v>
      </c>
      <c r="P53" s="56">
        <f>AVERAGE(K4:K22)</f>
        <v>1.6307841855217248E-2</v>
      </c>
      <c r="Q53" s="56">
        <f>AVERAGE(K23:K43)</f>
        <v>1.5510738468180688E-2</v>
      </c>
      <c r="R53" s="56">
        <f>AVERAGE(K44:K63)</f>
        <v>7.2479202664349398E-3</v>
      </c>
    </row>
    <row r="54" spans="2:18" x14ac:dyDescent="0.3">
      <c r="B54" s="372">
        <v>2010</v>
      </c>
      <c r="C54" s="373">
        <v>9.3251769405101612</v>
      </c>
      <c r="D54" s="373">
        <v>46.497831138059972</v>
      </c>
      <c r="E54" s="373">
        <v>44.176991921429867</v>
      </c>
      <c r="F54" s="382">
        <f t="shared" si="3"/>
        <v>9.3251769405101617E-2</v>
      </c>
      <c r="G54" s="382">
        <f t="shared" si="4"/>
        <v>0.4649783113805997</v>
      </c>
      <c r="H54" s="383">
        <f t="shared" si="5"/>
        <v>0.44176991921429865</v>
      </c>
      <c r="I54" s="360"/>
      <c r="J54" s="376">
        <f>Vekstregnskap!BS65</f>
        <v>0.10887271715976486</v>
      </c>
      <c r="K54" s="361">
        <f t="shared" si="6"/>
        <v>1.0152573515089244E-2</v>
      </c>
      <c r="L54" s="361">
        <f t="shared" si="7"/>
        <v>5.0623452180365104E-2</v>
      </c>
      <c r="M54" s="377">
        <f t="shared" si="8"/>
        <v>4.8096691464310511E-2</v>
      </c>
      <c r="O54" s="56" t="s">
        <v>57</v>
      </c>
      <c r="P54" s="56">
        <f>AVERAGE(L4:L22)</f>
        <v>1.8442706751713518E-2</v>
      </c>
      <c r="Q54" s="56">
        <f>AVERAGE(L23:L43)</f>
        <v>2.7776760944255217E-2</v>
      </c>
      <c r="R54" s="56">
        <f>AVERAGE(L44:L63)</f>
        <v>3.0653957368360296E-2</v>
      </c>
    </row>
    <row r="55" spans="2:18" x14ac:dyDescent="0.3">
      <c r="B55" s="372">
        <v>2011</v>
      </c>
      <c r="C55" s="373">
        <v>9.1776537953649573</v>
      </c>
      <c r="D55" s="373">
        <v>46.529289470040183</v>
      </c>
      <c r="E55" s="373">
        <v>44.293056734594863</v>
      </c>
      <c r="F55" s="382">
        <f t="shared" si="3"/>
        <v>9.1776537953649567E-2</v>
      </c>
      <c r="G55" s="382">
        <f t="shared" si="4"/>
        <v>0.4652928947004018</v>
      </c>
      <c r="H55" s="383">
        <f t="shared" si="5"/>
        <v>0.44293056734594866</v>
      </c>
      <c r="I55" s="360"/>
      <c r="J55" s="376">
        <f>Vekstregnskap!BS66</f>
        <v>6.9626764560819718E-2</v>
      </c>
      <c r="K55" s="361">
        <f t="shared" si="6"/>
        <v>6.3901034003058937E-3</v>
      </c>
      <c r="L55" s="361">
        <f t="shared" si="7"/>
        <v>3.2396838831127157E-2</v>
      </c>
      <c r="M55" s="377">
        <f t="shared" si="8"/>
        <v>3.083982232938667E-2</v>
      </c>
      <c r="O55" s="56" t="s">
        <v>59</v>
      </c>
      <c r="P55" s="56">
        <f>AVERAGE(M4:M22)</f>
        <v>1.09959708058449E-2</v>
      </c>
      <c r="Q55" s="56">
        <f>AVERAGE(M23:M43)</f>
        <v>1.8549676033293456E-2</v>
      </c>
      <c r="R55" s="56">
        <f>AVERAGE(M44:M63)</f>
        <v>2.9951693829633891E-2</v>
      </c>
    </row>
    <row r="56" spans="2:18" x14ac:dyDescent="0.3">
      <c r="B56" s="372">
        <v>2012</v>
      </c>
      <c r="C56" s="373">
        <v>9.1137138702889455</v>
      </c>
      <c r="D56" s="373">
        <v>45.422980742074934</v>
      </c>
      <c r="E56" s="373">
        <v>45.463305387636119</v>
      </c>
      <c r="F56" s="382">
        <f t="shared" si="3"/>
        <v>9.1137138702889461E-2</v>
      </c>
      <c r="G56" s="382">
        <f t="shared" si="4"/>
        <v>0.45422980742074937</v>
      </c>
      <c r="H56" s="383">
        <f t="shared" si="5"/>
        <v>0.45463305387636122</v>
      </c>
      <c r="I56" s="360"/>
      <c r="J56" s="376">
        <f>Vekstregnskap!BS67</f>
        <v>3.3353744348846588E-2</v>
      </c>
      <c r="K56" s="361">
        <f t="shared" si="6"/>
        <v>3.039764824981547E-3</v>
      </c>
      <c r="L56" s="361">
        <f t="shared" si="7"/>
        <v>1.5150264872337494E-2</v>
      </c>
      <c r="M56" s="377">
        <f t="shared" si="8"/>
        <v>1.5163714651527549E-2</v>
      </c>
    </row>
    <row r="57" spans="2:18" x14ac:dyDescent="0.3">
      <c r="B57" s="372">
        <v>2013</v>
      </c>
      <c r="C57" s="373">
        <v>8.942893962249979</v>
      </c>
      <c r="D57" s="373">
        <v>44.176704536306062</v>
      </c>
      <c r="E57" s="373">
        <v>46.880401501443963</v>
      </c>
      <c r="F57" s="382">
        <f t="shared" si="3"/>
        <v>8.9428939622499787E-2</v>
      </c>
      <c r="G57" s="382">
        <f t="shared" si="4"/>
        <v>0.44176704536306061</v>
      </c>
      <c r="H57" s="383">
        <f t="shared" si="5"/>
        <v>0.46880401501443963</v>
      </c>
      <c r="I57" s="360"/>
      <c r="J57" s="376">
        <f>Vekstregnskap!BS68</f>
        <v>7.4366113129216524E-2</v>
      </c>
      <c r="K57" s="361">
        <f t="shared" si="6"/>
        <v>6.650482640992693E-3</v>
      </c>
      <c r="L57" s="361">
        <f t="shared" si="7"/>
        <v>3.2852498072229092E-2</v>
      </c>
      <c r="M57" s="377">
        <f t="shared" si="8"/>
        <v>3.4863132415994737E-2</v>
      </c>
    </row>
    <row r="58" spans="2:18" x14ac:dyDescent="0.3">
      <c r="B58" s="372">
        <v>2014</v>
      </c>
      <c r="C58" s="373">
        <v>8.6434913962526814</v>
      </c>
      <c r="D58" s="373">
        <v>43.085568109401848</v>
      </c>
      <c r="E58" s="373">
        <v>48.270940494345467</v>
      </c>
      <c r="F58" s="382">
        <f t="shared" si="3"/>
        <v>8.643491396252681E-2</v>
      </c>
      <c r="G58" s="382">
        <f t="shared" si="4"/>
        <v>0.43085568109401851</v>
      </c>
      <c r="H58" s="383">
        <f t="shared" si="5"/>
        <v>0.48270940494345466</v>
      </c>
      <c r="I58" s="360"/>
      <c r="J58" s="376">
        <f>Vekstregnskap!BS69</f>
        <v>6.9389222401449832E-2</v>
      </c>
      <c r="K58" s="361">
        <f t="shared" si="6"/>
        <v>5.9976514681959539E-3</v>
      </c>
      <c r="L58" s="361">
        <f t="shared" si="7"/>
        <v>2.9896740678360994E-2</v>
      </c>
      <c r="M58" s="377">
        <f t="shared" si="8"/>
        <v>3.3494830254892881E-2</v>
      </c>
    </row>
    <row r="59" spans="2:18" x14ac:dyDescent="0.3">
      <c r="B59" s="372">
        <v>2015</v>
      </c>
      <c r="C59" s="373">
        <v>8.387014882119793</v>
      </c>
      <c r="D59" s="373">
        <v>40.841339969448576</v>
      </c>
      <c r="E59" s="373">
        <v>50.771645148431631</v>
      </c>
      <c r="F59" s="382">
        <f t="shared" si="3"/>
        <v>8.3870148821197935E-2</v>
      </c>
      <c r="G59" s="382">
        <f t="shared" si="4"/>
        <v>0.40841339969448576</v>
      </c>
      <c r="H59" s="383">
        <f t="shared" si="5"/>
        <v>0.50771645148431632</v>
      </c>
      <c r="I59" s="360"/>
      <c r="J59" s="376">
        <f>Vekstregnskap!BS70</f>
        <v>3.7697379616458998E-2</v>
      </c>
      <c r="K59" s="361">
        <f t="shared" si="6"/>
        <v>3.1616848386016097E-3</v>
      </c>
      <c r="L59" s="361">
        <f t="shared" si="7"/>
        <v>1.5396114968731629E-2</v>
      </c>
      <c r="M59" s="377">
        <f t="shared" si="8"/>
        <v>1.913957980912576E-2</v>
      </c>
    </row>
    <row r="60" spans="2:18" x14ac:dyDescent="0.3">
      <c r="B60" s="372">
        <v>2016</v>
      </c>
      <c r="C60" s="373">
        <v>8.0572875347025867</v>
      </c>
      <c r="D60" s="373">
        <v>39.58062150234943</v>
      </c>
      <c r="E60" s="373">
        <v>52.362090962947981</v>
      </c>
      <c r="F60" s="382">
        <f t="shared" si="3"/>
        <v>8.0572875347025869E-2</v>
      </c>
      <c r="G60" s="382">
        <f t="shared" si="4"/>
        <v>0.39580621502349428</v>
      </c>
      <c r="H60" s="383">
        <f t="shared" si="5"/>
        <v>0.52362090962947982</v>
      </c>
      <c r="I60" s="360"/>
      <c r="J60" s="376">
        <f>Vekstregnskap!BS71</f>
        <v>4.0972577617747863E-2</v>
      </c>
      <c r="K60" s="361">
        <f t="shared" si="6"/>
        <v>3.3012783890411408E-3</v>
      </c>
      <c r="L60" s="361">
        <f t="shared" si="7"/>
        <v>1.6217200866637121E-2</v>
      </c>
      <c r="M60" s="377">
        <f t="shared" si="8"/>
        <v>2.1454098362069601E-2</v>
      </c>
    </row>
    <row r="61" spans="2:18" x14ac:dyDescent="0.3">
      <c r="B61" s="372">
        <v>2017</v>
      </c>
      <c r="C61" s="373">
        <v>7.4635650165696328</v>
      </c>
      <c r="D61" s="373">
        <v>39.851698449244203</v>
      </c>
      <c r="E61" s="373">
        <v>52.684736534186158</v>
      </c>
      <c r="F61" s="382">
        <f t="shared" si="3"/>
        <v>7.4635650165696329E-2</v>
      </c>
      <c r="G61" s="382">
        <f t="shared" si="4"/>
        <v>0.39851698449244205</v>
      </c>
      <c r="H61" s="383">
        <f t="shared" si="5"/>
        <v>0.52684736534186161</v>
      </c>
      <c r="I61" s="360"/>
      <c r="J61" s="376">
        <f>Vekstregnskap!BS72</f>
        <v>2.8995083527349603E-2</v>
      </c>
      <c r="K61" s="361">
        <f t="shared" si="6"/>
        <v>2.1640669106724091E-3</v>
      </c>
      <c r="L61" s="361">
        <f t="shared" si="7"/>
        <v>1.1555033252425843E-2</v>
      </c>
      <c r="M61" s="377">
        <f t="shared" si="8"/>
        <v>1.5275983364251349E-2</v>
      </c>
    </row>
    <row r="62" spans="2:18" x14ac:dyDescent="0.3">
      <c r="B62" s="372">
        <v>2018</v>
      </c>
      <c r="C62" s="373">
        <v>7.0430202531993187</v>
      </c>
      <c r="D62" s="373">
        <v>39.687011823394933</v>
      </c>
      <c r="E62" s="373">
        <v>53.26996792341663</v>
      </c>
      <c r="F62" s="382">
        <f t="shared" si="3"/>
        <v>7.0430202531993183E-2</v>
      </c>
      <c r="G62" s="382">
        <f t="shared" si="4"/>
        <v>0.39687011823394935</v>
      </c>
      <c r="H62" s="383">
        <f t="shared" si="5"/>
        <v>0.53269967923416628</v>
      </c>
      <c r="I62" s="360"/>
      <c r="J62" s="376">
        <f>Vekstregnskap!BS73</f>
        <v>7.8291629844870481E-3</v>
      </c>
      <c r="K62" s="361">
        <f t="shared" si="6"/>
        <v>5.5140953465340704E-4</v>
      </c>
      <c r="L62" s="361">
        <f t="shared" si="7"/>
        <v>3.1071608393262347E-3</v>
      </c>
      <c r="M62" s="377">
        <f t="shared" si="8"/>
        <v>4.1705926105082584E-3</v>
      </c>
    </row>
    <row r="63" spans="2:18" x14ac:dyDescent="0.3">
      <c r="B63" s="372">
        <v>2019</v>
      </c>
      <c r="C63" s="373">
        <v>7.1436902776027944</v>
      </c>
      <c r="D63" s="373">
        <v>38.587405456035064</v>
      </c>
      <c r="E63" s="373">
        <v>54.268904266362142</v>
      </c>
      <c r="F63" s="382">
        <f t="shared" si="3"/>
        <v>7.1436902776027947E-2</v>
      </c>
      <c r="G63" s="382">
        <f t="shared" si="4"/>
        <v>0.38587405456035062</v>
      </c>
      <c r="H63" s="383">
        <f t="shared" si="5"/>
        <v>0.54268904266362139</v>
      </c>
      <c r="I63" s="360"/>
      <c r="J63" s="378">
        <f>Vekstregnskap!BS74</f>
        <v>3.6857975406445226E-2</v>
      </c>
      <c r="K63" s="363">
        <f t="shared" si="6"/>
        <v>2.6330196056314568E-3</v>
      </c>
      <c r="L63" s="363">
        <f t="shared" si="7"/>
        <v>1.4222536412970707E-2</v>
      </c>
      <c r="M63" s="379">
        <f t="shared" si="8"/>
        <v>2.000241938784306E-2</v>
      </c>
    </row>
    <row r="64" spans="2:18" x14ac:dyDescent="0.3">
      <c r="B64" s="372">
        <v>2020</v>
      </c>
      <c r="C64" s="373">
        <v>7.698642516972237</v>
      </c>
      <c r="D64" s="373">
        <v>37.842826374576127</v>
      </c>
      <c r="E64" s="373">
        <v>54.458531108451638</v>
      </c>
      <c r="F64" s="382">
        <f t="shared" si="3"/>
        <v>7.6986425169722372E-2</v>
      </c>
      <c r="G64" s="382">
        <f t="shared" si="4"/>
        <v>0.37842826374576127</v>
      </c>
      <c r="H64" s="383">
        <f t="shared" si="5"/>
        <v>0.54458531108451635</v>
      </c>
      <c r="I64" s="360"/>
      <c r="J64" s="361"/>
      <c r="K64" s="361"/>
      <c r="L64" s="361"/>
      <c r="M64" s="361"/>
    </row>
    <row r="65" spans="2:10" x14ac:dyDescent="0.3">
      <c r="B65" s="374">
        <v>2021</v>
      </c>
      <c r="C65" s="362">
        <v>7.2648160565939621</v>
      </c>
      <c r="D65" s="362">
        <v>39.426112276997458</v>
      </c>
      <c r="E65" s="362">
        <v>53.309071666408578</v>
      </c>
      <c r="F65" s="384">
        <f t="shared" si="3"/>
        <v>7.2648160565939618E-2</v>
      </c>
      <c r="G65" s="384">
        <f t="shared" si="4"/>
        <v>0.3942611227699746</v>
      </c>
      <c r="H65" s="385">
        <f t="shared" si="5"/>
        <v>0.53309071666408581</v>
      </c>
      <c r="I65" s="360"/>
    </row>
    <row r="69" spans="2:10" x14ac:dyDescent="0.3">
      <c r="J69" s="56"/>
    </row>
  </sheetData>
  <mergeCells count="3">
    <mergeCell ref="B2:H2"/>
    <mergeCell ref="J2:M2"/>
    <mergeCell ref="O51:R5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cc75867-4b81-416b-ba87-cf9041e81374">
      <Terms xmlns="http://schemas.microsoft.com/office/infopath/2007/PartnerControls"/>
    </lcf76f155ced4ddcb4097134ff3c332f>
    <TaxCatchAll xmlns="8bcd404e-b814-4f6b-98b6-e29ae617f5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3C63A7F62C51E45832604D654F4D5F9" ma:contentTypeVersion="15" ma:contentTypeDescription="Create a new document." ma:contentTypeScope="" ma:versionID="e5af1f2014c132db2c3686bad2ed6450">
  <xsd:schema xmlns:xsd="http://www.w3.org/2001/XMLSchema" xmlns:xs="http://www.w3.org/2001/XMLSchema" xmlns:p="http://schemas.microsoft.com/office/2006/metadata/properties" xmlns:ns2="dcc75867-4b81-416b-ba87-cf9041e81374" xmlns:ns3="8bcd404e-b814-4f6b-98b6-e29ae617f55a" targetNamespace="http://schemas.microsoft.com/office/2006/metadata/properties" ma:root="true" ma:fieldsID="c71c5fbc782802cf49b779a4856f93c3" ns2:_="" ns3:_="">
    <xsd:import namespace="dcc75867-4b81-416b-ba87-cf9041e81374"/>
    <xsd:import namespace="8bcd404e-b814-4f6b-98b6-e29ae617f5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c75867-4b81-416b-ba87-cf9041e813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554886-c2b2-42e7-ae49-e712ab45e6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cd404e-b814-4f6b-98b6-e29ae617f55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b5bb074-76dd-4778-af22-38e353ddfcd9}" ma:internalName="TaxCatchAll" ma:showField="CatchAllData" ma:web="8bcd404e-b814-4f6b-98b6-e29ae617f5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521047-D07E-44D0-BB31-90F1C59FB4C4}">
  <ds:schemaRefs>
    <ds:schemaRef ds:uri="http://schemas.microsoft.com/office/2006/metadata/properties"/>
    <ds:schemaRef ds:uri="http://schemas.microsoft.com/office/infopath/2007/PartnerControls"/>
    <ds:schemaRef ds:uri="dcc75867-4b81-416b-ba87-cf9041e81374"/>
    <ds:schemaRef ds:uri="8bcd404e-b814-4f6b-98b6-e29ae617f55a"/>
  </ds:schemaRefs>
</ds:datastoreItem>
</file>

<file path=customXml/itemProps2.xml><?xml version="1.0" encoding="utf-8"?>
<ds:datastoreItem xmlns:ds="http://schemas.openxmlformats.org/officeDocument/2006/customXml" ds:itemID="{AAD8CA87-98CB-4098-BFE4-B99D8FD04CEB}">
  <ds:schemaRefs>
    <ds:schemaRef ds:uri="http://schemas.microsoft.com/sharepoint/v3/contenttype/forms"/>
  </ds:schemaRefs>
</ds:datastoreItem>
</file>

<file path=customXml/itemProps3.xml><?xml version="1.0" encoding="utf-8"?>
<ds:datastoreItem xmlns:ds="http://schemas.openxmlformats.org/officeDocument/2006/customXml" ds:itemID="{8B96C5F5-0FAD-4A81-8DD7-4EEC44D390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c75867-4b81-416b-ba87-cf9041e81374"/>
    <ds:schemaRef ds:uri="8bcd404e-b814-4f6b-98b6-e29ae617f5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Vekstregnskap</vt:lpstr>
      <vt:lpstr>Solow 2</vt:lpstr>
      <vt:lpstr>Formeloversikt</vt:lpstr>
      <vt:lpstr>FDI</vt:lpstr>
      <vt:lpstr>Arbeidskraft</vt:lpstr>
      <vt:lpstr>BNP</vt:lpstr>
      <vt:lpstr>Handel</vt:lpstr>
      <vt:lpstr>Befolkningspyramide</vt:lpstr>
      <vt:lpstr>Sektorbidrag</vt:lpstr>
      <vt:lpstr>Tabeller</vt:lpstr>
      <vt:lpstr>Figurer</vt:lpstr>
      <vt:lpstr>FDI!API_BX.KLT.DINV.WD.GD.ZS_DS2_en_csv_v2_5454977</vt:lpstr>
      <vt:lpstr>Beta</vt:lpstr>
      <vt:lpstr>Befolkningspyramide!China_1950</vt:lpstr>
      <vt:lpstr>Befolkningspyramide!China_2019__1</vt:lpstr>
      <vt:lpstr>Befolkningspyramide!China_2023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Mikkelsen, Sissel Merete</cp:lastModifiedBy>
  <dcterms:created xsi:type="dcterms:W3CDTF">2023-04-27T16:12:19Z</dcterms:created>
  <dcterms:modified xsi:type="dcterms:W3CDTF">2023-09-25T07:29:35Z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0x01010053C63A7F62C51E45832604D654F4D5F9</vt:lpwstr>
  </property>
</Properties>
</file>